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C:\personal\AppTemplate\"/>
    </mc:Choice>
  </mc:AlternateContent>
  <xr:revisionPtr revIDLastSave="0" documentId="8_{82390233-EF48-461C-9AC8-7AC3F984CD1A}" xr6:coauthVersionLast="47" xr6:coauthVersionMax="47" xr10:uidLastSave="{00000000-0000-0000-0000-000000000000}"/>
  <bookViews>
    <workbookView xWindow="-110" yWindow="-110" windowWidth="19420" windowHeight="10300" tabRatio="887" activeTab="17" xr2:uid="{00000000-000D-0000-FFFF-FFFF00000000}"/>
  </bookViews>
  <sheets>
    <sheet name="Input" sheetId="2" r:id="rId1"/>
    <sheet name="Triggers" sheetId="16" r:id="rId2"/>
    <sheet name="Validation" sheetId="17" r:id="rId3"/>
    <sheet name="Class" sheetId="18" r:id="rId4"/>
    <sheet name="Territory" sheetId="21" r:id="rId5"/>
    <sheet name="Info" sheetId="20" r:id="rId6"/>
    <sheet name="Main" sheetId="22" r:id="rId7"/>
    <sheet name="Zone" sheetId="23" r:id="rId8"/>
    <sheet name="ILF" sheetId="26" r:id="rId9"/>
    <sheet name="Other" sheetId="25" r:id="rId10"/>
    <sheet name="CW" sheetId="24" r:id="rId11"/>
    <sheet name="Auto" sheetId="31" r:id="rId12"/>
    <sheet name="CA" sheetId="32" r:id="rId13"/>
    <sheet name="FL" sheetId="33" r:id="rId14"/>
    <sheet name="UM+UIM" sheetId="29" r:id="rId15"/>
    <sheet name="PIP" sheetId="34" r:id="rId16"/>
    <sheet name="Output" sheetId="30" r:id="rId17"/>
    <sheet name="Fees" sheetId="35" r:id="rId18"/>
  </sheets>
  <definedNames>
    <definedName name="_xlnm._FilterDatabase" localSheetId="4" hidden="1">Territory!$A$1:$E$6946</definedName>
    <definedName name="NonGarage">CW!$BA$5:$BH$103</definedName>
    <definedName name="PPTCollision">CW!$M$283:$AN$323</definedName>
    <definedName name="PPTOTC">CW!$M$151:$AN$191</definedName>
    <definedName name="TrailerCollision">CW!$M$195:$AN$235</definedName>
    <definedName name="TrailerOTC">CW!$M$107:$AN$147</definedName>
    <definedName name="TruckCollision">CW!$M$239:$AN$279</definedName>
    <definedName name="TruckOTC">CW!$M$107:$AN$147</definedName>
    <definedName name="ZoneRated">CW!$BI$5:$BP$103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" i="17" l="1"/>
  <c r="C52" i="17"/>
  <c r="C22" i="17"/>
  <c r="D52" i="17"/>
  <c r="D22" i="17"/>
  <c r="E52" i="17"/>
  <c r="E22" i="17"/>
  <c r="F52" i="17"/>
  <c r="F22" i="17"/>
  <c r="G52" i="17"/>
  <c r="G22" i="17"/>
  <c r="H52" i="17"/>
  <c r="H22" i="17"/>
  <c r="I52" i="17"/>
  <c r="I22" i="17"/>
  <c r="J52" i="17"/>
  <c r="J22" i="17"/>
  <c r="K52" i="17"/>
  <c r="K22" i="17"/>
  <c r="L52" i="17"/>
  <c r="L22" i="17"/>
  <c r="M52" i="17"/>
  <c r="M22" i="17"/>
  <c r="N52" i="17"/>
  <c r="N22" i="17"/>
  <c r="O52" i="17"/>
  <c r="O22" i="17"/>
  <c r="P52" i="17"/>
  <c r="P22" i="17"/>
  <c r="Q52" i="17"/>
  <c r="Q22" i="17"/>
  <c r="R52" i="17"/>
  <c r="R22" i="17"/>
  <c r="S52" i="17"/>
  <c r="S22" i="17"/>
  <c r="T52" i="17"/>
  <c r="T22" i="17"/>
  <c r="U52" i="17"/>
  <c r="U22" i="17"/>
  <c r="V52" i="17"/>
  <c r="V22" i="17"/>
  <c r="W52" i="17"/>
  <c r="W22" i="17"/>
  <c r="X52" i="17"/>
  <c r="X22" i="17"/>
  <c r="Y52" i="17"/>
  <c r="Y22" i="17"/>
  <c r="Z52" i="17"/>
  <c r="Z22" i="17"/>
  <c r="AA52" i="17"/>
  <c r="AA22" i="17"/>
  <c r="AB52" i="17"/>
  <c r="AB22" i="17"/>
  <c r="AC52" i="17"/>
  <c r="AC22" i="17"/>
  <c r="AD52" i="17"/>
  <c r="AD22" i="17"/>
  <c r="AE52" i="17"/>
  <c r="AE22" i="17"/>
  <c r="AF52" i="17"/>
  <c r="AF22" i="17"/>
  <c r="AG52" i="17"/>
  <c r="AG22" i="17"/>
  <c r="AH52" i="17"/>
  <c r="AH22" i="17"/>
  <c r="AI52" i="17"/>
  <c r="AI22" i="17"/>
  <c r="AJ52" i="17"/>
  <c r="AJ22" i="17"/>
  <c r="AK52" i="17"/>
  <c r="AK22" i="17"/>
  <c r="AL52" i="17"/>
  <c r="AL22" i="17"/>
  <c r="AM52" i="17"/>
  <c r="AM22" i="17"/>
  <c r="AN52" i="17"/>
  <c r="AN22" i="17"/>
  <c r="AO52" i="17"/>
  <c r="AO22" i="17"/>
  <c r="AP52" i="17"/>
  <c r="AP22" i="17"/>
  <c r="AQ52" i="17"/>
  <c r="AQ22" i="17"/>
  <c r="AR52" i="17"/>
  <c r="AR22" i="17"/>
  <c r="AS52" i="17"/>
  <c r="AS22" i="17"/>
  <c r="AT52" i="17"/>
  <c r="AT22" i="17"/>
  <c r="AU52" i="17"/>
  <c r="AU22" i="17"/>
  <c r="AV52" i="17"/>
  <c r="AV22" i="17"/>
  <c r="AW52" i="17"/>
  <c r="AW22" i="17"/>
  <c r="AX52" i="17"/>
  <c r="AX22" i="17"/>
  <c r="AY52" i="17"/>
  <c r="AY22" i="17"/>
  <c r="AZ52" i="17"/>
  <c r="AZ22" i="17"/>
  <c r="BA52" i="17"/>
  <c r="BA22" i="17"/>
  <c r="BB52" i="17"/>
  <c r="BB22" i="17"/>
  <c r="BC52" i="17"/>
  <c r="BC22" i="17"/>
  <c r="BD52" i="17"/>
  <c r="BD22" i="17"/>
  <c r="BE52" i="17"/>
  <c r="BE22" i="17"/>
  <c r="BF52" i="17"/>
  <c r="BF22" i="17"/>
  <c r="BG52" i="17"/>
  <c r="BG22" i="17"/>
  <c r="BH52" i="17"/>
  <c r="BH22" i="17"/>
  <c r="BI52" i="17"/>
  <c r="BI22" i="17"/>
  <c r="BJ52" i="17"/>
  <c r="BJ22" i="17"/>
  <c r="BK52" i="17"/>
  <c r="BK22" i="17"/>
  <c r="BL52" i="17"/>
  <c r="BL22" i="17"/>
  <c r="BM52" i="17"/>
  <c r="BM22" i="17"/>
  <c r="BN52" i="17"/>
  <c r="BN22" i="17"/>
  <c r="BO52" i="17"/>
  <c r="BO22" i="17"/>
  <c r="BP52" i="17"/>
  <c r="BP22" i="17"/>
  <c r="BQ52" i="17"/>
  <c r="BQ22" i="17"/>
  <c r="BR52" i="17"/>
  <c r="BR22" i="17"/>
  <c r="BS52" i="17"/>
  <c r="BS22" i="17"/>
  <c r="BT52" i="17"/>
  <c r="BT22" i="17"/>
  <c r="BU52" i="17"/>
  <c r="BU22" i="17"/>
  <c r="BV52" i="17"/>
  <c r="BV22" i="17"/>
  <c r="BW52" i="17"/>
  <c r="BW22" i="17"/>
  <c r="BX52" i="17"/>
  <c r="BX22" i="17"/>
  <c r="BY52" i="17"/>
  <c r="BY22" i="17"/>
  <c r="BZ52" i="17"/>
  <c r="BZ22" i="17"/>
  <c r="CA52" i="17"/>
  <c r="CA22" i="17"/>
  <c r="CB52" i="17"/>
  <c r="CB22" i="17"/>
  <c r="CC52" i="17"/>
  <c r="CC22" i="17"/>
  <c r="CD52" i="17"/>
  <c r="CD22" i="17"/>
  <c r="CE52" i="17"/>
  <c r="CE22" i="17"/>
  <c r="CF52" i="17"/>
  <c r="CF22" i="17"/>
  <c r="CG52" i="17"/>
  <c r="CG22" i="17"/>
  <c r="CH52" i="17"/>
  <c r="CH22" i="17"/>
  <c r="CI52" i="17"/>
  <c r="CI22" i="17"/>
  <c r="CJ52" i="17"/>
  <c r="CJ22" i="17"/>
  <c r="CK52" i="17"/>
  <c r="CK22" i="17"/>
  <c r="CL52" i="17"/>
  <c r="CL22" i="17"/>
  <c r="CM52" i="17"/>
  <c r="CM22" i="17"/>
  <c r="CN52" i="17"/>
  <c r="CN22" i="17"/>
  <c r="CO52" i="17"/>
  <c r="CO22" i="17"/>
  <c r="CP52" i="17"/>
  <c r="CP22" i="17"/>
  <c r="CQ52" i="17"/>
  <c r="CQ22" i="17"/>
  <c r="CR52" i="17"/>
  <c r="CR22" i="17"/>
  <c r="CS52" i="17"/>
  <c r="CS22" i="17"/>
  <c r="CT52" i="17"/>
  <c r="CT22" i="17"/>
  <c r="CU52" i="17"/>
  <c r="CU22" i="17"/>
  <c r="CV52" i="17"/>
  <c r="CV22" i="17"/>
  <c r="CW52" i="17"/>
  <c r="CW22" i="17"/>
  <c r="CX52" i="17"/>
  <c r="CX22" i="17"/>
  <c r="CY52" i="17"/>
  <c r="CY22" i="17"/>
  <c r="CZ52" i="17"/>
  <c r="CZ22" i="17"/>
  <c r="DA52" i="17"/>
  <c r="DA22" i="17"/>
  <c r="DB52" i="17"/>
  <c r="DB22" i="17"/>
  <c r="DC52" i="17"/>
  <c r="DC22" i="17"/>
  <c r="DD52" i="17"/>
  <c r="DD22" i="17"/>
  <c r="DE52" i="17"/>
  <c r="DE22" i="17"/>
  <c r="DF52" i="17"/>
  <c r="DF22" i="17"/>
  <c r="DG52" i="17"/>
  <c r="DG22" i="17"/>
  <c r="DH52" i="17"/>
  <c r="DH22" i="17"/>
  <c r="DI52" i="17"/>
  <c r="DI22" i="17"/>
  <c r="DJ52" i="17"/>
  <c r="DJ22" i="17"/>
  <c r="DK52" i="17"/>
  <c r="DK22" i="17"/>
  <c r="DL52" i="17"/>
  <c r="DL22" i="17"/>
  <c r="DM52" i="17"/>
  <c r="DM22" i="17"/>
  <c r="DN52" i="17"/>
  <c r="DN22" i="17"/>
  <c r="DO52" i="17"/>
  <c r="DO22" i="17"/>
  <c r="DP52" i="17"/>
  <c r="DP22" i="17"/>
  <c r="DQ52" i="17"/>
  <c r="DQ22" i="17"/>
  <c r="DR52" i="17"/>
  <c r="DR22" i="17"/>
  <c r="DS52" i="17"/>
  <c r="DS22" i="17"/>
  <c r="DT52" i="17"/>
  <c r="DT22" i="17"/>
  <c r="DU52" i="17"/>
  <c r="DU22" i="17"/>
  <c r="DV52" i="17"/>
  <c r="DV22" i="17"/>
  <c r="DW52" i="17"/>
  <c r="DW22" i="17"/>
  <c r="DX52" i="17"/>
  <c r="DX22" i="17"/>
  <c r="DY52" i="17"/>
  <c r="DY22" i="17"/>
  <c r="DZ52" i="17"/>
  <c r="DZ22" i="17"/>
  <c r="EA52" i="17"/>
  <c r="EA22" i="17"/>
  <c r="EB52" i="17"/>
  <c r="EB22" i="17"/>
  <c r="EC52" i="17"/>
  <c r="EC22" i="17"/>
  <c r="ED52" i="17"/>
  <c r="ED22" i="17"/>
  <c r="EE52" i="17"/>
  <c r="EE22" i="17"/>
  <c r="EF52" i="17"/>
  <c r="EF22" i="17"/>
  <c r="EG52" i="17"/>
  <c r="EG22" i="17"/>
  <c r="EH52" i="17"/>
  <c r="EH22" i="17"/>
  <c r="EI52" i="17"/>
  <c r="EI22" i="17"/>
  <c r="EJ52" i="17"/>
  <c r="EJ22" i="17"/>
  <c r="EK52" i="17"/>
  <c r="EK22" i="17"/>
  <c r="EL52" i="17"/>
  <c r="EL22" i="17"/>
  <c r="EM52" i="17"/>
  <c r="EM22" i="17"/>
  <c r="EN52" i="17"/>
  <c r="EN22" i="17"/>
  <c r="EO52" i="17"/>
  <c r="EO22" i="17"/>
  <c r="EP52" i="17"/>
  <c r="EP22" i="17"/>
  <c r="EQ52" i="17"/>
  <c r="EQ22" i="17"/>
  <c r="ER52" i="17"/>
  <c r="ER22" i="17"/>
  <c r="ES52" i="17"/>
  <c r="ES22" i="17"/>
  <c r="ET52" i="17"/>
  <c r="ET22" i="17"/>
  <c r="EU52" i="17"/>
  <c r="EU22" i="17"/>
  <c r="EV52" i="17"/>
  <c r="EV22" i="17"/>
  <c r="EW52" i="17"/>
  <c r="EW22" i="17"/>
  <c r="EX52" i="17"/>
  <c r="EX22" i="17"/>
  <c r="EY52" i="17"/>
  <c r="EY22" i="17"/>
  <c r="EZ52" i="17"/>
  <c r="EZ22" i="17"/>
  <c r="FA52" i="17"/>
  <c r="FA22" i="17"/>
  <c r="FB52" i="17"/>
  <c r="FB22" i="17"/>
  <c r="FC52" i="17"/>
  <c r="FC22" i="17"/>
  <c r="FD52" i="17"/>
  <c r="FD22" i="17"/>
  <c r="FE52" i="17"/>
  <c r="FE22" i="17"/>
  <c r="FF52" i="17"/>
  <c r="FF22" i="17"/>
  <c r="FG52" i="17"/>
  <c r="FG22" i="17"/>
  <c r="FH52" i="17"/>
  <c r="FH22" i="17"/>
  <c r="FI52" i="17"/>
  <c r="FI22" i="17"/>
  <c r="FJ52" i="17"/>
  <c r="FJ22" i="17"/>
  <c r="FK52" i="17"/>
  <c r="FK22" i="17"/>
  <c r="FL52" i="17"/>
  <c r="FL22" i="17"/>
  <c r="FM52" i="17"/>
  <c r="FM22" i="17"/>
  <c r="FN52" i="17"/>
  <c r="FN22" i="17"/>
  <c r="FO52" i="17"/>
  <c r="FO22" i="17"/>
  <c r="FP52" i="17"/>
  <c r="FP22" i="17"/>
  <c r="FQ52" i="17"/>
  <c r="FQ22" i="17"/>
  <c r="FR52" i="17"/>
  <c r="FR22" i="17"/>
  <c r="FS52" i="17"/>
  <c r="FS22" i="17"/>
  <c r="FT52" i="17"/>
  <c r="FT22" i="17"/>
  <c r="FU52" i="17"/>
  <c r="FU22" i="17"/>
  <c r="FV52" i="17"/>
  <c r="FV22" i="17"/>
  <c r="FW52" i="17"/>
  <c r="FW22" i="17"/>
  <c r="FX52" i="17"/>
  <c r="FX22" i="17"/>
  <c r="FY52" i="17"/>
  <c r="FY22" i="17"/>
  <c r="FZ52" i="17"/>
  <c r="FZ22" i="17"/>
  <c r="GA52" i="17"/>
  <c r="GA22" i="17"/>
  <c r="GB52" i="17"/>
  <c r="GB22" i="17"/>
  <c r="GC52" i="17"/>
  <c r="GC22" i="17"/>
  <c r="GD52" i="17"/>
  <c r="GD22" i="17"/>
  <c r="GE52" i="17"/>
  <c r="GE22" i="17"/>
  <c r="GF52" i="17"/>
  <c r="GF22" i="17"/>
  <c r="GG52" i="17"/>
  <c r="GG22" i="17"/>
  <c r="GH52" i="17"/>
  <c r="GH22" i="17"/>
  <c r="GI52" i="17"/>
  <c r="GI22" i="17"/>
  <c r="GJ52" i="17"/>
  <c r="GJ22" i="17"/>
  <c r="GK52" i="17"/>
  <c r="GK22" i="17"/>
  <c r="GL52" i="17"/>
  <c r="GL22" i="17"/>
  <c r="GM52" i="17"/>
  <c r="GM22" i="17"/>
  <c r="GN52" i="17"/>
  <c r="GN22" i="17"/>
  <c r="GO52" i="17"/>
  <c r="GO22" i="17"/>
  <c r="GP52" i="17"/>
  <c r="GP22" i="17"/>
  <c r="GQ52" i="17"/>
  <c r="GQ22" i="17"/>
  <c r="GR52" i="17"/>
  <c r="GR22" i="17"/>
  <c r="GS52" i="17"/>
  <c r="GS22" i="17"/>
  <c r="B52" i="17"/>
  <c r="B22" i="17"/>
  <c r="C51" i="17"/>
  <c r="C21" i="17"/>
  <c r="D51" i="17"/>
  <c r="D21" i="17"/>
  <c r="E51" i="17"/>
  <c r="E21" i="17"/>
  <c r="F51" i="17"/>
  <c r="F21" i="17"/>
  <c r="G51" i="17"/>
  <c r="G21" i="17"/>
  <c r="H51" i="17"/>
  <c r="H21" i="17"/>
  <c r="I51" i="17"/>
  <c r="I21" i="17"/>
  <c r="J51" i="17"/>
  <c r="J21" i="17"/>
  <c r="K51" i="17"/>
  <c r="K21" i="17"/>
  <c r="L51" i="17"/>
  <c r="L21" i="17"/>
  <c r="M51" i="17"/>
  <c r="M21" i="17"/>
  <c r="N51" i="17"/>
  <c r="N21" i="17"/>
  <c r="O51" i="17"/>
  <c r="O21" i="17"/>
  <c r="P51" i="17"/>
  <c r="P21" i="17"/>
  <c r="Q51" i="17"/>
  <c r="Q21" i="17"/>
  <c r="R51" i="17"/>
  <c r="R21" i="17"/>
  <c r="S51" i="17"/>
  <c r="S21" i="17"/>
  <c r="T51" i="17"/>
  <c r="T21" i="17"/>
  <c r="U51" i="17"/>
  <c r="U21" i="17"/>
  <c r="V51" i="17"/>
  <c r="V21" i="17"/>
  <c r="W51" i="17"/>
  <c r="W21" i="17"/>
  <c r="X51" i="17"/>
  <c r="X21" i="17"/>
  <c r="Y51" i="17"/>
  <c r="Y21" i="17"/>
  <c r="Z51" i="17"/>
  <c r="Z21" i="17"/>
  <c r="AA51" i="17"/>
  <c r="AA21" i="17"/>
  <c r="AB51" i="17"/>
  <c r="AB21" i="17"/>
  <c r="AC51" i="17"/>
  <c r="AC21" i="17"/>
  <c r="AD51" i="17"/>
  <c r="AD21" i="17"/>
  <c r="AE51" i="17"/>
  <c r="AE21" i="17"/>
  <c r="AF51" i="17"/>
  <c r="AF21" i="17"/>
  <c r="AG51" i="17"/>
  <c r="AG21" i="17"/>
  <c r="AH51" i="17"/>
  <c r="AH21" i="17"/>
  <c r="AI51" i="17"/>
  <c r="AI21" i="17"/>
  <c r="AJ51" i="17"/>
  <c r="AJ21" i="17"/>
  <c r="AK51" i="17"/>
  <c r="AK21" i="17"/>
  <c r="AL51" i="17"/>
  <c r="AL21" i="17"/>
  <c r="AM51" i="17"/>
  <c r="AM21" i="17"/>
  <c r="AN51" i="17"/>
  <c r="AN21" i="17"/>
  <c r="AO51" i="17"/>
  <c r="AO21" i="17"/>
  <c r="AP51" i="17"/>
  <c r="AP21" i="17"/>
  <c r="AQ51" i="17"/>
  <c r="AQ21" i="17"/>
  <c r="AR51" i="17"/>
  <c r="AR21" i="17"/>
  <c r="AS51" i="17"/>
  <c r="AS21" i="17"/>
  <c r="AT51" i="17"/>
  <c r="AT21" i="17"/>
  <c r="AU51" i="17"/>
  <c r="AU21" i="17"/>
  <c r="AV51" i="17"/>
  <c r="AV21" i="17"/>
  <c r="AW51" i="17"/>
  <c r="AW21" i="17"/>
  <c r="AX51" i="17"/>
  <c r="AX21" i="17"/>
  <c r="AY51" i="17"/>
  <c r="AY21" i="17"/>
  <c r="AZ51" i="17"/>
  <c r="AZ21" i="17"/>
  <c r="BA51" i="17"/>
  <c r="BA21" i="17"/>
  <c r="BB51" i="17"/>
  <c r="BB21" i="17"/>
  <c r="BC51" i="17"/>
  <c r="BC21" i="17"/>
  <c r="BD51" i="17"/>
  <c r="BD21" i="17"/>
  <c r="BE51" i="17"/>
  <c r="BE21" i="17"/>
  <c r="BF51" i="17"/>
  <c r="BF21" i="17"/>
  <c r="BG51" i="17"/>
  <c r="BG21" i="17"/>
  <c r="BH51" i="17"/>
  <c r="BH21" i="17"/>
  <c r="BI51" i="17"/>
  <c r="BI21" i="17"/>
  <c r="BJ51" i="17"/>
  <c r="BJ21" i="17"/>
  <c r="BK51" i="17"/>
  <c r="BK21" i="17"/>
  <c r="BL51" i="17"/>
  <c r="BL21" i="17"/>
  <c r="BM51" i="17"/>
  <c r="BM21" i="17"/>
  <c r="BN51" i="17"/>
  <c r="BN21" i="17"/>
  <c r="BO51" i="17"/>
  <c r="BO21" i="17"/>
  <c r="BP51" i="17"/>
  <c r="BP21" i="17"/>
  <c r="BQ51" i="17"/>
  <c r="BQ21" i="17"/>
  <c r="BR51" i="17"/>
  <c r="BR21" i="17"/>
  <c r="BS51" i="17"/>
  <c r="BS21" i="17"/>
  <c r="BT51" i="17"/>
  <c r="BT21" i="17"/>
  <c r="BU51" i="17"/>
  <c r="BU21" i="17"/>
  <c r="BV51" i="17"/>
  <c r="BV21" i="17"/>
  <c r="BW51" i="17"/>
  <c r="BW21" i="17"/>
  <c r="BX51" i="17"/>
  <c r="BX21" i="17"/>
  <c r="BY51" i="17"/>
  <c r="BY21" i="17"/>
  <c r="BZ51" i="17"/>
  <c r="BZ21" i="17"/>
  <c r="CA51" i="17"/>
  <c r="CA21" i="17"/>
  <c r="CB51" i="17"/>
  <c r="CB21" i="17"/>
  <c r="CC51" i="17"/>
  <c r="CC21" i="17"/>
  <c r="CD51" i="17"/>
  <c r="CD21" i="17"/>
  <c r="CE51" i="17"/>
  <c r="CE21" i="17"/>
  <c r="CF51" i="17"/>
  <c r="CF21" i="17"/>
  <c r="CG51" i="17"/>
  <c r="CG21" i="17"/>
  <c r="CH51" i="17"/>
  <c r="CH21" i="17"/>
  <c r="CI51" i="17"/>
  <c r="CI21" i="17"/>
  <c r="CJ51" i="17"/>
  <c r="CJ21" i="17"/>
  <c r="CK51" i="17"/>
  <c r="CK21" i="17"/>
  <c r="CL51" i="17"/>
  <c r="CL21" i="17"/>
  <c r="CM51" i="17"/>
  <c r="CM21" i="17"/>
  <c r="CN51" i="17"/>
  <c r="CN21" i="17"/>
  <c r="CO51" i="17"/>
  <c r="CO21" i="17"/>
  <c r="CP51" i="17"/>
  <c r="CP21" i="17"/>
  <c r="CQ51" i="17"/>
  <c r="CQ21" i="17"/>
  <c r="CR51" i="17"/>
  <c r="CR21" i="17"/>
  <c r="CS51" i="17"/>
  <c r="CS21" i="17"/>
  <c r="CT51" i="17"/>
  <c r="CT21" i="17"/>
  <c r="CU51" i="17"/>
  <c r="CU21" i="17"/>
  <c r="CV51" i="17"/>
  <c r="CV21" i="17"/>
  <c r="CW51" i="17"/>
  <c r="CW21" i="17"/>
  <c r="CX51" i="17"/>
  <c r="CX21" i="17"/>
  <c r="CY51" i="17"/>
  <c r="CY21" i="17"/>
  <c r="CZ51" i="17"/>
  <c r="CZ21" i="17"/>
  <c r="DA51" i="17"/>
  <c r="DA21" i="17"/>
  <c r="DB51" i="17"/>
  <c r="DB21" i="17"/>
  <c r="DC51" i="17"/>
  <c r="DC21" i="17"/>
  <c r="DD51" i="17"/>
  <c r="DD21" i="17"/>
  <c r="DE51" i="17"/>
  <c r="DE21" i="17"/>
  <c r="DF51" i="17"/>
  <c r="DF21" i="17"/>
  <c r="DG51" i="17"/>
  <c r="DG21" i="17"/>
  <c r="DH51" i="17"/>
  <c r="DH21" i="17"/>
  <c r="DI51" i="17"/>
  <c r="DI21" i="17"/>
  <c r="DJ51" i="17"/>
  <c r="DJ21" i="17"/>
  <c r="DK51" i="17"/>
  <c r="DK21" i="17"/>
  <c r="DL51" i="17"/>
  <c r="DL21" i="17"/>
  <c r="DM51" i="17"/>
  <c r="DM21" i="17"/>
  <c r="DN51" i="17"/>
  <c r="DN21" i="17"/>
  <c r="DO51" i="17"/>
  <c r="DO21" i="17"/>
  <c r="DP51" i="17"/>
  <c r="DP21" i="17"/>
  <c r="DQ51" i="17"/>
  <c r="DQ21" i="17"/>
  <c r="DR51" i="17"/>
  <c r="DR21" i="17"/>
  <c r="DS51" i="17"/>
  <c r="DS21" i="17"/>
  <c r="DT51" i="17"/>
  <c r="DT21" i="17"/>
  <c r="DU51" i="17"/>
  <c r="DU21" i="17"/>
  <c r="DV51" i="17"/>
  <c r="DV21" i="17"/>
  <c r="DW51" i="17"/>
  <c r="DW21" i="17"/>
  <c r="DX51" i="17"/>
  <c r="DX21" i="17"/>
  <c r="DY51" i="17"/>
  <c r="DY21" i="17"/>
  <c r="DZ51" i="17"/>
  <c r="DZ21" i="17"/>
  <c r="EA51" i="17"/>
  <c r="EA21" i="17"/>
  <c r="EB51" i="17"/>
  <c r="EB21" i="17"/>
  <c r="EC51" i="17"/>
  <c r="EC21" i="17"/>
  <c r="ED51" i="17"/>
  <c r="ED21" i="17"/>
  <c r="EE51" i="17"/>
  <c r="EE21" i="17"/>
  <c r="EF51" i="17"/>
  <c r="EF21" i="17"/>
  <c r="EG51" i="17"/>
  <c r="EG21" i="17"/>
  <c r="EH51" i="17"/>
  <c r="EH21" i="17"/>
  <c r="EI51" i="17"/>
  <c r="EI21" i="17"/>
  <c r="EJ51" i="17"/>
  <c r="EJ21" i="17"/>
  <c r="EK51" i="17"/>
  <c r="EK21" i="17"/>
  <c r="EL51" i="17"/>
  <c r="EL21" i="17"/>
  <c r="EM51" i="17"/>
  <c r="EM21" i="17"/>
  <c r="EN51" i="17"/>
  <c r="EN21" i="17"/>
  <c r="EO51" i="17"/>
  <c r="EO21" i="17"/>
  <c r="EP51" i="17"/>
  <c r="EP21" i="17"/>
  <c r="EQ51" i="17"/>
  <c r="EQ21" i="17"/>
  <c r="ER51" i="17"/>
  <c r="ER21" i="17"/>
  <c r="ES51" i="17"/>
  <c r="ES21" i="17"/>
  <c r="ET51" i="17"/>
  <c r="ET21" i="17"/>
  <c r="EU51" i="17"/>
  <c r="EU21" i="17"/>
  <c r="EV51" i="17"/>
  <c r="EV21" i="17"/>
  <c r="EW51" i="17"/>
  <c r="EW21" i="17"/>
  <c r="EX51" i="17"/>
  <c r="EX21" i="17"/>
  <c r="EY51" i="17"/>
  <c r="EY21" i="17"/>
  <c r="EZ51" i="17"/>
  <c r="EZ21" i="17"/>
  <c r="FA51" i="17"/>
  <c r="FA21" i="17"/>
  <c r="FB51" i="17"/>
  <c r="FB21" i="17"/>
  <c r="FC51" i="17"/>
  <c r="FC21" i="17"/>
  <c r="FD51" i="17"/>
  <c r="FD21" i="17"/>
  <c r="FE51" i="17"/>
  <c r="FE21" i="17"/>
  <c r="FF51" i="17"/>
  <c r="FF21" i="17"/>
  <c r="FG51" i="17"/>
  <c r="FG21" i="17"/>
  <c r="FH51" i="17"/>
  <c r="FH21" i="17"/>
  <c r="FI51" i="17"/>
  <c r="FI21" i="17"/>
  <c r="FJ51" i="17"/>
  <c r="FJ21" i="17"/>
  <c r="FK51" i="17"/>
  <c r="FK21" i="17"/>
  <c r="FL51" i="17"/>
  <c r="FL21" i="17"/>
  <c r="FM51" i="17"/>
  <c r="FM21" i="17"/>
  <c r="FN51" i="17"/>
  <c r="FN21" i="17"/>
  <c r="FO51" i="17"/>
  <c r="FO21" i="17"/>
  <c r="FP51" i="17"/>
  <c r="FP21" i="17"/>
  <c r="FQ51" i="17"/>
  <c r="FQ21" i="17"/>
  <c r="FR51" i="17"/>
  <c r="FR21" i="17"/>
  <c r="FS51" i="17"/>
  <c r="FS21" i="17"/>
  <c r="FT51" i="17"/>
  <c r="FT21" i="17"/>
  <c r="FU51" i="17"/>
  <c r="FU21" i="17"/>
  <c r="FV51" i="17"/>
  <c r="FV21" i="17"/>
  <c r="FW51" i="17"/>
  <c r="FW21" i="17"/>
  <c r="FX51" i="17"/>
  <c r="FX21" i="17"/>
  <c r="FY51" i="17"/>
  <c r="FY21" i="17"/>
  <c r="FZ51" i="17"/>
  <c r="FZ21" i="17"/>
  <c r="GA51" i="17"/>
  <c r="GA21" i="17"/>
  <c r="GB51" i="17"/>
  <c r="GB21" i="17"/>
  <c r="GC51" i="17"/>
  <c r="GC21" i="17"/>
  <c r="GD51" i="17"/>
  <c r="GD21" i="17"/>
  <c r="GE51" i="17"/>
  <c r="GE21" i="17"/>
  <c r="GF51" i="17"/>
  <c r="GF21" i="17"/>
  <c r="GG51" i="17"/>
  <c r="GG21" i="17"/>
  <c r="GH51" i="17"/>
  <c r="GH21" i="17"/>
  <c r="GI51" i="17"/>
  <c r="GI21" i="17"/>
  <c r="GJ51" i="17"/>
  <c r="GJ21" i="17"/>
  <c r="GK51" i="17"/>
  <c r="GK21" i="17"/>
  <c r="GL51" i="17"/>
  <c r="GL21" i="17"/>
  <c r="GM51" i="17"/>
  <c r="GM21" i="17"/>
  <c r="GN51" i="17"/>
  <c r="GN21" i="17"/>
  <c r="GO51" i="17"/>
  <c r="GO21" i="17"/>
  <c r="GP51" i="17"/>
  <c r="GP21" i="17"/>
  <c r="GQ51" i="17"/>
  <c r="GQ21" i="17"/>
  <c r="GR51" i="17"/>
  <c r="GR21" i="17"/>
  <c r="GS51" i="17"/>
  <c r="GS21" i="17"/>
  <c r="B51" i="17"/>
  <c r="B21" i="17"/>
  <c r="B50" i="17"/>
  <c r="B20" i="17"/>
  <c r="C50" i="17"/>
  <c r="C20" i="17"/>
  <c r="D50" i="17"/>
  <c r="D20" i="17"/>
  <c r="E50" i="17"/>
  <c r="E20" i="17"/>
  <c r="F50" i="17"/>
  <c r="F20" i="17"/>
  <c r="G50" i="17"/>
  <c r="G20" i="17"/>
  <c r="H50" i="17"/>
  <c r="H20" i="17"/>
  <c r="I50" i="17"/>
  <c r="I20" i="17"/>
  <c r="J50" i="17"/>
  <c r="J20" i="17"/>
  <c r="K50" i="17"/>
  <c r="K20" i="17"/>
  <c r="L50" i="17"/>
  <c r="L20" i="17"/>
  <c r="M50" i="17"/>
  <c r="M20" i="17"/>
  <c r="N50" i="17"/>
  <c r="N20" i="17"/>
  <c r="O50" i="17"/>
  <c r="O20" i="17"/>
  <c r="P50" i="17"/>
  <c r="P20" i="17"/>
  <c r="Q50" i="17"/>
  <c r="Q20" i="17"/>
  <c r="R50" i="17"/>
  <c r="R20" i="17"/>
  <c r="S50" i="17"/>
  <c r="S20" i="17"/>
  <c r="T50" i="17"/>
  <c r="T20" i="17"/>
  <c r="U50" i="17"/>
  <c r="U20" i="17"/>
  <c r="V50" i="17"/>
  <c r="V20" i="17"/>
  <c r="W50" i="17"/>
  <c r="W20" i="17"/>
  <c r="X50" i="17"/>
  <c r="X20" i="17"/>
  <c r="Y50" i="17"/>
  <c r="Y20" i="17"/>
  <c r="Z50" i="17"/>
  <c r="Z20" i="17"/>
  <c r="AA50" i="17"/>
  <c r="AA20" i="17"/>
  <c r="AB50" i="17"/>
  <c r="AB20" i="17"/>
  <c r="AC50" i="17"/>
  <c r="AC20" i="17"/>
  <c r="AD50" i="17"/>
  <c r="AD20" i="17"/>
  <c r="AE50" i="17"/>
  <c r="AE20" i="17"/>
  <c r="AF50" i="17"/>
  <c r="AF20" i="17"/>
  <c r="AG50" i="17"/>
  <c r="AG20" i="17"/>
  <c r="AH50" i="17"/>
  <c r="AH20" i="17"/>
  <c r="AI50" i="17"/>
  <c r="AI20" i="17"/>
  <c r="AJ50" i="17"/>
  <c r="AJ20" i="17"/>
  <c r="AK50" i="17"/>
  <c r="AK20" i="17"/>
  <c r="AL50" i="17"/>
  <c r="AL20" i="17"/>
  <c r="AM50" i="17"/>
  <c r="AM20" i="17"/>
  <c r="AN50" i="17"/>
  <c r="AN20" i="17"/>
  <c r="AO50" i="17"/>
  <c r="AO20" i="17"/>
  <c r="AP50" i="17"/>
  <c r="AP20" i="17"/>
  <c r="AQ50" i="17"/>
  <c r="AQ20" i="17"/>
  <c r="AR50" i="17"/>
  <c r="AR20" i="17"/>
  <c r="AS50" i="17"/>
  <c r="AS20" i="17"/>
  <c r="AT50" i="17"/>
  <c r="AT20" i="17"/>
  <c r="AU50" i="17"/>
  <c r="AU20" i="17"/>
  <c r="AV50" i="17"/>
  <c r="AV20" i="17"/>
  <c r="AW50" i="17"/>
  <c r="AW20" i="17"/>
  <c r="AX50" i="17"/>
  <c r="AX20" i="17"/>
  <c r="AY50" i="17"/>
  <c r="AY20" i="17"/>
  <c r="AZ50" i="17"/>
  <c r="AZ20" i="17"/>
  <c r="BA50" i="17"/>
  <c r="BA20" i="17"/>
  <c r="BB50" i="17"/>
  <c r="BB20" i="17"/>
  <c r="BC50" i="17"/>
  <c r="BC20" i="17"/>
  <c r="BD50" i="17"/>
  <c r="BD20" i="17"/>
  <c r="BE50" i="17"/>
  <c r="BE20" i="17"/>
  <c r="BF50" i="17"/>
  <c r="BF20" i="17"/>
  <c r="BG50" i="17"/>
  <c r="BG20" i="17"/>
  <c r="BH50" i="17"/>
  <c r="BH20" i="17"/>
  <c r="BI50" i="17"/>
  <c r="BI20" i="17"/>
  <c r="BJ50" i="17"/>
  <c r="BJ20" i="17"/>
  <c r="BK50" i="17"/>
  <c r="BK20" i="17"/>
  <c r="BL50" i="17"/>
  <c r="BL20" i="17"/>
  <c r="BM50" i="17"/>
  <c r="BM20" i="17"/>
  <c r="BN50" i="17"/>
  <c r="BN20" i="17"/>
  <c r="BO50" i="17"/>
  <c r="BO20" i="17"/>
  <c r="BP50" i="17"/>
  <c r="BP20" i="17"/>
  <c r="BQ50" i="17"/>
  <c r="BQ20" i="17"/>
  <c r="BR50" i="17"/>
  <c r="BR20" i="17"/>
  <c r="BS50" i="17"/>
  <c r="BS20" i="17"/>
  <c r="BT50" i="17"/>
  <c r="BT20" i="17"/>
  <c r="BU50" i="17"/>
  <c r="BU20" i="17"/>
  <c r="BV50" i="17"/>
  <c r="BV20" i="17"/>
  <c r="BW50" i="17"/>
  <c r="BW20" i="17"/>
  <c r="BX50" i="17"/>
  <c r="BX20" i="17"/>
  <c r="BY50" i="17"/>
  <c r="BY20" i="17"/>
  <c r="BZ50" i="17"/>
  <c r="BZ20" i="17"/>
  <c r="CA50" i="17"/>
  <c r="CA20" i="17"/>
  <c r="CB50" i="17"/>
  <c r="CB20" i="17"/>
  <c r="CC50" i="17"/>
  <c r="CC20" i="17"/>
  <c r="CD50" i="17"/>
  <c r="CD20" i="17"/>
  <c r="CE50" i="17"/>
  <c r="CE20" i="17"/>
  <c r="CF50" i="17"/>
  <c r="CF20" i="17"/>
  <c r="CG50" i="17"/>
  <c r="CG20" i="17"/>
  <c r="CH50" i="17"/>
  <c r="CH20" i="17"/>
  <c r="CI50" i="17"/>
  <c r="CI20" i="17"/>
  <c r="CJ50" i="17"/>
  <c r="CJ20" i="17"/>
  <c r="CK50" i="17"/>
  <c r="CK20" i="17"/>
  <c r="CL50" i="17"/>
  <c r="CL20" i="17"/>
  <c r="CM50" i="17"/>
  <c r="CM20" i="17"/>
  <c r="CN50" i="17"/>
  <c r="CN20" i="17"/>
  <c r="CO50" i="17"/>
  <c r="CO20" i="17"/>
  <c r="CP50" i="17"/>
  <c r="CP20" i="17"/>
  <c r="CQ50" i="17"/>
  <c r="CQ20" i="17"/>
  <c r="CR50" i="17"/>
  <c r="CR20" i="17"/>
  <c r="CS50" i="17"/>
  <c r="CS20" i="17"/>
  <c r="CT50" i="17"/>
  <c r="CT20" i="17"/>
  <c r="CU50" i="17"/>
  <c r="CU20" i="17"/>
  <c r="CV50" i="17"/>
  <c r="CV20" i="17"/>
  <c r="CW50" i="17"/>
  <c r="CW20" i="17"/>
  <c r="CX50" i="17"/>
  <c r="CX20" i="17"/>
  <c r="CY50" i="17"/>
  <c r="CY20" i="17"/>
  <c r="CZ50" i="17"/>
  <c r="CZ20" i="17"/>
  <c r="DA50" i="17"/>
  <c r="DA20" i="17"/>
  <c r="DB50" i="17"/>
  <c r="DB20" i="17"/>
  <c r="DC50" i="17"/>
  <c r="DC20" i="17"/>
  <c r="DD50" i="17"/>
  <c r="DD20" i="17"/>
  <c r="DE50" i="17"/>
  <c r="DE20" i="17"/>
  <c r="DF50" i="17"/>
  <c r="DF20" i="17"/>
  <c r="DG50" i="17"/>
  <c r="DG20" i="17"/>
  <c r="DH50" i="17"/>
  <c r="DH20" i="17"/>
  <c r="DI50" i="17"/>
  <c r="DI20" i="17"/>
  <c r="DJ50" i="17"/>
  <c r="DJ20" i="17"/>
  <c r="DK50" i="17"/>
  <c r="DK20" i="17"/>
  <c r="DL50" i="17"/>
  <c r="DL20" i="17"/>
  <c r="DM50" i="17"/>
  <c r="DM20" i="17"/>
  <c r="DN50" i="17"/>
  <c r="DN20" i="17"/>
  <c r="DO50" i="17"/>
  <c r="DO20" i="17"/>
  <c r="DP50" i="17"/>
  <c r="DP20" i="17"/>
  <c r="DQ50" i="17"/>
  <c r="DQ20" i="17"/>
  <c r="DR50" i="17"/>
  <c r="DR20" i="17"/>
  <c r="DS50" i="17"/>
  <c r="DS20" i="17"/>
  <c r="DT50" i="17"/>
  <c r="DT20" i="17"/>
  <c r="DU50" i="17"/>
  <c r="DU20" i="17"/>
  <c r="DV50" i="17"/>
  <c r="DV20" i="17"/>
  <c r="DW50" i="17"/>
  <c r="DW20" i="17"/>
  <c r="DX50" i="17"/>
  <c r="DX20" i="17"/>
  <c r="DY50" i="17"/>
  <c r="DY20" i="17"/>
  <c r="DZ50" i="17"/>
  <c r="DZ20" i="17"/>
  <c r="EA50" i="17"/>
  <c r="EA20" i="17"/>
  <c r="EB50" i="17"/>
  <c r="EB20" i="17"/>
  <c r="EC50" i="17"/>
  <c r="EC20" i="17"/>
  <c r="ED50" i="17"/>
  <c r="ED20" i="17"/>
  <c r="EE50" i="17"/>
  <c r="EE20" i="17"/>
  <c r="EF50" i="17"/>
  <c r="EF20" i="17"/>
  <c r="EG50" i="17"/>
  <c r="EG20" i="17"/>
  <c r="EH50" i="17"/>
  <c r="EH20" i="17"/>
  <c r="EI50" i="17"/>
  <c r="EI20" i="17"/>
  <c r="EJ50" i="17"/>
  <c r="EJ20" i="17"/>
  <c r="EK50" i="17"/>
  <c r="EK20" i="17"/>
  <c r="EL50" i="17"/>
  <c r="EL20" i="17"/>
  <c r="EM50" i="17"/>
  <c r="EM20" i="17"/>
  <c r="EN50" i="17"/>
  <c r="EN20" i="17"/>
  <c r="EO50" i="17"/>
  <c r="EO20" i="17"/>
  <c r="EP50" i="17"/>
  <c r="EP20" i="17"/>
  <c r="EQ50" i="17"/>
  <c r="EQ20" i="17"/>
  <c r="ER50" i="17"/>
  <c r="ER20" i="17"/>
  <c r="ES50" i="17"/>
  <c r="ES20" i="17"/>
  <c r="ET50" i="17"/>
  <c r="ET20" i="17"/>
  <c r="EU50" i="17"/>
  <c r="EU20" i="17"/>
  <c r="EV50" i="17"/>
  <c r="EV20" i="17"/>
  <c r="EW50" i="17"/>
  <c r="EW20" i="17"/>
  <c r="EX50" i="17"/>
  <c r="EX20" i="17"/>
  <c r="EY50" i="17"/>
  <c r="EY20" i="17"/>
  <c r="EZ50" i="17"/>
  <c r="EZ20" i="17"/>
  <c r="FA50" i="17"/>
  <c r="FA20" i="17"/>
  <c r="FB50" i="17"/>
  <c r="FB20" i="17"/>
  <c r="FC50" i="17"/>
  <c r="FC20" i="17"/>
  <c r="FD50" i="17"/>
  <c r="FD20" i="17"/>
  <c r="FE50" i="17"/>
  <c r="FE20" i="17"/>
  <c r="FF50" i="17"/>
  <c r="FF20" i="17"/>
  <c r="FG50" i="17"/>
  <c r="FG20" i="17"/>
  <c r="FH50" i="17"/>
  <c r="FH20" i="17"/>
  <c r="FI50" i="17"/>
  <c r="FI20" i="17"/>
  <c r="FJ50" i="17"/>
  <c r="FJ20" i="17"/>
  <c r="FK50" i="17"/>
  <c r="FK20" i="17"/>
  <c r="FL50" i="17"/>
  <c r="FL20" i="17"/>
  <c r="FM50" i="17"/>
  <c r="FM20" i="17"/>
  <c r="FN50" i="17"/>
  <c r="FN20" i="17"/>
  <c r="FO50" i="17"/>
  <c r="FO20" i="17"/>
  <c r="FP50" i="17"/>
  <c r="FP20" i="17"/>
  <c r="FQ50" i="17"/>
  <c r="FQ20" i="17"/>
  <c r="FR50" i="17"/>
  <c r="FR20" i="17"/>
  <c r="FS50" i="17"/>
  <c r="FS20" i="17"/>
  <c r="FT50" i="17"/>
  <c r="FT20" i="17"/>
  <c r="FU50" i="17"/>
  <c r="FU20" i="17"/>
  <c r="FV50" i="17"/>
  <c r="FV20" i="17"/>
  <c r="FW50" i="17"/>
  <c r="FW20" i="17"/>
  <c r="FX50" i="17"/>
  <c r="FX20" i="17"/>
  <c r="FY50" i="17"/>
  <c r="FY20" i="17"/>
  <c r="FZ50" i="17"/>
  <c r="FZ20" i="17"/>
  <c r="GA50" i="17"/>
  <c r="GA20" i="17"/>
  <c r="GB50" i="17"/>
  <c r="GB20" i="17"/>
  <c r="GC50" i="17"/>
  <c r="GC20" i="17"/>
  <c r="GD50" i="17"/>
  <c r="GD20" i="17"/>
  <c r="GE50" i="17"/>
  <c r="GE20" i="17"/>
  <c r="GF50" i="17"/>
  <c r="GF20" i="17"/>
  <c r="GG50" i="17"/>
  <c r="GG20" i="17"/>
  <c r="GH50" i="17"/>
  <c r="GH20" i="17"/>
  <c r="GI50" i="17"/>
  <c r="GI20" i="17"/>
  <c r="GJ50" i="17"/>
  <c r="GJ20" i="17"/>
  <c r="GK50" i="17"/>
  <c r="GK20" i="17"/>
  <c r="GL50" i="17"/>
  <c r="GL20" i="17"/>
  <c r="GM50" i="17"/>
  <c r="GM20" i="17"/>
  <c r="GN50" i="17"/>
  <c r="GN20" i="17"/>
  <c r="GO50" i="17"/>
  <c r="GO20" i="17"/>
  <c r="GP50" i="17"/>
  <c r="GP20" i="17"/>
  <c r="GQ50" i="17"/>
  <c r="GQ20" i="17"/>
  <c r="GR50" i="17"/>
  <c r="GR20" i="17"/>
  <c r="GS50" i="17"/>
  <c r="GS20" i="17"/>
  <c r="B49" i="17"/>
  <c r="B19" i="17"/>
  <c r="C49" i="17"/>
  <c r="C19" i="17"/>
  <c r="D49" i="17"/>
  <c r="D19" i="17"/>
  <c r="E49" i="17"/>
  <c r="E19" i="17"/>
  <c r="F49" i="17"/>
  <c r="F19" i="17"/>
  <c r="G49" i="17"/>
  <c r="G19" i="17"/>
  <c r="H49" i="17"/>
  <c r="H19" i="17"/>
  <c r="I49" i="17"/>
  <c r="I19" i="17"/>
  <c r="J49" i="17"/>
  <c r="J19" i="17"/>
  <c r="K49" i="17"/>
  <c r="K19" i="17"/>
  <c r="L49" i="17"/>
  <c r="L19" i="17"/>
  <c r="M49" i="17"/>
  <c r="M19" i="17"/>
  <c r="N49" i="17"/>
  <c r="N19" i="17"/>
  <c r="O49" i="17"/>
  <c r="O19" i="17"/>
  <c r="P49" i="17"/>
  <c r="P19" i="17"/>
  <c r="Q49" i="17"/>
  <c r="Q19" i="17"/>
  <c r="R49" i="17"/>
  <c r="R19" i="17"/>
  <c r="S49" i="17"/>
  <c r="S19" i="17"/>
  <c r="T49" i="17"/>
  <c r="T19" i="17"/>
  <c r="U49" i="17"/>
  <c r="U19" i="17"/>
  <c r="V49" i="17"/>
  <c r="V19" i="17"/>
  <c r="W49" i="17"/>
  <c r="W19" i="17"/>
  <c r="X49" i="17"/>
  <c r="X19" i="17"/>
  <c r="Y49" i="17"/>
  <c r="Y19" i="17"/>
  <c r="Z49" i="17"/>
  <c r="Z19" i="17"/>
  <c r="AA49" i="17"/>
  <c r="AA19" i="17"/>
  <c r="AB49" i="17"/>
  <c r="AB19" i="17"/>
  <c r="AC49" i="17"/>
  <c r="AC19" i="17"/>
  <c r="AD49" i="17"/>
  <c r="AD19" i="17"/>
  <c r="AE49" i="17"/>
  <c r="AE19" i="17"/>
  <c r="AF49" i="17"/>
  <c r="AF19" i="17"/>
  <c r="AG49" i="17"/>
  <c r="AG19" i="17"/>
  <c r="AH49" i="17"/>
  <c r="AH19" i="17"/>
  <c r="AI49" i="17"/>
  <c r="AI19" i="17"/>
  <c r="AJ49" i="17"/>
  <c r="AJ19" i="17"/>
  <c r="AK49" i="17"/>
  <c r="AK19" i="17"/>
  <c r="AL49" i="17"/>
  <c r="AL19" i="17"/>
  <c r="AM49" i="17"/>
  <c r="AM19" i="17"/>
  <c r="AN49" i="17"/>
  <c r="AN19" i="17"/>
  <c r="AO49" i="17"/>
  <c r="AO19" i="17"/>
  <c r="AP49" i="17"/>
  <c r="AP19" i="17"/>
  <c r="AQ49" i="17"/>
  <c r="AQ19" i="17"/>
  <c r="AR49" i="17"/>
  <c r="AR19" i="17"/>
  <c r="AS49" i="17"/>
  <c r="AS19" i="17"/>
  <c r="AT49" i="17"/>
  <c r="AT19" i="17"/>
  <c r="AU49" i="17"/>
  <c r="AU19" i="17"/>
  <c r="AV49" i="17"/>
  <c r="AV19" i="17"/>
  <c r="AW49" i="17"/>
  <c r="AW19" i="17"/>
  <c r="AX49" i="17"/>
  <c r="AX19" i="17"/>
  <c r="AY49" i="17"/>
  <c r="AY19" i="17"/>
  <c r="AZ49" i="17"/>
  <c r="AZ19" i="17"/>
  <c r="BA49" i="17"/>
  <c r="BA19" i="17"/>
  <c r="BB49" i="17"/>
  <c r="BB19" i="17"/>
  <c r="BC49" i="17"/>
  <c r="BC19" i="17"/>
  <c r="BD49" i="17"/>
  <c r="BD19" i="17"/>
  <c r="BE49" i="17"/>
  <c r="BE19" i="17"/>
  <c r="BF49" i="17"/>
  <c r="BF19" i="17"/>
  <c r="BG49" i="17"/>
  <c r="BG19" i="17"/>
  <c r="BH49" i="17"/>
  <c r="BH19" i="17"/>
  <c r="BI49" i="17"/>
  <c r="BI19" i="17"/>
  <c r="BJ49" i="17"/>
  <c r="BJ19" i="17"/>
  <c r="BK49" i="17"/>
  <c r="BK19" i="17"/>
  <c r="BL49" i="17"/>
  <c r="BL19" i="17"/>
  <c r="BM49" i="17"/>
  <c r="BM19" i="17"/>
  <c r="BN49" i="17"/>
  <c r="BN19" i="17"/>
  <c r="BO49" i="17"/>
  <c r="BO19" i="17"/>
  <c r="BP49" i="17"/>
  <c r="BP19" i="17"/>
  <c r="BQ49" i="17"/>
  <c r="BQ19" i="17"/>
  <c r="BR49" i="17"/>
  <c r="BR19" i="17"/>
  <c r="BS49" i="17"/>
  <c r="BS19" i="17"/>
  <c r="BT49" i="17"/>
  <c r="BT19" i="17"/>
  <c r="BU49" i="17"/>
  <c r="BU19" i="17"/>
  <c r="BV49" i="17"/>
  <c r="BV19" i="17"/>
  <c r="BW49" i="17"/>
  <c r="BW19" i="17"/>
  <c r="BX49" i="17"/>
  <c r="BX19" i="17"/>
  <c r="BY49" i="17"/>
  <c r="BY19" i="17"/>
  <c r="BZ49" i="17"/>
  <c r="BZ19" i="17"/>
  <c r="CA49" i="17"/>
  <c r="CA19" i="17"/>
  <c r="CB49" i="17"/>
  <c r="CB19" i="17"/>
  <c r="CC49" i="17"/>
  <c r="CC19" i="17"/>
  <c r="CD49" i="17"/>
  <c r="CD19" i="17"/>
  <c r="CE49" i="17"/>
  <c r="CE19" i="17"/>
  <c r="CF49" i="17"/>
  <c r="CF19" i="17"/>
  <c r="CG49" i="17"/>
  <c r="CG19" i="17"/>
  <c r="CH49" i="17"/>
  <c r="CH19" i="17"/>
  <c r="CI49" i="17"/>
  <c r="CI19" i="17"/>
  <c r="CJ49" i="17"/>
  <c r="CJ19" i="17"/>
  <c r="CK49" i="17"/>
  <c r="CK19" i="17"/>
  <c r="CL49" i="17"/>
  <c r="CL19" i="17"/>
  <c r="CM49" i="17"/>
  <c r="CM19" i="17"/>
  <c r="CN49" i="17"/>
  <c r="CN19" i="17"/>
  <c r="CO49" i="17"/>
  <c r="CO19" i="17"/>
  <c r="CP49" i="17"/>
  <c r="CP19" i="17"/>
  <c r="CQ49" i="17"/>
  <c r="CQ19" i="17"/>
  <c r="CR49" i="17"/>
  <c r="CR19" i="17"/>
  <c r="CS49" i="17"/>
  <c r="CS19" i="17"/>
  <c r="CT49" i="17"/>
  <c r="CT19" i="17"/>
  <c r="CU49" i="17"/>
  <c r="CU19" i="17"/>
  <c r="CV49" i="17"/>
  <c r="CV19" i="17"/>
  <c r="CW49" i="17"/>
  <c r="CW19" i="17"/>
  <c r="CX49" i="17"/>
  <c r="CX19" i="17"/>
  <c r="CY49" i="17"/>
  <c r="CY19" i="17"/>
  <c r="CZ49" i="17"/>
  <c r="CZ19" i="17"/>
  <c r="DA49" i="17"/>
  <c r="DA19" i="17"/>
  <c r="DB49" i="17"/>
  <c r="DB19" i="17"/>
  <c r="DC49" i="17"/>
  <c r="DC19" i="17"/>
  <c r="DD49" i="17"/>
  <c r="DD19" i="17"/>
  <c r="DE49" i="17"/>
  <c r="DE19" i="17"/>
  <c r="DF49" i="17"/>
  <c r="DF19" i="17"/>
  <c r="DG49" i="17"/>
  <c r="DG19" i="17"/>
  <c r="DH49" i="17"/>
  <c r="DH19" i="17"/>
  <c r="DI49" i="17"/>
  <c r="DI19" i="17"/>
  <c r="DJ49" i="17"/>
  <c r="DJ19" i="17"/>
  <c r="DK49" i="17"/>
  <c r="DK19" i="17"/>
  <c r="DL49" i="17"/>
  <c r="DL19" i="17"/>
  <c r="DM49" i="17"/>
  <c r="DM19" i="17"/>
  <c r="DN49" i="17"/>
  <c r="DN19" i="17"/>
  <c r="DO49" i="17"/>
  <c r="DO19" i="17"/>
  <c r="DP49" i="17"/>
  <c r="DP19" i="17"/>
  <c r="DQ49" i="17"/>
  <c r="DQ19" i="17"/>
  <c r="DR49" i="17"/>
  <c r="DR19" i="17"/>
  <c r="DS49" i="17"/>
  <c r="DS19" i="17"/>
  <c r="DT49" i="17"/>
  <c r="DT19" i="17"/>
  <c r="DU49" i="17"/>
  <c r="DU19" i="17"/>
  <c r="DV49" i="17"/>
  <c r="DV19" i="17"/>
  <c r="DW49" i="17"/>
  <c r="DW19" i="17"/>
  <c r="DX49" i="17"/>
  <c r="DX19" i="17"/>
  <c r="DY49" i="17"/>
  <c r="DY19" i="17"/>
  <c r="DZ49" i="17"/>
  <c r="DZ19" i="17"/>
  <c r="EA49" i="17"/>
  <c r="EA19" i="17"/>
  <c r="EB49" i="17"/>
  <c r="EB19" i="17"/>
  <c r="EC49" i="17"/>
  <c r="EC19" i="17"/>
  <c r="ED49" i="17"/>
  <c r="ED19" i="17"/>
  <c r="EE49" i="17"/>
  <c r="EE19" i="17"/>
  <c r="EF49" i="17"/>
  <c r="EF19" i="17"/>
  <c r="EG49" i="17"/>
  <c r="EG19" i="17"/>
  <c r="EH49" i="17"/>
  <c r="EH19" i="17"/>
  <c r="EI49" i="17"/>
  <c r="EI19" i="17"/>
  <c r="EJ49" i="17"/>
  <c r="EJ19" i="17"/>
  <c r="EK49" i="17"/>
  <c r="EK19" i="17"/>
  <c r="EL49" i="17"/>
  <c r="EL19" i="17"/>
  <c r="EM49" i="17"/>
  <c r="EM19" i="17"/>
  <c r="EN49" i="17"/>
  <c r="EN19" i="17"/>
  <c r="EO49" i="17"/>
  <c r="EO19" i="17"/>
  <c r="EP49" i="17"/>
  <c r="EP19" i="17"/>
  <c r="EQ49" i="17"/>
  <c r="EQ19" i="17"/>
  <c r="ER49" i="17"/>
  <c r="ER19" i="17"/>
  <c r="ES49" i="17"/>
  <c r="ES19" i="17"/>
  <c r="ET49" i="17"/>
  <c r="ET19" i="17"/>
  <c r="EU49" i="17"/>
  <c r="EU19" i="17"/>
  <c r="EV49" i="17"/>
  <c r="EV19" i="17"/>
  <c r="EW49" i="17"/>
  <c r="EW19" i="17"/>
  <c r="EX49" i="17"/>
  <c r="EX19" i="17"/>
  <c r="EY49" i="17"/>
  <c r="EY19" i="17"/>
  <c r="EZ49" i="17"/>
  <c r="EZ19" i="17"/>
  <c r="FA49" i="17"/>
  <c r="FA19" i="17"/>
  <c r="FB49" i="17"/>
  <c r="FB19" i="17"/>
  <c r="FC49" i="17"/>
  <c r="FC19" i="17"/>
  <c r="FD49" i="17"/>
  <c r="FD19" i="17"/>
  <c r="FE49" i="17"/>
  <c r="FE19" i="17"/>
  <c r="FF49" i="17"/>
  <c r="FF19" i="17"/>
  <c r="FG49" i="17"/>
  <c r="FG19" i="17"/>
  <c r="FH49" i="17"/>
  <c r="FH19" i="17"/>
  <c r="FI49" i="17"/>
  <c r="FI19" i="17"/>
  <c r="FJ49" i="17"/>
  <c r="FJ19" i="17"/>
  <c r="FK49" i="17"/>
  <c r="FK19" i="17"/>
  <c r="FL49" i="17"/>
  <c r="FL19" i="17"/>
  <c r="FM49" i="17"/>
  <c r="FM19" i="17"/>
  <c r="FN49" i="17"/>
  <c r="FN19" i="17"/>
  <c r="FO49" i="17"/>
  <c r="FO19" i="17"/>
  <c r="FP49" i="17"/>
  <c r="FP19" i="17"/>
  <c r="FQ49" i="17"/>
  <c r="FQ19" i="17"/>
  <c r="FR49" i="17"/>
  <c r="FR19" i="17"/>
  <c r="FS49" i="17"/>
  <c r="FS19" i="17"/>
  <c r="FT49" i="17"/>
  <c r="FT19" i="17"/>
  <c r="FU49" i="17"/>
  <c r="FU19" i="17"/>
  <c r="FV49" i="17"/>
  <c r="FV19" i="17"/>
  <c r="FW49" i="17"/>
  <c r="FW19" i="17"/>
  <c r="FX49" i="17"/>
  <c r="FX19" i="17"/>
  <c r="FY49" i="17"/>
  <c r="FY19" i="17"/>
  <c r="FZ49" i="17"/>
  <c r="FZ19" i="17"/>
  <c r="GA49" i="17"/>
  <c r="GA19" i="17"/>
  <c r="GB49" i="17"/>
  <c r="GB19" i="17"/>
  <c r="GC49" i="17"/>
  <c r="GC19" i="17"/>
  <c r="GD49" i="17"/>
  <c r="GD19" i="17"/>
  <c r="GE49" i="17"/>
  <c r="GE19" i="17"/>
  <c r="GF49" i="17"/>
  <c r="GF19" i="17"/>
  <c r="GG49" i="17"/>
  <c r="GG19" i="17"/>
  <c r="GH49" i="17"/>
  <c r="GH19" i="17"/>
  <c r="GI49" i="17"/>
  <c r="GI19" i="17"/>
  <c r="GJ49" i="17"/>
  <c r="GJ19" i="17"/>
  <c r="GK49" i="17"/>
  <c r="GK19" i="17"/>
  <c r="GL49" i="17"/>
  <c r="GL19" i="17"/>
  <c r="GM49" i="17"/>
  <c r="GM19" i="17"/>
  <c r="GN49" i="17"/>
  <c r="GN19" i="17"/>
  <c r="GO49" i="17"/>
  <c r="GO19" i="17"/>
  <c r="GP49" i="17"/>
  <c r="GP19" i="17"/>
  <c r="GQ49" i="17"/>
  <c r="GQ19" i="17"/>
  <c r="GR49" i="17"/>
  <c r="GR19" i="17"/>
  <c r="GS49" i="17"/>
  <c r="GS19" i="17"/>
  <c r="C4" i="30"/>
  <c r="D5" i="20"/>
  <c r="D6" i="20"/>
  <c r="C9" i="30" a="1"/>
  <c r="C9" i="30"/>
  <c r="C5" i="30"/>
  <c r="C6" i="30"/>
  <c r="C13" i="30"/>
  <c r="C10" i="30"/>
  <c r="C14" i="30"/>
  <c r="D3" i="20"/>
  <c r="D8" i="20" a="1"/>
  <c r="D8" i="20"/>
  <c r="D9" i="20"/>
  <c r="C15" i="30" a="1"/>
  <c r="C15" i="30"/>
  <c r="D21" i="20"/>
  <c r="D4" i="20" a="1"/>
  <c r="D4" i="20"/>
  <c r="D22" i="20"/>
  <c r="C16" i="30" a="1"/>
  <c r="C16" i="30"/>
  <c r="D24" i="20"/>
  <c r="C8" i="30" a="1"/>
  <c r="C8" i="30"/>
  <c r="C17" i="30"/>
  <c r="C18" i="30"/>
  <c r="C19" i="30"/>
  <c r="C23" i="30" a="1"/>
  <c r="C23" i="30"/>
  <c r="D4" i="30"/>
  <c r="E5" i="20"/>
  <c r="E6" i="20"/>
  <c r="D9" i="30" a="1"/>
  <c r="D9" i="30"/>
  <c r="D5" i="30"/>
  <c r="D6" i="30"/>
  <c r="D13" i="30"/>
  <c r="D10" i="30"/>
  <c r="D14" i="30"/>
  <c r="E3" i="20"/>
  <c r="E8" i="20" a="1"/>
  <c r="E8" i="20"/>
  <c r="E9" i="20"/>
  <c r="D15" i="30" a="1"/>
  <c r="D15" i="30"/>
  <c r="E21" i="20"/>
  <c r="E4" i="20" a="1"/>
  <c r="E4" i="20"/>
  <c r="E22" i="20"/>
  <c r="D16" i="30" a="1"/>
  <c r="D16" i="30"/>
  <c r="E24" i="20"/>
  <c r="D8" i="30" a="1"/>
  <c r="D8" i="30"/>
  <c r="D17" i="30"/>
  <c r="D18" i="30"/>
  <c r="D19" i="30"/>
  <c r="D23" i="30" a="1"/>
  <c r="D23" i="30"/>
  <c r="E4" i="30"/>
  <c r="F5" i="20"/>
  <c r="F6" i="20"/>
  <c r="E9" i="30" a="1"/>
  <c r="E9" i="30"/>
  <c r="E5" i="30"/>
  <c r="E6" i="30"/>
  <c r="E13" i="30"/>
  <c r="E10" i="30"/>
  <c r="E14" i="30"/>
  <c r="F3" i="20"/>
  <c r="F8" i="20" a="1"/>
  <c r="F8" i="20"/>
  <c r="F9" i="20"/>
  <c r="E15" i="30" a="1"/>
  <c r="E15" i="30"/>
  <c r="F21" i="20"/>
  <c r="F4" i="20" a="1"/>
  <c r="F4" i="20"/>
  <c r="F22" i="20"/>
  <c r="E16" i="30" a="1"/>
  <c r="E16" i="30"/>
  <c r="F24" i="20"/>
  <c r="E8" i="30" a="1"/>
  <c r="E8" i="30"/>
  <c r="E17" i="30"/>
  <c r="E18" i="30"/>
  <c r="E19" i="30"/>
  <c r="E23" i="30" a="1"/>
  <c r="E23" i="30"/>
  <c r="F4" i="30"/>
  <c r="G5" i="20"/>
  <c r="G6" i="20"/>
  <c r="F9" i="30" a="1"/>
  <c r="F9" i="30"/>
  <c r="F5" i="30"/>
  <c r="F6" i="30"/>
  <c r="F13" i="30"/>
  <c r="F10" i="30"/>
  <c r="F14" i="30"/>
  <c r="G3" i="20"/>
  <c r="G8" i="20" a="1"/>
  <c r="G8" i="20"/>
  <c r="G9" i="20"/>
  <c r="F15" i="30" a="1"/>
  <c r="F15" i="30"/>
  <c r="G21" i="20"/>
  <c r="G4" i="20" a="1"/>
  <c r="G4" i="20"/>
  <c r="G22" i="20"/>
  <c r="F16" i="30" a="1"/>
  <c r="F16" i="30"/>
  <c r="G24" i="20"/>
  <c r="F8" i="30" a="1"/>
  <c r="F8" i="30"/>
  <c r="F17" i="30"/>
  <c r="F18" i="30"/>
  <c r="F19" i="30"/>
  <c r="F23" i="30" a="1"/>
  <c r="F23" i="30"/>
  <c r="G4" i="30"/>
  <c r="H5" i="20"/>
  <c r="H6" i="20"/>
  <c r="G9" i="30" a="1"/>
  <c r="G9" i="30"/>
  <c r="G5" i="30"/>
  <c r="G6" i="30"/>
  <c r="G13" i="30"/>
  <c r="G10" i="30"/>
  <c r="G14" i="30"/>
  <c r="H3" i="20"/>
  <c r="H8" i="20" a="1"/>
  <c r="H8" i="20"/>
  <c r="H9" i="20"/>
  <c r="G15" i="30" a="1"/>
  <c r="G15" i="30"/>
  <c r="H21" i="20"/>
  <c r="H4" i="20" a="1"/>
  <c r="H4" i="20"/>
  <c r="H22" i="20"/>
  <c r="G16" i="30" a="1"/>
  <c r="G16" i="30"/>
  <c r="H24" i="20"/>
  <c r="G8" i="30" a="1"/>
  <c r="G8" i="30"/>
  <c r="G17" i="30"/>
  <c r="G18" i="30"/>
  <c r="G19" i="30"/>
  <c r="G23" i="30" a="1"/>
  <c r="G23" i="30"/>
  <c r="H4" i="30"/>
  <c r="I5" i="20"/>
  <c r="I6" i="20"/>
  <c r="H9" i="30" a="1"/>
  <c r="H9" i="30"/>
  <c r="H5" i="30"/>
  <c r="H6" i="30"/>
  <c r="H13" i="30"/>
  <c r="H10" i="30"/>
  <c r="H14" i="30"/>
  <c r="I3" i="20"/>
  <c r="I8" i="20" a="1"/>
  <c r="I8" i="20"/>
  <c r="I9" i="20"/>
  <c r="H15" i="30" a="1"/>
  <c r="H15" i="30"/>
  <c r="I21" i="20"/>
  <c r="I4" i="20" a="1"/>
  <c r="I4" i="20"/>
  <c r="I22" i="20"/>
  <c r="H16" i="30" a="1"/>
  <c r="H16" i="30"/>
  <c r="I24" i="20"/>
  <c r="H8" i="30" a="1"/>
  <c r="H8" i="30"/>
  <c r="H17" i="30"/>
  <c r="H18" i="30"/>
  <c r="H19" i="30"/>
  <c r="H23" i="30" a="1"/>
  <c r="H23" i="30"/>
  <c r="I4" i="30"/>
  <c r="J5" i="20"/>
  <c r="J6" i="20"/>
  <c r="I9" i="30" a="1"/>
  <c r="I9" i="30"/>
  <c r="I5" i="30"/>
  <c r="I6" i="30"/>
  <c r="I13" i="30"/>
  <c r="I10" i="30"/>
  <c r="I14" i="30"/>
  <c r="J3" i="20"/>
  <c r="J8" i="20" a="1"/>
  <c r="J8" i="20"/>
  <c r="J9" i="20"/>
  <c r="I15" i="30" a="1"/>
  <c r="I15" i="30"/>
  <c r="J21" i="20"/>
  <c r="J4" i="20" a="1"/>
  <c r="J4" i="20"/>
  <c r="J22" i="20"/>
  <c r="I16" i="30" a="1"/>
  <c r="I16" i="30"/>
  <c r="J24" i="20"/>
  <c r="I8" i="30" a="1"/>
  <c r="I8" i="30"/>
  <c r="I17" i="30"/>
  <c r="I18" i="30"/>
  <c r="I19" i="30"/>
  <c r="I23" i="30" a="1"/>
  <c r="I23" i="30"/>
  <c r="J4" i="30"/>
  <c r="K5" i="20"/>
  <c r="K6" i="20"/>
  <c r="J9" i="30" a="1"/>
  <c r="J9" i="30"/>
  <c r="J5" i="30"/>
  <c r="J6" i="30"/>
  <c r="J13" i="30"/>
  <c r="J10" i="30"/>
  <c r="J14" i="30"/>
  <c r="K3" i="20"/>
  <c r="K8" i="20" a="1"/>
  <c r="K8" i="20"/>
  <c r="K9" i="20"/>
  <c r="J15" i="30" a="1"/>
  <c r="J15" i="30"/>
  <c r="K21" i="20"/>
  <c r="K4" i="20" a="1"/>
  <c r="K4" i="20"/>
  <c r="K22" i="20"/>
  <c r="J16" i="30" a="1"/>
  <c r="J16" i="30"/>
  <c r="K24" i="20"/>
  <c r="J8" i="30" a="1"/>
  <c r="J8" i="30"/>
  <c r="J17" i="30"/>
  <c r="J18" i="30"/>
  <c r="J19" i="30"/>
  <c r="J23" i="30" a="1"/>
  <c r="J23" i="30"/>
  <c r="K4" i="30"/>
  <c r="L5" i="20"/>
  <c r="L6" i="20"/>
  <c r="K9" i="30" a="1"/>
  <c r="K9" i="30"/>
  <c r="K5" i="30"/>
  <c r="K6" i="30"/>
  <c r="K13" i="30"/>
  <c r="K10" i="30"/>
  <c r="K14" i="30"/>
  <c r="L3" i="20"/>
  <c r="L8" i="20" a="1"/>
  <c r="L8" i="20"/>
  <c r="L9" i="20"/>
  <c r="K15" i="30" a="1"/>
  <c r="K15" i="30"/>
  <c r="L21" i="20"/>
  <c r="L4" i="20" a="1"/>
  <c r="L4" i="20"/>
  <c r="L22" i="20"/>
  <c r="K16" i="30" a="1"/>
  <c r="K16" i="30"/>
  <c r="L24" i="20"/>
  <c r="K8" i="30" a="1"/>
  <c r="K8" i="30"/>
  <c r="K17" i="30"/>
  <c r="K18" i="30"/>
  <c r="K19" i="30"/>
  <c r="K23" i="30" a="1"/>
  <c r="K23" i="30"/>
  <c r="L4" i="30"/>
  <c r="M5" i="20"/>
  <c r="M6" i="20"/>
  <c r="L9" i="30" a="1"/>
  <c r="L9" i="30"/>
  <c r="L5" i="30"/>
  <c r="L6" i="30"/>
  <c r="L13" i="30"/>
  <c r="L10" i="30"/>
  <c r="L14" i="30"/>
  <c r="M3" i="20"/>
  <c r="M8" i="20" a="1"/>
  <c r="M8" i="20"/>
  <c r="M9" i="20"/>
  <c r="L15" i="30" a="1"/>
  <c r="L15" i="30"/>
  <c r="M21" i="20"/>
  <c r="M4" i="20" a="1"/>
  <c r="M4" i="20"/>
  <c r="M22" i="20"/>
  <c r="L16" i="30" a="1"/>
  <c r="L16" i="30"/>
  <c r="M24" i="20"/>
  <c r="L8" i="30" a="1"/>
  <c r="L8" i="30"/>
  <c r="L17" i="30"/>
  <c r="L18" i="30"/>
  <c r="L19" i="30"/>
  <c r="L23" i="30" a="1"/>
  <c r="L23" i="30"/>
  <c r="M4" i="30"/>
  <c r="N5" i="20"/>
  <c r="N6" i="20"/>
  <c r="M9" i="30" a="1"/>
  <c r="M9" i="30"/>
  <c r="M5" i="30"/>
  <c r="M6" i="30"/>
  <c r="M13" i="30"/>
  <c r="M10" i="30"/>
  <c r="M14" i="30"/>
  <c r="N3" i="20"/>
  <c r="N8" i="20" a="1"/>
  <c r="N8" i="20"/>
  <c r="N9" i="20"/>
  <c r="M15" i="30" a="1"/>
  <c r="M15" i="30"/>
  <c r="N21" i="20"/>
  <c r="N4" i="20" a="1"/>
  <c r="N4" i="20"/>
  <c r="N22" i="20"/>
  <c r="M16" i="30" a="1"/>
  <c r="M16" i="30"/>
  <c r="N24" i="20"/>
  <c r="M8" i="30" a="1"/>
  <c r="M8" i="30"/>
  <c r="M17" i="30"/>
  <c r="M18" i="30"/>
  <c r="M19" i="30"/>
  <c r="M23" i="30" a="1"/>
  <c r="M23" i="30"/>
  <c r="N4" i="30"/>
  <c r="O5" i="20"/>
  <c r="O6" i="20"/>
  <c r="N9" i="30" a="1"/>
  <c r="N9" i="30"/>
  <c r="N5" i="30"/>
  <c r="N6" i="30"/>
  <c r="N13" i="30"/>
  <c r="N10" i="30"/>
  <c r="N14" i="30"/>
  <c r="O3" i="20"/>
  <c r="O8" i="20" a="1"/>
  <c r="O8" i="20"/>
  <c r="O9" i="20"/>
  <c r="N15" i="30" a="1"/>
  <c r="N15" i="30"/>
  <c r="O21" i="20"/>
  <c r="O4" i="20" a="1"/>
  <c r="O4" i="20"/>
  <c r="O22" i="20"/>
  <c r="N16" i="30" a="1"/>
  <c r="N16" i="30"/>
  <c r="O24" i="20"/>
  <c r="N8" i="30" a="1"/>
  <c r="N8" i="30"/>
  <c r="N17" i="30"/>
  <c r="N18" i="30"/>
  <c r="N19" i="30"/>
  <c r="N23" i="30" a="1"/>
  <c r="N23" i="30"/>
  <c r="O4" i="30"/>
  <c r="P5" i="20"/>
  <c r="P6" i="20"/>
  <c r="O9" i="30" a="1"/>
  <c r="O9" i="30"/>
  <c r="O5" i="30"/>
  <c r="O6" i="30"/>
  <c r="O13" i="30"/>
  <c r="O10" i="30"/>
  <c r="O14" i="30"/>
  <c r="P3" i="20"/>
  <c r="P8" i="20" a="1"/>
  <c r="P8" i="20"/>
  <c r="P9" i="20"/>
  <c r="O15" i="30" a="1"/>
  <c r="O15" i="30"/>
  <c r="P21" i="20"/>
  <c r="P4" i="20" a="1"/>
  <c r="P4" i="20"/>
  <c r="P22" i="20"/>
  <c r="O16" i="30" a="1"/>
  <c r="O16" i="30"/>
  <c r="P24" i="20"/>
  <c r="O8" i="30" a="1"/>
  <c r="O8" i="30"/>
  <c r="O17" i="30"/>
  <c r="O18" i="30"/>
  <c r="O19" i="30"/>
  <c r="O23" i="30" a="1"/>
  <c r="O23" i="30"/>
  <c r="P4" i="30"/>
  <c r="Q5" i="20"/>
  <c r="Q6" i="20"/>
  <c r="P9" i="30" a="1"/>
  <c r="P9" i="30"/>
  <c r="P5" i="30"/>
  <c r="P6" i="30"/>
  <c r="P13" i="30"/>
  <c r="P10" i="30"/>
  <c r="P14" i="30"/>
  <c r="Q3" i="20"/>
  <c r="Q8" i="20" a="1"/>
  <c r="Q8" i="20"/>
  <c r="Q9" i="20"/>
  <c r="P15" i="30" a="1"/>
  <c r="P15" i="30"/>
  <c r="Q21" i="20"/>
  <c r="Q4" i="20" a="1"/>
  <c r="Q4" i="20"/>
  <c r="Q22" i="20"/>
  <c r="P16" i="30" a="1"/>
  <c r="P16" i="30"/>
  <c r="Q24" i="20"/>
  <c r="P8" i="30" a="1"/>
  <c r="P8" i="30"/>
  <c r="P17" i="30"/>
  <c r="P18" i="30"/>
  <c r="P19" i="30"/>
  <c r="P23" i="30" a="1"/>
  <c r="P23" i="30"/>
  <c r="Q4" i="30"/>
  <c r="R5" i="20"/>
  <c r="R6" i="20"/>
  <c r="Q9" i="30" a="1"/>
  <c r="Q9" i="30"/>
  <c r="Q5" i="30"/>
  <c r="Q6" i="30"/>
  <c r="Q13" i="30"/>
  <c r="Q10" i="30"/>
  <c r="Q14" i="30"/>
  <c r="R3" i="20"/>
  <c r="R8" i="20" a="1"/>
  <c r="R8" i="20"/>
  <c r="R9" i="20"/>
  <c r="Q15" i="30" a="1"/>
  <c r="Q15" i="30"/>
  <c r="R21" i="20"/>
  <c r="R4" i="20" a="1"/>
  <c r="R4" i="20"/>
  <c r="R22" i="20"/>
  <c r="Q16" i="30" a="1"/>
  <c r="Q16" i="30"/>
  <c r="R24" i="20"/>
  <c r="Q8" i="30" a="1"/>
  <c r="Q8" i="30"/>
  <c r="Q17" i="30"/>
  <c r="Q18" i="30"/>
  <c r="Q19" i="30"/>
  <c r="Q23" i="30" a="1"/>
  <c r="Q23" i="30"/>
  <c r="R4" i="30"/>
  <c r="S5" i="20"/>
  <c r="S6" i="20"/>
  <c r="R9" i="30" a="1"/>
  <c r="R9" i="30"/>
  <c r="R5" i="30"/>
  <c r="R6" i="30"/>
  <c r="R13" i="30"/>
  <c r="R10" i="30"/>
  <c r="R14" i="30"/>
  <c r="S3" i="20"/>
  <c r="S8" i="20" a="1"/>
  <c r="S8" i="20"/>
  <c r="S9" i="20"/>
  <c r="R15" i="30" a="1"/>
  <c r="R15" i="30"/>
  <c r="S21" i="20"/>
  <c r="S4" i="20" a="1"/>
  <c r="S4" i="20"/>
  <c r="S22" i="20"/>
  <c r="R16" i="30" a="1"/>
  <c r="R16" i="30"/>
  <c r="S24" i="20"/>
  <c r="R8" i="30" a="1"/>
  <c r="R8" i="30"/>
  <c r="R17" i="30"/>
  <c r="R18" i="30"/>
  <c r="R19" i="30"/>
  <c r="R23" i="30" a="1"/>
  <c r="R23" i="30"/>
  <c r="S4" i="30"/>
  <c r="T5" i="20"/>
  <c r="T6" i="20"/>
  <c r="S9" i="30" a="1"/>
  <c r="S9" i="30"/>
  <c r="S5" i="30"/>
  <c r="S6" i="30"/>
  <c r="S13" i="30"/>
  <c r="S10" i="30"/>
  <c r="S14" i="30"/>
  <c r="T3" i="20"/>
  <c r="T8" i="20" a="1"/>
  <c r="T8" i="20"/>
  <c r="T9" i="20"/>
  <c r="S15" i="30" a="1"/>
  <c r="S15" i="30"/>
  <c r="T21" i="20"/>
  <c r="T4" i="20" a="1"/>
  <c r="T4" i="20"/>
  <c r="T22" i="20"/>
  <c r="S16" i="30" a="1"/>
  <c r="S16" i="30"/>
  <c r="T24" i="20"/>
  <c r="S8" i="30" a="1"/>
  <c r="S8" i="30"/>
  <c r="S17" i="30"/>
  <c r="S18" i="30"/>
  <c r="S19" i="30"/>
  <c r="S23" i="30" a="1"/>
  <c r="S23" i="30"/>
  <c r="T4" i="30"/>
  <c r="U5" i="20"/>
  <c r="U6" i="20"/>
  <c r="T9" i="30" a="1"/>
  <c r="T9" i="30"/>
  <c r="T5" i="30"/>
  <c r="T6" i="30"/>
  <c r="T13" i="30"/>
  <c r="T10" i="30"/>
  <c r="T14" i="30"/>
  <c r="U3" i="20"/>
  <c r="U8" i="20" a="1"/>
  <c r="U8" i="20"/>
  <c r="U9" i="20"/>
  <c r="T15" i="30" a="1"/>
  <c r="T15" i="30"/>
  <c r="U21" i="20"/>
  <c r="U4" i="20" a="1"/>
  <c r="U4" i="20"/>
  <c r="U22" i="20"/>
  <c r="T16" i="30" a="1"/>
  <c r="T16" i="30"/>
  <c r="U24" i="20"/>
  <c r="T8" i="30" a="1"/>
  <c r="T8" i="30"/>
  <c r="T17" i="30"/>
  <c r="T18" i="30"/>
  <c r="T19" i="30"/>
  <c r="T23" i="30" a="1"/>
  <c r="T23" i="30"/>
  <c r="U4" i="30"/>
  <c r="V5" i="20"/>
  <c r="V6" i="20"/>
  <c r="U9" i="30" a="1"/>
  <c r="U9" i="30"/>
  <c r="U5" i="30"/>
  <c r="U6" i="30"/>
  <c r="U13" i="30"/>
  <c r="U10" i="30"/>
  <c r="U14" i="30"/>
  <c r="V3" i="20"/>
  <c r="V8" i="20" a="1"/>
  <c r="V8" i="20"/>
  <c r="V9" i="20"/>
  <c r="U15" i="30" a="1"/>
  <c r="U15" i="30"/>
  <c r="V21" i="20"/>
  <c r="V4" i="20" a="1"/>
  <c r="V4" i="20"/>
  <c r="V22" i="20"/>
  <c r="U16" i="30" a="1"/>
  <c r="U16" i="30"/>
  <c r="V24" i="20"/>
  <c r="U8" i="30" a="1"/>
  <c r="U8" i="30"/>
  <c r="U17" i="30"/>
  <c r="U18" i="30"/>
  <c r="U19" i="30"/>
  <c r="U23" i="30" a="1"/>
  <c r="U23" i="30"/>
  <c r="V4" i="30"/>
  <c r="W5" i="20"/>
  <c r="W6" i="20"/>
  <c r="V9" i="30" a="1"/>
  <c r="V9" i="30"/>
  <c r="V5" i="30"/>
  <c r="V6" i="30"/>
  <c r="V13" i="30"/>
  <c r="V10" i="30"/>
  <c r="V14" i="30"/>
  <c r="W3" i="20"/>
  <c r="W8" i="20" a="1"/>
  <c r="W8" i="20"/>
  <c r="W9" i="20"/>
  <c r="V15" i="30" a="1"/>
  <c r="V15" i="30"/>
  <c r="W21" i="20"/>
  <c r="W4" i="20" a="1"/>
  <c r="W4" i="20"/>
  <c r="W22" i="20"/>
  <c r="V16" i="30" a="1"/>
  <c r="V16" i="30"/>
  <c r="W24" i="20"/>
  <c r="V8" i="30" a="1"/>
  <c r="V8" i="30"/>
  <c r="V17" i="30"/>
  <c r="V18" i="30"/>
  <c r="V19" i="30"/>
  <c r="V23" i="30" a="1"/>
  <c r="V23" i="30"/>
  <c r="W4" i="30"/>
  <c r="X5" i="20"/>
  <c r="X6" i="20"/>
  <c r="W9" i="30" a="1"/>
  <c r="W9" i="30"/>
  <c r="W5" i="30"/>
  <c r="W6" i="30"/>
  <c r="W13" i="30"/>
  <c r="W10" i="30"/>
  <c r="W14" i="30"/>
  <c r="X3" i="20"/>
  <c r="X8" i="20" a="1"/>
  <c r="X8" i="20"/>
  <c r="X9" i="20"/>
  <c r="W15" i="30" a="1"/>
  <c r="W15" i="30"/>
  <c r="X21" i="20"/>
  <c r="X4" i="20" a="1"/>
  <c r="X4" i="20"/>
  <c r="X22" i="20"/>
  <c r="W16" i="30" a="1"/>
  <c r="W16" i="30"/>
  <c r="X24" i="20"/>
  <c r="W8" i="30" a="1"/>
  <c r="W8" i="30"/>
  <c r="W17" i="30"/>
  <c r="W18" i="30"/>
  <c r="W19" i="30"/>
  <c r="W23" i="30" a="1"/>
  <c r="W23" i="30"/>
  <c r="X4" i="30"/>
  <c r="Y5" i="20"/>
  <c r="Y6" i="20"/>
  <c r="X9" i="30" a="1"/>
  <c r="X9" i="30"/>
  <c r="X5" i="30"/>
  <c r="X6" i="30"/>
  <c r="X13" i="30"/>
  <c r="X10" i="30"/>
  <c r="X14" i="30"/>
  <c r="Y3" i="20"/>
  <c r="Y8" i="20" a="1"/>
  <c r="Y8" i="20"/>
  <c r="Y9" i="20"/>
  <c r="X15" i="30" a="1"/>
  <c r="X15" i="30"/>
  <c r="Y21" i="20"/>
  <c r="Y4" i="20" a="1"/>
  <c r="Y4" i="20"/>
  <c r="Y22" i="20"/>
  <c r="X16" i="30" a="1"/>
  <c r="X16" i="30"/>
  <c r="Y24" i="20"/>
  <c r="X8" i="30" a="1"/>
  <c r="X8" i="30"/>
  <c r="X17" i="30"/>
  <c r="X18" i="30"/>
  <c r="X19" i="30"/>
  <c r="X23" i="30" a="1"/>
  <c r="X23" i="30"/>
  <c r="Y4" i="30"/>
  <c r="Z5" i="20"/>
  <c r="Z6" i="20"/>
  <c r="Y9" i="30" a="1"/>
  <c r="Y9" i="30"/>
  <c r="Y5" i="30"/>
  <c r="Y6" i="30"/>
  <c r="Y13" i="30"/>
  <c r="Y10" i="30"/>
  <c r="Y14" i="30"/>
  <c r="Z3" i="20"/>
  <c r="Z8" i="20" a="1"/>
  <c r="Z8" i="20"/>
  <c r="Z9" i="20"/>
  <c r="Y15" i="30" a="1"/>
  <c r="Y15" i="30"/>
  <c r="Z21" i="20"/>
  <c r="Z4" i="20" a="1"/>
  <c r="Z4" i="20"/>
  <c r="Z22" i="20"/>
  <c r="Y16" i="30" a="1"/>
  <c r="Y16" i="30"/>
  <c r="Z24" i="20"/>
  <c r="Y8" i="30" a="1"/>
  <c r="Y8" i="30"/>
  <c r="Y17" i="30"/>
  <c r="Y18" i="30"/>
  <c r="Y19" i="30"/>
  <c r="Y23" i="30" a="1"/>
  <c r="Y23" i="30"/>
  <c r="Z4" i="30"/>
  <c r="AA5" i="20"/>
  <c r="AA6" i="20"/>
  <c r="Z9" i="30" a="1"/>
  <c r="Z9" i="30"/>
  <c r="Z5" i="30"/>
  <c r="Z6" i="30"/>
  <c r="Z13" i="30"/>
  <c r="Z10" i="30"/>
  <c r="Z14" i="30"/>
  <c r="AA3" i="20"/>
  <c r="AA8" i="20" a="1"/>
  <c r="AA8" i="20"/>
  <c r="AA9" i="20"/>
  <c r="Z15" i="30" a="1"/>
  <c r="Z15" i="30"/>
  <c r="AA21" i="20"/>
  <c r="AA4" i="20" a="1"/>
  <c r="AA4" i="20"/>
  <c r="AA22" i="20"/>
  <c r="Z16" i="30" a="1"/>
  <c r="Z16" i="30"/>
  <c r="AA24" i="20"/>
  <c r="Z8" i="30" a="1"/>
  <c r="Z8" i="30"/>
  <c r="Z17" i="30"/>
  <c r="Z18" i="30"/>
  <c r="Z19" i="30"/>
  <c r="Z23" i="30" a="1"/>
  <c r="Z23" i="30"/>
  <c r="AA4" i="30"/>
  <c r="AB5" i="20"/>
  <c r="AB6" i="20"/>
  <c r="AA9" i="30" a="1"/>
  <c r="AA9" i="30"/>
  <c r="AA5" i="30"/>
  <c r="AA6" i="30"/>
  <c r="AA13" i="30"/>
  <c r="AA10" i="30"/>
  <c r="AA14" i="30"/>
  <c r="AB3" i="20"/>
  <c r="AB8" i="20" a="1"/>
  <c r="AB8" i="20"/>
  <c r="AB9" i="20"/>
  <c r="AA15" i="30" a="1"/>
  <c r="AA15" i="30"/>
  <c r="AB21" i="20"/>
  <c r="AB4" i="20" a="1"/>
  <c r="AB4" i="20"/>
  <c r="AB22" i="20"/>
  <c r="AA16" i="30" a="1"/>
  <c r="AA16" i="30"/>
  <c r="AB24" i="20"/>
  <c r="AA8" i="30" a="1"/>
  <c r="AA8" i="30"/>
  <c r="AA17" i="30"/>
  <c r="AA18" i="30"/>
  <c r="AA19" i="30"/>
  <c r="AA23" i="30" a="1"/>
  <c r="AA23" i="30"/>
  <c r="AB4" i="30"/>
  <c r="AC5" i="20"/>
  <c r="AC6" i="20"/>
  <c r="AB9" i="30" a="1"/>
  <c r="AB9" i="30"/>
  <c r="AB5" i="30"/>
  <c r="AB6" i="30"/>
  <c r="AB13" i="30"/>
  <c r="AB10" i="30"/>
  <c r="AB14" i="30"/>
  <c r="AC3" i="20"/>
  <c r="AC8" i="20" a="1"/>
  <c r="AC8" i="20"/>
  <c r="AC9" i="20"/>
  <c r="AB15" i="30" a="1"/>
  <c r="AB15" i="30"/>
  <c r="AC21" i="20"/>
  <c r="AC4" i="20" a="1"/>
  <c r="AC4" i="20"/>
  <c r="AC22" i="20"/>
  <c r="AB16" i="30" a="1"/>
  <c r="AB16" i="30"/>
  <c r="AC24" i="20"/>
  <c r="AB8" i="30" a="1"/>
  <c r="AB8" i="30"/>
  <c r="AB17" i="30"/>
  <c r="AB18" i="30"/>
  <c r="AB19" i="30"/>
  <c r="AB23" i="30" a="1"/>
  <c r="AB23" i="30"/>
  <c r="AC4" i="30"/>
  <c r="AD5" i="20"/>
  <c r="AD6" i="20"/>
  <c r="AC9" i="30" a="1"/>
  <c r="AC9" i="30"/>
  <c r="AC5" i="30"/>
  <c r="AC6" i="30"/>
  <c r="AC13" i="30"/>
  <c r="AC10" i="30"/>
  <c r="AC14" i="30"/>
  <c r="AD3" i="20"/>
  <c r="AD8" i="20" a="1"/>
  <c r="AD8" i="20"/>
  <c r="AD9" i="20"/>
  <c r="AC15" i="30" a="1"/>
  <c r="AC15" i="30"/>
  <c r="AD21" i="20"/>
  <c r="AD4" i="20" a="1"/>
  <c r="AD4" i="20"/>
  <c r="AD22" i="20"/>
  <c r="AC16" i="30" a="1"/>
  <c r="AC16" i="30"/>
  <c r="AD24" i="20"/>
  <c r="AC8" i="30" a="1"/>
  <c r="AC8" i="30"/>
  <c r="AC17" i="30"/>
  <c r="AC18" i="30"/>
  <c r="AC19" i="30"/>
  <c r="AC23" i="30" a="1"/>
  <c r="AC23" i="30"/>
  <c r="AD4" i="30"/>
  <c r="AE5" i="20"/>
  <c r="AE6" i="20"/>
  <c r="AD9" i="30" a="1"/>
  <c r="AD9" i="30"/>
  <c r="AD5" i="30"/>
  <c r="AD6" i="30"/>
  <c r="AD13" i="30"/>
  <c r="AD10" i="30"/>
  <c r="AD14" i="30"/>
  <c r="AE3" i="20"/>
  <c r="AE8" i="20" a="1"/>
  <c r="AE8" i="20"/>
  <c r="AE9" i="20"/>
  <c r="AD15" i="30" a="1"/>
  <c r="AD15" i="30"/>
  <c r="AE21" i="20"/>
  <c r="AE4" i="20" a="1"/>
  <c r="AE4" i="20"/>
  <c r="AE22" i="20"/>
  <c r="AD16" i="30" a="1"/>
  <c r="AD16" i="30"/>
  <c r="AE24" i="20"/>
  <c r="AD8" i="30" a="1"/>
  <c r="AD8" i="30"/>
  <c r="AD17" i="30"/>
  <c r="AD18" i="30"/>
  <c r="AD19" i="30"/>
  <c r="AD23" i="30" a="1"/>
  <c r="AD23" i="30"/>
  <c r="AE4" i="30"/>
  <c r="AF5" i="20"/>
  <c r="AF6" i="20"/>
  <c r="AE9" i="30" a="1"/>
  <c r="AE9" i="30"/>
  <c r="AE5" i="30"/>
  <c r="AE6" i="30"/>
  <c r="AE13" i="30"/>
  <c r="AE10" i="30"/>
  <c r="AE14" i="30"/>
  <c r="AF3" i="20"/>
  <c r="AF8" i="20" a="1"/>
  <c r="AF8" i="20"/>
  <c r="AF9" i="20"/>
  <c r="AE15" i="30" a="1"/>
  <c r="AE15" i="30"/>
  <c r="AF21" i="20"/>
  <c r="AF4" i="20" a="1"/>
  <c r="AF4" i="20"/>
  <c r="AF22" i="20"/>
  <c r="AE16" i="30" a="1"/>
  <c r="AE16" i="30"/>
  <c r="AF24" i="20"/>
  <c r="AE8" i="30" a="1"/>
  <c r="AE8" i="30"/>
  <c r="AE17" i="30"/>
  <c r="AE18" i="30"/>
  <c r="AE19" i="30"/>
  <c r="AE23" i="30" a="1"/>
  <c r="AE23" i="30"/>
  <c r="AF4" i="30"/>
  <c r="AG5" i="20"/>
  <c r="AG6" i="20"/>
  <c r="AF9" i="30" a="1"/>
  <c r="AF9" i="30"/>
  <c r="AF5" i="30"/>
  <c r="AF6" i="30"/>
  <c r="AF13" i="30"/>
  <c r="AF10" i="30"/>
  <c r="AF14" i="30"/>
  <c r="AG3" i="20"/>
  <c r="AG8" i="20" a="1"/>
  <c r="AG8" i="20"/>
  <c r="AG9" i="20"/>
  <c r="AF15" i="30" a="1"/>
  <c r="AF15" i="30"/>
  <c r="AG21" i="20"/>
  <c r="AG4" i="20" a="1"/>
  <c r="AG4" i="20"/>
  <c r="AG22" i="20"/>
  <c r="AF16" i="30" a="1"/>
  <c r="AF16" i="30"/>
  <c r="AG24" i="20"/>
  <c r="AF8" i="30" a="1"/>
  <c r="AF8" i="30"/>
  <c r="AF17" i="30"/>
  <c r="AF18" i="30"/>
  <c r="AF19" i="30"/>
  <c r="AF23" i="30" a="1"/>
  <c r="AF23" i="30"/>
  <c r="AG4" i="30"/>
  <c r="AH5" i="20"/>
  <c r="AH6" i="20"/>
  <c r="AG9" i="30" a="1"/>
  <c r="AG9" i="30"/>
  <c r="AG5" i="30"/>
  <c r="AG6" i="30"/>
  <c r="AG13" i="30"/>
  <c r="AG10" i="30"/>
  <c r="AG14" i="30"/>
  <c r="AH3" i="20"/>
  <c r="AH8" i="20" a="1"/>
  <c r="AH8" i="20"/>
  <c r="AH9" i="20"/>
  <c r="AG15" i="30" a="1"/>
  <c r="AG15" i="30"/>
  <c r="AH21" i="20"/>
  <c r="AH4" i="20" a="1"/>
  <c r="AH4" i="20"/>
  <c r="AH22" i="20"/>
  <c r="AG16" i="30" a="1"/>
  <c r="AG16" i="30"/>
  <c r="AH24" i="20"/>
  <c r="AG8" i="30" a="1"/>
  <c r="AG8" i="30"/>
  <c r="AG17" i="30"/>
  <c r="AG18" i="30"/>
  <c r="AG19" i="30"/>
  <c r="AG23" i="30" a="1"/>
  <c r="AG23" i="30"/>
  <c r="AH4" i="30"/>
  <c r="AI5" i="20"/>
  <c r="AI6" i="20"/>
  <c r="AH9" i="30" a="1"/>
  <c r="AH9" i="30"/>
  <c r="AH5" i="30"/>
  <c r="AH6" i="30"/>
  <c r="AH13" i="30"/>
  <c r="AH10" i="30"/>
  <c r="AH14" i="30"/>
  <c r="AI3" i="20"/>
  <c r="AI8" i="20" a="1"/>
  <c r="AI8" i="20"/>
  <c r="AI9" i="20"/>
  <c r="AH15" i="30" a="1"/>
  <c r="AH15" i="30"/>
  <c r="AI21" i="20"/>
  <c r="AI4" i="20" a="1"/>
  <c r="AI4" i="20"/>
  <c r="AI22" i="20"/>
  <c r="AH16" i="30" a="1"/>
  <c r="AH16" i="30"/>
  <c r="AI24" i="20"/>
  <c r="AH8" i="30" a="1"/>
  <c r="AH8" i="30"/>
  <c r="AH17" i="30"/>
  <c r="AH18" i="30"/>
  <c r="AH19" i="30"/>
  <c r="AH23" i="30" a="1"/>
  <c r="AH23" i="30"/>
  <c r="AI4" i="30"/>
  <c r="AJ5" i="20"/>
  <c r="AJ6" i="20"/>
  <c r="AI9" i="30" a="1"/>
  <c r="AI9" i="30"/>
  <c r="AI5" i="30"/>
  <c r="AI6" i="30"/>
  <c r="AI13" i="30"/>
  <c r="AI10" i="30"/>
  <c r="AI14" i="30"/>
  <c r="AJ3" i="20"/>
  <c r="AJ8" i="20" a="1"/>
  <c r="AJ8" i="20"/>
  <c r="AJ9" i="20"/>
  <c r="AI15" i="30" a="1"/>
  <c r="AI15" i="30"/>
  <c r="AJ21" i="20"/>
  <c r="AJ4" i="20" a="1"/>
  <c r="AJ4" i="20"/>
  <c r="AJ22" i="20"/>
  <c r="AI16" i="30" a="1"/>
  <c r="AI16" i="30"/>
  <c r="AJ24" i="20"/>
  <c r="AI8" i="30" a="1"/>
  <c r="AI8" i="30"/>
  <c r="AI17" i="30"/>
  <c r="AI18" i="30"/>
  <c r="AI19" i="30"/>
  <c r="AI23" i="30" a="1"/>
  <c r="AI23" i="30"/>
  <c r="AJ4" i="30"/>
  <c r="AK5" i="20"/>
  <c r="AK6" i="20"/>
  <c r="AJ9" i="30" a="1"/>
  <c r="AJ9" i="30"/>
  <c r="AJ5" i="30"/>
  <c r="AJ6" i="30"/>
  <c r="AJ13" i="30"/>
  <c r="AJ10" i="30"/>
  <c r="AJ14" i="30"/>
  <c r="AK3" i="20"/>
  <c r="AK8" i="20" a="1"/>
  <c r="AK8" i="20"/>
  <c r="AK9" i="20"/>
  <c r="AJ15" i="30" a="1"/>
  <c r="AJ15" i="30"/>
  <c r="AK21" i="20"/>
  <c r="AK4" i="20" a="1"/>
  <c r="AK4" i="20"/>
  <c r="AK22" i="20"/>
  <c r="AJ16" i="30" a="1"/>
  <c r="AJ16" i="30"/>
  <c r="AK24" i="20"/>
  <c r="AJ8" i="30" a="1"/>
  <c r="AJ8" i="30"/>
  <c r="AJ17" i="30"/>
  <c r="AJ18" i="30"/>
  <c r="AJ19" i="30"/>
  <c r="AJ23" i="30" a="1"/>
  <c r="AJ23" i="30"/>
  <c r="AK4" i="30"/>
  <c r="AL5" i="20"/>
  <c r="AL6" i="20"/>
  <c r="AK9" i="30" a="1"/>
  <c r="AK9" i="30"/>
  <c r="AK5" i="30"/>
  <c r="AK6" i="30"/>
  <c r="AK13" i="30"/>
  <c r="AK10" i="30"/>
  <c r="AK14" i="30"/>
  <c r="AL3" i="20"/>
  <c r="AL8" i="20" a="1"/>
  <c r="AL8" i="20"/>
  <c r="AL9" i="20"/>
  <c r="AK15" i="30" a="1"/>
  <c r="AK15" i="30"/>
  <c r="AL21" i="20"/>
  <c r="AL4" i="20" a="1"/>
  <c r="AL4" i="20"/>
  <c r="AL22" i="20"/>
  <c r="AK16" i="30" a="1"/>
  <c r="AK16" i="30"/>
  <c r="AL24" i="20"/>
  <c r="AK8" i="30" a="1"/>
  <c r="AK8" i="30"/>
  <c r="AK17" i="30"/>
  <c r="AK18" i="30"/>
  <c r="AK19" i="30"/>
  <c r="AK23" i="30" a="1"/>
  <c r="AK23" i="30"/>
  <c r="AL4" i="30"/>
  <c r="AM5" i="20"/>
  <c r="AM6" i="20"/>
  <c r="AL9" i="30" a="1"/>
  <c r="AL9" i="30"/>
  <c r="AL5" i="30"/>
  <c r="AL6" i="30"/>
  <c r="AL13" i="30"/>
  <c r="AL10" i="30"/>
  <c r="AL14" i="30"/>
  <c r="AM3" i="20"/>
  <c r="AM8" i="20" a="1"/>
  <c r="AM8" i="20"/>
  <c r="AM9" i="20"/>
  <c r="AL15" i="30" a="1"/>
  <c r="AL15" i="30"/>
  <c r="AM21" i="20"/>
  <c r="AM4" i="20" a="1"/>
  <c r="AM4" i="20"/>
  <c r="AM22" i="20"/>
  <c r="AL16" i="30" a="1"/>
  <c r="AL16" i="30"/>
  <c r="AM24" i="20"/>
  <c r="AL8" i="30" a="1"/>
  <c r="AL8" i="30"/>
  <c r="AL17" i="30"/>
  <c r="AL18" i="30"/>
  <c r="AL19" i="30"/>
  <c r="AL23" i="30" a="1"/>
  <c r="AL23" i="30"/>
  <c r="AM4" i="30"/>
  <c r="AN5" i="20"/>
  <c r="AN6" i="20"/>
  <c r="AM9" i="30" a="1"/>
  <c r="AM9" i="30"/>
  <c r="AM5" i="30"/>
  <c r="AM6" i="30"/>
  <c r="AM13" i="30"/>
  <c r="AM10" i="30"/>
  <c r="AM14" i="30"/>
  <c r="AN3" i="20"/>
  <c r="AN8" i="20" a="1"/>
  <c r="AN8" i="20"/>
  <c r="AN9" i="20"/>
  <c r="AM15" i="30" a="1"/>
  <c r="AM15" i="30"/>
  <c r="AN21" i="20"/>
  <c r="AN4" i="20" a="1"/>
  <c r="AN4" i="20"/>
  <c r="AN22" i="20"/>
  <c r="AM16" i="30" a="1"/>
  <c r="AM16" i="30"/>
  <c r="AN24" i="20"/>
  <c r="AM8" i="30" a="1"/>
  <c r="AM8" i="30"/>
  <c r="AM17" i="30"/>
  <c r="AM18" i="30"/>
  <c r="AM19" i="30"/>
  <c r="AM23" i="30" a="1"/>
  <c r="AM23" i="30"/>
  <c r="AN4" i="30"/>
  <c r="AO5" i="20"/>
  <c r="AO6" i="20"/>
  <c r="AN9" i="30" a="1"/>
  <c r="AN9" i="30"/>
  <c r="AN5" i="30"/>
  <c r="AN6" i="30"/>
  <c r="AN13" i="30"/>
  <c r="AN10" i="30"/>
  <c r="AN14" i="30"/>
  <c r="AO3" i="20"/>
  <c r="AO8" i="20" a="1"/>
  <c r="AO8" i="20"/>
  <c r="AO9" i="20"/>
  <c r="AN15" i="30" a="1"/>
  <c r="AN15" i="30"/>
  <c r="AO21" i="20"/>
  <c r="AO4" i="20" a="1"/>
  <c r="AO4" i="20"/>
  <c r="AO22" i="20"/>
  <c r="AN16" i="30" a="1"/>
  <c r="AN16" i="30"/>
  <c r="AO24" i="20"/>
  <c r="AN8" i="30" a="1"/>
  <c r="AN8" i="30"/>
  <c r="AN17" i="30"/>
  <c r="AN18" i="30"/>
  <c r="AN19" i="30"/>
  <c r="AN23" i="30" a="1"/>
  <c r="AN23" i="30"/>
  <c r="AO4" i="30"/>
  <c r="AP5" i="20"/>
  <c r="AP6" i="20"/>
  <c r="AO9" i="30" a="1"/>
  <c r="AO9" i="30"/>
  <c r="AO5" i="30"/>
  <c r="AO6" i="30"/>
  <c r="AO13" i="30"/>
  <c r="AO10" i="30"/>
  <c r="AO14" i="30"/>
  <c r="AP3" i="20"/>
  <c r="AP8" i="20" a="1"/>
  <c r="AP8" i="20"/>
  <c r="AP9" i="20"/>
  <c r="AO15" i="30" a="1"/>
  <c r="AO15" i="30"/>
  <c r="AP21" i="20"/>
  <c r="AP4" i="20" a="1"/>
  <c r="AP4" i="20"/>
  <c r="AP22" i="20"/>
  <c r="AO16" i="30" a="1"/>
  <c r="AO16" i="30"/>
  <c r="AP24" i="20"/>
  <c r="AO8" i="30" a="1"/>
  <c r="AO8" i="30"/>
  <c r="AO17" i="30"/>
  <c r="AO18" i="30"/>
  <c r="AO19" i="30"/>
  <c r="AO23" i="30" a="1"/>
  <c r="AO23" i="30"/>
  <c r="AP4" i="30"/>
  <c r="AQ5" i="20"/>
  <c r="AQ6" i="20"/>
  <c r="AP9" i="30" a="1"/>
  <c r="AP9" i="30"/>
  <c r="AP5" i="30"/>
  <c r="AP6" i="30"/>
  <c r="AP13" i="30"/>
  <c r="AP10" i="30"/>
  <c r="AP14" i="30"/>
  <c r="AQ3" i="20"/>
  <c r="AQ8" i="20" a="1"/>
  <c r="AQ8" i="20"/>
  <c r="AQ9" i="20"/>
  <c r="AP15" i="30" a="1"/>
  <c r="AP15" i="30"/>
  <c r="AQ21" i="20"/>
  <c r="AQ4" i="20" a="1"/>
  <c r="AQ4" i="20"/>
  <c r="AQ22" i="20"/>
  <c r="AP16" i="30" a="1"/>
  <c r="AP16" i="30"/>
  <c r="AQ24" i="20"/>
  <c r="AP8" i="30" a="1"/>
  <c r="AP8" i="30"/>
  <c r="AP17" i="30"/>
  <c r="AP18" i="30"/>
  <c r="AP19" i="30"/>
  <c r="AP23" i="30" a="1"/>
  <c r="AP23" i="30"/>
  <c r="AQ4" i="30"/>
  <c r="AR5" i="20"/>
  <c r="AR6" i="20"/>
  <c r="AQ9" i="30" a="1"/>
  <c r="AQ9" i="30"/>
  <c r="AQ5" i="30"/>
  <c r="AQ6" i="30"/>
  <c r="AQ13" i="30"/>
  <c r="AQ10" i="30"/>
  <c r="AQ14" i="30"/>
  <c r="AR3" i="20"/>
  <c r="AR8" i="20" a="1"/>
  <c r="AR8" i="20"/>
  <c r="AR9" i="20"/>
  <c r="AQ15" i="30" a="1"/>
  <c r="AQ15" i="30"/>
  <c r="AR21" i="20"/>
  <c r="AR4" i="20" a="1"/>
  <c r="AR4" i="20"/>
  <c r="AR22" i="20"/>
  <c r="AQ16" i="30" a="1"/>
  <c r="AQ16" i="30"/>
  <c r="AR24" i="20"/>
  <c r="AQ8" i="30" a="1"/>
  <c r="AQ8" i="30"/>
  <c r="AQ17" i="30"/>
  <c r="AQ18" i="30"/>
  <c r="AQ19" i="30"/>
  <c r="AQ23" i="30" a="1"/>
  <c r="AQ23" i="30"/>
  <c r="AR4" i="30"/>
  <c r="AS5" i="20"/>
  <c r="AS6" i="20"/>
  <c r="AR9" i="30" a="1"/>
  <c r="AR9" i="30"/>
  <c r="AR5" i="30"/>
  <c r="AR6" i="30"/>
  <c r="AR13" i="30"/>
  <c r="AR10" i="30"/>
  <c r="AR14" i="30"/>
  <c r="AS3" i="20"/>
  <c r="AS8" i="20" a="1"/>
  <c r="AS8" i="20"/>
  <c r="AS9" i="20"/>
  <c r="AR15" i="30" a="1"/>
  <c r="AR15" i="30"/>
  <c r="AS21" i="20"/>
  <c r="AS4" i="20" a="1"/>
  <c r="AS4" i="20"/>
  <c r="AS22" i="20"/>
  <c r="AR16" i="30" a="1"/>
  <c r="AR16" i="30"/>
  <c r="AS24" i="20"/>
  <c r="AR8" i="30" a="1"/>
  <c r="AR8" i="30"/>
  <c r="AR17" i="30"/>
  <c r="AR18" i="30"/>
  <c r="AR19" i="30"/>
  <c r="AR23" i="30" a="1"/>
  <c r="AR23" i="30"/>
  <c r="AS4" i="30"/>
  <c r="AT5" i="20"/>
  <c r="AT6" i="20"/>
  <c r="AS9" i="30" a="1"/>
  <c r="AS9" i="30"/>
  <c r="AS5" i="30"/>
  <c r="AS6" i="30"/>
  <c r="AS13" i="30"/>
  <c r="AS10" i="30"/>
  <c r="AS14" i="30"/>
  <c r="AT3" i="20"/>
  <c r="AT8" i="20" a="1"/>
  <c r="AT8" i="20"/>
  <c r="AT9" i="20"/>
  <c r="AS15" i="30" a="1"/>
  <c r="AS15" i="30"/>
  <c r="AT21" i="20"/>
  <c r="AT4" i="20" a="1"/>
  <c r="AT4" i="20"/>
  <c r="AT22" i="20"/>
  <c r="AS16" i="30" a="1"/>
  <c r="AS16" i="30"/>
  <c r="AT24" i="20"/>
  <c r="AS8" i="30" a="1"/>
  <c r="AS8" i="30"/>
  <c r="AS17" i="30"/>
  <c r="AS18" i="30"/>
  <c r="AS19" i="30"/>
  <c r="AS23" i="30" a="1"/>
  <c r="AS23" i="30"/>
  <c r="AT4" i="30"/>
  <c r="AU5" i="20"/>
  <c r="AU6" i="20"/>
  <c r="AT9" i="30" a="1"/>
  <c r="AT9" i="30"/>
  <c r="AT5" i="30"/>
  <c r="AT6" i="30"/>
  <c r="AT13" i="30"/>
  <c r="AT10" i="30"/>
  <c r="AT14" i="30"/>
  <c r="AU3" i="20"/>
  <c r="AU8" i="20" a="1"/>
  <c r="AU8" i="20"/>
  <c r="AU9" i="20"/>
  <c r="AT15" i="30" a="1"/>
  <c r="AT15" i="30"/>
  <c r="AU21" i="20"/>
  <c r="AU4" i="20" a="1"/>
  <c r="AU4" i="20"/>
  <c r="AU22" i="20"/>
  <c r="AT16" i="30" a="1"/>
  <c r="AT16" i="30"/>
  <c r="AU24" i="20"/>
  <c r="AT8" i="30" a="1"/>
  <c r="AT8" i="30"/>
  <c r="AT17" i="30"/>
  <c r="AT18" i="30"/>
  <c r="AT19" i="30"/>
  <c r="AT23" i="30" a="1"/>
  <c r="AT23" i="30"/>
  <c r="AU4" i="30"/>
  <c r="AV5" i="20"/>
  <c r="AV6" i="20"/>
  <c r="AU9" i="30" a="1"/>
  <c r="AU9" i="30"/>
  <c r="AU5" i="30"/>
  <c r="AU6" i="30"/>
  <c r="AU13" i="30"/>
  <c r="AU10" i="30"/>
  <c r="AU14" i="30"/>
  <c r="AV3" i="20"/>
  <c r="AV8" i="20" a="1"/>
  <c r="AV8" i="20"/>
  <c r="AV9" i="20"/>
  <c r="AU15" i="30" a="1"/>
  <c r="AU15" i="30"/>
  <c r="AV21" i="20"/>
  <c r="AV4" i="20" a="1"/>
  <c r="AV4" i="20"/>
  <c r="AV22" i="20"/>
  <c r="AU16" i="30" a="1"/>
  <c r="AU16" i="30"/>
  <c r="AV24" i="20"/>
  <c r="AU8" i="30" a="1"/>
  <c r="AU8" i="30"/>
  <c r="AU17" i="30"/>
  <c r="AU18" i="30"/>
  <c r="AU19" i="30"/>
  <c r="AU23" i="30" a="1"/>
  <c r="AU23" i="30"/>
  <c r="AV4" i="30"/>
  <c r="AW5" i="20"/>
  <c r="AW6" i="20"/>
  <c r="AV9" i="30" a="1"/>
  <c r="AV9" i="30"/>
  <c r="AV5" i="30"/>
  <c r="AV6" i="30"/>
  <c r="AV13" i="30"/>
  <c r="AV10" i="30"/>
  <c r="AV14" i="30"/>
  <c r="AW3" i="20"/>
  <c r="AW8" i="20" a="1"/>
  <c r="AW8" i="20"/>
  <c r="AW9" i="20"/>
  <c r="AV15" i="30" a="1"/>
  <c r="AV15" i="30"/>
  <c r="AW21" i="20"/>
  <c r="AW4" i="20" a="1"/>
  <c r="AW4" i="20"/>
  <c r="AW22" i="20"/>
  <c r="AV16" i="30" a="1"/>
  <c r="AV16" i="30"/>
  <c r="AW24" i="20"/>
  <c r="AV8" i="30" a="1"/>
  <c r="AV8" i="30"/>
  <c r="AV17" i="30"/>
  <c r="AV18" i="30"/>
  <c r="AV19" i="30"/>
  <c r="AV23" i="30" a="1"/>
  <c r="AV23" i="30"/>
  <c r="AW4" i="30"/>
  <c r="AX5" i="20"/>
  <c r="AX6" i="20"/>
  <c r="AW9" i="30" a="1"/>
  <c r="AW9" i="30"/>
  <c r="AW5" i="30"/>
  <c r="AW6" i="30"/>
  <c r="AW13" i="30"/>
  <c r="AW10" i="30"/>
  <c r="AW14" i="30"/>
  <c r="AX3" i="20"/>
  <c r="AX8" i="20" a="1"/>
  <c r="AX8" i="20"/>
  <c r="AX9" i="20"/>
  <c r="AW15" i="30" a="1"/>
  <c r="AW15" i="30"/>
  <c r="AX21" i="20"/>
  <c r="AX4" i="20" a="1"/>
  <c r="AX4" i="20"/>
  <c r="AX22" i="20"/>
  <c r="AW16" i="30" a="1"/>
  <c r="AW16" i="30"/>
  <c r="AX24" i="20"/>
  <c r="AW8" i="30" a="1"/>
  <c r="AW8" i="30"/>
  <c r="AW17" i="30"/>
  <c r="AW18" i="30"/>
  <c r="AW19" i="30"/>
  <c r="AW23" i="30" a="1"/>
  <c r="AW23" i="30"/>
  <c r="AX4" i="30"/>
  <c r="AY5" i="20"/>
  <c r="AY6" i="20"/>
  <c r="AX9" i="30" a="1"/>
  <c r="AX9" i="30"/>
  <c r="AX5" i="30"/>
  <c r="AX6" i="30"/>
  <c r="AX13" i="30"/>
  <c r="AX10" i="30"/>
  <c r="AX14" i="30"/>
  <c r="AY3" i="20"/>
  <c r="AY8" i="20" a="1"/>
  <c r="AY8" i="20"/>
  <c r="AY9" i="20"/>
  <c r="AX15" i="30" a="1"/>
  <c r="AX15" i="30"/>
  <c r="AY21" i="20"/>
  <c r="AY4" i="20" a="1"/>
  <c r="AY4" i="20"/>
  <c r="AY22" i="20"/>
  <c r="AX16" i="30" a="1"/>
  <c r="AX16" i="30"/>
  <c r="AY24" i="20"/>
  <c r="AX8" i="30" a="1"/>
  <c r="AX8" i="30"/>
  <c r="AX17" i="30"/>
  <c r="AX18" i="30"/>
  <c r="AX19" i="30"/>
  <c r="AX23" i="30" a="1"/>
  <c r="AX23" i="30"/>
  <c r="AY4" i="30"/>
  <c r="AZ5" i="20"/>
  <c r="AZ6" i="20"/>
  <c r="AY9" i="30" a="1"/>
  <c r="AY9" i="30"/>
  <c r="AY5" i="30"/>
  <c r="AY6" i="30"/>
  <c r="AY13" i="30"/>
  <c r="AY10" i="30"/>
  <c r="AY14" i="30"/>
  <c r="AZ3" i="20"/>
  <c r="AZ8" i="20" a="1"/>
  <c r="AZ8" i="20"/>
  <c r="AZ9" i="20"/>
  <c r="AY15" i="30" a="1"/>
  <c r="AY15" i="30"/>
  <c r="AZ21" i="20"/>
  <c r="AZ4" i="20" a="1"/>
  <c r="AZ4" i="20"/>
  <c r="AZ22" i="20"/>
  <c r="AY16" i="30" a="1"/>
  <c r="AY16" i="30"/>
  <c r="AZ24" i="20"/>
  <c r="AY8" i="30" a="1"/>
  <c r="AY8" i="30"/>
  <c r="AY17" i="30"/>
  <c r="AY18" i="30"/>
  <c r="AY19" i="30"/>
  <c r="AY23" i="30" a="1"/>
  <c r="AY23" i="30"/>
  <c r="AZ4" i="30"/>
  <c r="BA5" i="20"/>
  <c r="BA6" i="20"/>
  <c r="AZ9" i="30" a="1"/>
  <c r="AZ9" i="30"/>
  <c r="AZ5" i="30"/>
  <c r="AZ6" i="30"/>
  <c r="AZ13" i="30"/>
  <c r="AZ10" i="30"/>
  <c r="AZ14" i="30"/>
  <c r="BA3" i="20"/>
  <c r="BA8" i="20" a="1"/>
  <c r="BA8" i="20"/>
  <c r="BA9" i="20"/>
  <c r="AZ15" i="30" a="1"/>
  <c r="AZ15" i="30"/>
  <c r="BA21" i="20"/>
  <c r="BA4" i="20" a="1"/>
  <c r="BA4" i="20"/>
  <c r="BA22" i="20"/>
  <c r="AZ16" i="30" a="1"/>
  <c r="AZ16" i="30"/>
  <c r="BA24" i="20"/>
  <c r="AZ8" i="30" a="1"/>
  <c r="AZ8" i="30"/>
  <c r="AZ17" i="30"/>
  <c r="AZ18" i="30"/>
  <c r="AZ19" i="30"/>
  <c r="AZ23" i="30" a="1"/>
  <c r="AZ23" i="30"/>
  <c r="BA4" i="30"/>
  <c r="BB5" i="20"/>
  <c r="BB6" i="20"/>
  <c r="BA9" i="30" a="1"/>
  <c r="BA9" i="30"/>
  <c r="BA5" i="30"/>
  <c r="BA6" i="30"/>
  <c r="BA13" i="30"/>
  <c r="BA10" i="30"/>
  <c r="BA14" i="30"/>
  <c r="BB3" i="20"/>
  <c r="BB8" i="20" a="1"/>
  <c r="BB8" i="20"/>
  <c r="BB9" i="20"/>
  <c r="BA15" i="30" a="1"/>
  <c r="BA15" i="30"/>
  <c r="BB21" i="20"/>
  <c r="BB4" i="20" a="1"/>
  <c r="BB4" i="20"/>
  <c r="BB22" i="20"/>
  <c r="BA16" i="30" a="1"/>
  <c r="BA16" i="30"/>
  <c r="BB24" i="20"/>
  <c r="BA8" i="30" a="1"/>
  <c r="BA8" i="30"/>
  <c r="BA17" i="30"/>
  <c r="BA18" i="30"/>
  <c r="BA19" i="30"/>
  <c r="BA23" i="30" a="1"/>
  <c r="BA23" i="30"/>
  <c r="BB4" i="30"/>
  <c r="BC5" i="20"/>
  <c r="BC6" i="20"/>
  <c r="BB9" i="30" a="1"/>
  <c r="BB9" i="30"/>
  <c r="BB5" i="30"/>
  <c r="BB6" i="30"/>
  <c r="BB13" i="30"/>
  <c r="BB10" i="30"/>
  <c r="BB14" i="30"/>
  <c r="BC3" i="20"/>
  <c r="BC8" i="20" a="1"/>
  <c r="BC8" i="20"/>
  <c r="BC9" i="20"/>
  <c r="BB15" i="30" a="1"/>
  <c r="BB15" i="30"/>
  <c r="BC21" i="20"/>
  <c r="BC4" i="20" a="1"/>
  <c r="BC4" i="20"/>
  <c r="BC22" i="20"/>
  <c r="BB16" i="30" a="1"/>
  <c r="BB16" i="30"/>
  <c r="BC24" i="20"/>
  <c r="BB8" i="30" a="1"/>
  <c r="BB8" i="30"/>
  <c r="BB17" i="30"/>
  <c r="BB18" i="30"/>
  <c r="BB19" i="30"/>
  <c r="BB23" i="30" a="1"/>
  <c r="BB23" i="30"/>
  <c r="BC4" i="30"/>
  <c r="BD5" i="20"/>
  <c r="BD6" i="20"/>
  <c r="BC9" i="30" a="1"/>
  <c r="BC9" i="30"/>
  <c r="BC5" i="30"/>
  <c r="BC6" i="30"/>
  <c r="BC13" i="30"/>
  <c r="BC10" i="30"/>
  <c r="BC14" i="30"/>
  <c r="BD3" i="20"/>
  <c r="BD8" i="20" a="1"/>
  <c r="BD8" i="20"/>
  <c r="BD9" i="20"/>
  <c r="BC15" i="30" a="1"/>
  <c r="BC15" i="30"/>
  <c r="BD21" i="20"/>
  <c r="BD4" i="20" a="1"/>
  <c r="BD4" i="20"/>
  <c r="BD22" i="20"/>
  <c r="BC16" i="30" a="1"/>
  <c r="BC16" i="30"/>
  <c r="BD24" i="20"/>
  <c r="BC8" i="30" a="1"/>
  <c r="BC8" i="30"/>
  <c r="BC17" i="30"/>
  <c r="BC18" i="30"/>
  <c r="BC19" i="30"/>
  <c r="BC23" i="30" a="1"/>
  <c r="BC23" i="30"/>
  <c r="BD4" i="30"/>
  <c r="BE5" i="20"/>
  <c r="BE6" i="20"/>
  <c r="BD9" i="30" a="1"/>
  <c r="BD9" i="30"/>
  <c r="BD5" i="30"/>
  <c r="BD6" i="30"/>
  <c r="BD13" i="30"/>
  <c r="BD10" i="30"/>
  <c r="BD14" i="30"/>
  <c r="BE3" i="20"/>
  <c r="BE8" i="20" a="1"/>
  <c r="BE8" i="20"/>
  <c r="BE9" i="20"/>
  <c r="BD15" i="30" a="1"/>
  <c r="BD15" i="30"/>
  <c r="BE21" i="20"/>
  <c r="BE4" i="20" a="1"/>
  <c r="BE4" i="20"/>
  <c r="BE22" i="20"/>
  <c r="BD16" i="30" a="1"/>
  <c r="BD16" i="30"/>
  <c r="BE24" i="20"/>
  <c r="BD8" i="30" a="1"/>
  <c r="BD8" i="30"/>
  <c r="BD17" i="30"/>
  <c r="BD18" i="30"/>
  <c r="BD19" i="30"/>
  <c r="BD23" i="30" a="1"/>
  <c r="BD23" i="30"/>
  <c r="BE4" i="30"/>
  <c r="BF5" i="20"/>
  <c r="BF6" i="20"/>
  <c r="BE9" i="30" a="1"/>
  <c r="BE9" i="30"/>
  <c r="BE5" i="30"/>
  <c r="BE6" i="30"/>
  <c r="BE13" i="30"/>
  <c r="BE10" i="30"/>
  <c r="BE14" i="30"/>
  <c r="BF3" i="20"/>
  <c r="BF8" i="20" a="1"/>
  <c r="BF8" i="20"/>
  <c r="BF9" i="20"/>
  <c r="BE15" i="30" a="1"/>
  <c r="BE15" i="30"/>
  <c r="BF21" i="20"/>
  <c r="BF4" i="20" a="1"/>
  <c r="BF4" i="20"/>
  <c r="BF22" i="20"/>
  <c r="BE16" i="30" a="1"/>
  <c r="BE16" i="30"/>
  <c r="BF24" i="20"/>
  <c r="BE8" i="30" a="1"/>
  <c r="BE8" i="30"/>
  <c r="BE17" i="30"/>
  <c r="BE18" i="30"/>
  <c r="BE19" i="30"/>
  <c r="BE23" i="30" a="1"/>
  <c r="BE23" i="30"/>
  <c r="BF4" i="30"/>
  <c r="BG5" i="20"/>
  <c r="BG6" i="20"/>
  <c r="BF9" i="30" a="1"/>
  <c r="BF9" i="30"/>
  <c r="BF5" i="30"/>
  <c r="BF6" i="30"/>
  <c r="BF13" i="30"/>
  <c r="BF10" i="30"/>
  <c r="BF14" i="30"/>
  <c r="BG3" i="20"/>
  <c r="BG8" i="20" a="1"/>
  <c r="BG8" i="20"/>
  <c r="BG9" i="20"/>
  <c r="BF15" i="30" a="1"/>
  <c r="BF15" i="30"/>
  <c r="BG21" i="20"/>
  <c r="BG4" i="20" a="1"/>
  <c r="BG4" i="20"/>
  <c r="BG22" i="20"/>
  <c r="BF16" i="30" a="1"/>
  <c r="BF16" i="30"/>
  <c r="BG24" i="20"/>
  <c r="BF8" i="30" a="1"/>
  <c r="BF8" i="30"/>
  <c r="BF17" i="30"/>
  <c r="BF18" i="30"/>
  <c r="BF19" i="30"/>
  <c r="BF23" i="30" a="1"/>
  <c r="BF23" i="30"/>
  <c r="BG4" i="30"/>
  <c r="BH5" i="20"/>
  <c r="BH6" i="20"/>
  <c r="BG9" i="30" a="1"/>
  <c r="BG9" i="30"/>
  <c r="BG5" i="30"/>
  <c r="BG6" i="30"/>
  <c r="BG13" i="30"/>
  <c r="BG10" i="30"/>
  <c r="BG14" i="30"/>
  <c r="BH3" i="20"/>
  <c r="BH8" i="20" a="1"/>
  <c r="BH8" i="20"/>
  <c r="BH9" i="20"/>
  <c r="BG15" i="30" a="1"/>
  <c r="BG15" i="30"/>
  <c r="BH21" i="20"/>
  <c r="BH4" i="20" a="1"/>
  <c r="BH4" i="20"/>
  <c r="BH22" i="20"/>
  <c r="BG16" i="30" a="1"/>
  <c r="BG16" i="30"/>
  <c r="BH24" i="20"/>
  <c r="BG8" i="30" a="1"/>
  <c r="BG8" i="30"/>
  <c r="BG17" i="30"/>
  <c r="BG18" i="30"/>
  <c r="BG19" i="30"/>
  <c r="BG23" i="30" a="1"/>
  <c r="BG23" i="30"/>
  <c r="BH4" i="30"/>
  <c r="BI5" i="20"/>
  <c r="BI6" i="20"/>
  <c r="BH9" i="30" a="1"/>
  <c r="BH9" i="30"/>
  <c r="BH5" i="30"/>
  <c r="BH6" i="30"/>
  <c r="BH13" i="30"/>
  <c r="BH10" i="30"/>
  <c r="BH14" i="30"/>
  <c r="BI3" i="20"/>
  <c r="BI8" i="20" a="1"/>
  <c r="BI8" i="20"/>
  <c r="BI9" i="20"/>
  <c r="BH15" i="30" a="1"/>
  <c r="BH15" i="30"/>
  <c r="BI21" i="20"/>
  <c r="BI4" i="20" a="1"/>
  <c r="BI4" i="20"/>
  <c r="BI22" i="20"/>
  <c r="BH16" i="30" a="1"/>
  <c r="BH16" i="30"/>
  <c r="BI24" i="20"/>
  <c r="BH8" i="30" a="1"/>
  <c r="BH8" i="30"/>
  <c r="BH17" i="30"/>
  <c r="BH18" i="30"/>
  <c r="BH19" i="30"/>
  <c r="BH23" i="30" a="1"/>
  <c r="BH23" i="30"/>
  <c r="BI4" i="30"/>
  <c r="BJ5" i="20"/>
  <c r="BJ6" i="20"/>
  <c r="BI9" i="30" a="1"/>
  <c r="BI9" i="30"/>
  <c r="BI5" i="30"/>
  <c r="BI6" i="30"/>
  <c r="BI13" i="30"/>
  <c r="BI10" i="30"/>
  <c r="BI14" i="30"/>
  <c r="BJ3" i="20"/>
  <c r="BJ8" i="20" a="1"/>
  <c r="BJ8" i="20"/>
  <c r="BJ9" i="20"/>
  <c r="BI15" i="30" a="1"/>
  <c r="BI15" i="30"/>
  <c r="BJ21" i="20"/>
  <c r="BJ4" i="20" a="1"/>
  <c r="BJ4" i="20"/>
  <c r="BJ22" i="20"/>
  <c r="BI16" i="30" a="1"/>
  <c r="BI16" i="30"/>
  <c r="BJ24" i="20"/>
  <c r="BI8" i="30" a="1"/>
  <c r="BI8" i="30"/>
  <c r="BI17" i="30"/>
  <c r="BI18" i="30"/>
  <c r="BI19" i="30"/>
  <c r="BI23" i="30" a="1"/>
  <c r="BI23" i="30"/>
  <c r="BJ4" i="30"/>
  <c r="BK5" i="20"/>
  <c r="BK6" i="20"/>
  <c r="BJ9" i="30" a="1"/>
  <c r="BJ9" i="30"/>
  <c r="BJ5" i="30"/>
  <c r="BJ6" i="30"/>
  <c r="BJ13" i="30"/>
  <c r="BJ10" i="30"/>
  <c r="BJ14" i="30"/>
  <c r="BK3" i="20"/>
  <c r="BK8" i="20" a="1"/>
  <c r="BK8" i="20"/>
  <c r="BK9" i="20"/>
  <c r="BJ15" i="30" a="1"/>
  <c r="BJ15" i="30"/>
  <c r="BK21" i="20"/>
  <c r="BK4" i="20" a="1"/>
  <c r="BK4" i="20"/>
  <c r="BK22" i="20"/>
  <c r="BJ16" i="30" a="1"/>
  <c r="BJ16" i="30"/>
  <c r="BK24" i="20"/>
  <c r="BJ8" i="30" a="1"/>
  <c r="BJ8" i="30"/>
  <c r="BJ17" i="30"/>
  <c r="BJ18" i="30"/>
  <c r="BJ19" i="30"/>
  <c r="BJ23" i="30" a="1"/>
  <c r="BJ23" i="30"/>
  <c r="BK4" i="30"/>
  <c r="BL5" i="20"/>
  <c r="BL6" i="20"/>
  <c r="BK9" i="30" a="1"/>
  <c r="BK9" i="30"/>
  <c r="BK5" i="30"/>
  <c r="BK6" i="30"/>
  <c r="BK13" i="30"/>
  <c r="BK10" i="30"/>
  <c r="BK14" i="30"/>
  <c r="BL3" i="20"/>
  <c r="BL8" i="20" a="1"/>
  <c r="BL8" i="20"/>
  <c r="BL9" i="20"/>
  <c r="BK15" i="30" a="1"/>
  <c r="BK15" i="30"/>
  <c r="BL21" i="20"/>
  <c r="BL4" i="20" a="1"/>
  <c r="BL4" i="20"/>
  <c r="BL22" i="20"/>
  <c r="BK16" i="30" a="1"/>
  <c r="BK16" i="30"/>
  <c r="BL24" i="20"/>
  <c r="BK8" i="30" a="1"/>
  <c r="BK8" i="30"/>
  <c r="BK17" i="30"/>
  <c r="BK18" i="30"/>
  <c r="BK19" i="30"/>
  <c r="BK23" i="30" a="1"/>
  <c r="BK23" i="30"/>
  <c r="BL4" i="30"/>
  <c r="BM5" i="20"/>
  <c r="BM6" i="20"/>
  <c r="BL9" i="30" a="1"/>
  <c r="BL9" i="30"/>
  <c r="BL5" i="30"/>
  <c r="BL6" i="30"/>
  <c r="BL13" i="30"/>
  <c r="BL10" i="30"/>
  <c r="BL14" i="30"/>
  <c r="BM3" i="20"/>
  <c r="BM8" i="20" a="1"/>
  <c r="BM8" i="20"/>
  <c r="BM9" i="20"/>
  <c r="BL15" i="30" a="1"/>
  <c r="BL15" i="30"/>
  <c r="BM21" i="20"/>
  <c r="BM4" i="20" a="1"/>
  <c r="BM4" i="20"/>
  <c r="BM22" i="20"/>
  <c r="BL16" i="30" a="1"/>
  <c r="BL16" i="30"/>
  <c r="BM24" i="20"/>
  <c r="BL8" i="30" a="1"/>
  <c r="BL8" i="30"/>
  <c r="BL17" i="30"/>
  <c r="BL18" i="30"/>
  <c r="BL19" i="30"/>
  <c r="BL23" i="30" a="1"/>
  <c r="BL23" i="30"/>
  <c r="BM4" i="30"/>
  <c r="BN5" i="20"/>
  <c r="BN6" i="20"/>
  <c r="BM9" i="30" a="1"/>
  <c r="BM9" i="30"/>
  <c r="BM5" i="30"/>
  <c r="BM6" i="30"/>
  <c r="BM13" i="30"/>
  <c r="BM10" i="30"/>
  <c r="BM14" i="30"/>
  <c r="BN3" i="20"/>
  <c r="BN8" i="20" a="1"/>
  <c r="BN8" i="20"/>
  <c r="BN9" i="20"/>
  <c r="BM15" i="30" a="1"/>
  <c r="BM15" i="30"/>
  <c r="BN21" i="20"/>
  <c r="BN4" i="20" a="1"/>
  <c r="BN4" i="20"/>
  <c r="BN22" i="20"/>
  <c r="BM16" i="30" a="1"/>
  <c r="BM16" i="30"/>
  <c r="BN24" i="20"/>
  <c r="BM8" i="30" a="1"/>
  <c r="BM8" i="30"/>
  <c r="BM17" i="30"/>
  <c r="BM18" i="30"/>
  <c r="BM19" i="30"/>
  <c r="BM23" i="30" a="1"/>
  <c r="BM23" i="30"/>
  <c r="BN4" i="30"/>
  <c r="BO5" i="20"/>
  <c r="BO6" i="20"/>
  <c r="BN9" i="30" a="1"/>
  <c r="BN9" i="30"/>
  <c r="BN5" i="30"/>
  <c r="BN6" i="30"/>
  <c r="BN13" i="30"/>
  <c r="BN10" i="30"/>
  <c r="BN14" i="30"/>
  <c r="BO3" i="20"/>
  <c r="BO8" i="20" a="1"/>
  <c r="BO8" i="20"/>
  <c r="BO9" i="20"/>
  <c r="BN15" i="30" a="1"/>
  <c r="BN15" i="30"/>
  <c r="BO21" i="20"/>
  <c r="BO4" i="20" a="1"/>
  <c r="BO4" i="20"/>
  <c r="BO22" i="20"/>
  <c r="BN16" i="30" a="1"/>
  <c r="BN16" i="30"/>
  <c r="BO24" i="20"/>
  <c r="BN8" i="30" a="1"/>
  <c r="BN8" i="30"/>
  <c r="BN17" i="30"/>
  <c r="BN18" i="30"/>
  <c r="BN19" i="30"/>
  <c r="BN23" i="30" a="1"/>
  <c r="BN23" i="30"/>
  <c r="BO4" i="30"/>
  <c r="BP5" i="20"/>
  <c r="BP6" i="20"/>
  <c r="BO9" i="30" a="1"/>
  <c r="BO9" i="30"/>
  <c r="BO5" i="30"/>
  <c r="BO6" i="30"/>
  <c r="BO13" i="30"/>
  <c r="BO10" i="30"/>
  <c r="BO14" i="30"/>
  <c r="BP3" i="20"/>
  <c r="BP8" i="20" a="1"/>
  <c r="BP8" i="20"/>
  <c r="BP9" i="20"/>
  <c r="BO15" i="30" a="1"/>
  <c r="BO15" i="30"/>
  <c r="BP21" i="20"/>
  <c r="BP4" i="20" a="1"/>
  <c r="BP4" i="20"/>
  <c r="BP22" i="20"/>
  <c r="BO16" i="30" a="1"/>
  <c r="BO16" i="30"/>
  <c r="BP24" i="20"/>
  <c r="BO8" i="30" a="1"/>
  <c r="BO8" i="30"/>
  <c r="BO17" i="30"/>
  <c r="BO18" i="30"/>
  <c r="BO19" i="30"/>
  <c r="BO23" i="30" a="1"/>
  <c r="BO23" i="30"/>
  <c r="BP4" i="30"/>
  <c r="BQ5" i="20"/>
  <c r="BQ6" i="20"/>
  <c r="BP9" i="30" a="1"/>
  <c r="BP9" i="30"/>
  <c r="BP5" i="30"/>
  <c r="BP6" i="30"/>
  <c r="BP13" i="30"/>
  <c r="BP10" i="30"/>
  <c r="BP14" i="30"/>
  <c r="BQ3" i="20"/>
  <c r="BQ8" i="20" a="1"/>
  <c r="BQ8" i="20"/>
  <c r="BQ9" i="20"/>
  <c r="BP15" i="30" a="1"/>
  <c r="BP15" i="30"/>
  <c r="BQ21" i="20"/>
  <c r="BQ4" i="20" a="1"/>
  <c r="BQ4" i="20"/>
  <c r="BQ22" i="20"/>
  <c r="BP16" i="30" a="1"/>
  <c r="BP16" i="30"/>
  <c r="BQ24" i="20"/>
  <c r="BP8" i="30" a="1"/>
  <c r="BP8" i="30"/>
  <c r="BP17" i="30"/>
  <c r="BP18" i="30"/>
  <c r="BP19" i="30"/>
  <c r="BP23" i="30" a="1"/>
  <c r="BP23" i="30"/>
  <c r="BQ4" i="30"/>
  <c r="BR5" i="20"/>
  <c r="BR6" i="20"/>
  <c r="BQ9" i="30" a="1"/>
  <c r="BQ9" i="30"/>
  <c r="BQ5" i="30"/>
  <c r="BQ6" i="30"/>
  <c r="BQ13" i="30"/>
  <c r="BQ10" i="30"/>
  <c r="BQ14" i="30"/>
  <c r="BR3" i="20"/>
  <c r="BR8" i="20" a="1"/>
  <c r="BR8" i="20"/>
  <c r="BR9" i="20"/>
  <c r="BQ15" i="30" a="1"/>
  <c r="BQ15" i="30"/>
  <c r="BR21" i="20"/>
  <c r="BR4" i="20" a="1"/>
  <c r="BR4" i="20"/>
  <c r="BR22" i="20"/>
  <c r="BQ16" i="30" a="1"/>
  <c r="BQ16" i="30"/>
  <c r="BR24" i="20"/>
  <c r="BQ8" i="30" a="1"/>
  <c r="BQ8" i="30"/>
  <c r="BQ17" i="30"/>
  <c r="BQ18" i="30"/>
  <c r="BQ19" i="30"/>
  <c r="BQ23" i="30" a="1"/>
  <c r="BQ23" i="30"/>
  <c r="BR4" i="30"/>
  <c r="BS5" i="20"/>
  <c r="BS6" i="20"/>
  <c r="BR9" i="30" a="1"/>
  <c r="BR9" i="30"/>
  <c r="BR5" i="30"/>
  <c r="BR6" i="30"/>
  <c r="BR13" i="30"/>
  <c r="BR10" i="30"/>
  <c r="BR14" i="30"/>
  <c r="BS3" i="20"/>
  <c r="BS8" i="20" a="1"/>
  <c r="BS8" i="20"/>
  <c r="BS9" i="20"/>
  <c r="BR15" i="30" a="1"/>
  <c r="BR15" i="30"/>
  <c r="BS21" i="20"/>
  <c r="BS4" i="20" a="1"/>
  <c r="BS4" i="20"/>
  <c r="BS22" i="20"/>
  <c r="BR16" i="30" a="1"/>
  <c r="BR16" i="30"/>
  <c r="BS24" i="20"/>
  <c r="BR8" i="30" a="1"/>
  <c r="BR8" i="30"/>
  <c r="BR17" i="30"/>
  <c r="BR18" i="30"/>
  <c r="BR19" i="30"/>
  <c r="BR23" i="30" a="1"/>
  <c r="BR23" i="30"/>
  <c r="BS4" i="30"/>
  <c r="BT5" i="20"/>
  <c r="BT6" i="20"/>
  <c r="BS9" i="30" a="1"/>
  <c r="BS9" i="30"/>
  <c r="BS5" i="30"/>
  <c r="BS6" i="30"/>
  <c r="BS13" i="30"/>
  <c r="BS10" i="30"/>
  <c r="BS14" i="30"/>
  <c r="BT3" i="20"/>
  <c r="BT8" i="20" a="1"/>
  <c r="BT8" i="20"/>
  <c r="BT9" i="20"/>
  <c r="BS15" i="30" a="1"/>
  <c r="BS15" i="30"/>
  <c r="BT21" i="20"/>
  <c r="BT4" i="20" a="1"/>
  <c r="BT4" i="20"/>
  <c r="BT22" i="20"/>
  <c r="BS16" i="30" a="1"/>
  <c r="BS16" i="30"/>
  <c r="BT24" i="20"/>
  <c r="BS8" i="30" a="1"/>
  <c r="BS8" i="30"/>
  <c r="BS17" i="30"/>
  <c r="BS18" i="30"/>
  <c r="BS19" i="30"/>
  <c r="BS23" i="30" a="1"/>
  <c r="BS23" i="30"/>
  <c r="BT4" i="30"/>
  <c r="BU5" i="20"/>
  <c r="BU6" i="20"/>
  <c r="BT9" i="30" a="1"/>
  <c r="BT9" i="30"/>
  <c r="BT5" i="30"/>
  <c r="BT6" i="30"/>
  <c r="BT13" i="30"/>
  <c r="BT10" i="30"/>
  <c r="BT14" i="30"/>
  <c r="BU3" i="20"/>
  <c r="BU8" i="20" a="1"/>
  <c r="BU8" i="20"/>
  <c r="BU9" i="20"/>
  <c r="BT15" i="30" a="1"/>
  <c r="BT15" i="30"/>
  <c r="BU21" i="20"/>
  <c r="BU4" i="20" a="1"/>
  <c r="BU4" i="20"/>
  <c r="BU22" i="20"/>
  <c r="BT16" i="30" a="1"/>
  <c r="BT16" i="30"/>
  <c r="BU24" i="20"/>
  <c r="BT8" i="30" a="1"/>
  <c r="BT8" i="30"/>
  <c r="BT17" i="30"/>
  <c r="BT18" i="30"/>
  <c r="BT19" i="30"/>
  <c r="BT23" i="30" a="1"/>
  <c r="BT23" i="30"/>
  <c r="BU4" i="30"/>
  <c r="BV5" i="20"/>
  <c r="BV6" i="20"/>
  <c r="BU9" i="30" a="1"/>
  <c r="BU9" i="30"/>
  <c r="BU5" i="30"/>
  <c r="BU6" i="30"/>
  <c r="BU13" i="30"/>
  <c r="BU10" i="30"/>
  <c r="BU14" i="30"/>
  <c r="BV3" i="20"/>
  <c r="BV8" i="20" a="1"/>
  <c r="BV8" i="20"/>
  <c r="BV9" i="20"/>
  <c r="BU15" i="30" a="1"/>
  <c r="BU15" i="30"/>
  <c r="BV21" i="20"/>
  <c r="BV4" i="20" a="1"/>
  <c r="BV4" i="20"/>
  <c r="BV22" i="20"/>
  <c r="BU16" i="30" a="1"/>
  <c r="BU16" i="30"/>
  <c r="BV24" i="20"/>
  <c r="BU8" i="30" a="1"/>
  <c r="BU8" i="30"/>
  <c r="BU17" i="30"/>
  <c r="BU18" i="30"/>
  <c r="BU19" i="30"/>
  <c r="BU23" i="30" a="1"/>
  <c r="BU23" i="30"/>
  <c r="BV4" i="30"/>
  <c r="BW5" i="20"/>
  <c r="BW6" i="20"/>
  <c r="BV9" i="30" a="1"/>
  <c r="BV9" i="30"/>
  <c r="BV5" i="30"/>
  <c r="BV6" i="30"/>
  <c r="BV13" i="30"/>
  <c r="BV10" i="30"/>
  <c r="BV14" i="30"/>
  <c r="BW3" i="20"/>
  <c r="BW8" i="20" a="1"/>
  <c r="BW8" i="20"/>
  <c r="BW9" i="20"/>
  <c r="BV15" i="30" a="1"/>
  <c r="BV15" i="30"/>
  <c r="BW21" i="20"/>
  <c r="BW4" i="20" a="1"/>
  <c r="BW4" i="20"/>
  <c r="BW22" i="20"/>
  <c r="BV16" i="30" a="1"/>
  <c r="BV16" i="30"/>
  <c r="BW24" i="20"/>
  <c r="BV8" i="30" a="1"/>
  <c r="BV8" i="30"/>
  <c r="BV17" i="30"/>
  <c r="BV18" i="30"/>
  <c r="BV19" i="30"/>
  <c r="BV23" i="30" a="1"/>
  <c r="BV23" i="30"/>
  <c r="BW4" i="30"/>
  <c r="BX5" i="20"/>
  <c r="BX6" i="20"/>
  <c r="BW9" i="30" a="1"/>
  <c r="BW9" i="30"/>
  <c r="BW5" i="30"/>
  <c r="BW6" i="30"/>
  <c r="BW13" i="30"/>
  <c r="BW10" i="30"/>
  <c r="BW14" i="30"/>
  <c r="BX3" i="20"/>
  <c r="BX8" i="20" a="1"/>
  <c r="BX8" i="20"/>
  <c r="BX9" i="20"/>
  <c r="BW15" i="30" a="1"/>
  <c r="BW15" i="30"/>
  <c r="BX21" i="20"/>
  <c r="BX4" i="20" a="1"/>
  <c r="BX4" i="20"/>
  <c r="BX22" i="20"/>
  <c r="BW16" i="30" a="1"/>
  <c r="BW16" i="30"/>
  <c r="BX24" i="20"/>
  <c r="BW8" i="30" a="1"/>
  <c r="BW8" i="30"/>
  <c r="BW17" i="30"/>
  <c r="BW18" i="30"/>
  <c r="BW19" i="30"/>
  <c r="BW23" i="30" a="1"/>
  <c r="BW23" i="30"/>
  <c r="BX4" i="30"/>
  <c r="BY5" i="20"/>
  <c r="BY6" i="20"/>
  <c r="BX9" i="30" a="1"/>
  <c r="BX9" i="30"/>
  <c r="BX5" i="30"/>
  <c r="BX6" i="30"/>
  <c r="BX13" i="30"/>
  <c r="BX10" i="30"/>
  <c r="BX14" i="30"/>
  <c r="BY3" i="20"/>
  <c r="BY8" i="20" a="1"/>
  <c r="BY8" i="20"/>
  <c r="BY9" i="20"/>
  <c r="BX15" i="30" a="1"/>
  <c r="BX15" i="30"/>
  <c r="BY21" i="20"/>
  <c r="BY4" i="20" a="1"/>
  <c r="BY4" i="20"/>
  <c r="BY22" i="20"/>
  <c r="BX16" i="30" a="1"/>
  <c r="BX16" i="30"/>
  <c r="BY24" i="20"/>
  <c r="BX8" i="30" a="1"/>
  <c r="BX8" i="30"/>
  <c r="BX17" i="30"/>
  <c r="BX18" i="30"/>
  <c r="BX19" i="30"/>
  <c r="BX23" i="30" a="1"/>
  <c r="BX23" i="30"/>
  <c r="BY4" i="30"/>
  <c r="BZ5" i="20"/>
  <c r="BZ6" i="20"/>
  <c r="BY9" i="30" a="1"/>
  <c r="BY9" i="30"/>
  <c r="BY5" i="30"/>
  <c r="BY6" i="30"/>
  <c r="BY13" i="30"/>
  <c r="BY10" i="30"/>
  <c r="BY14" i="30"/>
  <c r="BZ3" i="20"/>
  <c r="BZ8" i="20" a="1"/>
  <c r="BZ8" i="20"/>
  <c r="BZ9" i="20"/>
  <c r="BY15" i="30" a="1"/>
  <c r="BY15" i="30"/>
  <c r="BZ21" i="20"/>
  <c r="BZ4" i="20" a="1"/>
  <c r="BZ4" i="20"/>
  <c r="BZ22" i="20"/>
  <c r="BY16" i="30" a="1"/>
  <c r="BY16" i="30"/>
  <c r="BZ24" i="20"/>
  <c r="BY8" i="30" a="1"/>
  <c r="BY8" i="30"/>
  <c r="BY17" i="30"/>
  <c r="BY18" i="30"/>
  <c r="BY19" i="30"/>
  <c r="BY23" i="30" a="1"/>
  <c r="BY23" i="30"/>
  <c r="BZ4" i="30"/>
  <c r="CA5" i="20"/>
  <c r="CA6" i="20"/>
  <c r="BZ9" i="30" a="1"/>
  <c r="BZ9" i="30"/>
  <c r="BZ5" i="30"/>
  <c r="BZ6" i="30"/>
  <c r="BZ13" i="30"/>
  <c r="BZ10" i="30"/>
  <c r="BZ14" i="30"/>
  <c r="CA3" i="20"/>
  <c r="CA8" i="20" a="1"/>
  <c r="CA8" i="20"/>
  <c r="CA9" i="20"/>
  <c r="BZ15" i="30" a="1"/>
  <c r="BZ15" i="30"/>
  <c r="CA21" i="20"/>
  <c r="CA4" i="20" a="1"/>
  <c r="CA4" i="20"/>
  <c r="CA22" i="20"/>
  <c r="BZ16" i="30" a="1"/>
  <c r="BZ16" i="30"/>
  <c r="CA24" i="20"/>
  <c r="BZ8" i="30" a="1"/>
  <c r="BZ8" i="30"/>
  <c r="BZ17" i="30"/>
  <c r="BZ18" i="30"/>
  <c r="BZ19" i="30"/>
  <c r="BZ23" i="30" a="1"/>
  <c r="BZ23" i="30"/>
  <c r="CA4" i="30"/>
  <c r="CB5" i="20"/>
  <c r="CB6" i="20"/>
  <c r="CA9" i="30" a="1"/>
  <c r="CA9" i="30"/>
  <c r="CA5" i="30"/>
  <c r="CA6" i="30"/>
  <c r="CA13" i="30"/>
  <c r="CA10" i="30"/>
  <c r="CA14" i="30"/>
  <c r="CB3" i="20"/>
  <c r="CB8" i="20" a="1"/>
  <c r="CB8" i="20"/>
  <c r="CB9" i="20"/>
  <c r="CA15" i="30" a="1"/>
  <c r="CA15" i="30"/>
  <c r="CB21" i="20"/>
  <c r="CB4" i="20" a="1"/>
  <c r="CB4" i="20"/>
  <c r="CB22" i="20"/>
  <c r="CA16" i="30" a="1"/>
  <c r="CA16" i="30"/>
  <c r="CB24" i="20"/>
  <c r="CA8" i="30" a="1"/>
  <c r="CA8" i="30"/>
  <c r="CA17" i="30"/>
  <c r="CA18" i="30"/>
  <c r="CA19" i="30"/>
  <c r="CA23" i="30" a="1"/>
  <c r="CA23" i="30"/>
  <c r="CB4" i="30"/>
  <c r="CC5" i="20"/>
  <c r="CC6" i="20"/>
  <c r="CB9" i="30" a="1"/>
  <c r="CB9" i="30"/>
  <c r="CB5" i="30"/>
  <c r="CB6" i="30"/>
  <c r="CB13" i="30"/>
  <c r="CB10" i="30"/>
  <c r="CB14" i="30"/>
  <c r="CC3" i="20"/>
  <c r="CC8" i="20" a="1"/>
  <c r="CC8" i="20"/>
  <c r="CC9" i="20"/>
  <c r="CB15" i="30" a="1"/>
  <c r="CB15" i="30"/>
  <c r="CC21" i="20"/>
  <c r="CC4" i="20" a="1"/>
  <c r="CC4" i="20"/>
  <c r="CC22" i="20"/>
  <c r="CB16" i="30" a="1"/>
  <c r="CB16" i="30"/>
  <c r="CC24" i="20"/>
  <c r="CB8" i="30" a="1"/>
  <c r="CB8" i="30"/>
  <c r="CB17" i="30"/>
  <c r="CB18" i="30"/>
  <c r="CB19" i="30"/>
  <c r="CB23" i="30" a="1"/>
  <c r="CB23" i="30"/>
  <c r="CC4" i="30"/>
  <c r="CD5" i="20"/>
  <c r="CD6" i="20"/>
  <c r="CC9" i="30" a="1"/>
  <c r="CC9" i="30"/>
  <c r="CC5" i="30"/>
  <c r="CC6" i="30"/>
  <c r="CC13" i="30"/>
  <c r="CC10" i="30"/>
  <c r="CC14" i="30"/>
  <c r="CD3" i="20"/>
  <c r="CD8" i="20" a="1"/>
  <c r="CD8" i="20"/>
  <c r="CD9" i="20"/>
  <c r="CC15" i="30" a="1"/>
  <c r="CC15" i="30"/>
  <c r="CD21" i="20"/>
  <c r="CD4" i="20" a="1"/>
  <c r="CD4" i="20"/>
  <c r="CD22" i="20"/>
  <c r="CC16" i="30" a="1"/>
  <c r="CC16" i="30"/>
  <c r="CD24" i="20"/>
  <c r="CC8" i="30" a="1"/>
  <c r="CC8" i="30"/>
  <c r="CC17" i="30"/>
  <c r="CC18" i="30"/>
  <c r="CC19" i="30"/>
  <c r="CC23" i="30" a="1"/>
  <c r="CC23" i="30"/>
  <c r="CD4" i="30"/>
  <c r="CE5" i="20"/>
  <c r="CE6" i="20"/>
  <c r="CD9" i="30" a="1"/>
  <c r="CD9" i="30"/>
  <c r="CD5" i="30"/>
  <c r="CD6" i="30"/>
  <c r="CD13" i="30"/>
  <c r="CD10" i="30"/>
  <c r="CD14" i="30"/>
  <c r="CE3" i="20"/>
  <c r="CE8" i="20" a="1"/>
  <c r="CE8" i="20"/>
  <c r="CE9" i="20"/>
  <c r="CD15" i="30" a="1"/>
  <c r="CD15" i="30"/>
  <c r="CE21" i="20"/>
  <c r="CE4" i="20" a="1"/>
  <c r="CE4" i="20"/>
  <c r="CE22" i="20"/>
  <c r="CD16" i="30" a="1"/>
  <c r="CD16" i="30"/>
  <c r="CE24" i="20"/>
  <c r="CD8" i="30" a="1"/>
  <c r="CD8" i="30"/>
  <c r="CD17" i="30"/>
  <c r="CD18" i="30"/>
  <c r="CD19" i="30"/>
  <c r="CD23" i="30" a="1"/>
  <c r="CD23" i="30"/>
  <c r="CE4" i="30"/>
  <c r="CF5" i="20"/>
  <c r="CF6" i="20"/>
  <c r="CE9" i="30" a="1"/>
  <c r="CE9" i="30"/>
  <c r="CE5" i="30"/>
  <c r="CE6" i="30"/>
  <c r="CE13" i="30"/>
  <c r="CE10" i="30"/>
  <c r="CE14" i="30"/>
  <c r="CF3" i="20"/>
  <c r="CF8" i="20" a="1"/>
  <c r="CF8" i="20"/>
  <c r="CF9" i="20"/>
  <c r="CE15" i="30" a="1"/>
  <c r="CE15" i="30"/>
  <c r="CF21" i="20"/>
  <c r="CF4" i="20" a="1"/>
  <c r="CF4" i="20"/>
  <c r="CF22" i="20"/>
  <c r="CE16" i="30" a="1"/>
  <c r="CE16" i="30"/>
  <c r="CF24" i="20"/>
  <c r="CE8" i="30" a="1"/>
  <c r="CE8" i="30"/>
  <c r="CE17" i="30"/>
  <c r="CE18" i="30"/>
  <c r="CE19" i="30"/>
  <c r="CE23" i="30" a="1"/>
  <c r="CE23" i="30"/>
  <c r="CF4" i="30"/>
  <c r="CG5" i="20"/>
  <c r="CG6" i="20"/>
  <c r="CF9" i="30" a="1"/>
  <c r="CF9" i="30"/>
  <c r="CF5" i="30"/>
  <c r="CF6" i="30"/>
  <c r="CF13" i="30"/>
  <c r="CF10" i="30"/>
  <c r="CF14" i="30"/>
  <c r="CG3" i="20"/>
  <c r="CG8" i="20" a="1"/>
  <c r="CG8" i="20"/>
  <c r="CG9" i="20"/>
  <c r="CF15" i="30" a="1"/>
  <c r="CF15" i="30"/>
  <c r="CG21" i="20"/>
  <c r="CG4" i="20" a="1"/>
  <c r="CG4" i="20"/>
  <c r="CG22" i="20"/>
  <c r="CF16" i="30" a="1"/>
  <c r="CF16" i="30"/>
  <c r="CG24" i="20"/>
  <c r="CF8" i="30" a="1"/>
  <c r="CF8" i="30"/>
  <c r="CF17" i="30"/>
  <c r="CF18" i="30"/>
  <c r="CF19" i="30"/>
  <c r="CF23" i="30" a="1"/>
  <c r="CF23" i="30"/>
  <c r="CG4" i="30"/>
  <c r="CH5" i="20"/>
  <c r="CH6" i="20"/>
  <c r="CG9" i="30" a="1"/>
  <c r="CG9" i="30"/>
  <c r="CG5" i="30"/>
  <c r="CG6" i="30"/>
  <c r="CG13" i="30"/>
  <c r="CG10" i="30"/>
  <c r="CG14" i="30"/>
  <c r="CH3" i="20"/>
  <c r="CH8" i="20" a="1"/>
  <c r="CH8" i="20"/>
  <c r="CH9" i="20"/>
  <c r="CG15" i="30" a="1"/>
  <c r="CG15" i="30"/>
  <c r="CH21" i="20"/>
  <c r="CH4" i="20" a="1"/>
  <c r="CH4" i="20"/>
  <c r="CH22" i="20"/>
  <c r="CG16" i="30" a="1"/>
  <c r="CG16" i="30"/>
  <c r="CH24" i="20"/>
  <c r="CG8" i="30" a="1"/>
  <c r="CG8" i="30"/>
  <c r="CG17" i="30"/>
  <c r="CG18" i="30"/>
  <c r="CG19" i="30"/>
  <c r="CG23" i="30" a="1"/>
  <c r="CG23" i="30"/>
  <c r="CH4" i="30"/>
  <c r="CI5" i="20"/>
  <c r="CI6" i="20"/>
  <c r="CH9" i="30" a="1"/>
  <c r="CH9" i="30"/>
  <c r="CH5" i="30"/>
  <c r="CH6" i="30"/>
  <c r="CH13" i="30"/>
  <c r="CH10" i="30"/>
  <c r="CH14" i="30"/>
  <c r="CI3" i="20"/>
  <c r="CI8" i="20" a="1"/>
  <c r="CI8" i="20"/>
  <c r="CI9" i="20"/>
  <c r="CH15" i="30" a="1"/>
  <c r="CH15" i="30"/>
  <c r="CI21" i="20"/>
  <c r="CI4" i="20" a="1"/>
  <c r="CI4" i="20"/>
  <c r="CI22" i="20"/>
  <c r="CH16" i="30" a="1"/>
  <c r="CH16" i="30"/>
  <c r="CI24" i="20"/>
  <c r="CH8" i="30" a="1"/>
  <c r="CH8" i="30"/>
  <c r="CH17" i="30"/>
  <c r="CH18" i="30"/>
  <c r="CH19" i="30"/>
  <c r="CH23" i="30" a="1"/>
  <c r="CH23" i="30"/>
  <c r="CI4" i="30"/>
  <c r="CJ5" i="20"/>
  <c r="CJ6" i="20"/>
  <c r="CI9" i="30" a="1"/>
  <c r="CI9" i="30"/>
  <c r="CI5" i="30"/>
  <c r="CI6" i="30"/>
  <c r="CI13" i="30"/>
  <c r="CI10" i="30"/>
  <c r="CI14" i="30"/>
  <c r="CJ3" i="20"/>
  <c r="CJ8" i="20" a="1"/>
  <c r="CJ8" i="20"/>
  <c r="CJ9" i="20"/>
  <c r="CI15" i="30" a="1"/>
  <c r="CI15" i="30"/>
  <c r="CJ21" i="20"/>
  <c r="CJ4" i="20" a="1"/>
  <c r="CJ4" i="20"/>
  <c r="CJ22" i="20"/>
  <c r="CI16" i="30" a="1"/>
  <c r="CI16" i="30"/>
  <c r="CJ24" i="20"/>
  <c r="CI8" i="30" a="1"/>
  <c r="CI8" i="30"/>
  <c r="CI17" i="30"/>
  <c r="CI18" i="30"/>
  <c r="CI19" i="30"/>
  <c r="CI23" i="30" a="1"/>
  <c r="CI23" i="30"/>
  <c r="CJ4" i="30"/>
  <c r="CK5" i="20"/>
  <c r="CK6" i="20"/>
  <c r="CJ9" i="30" a="1"/>
  <c r="CJ9" i="30"/>
  <c r="CJ5" i="30"/>
  <c r="CJ6" i="30"/>
  <c r="CJ13" i="30"/>
  <c r="CJ10" i="30"/>
  <c r="CJ14" i="30"/>
  <c r="CK3" i="20"/>
  <c r="CK8" i="20" a="1"/>
  <c r="CK8" i="20"/>
  <c r="CK9" i="20"/>
  <c r="CJ15" i="30" a="1"/>
  <c r="CJ15" i="30"/>
  <c r="CK21" i="20"/>
  <c r="CK4" i="20" a="1"/>
  <c r="CK4" i="20"/>
  <c r="CK22" i="20"/>
  <c r="CJ16" i="30" a="1"/>
  <c r="CJ16" i="30"/>
  <c r="CK24" i="20"/>
  <c r="CJ8" i="30" a="1"/>
  <c r="CJ8" i="30"/>
  <c r="CJ17" i="30"/>
  <c r="CJ18" i="30"/>
  <c r="CJ19" i="30"/>
  <c r="CJ23" i="30" a="1"/>
  <c r="CJ23" i="30"/>
  <c r="CK4" i="30"/>
  <c r="CL5" i="20"/>
  <c r="CL6" i="20"/>
  <c r="CK9" i="30" a="1"/>
  <c r="CK9" i="30"/>
  <c r="CK5" i="30"/>
  <c r="CK6" i="30"/>
  <c r="CK13" i="30"/>
  <c r="CK10" i="30"/>
  <c r="CK14" i="30"/>
  <c r="CL3" i="20"/>
  <c r="CL8" i="20" a="1"/>
  <c r="CL8" i="20"/>
  <c r="CL9" i="20"/>
  <c r="CK15" i="30" a="1"/>
  <c r="CK15" i="30"/>
  <c r="CL21" i="20"/>
  <c r="CL4" i="20" a="1"/>
  <c r="CL4" i="20"/>
  <c r="CL22" i="20"/>
  <c r="CK16" i="30" a="1"/>
  <c r="CK16" i="30"/>
  <c r="CL24" i="20"/>
  <c r="CK8" i="30" a="1"/>
  <c r="CK8" i="30"/>
  <c r="CK17" i="30"/>
  <c r="CK18" i="30"/>
  <c r="CK19" i="30"/>
  <c r="CK23" i="30" a="1"/>
  <c r="CK23" i="30"/>
  <c r="CL4" i="30"/>
  <c r="CM5" i="20"/>
  <c r="CM6" i="20"/>
  <c r="CL9" i="30" a="1"/>
  <c r="CL9" i="30"/>
  <c r="CL5" i="30"/>
  <c r="CL6" i="30"/>
  <c r="CL13" i="30"/>
  <c r="CL10" i="30"/>
  <c r="CL14" i="30"/>
  <c r="CM3" i="20"/>
  <c r="CM8" i="20" a="1"/>
  <c r="CM8" i="20"/>
  <c r="CM9" i="20"/>
  <c r="CL15" i="30" a="1"/>
  <c r="CL15" i="30"/>
  <c r="CM21" i="20"/>
  <c r="CM4" i="20" a="1"/>
  <c r="CM4" i="20"/>
  <c r="CM22" i="20"/>
  <c r="CL16" i="30" a="1"/>
  <c r="CL16" i="30"/>
  <c r="CM24" i="20"/>
  <c r="CL8" i="30" a="1"/>
  <c r="CL8" i="30"/>
  <c r="CL17" i="30"/>
  <c r="CL18" i="30"/>
  <c r="CL19" i="30"/>
  <c r="CL23" i="30" a="1"/>
  <c r="CL23" i="30"/>
  <c r="CM4" i="30"/>
  <c r="CN5" i="20"/>
  <c r="CN6" i="20"/>
  <c r="CM9" i="30" a="1"/>
  <c r="CM9" i="30"/>
  <c r="CM5" i="30"/>
  <c r="CM6" i="30"/>
  <c r="CM13" i="30"/>
  <c r="CM10" i="30"/>
  <c r="CM14" i="30"/>
  <c r="CN3" i="20"/>
  <c r="CN8" i="20" a="1"/>
  <c r="CN8" i="20"/>
  <c r="CN9" i="20"/>
  <c r="CM15" i="30" a="1"/>
  <c r="CM15" i="30"/>
  <c r="CN21" i="20"/>
  <c r="CN4" i="20" a="1"/>
  <c r="CN4" i="20"/>
  <c r="CN22" i="20"/>
  <c r="CM16" i="30" a="1"/>
  <c r="CM16" i="30"/>
  <c r="CN24" i="20"/>
  <c r="CM8" i="30" a="1"/>
  <c r="CM8" i="30"/>
  <c r="CM17" i="30"/>
  <c r="CM18" i="30"/>
  <c r="CM19" i="30"/>
  <c r="CM23" i="30" a="1"/>
  <c r="CM23" i="30"/>
  <c r="CN4" i="30"/>
  <c r="CO5" i="20"/>
  <c r="CO6" i="20"/>
  <c r="CN9" i="30" a="1"/>
  <c r="CN9" i="30"/>
  <c r="CN5" i="30"/>
  <c r="CN6" i="30"/>
  <c r="CN13" i="30"/>
  <c r="CN10" i="30"/>
  <c r="CN14" i="30"/>
  <c r="CO3" i="20"/>
  <c r="CO8" i="20" a="1"/>
  <c r="CO8" i="20"/>
  <c r="CO9" i="20"/>
  <c r="CN15" i="30" a="1"/>
  <c r="CN15" i="30"/>
  <c r="CO21" i="20"/>
  <c r="CO4" i="20" a="1"/>
  <c r="CO4" i="20"/>
  <c r="CO22" i="20"/>
  <c r="CN16" i="30" a="1"/>
  <c r="CN16" i="30"/>
  <c r="CO24" i="20"/>
  <c r="CN8" i="30" a="1"/>
  <c r="CN8" i="30"/>
  <c r="CN17" i="30"/>
  <c r="CN18" i="30"/>
  <c r="CN19" i="30"/>
  <c r="CN23" i="30" a="1"/>
  <c r="CN23" i="30"/>
  <c r="CO4" i="30"/>
  <c r="CP5" i="20"/>
  <c r="CP6" i="20"/>
  <c r="CO9" i="30" a="1"/>
  <c r="CO9" i="30"/>
  <c r="CO5" i="30"/>
  <c r="CO6" i="30"/>
  <c r="CO13" i="30"/>
  <c r="CO10" i="30"/>
  <c r="CO14" i="30"/>
  <c r="CP3" i="20"/>
  <c r="CP8" i="20" a="1"/>
  <c r="CP8" i="20"/>
  <c r="CP9" i="20"/>
  <c r="CO15" i="30" a="1"/>
  <c r="CO15" i="30"/>
  <c r="CP21" i="20"/>
  <c r="CP4" i="20" a="1"/>
  <c r="CP4" i="20"/>
  <c r="CP22" i="20"/>
  <c r="CO16" i="30" a="1"/>
  <c r="CO16" i="30"/>
  <c r="CP24" i="20"/>
  <c r="CO8" i="30" a="1"/>
  <c r="CO8" i="30"/>
  <c r="CO17" i="30"/>
  <c r="CO18" i="30"/>
  <c r="CO19" i="30"/>
  <c r="CO23" i="30" a="1"/>
  <c r="CO23" i="30"/>
  <c r="CP4" i="30"/>
  <c r="CQ5" i="20"/>
  <c r="CQ6" i="20"/>
  <c r="CP9" i="30" a="1"/>
  <c r="CP9" i="30"/>
  <c r="CP5" i="30"/>
  <c r="CP6" i="30"/>
  <c r="CP13" i="30"/>
  <c r="CP10" i="30"/>
  <c r="CP14" i="30"/>
  <c r="CQ3" i="20"/>
  <c r="CQ8" i="20" a="1"/>
  <c r="CQ8" i="20"/>
  <c r="CQ9" i="20"/>
  <c r="CP15" i="30" a="1"/>
  <c r="CP15" i="30"/>
  <c r="CQ21" i="20"/>
  <c r="CQ4" i="20" a="1"/>
  <c r="CQ4" i="20"/>
  <c r="CQ22" i="20"/>
  <c r="CP16" i="30" a="1"/>
  <c r="CP16" i="30"/>
  <c r="CQ24" i="20"/>
  <c r="CP8" i="30" a="1"/>
  <c r="CP8" i="30"/>
  <c r="CP17" i="30"/>
  <c r="CP18" i="30"/>
  <c r="CP19" i="30"/>
  <c r="CP23" i="30" a="1"/>
  <c r="CP23" i="30"/>
  <c r="CQ4" i="30"/>
  <c r="CR5" i="20"/>
  <c r="CR6" i="20"/>
  <c r="CQ9" i="30" a="1"/>
  <c r="CQ9" i="30"/>
  <c r="CQ5" i="30"/>
  <c r="CQ6" i="30"/>
  <c r="CQ13" i="30"/>
  <c r="CQ10" i="30"/>
  <c r="CQ14" i="30"/>
  <c r="CR3" i="20"/>
  <c r="CR8" i="20" a="1"/>
  <c r="CR8" i="20"/>
  <c r="CR9" i="20"/>
  <c r="CQ15" i="30" a="1"/>
  <c r="CQ15" i="30"/>
  <c r="CR21" i="20"/>
  <c r="CR4" i="20" a="1"/>
  <c r="CR4" i="20"/>
  <c r="CR22" i="20"/>
  <c r="CQ16" i="30" a="1"/>
  <c r="CQ16" i="30"/>
  <c r="CR24" i="20"/>
  <c r="CQ8" i="30" a="1"/>
  <c r="CQ8" i="30"/>
  <c r="CQ17" i="30"/>
  <c r="CQ18" i="30"/>
  <c r="CQ19" i="30"/>
  <c r="CQ23" i="30" a="1"/>
  <c r="CQ23" i="30"/>
  <c r="CR4" i="30"/>
  <c r="CS5" i="20"/>
  <c r="CS6" i="20"/>
  <c r="CR9" i="30" a="1"/>
  <c r="CR9" i="30"/>
  <c r="CR5" i="30"/>
  <c r="CR6" i="30"/>
  <c r="CR13" i="30"/>
  <c r="CR10" i="30"/>
  <c r="CR14" i="30"/>
  <c r="CS3" i="20"/>
  <c r="CS8" i="20" a="1"/>
  <c r="CS8" i="20"/>
  <c r="CS9" i="20"/>
  <c r="CR15" i="30" a="1"/>
  <c r="CR15" i="30"/>
  <c r="CS21" i="20"/>
  <c r="CS4" i="20" a="1"/>
  <c r="CS4" i="20"/>
  <c r="CS22" i="20"/>
  <c r="CR16" i="30" a="1"/>
  <c r="CR16" i="30"/>
  <c r="CS24" i="20"/>
  <c r="CR8" i="30" a="1"/>
  <c r="CR8" i="30"/>
  <c r="CR17" i="30"/>
  <c r="CR18" i="30"/>
  <c r="CR19" i="30"/>
  <c r="CR23" i="30" a="1"/>
  <c r="CR23" i="30"/>
  <c r="CS4" i="30"/>
  <c r="CT5" i="20"/>
  <c r="CT6" i="20"/>
  <c r="CS9" i="30" a="1"/>
  <c r="CS9" i="30"/>
  <c r="CS5" i="30"/>
  <c r="CS6" i="30"/>
  <c r="CS13" i="30"/>
  <c r="CS10" i="30"/>
  <c r="CS14" i="30"/>
  <c r="CT3" i="20"/>
  <c r="CT8" i="20" a="1"/>
  <c r="CT8" i="20"/>
  <c r="CT9" i="20"/>
  <c r="CS15" i="30" a="1"/>
  <c r="CS15" i="30"/>
  <c r="CT21" i="20"/>
  <c r="CT4" i="20" a="1"/>
  <c r="CT4" i="20"/>
  <c r="CT22" i="20"/>
  <c r="CS16" i="30" a="1"/>
  <c r="CS16" i="30"/>
  <c r="CT24" i="20"/>
  <c r="CS8" i="30" a="1"/>
  <c r="CS8" i="30"/>
  <c r="CS17" i="30"/>
  <c r="CS18" i="30"/>
  <c r="CS19" i="30"/>
  <c r="CS23" i="30" a="1"/>
  <c r="CS23" i="30"/>
  <c r="CT4" i="30"/>
  <c r="CU5" i="20"/>
  <c r="CU6" i="20"/>
  <c r="CT9" i="30" a="1"/>
  <c r="CT9" i="30"/>
  <c r="CT5" i="30"/>
  <c r="CT6" i="30"/>
  <c r="CT13" i="30"/>
  <c r="CT10" i="30"/>
  <c r="CT14" i="30"/>
  <c r="CU3" i="20"/>
  <c r="CU8" i="20" a="1"/>
  <c r="CU8" i="20"/>
  <c r="CU9" i="20"/>
  <c r="CT15" i="30" a="1"/>
  <c r="CT15" i="30"/>
  <c r="CU21" i="20"/>
  <c r="CU4" i="20" a="1"/>
  <c r="CU4" i="20"/>
  <c r="CU22" i="20"/>
  <c r="CT16" i="30" a="1"/>
  <c r="CT16" i="30"/>
  <c r="CU24" i="20"/>
  <c r="CT8" i="30" a="1"/>
  <c r="CT8" i="30"/>
  <c r="CT17" i="30"/>
  <c r="CT18" i="30"/>
  <c r="CT19" i="30"/>
  <c r="CT23" i="30" a="1"/>
  <c r="CT23" i="30"/>
  <c r="CU4" i="30"/>
  <c r="CV5" i="20"/>
  <c r="CV6" i="20"/>
  <c r="CU9" i="30" a="1"/>
  <c r="CU9" i="30"/>
  <c r="CU5" i="30"/>
  <c r="CU6" i="30"/>
  <c r="CU13" i="30"/>
  <c r="CU10" i="30"/>
  <c r="CU14" i="30"/>
  <c r="CV3" i="20"/>
  <c r="CV8" i="20" a="1"/>
  <c r="CV8" i="20"/>
  <c r="CV9" i="20"/>
  <c r="CU15" i="30" a="1"/>
  <c r="CU15" i="30"/>
  <c r="CV21" i="20"/>
  <c r="CV4" i="20" a="1"/>
  <c r="CV4" i="20"/>
  <c r="CV22" i="20"/>
  <c r="CU16" i="30" a="1"/>
  <c r="CU16" i="30"/>
  <c r="CV24" i="20"/>
  <c r="CU8" i="30" a="1"/>
  <c r="CU8" i="30"/>
  <c r="CU17" i="30"/>
  <c r="CU18" i="30"/>
  <c r="CU19" i="30"/>
  <c r="CU23" i="30" a="1"/>
  <c r="CU23" i="30"/>
  <c r="CV4" i="30"/>
  <c r="CW5" i="20"/>
  <c r="CW6" i="20"/>
  <c r="CV9" i="30" a="1"/>
  <c r="CV9" i="30"/>
  <c r="CV5" i="30"/>
  <c r="CV6" i="30"/>
  <c r="CV13" i="30"/>
  <c r="CV10" i="30"/>
  <c r="CV14" i="30"/>
  <c r="CW3" i="20"/>
  <c r="CW8" i="20" a="1"/>
  <c r="CW8" i="20"/>
  <c r="CW9" i="20"/>
  <c r="CV15" i="30" a="1"/>
  <c r="CV15" i="30"/>
  <c r="CW21" i="20"/>
  <c r="CW4" i="20" a="1"/>
  <c r="CW4" i="20"/>
  <c r="CW22" i="20"/>
  <c r="CV16" i="30" a="1"/>
  <c r="CV16" i="30"/>
  <c r="CW24" i="20"/>
  <c r="CV8" i="30" a="1"/>
  <c r="CV8" i="30"/>
  <c r="CV17" i="30"/>
  <c r="CV18" i="30"/>
  <c r="CV19" i="30"/>
  <c r="CV23" i="30" a="1"/>
  <c r="CV23" i="30"/>
  <c r="CW4" i="30"/>
  <c r="CX5" i="20"/>
  <c r="CX6" i="20"/>
  <c r="CW9" i="30" a="1"/>
  <c r="CW9" i="30"/>
  <c r="CW5" i="30"/>
  <c r="CW6" i="30"/>
  <c r="CW13" i="30"/>
  <c r="CW10" i="30"/>
  <c r="CW14" i="30"/>
  <c r="CX3" i="20"/>
  <c r="CX8" i="20" a="1"/>
  <c r="CX8" i="20"/>
  <c r="CX9" i="20"/>
  <c r="CW15" i="30" a="1"/>
  <c r="CW15" i="30"/>
  <c r="CX21" i="20"/>
  <c r="CX4" i="20" a="1"/>
  <c r="CX4" i="20"/>
  <c r="CX22" i="20"/>
  <c r="CW16" i="30" a="1"/>
  <c r="CW16" i="30"/>
  <c r="CX24" i="20"/>
  <c r="CW8" i="30" a="1"/>
  <c r="CW8" i="30"/>
  <c r="CW17" i="30"/>
  <c r="CW18" i="30"/>
  <c r="CW19" i="30"/>
  <c r="CW23" i="30" a="1"/>
  <c r="CW23" i="30"/>
  <c r="CX4" i="30"/>
  <c r="CY5" i="20"/>
  <c r="CY6" i="20"/>
  <c r="CX9" i="30" a="1"/>
  <c r="CX9" i="30"/>
  <c r="CX5" i="30"/>
  <c r="CX6" i="30"/>
  <c r="CX13" i="30"/>
  <c r="CX10" i="30"/>
  <c r="CX14" i="30"/>
  <c r="CY3" i="20"/>
  <c r="CY8" i="20" a="1"/>
  <c r="CY8" i="20"/>
  <c r="CY9" i="20"/>
  <c r="CX15" i="30" a="1"/>
  <c r="CX15" i="30"/>
  <c r="CY21" i="20"/>
  <c r="CY4" i="20" a="1"/>
  <c r="CY4" i="20"/>
  <c r="CY22" i="20"/>
  <c r="CX16" i="30" a="1"/>
  <c r="CX16" i="30"/>
  <c r="CY24" i="20"/>
  <c r="CX8" i="30" a="1"/>
  <c r="CX8" i="30"/>
  <c r="CX17" i="30"/>
  <c r="CX18" i="30"/>
  <c r="CX19" i="30"/>
  <c r="CX23" i="30" a="1"/>
  <c r="CX23" i="30"/>
  <c r="CY4" i="30"/>
  <c r="CZ5" i="20"/>
  <c r="CZ6" i="20"/>
  <c r="CY9" i="30" a="1"/>
  <c r="CY9" i="30"/>
  <c r="CY5" i="30"/>
  <c r="CY6" i="30"/>
  <c r="CY13" i="30"/>
  <c r="CY10" i="30"/>
  <c r="CY14" i="30"/>
  <c r="CZ3" i="20"/>
  <c r="CZ8" i="20" a="1"/>
  <c r="CZ8" i="20"/>
  <c r="CZ9" i="20"/>
  <c r="CY15" i="30" a="1"/>
  <c r="CY15" i="30"/>
  <c r="CZ21" i="20"/>
  <c r="CZ4" i="20" a="1"/>
  <c r="CZ4" i="20"/>
  <c r="CZ22" i="20"/>
  <c r="CY16" i="30" a="1"/>
  <c r="CY16" i="30"/>
  <c r="CZ24" i="20"/>
  <c r="CY8" i="30" a="1"/>
  <c r="CY8" i="30"/>
  <c r="CY17" i="30"/>
  <c r="CY18" i="30"/>
  <c r="CY19" i="30"/>
  <c r="CY23" i="30" a="1"/>
  <c r="CY23" i="30"/>
  <c r="CZ4" i="30"/>
  <c r="DA5" i="20"/>
  <c r="DA6" i="20"/>
  <c r="CZ9" i="30" a="1"/>
  <c r="CZ9" i="30"/>
  <c r="CZ5" i="30"/>
  <c r="CZ6" i="30"/>
  <c r="CZ13" i="30"/>
  <c r="CZ10" i="30"/>
  <c r="CZ14" i="30"/>
  <c r="DA3" i="20"/>
  <c r="DA8" i="20" a="1"/>
  <c r="DA8" i="20"/>
  <c r="DA9" i="20"/>
  <c r="CZ15" i="30" a="1"/>
  <c r="CZ15" i="30"/>
  <c r="DA21" i="20"/>
  <c r="DA4" i="20" a="1"/>
  <c r="DA4" i="20"/>
  <c r="DA22" i="20"/>
  <c r="CZ16" i="30" a="1"/>
  <c r="CZ16" i="30"/>
  <c r="DA24" i="20"/>
  <c r="CZ8" i="30" a="1"/>
  <c r="CZ8" i="30"/>
  <c r="CZ17" i="30"/>
  <c r="CZ18" i="30"/>
  <c r="CZ19" i="30"/>
  <c r="CZ23" i="30" a="1"/>
  <c r="CZ23" i="30"/>
  <c r="DA4" i="30"/>
  <c r="DB5" i="20"/>
  <c r="DB6" i="20"/>
  <c r="DA9" i="30" a="1"/>
  <c r="DA9" i="30"/>
  <c r="DA5" i="30"/>
  <c r="DA6" i="30"/>
  <c r="DA13" i="30"/>
  <c r="DA10" i="30"/>
  <c r="DA14" i="30"/>
  <c r="DB3" i="20"/>
  <c r="DB8" i="20" a="1"/>
  <c r="DB8" i="20"/>
  <c r="DB9" i="20"/>
  <c r="DA15" i="30" a="1"/>
  <c r="DA15" i="30"/>
  <c r="DB21" i="20"/>
  <c r="DB4" i="20" a="1"/>
  <c r="DB4" i="20"/>
  <c r="DB22" i="20"/>
  <c r="DA16" i="30" a="1"/>
  <c r="DA16" i="30"/>
  <c r="DB24" i="20"/>
  <c r="DA8" i="30" a="1"/>
  <c r="DA8" i="30"/>
  <c r="DA17" i="30"/>
  <c r="DA18" i="30"/>
  <c r="DA19" i="30"/>
  <c r="DA23" i="30" a="1"/>
  <c r="DA23" i="30"/>
  <c r="DB4" i="30"/>
  <c r="DC5" i="20"/>
  <c r="DC6" i="20"/>
  <c r="DB9" i="30" a="1"/>
  <c r="DB9" i="30"/>
  <c r="DB5" i="30"/>
  <c r="DB6" i="30"/>
  <c r="DB13" i="30"/>
  <c r="DB10" i="30"/>
  <c r="DB14" i="30"/>
  <c r="DC3" i="20"/>
  <c r="DC8" i="20" a="1"/>
  <c r="DC8" i="20"/>
  <c r="DC9" i="20"/>
  <c r="DB15" i="30" a="1"/>
  <c r="DB15" i="30"/>
  <c r="DC21" i="20"/>
  <c r="DC4" i="20" a="1"/>
  <c r="DC4" i="20"/>
  <c r="DC22" i="20"/>
  <c r="DB16" i="30" a="1"/>
  <c r="DB16" i="30"/>
  <c r="DC24" i="20"/>
  <c r="DB8" i="30" a="1"/>
  <c r="DB8" i="30"/>
  <c r="DB17" i="30"/>
  <c r="DB18" i="30"/>
  <c r="DB19" i="30"/>
  <c r="DB23" i="30" a="1"/>
  <c r="DB23" i="30"/>
  <c r="DC4" i="30"/>
  <c r="DD5" i="20"/>
  <c r="DD6" i="20"/>
  <c r="DC9" i="30" a="1"/>
  <c r="DC9" i="30"/>
  <c r="DC5" i="30"/>
  <c r="DC6" i="30"/>
  <c r="DC13" i="30"/>
  <c r="DC10" i="30"/>
  <c r="DC14" i="30"/>
  <c r="DD3" i="20"/>
  <c r="DD8" i="20" a="1"/>
  <c r="DD8" i="20"/>
  <c r="DD9" i="20"/>
  <c r="DC15" i="30" a="1"/>
  <c r="DC15" i="30"/>
  <c r="DD21" i="20"/>
  <c r="DD4" i="20" a="1"/>
  <c r="DD4" i="20"/>
  <c r="DD22" i="20"/>
  <c r="DC16" i="30" a="1"/>
  <c r="DC16" i="30"/>
  <c r="DD24" i="20"/>
  <c r="DC8" i="30" a="1"/>
  <c r="DC8" i="30"/>
  <c r="DC17" i="30"/>
  <c r="DC18" i="30"/>
  <c r="DC19" i="30"/>
  <c r="DC23" i="30" a="1"/>
  <c r="DC23" i="30"/>
  <c r="DD4" i="30"/>
  <c r="DE5" i="20"/>
  <c r="DE6" i="20"/>
  <c r="DD9" i="30" a="1"/>
  <c r="DD9" i="30"/>
  <c r="DD5" i="30"/>
  <c r="DD6" i="30"/>
  <c r="DD13" i="30"/>
  <c r="DD10" i="30"/>
  <c r="DD14" i="30"/>
  <c r="DE3" i="20"/>
  <c r="DE8" i="20" a="1"/>
  <c r="DE8" i="20"/>
  <c r="DE9" i="20"/>
  <c r="DD15" i="30" a="1"/>
  <c r="DD15" i="30"/>
  <c r="DE21" i="20"/>
  <c r="DE4" i="20" a="1"/>
  <c r="DE4" i="20"/>
  <c r="DE22" i="20"/>
  <c r="DD16" i="30" a="1"/>
  <c r="DD16" i="30"/>
  <c r="DE24" i="20"/>
  <c r="DD8" i="30" a="1"/>
  <c r="DD8" i="30"/>
  <c r="DD17" i="30"/>
  <c r="DD18" i="30"/>
  <c r="DD19" i="30"/>
  <c r="DD23" i="30" a="1"/>
  <c r="DD23" i="30"/>
  <c r="DE4" i="30"/>
  <c r="DF5" i="20"/>
  <c r="DF6" i="20"/>
  <c r="DE9" i="30" a="1"/>
  <c r="DE9" i="30"/>
  <c r="DE5" i="30"/>
  <c r="DE6" i="30"/>
  <c r="DE13" i="30"/>
  <c r="DE10" i="30"/>
  <c r="DE14" i="30"/>
  <c r="DF3" i="20"/>
  <c r="DF8" i="20" a="1"/>
  <c r="DF8" i="20"/>
  <c r="DF9" i="20"/>
  <c r="DE15" i="30" a="1"/>
  <c r="DE15" i="30"/>
  <c r="DF21" i="20"/>
  <c r="DF4" i="20" a="1"/>
  <c r="DF4" i="20"/>
  <c r="DF22" i="20"/>
  <c r="DE16" i="30" a="1"/>
  <c r="DE16" i="30"/>
  <c r="DF24" i="20"/>
  <c r="DE8" i="30" a="1"/>
  <c r="DE8" i="30"/>
  <c r="DE17" i="30"/>
  <c r="DE18" i="30"/>
  <c r="DE19" i="30"/>
  <c r="DE23" i="30" a="1"/>
  <c r="DE23" i="30"/>
  <c r="DF4" i="30"/>
  <c r="DG5" i="20"/>
  <c r="DG6" i="20"/>
  <c r="DF9" i="30" a="1"/>
  <c r="DF9" i="30"/>
  <c r="DF5" i="30"/>
  <c r="DF6" i="30"/>
  <c r="DF13" i="30"/>
  <c r="DF10" i="30"/>
  <c r="DF14" i="30"/>
  <c r="DG3" i="20"/>
  <c r="DG8" i="20" a="1"/>
  <c r="DG8" i="20"/>
  <c r="DG9" i="20"/>
  <c r="DF15" i="30" a="1"/>
  <c r="DF15" i="30"/>
  <c r="DG21" i="20"/>
  <c r="DG4" i="20" a="1"/>
  <c r="DG4" i="20"/>
  <c r="DG22" i="20"/>
  <c r="DF16" i="30" a="1"/>
  <c r="DF16" i="30"/>
  <c r="DG24" i="20"/>
  <c r="DF8" i="30" a="1"/>
  <c r="DF8" i="30"/>
  <c r="DF17" i="30"/>
  <c r="DF18" i="30"/>
  <c r="DF19" i="30"/>
  <c r="DF23" i="30" a="1"/>
  <c r="DF23" i="30"/>
  <c r="DG4" i="30"/>
  <c r="DH5" i="20"/>
  <c r="DH6" i="20"/>
  <c r="DG9" i="30" a="1"/>
  <c r="DG9" i="30"/>
  <c r="DG5" i="30"/>
  <c r="DG6" i="30"/>
  <c r="DG13" i="30"/>
  <c r="DG10" i="30"/>
  <c r="DG14" i="30"/>
  <c r="DH3" i="20"/>
  <c r="DH8" i="20" a="1"/>
  <c r="DH8" i="20"/>
  <c r="DH9" i="20"/>
  <c r="DG15" i="30" a="1"/>
  <c r="DG15" i="30"/>
  <c r="DH21" i="20"/>
  <c r="DH4" i="20" a="1"/>
  <c r="DH4" i="20"/>
  <c r="DH22" i="20"/>
  <c r="DG16" i="30" a="1"/>
  <c r="DG16" i="30"/>
  <c r="DH24" i="20"/>
  <c r="DG8" i="30" a="1"/>
  <c r="DG8" i="30"/>
  <c r="DG17" i="30"/>
  <c r="DG18" i="30"/>
  <c r="DG19" i="30"/>
  <c r="DG23" i="30" a="1"/>
  <c r="DG23" i="30"/>
  <c r="DH4" i="30"/>
  <c r="DI5" i="20"/>
  <c r="DI6" i="20"/>
  <c r="DH9" i="30" a="1"/>
  <c r="DH9" i="30"/>
  <c r="DH5" i="30"/>
  <c r="DH6" i="30"/>
  <c r="DH13" i="30"/>
  <c r="DH10" i="30"/>
  <c r="DH14" i="30"/>
  <c r="DI3" i="20"/>
  <c r="DI8" i="20" a="1"/>
  <c r="DI8" i="20"/>
  <c r="DI9" i="20"/>
  <c r="DH15" i="30" a="1"/>
  <c r="DH15" i="30"/>
  <c r="DI21" i="20"/>
  <c r="DI4" i="20" a="1"/>
  <c r="DI4" i="20"/>
  <c r="DI22" i="20"/>
  <c r="DH16" i="30" a="1"/>
  <c r="DH16" i="30"/>
  <c r="DI24" i="20"/>
  <c r="DH8" i="30" a="1"/>
  <c r="DH8" i="30"/>
  <c r="DH17" i="30"/>
  <c r="DH18" i="30"/>
  <c r="DH19" i="30"/>
  <c r="DH23" i="30" a="1"/>
  <c r="DH23" i="30"/>
  <c r="DI4" i="30"/>
  <c r="DJ5" i="20"/>
  <c r="DJ6" i="20"/>
  <c r="DI9" i="30" a="1"/>
  <c r="DI9" i="30"/>
  <c r="DI5" i="30"/>
  <c r="DI6" i="30"/>
  <c r="DI13" i="30"/>
  <c r="DI10" i="30"/>
  <c r="DI14" i="30"/>
  <c r="DJ3" i="20"/>
  <c r="DJ8" i="20" a="1"/>
  <c r="DJ8" i="20"/>
  <c r="DJ9" i="20"/>
  <c r="DI15" i="30" a="1"/>
  <c r="DI15" i="30"/>
  <c r="DJ21" i="20"/>
  <c r="DJ4" i="20" a="1"/>
  <c r="DJ4" i="20"/>
  <c r="DJ22" i="20"/>
  <c r="DI16" i="30" a="1"/>
  <c r="DI16" i="30"/>
  <c r="DJ24" i="20"/>
  <c r="DI8" i="30" a="1"/>
  <c r="DI8" i="30"/>
  <c r="DI17" i="30"/>
  <c r="DI18" i="30"/>
  <c r="DI19" i="30"/>
  <c r="DI23" i="30" a="1"/>
  <c r="DI23" i="30"/>
  <c r="DJ4" i="30"/>
  <c r="DK5" i="20"/>
  <c r="DK6" i="20"/>
  <c r="DJ9" i="30" a="1"/>
  <c r="DJ9" i="30"/>
  <c r="DJ5" i="30"/>
  <c r="DJ6" i="30"/>
  <c r="DJ13" i="30"/>
  <c r="DJ10" i="30"/>
  <c r="DJ14" i="30"/>
  <c r="DK3" i="20"/>
  <c r="DK8" i="20" a="1"/>
  <c r="DK8" i="20"/>
  <c r="DK9" i="20"/>
  <c r="DJ15" i="30" a="1"/>
  <c r="DJ15" i="30"/>
  <c r="DK21" i="20"/>
  <c r="DK4" i="20" a="1"/>
  <c r="DK4" i="20"/>
  <c r="DK22" i="20"/>
  <c r="DJ16" i="30" a="1"/>
  <c r="DJ16" i="30"/>
  <c r="DK24" i="20"/>
  <c r="DJ8" i="30" a="1"/>
  <c r="DJ8" i="30"/>
  <c r="DJ17" i="30"/>
  <c r="DJ18" i="30"/>
  <c r="DJ19" i="30"/>
  <c r="DJ23" i="30" a="1"/>
  <c r="DJ23" i="30"/>
  <c r="DK4" i="30"/>
  <c r="DL5" i="20"/>
  <c r="DL6" i="20"/>
  <c r="DK9" i="30" a="1"/>
  <c r="DK9" i="30"/>
  <c r="DK5" i="30"/>
  <c r="DK6" i="30"/>
  <c r="DK13" i="30"/>
  <c r="DK10" i="30"/>
  <c r="DK14" i="30"/>
  <c r="DL3" i="20"/>
  <c r="DL8" i="20" a="1"/>
  <c r="DL8" i="20"/>
  <c r="DL9" i="20"/>
  <c r="DK15" i="30" a="1"/>
  <c r="DK15" i="30"/>
  <c r="DL21" i="20"/>
  <c r="DL4" i="20" a="1"/>
  <c r="DL4" i="20"/>
  <c r="DL22" i="20"/>
  <c r="DK16" i="30" a="1"/>
  <c r="DK16" i="30"/>
  <c r="DL24" i="20"/>
  <c r="DK8" i="30" a="1"/>
  <c r="DK8" i="30"/>
  <c r="DK17" i="30"/>
  <c r="DK18" i="30"/>
  <c r="DK19" i="30"/>
  <c r="DK23" i="30" a="1"/>
  <c r="DK23" i="30"/>
  <c r="DL4" i="30"/>
  <c r="DM5" i="20"/>
  <c r="DM6" i="20"/>
  <c r="DL9" i="30" a="1"/>
  <c r="DL9" i="30"/>
  <c r="DL5" i="30"/>
  <c r="DL6" i="30"/>
  <c r="DL13" i="30"/>
  <c r="DL10" i="30"/>
  <c r="DL14" i="30"/>
  <c r="DM3" i="20"/>
  <c r="DM8" i="20" a="1"/>
  <c r="DM8" i="20"/>
  <c r="DM9" i="20"/>
  <c r="DL15" i="30" a="1"/>
  <c r="DL15" i="30"/>
  <c r="DM21" i="20"/>
  <c r="DM4" i="20" a="1"/>
  <c r="DM4" i="20"/>
  <c r="DM22" i="20"/>
  <c r="DL16" i="30" a="1"/>
  <c r="DL16" i="30"/>
  <c r="DM24" i="20"/>
  <c r="DL8" i="30" a="1"/>
  <c r="DL8" i="30"/>
  <c r="DL17" i="30"/>
  <c r="DL18" i="30"/>
  <c r="DL19" i="30"/>
  <c r="DL23" i="30" a="1"/>
  <c r="DL23" i="30"/>
  <c r="DM4" i="30"/>
  <c r="DN5" i="20"/>
  <c r="DN6" i="20"/>
  <c r="DM9" i="30" a="1"/>
  <c r="DM9" i="30"/>
  <c r="DM5" i="30"/>
  <c r="DM6" i="30"/>
  <c r="DM13" i="30"/>
  <c r="DM10" i="30"/>
  <c r="DM14" i="30"/>
  <c r="DN3" i="20"/>
  <c r="DN8" i="20" a="1"/>
  <c r="DN8" i="20"/>
  <c r="DN9" i="20"/>
  <c r="DM15" i="30" a="1"/>
  <c r="DM15" i="30"/>
  <c r="DN21" i="20"/>
  <c r="DN4" i="20" a="1"/>
  <c r="DN4" i="20"/>
  <c r="DN22" i="20"/>
  <c r="DM16" i="30" a="1"/>
  <c r="DM16" i="30"/>
  <c r="DN24" i="20"/>
  <c r="DM8" i="30" a="1"/>
  <c r="DM8" i="30"/>
  <c r="DM17" i="30"/>
  <c r="DM18" i="30"/>
  <c r="DM19" i="30"/>
  <c r="DM23" i="30" a="1"/>
  <c r="DM23" i="30"/>
  <c r="DN4" i="30"/>
  <c r="DO5" i="20"/>
  <c r="DO6" i="20"/>
  <c r="DN9" i="30" a="1"/>
  <c r="DN9" i="30"/>
  <c r="DN5" i="30"/>
  <c r="DN6" i="30"/>
  <c r="DN13" i="30"/>
  <c r="DN10" i="30"/>
  <c r="DN14" i="30"/>
  <c r="DO3" i="20"/>
  <c r="DO8" i="20" a="1"/>
  <c r="DO8" i="20"/>
  <c r="DO9" i="20"/>
  <c r="DN15" i="30" a="1"/>
  <c r="DN15" i="30"/>
  <c r="DO21" i="20"/>
  <c r="DO4" i="20" a="1"/>
  <c r="DO4" i="20"/>
  <c r="DO22" i="20"/>
  <c r="DN16" i="30" a="1"/>
  <c r="DN16" i="30"/>
  <c r="DO24" i="20"/>
  <c r="DN8" i="30" a="1"/>
  <c r="DN8" i="30"/>
  <c r="DN17" i="30"/>
  <c r="DN18" i="30"/>
  <c r="DN19" i="30"/>
  <c r="DN23" i="30" a="1"/>
  <c r="DN23" i="30"/>
  <c r="DO4" i="30"/>
  <c r="DP5" i="20"/>
  <c r="DP6" i="20"/>
  <c r="DO9" i="30" a="1"/>
  <c r="DO9" i="30"/>
  <c r="DO5" i="30"/>
  <c r="DO6" i="30"/>
  <c r="DO13" i="30"/>
  <c r="DO10" i="30"/>
  <c r="DO14" i="30"/>
  <c r="DP3" i="20"/>
  <c r="DP8" i="20" a="1"/>
  <c r="DP8" i="20"/>
  <c r="DP9" i="20"/>
  <c r="DO15" i="30" a="1"/>
  <c r="DO15" i="30"/>
  <c r="DP21" i="20"/>
  <c r="DP4" i="20" a="1"/>
  <c r="DP4" i="20"/>
  <c r="DP22" i="20"/>
  <c r="DO16" i="30" a="1"/>
  <c r="DO16" i="30"/>
  <c r="DP24" i="20"/>
  <c r="DO8" i="30" a="1"/>
  <c r="DO8" i="30"/>
  <c r="DO17" i="30"/>
  <c r="DO18" i="30"/>
  <c r="DO19" i="30"/>
  <c r="DO23" i="30" a="1"/>
  <c r="DO23" i="30"/>
  <c r="DP4" i="30"/>
  <c r="DQ5" i="20"/>
  <c r="DQ6" i="20"/>
  <c r="DP9" i="30" a="1"/>
  <c r="DP9" i="30"/>
  <c r="DP5" i="30"/>
  <c r="DP6" i="30"/>
  <c r="DP13" i="30"/>
  <c r="DP10" i="30"/>
  <c r="DP14" i="30"/>
  <c r="DQ3" i="20"/>
  <c r="DQ8" i="20" a="1"/>
  <c r="DQ8" i="20"/>
  <c r="DQ9" i="20"/>
  <c r="DP15" i="30" a="1"/>
  <c r="DP15" i="30"/>
  <c r="DQ21" i="20"/>
  <c r="DQ4" i="20" a="1"/>
  <c r="DQ4" i="20"/>
  <c r="DQ22" i="20"/>
  <c r="DP16" i="30" a="1"/>
  <c r="DP16" i="30"/>
  <c r="DQ24" i="20"/>
  <c r="DP8" i="30" a="1"/>
  <c r="DP8" i="30"/>
  <c r="DP17" i="30"/>
  <c r="DP18" i="30"/>
  <c r="DP19" i="30"/>
  <c r="DP23" i="30" a="1"/>
  <c r="DP23" i="30"/>
  <c r="DQ4" i="30"/>
  <c r="DR5" i="20"/>
  <c r="DR6" i="20"/>
  <c r="DQ9" i="30" a="1"/>
  <c r="DQ9" i="30"/>
  <c r="DQ5" i="30"/>
  <c r="DQ6" i="30"/>
  <c r="DQ13" i="30"/>
  <c r="DQ10" i="30"/>
  <c r="DQ14" i="30"/>
  <c r="DR3" i="20"/>
  <c r="DR8" i="20" a="1"/>
  <c r="DR8" i="20"/>
  <c r="DR9" i="20"/>
  <c r="DQ15" i="30" a="1"/>
  <c r="DQ15" i="30"/>
  <c r="DR21" i="20"/>
  <c r="DR4" i="20" a="1"/>
  <c r="DR4" i="20"/>
  <c r="DR22" i="20"/>
  <c r="DQ16" i="30" a="1"/>
  <c r="DQ16" i="30"/>
  <c r="DR24" i="20"/>
  <c r="DQ8" i="30" a="1"/>
  <c r="DQ8" i="30"/>
  <c r="DQ17" i="30"/>
  <c r="DQ18" i="30"/>
  <c r="DQ19" i="30"/>
  <c r="DQ23" i="30" a="1"/>
  <c r="DQ23" i="30"/>
  <c r="DR4" i="30"/>
  <c r="DS5" i="20"/>
  <c r="DS6" i="20"/>
  <c r="DR9" i="30" a="1"/>
  <c r="DR9" i="30"/>
  <c r="DR5" i="30"/>
  <c r="DR6" i="30"/>
  <c r="DR13" i="30"/>
  <c r="DR10" i="30"/>
  <c r="DR14" i="30"/>
  <c r="DS3" i="20"/>
  <c r="DS8" i="20" a="1"/>
  <c r="DS8" i="20"/>
  <c r="DS9" i="20"/>
  <c r="DR15" i="30" a="1"/>
  <c r="DR15" i="30"/>
  <c r="DS21" i="20"/>
  <c r="DS4" i="20" a="1"/>
  <c r="DS4" i="20"/>
  <c r="DS22" i="20"/>
  <c r="DR16" i="30" a="1"/>
  <c r="DR16" i="30"/>
  <c r="DS24" i="20"/>
  <c r="DR8" i="30" a="1"/>
  <c r="DR8" i="30"/>
  <c r="DR17" i="30"/>
  <c r="DR18" i="30"/>
  <c r="DR19" i="30"/>
  <c r="DR23" i="30" a="1"/>
  <c r="DR23" i="30"/>
  <c r="DS4" i="30"/>
  <c r="DT5" i="20"/>
  <c r="DT6" i="20"/>
  <c r="DS9" i="30" a="1"/>
  <c r="DS9" i="30"/>
  <c r="DS5" i="30"/>
  <c r="DS6" i="30"/>
  <c r="DS13" i="30"/>
  <c r="DS10" i="30"/>
  <c r="DS14" i="30"/>
  <c r="DT3" i="20"/>
  <c r="DT8" i="20" a="1"/>
  <c r="DT8" i="20"/>
  <c r="DT9" i="20"/>
  <c r="DS15" i="30" a="1"/>
  <c r="DS15" i="30"/>
  <c r="DT21" i="20"/>
  <c r="DT4" i="20" a="1"/>
  <c r="DT4" i="20"/>
  <c r="DT22" i="20"/>
  <c r="DS16" i="30" a="1"/>
  <c r="DS16" i="30"/>
  <c r="DT24" i="20"/>
  <c r="DS8" i="30" a="1"/>
  <c r="DS8" i="30"/>
  <c r="DS17" i="30"/>
  <c r="DS18" i="30"/>
  <c r="DS19" i="30"/>
  <c r="DS23" i="30" a="1"/>
  <c r="DS23" i="30"/>
  <c r="DT4" i="30"/>
  <c r="DU5" i="20"/>
  <c r="DU6" i="20"/>
  <c r="DT9" i="30" a="1"/>
  <c r="DT9" i="30"/>
  <c r="DT5" i="30"/>
  <c r="DT6" i="30"/>
  <c r="DT13" i="30"/>
  <c r="DT10" i="30"/>
  <c r="DT14" i="30"/>
  <c r="DU3" i="20"/>
  <c r="DU8" i="20" a="1"/>
  <c r="DU8" i="20"/>
  <c r="DU9" i="20"/>
  <c r="DT15" i="30" a="1"/>
  <c r="DT15" i="30"/>
  <c r="DU21" i="20"/>
  <c r="DU4" i="20" a="1"/>
  <c r="DU4" i="20"/>
  <c r="DU22" i="20"/>
  <c r="DT16" i="30" a="1"/>
  <c r="DT16" i="30"/>
  <c r="DU24" i="20"/>
  <c r="DT8" i="30" a="1"/>
  <c r="DT8" i="30"/>
  <c r="DT17" i="30"/>
  <c r="DT18" i="30"/>
  <c r="DT19" i="30"/>
  <c r="DT23" i="30" a="1"/>
  <c r="DT23" i="30"/>
  <c r="DU4" i="30"/>
  <c r="DV5" i="20"/>
  <c r="DV6" i="20"/>
  <c r="DU9" i="30" a="1"/>
  <c r="DU9" i="30"/>
  <c r="DU5" i="30"/>
  <c r="DU6" i="30"/>
  <c r="DU13" i="30"/>
  <c r="DU10" i="30"/>
  <c r="DU14" i="30"/>
  <c r="DV3" i="20"/>
  <c r="DV8" i="20" a="1"/>
  <c r="DV8" i="20"/>
  <c r="DV9" i="20"/>
  <c r="DU15" i="30" a="1"/>
  <c r="DU15" i="30"/>
  <c r="DV21" i="20"/>
  <c r="DV4" i="20" a="1"/>
  <c r="DV4" i="20"/>
  <c r="DV22" i="20"/>
  <c r="DU16" i="30" a="1"/>
  <c r="DU16" i="30"/>
  <c r="DV24" i="20"/>
  <c r="DU8" i="30" a="1"/>
  <c r="DU8" i="30"/>
  <c r="DU17" i="30"/>
  <c r="DU18" i="30"/>
  <c r="DU19" i="30"/>
  <c r="DU23" i="30" a="1"/>
  <c r="DU23" i="30"/>
  <c r="DV4" i="30"/>
  <c r="DW5" i="20"/>
  <c r="DW6" i="20"/>
  <c r="DV9" i="30" a="1"/>
  <c r="DV9" i="30"/>
  <c r="DV5" i="30"/>
  <c r="DV6" i="30"/>
  <c r="DV13" i="30"/>
  <c r="DV10" i="30"/>
  <c r="DV14" i="30"/>
  <c r="DW3" i="20"/>
  <c r="DW8" i="20" a="1"/>
  <c r="DW8" i="20"/>
  <c r="DW9" i="20"/>
  <c r="DV15" i="30" a="1"/>
  <c r="DV15" i="30"/>
  <c r="DW21" i="20"/>
  <c r="DW4" i="20" a="1"/>
  <c r="DW4" i="20"/>
  <c r="DW22" i="20"/>
  <c r="DV16" i="30" a="1"/>
  <c r="DV16" i="30"/>
  <c r="DW24" i="20"/>
  <c r="DV8" i="30" a="1"/>
  <c r="DV8" i="30"/>
  <c r="DV17" i="30"/>
  <c r="DV18" i="30"/>
  <c r="DV19" i="30"/>
  <c r="DV23" i="30" a="1"/>
  <c r="DV23" i="30"/>
  <c r="DW4" i="30"/>
  <c r="DX5" i="20"/>
  <c r="DX6" i="20"/>
  <c r="DW9" i="30" a="1"/>
  <c r="DW9" i="30"/>
  <c r="DW5" i="30"/>
  <c r="DW6" i="30"/>
  <c r="DW13" i="30"/>
  <c r="DW10" i="30"/>
  <c r="DW14" i="30"/>
  <c r="DX3" i="20"/>
  <c r="DX8" i="20" a="1"/>
  <c r="DX8" i="20"/>
  <c r="DX9" i="20"/>
  <c r="DW15" i="30" a="1"/>
  <c r="DW15" i="30"/>
  <c r="DX21" i="20"/>
  <c r="DX4" i="20" a="1"/>
  <c r="DX4" i="20"/>
  <c r="DX22" i="20"/>
  <c r="DW16" i="30" a="1"/>
  <c r="DW16" i="30"/>
  <c r="DX24" i="20"/>
  <c r="DW8" i="30" a="1"/>
  <c r="DW8" i="30"/>
  <c r="DW17" i="30"/>
  <c r="DW18" i="30"/>
  <c r="DW19" i="30"/>
  <c r="DW23" i="30" a="1"/>
  <c r="DW23" i="30"/>
  <c r="DX4" i="30"/>
  <c r="DY5" i="20"/>
  <c r="DY6" i="20"/>
  <c r="DX9" i="30" a="1"/>
  <c r="DX9" i="30"/>
  <c r="DX5" i="30"/>
  <c r="DX6" i="30"/>
  <c r="DX13" i="30"/>
  <c r="DX10" i="30"/>
  <c r="DX14" i="30"/>
  <c r="DY3" i="20"/>
  <c r="DY8" i="20" a="1"/>
  <c r="DY8" i="20"/>
  <c r="DY9" i="20"/>
  <c r="DX15" i="30" a="1"/>
  <c r="DX15" i="30"/>
  <c r="DY21" i="20"/>
  <c r="DY4" i="20" a="1"/>
  <c r="DY4" i="20"/>
  <c r="DY22" i="20"/>
  <c r="DX16" i="30" a="1"/>
  <c r="DX16" i="30"/>
  <c r="DY24" i="20"/>
  <c r="DX8" i="30" a="1"/>
  <c r="DX8" i="30"/>
  <c r="DX17" i="30"/>
  <c r="DX18" i="30"/>
  <c r="DX19" i="30"/>
  <c r="DX23" i="30" a="1"/>
  <c r="DX23" i="30"/>
  <c r="DY4" i="30"/>
  <c r="DZ5" i="20"/>
  <c r="DZ6" i="20"/>
  <c r="DY9" i="30" a="1"/>
  <c r="DY9" i="30"/>
  <c r="DY5" i="30"/>
  <c r="DY6" i="30"/>
  <c r="DY13" i="30"/>
  <c r="DY10" i="30"/>
  <c r="DY14" i="30"/>
  <c r="DZ3" i="20"/>
  <c r="DZ8" i="20" a="1"/>
  <c r="DZ8" i="20"/>
  <c r="DZ9" i="20"/>
  <c r="DY15" i="30" a="1"/>
  <c r="DY15" i="30"/>
  <c r="DZ21" i="20"/>
  <c r="DZ4" i="20" a="1"/>
  <c r="DZ4" i="20"/>
  <c r="DZ22" i="20"/>
  <c r="DY16" i="30" a="1"/>
  <c r="DY16" i="30"/>
  <c r="DZ24" i="20"/>
  <c r="DY8" i="30" a="1"/>
  <c r="DY8" i="30"/>
  <c r="DY17" i="30"/>
  <c r="DY18" i="30"/>
  <c r="DY19" i="30"/>
  <c r="DY23" i="30" a="1"/>
  <c r="DY23" i="30"/>
  <c r="DZ4" i="30"/>
  <c r="EA5" i="20"/>
  <c r="EA6" i="20"/>
  <c r="DZ9" i="30" a="1"/>
  <c r="DZ9" i="30"/>
  <c r="DZ5" i="30"/>
  <c r="DZ6" i="30"/>
  <c r="DZ13" i="30"/>
  <c r="DZ10" i="30"/>
  <c r="DZ14" i="30"/>
  <c r="EA3" i="20"/>
  <c r="EA8" i="20" a="1"/>
  <c r="EA8" i="20"/>
  <c r="EA9" i="20"/>
  <c r="DZ15" i="30" a="1"/>
  <c r="DZ15" i="30"/>
  <c r="EA21" i="20"/>
  <c r="EA4" i="20" a="1"/>
  <c r="EA4" i="20"/>
  <c r="EA22" i="20"/>
  <c r="DZ16" i="30" a="1"/>
  <c r="DZ16" i="30"/>
  <c r="EA24" i="20"/>
  <c r="DZ8" i="30" a="1"/>
  <c r="DZ8" i="30"/>
  <c r="DZ17" i="30"/>
  <c r="DZ18" i="30"/>
  <c r="DZ19" i="30"/>
  <c r="DZ23" i="30" a="1"/>
  <c r="DZ23" i="30"/>
  <c r="EA4" i="30"/>
  <c r="EB5" i="20"/>
  <c r="EB6" i="20"/>
  <c r="EA9" i="30" a="1"/>
  <c r="EA9" i="30"/>
  <c r="EA5" i="30"/>
  <c r="EA6" i="30"/>
  <c r="EA13" i="30"/>
  <c r="EA10" i="30"/>
  <c r="EA14" i="30"/>
  <c r="EB3" i="20"/>
  <c r="EB8" i="20" a="1"/>
  <c r="EB8" i="20"/>
  <c r="EB9" i="20"/>
  <c r="EA15" i="30" a="1"/>
  <c r="EA15" i="30"/>
  <c r="EB21" i="20"/>
  <c r="EB4" i="20" a="1"/>
  <c r="EB4" i="20"/>
  <c r="EB22" i="20"/>
  <c r="EA16" i="30" a="1"/>
  <c r="EA16" i="30"/>
  <c r="EB24" i="20"/>
  <c r="EA8" i="30" a="1"/>
  <c r="EA8" i="30"/>
  <c r="EA17" i="30"/>
  <c r="EA18" i="30"/>
  <c r="EA19" i="30"/>
  <c r="EA23" i="30" a="1"/>
  <c r="EA23" i="30"/>
  <c r="EB4" i="30"/>
  <c r="EC5" i="20"/>
  <c r="EC6" i="20"/>
  <c r="EB9" i="30" a="1"/>
  <c r="EB9" i="30"/>
  <c r="EB5" i="30"/>
  <c r="EB6" i="30"/>
  <c r="EB13" i="30"/>
  <c r="EB10" i="30"/>
  <c r="EB14" i="30"/>
  <c r="EC3" i="20"/>
  <c r="EC8" i="20" a="1"/>
  <c r="EC8" i="20"/>
  <c r="EC9" i="20"/>
  <c r="EB15" i="30" a="1"/>
  <c r="EB15" i="30"/>
  <c r="EC21" i="20"/>
  <c r="EC4" i="20" a="1"/>
  <c r="EC4" i="20"/>
  <c r="EC22" i="20"/>
  <c r="EB16" i="30" a="1"/>
  <c r="EB16" i="30"/>
  <c r="EC24" i="20"/>
  <c r="EB8" i="30" a="1"/>
  <c r="EB8" i="30"/>
  <c r="EB17" i="30"/>
  <c r="EB18" i="30"/>
  <c r="EB19" i="30"/>
  <c r="EB23" i="30" a="1"/>
  <c r="EB23" i="30"/>
  <c r="EC4" i="30"/>
  <c r="ED5" i="20"/>
  <c r="ED6" i="20"/>
  <c r="EC9" i="30" a="1"/>
  <c r="EC9" i="30"/>
  <c r="EC5" i="30"/>
  <c r="EC6" i="30"/>
  <c r="EC13" i="30"/>
  <c r="EC10" i="30"/>
  <c r="EC14" i="30"/>
  <c r="ED3" i="20"/>
  <c r="ED8" i="20" a="1"/>
  <c r="ED8" i="20"/>
  <c r="ED9" i="20"/>
  <c r="EC15" i="30" a="1"/>
  <c r="EC15" i="30"/>
  <c r="ED21" i="20"/>
  <c r="ED4" i="20" a="1"/>
  <c r="ED4" i="20"/>
  <c r="ED22" i="20"/>
  <c r="EC16" i="30" a="1"/>
  <c r="EC16" i="30"/>
  <c r="ED24" i="20"/>
  <c r="EC8" i="30" a="1"/>
  <c r="EC8" i="30"/>
  <c r="EC17" i="30"/>
  <c r="EC18" i="30"/>
  <c r="EC19" i="30"/>
  <c r="EC23" i="30" a="1"/>
  <c r="EC23" i="30"/>
  <c r="ED4" i="30"/>
  <c r="EE5" i="20"/>
  <c r="EE6" i="20"/>
  <c r="ED9" i="30" a="1"/>
  <c r="ED9" i="30"/>
  <c r="ED5" i="30"/>
  <c r="ED6" i="30"/>
  <c r="ED13" i="30"/>
  <c r="ED10" i="30"/>
  <c r="ED14" i="30"/>
  <c r="EE3" i="20"/>
  <c r="EE8" i="20" a="1"/>
  <c r="EE8" i="20"/>
  <c r="EE9" i="20"/>
  <c r="ED15" i="30" a="1"/>
  <c r="ED15" i="30"/>
  <c r="EE21" i="20"/>
  <c r="EE4" i="20" a="1"/>
  <c r="EE4" i="20"/>
  <c r="EE22" i="20"/>
  <c r="ED16" i="30" a="1"/>
  <c r="ED16" i="30"/>
  <c r="EE24" i="20"/>
  <c r="ED8" i="30" a="1"/>
  <c r="ED8" i="30"/>
  <c r="ED17" i="30"/>
  <c r="ED18" i="30"/>
  <c r="ED19" i="30"/>
  <c r="ED23" i="30" a="1"/>
  <c r="ED23" i="30"/>
  <c r="EE4" i="30"/>
  <c r="EF5" i="20"/>
  <c r="EF6" i="20"/>
  <c r="EE9" i="30" a="1"/>
  <c r="EE9" i="30"/>
  <c r="EE5" i="30"/>
  <c r="EE6" i="30"/>
  <c r="EE13" i="30"/>
  <c r="EE10" i="30"/>
  <c r="EE14" i="30"/>
  <c r="EF3" i="20"/>
  <c r="EF8" i="20" a="1"/>
  <c r="EF8" i="20"/>
  <c r="EF9" i="20"/>
  <c r="EE15" i="30" a="1"/>
  <c r="EE15" i="30"/>
  <c r="EF21" i="20"/>
  <c r="EF4" i="20" a="1"/>
  <c r="EF4" i="20"/>
  <c r="EF22" i="20"/>
  <c r="EE16" i="30" a="1"/>
  <c r="EE16" i="30"/>
  <c r="EF24" i="20"/>
  <c r="EE8" i="30" a="1"/>
  <c r="EE8" i="30"/>
  <c r="EE17" i="30"/>
  <c r="EE18" i="30"/>
  <c r="EE19" i="30"/>
  <c r="EE23" i="30" a="1"/>
  <c r="EE23" i="30"/>
  <c r="EF4" i="30"/>
  <c r="EG5" i="20"/>
  <c r="EG6" i="20"/>
  <c r="EF9" i="30" a="1"/>
  <c r="EF9" i="30"/>
  <c r="EF5" i="30"/>
  <c r="EF6" i="30"/>
  <c r="EF13" i="30"/>
  <c r="EF10" i="30"/>
  <c r="EF14" i="30"/>
  <c r="EG3" i="20"/>
  <c r="EG8" i="20" a="1"/>
  <c r="EG8" i="20"/>
  <c r="EG9" i="20"/>
  <c r="EF15" i="30" a="1"/>
  <c r="EF15" i="30"/>
  <c r="EG21" i="20"/>
  <c r="EG4" i="20" a="1"/>
  <c r="EG4" i="20"/>
  <c r="EG22" i="20"/>
  <c r="EF16" i="30" a="1"/>
  <c r="EF16" i="30"/>
  <c r="EG24" i="20"/>
  <c r="EF8" i="30" a="1"/>
  <c r="EF8" i="30"/>
  <c r="EF17" i="30"/>
  <c r="EF18" i="30"/>
  <c r="EF19" i="30"/>
  <c r="EF23" i="30" a="1"/>
  <c r="EF23" i="30"/>
  <c r="EG4" i="30"/>
  <c r="EH5" i="20"/>
  <c r="EH6" i="20"/>
  <c r="EG9" i="30" a="1"/>
  <c r="EG9" i="30"/>
  <c r="EG5" i="30"/>
  <c r="EG6" i="30"/>
  <c r="EG13" i="30"/>
  <c r="EG10" i="30"/>
  <c r="EG14" i="30"/>
  <c r="EH3" i="20"/>
  <c r="EH8" i="20" a="1"/>
  <c r="EH8" i="20"/>
  <c r="EH9" i="20"/>
  <c r="EG15" i="30" a="1"/>
  <c r="EG15" i="30"/>
  <c r="EH21" i="20"/>
  <c r="EH4" i="20" a="1"/>
  <c r="EH4" i="20"/>
  <c r="EH22" i="20"/>
  <c r="EG16" i="30" a="1"/>
  <c r="EG16" i="30"/>
  <c r="EH24" i="20"/>
  <c r="EG8" i="30" a="1"/>
  <c r="EG8" i="30"/>
  <c r="EG17" i="30"/>
  <c r="EG18" i="30"/>
  <c r="EG19" i="30"/>
  <c r="EG23" i="30" a="1"/>
  <c r="EG23" i="30"/>
  <c r="EH4" i="30"/>
  <c r="EI5" i="20"/>
  <c r="EI6" i="20"/>
  <c r="EH9" i="30" a="1"/>
  <c r="EH9" i="30"/>
  <c r="EH5" i="30"/>
  <c r="EH6" i="30"/>
  <c r="EH13" i="30"/>
  <c r="EH10" i="30"/>
  <c r="EH14" i="30"/>
  <c r="EI3" i="20"/>
  <c r="EI8" i="20" a="1"/>
  <c r="EI8" i="20"/>
  <c r="EI9" i="20"/>
  <c r="EH15" i="30" a="1"/>
  <c r="EH15" i="30"/>
  <c r="EI21" i="20"/>
  <c r="EI4" i="20" a="1"/>
  <c r="EI4" i="20"/>
  <c r="EI22" i="20"/>
  <c r="EH16" i="30" a="1"/>
  <c r="EH16" i="30"/>
  <c r="EI24" i="20"/>
  <c r="EH8" i="30" a="1"/>
  <c r="EH8" i="30"/>
  <c r="EH17" i="30"/>
  <c r="EH18" i="30"/>
  <c r="EH19" i="30"/>
  <c r="EH23" i="30" a="1"/>
  <c r="EH23" i="30"/>
  <c r="EI4" i="30"/>
  <c r="EJ5" i="20"/>
  <c r="EJ6" i="20"/>
  <c r="EI9" i="30" a="1"/>
  <c r="EI9" i="30"/>
  <c r="EI5" i="30"/>
  <c r="EI6" i="30"/>
  <c r="EI13" i="30"/>
  <c r="EI10" i="30"/>
  <c r="EI14" i="30"/>
  <c r="EJ3" i="20"/>
  <c r="EJ8" i="20" a="1"/>
  <c r="EJ8" i="20"/>
  <c r="EJ9" i="20"/>
  <c r="EI15" i="30" a="1"/>
  <c r="EI15" i="30"/>
  <c r="EJ21" i="20"/>
  <c r="EJ4" i="20" a="1"/>
  <c r="EJ4" i="20"/>
  <c r="EJ22" i="20"/>
  <c r="EI16" i="30" a="1"/>
  <c r="EI16" i="30"/>
  <c r="EJ24" i="20"/>
  <c r="EI8" i="30" a="1"/>
  <c r="EI8" i="30"/>
  <c r="EI17" i="30"/>
  <c r="EI18" i="30"/>
  <c r="EI19" i="30"/>
  <c r="EI23" i="30" a="1"/>
  <c r="EI23" i="30"/>
  <c r="EJ4" i="30"/>
  <c r="EK5" i="20"/>
  <c r="EK6" i="20"/>
  <c r="EJ9" i="30" a="1"/>
  <c r="EJ9" i="30"/>
  <c r="EJ5" i="30"/>
  <c r="EJ6" i="30"/>
  <c r="EJ13" i="30"/>
  <c r="EJ10" i="30"/>
  <c r="EJ14" i="30"/>
  <c r="EK3" i="20"/>
  <c r="EK8" i="20" a="1"/>
  <c r="EK8" i="20"/>
  <c r="EK9" i="20"/>
  <c r="EJ15" i="30" a="1"/>
  <c r="EJ15" i="30"/>
  <c r="EK21" i="20"/>
  <c r="EK4" i="20" a="1"/>
  <c r="EK4" i="20"/>
  <c r="EK22" i="20"/>
  <c r="EJ16" i="30" a="1"/>
  <c r="EJ16" i="30"/>
  <c r="EK24" i="20"/>
  <c r="EJ8" i="30" a="1"/>
  <c r="EJ8" i="30"/>
  <c r="EJ17" i="30"/>
  <c r="EJ18" i="30"/>
  <c r="EJ19" i="30"/>
  <c r="EJ23" i="30" a="1"/>
  <c r="EJ23" i="30"/>
  <c r="EK4" i="30"/>
  <c r="EL5" i="20"/>
  <c r="EL6" i="20"/>
  <c r="EK9" i="30" a="1"/>
  <c r="EK9" i="30"/>
  <c r="EK5" i="30"/>
  <c r="EK6" i="30"/>
  <c r="EK13" i="30"/>
  <c r="EK10" i="30"/>
  <c r="EK14" i="30"/>
  <c r="EL3" i="20"/>
  <c r="EL8" i="20" a="1"/>
  <c r="EL8" i="20"/>
  <c r="EL9" i="20"/>
  <c r="EK15" i="30" a="1"/>
  <c r="EK15" i="30"/>
  <c r="EL21" i="20"/>
  <c r="EL4" i="20" a="1"/>
  <c r="EL4" i="20"/>
  <c r="EL22" i="20"/>
  <c r="EK16" i="30" a="1"/>
  <c r="EK16" i="30"/>
  <c r="EL24" i="20"/>
  <c r="EK8" i="30" a="1"/>
  <c r="EK8" i="30"/>
  <c r="EK17" i="30"/>
  <c r="EK18" i="30"/>
  <c r="EK19" i="30"/>
  <c r="EK23" i="30" a="1"/>
  <c r="EK23" i="30"/>
  <c r="EL4" i="30"/>
  <c r="EM5" i="20"/>
  <c r="EM6" i="20"/>
  <c r="EL9" i="30" a="1"/>
  <c r="EL9" i="30"/>
  <c r="EL5" i="30"/>
  <c r="EL6" i="30"/>
  <c r="EL13" i="30"/>
  <c r="EL10" i="30"/>
  <c r="EL14" i="30"/>
  <c r="EM3" i="20"/>
  <c r="EM8" i="20" a="1"/>
  <c r="EM8" i="20"/>
  <c r="EM9" i="20"/>
  <c r="EL15" i="30" a="1"/>
  <c r="EL15" i="30"/>
  <c r="EM21" i="20"/>
  <c r="EM4" i="20" a="1"/>
  <c r="EM4" i="20"/>
  <c r="EM22" i="20"/>
  <c r="EL16" i="30" a="1"/>
  <c r="EL16" i="30"/>
  <c r="EM24" i="20"/>
  <c r="EL8" i="30" a="1"/>
  <c r="EL8" i="30"/>
  <c r="EL17" i="30"/>
  <c r="EL18" i="30"/>
  <c r="EL19" i="30"/>
  <c r="EL23" i="30" a="1"/>
  <c r="EL23" i="30"/>
  <c r="EM4" i="30"/>
  <c r="EN5" i="20"/>
  <c r="EN6" i="20"/>
  <c r="EM9" i="30" a="1"/>
  <c r="EM9" i="30"/>
  <c r="EM5" i="30"/>
  <c r="EM6" i="30"/>
  <c r="EM13" i="30"/>
  <c r="EM10" i="30"/>
  <c r="EM14" i="30"/>
  <c r="EN3" i="20"/>
  <c r="EN8" i="20" a="1"/>
  <c r="EN8" i="20"/>
  <c r="EN9" i="20"/>
  <c r="EM15" i="30" a="1"/>
  <c r="EM15" i="30"/>
  <c r="EN21" i="20"/>
  <c r="EN4" i="20" a="1"/>
  <c r="EN4" i="20"/>
  <c r="EN22" i="20"/>
  <c r="EM16" i="30" a="1"/>
  <c r="EM16" i="30"/>
  <c r="EN24" i="20"/>
  <c r="EM8" i="30" a="1"/>
  <c r="EM8" i="30"/>
  <c r="EM17" i="30"/>
  <c r="EM18" i="30"/>
  <c r="EM19" i="30"/>
  <c r="EM23" i="30" a="1"/>
  <c r="EM23" i="30"/>
  <c r="EN4" i="30"/>
  <c r="EO5" i="20"/>
  <c r="EO6" i="20"/>
  <c r="EN9" i="30" a="1"/>
  <c r="EN9" i="30"/>
  <c r="EN5" i="30"/>
  <c r="EN6" i="30"/>
  <c r="EN13" i="30"/>
  <c r="EN10" i="30"/>
  <c r="EN14" i="30"/>
  <c r="EO3" i="20"/>
  <c r="EO8" i="20" a="1"/>
  <c r="EO8" i="20"/>
  <c r="EO9" i="20"/>
  <c r="EN15" i="30" a="1"/>
  <c r="EN15" i="30"/>
  <c r="EO21" i="20"/>
  <c r="EO4" i="20" a="1"/>
  <c r="EO4" i="20"/>
  <c r="EO22" i="20"/>
  <c r="EN16" i="30" a="1"/>
  <c r="EN16" i="30"/>
  <c r="EO24" i="20"/>
  <c r="EN8" i="30" a="1"/>
  <c r="EN8" i="30"/>
  <c r="EN17" i="30"/>
  <c r="EN18" i="30"/>
  <c r="EN19" i="30"/>
  <c r="EN23" i="30" a="1"/>
  <c r="EN23" i="30"/>
  <c r="EO4" i="30"/>
  <c r="EP5" i="20"/>
  <c r="EP6" i="20"/>
  <c r="EO9" i="30" a="1"/>
  <c r="EO9" i="30"/>
  <c r="EO5" i="30"/>
  <c r="EO6" i="30"/>
  <c r="EO13" i="30"/>
  <c r="EO10" i="30"/>
  <c r="EO14" i="30"/>
  <c r="EP3" i="20"/>
  <c r="EP8" i="20" a="1"/>
  <c r="EP8" i="20"/>
  <c r="EP9" i="20"/>
  <c r="EO15" i="30" a="1"/>
  <c r="EO15" i="30"/>
  <c r="EP21" i="20"/>
  <c r="EP4" i="20" a="1"/>
  <c r="EP4" i="20"/>
  <c r="EP22" i="20"/>
  <c r="EO16" i="30" a="1"/>
  <c r="EO16" i="30"/>
  <c r="EP24" i="20"/>
  <c r="EO8" i="30" a="1"/>
  <c r="EO8" i="30"/>
  <c r="EO17" i="30"/>
  <c r="EO18" i="30"/>
  <c r="EO19" i="30"/>
  <c r="EO23" i="30" a="1"/>
  <c r="EO23" i="30"/>
  <c r="EP4" i="30"/>
  <c r="EQ5" i="20"/>
  <c r="EQ6" i="20"/>
  <c r="EP9" i="30" a="1"/>
  <c r="EP9" i="30"/>
  <c r="EP5" i="30"/>
  <c r="EP6" i="30"/>
  <c r="EP13" i="30"/>
  <c r="EP10" i="30"/>
  <c r="EP14" i="30"/>
  <c r="EQ3" i="20"/>
  <c r="EQ8" i="20" a="1"/>
  <c r="EQ8" i="20"/>
  <c r="EQ9" i="20"/>
  <c r="EP15" i="30" a="1"/>
  <c r="EP15" i="30"/>
  <c r="EQ21" i="20"/>
  <c r="EQ4" i="20" a="1"/>
  <c r="EQ4" i="20"/>
  <c r="EQ22" i="20"/>
  <c r="EP16" i="30" a="1"/>
  <c r="EP16" i="30"/>
  <c r="EQ24" i="20"/>
  <c r="EP8" i="30" a="1"/>
  <c r="EP8" i="30"/>
  <c r="EP17" i="30"/>
  <c r="EP18" i="30"/>
  <c r="EP19" i="30"/>
  <c r="EP23" i="30" a="1"/>
  <c r="EP23" i="30"/>
  <c r="EQ4" i="30"/>
  <c r="ER5" i="20"/>
  <c r="ER6" i="20"/>
  <c r="EQ9" i="30" a="1"/>
  <c r="EQ9" i="30"/>
  <c r="EQ5" i="30"/>
  <c r="EQ6" i="30"/>
  <c r="EQ13" i="30"/>
  <c r="EQ10" i="30"/>
  <c r="EQ14" i="30"/>
  <c r="ER3" i="20"/>
  <c r="ER8" i="20" a="1"/>
  <c r="ER8" i="20"/>
  <c r="ER9" i="20"/>
  <c r="EQ15" i="30" a="1"/>
  <c r="EQ15" i="30"/>
  <c r="ER21" i="20"/>
  <c r="ER4" i="20" a="1"/>
  <c r="ER4" i="20"/>
  <c r="ER22" i="20"/>
  <c r="EQ16" i="30" a="1"/>
  <c r="EQ16" i="30"/>
  <c r="ER24" i="20"/>
  <c r="EQ8" i="30" a="1"/>
  <c r="EQ8" i="30"/>
  <c r="EQ17" i="30"/>
  <c r="EQ18" i="30"/>
  <c r="EQ19" i="30"/>
  <c r="EQ23" i="30" a="1"/>
  <c r="EQ23" i="30"/>
  <c r="ER4" i="30"/>
  <c r="ES5" i="20"/>
  <c r="ES6" i="20"/>
  <c r="ER9" i="30" a="1"/>
  <c r="ER9" i="30"/>
  <c r="ER5" i="30"/>
  <c r="ER6" i="30"/>
  <c r="ER13" i="30"/>
  <c r="ER10" i="30"/>
  <c r="ER14" i="30"/>
  <c r="ES3" i="20"/>
  <c r="ES8" i="20" a="1"/>
  <c r="ES8" i="20"/>
  <c r="ES9" i="20"/>
  <c r="ER15" i="30" a="1"/>
  <c r="ER15" i="30"/>
  <c r="ES21" i="20"/>
  <c r="ES4" i="20" a="1"/>
  <c r="ES4" i="20"/>
  <c r="ES22" i="20"/>
  <c r="ER16" i="30" a="1"/>
  <c r="ER16" i="30"/>
  <c r="ES24" i="20"/>
  <c r="ER8" i="30" a="1"/>
  <c r="ER8" i="30"/>
  <c r="ER17" i="30"/>
  <c r="ER18" i="30"/>
  <c r="ER19" i="30"/>
  <c r="ER23" i="30" a="1"/>
  <c r="ER23" i="30"/>
  <c r="ES4" i="30"/>
  <c r="ET5" i="20"/>
  <c r="ET6" i="20"/>
  <c r="ES9" i="30" a="1"/>
  <c r="ES9" i="30"/>
  <c r="ES5" i="30"/>
  <c r="ES6" i="30"/>
  <c r="ES13" i="30"/>
  <c r="ES10" i="30"/>
  <c r="ES14" i="30"/>
  <c r="ET3" i="20"/>
  <c r="ET8" i="20" a="1"/>
  <c r="ET8" i="20"/>
  <c r="ET9" i="20"/>
  <c r="ES15" i="30" a="1"/>
  <c r="ES15" i="30"/>
  <c r="ET21" i="20"/>
  <c r="ET4" i="20" a="1"/>
  <c r="ET4" i="20"/>
  <c r="ET22" i="20"/>
  <c r="ES16" i="30" a="1"/>
  <c r="ES16" i="30"/>
  <c r="ET24" i="20"/>
  <c r="ES8" i="30" a="1"/>
  <c r="ES8" i="30"/>
  <c r="ES17" i="30"/>
  <c r="ES18" i="30"/>
  <c r="ES19" i="30"/>
  <c r="ES23" i="30" a="1"/>
  <c r="ES23" i="30"/>
  <c r="ET4" i="30"/>
  <c r="EU5" i="20"/>
  <c r="EU6" i="20"/>
  <c r="ET9" i="30" a="1"/>
  <c r="ET9" i="30"/>
  <c r="ET5" i="30"/>
  <c r="ET6" i="30"/>
  <c r="ET13" i="30"/>
  <c r="ET10" i="30"/>
  <c r="ET14" i="30"/>
  <c r="EU3" i="20"/>
  <c r="EU8" i="20" a="1"/>
  <c r="EU8" i="20"/>
  <c r="EU9" i="20"/>
  <c r="ET15" i="30" a="1"/>
  <c r="ET15" i="30"/>
  <c r="EU21" i="20"/>
  <c r="EU4" i="20" a="1"/>
  <c r="EU4" i="20"/>
  <c r="EU22" i="20"/>
  <c r="ET16" i="30" a="1"/>
  <c r="ET16" i="30"/>
  <c r="EU24" i="20"/>
  <c r="ET8" i="30" a="1"/>
  <c r="ET8" i="30"/>
  <c r="ET17" i="30"/>
  <c r="ET18" i="30"/>
  <c r="ET19" i="30"/>
  <c r="ET23" i="30" a="1"/>
  <c r="ET23" i="30"/>
  <c r="EU4" i="30"/>
  <c r="EV5" i="20"/>
  <c r="EV6" i="20"/>
  <c r="EU9" i="30" a="1"/>
  <c r="EU9" i="30"/>
  <c r="EU5" i="30"/>
  <c r="EU6" i="30"/>
  <c r="EU13" i="30"/>
  <c r="EU10" i="30"/>
  <c r="EU14" i="30"/>
  <c r="EV3" i="20"/>
  <c r="EV8" i="20" a="1"/>
  <c r="EV8" i="20"/>
  <c r="EV9" i="20"/>
  <c r="EU15" i="30" a="1"/>
  <c r="EU15" i="30"/>
  <c r="EV21" i="20"/>
  <c r="EV4" i="20" a="1"/>
  <c r="EV4" i="20"/>
  <c r="EV22" i="20"/>
  <c r="EU16" i="30" a="1"/>
  <c r="EU16" i="30"/>
  <c r="EV24" i="20"/>
  <c r="EU8" i="30" a="1"/>
  <c r="EU8" i="30"/>
  <c r="EU17" i="30"/>
  <c r="EU18" i="30"/>
  <c r="EU19" i="30"/>
  <c r="EU23" i="30" a="1"/>
  <c r="EU23" i="30"/>
  <c r="EV4" i="30"/>
  <c r="EW5" i="20"/>
  <c r="EW6" i="20"/>
  <c r="EV9" i="30" a="1"/>
  <c r="EV9" i="30"/>
  <c r="EV5" i="30"/>
  <c r="EV6" i="30"/>
  <c r="EV13" i="30"/>
  <c r="EV10" i="30"/>
  <c r="EV14" i="30"/>
  <c r="EW3" i="20"/>
  <c r="EW8" i="20" a="1"/>
  <c r="EW8" i="20"/>
  <c r="EW9" i="20"/>
  <c r="EV15" i="30" a="1"/>
  <c r="EV15" i="30"/>
  <c r="EW21" i="20"/>
  <c r="EW4" i="20" a="1"/>
  <c r="EW4" i="20"/>
  <c r="EW22" i="20"/>
  <c r="EV16" i="30" a="1"/>
  <c r="EV16" i="30"/>
  <c r="EW24" i="20"/>
  <c r="EV8" i="30" a="1"/>
  <c r="EV8" i="30"/>
  <c r="EV17" i="30"/>
  <c r="EV18" i="30"/>
  <c r="EV19" i="30"/>
  <c r="EV23" i="30" a="1"/>
  <c r="EV23" i="30"/>
  <c r="EW4" i="30"/>
  <c r="EX5" i="20"/>
  <c r="EX6" i="20"/>
  <c r="EW9" i="30" a="1"/>
  <c r="EW9" i="30"/>
  <c r="EW5" i="30"/>
  <c r="EW6" i="30"/>
  <c r="EW13" i="30"/>
  <c r="EW10" i="30"/>
  <c r="EW14" i="30"/>
  <c r="EX3" i="20"/>
  <c r="EX8" i="20" a="1"/>
  <c r="EX8" i="20"/>
  <c r="EX9" i="20"/>
  <c r="EW15" i="30" a="1"/>
  <c r="EW15" i="30"/>
  <c r="EX21" i="20"/>
  <c r="EX4" i="20" a="1"/>
  <c r="EX4" i="20"/>
  <c r="EX22" i="20"/>
  <c r="EW16" i="30" a="1"/>
  <c r="EW16" i="30"/>
  <c r="EX24" i="20"/>
  <c r="EW8" i="30" a="1"/>
  <c r="EW8" i="30"/>
  <c r="EW17" i="30"/>
  <c r="EW18" i="30"/>
  <c r="EW19" i="30"/>
  <c r="EW23" i="30" a="1"/>
  <c r="EW23" i="30"/>
  <c r="EX4" i="30"/>
  <c r="EY5" i="20"/>
  <c r="EY6" i="20"/>
  <c r="EX9" i="30" a="1"/>
  <c r="EX9" i="30"/>
  <c r="EX5" i="30"/>
  <c r="EX6" i="30"/>
  <c r="EX13" i="30"/>
  <c r="EX10" i="30"/>
  <c r="EX14" i="30"/>
  <c r="EY3" i="20"/>
  <c r="EY8" i="20" a="1"/>
  <c r="EY8" i="20"/>
  <c r="EY9" i="20"/>
  <c r="EX15" i="30" a="1"/>
  <c r="EX15" i="30"/>
  <c r="EY21" i="20"/>
  <c r="EY4" i="20" a="1"/>
  <c r="EY4" i="20"/>
  <c r="EY22" i="20"/>
  <c r="EX16" i="30" a="1"/>
  <c r="EX16" i="30"/>
  <c r="EY24" i="20"/>
  <c r="EX8" i="30" a="1"/>
  <c r="EX8" i="30"/>
  <c r="EX17" i="30"/>
  <c r="EX18" i="30"/>
  <c r="EX19" i="30"/>
  <c r="EX23" i="30" a="1"/>
  <c r="EX23" i="30"/>
  <c r="EY4" i="30"/>
  <c r="EZ5" i="20"/>
  <c r="EZ6" i="20"/>
  <c r="EY9" i="30" a="1"/>
  <c r="EY9" i="30"/>
  <c r="EY5" i="30"/>
  <c r="EY6" i="30"/>
  <c r="EY13" i="30"/>
  <c r="EY10" i="30"/>
  <c r="EY14" i="30"/>
  <c r="EZ3" i="20"/>
  <c r="EZ8" i="20" a="1"/>
  <c r="EZ8" i="20"/>
  <c r="EZ9" i="20"/>
  <c r="EY15" i="30" a="1"/>
  <c r="EY15" i="30"/>
  <c r="EZ21" i="20"/>
  <c r="EZ4" i="20" a="1"/>
  <c r="EZ4" i="20"/>
  <c r="EZ22" i="20"/>
  <c r="EY16" i="30" a="1"/>
  <c r="EY16" i="30"/>
  <c r="EZ24" i="20"/>
  <c r="EY8" i="30" a="1"/>
  <c r="EY8" i="30"/>
  <c r="EY17" i="30"/>
  <c r="EY18" i="30"/>
  <c r="EY19" i="30"/>
  <c r="EY23" i="30" a="1"/>
  <c r="EY23" i="30"/>
  <c r="EZ4" i="30"/>
  <c r="FA5" i="20"/>
  <c r="FA6" i="20"/>
  <c r="EZ9" i="30" a="1"/>
  <c r="EZ9" i="30"/>
  <c r="EZ5" i="30"/>
  <c r="EZ6" i="30"/>
  <c r="EZ13" i="30"/>
  <c r="EZ10" i="30"/>
  <c r="EZ14" i="30"/>
  <c r="FA3" i="20"/>
  <c r="FA8" i="20" a="1"/>
  <c r="FA8" i="20"/>
  <c r="FA9" i="20"/>
  <c r="EZ15" i="30" a="1"/>
  <c r="EZ15" i="30"/>
  <c r="FA21" i="20"/>
  <c r="FA4" i="20" a="1"/>
  <c r="FA4" i="20"/>
  <c r="FA22" i="20"/>
  <c r="EZ16" i="30" a="1"/>
  <c r="EZ16" i="30"/>
  <c r="FA24" i="20"/>
  <c r="EZ8" i="30" a="1"/>
  <c r="EZ8" i="30"/>
  <c r="EZ17" i="30"/>
  <c r="EZ18" i="30"/>
  <c r="EZ19" i="30"/>
  <c r="EZ23" i="30" a="1"/>
  <c r="EZ23" i="30"/>
  <c r="FA4" i="30"/>
  <c r="FB5" i="20"/>
  <c r="FB6" i="20"/>
  <c r="FA9" i="30" a="1"/>
  <c r="FA9" i="30"/>
  <c r="FA5" i="30"/>
  <c r="FA6" i="30"/>
  <c r="FA13" i="30"/>
  <c r="FA10" i="30"/>
  <c r="FA14" i="30"/>
  <c r="FB3" i="20"/>
  <c r="FB8" i="20" a="1"/>
  <c r="FB8" i="20"/>
  <c r="FB9" i="20"/>
  <c r="FA15" i="30" a="1"/>
  <c r="FA15" i="30"/>
  <c r="FB21" i="20"/>
  <c r="FB4" i="20" a="1"/>
  <c r="FB4" i="20"/>
  <c r="FB22" i="20"/>
  <c r="FA16" i="30" a="1"/>
  <c r="FA16" i="30"/>
  <c r="FB24" i="20"/>
  <c r="FA8" i="30" a="1"/>
  <c r="FA8" i="30"/>
  <c r="FA17" i="30"/>
  <c r="FA18" i="30"/>
  <c r="FA19" i="30"/>
  <c r="FA23" i="30" a="1"/>
  <c r="FA23" i="30"/>
  <c r="FB4" i="30"/>
  <c r="FC5" i="20"/>
  <c r="FC6" i="20"/>
  <c r="FB9" i="30" a="1"/>
  <c r="FB9" i="30"/>
  <c r="FB5" i="30"/>
  <c r="FB6" i="30"/>
  <c r="FB13" i="30"/>
  <c r="FB10" i="30"/>
  <c r="FB14" i="30"/>
  <c r="FC3" i="20"/>
  <c r="FC8" i="20" a="1"/>
  <c r="FC8" i="20"/>
  <c r="FC9" i="20"/>
  <c r="FB15" i="30" a="1"/>
  <c r="FB15" i="30"/>
  <c r="FC21" i="20"/>
  <c r="FC4" i="20" a="1"/>
  <c r="FC4" i="20"/>
  <c r="FC22" i="20"/>
  <c r="FB16" i="30" a="1"/>
  <c r="FB16" i="30"/>
  <c r="FC24" i="20"/>
  <c r="FB8" i="30" a="1"/>
  <c r="FB8" i="30"/>
  <c r="FB17" i="30"/>
  <c r="FB18" i="30"/>
  <c r="FB19" i="30"/>
  <c r="FB23" i="30" a="1"/>
  <c r="FB23" i="30"/>
  <c r="FC4" i="30"/>
  <c r="FD5" i="20"/>
  <c r="FD6" i="20"/>
  <c r="FC9" i="30" a="1"/>
  <c r="FC9" i="30"/>
  <c r="FC5" i="30"/>
  <c r="FC6" i="30"/>
  <c r="FC13" i="30"/>
  <c r="FC10" i="30"/>
  <c r="FC14" i="30"/>
  <c r="FD3" i="20"/>
  <c r="FD8" i="20" a="1"/>
  <c r="FD8" i="20"/>
  <c r="FD9" i="20"/>
  <c r="FC15" i="30" a="1"/>
  <c r="FC15" i="30"/>
  <c r="FD21" i="20"/>
  <c r="FD4" i="20" a="1"/>
  <c r="FD4" i="20"/>
  <c r="FD22" i="20"/>
  <c r="FC16" i="30" a="1"/>
  <c r="FC16" i="30"/>
  <c r="FD24" i="20"/>
  <c r="FC8" i="30" a="1"/>
  <c r="FC8" i="30"/>
  <c r="FC17" i="30"/>
  <c r="FC18" i="30"/>
  <c r="FC19" i="30"/>
  <c r="FC23" i="30" a="1"/>
  <c r="FC23" i="30"/>
  <c r="FD4" i="30"/>
  <c r="FE5" i="20"/>
  <c r="FE6" i="20"/>
  <c r="FD9" i="30" a="1"/>
  <c r="FD9" i="30"/>
  <c r="FD5" i="30"/>
  <c r="FD6" i="30"/>
  <c r="FD13" i="30"/>
  <c r="FD10" i="30"/>
  <c r="FD14" i="30"/>
  <c r="FE3" i="20"/>
  <c r="FE8" i="20" a="1"/>
  <c r="FE8" i="20"/>
  <c r="FE9" i="20"/>
  <c r="FD15" i="30" a="1"/>
  <c r="FD15" i="30"/>
  <c r="FE21" i="20"/>
  <c r="FE4" i="20" a="1"/>
  <c r="FE4" i="20"/>
  <c r="FE22" i="20"/>
  <c r="FD16" i="30" a="1"/>
  <c r="FD16" i="30"/>
  <c r="FE24" i="20"/>
  <c r="FD8" i="30" a="1"/>
  <c r="FD8" i="30"/>
  <c r="FD17" i="30"/>
  <c r="FD18" i="30"/>
  <c r="FD19" i="30"/>
  <c r="FD23" i="30" a="1"/>
  <c r="FD23" i="30"/>
  <c r="FE4" i="30"/>
  <c r="FF5" i="20"/>
  <c r="FF6" i="20"/>
  <c r="FE9" i="30" a="1"/>
  <c r="FE9" i="30"/>
  <c r="FE5" i="30"/>
  <c r="FE6" i="30"/>
  <c r="FE13" i="30"/>
  <c r="FE10" i="30"/>
  <c r="FE14" i="30"/>
  <c r="FF3" i="20"/>
  <c r="FF8" i="20" a="1"/>
  <c r="FF8" i="20"/>
  <c r="FF9" i="20"/>
  <c r="FE15" i="30" a="1"/>
  <c r="FE15" i="30"/>
  <c r="FF21" i="20"/>
  <c r="FF4" i="20" a="1"/>
  <c r="FF4" i="20"/>
  <c r="FF22" i="20"/>
  <c r="FE16" i="30" a="1"/>
  <c r="FE16" i="30"/>
  <c r="FF24" i="20"/>
  <c r="FE8" i="30" a="1"/>
  <c r="FE8" i="30"/>
  <c r="FE17" i="30"/>
  <c r="FE18" i="30"/>
  <c r="FE19" i="30"/>
  <c r="FE23" i="30" a="1"/>
  <c r="FE23" i="30"/>
  <c r="FF4" i="30"/>
  <c r="FG5" i="20"/>
  <c r="FG6" i="20"/>
  <c r="FF9" i="30" a="1"/>
  <c r="FF9" i="30"/>
  <c r="FF5" i="30"/>
  <c r="FF6" i="30"/>
  <c r="FF13" i="30"/>
  <c r="FF10" i="30"/>
  <c r="FF14" i="30"/>
  <c r="FG3" i="20"/>
  <c r="FG8" i="20" a="1"/>
  <c r="FG8" i="20"/>
  <c r="FG9" i="20"/>
  <c r="FF15" i="30" a="1"/>
  <c r="FF15" i="30"/>
  <c r="FG21" i="20"/>
  <c r="FG4" i="20" a="1"/>
  <c r="FG4" i="20"/>
  <c r="FG22" i="20"/>
  <c r="FF16" i="30" a="1"/>
  <c r="FF16" i="30"/>
  <c r="FG24" i="20"/>
  <c r="FF8" i="30" a="1"/>
  <c r="FF8" i="30"/>
  <c r="FF17" i="30"/>
  <c r="FF18" i="30"/>
  <c r="FF19" i="30"/>
  <c r="FF23" i="30" a="1"/>
  <c r="FF23" i="30"/>
  <c r="FG4" i="30"/>
  <c r="FH5" i="20"/>
  <c r="FH6" i="20"/>
  <c r="FG9" i="30" a="1"/>
  <c r="FG9" i="30"/>
  <c r="FG5" i="30"/>
  <c r="FG6" i="30"/>
  <c r="FG13" i="30"/>
  <c r="FG10" i="30"/>
  <c r="FG14" i="30"/>
  <c r="FH3" i="20"/>
  <c r="FH8" i="20" a="1"/>
  <c r="FH8" i="20"/>
  <c r="FH9" i="20"/>
  <c r="FG15" i="30" a="1"/>
  <c r="FG15" i="30"/>
  <c r="FH21" i="20"/>
  <c r="FH4" i="20" a="1"/>
  <c r="FH4" i="20"/>
  <c r="FH22" i="20"/>
  <c r="FG16" i="30" a="1"/>
  <c r="FG16" i="30"/>
  <c r="FH24" i="20"/>
  <c r="FG8" i="30" a="1"/>
  <c r="FG8" i="30"/>
  <c r="FG17" i="30"/>
  <c r="FG18" i="30"/>
  <c r="FG19" i="30"/>
  <c r="FG23" i="30" a="1"/>
  <c r="FG23" i="30"/>
  <c r="FH4" i="30"/>
  <c r="FI5" i="20"/>
  <c r="FI6" i="20"/>
  <c r="FH9" i="30" a="1"/>
  <c r="FH9" i="30"/>
  <c r="FH5" i="30"/>
  <c r="FH6" i="30"/>
  <c r="FH13" i="30"/>
  <c r="FH10" i="30"/>
  <c r="FH14" i="30"/>
  <c r="FI3" i="20"/>
  <c r="FI8" i="20" a="1"/>
  <c r="FI8" i="20"/>
  <c r="FI9" i="20"/>
  <c r="FH15" i="30" a="1"/>
  <c r="FH15" i="30"/>
  <c r="FI21" i="20"/>
  <c r="FI4" i="20" a="1"/>
  <c r="FI4" i="20"/>
  <c r="FI22" i="20"/>
  <c r="FH16" i="30" a="1"/>
  <c r="FH16" i="30"/>
  <c r="FI24" i="20"/>
  <c r="FH8" i="30" a="1"/>
  <c r="FH8" i="30"/>
  <c r="FH17" i="30"/>
  <c r="FH18" i="30"/>
  <c r="FH19" i="30"/>
  <c r="FH23" i="30" a="1"/>
  <c r="FH23" i="30"/>
  <c r="FI4" i="30"/>
  <c r="FJ5" i="20"/>
  <c r="FJ6" i="20"/>
  <c r="FI9" i="30" a="1"/>
  <c r="FI9" i="30"/>
  <c r="FI5" i="30"/>
  <c r="FI6" i="30"/>
  <c r="FI13" i="30"/>
  <c r="FI10" i="30"/>
  <c r="FI14" i="30"/>
  <c r="FJ3" i="20"/>
  <c r="FJ8" i="20" a="1"/>
  <c r="FJ8" i="20"/>
  <c r="FJ9" i="20"/>
  <c r="FI15" i="30" a="1"/>
  <c r="FI15" i="30"/>
  <c r="FJ21" i="20"/>
  <c r="FJ4" i="20" a="1"/>
  <c r="FJ4" i="20"/>
  <c r="FJ22" i="20"/>
  <c r="FI16" i="30" a="1"/>
  <c r="FI16" i="30"/>
  <c r="FJ24" i="20"/>
  <c r="FI8" i="30" a="1"/>
  <c r="FI8" i="30"/>
  <c r="FI17" i="30"/>
  <c r="FI18" i="30"/>
  <c r="FI19" i="30"/>
  <c r="FI23" i="30" a="1"/>
  <c r="FI23" i="30"/>
  <c r="FJ4" i="30"/>
  <c r="FK5" i="20"/>
  <c r="FK6" i="20"/>
  <c r="FJ9" i="30" a="1"/>
  <c r="FJ9" i="30"/>
  <c r="FJ5" i="30"/>
  <c r="FJ6" i="30"/>
  <c r="FJ13" i="30"/>
  <c r="FJ10" i="30"/>
  <c r="FJ14" i="30"/>
  <c r="FK3" i="20"/>
  <c r="FK8" i="20" a="1"/>
  <c r="FK8" i="20"/>
  <c r="FK9" i="20"/>
  <c r="FJ15" i="30" a="1"/>
  <c r="FJ15" i="30"/>
  <c r="FK21" i="20"/>
  <c r="FK4" i="20" a="1"/>
  <c r="FK4" i="20"/>
  <c r="FK22" i="20"/>
  <c r="FJ16" i="30" a="1"/>
  <c r="FJ16" i="30"/>
  <c r="FK24" i="20"/>
  <c r="FJ8" i="30" a="1"/>
  <c r="FJ8" i="30"/>
  <c r="FJ17" i="30"/>
  <c r="FJ18" i="30"/>
  <c r="FJ19" i="30"/>
  <c r="FJ23" i="30" a="1"/>
  <c r="FJ23" i="30"/>
  <c r="FK4" i="30"/>
  <c r="FL5" i="20"/>
  <c r="FL6" i="20"/>
  <c r="FK9" i="30" a="1"/>
  <c r="FK9" i="30"/>
  <c r="FK5" i="30"/>
  <c r="FK6" i="30"/>
  <c r="FK13" i="30"/>
  <c r="FK10" i="30"/>
  <c r="FK14" i="30"/>
  <c r="FL3" i="20"/>
  <c r="FL8" i="20" a="1"/>
  <c r="FL8" i="20"/>
  <c r="FL9" i="20"/>
  <c r="FK15" i="30" a="1"/>
  <c r="FK15" i="30"/>
  <c r="FL21" i="20"/>
  <c r="FL4" i="20" a="1"/>
  <c r="FL4" i="20"/>
  <c r="FL22" i="20"/>
  <c r="FK16" i="30" a="1"/>
  <c r="FK16" i="30"/>
  <c r="FL24" i="20"/>
  <c r="FK8" i="30" a="1"/>
  <c r="FK8" i="30"/>
  <c r="FK17" i="30"/>
  <c r="FK18" i="30"/>
  <c r="FK19" i="30"/>
  <c r="FK23" i="30" a="1"/>
  <c r="FK23" i="30"/>
  <c r="FL4" i="30"/>
  <c r="FM5" i="20"/>
  <c r="FM6" i="20"/>
  <c r="FL9" i="30" a="1"/>
  <c r="FL9" i="30"/>
  <c r="FL5" i="30"/>
  <c r="FL6" i="30"/>
  <c r="FL13" i="30"/>
  <c r="FL10" i="30"/>
  <c r="FL14" i="30"/>
  <c r="FM3" i="20"/>
  <c r="FM8" i="20" a="1"/>
  <c r="FM8" i="20"/>
  <c r="FM9" i="20"/>
  <c r="FL15" i="30" a="1"/>
  <c r="FL15" i="30"/>
  <c r="FM21" i="20"/>
  <c r="FM4" i="20" a="1"/>
  <c r="FM4" i="20"/>
  <c r="FM22" i="20"/>
  <c r="FL16" i="30" a="1"/>
  <c r="FL16" i="30"/>
  <c r="FM24" i="20"/>
  <c r="FL8" i="30" a="1"/>
  <c r="FL8" i="30"/>
  <c r="FL17" i="30"/>
  <c r="FL18" i="30"/>
  <c r="FL19" i="30"/>
  <c r="FL23" i="30" a="1"/>
  <c r="FL23" i="30"/>
  <c r="FM4" i="30"/>
  <c r="FN5" i="20"/>
  <c r="FN6" i="20"/>
  <c r="FM9" i="30" a="1"/>
  <c r="FM9" i="30"/>
  <c r="FM5" i="30"/>
  <c r="FM6" i="30"/>
  <c r="FM13" i="30"/>
  <c r="FM10" i="30"/>
  <c r="FM14" i="30"/>
  <c r="FN3" i="20"/>
  <c r="FN8" i="20" a="1"/>
  <c r="FN8" i="20"/>
  <c r="FN9" i="20"/>
  <c r="FM15" i="30" a="1"/>
  <c r="FM15" i="30"/>
  <c r="FN21" i="20"/>
  <c r="FN4" i="20" a="1"/>
  <c r="FN4" i="20"/>
  <c r="FN22" i="20"/>
  <c r="FM16" i="30" a="1"/>
  <c r="FM16" i="30"/>
  <c r="FN24" i="20"/>
  <c r="FM8" i="30" a="1"/>
  <c r="FM8" i="30"/>
  <c r="FM17" i="30"/>
  <c r="FM18" i="30"/>
  <c r="FM19" i="30"/>
  <c r="FM23" i="30" a="1"/>
  <c r="FM23" i="30"/>
  <c r="FN4" i="30"/>
  <c r="FO5" i="20"/>
  <c r="FO6" i="20"/>
  <c r="FN9" i="30" a="1"/>
  <c r="FN9" i="30"/>
  <c r="FN5" i="30"/>
  <c r="FN6" i="30"/>
  <c r="FN13" i="30"/>
  <c r="FN10" i="30"/>
  <c r="FN14" i="30"/>
  <c r="FO3" i="20"/>
  <c r="FO8" i="20" a="1"/>
  <c r="FO8" i="20"/>
  <c r="FO9" i="20"/>
  <c r="FN15" i="30" a="1"/>
  <c r="FN15" i="30"/>
  <c r="FO21" i="20"/>
  <c r="FO4" i="20" a="1"/>
  <c r="FO4" i="20"/>
  <c r="FO22" i="20"/>
  <c r="FN16" i="30" a="1"/>
  <c r="FN16" i="30"/>
  <c r="FO24" i="20"/>
  <c r="FN8" i="30" a="1"/>
  <c r="FN8" i="30"/>
  <c r="FN17" i="30"/>
  <c r="FN18" i="30"/>
  <c r="FN19" i="30"/>
  <c r="FN23" i="30" a="1"/>
  <c r="FN23" i="30"/>
  <c r="FO4" i="30"/>
  <c r="FP5" i="20"/>
  <c r="FP6" i="20"/>
  <c r="FO9" i="30" a="1"/>
  <c r="FO9" i="30"/>
  <c r="FO5" i="30"/>
  <c r="FO6" i="30"/>
  <c r="FO13" i="30"/>
  <c r="FO10" i="30"/>
  <c r="FO14" i="30"/>
  <c r="FP3" i="20"/>
  <c r="FP8" i="20" a="1"/>
  <c r="FP8" i="20"/>
  <c r="FP9" i="20"/>
  <c r="FO15" i="30" a="1"/>
  <c r="FO15" i="30"/>
  <c r="FP21" i="20"/>
  <c r="FP4" i="20" a="1"/>
  <c r="FP4" i="20"/>
  <c r="FP22" i="20"/>
  <c r="FO16" i="30" a="1"/>
  <c r="FO16" i="30"/>
  <c r="FP24" i="20"/>
  <c r="FO8" i="30" a="1"/>
  <c r="FO8" i="30"/>
  <c r="FO17" i="30"/>
  <c r="FO18" i="30"/>
  <c r="FO19" i="30"/>
  <c r="FO23" i="30" a="1"/>
  <c r="FO23" i="30"/>
  <c r="FP4" i="30"/>
  <c r="FQ5" i="20"/>
  <c r="FQ6" i="20"/>
  <c r="FP9" i="30" a="1"/>
  <c r="FP9" i="30"/>
  <c r="FP5" i="30"/>
  <c r="FP6" i="30"/>
  <c r="FP13" i="30"/>
  <c r="FP10" i="30"/>
  <c r="FP14" i="30"/>
  <c r="FQ3" i="20"/>
  <c r="FQ8" i="20" a="1"/>
  <c r="FQ8" i="20"/>
  <c r="FQ9" i="20"/>
  <c r="FP15" i="30" a="1"/>
  <c r="FP15" i="30"/>
  <c r="FQ21" i="20"/>
  <c r="FQ4" i="20" a="1"/>
  <c r="FQ4" i="20"/>
  <c r="FQ22" i="20"/>
  <c r="FP16" i="30" a="1"/>
  <c r="FP16" i="30"/>
  <c r="FQ24" i="20"/>
  <c r="FP8" i="30" a="1"/>
  <c r="FP8" i="30"/>
  <c r="FP17" i="30"/>
  <c r="FP18" i="30"/>
  <c r="FP19" i="30"/>
  <c r="FP23" i="30" a="1"/>
  <c r="FP23" i="30"/>
  <c r="FQ4" i="30"/>
  <c r="FR5" i="20"/>
  <c r="FR6" i="20"/>
  <c r="FQ9" i="30" a="1"/>
  <c r="FQ9" i="30"/>
  <c r="FQ5" i="30"/>
  <c r="FQ6" i="30"/>
  <c r="FQ13" i="30"/>
  <c r="FQ10" i="30"/>
  <c r="FQ14" i="30"/>
  <c r="FR3" i="20"/>
  <c r="FR8" i="20" a="1"/>
  <c r="FR8" i="20"/>
  <c r="FR9" i="20"/>
  <c r="FQ15" i="30" a="1"/>
  <c r="FQ15" i="30"/>
  <c r="FR21" i="20"/>
  <c r="FR4" i="20" a="1"/>
  <c r="FR4" i="20"/>
  <c r="FR22" i="20"/>
  <c r="FQ16" i="30" a="1"/>
  <c r="FQ16" i="30"/>
  <c r="FR24" i="20"/>
  <c r="FQ8" i="30" a="1"/>
  <c r="FQ8" i="30"/>
  <c r="FQ17" i="30"/>
  <c r="FQ18" i="30"/>
  <c r="FQ19" i="30"/>
  <c r="FQ23" i="30" a="1"/>
  <c r="FQ23" i="30"/>
  <c r="FR4" i="30"/>
  <c r="FS5" i="20"/>
  <c r="FS6" i="20"/>
  <c r="FR9" i="30" a="1"/>
  <c r="FR9" i="30"/>
  <c r="FR5" i="30"/>
  <c r="FR6" i="30"/>
  <c r="FR13" i="30"/>
  <c r="FR10" i="30"/>
  <c r="FR14" i="30"/>
  <c r="FS3" i="20"/>
  <c r="FS8" i="20" a="1"/>
  <c r="FS8" i="20"/>
  <c r="FS9" i="20"/>
  <c r="FR15" i="30" a="1"/>
  <c r="FR15" i="30"/>
  <c r="FS21" i="20"/>
  <c r="FS4" i="20" a="1"/>
  <c r="FS4" i="20"/>
  <c r="FS22" i="20"/>
  <c r="FR16" i="30" a="1"/>
  <c r="FR16" i="30"/>
  <c r="FS24" i="20"/>
  <c r="FR8" i="30" a="1"/>
  <c r="FR8" i="30"/>
  <c r="FR17" i="30"/>
  <c r="FR18" i="30"/>
  <c r="FR19" i="30"/>
  <c r="FR23" i="30" a="1"/>
  <c r="FR23" i="30"/>
  <c r="FS4" i="30"/>
  <c r="FT5" i="20"/>
  <c r="FT6" i="20"/>
  <c r="FS9" i="30" a="1"/>
  <c r="FS9" i="30"/>
  <c r="FS5" i="30"/>
  <c r="FS6" i="30"/>
  <c r="FS13" i="30"/>
  <c r="FS10" i="30"/>
  <c r="FS14" i="30"/>
  <c r="FT3" i="20"/>
  <c r="FT8" i="20" a="1"/>
  <c r="FT8" i="20"/>
  <c r="FT9" i="20"/>
  <c r="FS15" i="30" a="1"/>
  <c r="FS15" i="30"/>
  <c r="FT21" i="20"/>
  <c r="FT4" i="20" a="1"/>
  <c r="FT4" i="20"/>
  <c r="FT22" i="20"/>
  <c r="FS16" i="30" a="1"/>
  <c r="FS16" i="30"/>
  <c r="FT24" i="20"/>
  <c r="FS8" i="30" a="1"/>
  <c r="FS8" i="30"/>
  <c r="FS17" i="30"/>
  <c r="FS18" i="30"/>
  <c r="FS19" i="30"/>
  <c r="FS23" i="30" a="1"/>
  <c r="FS23" i="30"/>
  <c r="FT4" i="30"/>
  <c r="FU5" i="20"/>
  <c r="FU6" i="20"/>
  <c r="FT9" i="30" a="1"/>
  <c r="FT9" i="30"/>
  <c r="FT5" i="30"/>
  <c r="FT6" i="30"/>
  <c r="FT13" i="30"/>
  <c r="FT10" i="30"/>
  <c r="FT14" i="30"/>
  <c r="FU3" i="20"/>
  <c r="FU8" i="20" a="1"/>
  <c r="FU8" i="20"/>
  <c r="FU9" i="20"/>
  <c r="FT15" i="30" a="1"/>
  <c r="FT15" i="30"/>
  <c r="FU21" i="20"/>
  <c r="FU4" i="20" a="1"/>
  <c r="FU4" i="20"/>
  <c r="FU22" i="20"/>
  <c r="FT16" i="30" a="1"/>
  <c r="FT16" i="30"/>
  <c r="FU24" i="20"/>
  <c r="FT8" i="30" a="1"/>
  <c r="FT8" i="30"/>
  <c r="FT17" i="30"/>
  <c r="FT18" i="30"/>
  <c r="FT19" i="30"/>
  <c r="FT23" i="30" a="1"/>
  <c r="FT23" i="30"/>
  <c r="FU4" i="30"/>
  <c r="FV5" i="20"/>
  <c r="FV6" i="20"/>
  <c r="FU9" i="30" a="1"/>
  <c r="FU9" i="30"/>
  <c r="FU5" i="30"/>
  <c r="FU6" i="30"/>
  <c r="FU13" i="30"/>
  <c r="FU10" i="30"/>
  <c r="FU14" i="30"/>
  <c r="FV3" i="20"/>
  <c r="FV8" i="20" a="1"/>
  <c r="FV8" i="20"/>
  <c r="FV9" i="20"/>
  <c r="FU15" i="30" a="1"/>
  <c r="FU15" i="30"/>
  <c r="FV21" i="20"/>
  <c r="FV4" i="20" a="1"/>
  <c r="FV4" i="20"/>
  <c r="FV22" i="20"/>
  <c r="FU16" i="30" a="1"/>
  <c r="FU16" i="30"/>
  <c r="FV24" i="20"/>
  <c r="FU8" i="30" a="1"/>
  <c r="FU8" i="30"/>
  <c r="FU17" i="30"/>
  <c r="FU18" i="30"/>
  <c r="FU19" i="30"/>
  <c r="FU23" i="30" a="1"/>
  <c r="FU23" i="30"/>
  <c r="FV4" i="30"/>
  <c r="FW5" i="20"/>
  <c r="FW6" i="20"/>
  <c r="FV9" i="30" a="1"/>
  <c r="FV9" i="30"/>
  <c r="FV5" i="30"/>
  <c r="FV6" i="30"/>
  <c r="FV13" i="30"/>
  <c r="FV10" i="30"/>
  <c r="FV14" i="30"/>
  <c r="FW3" i="20"/>
  <c r="FW8" i="20" a="1"/>
  <c r="FW8" i="20"/>
  <c r="FW9" i="20"/>
  <c r="FV15" i="30" a="1"/>
  <c r="FV15" i="30"/>
  <c r="FW21" i="20"/>
  <c r="FW4" i="20" a="1"/>
  <c r="FW4" i="20"/>
  <c r="FW22" i="20"/>
  <c r="FV16" i="30" a="1"/>
  <c r="FV16" i="30"/>
  <c r="FW24" i="20"/>
  <c r="FV8" i="30" a="1"/>
  <c r="FV8" i="30"/>
  <c r="FV17" i="30"/>
  <c r="FV18" i="30"/>
  <c r="FV19" i="30"/>
  <c r="FV23" i="30" a="1"/>
  <c r="FV23" i="30"/>
  <c r="FW4" i="30"/>
  <c r="FX5" i="20"/>
  <c r="FX6" i="20"/>
  <c r="FW9" i="30" a="1"/>
  <c r="FW9" i="30"/>
  <c r="FW5" i="30"/>
  <c r="FW6" i="30"/>
  <c r="FW13" i="30"/>
  <c r="FW10" i="30"/>
  <c r="FW14" i="30"/>
  <c r="FX3" i="20"/>
  <c r="FX8" i="20" a="1"/>
  <c r="FX8" i="20"/>
  <c r="FX9" i="20"/>
  <c r="FW15" i="30" a="1"/>
  <c r="FW15" i="30"/>
  <c r="FX21" i="20"/>
  <c r="FX4" i="20" a="1"/>
  <c r="FX4" i="20"/>
  <c r="FX22" i="20"/>
  <c r="FW16" i="30" a="1"/>
  <c r="FW16" i="30"/>
  <c r="FX24" i="20"/>
  <c r="FW8" i="30" a="1"/>
  <c r="FW8" i="30"/>
  <c r="FW17" i="30"/>
  <c r="FW18" i="30"/>
  <c r="FW19" i="30"/>
  <c r="FW23" i="30" a="1"/>
  <c r="FW23" i="30"/>
  <c r="FX4" i="30"/>
  <c r="FY5" i="20"/>
  <c r="FY6" i="20"/>
  <c r="FX9" i="30" a="1"/>
  <c r="FX9" i="30"/>
  <c r="FX5" i="30"/>
  <c r="FX6" i="30"/>
  <c r="FX13" i="30"/>
  <c r="FX10" i="30"/>
  <c r="FX14" i="30"/>
  <c r="FY3" i="20"/>
  <c r="FY8" i="20" a="1"/>
  <c r="FY8" i="20"/>
  <c r="FY9" i="20"/>
  <c r="FX15" i="30" a="1"/>
  <c r="FX15" i="30"/>
  <c r="FY21" i="20"/>
  <c r="FY4" i="20" a="1"/>
  <c r="FY4" i="20"/>
  <c r="FY22" i="20"/>
  <c r="FX16" i="30" a="1"/>
  <c r="FX16" i="30"/>
  <c r="FY24" i="20"/>
  <c r="FX8" i="30" a="1"/>
  <c r="FX8" i="30"/>
  <c r="FX17" i="30"/>
  <c r="FX18" i="30"/>
  <c r="FX19" i="30"/>
  <c r="FX23" i="30" a="1"/>
  <c r="FX23" i="30"/>
  <c r="FY4" i="30"/>
  <c r="FZ5" i="20"/>
  <c r="FZ6" i="20"/>
  <c r="FY9" i="30" a="1"/>
  <c r="FY9" i="30"/>
  <c r="FY5" i="30"/>
  <c r="FY6" i="30"/>
  <c r="FY13" i="30"/>
  <c r="FY10" i="30"/>
  <c r="FY14" i="30"/>
  <c r="FZ3" i="20"/>
  <c r="FZ8" i="20" a="1"/>
  <c r="FZ8" i="20"/>
  <c r="FZ9" i="20"/>
  <c r="FY15" i="30" a="1"/>
  <c r="FY15" i="30"/>
  <c r="FZ21" i="20"/>
  <c r="FZ4" i="20" a="1"/>
  <c r="FZ4" i="20"/>
  <c r="FZ22" i="20"/>
  <c r="FY16" i="30" a="1"/>
  <c r="FY16" i="30"/>
  <c r="FZ24" i="20"/>
  <c r="FY8" i="30" a="1"/>
  <c r="FY8" i="30"/>
  <c r="FY17" i="30"/>
  <c r="FY18" i="30"/>
  <c r="FY19" i="30"/>
  <c r="FY23" i="30" a="1"/>
  <c r="FY23" i="30"/>
  <c r="FZ4" i="30"/>
  <c r="GA5" i="20"/>
  <c r="GA6" i="20"/>
  <c r="FZ9" i="30" a="1"/>
  <c r="FZ9" i="30"/>
  <c r="FZ5" i="30"/>
  <c r="FZ6" i="30"/>
  <c r="FZ13" i="30"/>
  <c r="FZ10" i="30"/>
  <c r="FZ14" i="30"/>
  <c r="GA3" i="20"/>
  <c r="GA8" i="20" a="1"/>
  <c r="GA8" i="20"/>
  <c r="GA9" i="20"/>
  <c r="FZ15" i="30" a="1"/>
  <c r="FZ15" i="30"/>
  <c r="GA21" i="20"/>
  <c r="GA4" i="20" a="1"/>
  <c r="GA4" i="20"/>
  <c r="GA22" i="20"/>
  <c r="FZ16" i="30" a="1"/>
  <c r="FZ16" i="30"/>
  <c r="GA24" i="20"/>
  <c r="FZ8" i="30" a="1"/>
  <c r="FZ8" i="30"/>
  <c r="FZ17" i="30"/>
  <c r="FZ18" i="30"/>
  <c r="FZ19" i="30"/>
  <c r="FZ23" i="30" a="1"/>
  <c r="FZ23" i="30"/>
  <c r="GA4" i="30"/>
  <c r="GB5" i="20"/>
  <c r="GB6" i="20"/>
  <c r="GA9" i="30" a="1"/>
  <c r="GA9" i="30"/>
  <c r="GA5" i="30"/>
  <c r="GA6" i="30"/>
  <c r="GA13" i="30"/>
  <c r="GA10" i="30"/>
  <c r="GA14" i="30"/>
  <c r="GB3" i="20"/>
  <c r="GB8" i="20" a="1"/>
  <c r="GB8" i="20"/>
  <c r="GB9" i="20"/>
  <c r="GA15" i="30" a="1"/>
  <c r="GA15" i="30"/>
  <c r="GB21" i="20"/>
  <c r="GB4" i="20" a="1"/>
  <c r="GB4" i="20"/>
  <c r="GB22" i="20"/>
  <c r="GA16" i="30" a="1"/>
  <c r="GA16" i="30"/>
  <c r="GB24" i="20"/>
  <c r="GA8" i="30" a="1"/>
  <c r="GA8" i="30"/>
  <c r="GA17" i="30"/>
  <c r="GA18" i="30"/>
  <c r="GA19" i="30"/>
  <c r="GA23" i="30" a="1"/>
  <c r="GA23" i="30"/>
  <c r="GB4" i="30"/>
  <c r="GC5" i="20"/>
  <c r="GC6" i="20"/>
  <c r="GB9" i="30" a="1"/>
  <c r="GB9" i="30"/>
  <c r="GB5" i="30"/>
  <c r="GB6" i="30"/>
  <c r="GB13" i="30"/>
  <c r="GB10" i="30"/>
  <c r="GB14" i="30"/>
  <c r="GC3" i="20"/>
  <c r="GC8" i="20" a="1"/>
  <c r="GC8" i="20"/>
  <c r="GC9" i="20"/>
  <c r="GB15" i="30" a="1"/>
  <c r="GB15" i="30"/>
  <c r="GC21" i="20"/>
  <c r="GC4" i="20" a="1"/>
  <c r="GC4" i="20"/>
  <c r="GC22" i="20"/>
  <c r="GB16" i="30" a="1"/>
  <c r="GB16" i="30"/>
  <c r="GC24" i="20"/>
  <c r="GB8" i="30" a="1"/>
  <c r="GB8" i="30"/>
  <c r="GB17" i="30"/>
  <c r="GB18" i="30"/>
  <c r="GB19" i="30"/>
  <c r="GB23" i="30" a="1"/>
  <c r="GB23" i="30"/>
  <c r="GC4" i="30"/>
  <c r="GD5" i="20"/>
  <c r="GD6" i="20"/>
  <c r="GC9" i="30" a="1"/>
  <c r="GC9" i="30"/>
  <c r="GC5" i="30"/>
  <c r="GC6" i="30"/>
  <c r="GC13" i="30"/>
  <c r="GC10" i="30"/>
  <c r="GC14" i="30"/>
  <c r="GD3" i="20"/>
  <c r="GD8" i="20" a="1"/>
  <c r="GD8" i="20"/>
  <c r="GD9" i="20"/>
  <c r="GC15" i="30" a="1"/>
  <c r="GC15" i="30"/>
  <c r="GD21" i="20"/>
  <c r="GD4" i="20" a="1"/>
  <c r="GD4" i="20"/>
  <c r="GD22" i="20"/>
  <c r="GC16" i="30" a="1"/>
  <c r="GC16" i="30"/>
  <c r="GD24" i="20"/>
  <c r="GC8" i="30" a="1"/>
  <c r="GC8" i="30"/>
  <c r="GC17" i="30"/>
  <c r="GC18" i="30"/>
  <c r="GC19" i="30"/>
  <c r="GC23" i="30" a="1"/>
  <c r="GC23" i="30"/>
  <c r="GD4" i="30"/>
  <c r="GE5" i="20"/>
  <c r="GE6" i="20"/>
  <c r="GD9" i="30" a="1"/>
  <c r="GD9" i="30"/>
  <c r="GD5" i="30"/>
  <c r="GD6" i="30"/>
  <c r="GD13" i="30"/>
  <c r="GD10" i="30"/>
  <c r="GD14" i="30"/>
  <c r="GE3" i="20"/>
  <c r="GE8" i="20" a="1"/>
  <c r="GE8" i="20"/>
  <c r="GE9" i="20"/>
  <c r="GD15" i="30" a="1"/>
  <c r="GD15" i="30"/>
  <c r="GE21" i="20"/>
  <c r="GE4" i="20" a="1"/>
  <c r="GE4" i="20"/>
  <c r="GE22" i="20"/>
  <c r="GD16" i="30" a="1"/>
  <c r="GD16" i="30"/>
  <c r="GE24" i="20"/>
  <c r="GD8" i="30" a="1"/>
  <c r="GD8" i="30"/>
  <c r="GD17" i="30"/>
  <c r="GD18" i="30"/>
  <c r="GD19" i="30"/>
  <c r="GD23" i="30" a="1"/>
  <c r="GD23" i="30"/>
  <c r="GE4" i="30"/>
  <c r="GF5" i="20"/>
  <c r="GF6" i="20"/>
  <c r="GE9" i="30" a="1"/>
  <c r="GE9" i="30"/>
  <c r="GE5" i="30"/>
  <c r="GE6" i="30"/>
  <c r="GE13" i="30"/>
  <c r="GE10" i="30"/>
  <c r="GE14" i="30"/>
  <c r="GF3" i="20"/>
  <c r="GF8" i="20" a="1"/>
  <c r="GF8" i="20"/>
  <c r="GF9" i="20"/>
  <c r="GE15" i="30" a="1"/>
  <c r="GE15" i="30"/>
  <c r="GF21" i="20"/>
  <c r="GF4" i="20" a="1"/>
  <c r="GF4" i="20"/>
  <c r="GF22" i="20"/>
  <c r="GE16" i="30" a="1"/>
  <c r="GE16" i="30"/>
  <c r="GF24" i="20"/>
  <c r="GE8" i="30" a="1"/>
  <c r="GE8" i="30"/>
  <c r="GE17" i="30"/>
  <c r="GE18" i="30"/>
  <c r="GE19" i="30"/>
  <c r="GE23" i="30" a="1"/>
  <c r="GE23" i="30"/>
  <c r="GF4" i="30"/>
  <c r="GG5" i="20"/>
  <c r="GG6" i="20"/>
  <c r="GF9" i="30" a="1"/>
  <c r="GF9" i="30"/>
  <c r="GF5" i="30"/>
  <c r="GF6" i="30"/>
  <c r="GF13" i="30"/>
  <c r="GF10" i="30"/>
  <c r="GF14" i="30"/>
  <c r="GG3" i="20"/>
  <c r="GG8" i="20" a="1"/>
  <c r="GG8" i="20"/>
  <c r="GG9" i="20"/>
  <c r="GF15" i="30" a="1"/>
  <c r="GF15" i="30"/>
  <c r="GG21" i="20"/>
  <c r="GG4" i="20" a="1"/>
  <c r="GG4" i="20"/>
  <c r="GG22" i="20"/>
  <c r="GF16" i="30" a="1"/>
  <c r="GF16" i="30"/>
  <c r="GG24" i="20"/>
  <c r="GF8" i="30" a="1"/>
  <c r="GF8" i="30"/>
  <c r="GF17" i="30"/>
  <c r="GF18" i="30"/>
  <c r="GF19" i="30"/>
  <c r="GF23" i="30" a="1"/>
  <c r="GF23" i="30"/>
  <c r="GG4" i="30"/>
  <c r="GH5" i="20"/>
  <c r="GH6" i="20"/>
  <c r="GG9" i="30" a="1"/>
  <c r="GG9" i="30"/>
  <c r="GG5" i="30"/>
  <c r="GG6" i="30"/>
  <c r="GG13" i="30"/>
  <c r="GG10" i="30"/>
  <c r="GG14" i="30"/>
  <c r="GH3" i="20"/>
  <c r="GH8" i="20" a="1"/>
  <c r="GH8" i="20"/>
  <c r="GH9" i="20"/>
  <c r="GG15" i="30" a="1"/>
  <c r="GG15" i="30"/>
  <c r="GH21" i="20"/>
  <c r="GH4" i="20" a="1"/>
  <c r="GH4" i="20"/>
  <c r="GH22" i="20"/>
  <c r="GG16" i="30" a="1"/>
  <c r="GG16" i="30"/>
  <c r="GH24" i="20"/>
  <c r="GG8" i="30" a="1"/>
  <c r="GG8" i="30"/>
  <c r="GG17" i="30"/>
  <c r="GG18" i="30"/>
  <c r="GG19" i="30"/>
  <c r="GG23" i="30" a="1"/>
  <c r="GG23" i="30"/>
  <c r="GH4" i="30"/>
  <c r="GI5" i="20"/>
  <c r="GI6" i="20"/>
  <c r="GH9" i="30" a="1"/>
  <c r="GH9" i="30"/>
  <c r="GH5" i="30"/>
  <c r="GH6" i="30"/>
  <c r="GH13" i="30"/>
  <c r="GH10" i="30"/>
  <c r="GH14" i="30"/>
  <c r="GI3" i="20"/>
  <c r="GI8" i="20" a="1"/>
  <c r="GI8" i="20"/>
  <c r="GI9" i="20"/>
  <c r="GH15" i="30" a="1"/>
  <c r="GH15" i="30"/>
  <c r="GI21" i="20"/>
  <c r="GI4" i="20" a="1"/>
  <c r="GI4" i="20"/>
  <c r="GI22" i="20"/>
  <c r="GH16" i="30" a="1"/>
  <c r="GH16" i="30"/>
  <c r="GI24" i="20"/>
  <c r="GH8" i="30" a="1"/>
  <c r="GH8" i="30"/>
  <c r="GH17" i="30"/>
  <c r="GH18" i="30"/>
  <c r="GH19" i="30"/>
  <c r="GH23" i="30" a="1"/>
  <c r="GH23" i="30"/>
  <c r="GI4" i="30"/>
  <c r="GJ5" i="20"/>
  <c r="GJ6" i="20"/>
  <c r="GI9" i="30" a="1"/>
  <c r="GI9" i="30"/>
  <c r="GI5" i="30"/>
  <c r="GI6" i="30"/>
  <c r="GI13" i="30"/>
  <c r="GI10" i="30"/>
  <c r="GI14" i="30"/>
  <c r="GJ3" i="20"/>
  <c r="GJ8" i="20" a="1"/>
  <c r="GJ8" i="20"/>
  <c r="GJ9" i="20"/>
  <c r="GI15" i="30" a="1"/>
  <c r="GI15" i="30"/>
  <c r="GJ21" i="20"/>
  <c r="GJ4" i="20" a="1"/>
  <c r="GJ4" i="20"/>
  <c r="GJ22" i="20"/>
  <c r="GI16" i="30" a="1"/>
  <c r="GI16" i="30"/>
  <c r="GJ24" i="20"/>
  <c r="GI8" i="30" a="1"/>
  <c r="GI8" i="30"/>
  <c r="GI17" i="30"/>
  <c r="GI18" i="30"/>
  <c r="GI19" i="30"/>
  <c r="GI23" i="30" a="1"/>
  <c r="GI23" i="30"/>
  <c r="GJ4" i="30"/>
  <c r="GK5" i="20"/>
  <c r="GK6" i="20"/>
  <c r="GJ9" i="30" a="1"/>
  <c r="GJ9" i="30"/>
  <c r="GJ5" i="30"/>
  <c r="GJ6" i="30"/>
  <c r="GJ13" i="30"/>
  <c r="GJ10" i="30"/>
  <c r="GJ14" i="30"/>
  <c r="GK3" i="20"/>
  <c r="GK8" i="20" a="1"/>
  <c r="GK8" i="20"/>
  <c r="GK9" i="20"/>
  <c r="GJ15" i="30" a="1"/>
  <c r="GJ15" i="30"/>
  <c r="GK21" i="20"/>
  <c r="GK4" i="20" a="1"/>
  <c r="GK4" i="20"/>
  <c r="GK22" i="20"/>
  <c r="GJ16" i="30" a="1"/>
  <c r="GJ16" i="30"/>
  <c r="GK24" i="20"/>
  <c r="GJ8" i="30" a="1"/>
  <c r="GJ8" i="30"/>
  <c r="GJ17" i="30"/>
  <c r="GJ18" i="30"/>
  <c r="GJ19" i="30"/>
  <c r="GJ23" i="30" a="1"/>
  <c r="GJ23" i="30"/>
  <c r="GK4" i="30"/>
  <c r="GL5" i="20"/>
  <c r="GL6" i="20"/>
  <c r="GK9" i="30" a="1"/>
  <c r="GK9" i="30"/>
  <c r="GK5" i="30"/>
  <c r="GK6" i="30"/>
  <c r="GK13" i="30"/>
  <c r="GK10" i="30"/>
  <c r="GK14" i="30"/>
  <c r="GL3" i="20"/>
  <c r="GL8" i="20" a="1"/>
  <c r="GL8" i="20"/>
  <c r="GL9" i="20"/>
  <c r="GK15" i="30" a="1"/>
  <c r="GK15" i="30"/>
  <c r="GL21" i="20"/>
  <c r="GL4" i="20" a="1"/>
  <c r="GL4" i="20"/>
  <c r="GL22" i="20"/>
  <c r="GK16" i="30" a="1"/>
  <c r="GK16" i="30"/>
  <c r="GL24" i="20"/>
  <c r="GK8" i="30" a="1"/>
  <c r="GK8" i="30"/>
  <c r="GK17" i="30"/>
  <c r="GK18" i="30"/>
  <c r="GK19" i="30"/>
  <c r="GK23" i="30" a="1"/>
  <c r="GK23" i="30"/>
  <c r="GL4" i="30"/>
  <c r="GM5" i="20"/>
  <c r="GM6" i="20"/>
  <c r="GL9" i="30" a="1"/>
  <c r="GL9" i="30"/>
  <c r="GL5" i="30"/>
  <c r="GL6" i="30"/>
  <c r="GL13" i="30"/>
  <c r="GL10" i="30"/>
  <c r="GL14" i="30"/>
  <c r="GM3" i="20"/>
  <c r="GM8" i="20" a="1"/>
  <c r="GM8" i="20"/>
  <c r="GM9" i="20"/>
  <c r="GL15" i="30" a="1"/>
  <c r="GL15" i="30"/>
  <c r="GM21" i="20"/>
  <c r="GM4" i="20" a="1"/>
  <c r="GM4" i="20"/>
  <c r="GM22" i="20"/>
  <c r="GL16" i="30" a="1"/>
  <c r="GL16" i="30"/>
  <c r="GM24" i="20"/>
  <c r="GL8" i="30" a="1"/>
  <c r="GL8" i="30"/>
  <c r="GL17" i="30"/>
  <c r="GL18" i="30"/>
  <c r="GL19" i="30"/>
  <c r="GL23" i="30" a="1"/>
  <c r="GL23" i="30"/>
  <c r="GM4" i="30"/>
  <c r="GN5" i="20"/>
  <c r="GN6" i="20"/>
  <c r="GM9" i="30" a="1"/>
  <c r="GM9" i="30"/>
  <c r="GM5" i="30"/>
  <c r="GM6" i="30"/>
  <c r="GM13" i="30"/>
  <c r="GM10" i="30"/>
  <c r="GM14" i="30"/>
  <c r="GN3" i="20"/>
  <c r="GN8" i="20" a="1"/>
  <c r="GN8" i="20"/>
  <c r="GN9" i="20"/>
  <c r="GM15" i="30" a="1"/>
  <c r="GM15" i="30"/>
  <c r="GN21" i="20"/>
  <c r="GN4" i="20" a="1"/>
  <c r="GN4" i="20"/>
  <c r="GN22" i="20"/>
  <c r="GM16" i="30" a="1"/>
  <c r="GM16" i="30"/>
  <c r="GN24" i="20"/>
  <c r="GM8" i="30" a="1"/>
  <c r="GM8" i="30"/>
  <c r="GM17" i="30"/>
  <c r="GM18" i="30"/>
  <c r="GM19" i="30"/>
  <c r="GM23" i="30" a="1"/>
  <c r="GM23" i="30"/>
  <c r="GN4" i="30"/>
  <c r="GO5" i="20"/>
  <c r="GO6" i="20"/>
  <c r="GN9" i="30" a="1"/>
  <c r="GN9" i="30"/>
  <c r="GN5" i="30"/>
  <c r="GN6" i="30"/>
  <c r="GN13" i="30"/>
  <c r="GN10" i="30"/>
  <c r="GN14" i="30"/>
  <c r="GO3" i="20"/>
  <c r="GO8" i="20" a="1"/>
  <c r="GO8" i="20"/>
  <c r="GO9" i="20"/>
  <c r="GN15" i="30" a="1"/>
  <c r="GN15" i="30"/>
  <c r="GO21" i="20"/>
  <c r="GO4" i="20" a="1"/>
  <c r="GO4" i="20"/>
  <c r="GO22" i="20"/>
  <c r="GN16" i="30" a="1"/>
  <c r="GN16" i="30"/>
  <c r="GO24" i="20"/>
  <c r="GN8" i="30" a="1"/>
  <c r="GN8" i="30"/>
  <c r="GN17" i="30"/>
  <c r="GN18" i="30"/>
  <c r="GN19" i="30"/>
  <c r="GN23" i="30" a="1"/>
  <c r="GN23" i="30"/>
  <c r="GO4" i="30"/>
  <c r="GP5" i="20"/>
  <c r="GP6" i="20"/>
  <c r="GO9" i="30" a="1"/>
  <c r="GO9" i="30"/>
  <c r="GO5" i="30"/>
  <c r="GO6" i="30"/>
  <c r="GO13" i="30"/>
  <c r="GO10" i="30"/>
  <c r="GO14" i="30"/>
  <c r="GP3" i="20"/>
  <c r="GP8" i="20" a="1"/>
  <c r="GP8" i="20"/>
  <c r="GP9" i="20"/>
  <c r="GO15" i="30" a="1"/>
  <c r="GO15" i="30"/>
  <c r="GP21" i="20"/>
  <c r="GP4" i="20" a="1"/>
  <c r="GP4" i="20"/>
  <c r="GP22" i="20"/>
  <c r="GO16" i="30" a="1"/>
  <c r="GO16" i="30"/>
  <c r="GP24" i="20"/>
  <c r="GO8" i="30" a="1"/>
  <c r="GO8" i="30"/>
  <c r="GO17" i="30"/>
  <c r="GO18" i="30"/>
  <c r="GO19" i="30"/>
  <c r="GO23" i="30" a="1"/>
  <c r="GO23" i="30"/>
  <c r="GP4" i="30"/>
  <c r="GQ5" i="20"/>
  <c r="GQ6" i="20"/>
  <c r="GP9" i="30" a="1"/>
  <c r="GP9" i="30"/>
  <c r="GP5" i="30"/>
  <c r="GP6" i="30"/>
  <c r="GP13" i="30"/>
  <c r="GP10" i="30"/>
  <c r="GP14" i="30"/>
  <c r="GQ3" i="20"/>
  <c r="GQ8" i="20" a="1"/>
  <c r="GQ8" i="20"/>
  <c r="GQ9" i="20"/>
  <c r="GP15" i="30" a="1"/>
  <c r="GP15" i="30"/>
  <c r="GQ21" i="20"/>
  <c r="GQ4" i="20" a="1"/>
  <c r="GQ4" i="20"/>
  <c r="GQ22" i="20"/>
  <c r="GP16" i="30" a="1"/>
  <c r="GP16" i="30"/>
  <c r="GQ24" i="20"/>
  <c r="GP8" i="30" a="1"/>
  <c r="GP8" i="30"/>
  <c r="GP17" i="30"/>
  <c r="GP18" i="30"/>
  <c r="GP19" i="30"/>
  <c r="GP23" i="30" a="1"/>
  <c r="GP23" i="30"/>
  <c r="GQ4" i="30"/>
  <c r="GR5" i="20"/>
  <c r="GR6" i="20"/>
  <c r="GQ9" i="30" a="1"/>
  <c r="GQ9" i="30"/>
  <c r="GQ5" i="30"/>
  <c r="GQ6" i="30"/>
  <c r="GQ13" i="30"/>
  <c r="GQ10" i="30"/>
  <c r="GQ14" i="30"/>
  <c r="GR3" i="20"/>
  <c r="GR8" i="20" a="1"/>
  <c r="GR8" i="20"/>
  <c r="GR9" i="20"/>
  <c r="GQ15" i="30" a="1"/>
  <c r="GQ15" i="30"/>
  <c r="GR21" i="20"/>
  <c r="GR4" i="20" a="1"/>
  <c r="GR4" i="20"/>
  <c r="GR22" i="20"/>
  <c r="GQ16" i="30" a="1"/>
  <c r="GQ16" i="30"/>
  <c r="GR24" i="20"/>
  <c r="GQ8" i="30" a="1"/>
  <c r="GQ8" i="30"/>
  <c r="GQ17" i="30"/>
  <c r="GQ18" i="30"/>
  <c r="GQ19" i="30"/>
  <c r="GQ23" i="30" a="1"/>
  <c r="GQ23" i="30"/>
  <c r="GR4" i="30"/>
  <c r="GS5" i="20"/>
  <c r="GS6" i="20"/>
  <c r="GR9" i="30" a="1"/>
  <c r="GR9" i="30"/>
  <c r="GR5" i="30"/>
  <c r="GR6" i="30"/>
  <c r="GR13" i="30"/>
  <c r="GR10" i="30"/>
  <c r="GR14" i="30"/>
  <c r="GS3" i="20"/>
  <c r="GS8" i="20" a="1"/>
  <c r="GS8" i="20"/>
  <c r="GS9" i="20"/>
  <c r="GR15" i="30" a="1"/>
  <c r="GR15" i="30"/>
  <c r="GS21" i="20"/>
  <c r="GS4" i="20" a="1"/>
  <c r="GS4" i="20"/>
  <c r="GS22" i="20"/>
  <c r="GR16" i="30" a="1"/>
  <c r="GR16" i="30"/>
  <c r="GS24" i="20"/>
  <c r="GR8" i="30" a="1"/>
  <c r="GR8" i="30"/>
  <c r="GR17" i="30"/>
  <c r="GR18" i="30"/>
  <c r="GR19" i="30"/>
  <c r="GR23" i="30" a="1"/>
  <c r="GR23" i="30"/>
  <c r="GS4" i="30"/>
  <c r="GT5" i="20"/>
  <c r="GT6" i="20"/>
  <c r="GS9" i="30" a="1"/>
  <c r="GS9" i="30"/>
  <c r="GS5" i="30"/>
  <c r="GS6" i="30"/>
  <c r="GS13" i="30"/>
  <c r="GS10" i="30"/>
  <c r="GS14" i="30"/>
  <c r="GT3" i="20"/>
  <c r="GT8" i="20" a="1"/>
  <c r="GT8" i="20"/>
  <c r="GT9" i="20"/>
  <c r="GS15" i="30" a="1"/>
  <c r="GS15" i="30"/>
  <c r="GT21" i="20"/>
  <c r="GT4" i="20" a="1"/>
  <c r="GT4" i="20"/>
  <c r="GT22" i="20"/>
  <c r="GS16" i="30" a="1"/>
  <c r="GS16" i="30"/>
  <c r="GT24" i="20"/>
  <c r="GS8" i="30" a="1"/>
  <c r="GS8" i="30"/>
  <c r="GS17" i="30"/>
  <c r="GS18" i="30"/>
  <c r="GS19" i="30"/>
  <c r="GS23" i="30" a="1"/>
  <c r="GS23" i="30"/>
  <c r="B4" i="30"/>
  <c r="C5" i="20"/>
  <c r="C6" i="20"/>
  <c r="B9" i="30" a="1"/>
  <c r="B9" i="30"/>
  <c r="B5" i="30"/>
  <c r="B6" i="30"/>
  <c r="B13" i="30"/>
  <c r="B10" i="30"/>
  <c r="B14" i="30"/>
  <c r="C3" i="20"/>
  <c r="C8" i="20" a="1"/>
  <c r="C8" i="20"/>
  <c r="C9" i="20"/>
  <c r="B15" i="30" a="1"/>
  <c r="B15" i="30"/>
  <c r="C21" i="20"/>
  <c r="C4" i="20" a="1"/>
  <c r="C4" i="20"/>
  <c r="C22" i="20"/>
  <c r="B16" i="30" a="1"/>
  <c r="B16" i="30"/>
  <c r="C24" i="20"/>
  <c r="B8" i="30" a="1"/>
  <c r="B8" i="30"/>
  <c r="B17" i="30"/>
  <c r="B18" i="30"/>
  <c r="B19" i="30"/>
  <c r="B23" i="30" a="1"/>
  <c r="B23" i="30"/>
  <c r="C2" i="20"/>
  <c r="B112" i="30"/>
  <c r="B107" i="30"/>
  <c r="B114" i="30"/>
  <c r="B119" i="30"/>
  <c r="B117" i="30"/>
  <c r="B121" i="30"/>
  <c r="B143" i="30"/>
  <c r="B144" i="30"/>
  <c r="B142" i="30"/>
  <c r="B141" i="30"/>
  <c r="B138" i="30"/>
  <c r="B139" i="30"/>
  <c r="B140" i="30"/>
  <c r="B137" i="30"/>
  <c r="B136" i="30"/>
  <c r="B135" i="30"/>
  <c r="B146" i="30"/>
  <c r="B147" i="30"/>
  <c r="B145" i="30"/>
  <c r="B134" i="30"/>
  <c r="B260" i="30"/>
  <c r="C22" i="30"/>
  <c r="C21" i="30"/>
  <c r="D23" i="20"/>
  <c r="C20" i="30"/>
  <c r="C12" i="30" a="1"/>
  <c r="C12" i="30"/>
  <c r="D22" i="30"/>
  <c r="D21" i="30"/>
  <c r="E23" i="20"/>
  <c r="D20" i="30"/>
  <c r="D12" i="30" a="1"/>
  <c r="D12" i="30"/>
  <c r="E22" i="30"/>
  <c r="E21" i="30"/>
  <c r="F23" i="20"/>
  <c r="E20" i="30"/>
  <c r="E12" i="30" a="1"/>
  <c r="E12" i="30"/>
  <c r="F22" i="30"/>
  <c r="F21" i="30"/>
  <c r="G23" i="20"/>
  <c r="F20" i="30"/>
  <c r="F12" i="30" a="1"/>
  <c r="F12" i="30"/>
  <c r="G22" i="30"/>
  <c r="G21" i="30"/>
  <c r="H23" i="20"/>
  <c r="G20" i="30"/>
  <c r="G12" i="30" a="1"/>
  <c r="G12" i="30"/>
  <c r="H22" i="30"/>
  <c r="H21" i="30"/>
  <c r="I23" i="20"/>
  <c r="H20" i="30"/>
  <c r="H12" i="30" a="1"/>
  <c r="H12" i="30"/>
  <c r="I22" i="30"/>
  <c r="I21" i="30"/>
  <c r="J23" i="20"/>
  <c r="I20" i="30"/>
  <c r="I12" i="30" a="1"/>
  <c r="I12" i="30"/>
  <c r="J22" i="30"/>
  <c r="J21" i="30"/>
  <c r="K23" i="20"/>
  <c r="J20" i="30"/>
  <c r="J12" i="30" a="1"/>
  <c r="J12" i="30"/>
  <c r="K22" i="30"/>
  <c r="K21" i="30"/>
  <c r="L23" i="20"/>
  <c r="K20" i="30"/>
  <c r="K12" i="30" a="1"/>
  <c r="K12" i="30"/>
  <c r="L22" i="30"/>
  <c r="L21" i="30"/>
  <c r="M23" i="20"/>
  <c r="L20" i="30"/>
  <c r="L12" i="30" a="1"/>
  <c r="L12" i="30"/>
  <c r="M22" i="30"/>
  <c r="M21" i="30"/>
  <c r="N23" i="20"/>
  <c r="M20" i="30"/>
  <c r="M12" i="30" a="1"/>
  <c r="M12" i="30"/>
  <c r="N22" i="30"/>
  <c r="N21" i="30"/>
  <c r="O23" i="20"/>
  <c r="N20" i="30"/>
  <c r="N12" i="30" a="1"/>
  <c r="N12" i="30"/>
  <c r="O22" i="30"/>
  <c r="O21" i="30"/>
  <c r="P23" i="20"/>
  <c r="O20" i="30"/>
  <c r="O12" i="30" a="1"/>
  <c r="O12" i="30"/>
  <c r="P22" i="30"/>
  <c r="P21" i="30"/>
  <c r="Q23" i="20"/>
  <c r="P20" i="30"/>
  <c r="P12" i="30" a="1"/>
  <c r="P12" i="30"/>
  <c r="Q22" i="30"/>
  <c r="Q21" i="30"/>
  <c r="R23" i="20"/>
  <c r="Q20" i="30"/>
  <c r="Q12" i="30" a="1"/>
  <c r="Q12" i="30"/>
  <c r="R22" i="30"/>
  <c r="R21" i="30"/>
  <c r="S23" i="20"/>
  <c r="R20" i="30"/>
  <c r="R12" i="30" a="1"/>
  <c r="R12" i="30"/>
  <c r="S22" i="30"/>
  <c r="S21" i="30"/>
  <c r="T23" i="20"/>
  <c r="S20" i="30"/>
  <c r="S12" i="30" a="1"/>
  <c r="S12" i="30"/>
  <c r="T22" i="30"/>
  <c r="T21" i="30"/>
  <c r="U23" i="20"/>
  <c r="T20" i="30"/>
  <c r="T12" i="30" a="1"/>
  <c r="T12" i="30"/>
  <c r="U22" i="30"/>
  <c r="U21" i="30"/>
  <c r="V23" i="20"/>
  <c r="U20" i="30"/>
  <c r="U12" i="30" a="1"/>
  <c r="U12" i="30"/>
  <c r="V22" i="30"/>
  <c r="V21" i="30"/>
  <c r="W23" i="20"/>
  <c r="V20" i="30"/>
  <c r="V12" i="30" a="1"/>
  <c r="V12" i="30"/>
  <c r="W22" i="30"/>
  <c r="W21" i="30"/>
  <c r="X23" i="20"/>
  <c r="W20" i="30"/>
  <c r="W12" i="30" a="1"/>
  <c r="W12" i="30"/>
  <c r="X22" i="30"/>
  <c r="X21" i="30"/>
  <c r="Y23" i="20"/>
  <c r="X20" i="30"/>
  <c r="X12" i="30" a="1"/>
  <c r="X12" i="30"/>
  <c r="Y22" i="30"/>
  <c r="Y21" i="30"/>
  <c r="Z23" i="20"/>
  <c r="Y20" i="30"/>
  <c r="Y12" i="30" a="1"/>
  <c r="Y12" i="30"/>
  <c r="Z22" i="30"/>
  <c r="Z21" i="30"/>
  <c r="AA23" i="20"/>
  <c r="Z20" i="30"/>
  <c r="Z12" i="30" a="1"/>
  <c r="Z12" i="30"/>
  <c r="AA22" i="30"/>
  <c r="AA21" i="30"/>
  <c r="AB23" i="20"/>
  <c r="AA20" i="30"/>
  <c r="AA12" i="30" a="1"/>
  <c r="AA12" i="30"/>
  <c r="AB22" i="30"/>
  <c r="AB21" i="30"/>
  <c r="AC23" i="20"/>
  <c r="AB20" i="30"/>
  <c r="AB12" i="30" a="1"/>
  <c r="AB12" i="30"/>
  <c r="AC22" i="30"/>
  <c r="AC21" i="30"/>
  <c r="AD23" i="20"/>
  <c r="AC20" i="30"/>
  <c r="AC12" i="30" a="1"/>
  <c r="AC12" i="30"/>
  <c r="AD22" i="30"/>
  <c r="AD21" i="30"/>
  <c r="AE23" i="20"/>
  <c r="AD20" i="30"/>
  <c r="AD12" i="30" a="1"/>
  <c r="AD12" i="30"/>
  <c r="AE22" i="30"/>
  <c r="AE21" i="30"/>
  <c r="AF23" i="20"/>
  <c r="AE20" i="30"/>
  <c r="AE12" i="30" a="1"/>
  <c r="AE12" i="30"/>
  <c r="AF22" i="30"/>
  <c r="AF21" i="30"/>
  <c r="AG23" i="20"/>
  <c r="AF20" i="30"/>
  <c r="AF12" i="30" a="1"/>
  <c r="AF12" i="30"/>
  <c r="AG22" i="30"/>
  <c r="AG21" i="30"/>
  <c r="AH23" i="20"/>
  <c r="AG20" i="30"/>
  <c r="AG12" i="30" a="1"/>
  <c r="AG12" i="30"/>
  <c r="AH22" i="30"/>
  <c r="AH21" i="30"/>
  <c r="AI23" i="20"/>
  <c r="AH20" i="30"/>
  <c r="AH12" i="30" a="1"/>
  <c r="AH12" i="30"/>
  <c r="AI22" i="30"/>
  <c r="AI21" i="30"/>
  <c r="AJ23" i="20"/>
  <c r="AI20" i="30"/>
  <c r="AI12" i="30" a="1"/>
  <c r="AI12" i="30"/>
  <c r="AJ22" i="30"/>
  <c r="AJ21" i="30"/>
  <c r="AK23" i="20"/>
  <c r="AJ20" i="30"/>
  <c r="AJ12" i="30" a="1"/>
  <c r="AJ12" i="30"/>
  <c r="AK22" i="30"/>
  <c r="AK21" i="30"/>
  <c r="AL23" i="20"/>
  <c r="AK20" i="30"/>
  <c r="AK12" i="30" a="1"/>
  <c r="AK12" i="30"/>
  <c r="AL22" i="30"/>
  <c r="AL21" i="30"/>
  <c r="AM23" i="20"/>
  <c r="AL20" i="30"/>
  <c r="AL12" i="30" a="1"/>
  <c r="AL12" i="30"/>
  <c r="AM22" i="30"/>
  <c r="AM21" i="30"/>
  <c r="AN23" i="20"/>
  <c r="AM20" i="30"/>
  <c r="AM12" i="30" a="1"/>
  <c r="AM12" i="30"/>
  <c r="AN22" i="30"/>
  <c r="AN21" i="30"/>
  <c r="AO23" i="20"/>
  <c r="AN20" i="30"/>
  <c r="AN12" i="30" a="1"/>
  <c r="AN12" i="30"/>
  <c r="AO22" i="30"/>
  <c r="AO21" i="30"/>
  <c r="AP23" i="20"/>
  <c r="AO20" i="30"/>
  <c r="AO12" i="30" a="1"/>
  <c r="AO12" i="30"/>
  <c r="AP22" i="30"/>
  <c r="AP21" i="30"/>
  <c r="AQ23" i="20"/>
  <c r="AP20" i="30"/>
  <c r="AP12" i="30" a="1"/>
  <c r="AP12" i="30"/>
  <c r="AQ22" i="30"/>
  <c r="AQ21" i="30"/>
  <c r="AR23" i="20"/>
  <c r="AQ20" i="30"/>
  <c r="AQ12" i="30" a="1"/>
  <c r="AQ12" i="30"/>
  <c r="AR22" i="30"/>
  <c r="AR21" i="30"/>
  <c r="AS23" i="20"/>
  <c r="AR20" i="30"/>
  <c r="AR12" i="30" a="1"/>
  <c r="AR12" i="30"/>
  <c r="AS22" i="30"/>
  <c r="AS21" i="30"/>
  <c r="AT23" i="20"/>
  <c r="AS20" i="30"/>
  <c r="AS12" i="30" a="1"/>
  <c r="AS12" i="30"/>
  <c r="AT22" i="30"/>
  <c r="AT21" i="30"/>
  <c r="AU23" i="20"/>
  <c r="AT20" i="30"/>
  <c r="AT12" i="30" a="1"/>
  <c r="AT12" i="30"/>
  <c r="AU22" i="30"/>
  <c r="AU21" i="30"/>
  <c r="AV23" i="20"/>
  <c r="AU20" i="30"/>
  <c r="AU12" i="30" a="1"/>
  <c r="AU12" i="30"/>
  <c r="AV22" i="30"/>
  <c r="AV21" i="30"/>
  <c r="AW23" i="20"/>
  <c r="AV20" i="30"/>
  <c r="AV12" i="30" a="1"/>
  <c r="AV12" i="30"/>
  <c r="AW22" i="30"/>
  <c r="AW21" i="30"/>
  <c r="AX23" i="20"/>
  <c r="AW20" i="30"/>
  <c r="AW12" i="30" a="1"/>
  <c r="AW12" i="30"/>
  <c r="AX22" i="30"/>
  <c r="AX21" i="30"/>
  <c r="AY23" i="20"/>
  <c r="AX20" i="30"/>
  <c r="AX12" i="30" a="1"/>
  <c r="AX12" i="30"/>
  <c r="AY22" i="30"/>
  <c r="AY21" i="30"/>
  <c r="AZ23" i="20"/>
  <c r="AY20" i="30"/>
  <c r="AY12" i="30" a="1"/>
  <c r="AY12" i="30"/>
  <c r="AZ22" i="30"/>
  <c r="AZ21" i="30"/>
  <c r="BA23" i="20"/>
  <c r="AZ20" i="30"/>
  <c r="AZ12" i="30" a="1"/>
  <c r="AZ12" i="30"/>
  <c r="BA22" i="30"/>
  <c r="BA21" i="30"/>
  <c r="BB23" i="20"/>
  <c r="BA20" i="30"/>
  <c r="BA12" i="30" a="1"/>
  <c r="BA12" i="30"/>
  <c r="BB22" i="30"/>
  <c r="BB21" i="30"/>
  <c r="BC23" i="20"/>
  <c r="BB20" i="30"/>
  <c r="BB12" i="30" a="1"/>
  <c r="BB12" i="30"/>
  <c r="BC22" i="30"/>
  <c r="BC21" i="30"/>
  <c r="BD23" i="20"/>
  <c r="BC20" i="30"/>
  <c r="BC12" i="30" a="1"/>
  <c r="BC12" i="30"/>
  <c r="BD22" i="30"/>
  <c r="BD21" i="30"/>
  <c r="BE23" i="20"/>
  <c r="BD20" i="30"/>
  <c r="BD12" i="30" a="1"/>
  <c r="BD12" i="30"/>
  <c r="BE22" i="30"/>
  <c r="BE21" i="30"/>
  <c r="BF23" i="20"/>
  <c r="BE20" i="30"/>
  <c r="BE12" i="30" a="1"/>
  <c r="BE12" i="30"/>
  <c r="BF22" i="30"/>
  <c r="BF21" i="30"/>
  <c r="BG23" i="20"/>
  <c r="BF20" i="30"/>
  <c r="BF12" i="30" a="1"/>
  <c r="BF12" i="30"/>
  <c r="BG22" i="30"/>
  <c r="BG21" i="30"/>
  <c r="BH23" i="20"/>
  <c r="BG20" i="30"/>
  <c r="BG12" i="30" a="1"/>
  <c r="BG12" i="30"/>
  <c r="BH22" i="30"/>
  <c r="BH21" i="30"/>
  <c r="BI23" i="20"/>
  <c r="BH20" i="30"/>
  <c r="BH12" i="30" a="1"/>
  <c r="BH12" i="30"/>
  <c r="BI22" i="30"/>
  <c r="BI21" i="30"/>
  <c r="BJ23" i="20"/>
  <c r="BI20" i="30"/>
  <c r="BI12" i="30" a="1"/>
  <c r="BI12" i="30"/>
  <c r="BJ22" i="30"/>
  <c r="BJ21" i="30"/>
  <c r="BK23" i="20"/>
  <c r="BJ20" i="30"/>
  <c r="BJ12" i="30" a="1"/>
  <c r="BJ12" i="30"/>
  <c r="BK22" i="30"/>
  <c r="BK21" i="30"/>
  <c r="BL23" i="20"/>
  <c r="BK20" i="30"/>
  <c r="BK12" i="30" a="1"/>
  <c r="BK12" i="30"/>
  <c r="BL22" i="30"/>
  <c r="BL21" i="30"/>
  <c r="BM23" i="20"/>
  <c r="BL20" i="30"/>
  <c r="BL12" i="30" a="1"/>
  <c r="BL12" i="30"/>
  <c r="BM22" i="30"/>
  <c r="BM21" i="30"/>
  <c r="BN23" i="20"/>
  <c r="BM20" i="30"/>
  <c r="BM12" i="30" a="1"/>
  <c r="BM12" i="30"/>
  <c r="BN22" i="30"/>
  <c r="BN21" i="30"/>
  <c r="BO23" i="20"/>
  <c r="BN20" i="30"/>
  <c r="BN12" i="30" a="1"/>
  <c r="BN12" i="30"/>
  <c r="BO22" i="30"/>
  <c r="BO21" i="30"/>
  <c r="BP23" i="20"/>
  <c r="BO20" i="30"/>
  <c r="BO12" i="30" a="1"/>
  <c r="BO12" i="30"/>
  <c r="BP22" i="30"/>
  <c r="BP21" i="30"/>
  <c r="BQ23" i="20"/>
  <c r="BP20" i="30"/>
  <c r="BP12" i="30" a="1"/>
  <c r="BP12" i="30"/>
  <c r="BQ22" i="30"/>
  <c r="BQ21" i="30"/>
  <c r="BR23" i="20"/>
  <c r="BQ20" i="30"/>
  <c r="BQ12" i="30" a="1"/>
  <c r="BQ12" i="30"/>
  <c r="BR22" i="30"/>
  <c r="BR21" i="30"/>
  <c r="BS23" i="20"/>
  <c r="BR20" i="30"/>
  <c r="BR12" i="30" a="1"/>
  <c r="BR12" i="30"/>
  <c r="BS22" i="30"/>
  <c r="BS21" i="30"/>
  <c r="BT23" i="20"/>
  <c r="BS20" i="30"/>
  <c r="BS12" i="30" a="1"/>
  <c r="BS12" i="30"/>
  <c r="BT22" i="30"/>
  <c r="BT21" i="30"/>
  <c r="BU23" i="20"/>
  <c r="BT20" i="30"/>
  <c r="BT12" i="30" a="1"/>
  <c r="BT12" i="30"/>
  <c r="BU22" i="30"/>
  <c r="BU21" i="30"/>
  <c r="BV23" i="20"/>
  <c r="BU20" i="30"/>
  <c r="BU12" i="30" a="1"/>
  <c r="BU12" i="30"/>
  <c r="BV22" i="30"/>
  <c r="BV21" i="30"/>
  <c r="BW23" i="20"/>
  <c r="BV20" i="30"/>
  <c r="BV12" i="30" a="1"/>
  <c r="BV12" i="30"/>
  <c r="BW22" i="30"/>
  <c r="BW21" i="30"/>
  <c r="BX23" i="20"/>
  <c r="BW20" i="30"/>
  <c r="BW12" i="30" a="1"/>
  <c r="BW12" i="30"/>
  <c r="BX22" i="30"/>
  <c r="BX21" i="30"/>
  <c r="BY23" i="20"/>
  <c r="BX20" i="30"/>
  <c r="BX12" i="30" a="1"/>
  <c r="BX12" i="30"/>
  <c r="BY22" i="30"/>
  <c r="BY21" i="30"/>
  <c r="BZ23" i="20"/>
  <c r="BY20" i="30"/>
  <c r="BY12" i="30" a="1"/>
  <c r="BY12" i="30"/>
  <c r="BZ22" i="30"/>
  <c r="BZ21" i="30"/>
  <c r="CA23" i="20"/>
  <c r="BZ20" i="30"/>
  <c r="BZ12" i="30" a="1"/>
  <c r="BZ12" i="30"/>
  <c r="CA22" i="30"/>
  <c r="CA21" i="30"/>
  <c r="CB23" i="20"/>
  <c r="CA20" i="30"/>
  <c r="CA12" i="30" a="1"/>
  <c r="CA12" i="30"/>
  <c r="CB22" i="30"/>
  <c r="CB21" i="30"/>
  <c r="CC23" i="20"/>
  <c r="CB20" i="30"/>
  <c r="CB12" i="30" a="1"/>
  <c r="CB12" i="30"/>
  <c r="CC22" i="30"/>
  <c r="CC21" i="30"/>
  <c r="CD23" i="20"/>
  <c r="CC20" i="30"/>
  <c r="CC12" i="30" a="1"/>
  <c r="CC12" i="30"/>
  <c r="CD22" i="30"/>
  <c r="CD21" i="30"/>
  <c r="CE23" i="20"/>
  <c r="CD20" i="30"/>
  <c r="CD12" i="30" a="1"/>
  <c r="CD12" i="30"/>
  <c r="CE22" i="30"/>
  <c r="CE21" i="30"/>
  <c r="CF23" i="20"/>
  <c r="CE20" i="30"/>
  <c r="CE12" i="30" a="1"/>
  <c r="CE12" i="30"/>
  <c r="CF22" i="30"/>
  <c r="CF21" i="30"/>
  <c r="CG23" i="20"/>
  <c r="CF20" i="30"/>
  <c r="CF12" i="30" a="1"/>
  <c r="CF12" i="30"/>
  <c r="CG22" i="30"/>
  <c r="CG21" i="30"/>
  <c r="CH23" i="20"/>
  <c r="CG20" i="30"/>
  <c r="CG12" i="30" a="1"/>
  <c r="CG12" i="30"/>
  <c r="CH22" i="30"/>
  <c r="CH21" i="30"/>
  <c r="CI23" i="20"/>
  <c r="CH20" i="30"/>
  <c r="CH12" i="30" a="1"/>
  <c r="CH12" i="30"/>
  <c r="CI22" i="30"/>
  <c r="CI21" i="30"/>
  <c r="CJ23" i="20"/>
  <c r="CI20" i="30"/>
  <c r="CI12" i="30" a="1"/>
  <c r="CI12" i="30"/>
  <c r="CJ22" i="30"/>
  <c r="CJ21" i="30"/>
  <c r="CK23" i="20"/>
  <c r="CJ20" i="30"/>
  <c r="CJ12" i="30" a="1"/>
  <c r="CJ12" i="30"/>
  <c r="CK22" i="30"/>
  <c r="CK21" i="30"/>
  <c r="CL23" i="20"/>
  <c r="CK20" i="30"/>
  <c r="CK12" i="30" a="1"/>
  <c r="CK12" i="30"/>
  <c r="CL22" i="30"/>
  <c r="CL21" i="30"/>
  <c r="CM23" i="20"/>
  <c r="CL20" i="30"/>
  <c r="CL12" i="30" a="1"/>
  <c r="CL12" i="30"/>
  <c r="CM22" i="30"/>
  <c r="CM21" i="30"/>
  <c r="CN23" i="20"/>
  <c r="CM20" i="30"/>
  <c r="CM12" i="30" a="1"/>
  <c r="CM12" i="30"/>
  <c r="CN22" i="30"/>
  <c r="CN21" i="30"/>
  <c r="CO23" i="20"/>
  <c r="CN20" i="30"/>
  <c r="CN12" i="30" a="1"/>
  <c r="CN12" i="30"/>
  <c r="CO22" i="30"/>
  <c r="CO21" i="30"/>
  <c r="CP23" i="20"/>
  <c r="CO20" i="30"/>
  <c r="CO12" i="30" a="1"/>
  <c r="CO12" i="30"/>
  <c r="CP22" i="30"/>
  <c r="CP21" i="30"/>
  <c r="CQ23" i="20"/>
  <c r="CP20" i="30"/>
  <c r="CP12" i="30" a="1"/>
  <c r="CP12" i="30"/>
  <c r="CQ22" i="30"/>
  <c r="CQ21" i="30"/>
  <c r="CR23" i="20"/>
  <c r="CQ20" i="30"/>
  <c r="CQ12" i="30" a="1"/>
  <c r="CQ12" i="30"/>
  <c r="CR22" i="30"/>
  <c r="CR21" i="30"/>
  <c r="CS23" i="20"/>
  <c r="CR20" i="30"/>
  <c r="CR12" i="30" a="1"/>
  <c r="CR12" i="30"/>
  <c r="CS22" i="30"/>
  <c r="CS21" i="30"/>
  <c r="CT23" i="20"/>
  <c r="CS20" i="30"/>
  <c r="CS12" i="30" a="1"/>
  <c r="CS12" i="30"/>
  <c r="CT22" i="30"/>
  <c r="CT21" i="30"/>
  <c r="CU23" i="20"/>
  <c r="CT20" i="30"/>
  <c r="CT12" i="30" a="1"/>
  <c r="CT12" i="30"/>
  <c r="CU22" i="30"/>
  <c r="CU21" i="30"/>
  <c r="CV23" i="20"/>
  <c r="CU20" i="30"/>
  <c r="CU12" i="30" a="1"/>
  <c r="CU12" i="30"/>
  <c r="CV22" i="30"/>
  <c r="CV21" i="30"/>
  <c r="CW23" i="20"/>
  <c r="CV20" i="30"/>
  <c r="CV12" i="30" a="1"/>
  <c r="CV12" i="30"/>
  <c r="CW22" i="30"/>
  <c r="CW21" i="30"/>
  <c r="CX23" i="20"/>
  <c r="CW20" i="30"/>
  <c r="CW12" i="30" a="1"/>
  <c r="CW12" i="30"/>
  <c r="CX22" i="30"/>
  <c r="CX21" i="30"/>
  <c r="CY23" i="20"/>
  <c r="CX20" i="30"/>
  <c r="CX12" i="30" a="1"/>
  <c r="CX12" i="30"/>
  <c r="CY22" i="30"/>
  <c r="CY21" i="30"/>
  <c r="CZ23" i="20"/>
  <c r="CY20" i="30"/>
  <c r="CY12" i="30" a="1"/>
  <c r="CY12" i="30"/>
  <c r="CZ22" i="30"/>
  <c r="CZ21" i="30"/>
  <c r="DA23" i="20"/>
  <c r="CZ20" i="30"/>
  <c r="CZ12" i="30" a="1"/>
  <c r="CZ12" i="30"/>
  <c r="DA22" i="30"/>
  <c r="DA21" i="30"/>
  <c r="DB23" i="20"/>
  <c r="DA20" i="30"/>
  <c r="DA12" i="30" a="1"/>
  <c r="DA12" i="30"/>
  <c r="DB22" i="30"/>
  <c r="DB21" i="30"/>
  <c r="DC23" i="20"/>
  <c r="DB20" i="30"/>
  <c r="DB12" i="30" a="1"/>
  <c r="DB12" i="30"/>
  <c r="DC22" i="30"/>
  <c r="DC21" i="30"/>
  <c r="DD23" i="20"/>
  <c r="DC20" i="30"/>
  <c r="DC12" i="30" a="1"/>
  <c r="DC12" i="30"/>
  <c r="DD22" i="30"/>
  <c r="DD21" i="30"/>
  <c r="DE23" i="20"/>
  <c r="DD20" i="30"/>
  <c r="DD12" i="30" a="1"/>
  <c r="DD12" i="30"/>
  <c r="DE22" i="30"/>
  <c r="DE21" i="30"/>
  <c r="DF23" i="20"/>
  <c r="DE20" i="30"/>
  <c r="DE12" i="30" a="1"/>
  <c r="DE12" i="30"/>
  <c r="DF22" i="30"/>
  <c r="DF21" i="30"/>
  <c r="DG23" i="20"/>
  <c r="DF20" i="30"/>
  <c r="DF12" i="30" a="1"/>
  <c r="DF12" i="30"/>
  <c r="DG22" i="30"/>
  <c r="DG21" i="30"/>
  <c r="DH23" i="20"/>
  <c r="DG20" i="30"/>
  <c r="DG12" i="30" a="1"/>
  <c r="DG12" i="30"/>
  <c r="DH22" i="30"/>
  <c r="DH21" i="30"/>
  <c r="DI23" i="20"/>
  <c r="DH20" i="30"/>
  <c r="DH12" i="30" a="1"/>
  <c r="DH12" i="30"/>
  <c r="DI22" i="30"/>
  <c r="DI21" i="30"/>
  <c r="DJ23" i="20"/>
  <c r="DI20" i="30"/>
  <c r="DI12" i="30" a="1"/>
  <c r="DI12" i="30"/>
  <c r="DJ22" i="30"/>
  <c r="DJ21" i="30"/>
  <c r="DK23" i="20"/>
  <c r="DJ20" i="30"/>
  <c r="DJ12" i="30" a="1"/>
  <c r="DJ12" i="30"/>
  <c r="DK22" i="30"/>
  <c r="DK21" i="30"/>
  <c r="DL23" i="20"/>
  <c r="DK20" i="30"/>
  <c r="DK12" i="30" a="1"/>
  <c r="DK12" i="30"/>
  <c r="DL22" i="30"/>
  <c r="DL21" i="30"/>
  <c r="DM23" i="20"/>
  <c r="DL20" i="30"/>
  <c r="DL12" i="30" a="1"/>
  <c r="DL12" i="30"/>
  <c r="DM22" i="30"/>
  <c r="DM21" i="30"/>
  <c r="DN23" i="20"/>
  <c r="DM20" i="30"/>
  <c r="DM12" i="30" a="1"/>
  <c r="DM12" i="30"/>
  <c r="DN22" i="30"/>
  <c r="DN21" i="30"/>
  <c r="DO23" i="20"/>
  <c r="DN20" i="30"/>
  <c r="DN12" i="30" a="1"/>
  <c r="DN12" i="30"/>
  <c r="DO22" i="30"/>
  <c r="DO21" i="30"/>
  <c r="DP23" i="20"/>
  <c r="DO20" i="30"/>
  <c r="DO12" i="30" a="1"/>
  <c r="DO12" i="30"/>
  <c r="DP22" i="30"/>
  <c r="DP21" i="30"/>
  <c r="DQ23" i="20"/>
  <c r="DP20" i="30"/>
  <c r="DP12" i="30" a="1"/>
  <c r="DP12" i="30"/>
  <c r="DQ22" i="30"/>
  <c r="DQ21" i="30"/>
  <c r="DR23" i="20"/>
  <c r="DQ20" i="30"/>
  <c r="DQ12" i="30" a="1"/>
  <c r="DQ12" i="30"/>
  <c r="DR22" i="30"/>
  <c r="DR21" i="30"/>
  <c r="DS23" i="20"/>
  <c r="DR20" i="30"/>
  <c r="DR12" i="30" a="1"/>
  <c r="DR12" i="30"/>
  <c r="DS22" i="30"/>
  <c r="DS21" i="30"/>
  <c r="DT23" i="20"/>
  <c r="DS20" i="30"/>
  <c r="DS12" i="30" a="1"/>
  <c r="DS12" i="30"/>
  <c r="DT22" i="30"/>
  <c r="DT21" i="30"/>
  <c r="DU23" i="20"/>
  <c r="DT20" i="30"/>
  <c r="DT12" i="30" a="1"/>
  <c r="DT12" i="30"/>
  <c r="DU22" i="30"/>
  <c r="DU21" i="30"/>
  <c r="DV23" i="20"/>
  <c r="DU20" i="30"/>
  <c r="DU12" i="30" a="1"/>
  <c r="DU12" i="30"/>
  <c r="DV22" i="30"/>
  <c r="DV21" i="30"/>
  <c r="DW23" i="20"/>
  <c r="DV20" i="30"/>
  <c r="DV12" i="30" a="1"/>
  <c r="DV12" i="30"/>
  <c r="DW22" i="30"/>
  <c r="DW21" i="30"/>
  <c r="DX23" i="20"/>
  <c r="DW20" i="30"/>
  <c r="DW12" i="30" a="1"/>
  <c r="DW12" i="30"/>
  <c r="DX22" i="30"/>
  <c r="DX21" i="30"/>
  <c r="DY23" i="20"/>
  <c r="DX20" i="30"/>
  <c r="DX12" i="30" a="1"/>
  <c r="DX12" i="30"/>
  <c r="DY22" i="30"/>
  <c r="DY21" i="30"/>
  <c r="DZ23" i="20"/>
  <c r="DY20" i="30"/>
  <c r="DY12" i="30" a="1"/>
  <c r="DY12" i="30"/>
  <c r="DZ22" i="30"/>
  <c r="DZ21" i="30"/>
  <c r="EA23" i="20"/>
  <c r="DZ20" i="30"/>
  <c r="DZ12" i="30" a="1"/>
  <c r="DZ12" i="30"/>
  <c r="EA22" i="30"/>
  <c r="EA21" i="30"/>
  <c r="EB23" i="20"/>
  <c r="EA20" i="30"/>
  <c r="EA12" i="30" a="1"/>
  <c r="EA12" i="30"/>
  <c r="EB22" i="30"/>
  <c r="EB21" i="30"/>
  <c r="EC23" i="20"/>
  <c r="EB20" i="30"/>
  <c r="EB12" i="30" a="1"/>
  <c r="EB12" i="30"/>
  <c r="EC22" i="30"/>
  <c r="EC21" i="30"/>
  <c r="ED23" i="20"/>
  <c r="EC20" i="30"/>
  <c r="EC12" i="30" a="1"/>
  <c r="EC12" i="30"/>
  <c r="ED22" i="30"/>
  <c r="ED21" i="30"/>
  <c r="EE23" i="20"/>
  <c r="ED20" i="30"/>
  <c r="ED12" i="30" a="1"/>
  <c r="ED12" i="30"/>
  <c r="EE22" i="30"/>
  <c r="EE21" i="30"/>
  <c r="EF23" i="20"/>
  <c r="EE20" i="30"/>
  <c r="EE12" i="30" a="1"/>
  <c r="EE12" i="30"/>
  <c r="EF22" i="30"/>
  <c r="EF21" i="30"/>
  <c r="EG23" i="20"/>
  <c r="EF20" i="30"/>
  <c r="EF12" i="30" a="1"/>
  <c r="EF12" i="30"/>
  <c r="EG22" i="30"/>
  <c r="EG21" i="30"/>
  <c r="EH23" i="20"/>
  <c r="EG20" i="30"/>
  <c r="EG12" i="30" a="1"/>
  <c r="EG12" i="30"/>
  <c r="EH22" i="30"/>
  <c r="EH21" i="30"/>
  <c r="EI23" i="20"/>
  <c r="EH20" i="30"/>
  <c r="EH12" i="30" a="1"/>
  <c r="EH12" i="30"/>
  <c r="EI22" i="30"/>
  <c r="EI21" i="30"/>
  <c r="EJ23" i="20"/>
  <c r="EI20" i="30"/>
  <c r="EI12" i="30" a="1"/>
  <c r="EI12" i="30"/>
  <c r="EJ22" i="30"/>
  <c r="EJ21" i="30"/>
  <c r="EK23" i="20"/>
  <c r="EJ20" i="30"/>
  <c r="EJ12" i="30" a="1"/>
  <c r="EJ12" i="30"/>
  <c r="EK22" i="30"/>
  <c r="EK21" i="30"/>
  <c r="EL23" i="20"/>
  <c r="EK20" i="30"/>
  <c r="EK12" i="30" a="1"/>
  <c r="EK12" i="30"/>
  <c r="EL22" i="30"/>
  <c r="EL21" i="30"/>
  <c r="EM23" i="20"/>
  <c r="EL20" i="30"/>
  <c r="EL12" i="30" a="1"/>
  <c r="EL12" i="30"/>
  <c r="EM22" i="30"/>
  <c r="EM21" i="30"/>
  <c r="EN23" i="20"/>
  <c r="EM20" i="30"/>
  <c r="EM12" i="30" a="1"/>
  <c r="EM12" i="30"/>
  <c r="EN22" i="30"/>
  <c r="EN21" i="30"/>
  <c r="EO23" i="20"/>
  <c r="EN20" i="30"/>
  <c r="EN12" i="30" a="1"/>
  <c r="EN12" i="30"/>
  <c r="EO22" i="30"/>
  <c r="EO21" i="30"/>
  <c r="EP23" i="20"/>
  <c r="EO20" i="30"/>
  <c r="EO12" i="30" a="1"/>
  <c r="EO12" i="30"/>
  <c r="EP22" i="30"/>
  <c r="EP21" i="30"/>
  <c r="EQ23" i="20"/>
  <c r="EP20" i="30"/>
  <c r="EP12" i="30" a="1"/>
  <c r="EP12" i="30"/>
  <c r="EQ22" i="30"/>
  <c r="EQ21" i="30"/>
  <c r="ER23" i="20"/>
  <c r="EQ20" i="30"/>
  <c r="EQ12" i="30" a="1"/>
  <c r="EQ12" i="30"/>
  <c r="ER22" i="30"/>
  <c r="ER21" i="30"/>
  <c r="ES23" i="20"/>
  <c r="ER20" i="30"/>
  <c r="ER12" i="30" a="1"/>
  <c r="ER12" i="30"/>
  <c r="ES22" i="30"/>
  <c r="ES21" i="30"/>
  <c r="ET23" i="20"/>
  <c r="ES20" i="30"/>
  <c r="ES12" i="30" a="1"/>
  <c r="ES12" i="30"/>
  <c r="ET22" i="30"/>
  <c r="ET21" i="30"/>
  <c r="EU23" i="20"/>
  <c r="ET20" i="30"/>
  <c r="ET12" i="30" a="1"/>
  <c r="ET12" i="30"/>
  <c r="EU22" i="30"/>
  <c r="EU21" i="30"/>
  <c r="EV23" i="20"/>
  <c r="EU20" i="30"/>
  <c r="EU12" i="30" a="1"/>
  <c r="EU12" i="30"/>
  <c r="EV22" i="30"/>
  <c r="EV21" i="30"/>
  <c r="EW23" i="20"/>
  <c r="EV20" i="30"/>
  <c r="EV12" i="30" a="1"/>
  <c r="EV12" i="30"/>
  <c r="EW22" i="30"/>
  <c r="EW21" i="30"/>
  <c r="EX23" i="20"/>
  <c r="EW20" i="30"/>
  <c r="EW12" i="30" a="1"/>
  <c r="EW12" i="30"/>
  <c r="EX22" i="30"/>
  <c r="EX21" i="30"/>
  <c r="EY23" i="20"/>
  <c r="EX20" i="30"/>
  <c r="EX12" i="30" a="1"/>
  <c r="EX12" i="30"/>
  <c r="EY22" i="30"/>
  <c r="EY21" i="30"/>
  <c r="EZ23" i="20"/>
  <c r="EY20" i="30"/>
  <c r="EY12" i="30" a="1"/>
  <c r="EY12" i="30"/>
  <c r="EZ22" i="30"/>
  <c r="EZ21" i="30"/>
  <c r="FA23" i="20"/>
  <c r="EZ20" i="30"/>
  <c r="EZ12" i="30" a="1"/>
  <c r="EZ12" i="30"/>
  <c r="FA22" i="30"/>
  <c r="FA21" i="30"/>
  <c r="FB23" i="20"/>
  <c r="FA20" i="30"/>
  <c r="FA12" i="30" a="1"/>
  <c r="FA12" i="30"/>
  <c r="FB22" i="30"/>
  <c r="FB21" i="30"/>
  <c r="FC23" i="20"/>
  <c r="FB20" i="30"/>
  <c r="FB12" i="30" a="1"/>
  <c r="FB12" i="30"/>
  <c r="FC22" i="30"/>
  <c r="FC21" i="30"/>
  <c r="FD23" i="20"/>
  <c r="FC20" i="30"/>
  <c r="FC12" i="30" a="1"/>
  <c r="FC12" i="30"/>
  <c r="FD22" i="30"/>
  <c r="FD21" i="30"/>
  <c r="FE23" i="20"/>
  <c r="FD20" i="30"/>
  <c r="FD12" i="30" a="1"/>
  <c r="FD12" i="30"/>
  <c r="FE22" i="30"/>
  <c r="FE21" i="30"/>
  <c r="FF23" i="20"/>
  <c r="FE20" i="30"/>
  <c r="FE12" i="30" a="1"/>
  <c r="FE12" i="30"/>
  <c r="FF22" i="30"/>
  <c r="FF21" i="30"/>
  <c r="FG23" i="20"/>
  <c r="FF20" i="30"/>
  <c r="FF12" i="30" a="1"/>
  <c r="FF12" i="30"/>
  <c r="FG22" i="30"/>
  <c r="FG21" i="30"/>
  <c r="FH23" i="20"/>
  <c r="FG20" i="30"/>
  <c r="FG12" i="30" a="1"/>
  <c r="FG12" i="30"/>
  <c r="FH22" i="30"/>
  <c r="FH21" i="30"/>
  <c r="FI23" i="20"/>
  <c r="FH20" i="30"/>
  <c r="FH12" i="30" a="1"/>
  <c r="FH12" i="30"/>
  <c r="FI22" i="30"/>
  <c r="FI21" i="30"/>
  <c r="FJ23" i="20"/>
  <c r="FI20" i="30"/>
  <c r="FI12" i="30" a="1"/>
  <c r="FI12" i="30"/>
  <c r="FJ22" i="30"/>
  <c r="FJ21" i="30"/>
  <c r="FK23" i="20"/>
  <c r="FJ20" i="30"/>
  <c r="FJ12" i="30" a="1"/>
  <c r="FJ12" i="30"/>
  <c r="FK22" i="30"/>
  <c r="FK21" i="30"/>
  <c r="FL23" i="20"/>
  <c r="FK20" i="30"/>
  <c r="FK12" i="30" a="1"/>
  <c r="FK12" i="30"/>
  <c r="FL22" i="30"/>
  <c r="FL21" i="30"/>
  <c r="FM23" i="20"/>
  <c r="FL20" i="30"/>
  <c r="FL12" i="30" a="1"/>
  <c r="FL12" i="30"/>
  <c r="FM22" i="30"/>
  <c r="FM21" i="30"/>
  <c r="FN23" i="20"/>
  <c r="FM20" i="30"/>
  <c r="FM12" i="30" a="1"/>
  <c r="FM12" i="30"/>
  <c r="FN22" i="30"/>
  <c r="FN21" i="30"/>
  <c r="FO23" i="20"/>
  <c r="FN20" i="30"/>
  <c r="FN12" i="30" a="1"/>
  <c r="FN12" i="30"/>
  <c r="FO22" i="30"/>
  <c r="FO21" i="30"/>
  <c r="FP23" i="20"/>
  <c r="FO20" i="30"/>
  <c r="FO12" i="30" a="1"/>
  <c r="FO12" i="30"/>
  <c r="FP22" i="30"/>
  <c r="FP21" i="30"/>
  <c r="FQ23" i="20"/>
  <c r="FP20" i="30"/>
  <c r="FP12" i="30" a="1"/>
  <c r="FP12" i="30"/>
  <c r="FQ22" i="30"/>
  <c r="FQ21" i="30"/>
  <c r="FR23" i="20"/>
  <c r="FQ20" i="30"/>
  <c r="FQ12" i="30" a="1"/>
  <c r="FQ12" i="30"/>
  <c r="FR22" i="30"/>
  <c r="FR21" i="30"/>
  <c r="FS23" i="20"/>
  <c r="FR20" i="30"/>
  <c r="FR12" i="30" a="1"/>
  <c r="FR12" i="30"/>
  <c r="FS22" i="30"/>
  <c r="FS21" i="30"/>
  <c r="FT23" i="20"/>
  <c r="FS20" i="30"/>
  <c r="FS12" i="30" a="1"/>
  <c r="FS12" i="30"/>
  <c r="FT22" i="30"/>
  <c r="FT21" i="30"/>
  <c r="FU23" i="20"/>
  <c r="FT20" i="30"/>
  <c r="FT12" i="30" a="1"/>
  <c r="FT12" i="30"/>
  <c r="FU22" i="30"/>
  <c r="FU21" i="30"/>
  <c r="FV23" i="20"/>
  <c r="FU20" i="30"/>
  <c r="FU12" i="30" a="1"/>
  <c r="FU12" i="30"/>
  <c r="FV22" i="30"/>
  <c r="FV21" i="30"/>
  <c r="FW23" i="20"/>
  <c r="FV20" i="30"/>
  <c r="FV12" i="30" a="1"/>
  <c r="FV12" i="30"/>
  <c r="FW22" i="30"/>
  <c r="FW21" i="30"/>
  <c r="FX23" i="20"/>
  <c r="FW20" i="30"/>
  <c r="FW12" i="30" a="1"/>
  <c r="FW12" i="30"/>
  <c r="FX22" i="30"/>
  <c r="FX21" i="30"/>
  <c r="FY23" i="20"/>
  <c r="FX20" i="30"/>
  <c r="FX12" i="30" a="1"/>
  <c r="FX12" i="30"/>
  <c r="FY22" i="30"/>
  <c r="FY21" i="30"/>
  <c r="FZ23" i="20"/>
  <c r="FY20" i="30"/>
  <c r="FY12" i="30" a="1"/>
  <c r="FY12" i="30"/>
  <c r="FZ22" i="30"/>
  <c r="FZ21" i="30"/>
  <c r="GA23" i="20"/>
  <c r="FZ20" i="30"/>
  <c r="FZ12" i="30" a="1"/>
  <c r="FZ12" i="30"/>
  <c r="GA22" i="30"/>
  <c r="GA21" i="30"/>
  <c r="GB23" i="20"/>
  <c r="GA20" i="30"/>
  <c r="GA12" i="30" a="1"/>
  <c r="GA12" i="30"/>
  <c r="GB22" i="30"/>
  <c r="GB21" i="30"/>
  <c r="GC23" i="20"/>
  <c r="GB20" i="30"/>
  <c r="GB12" i="30" a="1"/>
  <c r="GB12" i="30"/>
  <c r="GC22" i="30"/>
  <c r="GC21" i="30"/>
  <c r="GD23" i="20"/>
  <c r="GC20" i="30"/>
  <c r="GC12" i="30" a="1"/>
  <c r="GC12" i="30"/>
  <c r="GD22" i="30"/>
  <c r="GD21" i="30"/>
  <c r="GE23" i="20"/>
  <c r="GD20" i="30"/>
  <c r="GD12" i="30" a="1"/>
  <c r="GD12" i="30"/>
  <c r="GE22" i="30"/>
  <c r="GE21" i="30"/>
  <c r="GF23" i="20"/>
  <c r="GE20" i="30"/>
  <c r="GE12" i="30" a="1"/>
  <c r="GE12" i="30"/>
  <c r="GF22" i="30"/>
  <c r="GF21" i="30"/>
  <c r="GG23" i="20"/>
  <c r="GF20" i="30"/>
  <c r="GF12" i="30" a="1"/>
  <c r="GF12" i="30"/>
  <c r="GG22" i="30"/>
  <c r="GG21" i="30"/>
  <c r="GH23" i="20"/>
  <c r="GG20" i="30"/>
  <c r="GG12" i="30" a="1"/>
  <c r="GG12" i="30"/>
  <c r="GH22" i="30"/>
  <c r="GH21" i="30"/>
  <c r="GI23" i="20"/>
  <c r="GH20" i="30"/>
  <c r="GH12" i="30" a="1"/>
  <c r="GH12" i="30"/>
  <c r="GI22" i="30"/>
  <c r="GI21" i="30"/>
  <c r="GJ23" i="20"/>
  <c r="GI20" i="30"/>
  <c r="GI12" i="30" a="1"/>
  <c r="GI12" i="30"/>
  <c r="GJ22" i="30"/>
  <c r="GJ21" i="30"/>
  <c r="GK23" i="20"/>
  <c r="GJ20" i="30"/>
  <c r="GJ12" i="30" a="1"/>
  <c r="GJ12" i="30"/>
  <c r="GK22" i="30"/>
  <c r="GK21" i="30"/>
  <c r="GL23" i="20"/>
  <c r="GK20" i="30"/>
  <c r="GK12" i="30" a="1"/>
  <c r="GK12" i="30"/>
  <c r="GL22" i="30"/>
  <c r="GL21" i="30"/>
  <c r="GM23" i="20"/>
  <c r="GL20" i="30"/>
  <c r="GL12" i="30" a="1"/>
  <c r="GL12" i="30"/>
  <c r="GM22" i="30"/>
  <c r="GM21" i="30"/>
  <c r="GN23" i="20"/>
  <c r="GM20" i="30"/>
  <c r="GM12" i="30" a="1"/>
  <c r="GM12" i="30"/>
  <c r="GN22" i="30"/>
  <c r="GN21" i="30"/>
  <c r="GO23" i="20"/>
  <c r="GN20" i="30"/>
  <c r="GN12" i="30" a="1"/>
  <c r="GN12" i="30"/>
  <c r="GO22" i="30"/>
  <c r="GO21" i="30"/>
  <c r="GP23" i="20"/>
  <c r="GO20" i="30"/>
  <c r="GO12" i="30" a="1"/>
  <c r="GO12" i="30"/>
  <c r="GP22" i="30"/>
  <c r="GP21" i="30"/>
  <c r="GQ23" i="20"/>
  <c r="GP20" i="30"/>
  <c r="GP12" i="30" a="1"/>
  <c r="GP12" i="30"/>
  <c r="GQ22" i="30"/>
  <c r="GQ21" i="30"/>
  <c r="GR23" i="20"/>
  <c r="GQ20" i="30"/>
  <c r="GQ12" i="30" a="1"/>
  <c r="GQ12" i="30"/>
  <c r="GR22" i="30"/>
  <c r="GR21" i="30"/>
  <c r="GS23" i="20"/>
  <c r="GR20" i="30"/>
  <c r="GR12" i="30" a="1"/>
  <c r="GR12" i="30"/>
  <c r="GS22" i="30"/>
  <c r="GS21" i="30"/>
  <c r="GT23" i="20"/>
  <c r="GS20" i="30"/>
  <c r="GS12" i="30" a="1"/>
  <c r="GS12" i="30"/>
  <c r="B22" i="30"/>
  <c r="B21" i="30"/>
  <c r="C23" i="20"/>
  <c r="B20" i="30"/>
  <c r="B12" i="30" a="1"/>
  <c r="B12" i="30"/>
  <c r="B1" i="17"/>
  <c r="C47" i="17"/>
  <c r="C16" i="17"/>
  <c r="D47" i="17"/>
  <c r="D16" i="17"/>
  <c r="E47" i="17"/>
  <c r="E16" i="17"/>
  <c r="F47" i="17"/>
  <c r="F16" i="17"/>
  <c r="G47" i="17"/>
  <c r="G16" i="17"/>
  <c r="H47" i="17"/>
  <c r="H16" i="17"/>
  <c r="I47" i="17"/>
  <c r="I16" i="17"/>
  <c r="J47" i="17"/>
  <c r="J16" i="17"/>
  <c r="K47" i="17"/>
  <c r="K16" i="17"/>
  <c r="L47" i="17"/>
  <c r="L16" i="17"/>
  <c r="M47" i="17"/>
  <c r="M16" i="17"/>
  <c r="N47" i="17"/>
  <c r="N16" i="17"/>
  <c r="O47" i="17"/>
  <c r="O16" i="17"/>
  <c r="P47" i="17"/>
  <c r="P16" i="17"/>
  <c r="Q47" i="17"/>
  <c r="Q16" i="17"/>
  <c r="R47" i="17"/>
  <c r="R16" i="17"/>
  <c r="S47" i="17"/>
  <c r="S16" i="17"/>
  <c r="T47" i="17"/>
  <c r="T16" i="17"/>
  <c r="U47" i="17"/>
  <c r="U16" i="17"/>
  <c r="V47" i="17"/>
  <c r="V16" i="17"/>
  <c r="W47" i="17"/>
  <c r="W16" i="17"/>
  <c r="X47" i="17"/>
  <c r="X16" i="17"/>
  <c r="Y47" i="17"/>
  <c r="Y16" i="17"/>
  <c r="Z47" i="17"/>
  <c r="Z16" i="17"/>
  <c r="AA47" i="17"/>
  <c r="AA16" i="17"/>
  <c r="AB47" i="17"/>
  <c r="AB16" i="17"/>
  <c r="AC47" i="17"/>
  <c r="AC16" i="17"/>
  <c r="AD47" i="17"/>
  <c r="AD16" i="17"/>
  <c r="AE47" i="17"/>
  <c r="AE16" i="17"/>
  <c r="AF47" i="17"/>
  <c r="AF16" i="17"/>
  <c r="AG47" i="17"/>
  <c r="AG16" i="17"/>
  <c r="AH47" i="17"/>
  <c r="AH16" i="17"/>
  <c r="AI47" i="17"/>
  <c r="AI16" i="17"/>
  <c r="AJ47" i="17"/>
  <c r="AJ16" i="17"/>
  <c r="AK47" i="17"/>
  <c r="AK16" i="17"/>
  <c r="AL47" i="17"/>
  <c r="AL16" i="17"/>
  <c r="AM47" i="17"/>
  <c r="AM16" i="17"/>
  <c r="AN47" i="17"/>
  <c r="AN16" i="17"/>
  <c r="AO47" i="17"/>
  <c r="AO16" i="17"/>
  <c r="AP47" i="17"/>
  <c r="AP16" i="17"/>
  <c r="AQ47" i="17"/>
  <c r="AQ16" i="17"/>
  <c r="AR47" i="17"/>
  <c r="AR16" i="17"/>
  <c r="AS47" i="17"/>
  <c r="AS16" i="17"/>
  <c r="AT47" i="17"/>
  <c r="AT16" i="17"/>
  <c r="AU47" i="17"/>
  <c r="AU16" i="17"/>
  <c r="AV47" i="17"/>
  <c r="AV16" i="17"/>
  <c r="AW47" i="17"/>
  <c r="AW16" i="17"/>
  <c r="AX47" i="17"/>
  <c r="AX16" i="17"/>
  <c r="AY47" i="17"/>
  <c r="AY16" i="17"/>
  <c r="AZ47" i="17"/>
  <c r="AZ16" i="17"/>
  <c r="BA47" i="17"/>
  <c r="BA16" i="17"/>
  <c r="BB47" i="17"/>
  <c r="BB16" i="17"/>
  <c r="BC47" i="17"/>
  <c r="BC16" i="17"/>
  <c r="BD47" i="17"/>
  <c r="BD16" i="17"/>
  <c r="BE47" i="17"/>
  <c r="BE16" i="17"/>
  <c r="BF47" i="17"/>
  <c r="BF16" i="17"/>
  <c r="BG47" i="17"/>
  <c r="BG16" i="17"/>
  <c r="BH47" i="17"/>
  <c r="BH16" i="17"/>
  <c r="BI47" i="17"/>
  <c r="BI16" i="17"/>
  <c r="BJ47" i="17"/>
  <c r="BJ16" i="17"/>
  <c r="BK47" i="17"/>
  <c r="BK16" i="17"/>
  <c r="BL47" i="17"/>
  <c r="BL16" i="17"/>
  <c r="BM47" i="17"/>
  <c r="BM16" i="17"/>
  <c r="BN47" i="17"/>
  <c r="BN16" i="17"/>
  <c r="BO47" i="17"/>
  <c r="BO16" i="17"/>
  <c r="BP47" i="17"/>
  <c r="BP16" i="17"/>
  <c r="BQ47" i="17"/>
  <c r="BQ16" i="17"/>
  <c r="BR47" i="17"/>
  <c r="BR16" i="17"/>
  <c r="BS47" i="17"/>
  <c r="BS16" i="17"/>
  <c r="BT47" i="17"/>
  <c r="BT16" i="17"/>
  <c r="BU47" i="17"/>
  <c r="BU16" i="17"/>
  <c r="BV47" i="17"/>
  <c r="BV16" i="17"/>
  <c r="BW47" i="17"/>
  <c r="BW16" i="17"/>
  <c r="BX47" i="17"/>
  <c r="BX16" i="17"/>
  <c r="BY47" i="17"/>
  <c r="BY16" i="17"/>
  <c r="BZ47" i="17"/>
  <c r="BZ16" i="17"/>
  <c r="CA47" i="17"/>
  <c r="CA16" i="17"/>
  <c r="CB47" i="17"/>
  <c r="CB16" i="17"/>
  <c r="CC47" i="17"/>
  <c r="CC16" i="17"/>
  <c r="CD47" i="17"/>
  <c r="CD16" i="17"/>
  <c r="CE47" i="17"/>
  <c r="CE16" i="17"/>
  <c r="CF47" i="17"/>
  <c r="CF16" i="17"/>
  <c r="CG47" i="17"/>
  <c r="CG16" i="17"/>
  <c r="CH47" i="17"/>
  <c r="CH16" i="17"/>
  <c r="CI47" i="17"/>
  <c r="CI16" i="17"/>
  <c r="CJ47" i="17"/>
  <c r="CJ16" i="17"/>
  <c r="CK47" i="17"/>
  <c r="CK16" i="17"/>
  <c r="CL47" i="17"/>
  <c r="CL16" i="17"/>
  <c r="CM47" i="17"/>
  <c r="CM16" i="17"/>
  <c r="CN47" i="17"/>
  <c r="CN16" i="17"/>
  <c r="CO47" i="17"/>
  <c r="CO16" i="17"/>
  <c r="CP47" i="17"/>
  <c r="CP16" i="17"/>
  <c r="CQ47" i="17"/>
  <c r="CQ16" i="17"/>
  <c r="CR47" i="17"/>
  <c r="CR16" i="17"/>
  <c r="CS47" i="17"/>
  <c r="CS16" i="17"/>
  <c r="CT47" i="17"/>
  <c r="CT16" i="17"/>
  <c r="CU47" i="17"/>
  <c r="CU16" i="17"/>
  <c r="CV47" i="17"/>
  <c r="CV16" i="17"/>
  <c r="CW47" i="17"/>
  <c r="CW16" i="17"/>
  <c r="CX47" i="17"/>
  <c r="CX16" i="17"/>
  <c r="CY47" i="17"/>
  <c r="CY16" i="17"/>
  <c r="CZ47" i="17"/>
  <c r="CZ16" i="17"/>
  <c r="DA47" i="17"/>
  <c r="DA16" i="17"/>
  <c r="DB47" i="17"/>
  <c r="DB16" i="17"/>
  <c r="DC47" i="17"/>
  <c r="DC16" i="17"/>
  <c r="DD47" i="17"/>
  <c r="DD16" i="17"/>
  <c r="DE47" i="17"/>
  <c r="DE16" i="17"/>
  <c r="DF47" i="17"/>
  <c r="DF16" i="17"/>
  <c r="DG47" i="17"/>
  <c r="DG16" i="17"/>
  <c r="DH47" i="17"/>
  <c r="DH16" i="17"/>
  <c r="DI47" i="17"/>
  <c r="DI16" i="17"/>
  <c r="DJ47" i="17"/>
  <c r="DJ16" i="17"/>
  <c r="DK47" i="17"/>
  <c r="DK16" i="17"/>
  <c r="DL47" i="17"/>
  <c r="DL16" i="17"/>
  <c r="DM47" i="17"/>
  <c r="DM16" i="17"/>
  <c r="DN47" i="17"/>
  <c r="DN16" i="17"/>
  <c r="DO47" i="17"/>
  <c r="DO16" i="17"/>
  <c r="DP47" i="17"/>
  <c r="DP16" i="17"/>
  <c r="DQ47" i="17"/>
  <c r="DQ16" i="17"/>
  <c r="DR47" i="17"/>
  <c r="DR16" i="17"/>
  <c r="DS47" i="17"/>
  <c r="DS16" i="17"/>
  <c r="DT47" i="17"/>
  <c r="DT16" i="17"/>
  <c r="DU47" i="17"/>
  <c r="DU16" i="17"/>
  <c r="DV47" i="17"/>
  <c r="DV16" i="17"/>
  <c r="DW47" i="17"/>
  <c r="DW16" i="17"/>
  <c r="DX47" i="17"/>
  <c r="DX16" i="17"/>
  <c r="DY47" i="17"/>
  <c r="DY16" i="17"/>
  <c r="DZ47" i="17"/>
  <c r="DZ16" i="17"/>
  <c r="EA47" i="17"/>
  <c r="EA16" i="17"/>
  <c r="EB47" i="17"/>
  <c r="EB16" i="17"/>
  <c r="EC47" i="17"/>
  <c r="EC16" i="17"/>
  <c r="ED47" i="17"/>
  <c r="ED16" i="17"/>
  <c r="EE47" i="17"/>
  <c r="EE16" i="17"/>
  <c r="EF47" i="17"/>
  <c r="EF16" i="17"/>
  <c r="EG47" i="17"/>
  <c r="EG16" i="17"/>
  <c r="EH47" i="17"/>
  <c r="EH16" i="17"/>
  <c r="EI47" i="17"/>
  <c r="EI16" i="17"/>
  <c r="EJ47" i="17"/>
  <c r="EJ16" i="17"/>
  <c r="EK47" i="17"/>
  <c r="EK16" i="17"/>
  <c r="EL47" i="17"/>
  <c r="EL16" i="17"/>
  <c r="EM47" i="17"/>
  <c r="EM16" i="17"/>
  <c r="EN47" i="17"/>
  <c r="EN16" i="17"/>
  <c r="EO47" i="17"/>
  <c r="EO16" i="17"/>
  <c r="EP47" i="17"/>
  <c r="EP16" i="17"/>
  <c r="EQ47" i="17"/>
  <c r="EQ16" i="17"/>
  <c r="ER47" i="17"/>
  <c r="ER16" i="17"/>
  <c r="ES47" i="17"/>
  <c r="ES16" i="17"/>
  <c r="ET47" i="17"/>
  <c r="ET16" i="17"/>
  <c r="EU47" i="17"/>
  <c r="EU16" i="17"/>
  <c r="EV47" i="17"/>
  <c r="EV16" i="17"/>
  <c r="EW47" i="17"/>
  <c r="EW16" i="17"/>
  <c r="EX47" i="17"/>
  <c r="EX16" i="17"/>
  <c r="EY47" i="17"/>
  <c r="EY16" i="17"/>
  <c r="EZ47" i="17"/>
  <c r="EZ16" i="17"/>
  <c r="FA47" i="17"/>
  <c r="FA16" i="17"/>
  <c r="FB47" i="17"/>
  <c r="FB16" i="17"/>
  <c r="FC47" i="17"/>
  <c r="FC16" i="17"/>
  <c r="FD47" i="17"/>
  <c r="FD16" i="17"/>
  <c r="FE47" i="17"/>
  <c r="FE16" i="17"/>
  <c r="FF47" i="17"/>
  <c r="FF16" i="17"/>
  <c r="FG47" i="17"/>
  <c r="FG16" i="17"/>
  <c r="FH47" i="17"/>
  <c r="FH16" i="17"/>
  <c r="FI47" i="17"/>
  <c r="FI16" i="17"/>
  <c r="FJ47" i="17"/>
  <c r="FJ16" i="17"/>
  <c r="FK47" i="17"/>
  <c r="FK16" i="17"/>
  <c r="FL47" i="17"/>
  <c r="FL16" i="17"/>
  <c r="FM47" i="17"/>
  <c r="FM16" i="17"/>
  <c r="FN47" i="17"/>
  <c r="FN16" i="17"/>
  <c r="FO47" i="17"/>
  <c r="FO16" i="17"/>
  <c r="FP47" i="17"/>
  <c r="FP16" i="17"/>
  <c r="FQ47" i="17"/>
  <c r="FQ16" i="17"/>
  <c r="FR47" i="17"/>
  <c r="FR16" i="17"/>
  <c r="FS47" i="17"/>
  <c r="FS16" i="17"/>
  <c r="FT47" i="17"/>
  <c r="FT16" i="17"/>
  <c r="FU47" i="17"/>
  <c r="FU16" i="17"/>
  <c r="FV47" i="17"/>
  <c r="FV16" i="17"/>
  <c r="FW47" i="17"/>
  <c r="FW16" i="17"/>
  <c r="FX47" i="17"/>
  <c r="FX16" i="17"/>
  <c r="FY47" i="17"/>
  <c r="FY16" i="17"/>
  <c r="FZ47" i="17"/>
  <c r="FZ16" i="17"/>
  <c r="GA47" i="17"/>
  <c r="GA16" i="17"/>
  <c r="GB47" i="17"/>
  <c r="GB16" i="17"/>
  <c r="GC47" i="17"/>
  <c r="GC16" i="17"/>
  <c r="GD47" i="17"/>
  <c r="GD16" i="17"/>
  <c r="GE47" i="17"/>
  <c r="GE16" i="17"/>
  <c r="GF47" i="17"/>
  <c r="GF16" i="17"/>
  <c r="GG47" i="17"/>
  <c r="GG16" i="17"/>
  <c r="GH47" i="17"/>
  <c r="GH16" i="17"/>
  <c r="GI47" i="17"/>
  <c r="GI16" i="17"/>
  <c r="GJ47" i="17"/>
  <c r="GJ16" i="17"/>
  <c r="GK47" i="17"/>
  <c r="GK16" i="17"/>
  <c r="GL47" i="17"/>
  <c r="GL16" i="17"/>
  <c r="GM47" i="17"/>
  <c r="GM16" i="17"/>
  <c r="GN47" i="17"/>
  <c r="GN16" i="17"/>
  <c r="GO47" i="17"/>
  <c r="GO16" i="17"/>
  <c r="GP47" i="17"/>
  <c r="GP16" i="17"/>
  <c r="GQ47" i="17"/>
  <c r="GQ16" i="17"/>
  <c r="GR47" i="17"/>
  <c r="GR16" i="17"/>
  <c r="GS47" i="17"/>
  <c r="GS16" i="17"/>
  <c r="B47" i="17"/>
  <c r="B16" i="17"/>
  <c r="B46" i="17"/>
  <c r="B15" i="17"/>
  <c r="C46" i="17"/>
  <c r="C15" i="17"/>
  <c r="D46" i="17"/>
  <c r="D15" i="17"/>
  <c r="E46" i="17"/>
  <c r="E15" i="17"/>
  <c r="F46" i="17"/>
  <c r="F15" i="17"/>
  <c r="G46" i="17"/>
  <c r="G15" i="17"/>
  <c r="H46" i="17"/>
  <c r="H15" i="17"/>
  <c r="I46" i="17"/>
  <c r="I15" i="17"/>
  <c r="J46" i="17"/>
  <c r="J15" i="17"/>
  <c r="K46" i="17"/>
  <c r="K15" i="17"/>
  <c r="L46" i="17"/>
  <c r="L15" i="17"/>
  <c r="M46" i="17"/>
  <c r="M15" i="17"/>
  <c r="N46" i="17"/>
  <c r="N15" i="17"/>
  <c r="O46" i="17"/>
  <c r="O15" i="17"/>
  <c r="P46" i="17"/>
  <c r="P15" i="17"/>
  <c r="Q46" i="17"/>
  <c r="Q15" i="17"/>
  <c r="R46" i="17"/>
  <c r="R15" i="17"/>
  <c r="S46" i="17"/>
  <c r="S15" i="17"/>
  <c r="T46" i="17"/>
  <c r="T15" i="17"/>
  <c r="U46" i="17"/>
  <c r="U15" i="17"/>
  <c r="V46" i="17"/>
  <c r="V15" i="17"/>
  <c r="W46" i="17"/>
  <c r="W15" i="17"/>
  <c r="X46" i="17"/>
  <c r="X15" i="17"/>
  <c r="Y46" i="17"/>
  <c r="Y15" i="17"/>
  <c r="Z46" i="17"/>
  <c r="Z15" i="17"/>
  <c r="AA46" i="17"/>
  <c r="AA15" i="17"/>
  <c r="AB46" i="17"/>
  <c r="AB15" i="17"/>
  <c r="AC46" i="17"/>
  <c r="AC15" i="17"/>
  <c r="AD46" i="17"/>
  <c r="AD15" i="17"/>
  <c r="AE46" i="17"/>
  <c r="AE15" i="17"/>
  <c r="AF46" i="17"/>
  <c r="AF15" i="17"/>
  <c r="AG46" i="17"/>
  <c r="AG15" i="17"/>
  <c r="AH46" i="17"/>
  <c r="AH15" i="17"/>
  <c r="AI46" i="17"/>
  <c r="AI15" i="17"/>
  <c r="AJ46" i="17"/>
  <c r="AJ15" i="17"/>
  <c r="AK46" i="17"/>
  <c r="AK15" i="17"/>
  <c r="AL46" i="17"/>
  <c r="AL15" i="17"/>
  <c r="AM46" i="17"/>
  <c r="AM15" i="17"/>
  <c r="AN46" i="17"/>
  <c r="AN15" i="17"/>
  <c r="AO46" i="17"/>
  <c r="AO15" i="17"/>
  <c r="AP46" i="17"/>
  <c r="AP15" i="17"/>
  <c r="AQ46" i="17"/>
  <c r="AQ15" i="17"/>
  <c r="AR46" i="17"/>
  <c r="AR15" i="17"/>
  <c r="AS46" i="17"/>
  <c r="AS15" i="17"/>
  <c r="AT46" i="17"/>
  <c r="AT15" i="17"/>
  <c r="AU46" i="17"/>
  <c r="AU15" i="17"/>
  <c r="AV46" i="17"/>
  <c r="AV15" i="17"/>
  <c r="AW46" i="17"/>
  <c r="AW15" i="17"/>
  <c r="AX46" i="17"/>
  <c r="AX15" i="17"/>
  <c r="AY46" i="17"/>
  <c r="AY15" i="17"/>
  <c r="AZ46" i="17"/>
  <c r="AZ15" i="17"/>
  <c r="BA46" i="17"/>
  <c r="BA15" i="17"/>
  <c r="BB46" i="17"/>
  <c r="BB15" i="17"/>
  <c r="BC46" i="17"/>
  <c r="BC15" i="17"/>
  <c r="BD46" i="17"/>
  <c r="BD15" i="17"/>
  <c r="BE46" i="17"/>
  <c r="BE15" i="17"/>
  <c r="BF46" i="17"/>
  <c r="BF15" i="17"/>
  <c r="BG46" i="17"/>
  <c r="BG15" i="17"/>
  <c r="BH46" i="17"/>
  <c r="BH15" i="17"/>
  <c r="BI46" i="17"/>
  <c r="BI15" i="17"/>
  <c r="BJ46" i="17"/>
  <c r="BJ15" i="17"/>
  <c r="BK46" i="17"/>
  <c r="BK15" i="17"/>
  <c r="BL46" i="17"/>
  <c r="BL15" i="17"/>
  <c r="BM46" i="17"/>
  <c r="BM15" i="17"/>
  <c r="BN46" i="17"/>
  <c r="BN15" i="17"/>
  <c r="BO46" i="17"/>
  <c r="BO15" i="17"/>
  <c r="BP46" i="17"/>
  <c r="BP15" i="17"/>
  <c r="BQ46" i="17"/>
  <c r="BQ15" i="17"/>
  <c r="BR46" i="17"/>
  <c r="BR15" i="17"/>
  <c r="BS46" i="17"/>
  <c r="BS15" i="17"/>
  <c r="BT46" i="17"/>
  <c r="BT15" i="17"/>
  <c r="BU46" i="17"/>
  <c r="BU15" i="17"/>
  <c r="BV46" i="17"/>
  <c r="BV15" i="17"/>
  <c r="BW46" i="17"/>
  <c r="BW15" i="17"/>
  <c r="BX46" i="17"/>
  <c r="BX15" i="17"/>
  <c r="BY46" i="17"/>
  <c r="BY15" i="17"/>
  <c r="BZ46" i="17"/>
  <c r="BZ15" i="17"/>
  <c r="CA46" i="17"/>
  <c r="CA15" i="17"/>
  <c r="CB46" i="17"/>
  <c r="CB15" i="17"/>
  <c r="CC46" i="17"/>
  <c r="CC15" i="17"/>
  <c r="CD46" i="17"/>
  <c r="CD15" i="17"/>
  <c r="CE46" i="17"/>
  <c r="CE15" i="17"/>
  <c r="CF46" i="17"/>
  <c r="CF15" i="17"/>
  <c r="CG46" i="17"/>
  <c r="CG15" i="17"/>
  <c r="CH46" i="17"/>
  <c r="CH15" i="17"/>
  <c r="CI46" i="17"/>
  <c r="CI15" i="17"/>
  <c r="CJ46" i="17"/>
  <c r="CJ15" i="17"/>
  <c r="CK46" i="17"/>
  <c r="CK15" i="17"/>
  <c r="CL46" i="17"/>
  <c r="CL15" i="17"/>
  <c r="CM46" i="17"/>
  <c r="CM15" i="17"/>
  <c r="CN46" i="17"/>
  <c r="CN15" i="17"/>
  <c r="CO46" i="17"/>
  <c r="CO15" i="17"/>
  <c r="CP46" i="17"/>
  <c r="CP15" i="17"/>
  <c r="CQ46" i="17"/>
  <c r="CQ15" i="17"/>
  <c r="CR46" i="17"/>
  <c r="CR15" i="17"/>
  <c r="CS46" i="17"/>
  <c r="CS15" i="17"/>
  <c r="CT46" i="17"/>
  <c r="CT15" i="17"/>
  <c r="CU46" i="17"/>
  <c r="CU15" i="17"/>
  <c r="CV46" i="17"/>
  <c r="CV15" i="17"/>
  <c r="CW46" i="17"/>
  <c r="CW15" i="17"/>
  <c r="CX46" i="17"/>
  <c r="CX15" i="17"/>
  <c r="CY46" i="17"/>
  <c r="CY15" i="17"/>
  <c r="CZ46" i="17"/>
  <c r="CZ15" i="17"/>
  <c r="DA46" i="17"/>
  <c r="DA15" i="17"/>
  <c r="DB46" i="17"/>
  <c r="DB15" i="17"/>
  <c r="DC46" i="17"/>
  <c r="DC15" i="17"/>
  <c r="DD46" i="17"/>
  <c r="DD15" i="17"/>
  <c r="DE46" i="17"/>
  <c r="DE15" i="17"/>
  <c r="DF46" i="17"/>
  <c r="DF15" i="17"/>
  <c r="DG46" i="17"/>
  <c r="DG15" i="17"/>
  <c r="DH46" i="17"/>
  <c r="DH15" i="17"/>
  <c r="DI46" i="17"/>
  <c r="DI15" i="17"/>
  <c r="DJ46" i="17"/>
  <c r="DJ15" i="17"/>
  <c r="DK46" i="17"/>
  <c r="DK15" i="17"/>
  <c r="DL46" i="17"/>
  <c r="DL15" i="17"/>
  <c r="DM46" i="17"/>
  <c r="DM15" i="17"/>
  <c r="DN46" i="17"/>
  <c r="DN15" i="17"/>
  <c r="DO46" i="17"/>
  <c r="DO15" i="17"/>
  <c r="DP46" i="17"/>
  <c r="DP15" i="17"/>
  <c r="DQ46" i="17"/>
  <c r="DQ15" i="17"/>
  <c r="DR46" i="17"/>
  <c r="DR15" i="17"/>
  <c r="DS46" i="17"/>
  <c r="DS15" i="17"/>
  <c r="DT46" i="17"/>
  <c r="DT15" i="17"/>
  <c r="DU46" i="17"/>
  <c r="DU15" i="17"/>
  <c r="DV46" i="17"/>
  <c r="DV15" i="17"/>
  <c r="DW46" i="17"/>
  <c r="DW15" i="17"/>
  <c r="DX46" i="17"/>
  <c r="DX15" i="17"/>
  <c r="DY46" i="17"/>
  <c r="DY15" i="17"/>
  <c r="DZ46" i="17"/>
  <c r="DZ15" i="17"/>
  <c r="EA46" i="17"/>
  <c r="EA15" i="17"/>
  <c r="EB46" i="17"/>
  <c r="EB15" i="17"/>
  <c r="EC46" i="17"/>
  <c r="EC15" i="17"/>
  <c r="ED46" i="17"/>
  <c r="ED15" i="17"/>
  <c r="EE46" i="17"/>
  <c r="EE15" i="17"/>
  <c r="EF46" i="17"/>
  <c r="EF15" i="17"/>
  <c r="EG46" i="17"/>
  <c r="EG15" i="17"/>
  <c r="EH46" i="17"/>
  <c r="EH15" i="17"/>
  <c r="EI46" i="17"/>
  <c r="EI15" i="17"/>
  <c r="EJ46" i="17"/>
  <c r="EJ15" i="17"/>
  <c r="EK46" i="17"/>
  <c r="EK15" i="17"/>
  <c r="EL46" i="17"/>
  <c r="EL15" i="17"/>
  <c r="EM46" i="17"/>
  <c r="EM15" i="17"/>
  <c r="EN46" i="17"/>
  <c r="EN15" i="17"/>
  <c r="EO46" i="17"/>
  <c r="EO15" i="17"/>
  <c r="EP46" i="17"/>
  <c r="EP15" i="17"/>
  <c r="EQ46" i="17"/>
  <c r="EQ15" i="17"/>
  <c r="ER46" i="17"/>
  <c r="ER15" i="17"/>
  <c r="ES46" i="17"/>
  <c r="ES15" i="17"/>
  <c r="ET46" i="17"/>
  <c r="ET15" i="17"/>
  <c r="EU46" i="17"/>
  <c r="EU15" i="17"/>
  <c r="EV46" i="17"/>
  <c r="EV15" i="17"/>
  <c r="EW46" i="17"/>
  <c r="EW15" i="17"/>
  <c r="EX46" i="17"/>
  <c r="EX15" i="17"/>
  <c r="EY46" i="17"/>
  <c r="EY15" i="17"/>
  <c r="EZ46" i="17"/>
  <c r="EZ15" i="17"/>
  <c r="FA46" i="17"/>
  <c r="FA15" i="17"/>
  <c r="FB46" i="17"/>
  <c r="FB15" i="17"/>
  <c r="FC46" i="17"/>
  <c r="FC15" i="17"/>
  <c r="FD46" i="17"/>
  <c r="FD15" i="17"/>
  <c r="FE46" i="17"/>
  <c r="FE15" i="17"/>
  <c r="FF46" i="17"/>
  <c r="FF15" i="17"/>
  <c r="FG46" i="17"/>
  <c r="FG15" i="17"/>
  <c r="FH46" i="17"/>
  <c r="FH15" i="17"/>
  <c r="FI46" i="17"/>
  <c r="FI15" i="17"/>
  <c r="FJ46" i="17"/>
  <c r="FJ15" i="17"/>
  <c r="FK46" i="17"/>
  <c r="FK15" i="17"/>
  <c r="FL46" i="17"/>
  <c r="FL15" i="17"/>
  <c r="FM46" i="17"/>
  <c r="FM15" i="17"/>
  <c r="FN46" i="17"/>
  <c r="FN15" i="17"/>
  <c r="FO46" i="17"/>
  <c r="FO15" i="17"/>
  <c r="FP46" i="17"/>
  <c r="FP15" i="17"/>
  <c r="FQ46" i="17"/>
  <c r="FQ15" i="17"/>
  <c r="FR46" i="17"/>
  <c r="FR15" i="17"/>
  <c r="FS46" i="17"/>
  <c r="FS15" i="17"/>
  <c r="FT46" i="17"/>
  <c r="FT15" i="17"/>
  <c r="FU46" i="17"/>
  <c r="FU15" i="17"/>
  <c r="FV46" i="17"/>
  <c r="FV15" i="17"/>
  <c r="FW46" i="17"/>
  <c r="FW15" i="17"/>
  <c r="FX46" i="17"/>
  <c r="FX15" i="17"/>
  <c r="FY46" i="17"/>
  <c r="FY15" i="17"/>
  <c r="FZ46" i="17"/>
  <c r="FZ15" i="17"/>
  <c r="GA46" i="17"/>
  <c r="GA15" i="17"/>
  <c r="GB46" i="17"/>
  <c r="GB15" i="17"/>
  <c r="GC46" i="17"/>
  <c r="GC15" i="17"/>
  <c r="GD46" i="17"/>
  <c r="GD15" i="17"/>
  <c r="GE46" i="17"/>
  <c r="GE15" i="17"/>
  <c r="GF46" i="17"/>
  <c r="GF15" i="17"/>
  <c r="GG46" i="17"/>
  <c r="GG15" i="17"/>
  <c r="GH46" i="17"/>
  <c r="GH15" i="17"/>
  <c r="GI46" i="17"/>
  <c r="GI15" i="17"/>
  <c r="GJ46" i="17"/>
  <c r="GJ15" i="17"/>
  <c r="GK46" i="17"/>
  <c r="GK15" i="17"/>
  <c r="GL46" i="17"/>
  <c r="GL15" i="17"/>
  <c r="GM46" i="17"/>
  <c r="GM15" i="17"/>
  <c r="GN46" i="17"/>
  <c r="GN15" i="17"/>
  <c r="GO46" i="17"/>
  <c r="GO15" i="17"/>
  <c r="GP46" i="17"/>
  <c r="GP15" i="17"/>
  <c r="GQ46" i="17"/>
  <c r="GQ15" i="17"/>
  <c r="GR46" i="17"/>
  <c r="GR15" i="17"/>
  <c r="GS46" i="17"/>
  <c r="GS15" i="17"/>
  <c r="B45" i="17"/>
  <c r="B14" i="17"/>
  <c r="C45" i="17"/>
  <c r="C14" i="17"/>
  <c r="D45" i="17"/>
  <c r="D14" i="17"/>
  <c r="E45" i="17"/>
  <c r="E14" i="17"/>
  <c r="F45" i="17"/>
  <c r="F14" i="17"/>
  <c r="G45" i="17"/>
  <c r="G14" i="17"/>
  <c r="H45" i="17"/>
  <c r="H14" i="17"/>
  <c r="I45" i="17"/>
  <c r="I14" i="17"/>
  <c r="J45" i="17"/>
  <c r="J14" i="17"/>
  <c r="K45" i="17"/>
  <c r="K14" i="17"/>
  <c r="L45" i="17"/>
  <c r="L14" i="17"/>
  <c r="M45" i="17"/>
  <c r="M14" i="17"/>
  <c r="N45" i="17"/>
  <c r="N14" i="17"/>
  <c r="O45" i="17"/>
  <c r="O14" i="17"/>
  <c r="P45" i="17"/>
  <c r="P14" i="17"/>
  <c r="Q45" i="17"/>
  <c r="Q14" i="17"/>
  <c r="R45" i="17"/>
  <c r="R14" i="17"/>
  <c r="S45" i="17"/>
  <c r="S14" i="17"/>
  <c r="T45" i="17"/>
  <c r="T14" i="17"/>
  <c r="U45" i="17"/>
  <c r="U14" i="17"/>
  <c r="V45" i="17"/>
  <c r="V14" i="17"/>
  <c r="W45" i="17"/>
  <c r="W14" i="17"/>
  <c r="X45" i="17"/>
  <c r="X14" i="17"/>
  <c r="Y45" i="17"/>
  <c r="Y14" i="17"/>
  <c r="Z45" i="17"/>
  <c r="Z14" i="17"/>
  <c r="AA45" i="17"/>
  <c r="AA14" i="17"/>
  <c r="AB45" i="17"/>
  <c r="AB14" i="17"/>
  <c r="AC45" i="17"/>
  <c r="AC14" i="17"/>
  <c r="AD45" i="17"/>
  <c r="AD14" i="17"/>
  <c r="AE45" i="17"/>
  <c r="AE14" i="17"/>
  <c r="AF45" i="17"/>
  <c r="AF14" i="17"/>
  <c r="AG45" i="17"/>
  <c r="AG14" i="17"/>
  <c r="AH45" i="17"/>
  <c r="AH14" i="17"/>
  <c r="AI45" i="17"/>
  <c r="AI14" i="17"/>
  <c r="AJ45" i="17"/>
  <c r="AJ14" i="17"/>
  <c r="AK45" i="17"/>
  <c r="AK14" i="17"/>
  <c r="AL45" i="17"/>
  <c r="AL14" i="17"/>
  <c r="AM45" i="17"/>
  <c r="AM14" i="17"/>
  <c r="AN45" i="17"/>
  <c r="AN14" i="17"/>
  <c r="AO45" i="17"/>
  <c r="AO14" i="17"/>
  <c r="AP45" i="17"/>
  <c r="AP14" i="17"/>
  <c r="AQ45" i="17"/>
  <c r="AQ14" i="17"/>
  <c r="AR45" i="17"/>
  <c r="AR14" i="17"/>
  <c r="AS45" i="17"/>
  <c r="AS14" i="17"/>
  <c r="AT45" i="17"/>
  <c r="AT14" i="17"/>
  <c r="AU45" i="17"/>
  <c r="AU14" i="17"/>
  <c r="AV45" i="17"/>
  <c r="AV14" i="17"/>
  <c r="AW45" i="17"/>
  <c r="AW14" i="17"/>
  <c r="AX45" i="17"/>
  <c r="AX14" i="17"/>
  <c r="AY45" i="17"/>
  <c r="AY14" i="17"/>
  <c r="AZ45" i="17"/>
  <c r="AZ14" i="17"/>
  <c r="BA45" i="17"/>
  <c r="BA14" i="17"/>
  <c r="BB45" i="17"/>
  <c r="BB14" i="17"/>
  <c r="BC45" i="17"/>
  <c r="BC14" i="17"/>
  <c r="BD45" i="17"/>
  <c r="BD14" i="17"/>
  <c r="BE45" i="17"/>
  <c r="BE14" i="17"/>
  <c r="BF45" i="17"/>
  <c r="BF14" i="17"/>
  <c r="BG45" i="17"/>
  <c r="BG14" i="17"/>
  <c r="BH45" i="17"/>
  <c r="BH14" i="17"/>
  <c r="BI45" i="17"/>
  <c r="BI14" i="17"/>
  <c r="BJ45" i="17"/>
  <c r="BJ14" i="17"/>
  <c r="BK45" i="17"/>
  <c r="BK14" i="17"/>
  <c r="BL45" i="17"/>
  <c r="BL14" i="17"/>
  <c r="BM45" i="17"/>
  <c r="BM14" i="17"/>
  <c r="BN45" i="17"/>
  <c r="BN14" i="17"/>
  <c r="BO45" i="17"/>
  <c r="BO14" i="17"/>
  <c r="BP45" i="17"/>
  <c r="BP14" i="17"/>
  <c r="BQ45" i="17"/>
  <c r="BQ14" i="17"/>
  <c r="BR45" i="17"/>
  <c r="BR14" i="17"/>
  <c r="BS45" i="17"/>
  <c r="BS14" i="17"/>
  <c r="BT45" i="17"/>
  <c r="BT14" i="17"/>
  <c r="BU45" i="17"/>
  <c r="BU14" i="17"/>
  <c r="BV45" i="17"/>
  <c r="BV14" i="17"/>
  <c r="BW45" i="17"/>
  <c r="BW14" i="17"/>
  <c r="BX45" i="17"/>
  <c r="BX14" i="17"/>
  <c r="BY45" i="17"/>
  <c r="BY14" i="17"/>
  <c r="BZ45" i="17"/>
  <c r="BZ14" i="17"/>
  <c r="CA45" i="17"/>
  <c r="CA14" i="17"/>
  <c r="CB45" i="17"/>
  <c r="CB14" i="17"/>
  <c r="CC45" i="17"/>
  <c r="CC14" i="17"/>
  <c r="CD45" i="17"/>
  <c r="CD14" i="17"/>
  <c r="CE45" i="17"/>
  <c r="CE14" i="17"/>
  <c r="CF45" i="17"/>
  <c r="CF14" i="17"/>
  <c r="CG45" i="17"/>
  <c r="CG14" i="17"/>
  <c r="CH45" i="17"/>
  <c r="CH14" i="17"/>
  <c r="CI45" i="17"/>
  <c r="CI14" i="17"/>
  <c r="CJ45" i="17"/>
  <c r="CJ14" i="17"/>
  <c r="CK45" i="17"/>
  <c r="CK14" i="17"/>
  <c r="CL45" i="17"/>
  <c r="CL14" i="17"/>
  <c r="CM45" i="17"/>
  <c r="CM14" i="17"/>
  <c r="CN45" i="17"/>
  <c r="CN14" i="17"/>
  <c r="CO45" i="17"/>
  <c r="CO14" i="17"/>
  <c r="CP45" i="17"/>
  <c r="CP14" i="17"/>
  <c r="CQ45" i="17"/>
  <c r="CQ14" i="17"/>
  <c r="CR45" i="17"/>
  <c r="CR14" i="17"/>
  <c r="CS45" i="17"/>
  <c r="CS14" i="17"/>
  <c r="CT45" i="17"/>
  <c r="CT14" i="17"/>
  <c r="CU45" i="17"/>
  <c r="CU14" i="17"/>
  <c r="CV45" i="17"/>
  <c r="CV14" i="17"/>
  <c r="CW45" i="17"/>
  <c r="CW14" i="17"/>
  <c r="CX45" i="17"/>
  <c r="CX14" i="17"/>
  <c r="CY45" i="17"/>
  <c r="CY14" i="17"/>
  <c r="CZ45" i="17"/>
  <c r="CZ14" i="17"/>
  <c r="DA45" i="17"/>
  <c r="DA14" i="17"/>
  <c r="DB45" i="17"/>
  <c r="DB14" i="17"/>
  <c r="DC45" i="17"/>
  <c r="DC14" i="17"/>
  <c r="DD45" i="17"/>
  <c r="DD14" i="17"/>
  <c r="DE45" i="17"/>
  <c r="DE14" i="17"/>
  <c r="DF45" i="17"/>
  <c r="DF14" i="17"/>
  <c r="DG45" i="17"/>
  <c r="DG14" i="17"/>
  <c r="DH45" i="17"/>
  <c r="DH14" i="17"/>
  <c r="DI45" i="17"/>
  <c r="DI14" i="17"/>
  <c r="DJ45" i="17"/>
  <c r="DJ14" i="17"/>
  <c r="DK45" i="17"/>
  <c r="DK14" i="17"/>
  <c r="DL45" i="17"/>
  <c r="DL14" i="17"/>
  <c r="DM45" i="17"/>
  <c r="DM14" i="17"/>
  <c r="DN45" i="17"/>
  <c r="DN14" i="17"/>
  <c r="DO45" i="17"/>
  <c r="DO14" i="17"/>
  <c r="DP45" i="17"/>
  <c r="DP14" i="17"/>
  <c r="DQ45" i="17"/>
  <c r="DQ14" i="17"/>
  <c r="DR45" i="17"/>
  <c r="DR14" i="17"/>
  <c r="DS45" i="17"/>
  <c r="DS14" i="17"/>
  <c r="DT45" i="17"/>
  <c r="DT14" i="17"/>
  <c r="DU45" i="17"/>
  <c r="DU14" i="17"/>
  <c r="DV45" i="17"/>
  <c r="DV14" i="17"/>
  <c r="DW45" i="17"/>
  <c r="DW14" i="17"/>
  <c r="DX45" i="17"/>
  <c r="DX14" i="17"/>
  <c r="DY45" i="17"/>
  <c r="DY14" i="17"/>
  <c r="DZ45" i="17"/>
  <c r="DZ14" i="17"/>
  <c r="EA45" i="17"/>
  <c r="EA14" i="17"/>
  <c r="EB45" i="17"/>
  <c r="EB14" i="17"/>
  <c r="EC45" i="17"/>
  <c r="EC14" i="17"/>
  <c r="ED45" i="17"/>
  <c r="ED14" i="17"/>
  <c r="EE45" i="17"/>
  <c r="EE14" i="17"/>
  <c r="EF45" i="17"/>
  <c r="EF14" i="17"/>
  <c r="EG45" i="17"/>
  <c r="EG14" i="17"/>
  <c r="EH45" i="17"/>
  <c r="EH14" i="17"/>
  <c r="EI45" i="17"/>
  <c r="EI14" i="17"/>
  <c r="EJ45" i="17"/>
  <c r="EJ14" i="17"/>
  <c r="EK45" i="17"/>
  <c r="EK14" i="17"/>
  <c r="EL45" i="17"/>
  <c r="EL14" i="17"/>
  <c r="EM45" i="17"/>
  <c r="EM14" i="17"/>
  <c r="EN45" i="17"/>
  <c r="EN14" i="17"/>
  <c r="EO45" i="17"/>
  <c r="EO14" i="17"/>
  <c r="EP45" i="17"/>
  <c r="EP14" i="17"/>
  <c r="EQ45" i="17"/>
  <c r="EQ14" i="17"/>
  <c r="ER45" i="17"/>
  <c r="ER14" i="17"/>
  <c r="ES45" i="17"/>
  <c r="ES14" i="17"/>
  <c r="ET45" i="17"/>
  <c r="ET14" i="17"/>
  <c r="EU45" i="17"/>
  <c r="EU14" i="17"/>
  <c r="EV45" i="17"/>
  <c r="EV14" i="17"/>
  <c r="EW45" i="17"/>
  <c r="EW14" i="17"/>
  <c r="EX45" i="17"/>
  <c r="EX14" i="17"/>
  <c r="EY45" i="17"/>
  <c r="EY14" i="17"/>
  <c r="EZ45" i="17"/>
  <c r="EZ14" i="17"/>
  <c r="FA45" i="17"/>
  <c r="FA14" i="17"/>
  <c r="FB45" i="17"/>
  <c r="FB14" i="17"/>
  <c r="FC45" i="17"/>
  <c r="FC14" i="17"/>
  <c r="FD45" i="17"/>
  <c r="FD14" i="17"/>
  <c r="FE45" i="17"/>
  <c r="FE14" i="17"/>
  <c r="FF45" i="17"/>
  <c r="FF14" i="17"/>
  <c r="FG45" i="17"/>
  <c r="FG14" i="17"/>
  <c r="FH45" i="17"/>
  <c r="FH14" i="17"/>
  <c r="FI45" i="17"/>
  <c r="FI14" i="17"/>
  <c r="FJ45" i="17"/>
  <c r="FJ14" i="17"/>
  <c r="FK45" i="17"/>
  <c r="FK14" i="17"/>
  <c r="FL45" i="17"/>
  <c r="FL14" i="17"/>
  <c r="FM45" i="17"/>
  <c r="FM14" i="17"/>
  <c r="FN45" i="17"/>
  <c r="FN14" i="17"/>
  <c r="FO45" i="17"/>
  <c r="FO14" i="17"/>
  <c r="FP45" i="17"/>
  <c r="FP14" i="17"/>
  <c r="FQ45" i="17"/>
  <c r="FQ14" i="17"/>
  <c r="FR45" i="17"/>
  <c r="FR14" i="17"/>
  <c r="FS45" i="17"/>
  <c r="FS14" i="17"/>
  <c r="FT45" i="17"/>
  <c r="FT14" i="17"/>
  <c r="FU45" i="17"/>
  <c r="FU14" i="17"/>
  <c r="FV45" i="17"/>
  <c r="FV14" i="17"/>
  <c r="FW45" i="17"/>
  <c r="FW14" i="17"/>
  <c r="FX45" i="17"/>
  <c r="FX14" i="17"/>
  <c r="FY45" i="17"/>
  <c r="FY14" i="17"/>
  <c r="FZ45" i="17"/>
  <c r="FZ14" i="17"/>
  <c r="GA45" i="17"/>
  <c r="GA14" i="17"/>
  <c r="GB45" i="17"/>
  <c r="GB14" i="17"/>
  <c r="GC45" i="17"/>
  <c r="GC14" i="17"/>
  <c r="GD45" i="17"/>
  <c r="GD14" i="17"/>
  <c r="GE45" i="17"/>
  <c r="GE14" i="17"/>
  <c r="GF45" i="17"/>
  <c r="GF14" i="17"/>
  <c r="GG45" i="17"/>
  <c r="GG14" i="17"/>
  <c r="GH45" i="17"/>
  <c r="GH14" i="17"/>
  <c r="GI45" i="17"/>
  <c r="GI14" i="17"/>
  <c r="GJ45" i="17"/>
  <c r="GJ14" i="17"/>
  <c r="GK45" i="17"/>
  <c r="GK14" i="17"/>
  <c r="GL45" i="17"/>
  <c r="GL14" i="17"/>
  <c r="GM45" i="17"/>
  <c r="GM14" i="17"/>
  <c r="GN45" i="17"/>
  <c r="GN14" i="17"/>
  <c r="GO45" i="17"/>
  <c r="GO14" i="17"/>
  <c r="GP45" i="17"/>
  <c r="GP14" i="17"/>
  <c r="GQ45" i="17"/>
  <c r="GQ14" i="17"/>
  <c r="GR45" i="17"/>
  <c r="GR14" i="17"/>
  <c r="GS45" i="17"/>
  <c r="GS14" i="17"/>
  <c r="B44" i="17"/>
  <c r="B13" i="17"/>
  <c r="C44" i="17"/>
  <c r="C13" i="17"/>
  <c r="D44" i="17"/>
  <c r="D13" i="17"/>
  <c r="E44" i="17"/>
  <c r="E13" i="17"/>
  <c r="F44" i="17"/>
  <c r="F13" i="17"/>
  <c r="G44" i="17"/>
  <c r="G13" i="17"/>
  <c r="H44" i="17"/>
  <c r="H13" i="17"/>
  <c r="I44" i="17"/>
  <c r="I13" i="17"/>
  <c r="J44" i="17"/>
  <c r="J13" i="17"/>
  <c r="K44" i="17"/>
  <c r="K13" i="17"/>
  <c r="L44" i="17"/>
  <c r="L13" i="17"/>
  <c r="M44" i="17"/>
  <c r="M13" i="17"/>
  <c r="N44" i="17"/>
  <c r="N13" i="17"/>
  <c r="O44" i="17"/>
  <c r="O13" i="17"/>
  <c r="P44" i="17"/>
  <c r="P13" i="17"/>
  <c r="Q44" i="17"/>
  <c r="Q13" i="17"/>
  <c r="R44" i="17"/>
  <c r="R13" i="17"/>
  <c r="S44" i="17"/>
  <c r="S13" i="17"/>
  <c r="T44" i="17"/>
  <c r="T13" i="17"/>
  <c r="U44" i="17"/>
  <c r="U13" i="17"/>
  <c r="V44" i="17"/>
  <c r="V13" i="17"/>
  <c r="W44" i="17"/>
  <c r="W13" i="17"/>
  <c r="X44" i="17"/>
  <c r="X13" i="17"/>
  <c r="Y44" i="17"/>
  <c r="Y13" i="17"/>
  <c r="Z44" i="17"/>
  <c r="Z13" i="17"/>
  <c r="AA44" i="17"/>
  <c r="AA13" i="17"/>
  <c r="AB44" i="17"/>
  <c r="AB13" i="17"/>
  <c r="AC44" i="17"/>
  <c r="AC13" i="17"/>
  <c r="AD44" i="17"/>
  <c r="AD13" i="17"/>
  <c r="AE44" i="17"/>
  <c r="AE13" i="17"/>
  <c r="AF44" i="17"/>
  <c r="AF13" i="17"/>
  <c r="AG44" i="17"/>
  <c r="AG13" i="17"/>
  <c r="AH44" i="17"/>
  <c r="AH13" i="17"/>
  <c r="AI44" i="17"/>
  <c r="AI13" i="17"/>
  <c r="AJ44" i="17"/>
  <c r="AJ13" i="17"/>
  <c r="AK44" i="17"/>
  <c r="AK13" i="17"/>
  <c r="AL44" i="17"/>
  <c r="AL13" i="17"/>
  <c r="AM44" i="17"/>
  <c r="AM13" i="17"/>
  <c r="AN44" i="17"/>
  <c r="AN13" i="17"/>
  <c r="AO44" i="17"/>
  <c r="AO13" i="17"/>
  <c r="AP44" i="17"/>
  <c r="AP13" i="17"/>
  <c r="AQ44" i="17"/>
  <c r="AQ13" i="17"/>
  <c r="AR44" i="17"/>
  <c r="AR13" i="17"/>
  <c r="AS44" i="17"/>
  <c r="AS13" i="17"/>
  <c r="AT44" i="17"/>
  <c r="AT13" i="17"/>
  <c r="AU44" i="17"/>
  <c r="AU13" i="17"/>
  <c r="AV44" i="17"/>
  <c r="AV13" i="17"/>
  <c r="AW44" i="17"/>
  <c r="AW13" i="17"/>
  <c r="AX44" i="17"/>
  <c r="AX13" i="17"/>
  <c r="AY44" i="17"/>
  <c r="AY13" i="17"/>
  <c r="AZ44" i="17"/>
  <c r="AZ13" i="17"/>
  <c r="BA44" i="17"/>
  <c r="BA13" i="17"/>
  <c r="BB44" i="17"/>
  <c r="BB13" i="17"/>
  <c r="BC44" i="17"/>
  <c r="BC13" i="17"/>
  <c r="BD44" i="17"/>
  <c r="BD13" i="17"/>
  <c r="BE44" i="17"/>
  <c r="BE13" i="17"/>
  <c r="BF44" i="17"/>
  <c r="BF13" i="17"/>
  <c r="BG44" i="17"/>
  <c r="BG13" i="17"/>
  <c r="BH44" i="17"/>
  <c r="BH13" i="17"/>
  <c r="BI44" i="17"/>
  <c r="BI13" i="17"/>
  <c r="BJ44" i="17"/>
  <c r="BJ13" i="17"/>
  <c r="BK44" i="17"/>
  <c r="BK13" i="17"/>
  <c r="BL44" i="17"/>
  <c r="BL13" i="17"/>
  <c r="BM44" i="17"/>
  <c r="BM13" i="17"/>
  <c r="BN44" i="17"/>
  <c r="BN13" i="17"/>
  <c r="BO44" i="17"/>
  <c r="BO13" i="17"/>
  <c r="BP44" i="17"/>
  <c r="BP13" i="17"/>
  <c r="BQ44" i="17"/>
  <c r="BQ13" i="17"/>
  <c r="BR44" i="17"/>
  <c r="BR13" i="17"/>
  <c r="BS44" i="17"/>
  <c r="BS13" i="17"/>
  <c r="BT44" i="17"/>
  <c r="BT13" i="17"/>
  <c r="BU44" i="17"/>
  <c r="BU13" i="17"/>
  <c r="BV44" i="17"/>
  <c r="BV13" i="17"/>
  <c r="BW44" i="17"/>
  <c r="BW13" i="17"/>
  <c r="BX44" i="17"/>
  <c r="BX13" i="17"/>
  <c r="BY44" i="17"/>
  <c r="BY13" i="17"/>
  <c r="BZ44" i="17"/>
  <c r="BZ13" i="17"/>
  <c r="CA44" i="17"/>
  <c r="CA13" i="17"/>
  <c r="CB44" i="17"/>
  <c r="CB13" i="17"/>
  <c r="CC44" i="17"/>
  <c r="CC13" i="17"/>
  <c r="CD44" i="17"/>
  <c r="CD13" i="17"/>
  <c r="CE44" i="17"/>
  <c r="CE13" i="17"/>
  <c r="CF44" i="17"/>
  <c r="CF13" i="17"/>
  <c r="CG44" i="17"/>
  <c r="CG13" i="17"/>
  <c r="CH44" i="17"/>
  <c r="CH13" i="17"/>
  <c r="CI44" i="17"/>
  <c r="CI13" i="17"/>
  <c r="CJ44" i="17"/>
  <c r="CJ13" i="17"/>
  <c r="CK44" i="17"/>
  <c r="CK13" i="17"/>
  <c r="CL44" i="17"/>
  <c r="CL13" i="17"/>
  <c r="CM44" i="17"/>
  <c r="CM13" i="17"/>
  <c r="CN44" i="17"/>
  <c r="CN13" i="17"/>
  <c r="CO44" i="17"/>
  <c r="CO13" i="17"/>
  <c r="CP44" i="17"/>
  <c r="CP13" i="17"/>
  <c r="CQ44" i="17"/>
  <c r="CQ13" i="17"/>
  <c r="CR44" i="17"/>
  <c r="CR13" i="17"/>
  <c r="CS44" i="17"/>
  <c r="CS13" i="17"/>
  <c r="CT44" i="17"/>
  <c r="CT13" i="17"/>
  <c r="CU44" i="17"/>
  <c r="CU13" i="17"/>
  <c r="CV44" i="17"/>
  <c r="CV13" i="17"/>
  <c r="CW44" i="17"/>
  <c r="CW13" i="17"/>
  <c r="CX44" i="17"/>
  <c r="CX13" i="17"/>
  <c r="CY44" i="17"/>
  <c r="CY13" i="17"/>
  <c r="CZ44" i="17"/>
  <c r="CZ13" i="17"/>
  <c r="DA44" i="17"/>
  <c r="DA13" i="17"/>
  <c r="DB44" i="17"/>
  <c r="DB13" i="17"/>
  <c r="DC44" i="17"/>
  <c r="DC13" i="17"/>
  <c r="DD44" i="17"/>
  <c r="DD13" i="17"/>
  <c r="DE44" i="17"/>
  <c r="DE13" i="17"/>
  <c r="DF44" i="17"/>
  <c r="DF13" i="17"/>
  <c r="DG44" i="17"/>
  <c r="DG13" i="17"/>
  <c r="DH44" i="17"/>
  <c r="DH13" i="17"/>
  <c r="DI44" i="17"/>
  <c r="DI13" i="17"/>
  <c r="DJ44" i="17"/>
  <c r="DJ13" i="17"/>
  <c r="DK44" i="17"/>
  <c r="DK13" i="17"/>
  <c r="DL44" i="17"/>
  <c r="DL13" i="17"/>
  <c r="DM44" i="17"/>
  <c r="DM13" i="17"/>
  <c r="DN44" i="17"/>
  <c r="DN13" i="17"/>
  <c r="DO44" i="17"/>
  <c r="DO13" i="17"/>
  <c r="DP44" i="17"/>
  <c r="DP13" i="17"/>
  <c r="DQ44" i="17"/>
  <c r="DQ13" i="17"/>
  <c r="DR44" i="17"/>
  <c r="DR13" i="17"/>
  <c r="DS44" i="17"/>
  <c r="DS13" i="17"/>
  <c r="DT44" i="17"/>
  <c r="DT13" i="17"/>
  <c r="DU44" i="17"/>
  <c r="DU13" i="17"/>
  <c r="DV44" i="17"/>
  <c r="DV13" i="17"/>
  <c r="DW44" i="17"/>
  <c r="DW13" i="17"/>
  <c r="DX44" i="17"/>
  <c r="DX13" i="17"/>
  <c r="DY44" i="17"/>
  <c r="DY13" i="17"/>
  <c r="DZ44" i="17"/>
  <c r="DZ13" i="17"/>
  <c r="EA44" i="17"/>
  <c r="EA13" i="17"/>
  <c r="EB44" i="17"/>
  <c r="EB13" i="17"/>
  <c r="EC44" i="17"/>
  <c r="EC13" i="17"/>
  <c r="ED44" i="17"/>
  <c r="ED13" i="17"/>
  <c r="EE44" i="17"/>
  <c r="EE13" i="17"/>
  <c r="EF44" i="17"/>
  <c r="EF13" i="17"/>
  <c r="EG44" i="17"/>
  <c r="EG13" i="17"/>
  <c r="EH44" i="17"/>
  <c r="EH13" i="17"/>
  <c r="EI44" i="17"/>
  <c r="EI13" i="17"/>
  <c r="EJ44" i="17"/>
  <c r="EJ13" i="17"/>
  <c r="EK44" i="17"/>
  <c r="EK13" i="17"/>
  <c r="EL44" i="17"/>
  <c r="EL13" i="17"/>
  <c r="EM44" i="17"/>
  <c r="EM13" i="17"/>
  <c r="EN44" i="17"/>
  <c r="EN13" i="17"/>
  <c r="EO44" i="17"/>
  <c r="EO13" i="17"/>
  <c r="EP44" i="17"/>
  <c r="EP13" i="17"/>
  <c r="EQ44" i="17"/>
  <c r="EQ13" i="17"/>
  <c r="ER44" i="17"/>
  <c r="ER13" i="17"/>
  <c r="ES44" i="17"/>
  <c r="ES13" i="17"/>
  <c r="ET44" i="17"/>
  <c r="ET13" i="17"/>
  <c r="EU44" i="17"/>
  <c r="EU13" i="17"/>
  <c r="EV44" i="17"/>
  <c r="EV13" i="17"/>
  <c r="EW44" i="17"/>
  <c r="EW13" i="17"/>
  <c r="EX44" i="17"/>
  <c r="EX13" i="17"/>
  <c r="EY44" i="17"/>
  <c r="EY13" i="17"/>
  <c r="EZ44" i="17"/>
  <c r="EZ13" i="17"/>
  <c r="FA44" i="17"/>
  <c r="FA13" i="17"/>
  <c r="FB44" i="17"/>
  <c r="FB13" i="17"/>
  <c r="FC44" i="17"/>
  <c r="FC13" i="17"/>
  <c r="FD44" i="17"/>
  <c r="FD13" i="17"/>
  <c r="FE44" i="17"/>
  <c r="FE13" i="17"/>
  <c r="FF44" i="17"/>
  <c r="FF13" i="17"/>
  <c r="FG44" i="17"/>
  <c r="FG13" i="17"/>
  <c r="FH44" i="17"/>
  <c r="FH13" i="17"/>
  <c r="FI44" i="17"/>
  <c r="FI13" i="17"/>
  <c r="FJ44" i="17"/>
  <c r="FJ13" i="17"/>
  <c r="FK44" i="17"/>
  <c r="FK13" i="17"/>
  <c r="FL44" i="17"/>
  <c r="FL13" i="17"/>
  <c r="FM44" i="17"/>
  <c r="FM13" i="17"/>
  <c r="FN44" i="17"/>
  <c r="FN13" i="17"/>
  <c r="FO44" i="17"/>
  <c r="FO13" i="17"/>
  <c r="FP44" i="17"/>
  <c r="FP13" i="17"/>
  <c r="FQ44" i="17"/>
  <c r="FQ13" i="17"/>
  <c r="FR44" i="17"/>
  <c r="FR13" i="17"/>
  <c r="FS44" i="17"/>
  <c r="FS13" i="17"/>
  <c r="FT44" i="17"/>
  <c r="FT13" i="17"/>
  <c r="FU44" i="17"/>
  <c r="FU13" i="17"/>
  <c r="FV44" i="17"/>
  <c r="FV13" i="17"/>
  <c r="FW44" i="17"/>
  <c r="FW13" i="17"/>
  <c r="FX44" i="17"/>
  <c r="FX13" i="17"/>
  <c r="FY44" i="17"/>
  <c r="FY13" i="17"/>
  <c r="FZ44" i="17"/>
  <c r="FZ13" i="17"/>
  <c r="GA44" i="17"/>
  <c r="GA13" i="17"/>
  <c r="GB44" i="17"/>
  <c r="GB13" i="17"/>
  <c r="GC44" i="17"/>
  <c r="GC13" i="17"/>
  <c r="GD44" i="17"/>
  <c r="GD13" i="17"/>
  <c r="GE44" i="17"/>
  <c r="GE13" i="17"/>
  <c r="GF44" i="17"/>
  <c r="GF13" i="17"/>
  <c r="GG44" i="17"/>
  <c r="GG13" i="17"/>
  <c r="GH44" i="17"/>
  <c r="GH13" i="17"/>
  <c r="GI44" i="17"/>
  <c r="GI13" i="17"/>
  <c r="GJ44" i="17"/>
  <c r="GJ13" i="17"/>
  <c r="GK44" i="17"/>
  <c r="GK13" i="17"/>
  <c r="GL44" i="17"/>
  <c r="GL13" i="17"/>
  <c r="GM44" i="17"/>
  <c r="GM13" i="17"/>
  <c r="GN44" i="17"/>
  <c r="GN13" i="17"/>
  <c r="GO44" i="17"/>
  <c r="GO13" i="17"/>
  <c r="GP44" i="17"/>
  <c r="GP13" i="17"/>
  <c r="GQ44" i="17"/>
  <c r="GQ13" i="17"/>
  <c r="GR44" i="17"/>
  <c r="GR13" i="17"/>
  <c r="GS44" i="17"/>
  <c r="GS13" i="17"/>
  <c r="C43" i="17"/>
  <c r="C12" i="17"/>
  <c r="D43" i="17"/>
  <c r="D12" i="17"/>
  <c r="E43" i="17"/>
  <c r="E12" i="17"/>
  <c r="F43" i="17"/>
  <c r="F12" i="17"/>
  <c r="G43" i="17"/>
  <c r="G12" i="17"/>
  <c r="H43" i="17"/>
  <c r="H12" i="17"/>
  <c r="I43" i="17"/>
  <c r="I12" i="17"/>
  <c r="J43" i="17"/>
  <c r="J12" i="17"/>
  <c r="K43" i="17"/>
  <c r="K12" i="17"/>
  <c r="L43" i="17"/>
  <c r="L12" i="17"/>
  <c r="M43" i="17"/>
  <c r="M12" i="17"/>
  <c r="N43" i="17"/>
  <c r="N12" i="17"/>
  <c r="O43" i="17"/>
  <c r="O12" i="17"/>
  <c r="P43" i="17"/>
  <c r="P12" i="17"/>
  <c r="Q43" i="17"/>
  <c r="Q12" i="17"/>
  <c r="R43" i="17"/>
  <c r="R12" i="17"/>
  <c r="S43" i="17"/>
  <c r="S12" i="17"/>
  <c r="T43" i="17"/>
  <c r="T12" i="17"/>
  <c r="U43" i="17"/>
  <c r="U12" i="17"/>
  <c r="V43" i="17"/>
  <c r="V12" i="17"/>
  <c r="W43" i="17"/>
  <c r="W12" i="17"/>
  <c r="X43" i="17"/>
  <c r="X12" i="17"/>
  <c r="Y43" i="17"/>
  <c r="Y12" i="17"/>
  <c r="Z43" i="17"/>
  <c r="Z12" i="17"/>
  <c r="AA43" i="17"/>
  <c r="AA12" i="17"/>
  <c r="AB43" i="17"/>
  <c r="AB12" i="17"/>
  <c r="AC43" i="17"/>
  <c r="AC12" i="17"/>
  <c r="AD43" i="17"/>
  <c r="AD12" i="17"/>
  <c r="AE43" i="17"/>
  <c r="AE12" i="17"/>
  <c r="AF43" i="17"/>
  <c r="AF12" i="17"/>
  <c r="AG43" i="17"/>
  <c r="AG12" i="17"/>
  <c r="AH43" i="17"/>
  <c r="AH12" i="17"/>
  <c r="AI43" i="17"/>
  <c r="AI12" i="17"/>
  <c r="AJ43" i="17"/>
  <c r="AJ12" i="17"/>
  <c r="AK43" i="17"/>
  <c r="AK12" i="17"/>
  <c r="AL43" i="17"/>
  <c r="AL12" i="17"/>
  <c r="AM43" i="17"/>
  <c r="AM12" i="17"/>
  <c r="AN43" i="17"/>
  <c r="AN12" i="17"/>
  <c r="AO43" i="17"/>
  <c r="AO12" i="17"/>
  <c r="AP43" i="17"/>
  <c r="AP12" i="17"/>
  <c r="AQ43" i="17"/>
  <c r="AQ12" i="17"/>
  <c r="AR43" i="17"/>
  <c r="AR12" i="17"/>
  <c r="AS43" i="17"/>
  <c r="AS12" i="17"/>
  <c r="AT43" i="17"/>
  <c r="AT12" i="17"/>
  <c r="AU43" i="17"/>
  <c r="AU12" i="17"/>
  <c r="AV43" i="17"/>
  <c r="AV12" i="17"/>
  <c r="AW43" i="17"/>
  <c r="AW12" i="17"/>
  <c r="AX43" i="17"/>
  <c r="AX12" i="17"/>
  <c r="AY43" i="17"/>
  <c r="AY12" i="17"/>
  <c r="AZ43" i="17"/>
  <c r="AZ12" i="17"/>
  <c r="BA43" i="17"/>
  <c r="BA12" i="17"/>
  <c r="BB43" i="17"/>
  <c r="BB12" i="17"/>
  <c r="BC43" i="17"/>
  <c r="BC12" i="17"/>
  <c r="BD43" i="17"/>
  <c r="BD12" i="17"/>
  <c r="BE43" i="17"/>
  <c r="BE12" i="17"/>
  <c r="BF43" i="17"/>
  <c r="BF12" i="17"/>
  <c r="BG43" i="17"/>
  <c r="BG12" i="17"/>
  <c r="BH43" i="17"/>
  <c r="BH12" i="17"/>
  <c r="BI43" i="17"/>
  <c r="BI12" i="17"/>
  <c r="BJ43" i="17"/>
  <c r="BJ12" i="17"/>
  <c r="BK43" i="17"/>
  <c r="BK12" i="17"/>
  <c r="BL43" i="17"/>
  <c r="BL12" i="17"/>
  <c r="BM43" i="17"/>
  <c r="BM12" i="17"/>
  <c r="BN43" i="17"/>
  <c r="BN12" i="17"/>
  <c r="BO43" i="17"/>
  <c r="BO12" i="17"/>
  <c r="BP43" i="17"/>
  <c r="BP12" i="17"/>
  <c r="BQ43" i="17"/>
  <c r="BQ12" i="17"/>
  <c r="BR43" i="17"/>
  <c r="BR12" i="17"/>
  <c r="BS43" i="17"/>
  <c r="BS12" i="17"/>
  <c r="BT43" i="17"/>
  <c r="BT12" i="17"/>
  <c r="BU43" i="17"/>
  <c r="BU12" i="17"/>
  <c r="BV43" i="17"/>
  <c r="BV12" i="17"/>
  <c r="BW43" i="17"/>
  <c r="BW12" i="17"/>
  <c r="BX43" i="17"/>
  <c r="BX12" i="17"/>
  <c r="BY43" i="17"/>
  <c r="BY12" i="17"/>
  <c r="BZ43" i="17"/>
  <c r="BZ12" i="17"/>
  <c r="CA43" i="17"/>
  <c r="CA12" i="17"/>
  <c r="CB43" i="17"/>
  <c r="CB12" i="17"/>
  <c r="CC43" i="17"/>
  <c r="CC12" i="17"/>
  <c r="CD43" i="17"/>
  <c r="CD12" i="17"/>
  <c r="CE43" i="17"/>
  <c r="CE12" i="17"/>
  <c r="CF43" i="17"/>
  <c r="CF12" i="17"/>
  <c r="CG43" i="17"/>
  <c r="CG12" i="17"/>
  <c r="CH43" i="17"/>
  <c r="CH12" i="17"/>
  <c r="CI43" i="17"/>
  <c r="CI12" i="17"/>
  <c r="CJ43" i="17"/>
  <c r="CJ12" i="17"/>
  <c r="CK43" i="17"/>
  <c r="CK12" i="17"/>
  <c r="CL43" i="17"/>
  <c r="CL12" i="17"/>
  <c r="CM43" i="17"/>
  <c r="CM12" i="17"/>
  <c r="CN43" i="17"/>
  <c r="CN12" i="17"/>
  <c r="CO43" i="17"/>
  <c r="CO12" i="17"/>
  <c r="CP43" i="17"/>
  <c r="CP12" i="17"/>
  <c r="CQ43" i="17"/>
  <c r="CQ12" i="17"/>
  <c r="CR43" i="17"/>
  <c r="CR12" i="17"/>
  <c r="CS43" i="17"/>
  <c r="CS12" i="17"/>
  <c r="CT43" i="17"/>
  <c r="CT12" i="17"/>
  <c r="CU43" i="17"/>
  <c r="CU12" i="17"/>
  <c r="CV43" i="17"/>
  <c r="CV12" i="17"/>
  <c r="CW43" i="17"/>
  <c r="CW12" i="17"/>
  <c r="CX43" i="17"/>
  <c r="CX12" i="17"/>
  <c r="CY43" i="17"/>
  <c r="CY12" i="17"/>
  <c r="CZ43" i="17"/>
  <c r="CZ12" i="17"/>
  <c r="DA43" i="17"/>
  <c r="DA12" i="17"/>
  <c r="DB43" i="17"/>
  <c r="DB12" i="17"/>
  <c r="DC43" i="17"/>
  <c r="DC12" i="17"/>
  <c r="DD43" i="17"/>
  <c r="DD12" i="17"/>
  <c r="DE43" i="17"/>
  <c r="DE12" i="17"/>
  <c r="DF43" i="17"/>
  <c r="DF12" i="17"/>
  <c r="DG43" i="17"/>
  <c r="DG12" i="17"/>
  <c r="DH43" i="17"/>
  <c r="DH12" i="17"/>
  <c r="DI43" i="17"/>
  <c r="DI12" i="17"/>
  <c r="DJ43" i="17"/>
  <c r="DJ12" i="17"/>
  <c r="DK43" i="17"/>
  <c r="DK12" i="17"/>
  <c r="DL43" i="17"/>
  <c r="DL12" i="17"/>
  <c r="DM43" i="17"/>
  <c r="DM12" i="17"/>
  <c r="DN43" i="17"/>
  <c r="DN12" i="17"/>
  <c r="DO43" i="17"/>
  <c r="DO12" i="17"/>
  <c r="DP43" i="17"/>
  <c r="DP12" i="17"/>
  <c r="DQ43" i="17"/>
  <c r="DQ12" i="17"/>
  <c r="DR43" i="17"/>
  <c r="DR12" i="17"/>
  <c r="DS43" i="17"/>
  <c r="DS12" i="17"/>
  <c r="DT43" i="17"/>
  <c r="DT12" i="17"/>
  <c r="DU43" i="17"/>
  <c r="DU12" i="17"/>
  <c r="DV43" i="17"/>
  <c r="DV12" i="17"/>
  <c r="DW43" i="17"/>
  <c r="DW12" i="17"/>
  <c r="DX43" i="17"/>
  <c r="DX12" i="17"/>
  <c r="DY43" i="17"/>
  <c r="DY12" i="17"/>
  <c r="DZ43" i="17"/>
  <c r="DZ12" i="17"/>
  <c r="EA43" i="17"/>
  <c r="EA12" i="17"/>
  <c r="EB43" i="17"/>
  <c r="EB12" i="17"/>
  <c r="EC43" i="17"/>
  <c r="EC12" i="17"/>
  <c r="ED43" i="17"/>
  <c r="ED12" i="17"/>
  <c r="EE43" i="17"/>
  <c r="EE12" i="17"/>
  <c r="EF43" i="17"/>
  <c r="EF12" i="17"/>
  <c r="EG43" i="17"/>
  <c r="EG12" i="17"/>
  <c r="EH43" i="17"/>
  <c r="EH12" i="17"/>
  <c r="EI43" i="17"/>
  <c r="EI12" i="17"/>
  <c r="EJ43" i="17"/>
  <c r="EJ12" i="17"/>
  <c r="EK43" i="17"/>
  <c r="EK12" i="17"/>
  <c r="EL43" i="17"/>
  <c r="EL12" i="17"/>
  <c r="EM43" i="17"/>
  <c r="EM12" i="17"/>
  <c r="EN43" i="17"/>
  <c r="EN12" i="17"/>
  <c r="EO43" i="17"/>
  <c r="EO12" i="17"/>
  <c r="EP43" i="17"/>
  <c r="EP12" i="17"/>
  <c r="EQ43" i="17"/>
  <c r="EQ12" i="17"/>
  <c r="ER43" i="17"/>
  <c r="ER12" i="17"/>
  <c r="ES43" i="17"/>
  <c r="ES12" i="17"/>
  <c r="ET43" i="17"/>
  <c r="ET12" i="17"/>
  <c r="EU43" i="17"/>
  <c r="EU12" i="17"/>
  <c r="EV43" i="17"/>
  <c r="EV12" i="17"/>
  <c r="EW43" i="17"/>
  <c r="EW12" i="17"/>
  <c r="EX43" i="17"/>
  <c r="EX12" i="17"/>
  <c r="EY43" i="17"/>
  <c r="EY12" i="17"/>
  <c r="EZ43" i="17"/>
  <c r="EZ12" i="17"/>
  <c r="FA43" i="17"/>
  <c r="FA12" i="17"/>
  <c r="FB43" i="17"/>
  <c r="FB12" i="17"/>
  <c r="FC43" i="17"/>
  <c r="FC12" i="17"/>
  <c r="FD43" i="17"/>
  <c r="FD12" i="17"/>
  <c r="FE43" i="17"/>
  <c r="FE12" i="17"/>
  <c r="FF43" i="17"/>
  <c r="FF12" i="17"/>
  <c r="FG43" i="17"/>
  <c r="FG12" i="17"/>
  <c r="FH43" i="17"/>
  <c r="FH12" i="17"/>
  <c r="FI43" i="17"/>
  <c r="FI12" i="17"/>
  <c r="FJ43" i="17"/>
  <c r="FJ12" i="17"/>
  <c r="FK43" i="17"/>
  <c r="FK12" i="17"/>
  <c r="FL43" i="17"/>
  <c r="FL12" i="17"/>
  <c r="FM43" i="17"/>
  <c r="FM12" i="17"/>
  <c r="FN43" i="17"/>
  <c r="FN12" i="17"/>
  <c r="FO43" i="17"/>
  <c r="FO12" i="17"/>
  <c r="FP43" i="17"/>
  <c r="FP12" i="17"/>
  <c r="FQ43" i="17"/>
  <c r="FQ12" i="17"/>
  <c r="FR43" i="17"/>
  <c r="FR12" i="17"/>
  <c r="FS43" i="17"/>
  <c r="FS12" i="17"/>
  <c r="FT43" i="17"/>
  <c r="FT12" i="17"/>
  <c r="FU43" i="17"/>
  <c r="FU12" i="17"/>
  <c r="FV43" i="17"/>
  <c r="FV12" i="17"/>
  <c r="FW43" i="17"/>
  <c r="FW12" i="17"/>
  <c r="FX43" i="17"/>
  <c r="FX12" i="17"/>
  <c r="FY43" i="17"/>
  <c r="FY12" i="17"/>
  <c r="FZ43" i="17"/>
  <c r="FZ12" i="17"/>
  <c r="GA43" i="17"/>
  <c r="GA12" i="17"/>
  <c r="GB43" i="17"/>
  <c r="GB12" i="17"/>
  <c r="GC43" i="17"/>
  <c r="GC12" i="17"/>
  <c r="GD43" i="17"/>
  <c r="GD12" i="17"/>
  <c r="GE43" i="17"/>
  <c r="GE12" i="17"/>
  <c r="GF43" i="17"/>
  <c r="GF12" i="17"/>
  <c r="GG43" i="17"/>
  <c r="GG12" i="17"/>
  <c r="GH43" i="17"/>
  <c r="GH12" i="17"/>
  <c r="GI43" i="17"/>
  <c r="GI12" i="17"/>
  <c r="GJ43" i="17"/>
  <c r="GJ12" i="17"/>
  <c r="GK43" i="17"/>
  <c r="GK12" i="17"/>
  <c r="GL43" i="17"/>
  <c r="GL12" i="17"/>
  <c r="GM43" i="17"/>
  <c r="GM12" i="17"/>
  <c r="GN43" i="17"/>
  <c r="GN12" i="17"/>
  <c r="GO43" i="17"/>
  <c r="GO12" i="17"/>
  <c r="GP43" i="17"/>
  <c r="GP12" i="17"/>
  <c r="GQ43" i="17"/>
  <c r="GQ12" i="17"/>
  <c r="GR43" i="17"/>
  <c r="GR12" i="17"/>
  <c r="GS43" i="17"/>
  <c r="GS12" i="17"/>
  <c r="B43" i="17"/>
  <c r="B12" i="17"/>
  <c r="C42" i="17"/>
  <c r="C11" i="17"/>
  <c r="D42" i="17"/>
  <c r="D11" i="17"/>
  <c r="E42" i="17"/>
  <c r="E11" i="17"/>
  <c r="F42" i="17"/>
  <c r="F11" i="17"/>
  <c r="G42" i="17"/>
  <c r="G11" i="17"/>
  <c r="H42" i="17"/>
  <c r="H11" i="17"/>
  <c r="I42" i="17"/>
  <c r="I11" i="17"/>
  <c r="J42" i="17"/>
  <c r="J11" i="17"/>
  <c r="K42" i="17"/>
  <c r="K11" i="17"/>
  <c r="L42" i="17"/>
  <c r="L11" i="17"/>
  <c r="M42" i="17"/>
  <c r="M11" i="17"/>
  <c r="N42" i="17"/>
  <c r="N11" i="17"/>
  <c r="O42" i="17"/>
  <c r="O11" i="17"/>
  <c r="P42" i="17"/>
  <c r="P11" i="17"/>
  <c r="Q42" i="17"/>
  <c r="Q11" i="17"/>
  <c r="R42" i="17"/>
  <c r="R11" i="17"/>
  <c r="S42" i="17"/>
  <c r="S11" i="17"/>
  <c r="T42" i="17"/>
  <c r="T11" i="17"/>
  <c r="U42" i="17"/>
  <c r="U11" i="17"/>
  <c r="V42" i="17"/>
  <c r="V11" i="17"/>
  <c r="W42" i="17"/>
  <c r="W11" i="17"/>
  <c r="X42" i="17"/>
  <c r="X11" i="17"/>
  <c r="Y42" i="17"/>
  <c r="Y11" i="17"/>
  <c r="Z42" i="17"/>
  <c r="Z11" i="17"/>
  <c r="AA42" i="17"/>
  <c r="AA11" i="17"/>
  <c r="AB42" i="17"/>
  <c r="AB11" i="17"/>
  <c r="AC42" i="17"/>
  <c r="AC11" i="17"/>
  <c r="AD42" i="17"/>
  <c r="AD11" i="17"/>
  <c r="AE42" i="17"/>
  <c r="AE11" i="17"/>
  <c r="AF42" i="17"/>
  <c r="AF11" i="17"/>
  <c r="AG42" i="17"/>
  <c r="AG11" i="17"/>
  <c r="AH42" i="17"/>
  <c r="AH11" i="17"/>
  <c r="AI42" i="17"/>
  <c r="AI11" i="17"/>
  <c r="AJ42" i="17"/>
  <c r="AJ11" i="17"/>
  <c r="AK42" i="17"/>
  <c r="AK11" i="17"/>
  <c r="AL42" i="17"/>
  <c r="AL11" i="17"/>
  <c r="AM42" i="17"/>
  <c r="AM11" i="17"/>
  <c r="AN42" i="17"/>
  <c r="AN11" i="17"/>
  <c r="AO42" i="17"/>
  <c r="AO11" i="17"/>
  <c r="AP42" i="17"/>
  <c r="AP11" i="17"/>
  <c r="AQ42" i="17"/>
  <c r="AQ11" i="17"/>
  <c r="AR42" i="17"/>
  <c r="AR11" i="17"/>
  <c r="AS42" i="17"/>
  <c r="AS11" i="17"/>
  <c r="AT42" i="17"/>
  <c r="AT11" i="17"/>
  <c r="AU42" i="17"/>
  <c r="AU11" i="17"/>
  <c r="AV42" i="17"/>
  <c r="AV11" i="17"/>
  <c r="AW42" i="17"/>
  <c r="AW11" i="17"/>
  <c r="AX42" i="17"/>
  <c r="AX11" i="17"/>
  <c r="AY42" i="17"/>
  <c r="AY11" i="17"/>
  <c r="AZ42" i="17"/>
  <c r="AZ11" i="17"/>
  <c r="BA42" i="17"/>
  <c r="BA11" i="17"/>
  <c r="BB42" i="17"/>
  <c r="BB11" i="17"/>
  <c r="BC42" i="17"/>
  <c r="BC11" i="17"/>
  <c r="BD42" i="17"/>
  <c r="BD11" i="17"/>
  <c r="BE42" i="17"/>
  <c r="BE11" i="17"/>
  <c r="BF42" i="17"/>
  <c r="BF11" i="17"/>
  <c r="BG42" i="17"/>
  <c r="BG11" i="17"/>
  <c r="BH42" i="17"/>
  <c r="BH11" i="17"/>
  <c r="BI42" i="17"/>
  <c r="BI11" i="17"/>
  <c r="BJ42" i="17"/>
  <c r="BJ11" i="17"/>
  <c r="BK42" i="17"/>
  <c r="BK11" i="17"/>
  <c r="BL42" i="17"/>
  <c r="BL11" i="17"/>
  <c r="BM42" i="17"/>
  <c r="BM11" i="17"/>
  <c r="BN42" i="17"/>
  <c r="BN11" i="17"/>
  <c r="BO42" i="17"/>
  <c r="BO11" i="17"/>
  <c r="BP42" i="17"/>
  <c r="BP11" i="17"/>
  <c r="BQ42" i="17"/>
  <c r="BQ11" i="17"/>
  <c r="BR42" i="17"/>
  <c r="BR11" i="17"/>
  <c r="BS42" i="17"/>
  <c r="BS11" i="17"/>
  <c r="BT42" i="17"/>
  <c r="BT11" i="17"/>
  <c r="BU42" i="17"/>
  <c r="BU11" i="17"/>
  <c r="BV42" i="17"/>
  <c r="BV11" i="17"/>
  <c r="BW42" i="17"/>
  <c r="BW11" i="17"/>
  <c r="BX42" i="17"/>
  <c r="BX11" i="17"/>
  <c r="BY42" i="17"/>
  <c r="BY11" i="17"/>
  <c r="BZ42" i="17"/>
  <c r="BZ11" i="17"/>
  <c r="CA42" i="17"/>
  <c r="CA11" i="17"/>
  <c r="CB42" i="17"/>
  <c r="CB11" i="17"/>
  <c r="CC42" i="17"/>
  <c r="CC11" i="17"/>
  <c r="CD42" i="17"/>
  <c r="CD11" i="17"/>
  <c r="CE42" i="17"/>
  <c r="CE11" i="17"/>
  <c r="CF42" i="17"/>
  <c r="CF11" i="17"/>
  <c r="CG42" i="17"/>
  <c r="CG11" i="17"/>
  <c r="CH42" i="17"/>
  <c r="CH11" i="17"/>
  <c r="CI42" i="17"/>
  <c r="CI11" i="17"/>
  <c r="CJ42" i="17"/>
  <c r="CJ11" i="17"/>
  <c r="CK42" i="17"/>
  <c r="CK11" i="17"/>
  <c r="CL42" i="17"/>
  <c r="CL11" i="17"/>
  <c r="CM42" i="17"/>
  <c r="CM11" i="17"/>
  <c r="CN42" i="17"/>
  <c r="CN11" i="17"/>
  <c r="CO42" i="17"/>
  <c r="CO11" i="17"/>
  <c r="CP42" i="17"/>
  <c r="CP11" i="17"/>
  <c r="CQ42" i="17"/>
  <c r="CQ11" i="17"/>
  <c r="CR42" i="17"/>
  <c r="CR11" i="17"/>
  <c r="CS42" i="17"/>
  <c r="CS11" i="17"/>
  <c r="CT42" i="17"/>
  <c r="CT11" i="17"/>
  <c r="CU42" i="17"/>
  <c r="CU11" i="17"/>
  <c r="CV42" i="17"/>
  <c r="CV11" i="17"/>
  <c r="CW42" i="17"/>
  <c r="CW11" i="17"/>
  <c r="CX42" i="17"/>
  <c r="CX11" i="17"/>
  <c r="CY42" i="17"/>
  <c r="CY11" i="17"/>
  <c r="CZ42" i="17"/>
  <c r="CZ11" i="17"/>
  <c r="DA42" i="17"/>
  <c r="DA11" i="17"/>
  <c r="DB42" i="17"/>
  <c r="DB11" i="17"/>
  <c r="DC42" i="17"/>
  <c r="DC11" i="17"/>
  <c r="DD42" i="17"/>
  <c r="DD11" i="17"/>
  <c r="DE42" i="17"/>
  <c r="DE11" i="17"/>
  <c r="DF42" i="17"/>
  <c r="DF11" i="17"/>
  <c r="DG42" i="17"/>
  <c r="DG11" i="17"/>
  <c r="DH42" i="17"/>
  <c r="DH11" i="17"/>
  <c r="DI42" i="17"/>
  <c r="DI11" i="17"/>
  <c r="DJ42" i="17"/>
  <c r="DJ11" i="17"/>
  <c r="DK42" i="17"/>
  <c r="DK11" i="17"/>
  <c r="DL42" i="17"/>
  <c r="DL11" i="17"/>
  <c r="DM42" i="17"/>
  <c r="DM11" i="17"/>
  <c r="DN42" i="17"/>
  <c r="DN11" i="17"/>
  <c r="DO42" i="17"/>
  <c r="DO11" i="17"/>
  <c r="DP42" i="17"/>
  <c r="DP11" i="17"/>
  <c r="DQ42" i="17"/>
  <c r="DQ11" i="17"/>
  <c r="DR42" i="17"/>
  <c r="DR11" i="17"/>
  <c r="DS42" i="17"/>
  <c r="DS11" i="17"/>
  <c r="DT42" i="17"/>
  <c r="DT11" i="17"/>
  <c r="DU42" i="17"/>
  <c r="DU11" i="17"/>
  <c r="DV42" i="17"/>
  <c r="DV11" i="17"/>
  <c r="DW42" i="17"/>
  <c r="DW11" i="17"/>
  <c r="DX42" i="17"/>
  <c r="DX11" i="17"/>
  <c r="DY42" i="17"/>
  <c r="DY11" i="17"/>
  <c r="DZ42" i="17"/>
  <c r="DZ11" i="17"/>
  <c r="EA42" i="17"/>
  <c r="EA11" i="17"/>
  <c r="EB42" i="17"/>
  <c r="EB11" i="17"/>
  <c r="EC42" i="17"/>
  <c r="EC11" i="17"/>
  <c r="ED42" i="17"/>
  <c r="ED11" i="17"/>
  <c r="EE42" i="17"/>
  <c r="EE11" i="17"/>
  <c r="EF42" i="17"/>
  <c r="EF11" i="17"/>
  <c r="EG42" i="17"/>
  <c r="EG11" i="17"/>
  <c r="EH42" i="17"/>
  <c r="EH11" i="17"/>
  <c r="EI42" i="17"/>
  <c r="EI11" i="17"/>
  <c r="EJ42" i="17"/>
  <c r="EJ11" i="17"/>
  <c r="EK42" i="17"/>
  <c r="EK11" i="17"/>
  <c r="EL42" i="17"/>
  <c r="EL11" i="17"/>
  <c r="EM42" i="17"/>
  <c r="EM11" i="17"/>
  <c r="EN42" i="17"/>
  <c r="EN11" i="17"/>
  <c r="EO42" i="17"/>
  <c r="EO11" i="17"/>
  <c r="EP42" i="17"/>
  <c r="EP11" i="17"/>
  <c r="EQ42" i="17"/>
  <c r="EQ11" i="17"/>
  <c r="ER42" i="17"/>
  <c r="ER11" i="17"/>
  <c r="ES42" i="17"/>
  <c r="ES11" i="17"/>
  <c r="ET42" i="17"/>
  <c r="ET11" i="17"/>
  <c r="EU42" i="17"/>
  <c r="EU11" i="17"/>
  <c r="EV42" i="17"/>
  <c r="EV11" i="17"/>
  <c r="EW42" i="17"/>
  <c r="EW11" i="17"/>
  <c r="EX42" i="17"/>
  <c r="EX11" i="17"/>
  <c r="EY42" i="17"/>
  <c r="EY11" i="17"/>
  <c r="EZ42" i="17"/>
  <c r="EZ11" i="17"/>
  <c r="FA42" i="17"/>
  <c r="FA11" i="17"/>
  <c r="FB42" i="17"/>
  <c r="FB11" i="17"/>
  <c r="FC42" i="17"/>
  <c r="FC11" i="17"/>
  <c r="FD42" i="17"/>
  <c r="FD11" i="17"/>
  <c r="FE42" i="17"/>
  <c r="FE11" i="17"/>
  <c r="FF42" i="17"/>
  <c r="FF11" i="17"/>
  <c r="FG42" i="17"/>
  <c r="FG11" i="17"/>
  <c r="FH42" i="17"/>
  <c r="FH11" i="17"/>
  <c r="FI42" i="17"/>
  <c r="FI11" i="17"/>
  <c r="FJ42" i="17"/>
  <c r="FJ11" i="17"/>
  <c r="FK42" i="17"/>
  <c r="FK11" i="17"/>
  <c r="FL42" i="17"/>
  <c r="FL11" i="17"/>
  <c r="FM42" i="17"/>
  <c r="FM11" i="17"/>
  <c r="FN42" i="17"/>
  <c r="FN11" i="17"/>
  <c r="FO42" i="17"/>
  <c r="FO11" i="17"/>
  <c r="FP42" i="17"/>
  <c r="FP11" i="17"/>
  <c r="FQ42" i="17"/>
  <c r="FQ11" i="17"/>
  <c r="FR42" i="17"/>
  <c r="FR11" i="17"/>
  <c r="FS42" i="17"/>
  <c r="FS11" i="17"/>
  <c r="FT42" i="17"/>
  <c r="FT11" i="17"/>
  <c r="FU42" i="17"/>
  <c r="FU11" i="17"/>
  <c r="FV42" i="17"/>
  <c r="FV11" i="17"/>
  <c r="FW42" i="17"/>
  <c r="FW11" i="17"/>
  <c r="FX42" i="17"/>
  <c r="FX11" i="17"/>
  <c r="FY42" i="17"/>
  <c r="FY11" i="17"/>
  <c r="FZ42" i="17"/>
  <c r="FZ11" i="17"/>
  <c r="GA42" i="17"/>
  <c r="GA11" i="17"/>
  <c r="GB42" i="17"/>
  <c r="GB11" i="17"/>
  <c r="GC42" i="17"/>
  <c r="GC11" i="17"/>
  <c r="GD42" i="17"/>
  <c r="GD11" i="17"/>
  <c r="GE42" i="17"/>
  <c r="GE11" i="17"/>
  <c r="GF42" i="17"/>
  <c r="GF11" i="17"/>
  <c r="GG42" i="17"/>
  <c r="GG11" i="17"/>
  <c r="GH42" i="17"/>
  <c r="GH11" i="17"/>
  <c r="GI42" i="17"/>
  <c r="GI11" i="17"/>
  <c r="GJ42" i="17"/>
  <c r="GJ11" i="17"/>
  <c r="GK42" i="17"/>
  <c r="GK11" i="17"/>
  <c r="GL42" i="17"/>
  <c r="GL11" i="17"/>
  <c r="GM42" i="17"/>
  <c r="GM11" i="17"/>
  <c r="GN42" i="17"/>
  <c r="GN11" i="17"/>
  <c r="GO42" i="17"/>
  <c r="GO11" i="17"/>
  <c r="GP42" i="17"/>
  <c r="GP11" i="17"/>
  <c r="GQ42" i="17"/>
  <c r="GQ11" i="17"/>
  <c r="GR42" i="17"/>
  <c r="GR11" i="17"/>
  <c r="GS42" i="17"/>
  <c r="GS11" i="17"/>
  <c r="B42" i="17"/>
  <c r="B11" i="17"/>
  <c r="C7" i="20"/>
  <c r="B34" i="30"/>
  <c r="B33" i="30" a="1"/>
  <c r="B33" i="30"/>
  <c r="C20" i="20"/>
  <c r="B28" i="30"/>
  <c r="B24" i="30" a="1"/>
  <c r="B24" i="30"/>
  <c r="D2" i="20"/>
  <c r="D7" i="20"/>
  <c r="C34" i="30"/>
  <c r="C33" i="30" a="1"/>
  <c r="C33" i="30"/>
  <c r="D20" i="20"/>
  <c r="C28" i="30"/>
  <c r="C24" i="30" a="1"/>
  <c r="C24" i="30"/>
  <c r="E2" i="20"/>
  <c r="E7" i="20"/>
  <c r="D34" i="30"/>
  <c r="D33" i="30" a="1"/>
  <c r="D33" i="30"/>
  <c r="E20" i="20"/>
  <c r="D28" i="30"/>
  <c r="D24" i="30" a="1"/>
  <c r="F2" i="20"/>
  <c r="F7" i="20"/>
  <c r="E34" i="30"/>
  <c r="E33" i="30" a="1"/>
  <c r="E33" i="30"/>
  <c r="F20" i="20"/>
  <c r="E28" i="30"/>
  <c r="E24" i="30" a="1"/>
  <c r="G2" i="20"/>
  <c r="G7" i="20"/>
  <c r="F34" i="30"/>
  <c r="F33" i="30" a="1"/>
  <c r="F33" i="30"/>
  <c r="G20" i="20"/>
  <c r="F28" i="30"/>
  <c r="F24" i="30" a="1"/>
  <c r="H2" i="20"/>
  <c r="H7" i="20"/>
  <c r="G34" i="30"/>
  <c r="G33" i="30" a="1"/>
  <c r="G33" i="30"/>
  <c r="H20" i="20"/>
  <c r="G28" i="30"/>
  <c r="G24" i="30" a="1"/>
  <c r="I2" i="20"/>
  <c r="I7" i="20"/>
  <c r="H34" i="30"/>
  <c r="H33" i="30" a="1"/>
  <c r="H33" i="30"/>
  <c r="I20" i="20"/>
  <c r="H28" i="30"/>
  <c r="H24" i="30" a="1"/>
  <c r="J2" i="20"/>
  <c r="J7" i="20"/>
  <c r="I34" i="30"/>
  <c r="I33" i="30" a="1"/>
  <c r="I33" i="30"/>
  <c r="J20" i="20"/>
  <c r="I28" i="30"/>
  <c r="I24" i="30" a="1"/>
  <c r="K2" i="20"/>
  <c r="K7" i="20"/>
  <c r="J34" i="30"/>
  <c r="J33" i="30" a="1"/>
  <c r="J33" i="30"/>
  <c r="K20" i="20"/>
  <c r="J28" i="30"/>
  <c r="J24" i="30" a="1"/>
  <c r="L2" i="20"/>
  <c r="L7" i="20"/>
  <c r="K34" i="30"/>
  <c r="K33" i="30" a="1"/>
  <c r="K33" i="30"/>
  <c r="L20" i="20"/>
  <c r="K28" i="30"/>
  <c r="K24" i="30" a="1"/>
  <c r="M2" i="20"/>
  <c r="M7" i="20"/>
  <c r="L34" i="30"/>
  <c r="L33" i="30" a="1"/>
  <c r="L33" i="30"/>
  <c r="M20" i="20"/>
  <c r="L28" i="30"/>
  <c r="L24" i="30" a="1"/>
  <c r="N2" i="20"/>
  <c r="N7" i="20"/>
  <c r="M34" i="30"/>
  <c r="M33" i="30" a="1"/>
  <c r="M33" i="30"/>
  <c r="N20" i="20"/>
  <c r="M28" i="30"/>
  <c r="M24" i="30" a="1"/>
  <c r="O2" i="20"/>
  <c r="O7" i="20"/>
  <c r="N34" i="30"/>
  <c r="N33" i="30" a="1"/>
  <c r="N33" i="30"/>
  <c r="O20" i="20"/>
  <c r="N28" i="30"/>
  <c r="N24" i="30" a="1"/>
  <c r="P2" i="20"/>
  <c r="P7" i="20"/>
  <c r="O34" i="30"/>
  <c r="O33" i="30" a="1"/>
  <c r="O33" i="30"/>
  <c r="P20" i="20"/>
  <c r="O28" i="30"/>
  <c r="O24" i="30" a="1"/>
  <c r="Q2" i="20"/>
  <c r="Q7" i="20"/>
  <c r="P34" i="30"/>
  <c r="P33" i="30" a="1"/>
  <c r="P33" i="30"/>
  <c r="Q20" i="20"/>
  <c r="P28" i="30"/>
  <c r="P24" i="30" a="1"/>
  <c r="R2" i="20"/>
  <c r="R7" i="20"/>
  <c r="Q34" i="30"/>
  <c r="Q33" i="30" a="1"/>
  <c r="Q33" i="30"/>
  <c r="R20" i="20"/>
  <c r="Q28" i="30"/>
  <c r="Q24" i="30" a="1"/>
  <c r="S2" i="20"/>
  <c r="S7" i="20"/>
  <c r="R34" i="30"/>
  <c r="R33" i="30" a="1"/>
  <c r="R33" i="30"/>
  <c r="S20" i="20"/>
  <c r="R28" i="30"/>
  <c r="R24" i="30" a="1"/>
  <c r="T2" i="20"/>
  <c r="T7" i="20"/>
  <c r="S34" i="30"/>
  <c r="S33" i="30" a="1"/>
  <c r="S33" i="30"/>
  <c r="T20" i="20"/>
  <c r="S28" i="30"/>
  <c r="S24" i="30" a="1"/>
  <c r="U2" i="20"/>
  <c r="U7" i="20"/>
  <c r="T34" i="30"/>
  <c r="T33" i="30" a="1"/>
  <c r="T33" i="30"/>
  <c r="U20" i="20"/>
  <c r="T28" i="30"/>
  <c r="T24" i="30" a="1"/>
  <c r="V2" i="20"/>
  <c r="V7" i="20"/>
  <c r="U34" i="30"/>
  <c r="U33" i="30" a="1"/>
  <c r="U33" i="30"/>
  <c r="V20" i="20"/>
  <c r="U28" i="30"/>
  <c r="U24" i="30" a="1"/>
  <c r="W2" i="20"/>
  <c r="W7" i="20"/>
  <c r="V34" i="30"/>
  <c r="V33" i="30" a="1"/>
  <c r="V33" i="30"/>
  <c r="W20" i="20"/>
  <c r="V28" i="30"/>
  <c r="V24" i="30" a="1"/>
  <c r="X2" i="20"/>
  <c r="X7" i="20"/>
  <c r="W34" i="30"/>
  <c r="W33" i="30" a="1"/>
  <c r="W33" i="30"/>
  <c r="X20" i="20"/>
  <c r="W28" i="30"/>
  <c r="W24" i="30" a="1"/>
  <c r="Y2" i="20"/>
  <c r="Y7" i="20"/>
  <c r="X34" i="30"/>
  <c r="X33" i="30" a="1"/>
  <c r="X33" i="30"/>
  <c r="Y20" i="20"/>
  <c r="X28" i="30"/>
  <c r="X24" i="30" a="1"/>
  <c r="Z2" i="20"/>
  <c r="Z7" i="20"/>
  <c r="Y34" i="30"/>
  <c r="Y33" i="30" a="1"/>
  <c r="Y33" i="30"/>
  <c r="Z20" i="20"/>
  <c r="Y28" i="30"/>
  <c r="Y24" i="30" a="1"/>
  <c r="AA2" i="20"/>
  <c r="AA7" i="20"/>
  <c r="Z34" i="30"/>
  <c r="Z33" i="30" a="1"/>
  <c r="Z33" i="30"/>
  <c r="AA20" i="20"/>
  <c r="Z28" i="30"/>
  <c r="Z24" i="30" a="1"/>
  <c r="AB2" i="20"/>
  <c r="AB7" i="20"/>
  <c r="AA34" i="30"/>
  <c r="AA33" i="30" a="1"/>
  <c r="AA33" i="30"/>
  <c r="AB20" i="20"/>
  <c r="AA28" i="30"/>
  <c r="AA24" i="30" a="1"/>
  <c r="AC2" i="20"/>
  <c r="AC7" i="20"/>
  <c r="AB34" i="30"/>
  <c r="AB33" i="30" a="1"/>
  <c r="AB33" i="30"/>
  <c r="AC20" i="20"/>
  <c r="AB28" i="30"/>
  <c r="AB24" i="30" a="1"/>
  <c r="AD2" i="20"/>
  <c r="AD7" i="20"/>
  <c r="AC34" i="30"/>
  <c r="AC33" i="30" a="1"/>
  <c r="AC33" i="30"/>
  <c r="AD20" i="20"/>
  <c r="AC28" i="30"/>
  <c r="AC24" i="30" a="1"/>
  <c r="AE2" i="20"/>
  <c r="AE7" i="20"/>
  <c r="AD34" i="30"/>
  <c r="AD33" i="30" a="1"/>
  <c r="AD33" i="30"/>
  <c r="AE20" i="20"/>
  <c r="AD28" i="30"/>
  <c r="AD24" i="30" a="1"/>
  <c r="AF2" i="20"/>
  <c r="AF7" i="20"/>
  <c r="AE34" i="30"/>
  <c r="AE33" i="30" a="1"/>
  <c r="AE33" i="30"/>
  <c r="AF20" i="20"/>
  <c r="AE28" i="30"/>
  <c r="AE24" i="30" a="1"/>
  <c r="AG2" i="20"/>
  <c r="AG7" i="20"/>
  <c r="AF34" i="30"/>
  <c r="AF33" i="30" a="1"/>
  <c r="AF33" i="30"/>
  <c r="AG20" i="20"/>
  <c r="AF28" i="30"/>
  <c r="AF24" i="30" a="1"/>
  <c r="AH2" i="20"/>
  <c r="AH7" i="20"/>
  <c r="AG34" i="30"/>
  <c r="AG33" i="30" a="1"/>
  <c r="AG33" i="30"/>
  <c r="AH20" i="20"/>
  <c r="AG28" i="30"/>
  <c r="AG24" i="30" a="1"/>
  <c r="AI2" i="20"/>
  <c r="AI7" i="20"/>
  <c r="AH34" i="30"/>
  <c r="AH33" i="30" a="1"/>
  <c r="AH33" i="30"/>
  <c r="AI20" i="20"/>
  <c r="AH28" i="30"/>
  <c r="AH24" i="30" a="1"/>
  <c r="AJ2" i="20"/>
  <c r="AJ7" i="20"/>
  <c r="AI34" i="30"/>
  <c r="AI33" i="30" a="1"/>
  <c r="AI33" i="30"/>
  <c r="AJ20" i="20"/>
  <c r="AI28" i="30"/>
  <c r="AI24" i="30" a="1"/>
  <c r="AK2" i="20"/>
  <c r="AK7" i="20"/>
  <c r="AJ34" i="30"/>
  <c r="AJ33" i="30" a="1"/>
  <c r="AJ33" i="30"/>
  <c r="AK20" i="20"/>
  <c r="AJ28" i="30"/>
  <c r="AJ24" i="30" a="1"/>
  <c r="AL2" i="20"/>
  <c r="AL7" i="20"/>
  <c r="AK34" i="30"/>
  <c r="AK33" i="30" a="1"/>
  <c r="AK33" i="30"/>
  <c r="AL20" i="20"/>
  <c r="AK28" i="30"/>
  <c r="AK24" i="30" a="1"/>
  <c r="AM2" i="20"/>
  <c r="AM7" i="20"/>
  <c r="AL34" i="30"/>
  <c r="AL33" i="30" a="1"/>
  <c r="AL33" i="30"/>
  <c r="AM20" i="20"/>
  <c r="AL28" i="30"/>
  <c r="AL24" i="30" a="1"/>
  <c r="AN2" i="20"/>
  <c r="AN7" i="20"/>
  <c r="AM34" i="30"/>
  <c r="AM33" i="30" a="1"/>
  <c r="AM33" i="30"/>
  <c r="AN20" i="20"/>
  <c r="AM28" i="30"/>
  <c r="AM24" i="30" a="1"/>
  <c r="AO2" i="20"/>
  <c r="AO7" i="20"/>
  <c r="AN34" i="30"/>
  <c r="AN33" i="30" a="1"/>
  <c r="AN33" i="30"/>
  <c r="AO20" i="20"/>
  <c r="AN28" i="30"/>
  <c r="AN24" i="30" a="1"/>
  <c r="AP2" i="20"/>
  <c r="AP7" i="20"/>
  <c r="AO34" i="30"/>
  <c r="AO33" i="30" a="1"/>
  <c r="AO33" i="30"/>
  <c r="AP20" i="20"/>
  <c r="AO28" i="30"/>
  <c r="AO24" i="30" a="1"/>
  <c r="AQ2" i="20"/>
  <c r="AQ7" i="20"/>
  <c r="AP34" i="30"/>
  <c r="AP33" i="30" a="1"/>
  <c r="AP33" i="30"/>
  <c r="AQ20" i="20"/>
  <c r="AP28" i="30"/>
  <c r="AP24" i="30" a="1"/>
  <c r="AR2" i="20"/>
  <c r="AR7" i="20"/>
  <c r="AQ34" i="30"/>
  <c r="AQ33" i="30" a="1"/>
  <c r="AQ33" i="30"/>
  <c r="AR20" i="20"/>
  <c r="AQ28" i="30"/>
  <c r="AQ24" i="30" a="1"/>
  <c r="AS2" i="20"/>
  <c r="AS7" i="20"/>
  <c r="AR34" i="30"/>
  <c r="AR33" i="30" a="1"/>
  <c r="AR33" i="30"/>
  <c r="AS20" i="20"/>
  <c r="AR28" i="30"/>
  <c r="AR24" i="30" a="1"/>
  <c r="AT2" i="20"/>
  <c r="AT7" i="20"/>
  <c r="AS34" i="30"/>
  <c r="AS33" i="30" a="1"/>
  <c r="AS33" i="30"/>
  <c r="AT20" i="20"/>
  <c r="AS28" i="30"/>
  <c r="AS24" i="30" a="1"/>
  <c r="AU2" i="20"/>
  <c r="AU7" i="20"/>
  <c r="AT34" i="30"/>
  <c r="AT33" i="30" a="1"/>
  <c r="AT33" i="30"/>
  <c r="AU20" i="20"/>
  <c r="AT28" i="30"/>
  <c r="AT24" i="30" a="1"/>
  <c r="AV2" i="20"/>
  <c r="AV7" i="20"/>
  <c r="AU34" i="30"/>
  <c r="AU33" i="30" a="1"/>
  <c r="AU33" i="30"/>
  <c r="AV20" i="20"/>
  <c r="AU28" i="30"/>
  <c r="AU24" i="30" a="1"/>
  <c r="AW2" i="20"/>
  <c r="AW7" i="20"/>
  <c r="AV34" i="30"/>
  <c r="AV33" i="30" a="1"/>
  <c r="AV33" i="30"/>
  <c r="AW20" i="20"/>
  <c r="AV28" i="30"/>
  <c r="AV24" i="30" a="1"/>
  <c r="AX2" i="20"/>
  <c r="AX7" i="20"/>
  <c r="AW34" i="30"/>
  <c r="AW33" i="30" a="1"/>
  <c r="AW33" i="30"/>
  <c r="AX20" i="20"/>
  <c r="AW28" i="30"/>
  <c r="AW24" i="30" a="1"/>
  <c r="AY2" i="20"/>
  <c r="AY7" i="20"/>
  <c r="AX34" i="30"/>
  <c r="AX33" i="30" a="1"/>
  <c r="AX33" i="30"/>
  <c r="AY20" i="20"/>
  <c r="AX28" i="30"/>
  <c r="AX24" i="30" a="1"/>
  <c r="AZ2" i="20"/>
  <c r="AZ7" i="20"/>
  <c r="AY34" i="30"/>
  <c r="AY33" i="30" a="1"/>
  <c r="AY33" i="30"/>
  <c r="AZ20" i="20"/>
  <c r="AY28" i="30"/>
  <c r="AY24" i="30" a="1"/>
  <c r="BA2" i="20"/>
  <c r="BA7" i="20"/>
  <c r="AZ34" i="30"/>
  <c r="AZ33" i="30" a="1"/>
  <c r="AZ33" i="30"/>
  <c r="BA20" i="20"/>
  <c r="AZ28" i="30"/>
  <c r="AZ24" i="30" a="1"/>
  <c r="BB2" i="20"/>
  <c r="BB7" i="20"/>
  <c r="BA34" i="30"/>
  <c r="BA33" i="30" a="1"/>
  <c r="BA33" i="30"/>
  <c r="BB20" i="20"/>
  <c r="BA28" i="30"/>
  <c r="BA24" i="30" a="1"/>
  <c r="BC2" i="20"/>
  <c r="BC7" i="20"/>
  <c r="BB34" i="30"/>
  <c r="BB33" i="30" a="1"/>
  <c r="BB33" i="30"/>
  <c r="BC20" i="20"/>
  <c r="BB28" i="30"/>
  <c r="BB24" i="30" a="1"/>
  <c r="BD2" i="20"/>
  <c r="BD7" i="20"/>
  <c r="BC34" i="30"/>
  <c r="BC33" i="30" a="1"/>
  <c r="BC33" i="30"/>
  <c r="BD20" i="20"/>
  <c r="BC28" i="30"/>
  <c r="BC24" i="30" a="1"/>
  <c r="BE2" i="20"/>
  <c r="BE7" i="20"/>
  <c r="BD34" i="30"/>
  <c r="BD33" i="30" a="1"/>
  <c r="BD33" i="30"/>
  <c r="BE20" i="20"/>
  <c r="BD28" i="30"/>
  <c r="BD24" i="30" a="1"/>
  <c r="BF2" i="20"/>
  <c r="BF7" i="20"/>
  <c r="BE34" i="30"/>
  <c r="BE33" i="30" a="1"/>
  <c r="BE33" i="30"/>
  <c r="BF20" i="20"/>
  <c r="BE28" i="30"/>
  <c r="BE24" i="30" a="1"/>
  <c r="BG2" i="20"/>
  <c r="BG7" i="20"/>
  <c r="BF34" i="30"/>
  <c r="BF33" i="30" a="1"/>
  <c r="BF33" i="30"/>
  <c r="BG20" i="20"/>
  <c r="BF28" i="30"/>
  <c r="BF24" i="30" a="1"/>
  <c r="BH2" i="20"/>
  <c r="BH7" i="20"/>
  <c r="BG34" i="30"/>
  <c r="BG33" i="30" a="1"/>
  <c r="BG33" i="30"/>
  <c r="BH20" i="20"/>
  <c r="BG28" i="30"/>
  <c r="BG24" i="30" a="1"/>
  <c r="BI2" i="20"/>
  <c r="BI7" i="20"/>
  <c r="BH34" i="30"/>
  <c r="BH33" i="30" a="1"/>
  <c r="BH33" i="30"/>
  <c r="BI20" i="20"/>
  <c r="BH28" i="30"/>
  <c r="BH24" i="30" a="1"/>
  <c r="BJ2" i="20"/>
  <c r="BJ7" i="20"/>
  <c r="BI34" i="30"/>
  <c r="BI33" i="30" a="1"/>
  <c r="BI33" i="30"/>
  <c r="BJ20" i="20"/>
  <c r="BI28" i="30"/>
  <c r="BI24" i="30" a="1"/>
  <c r="BK2" i="20"/>
  <c r="BK7" i="20"/>
  <c r="BJ34" i="30"/>
  <c r="BJ33" i="30" a="1"/>
  <c r="BJ33" i="30"/>
  <c r="BK20" i="20"/>
  <c r="BJ28" i="30"/>
  <c r="BJ24" i="30" a="1"/>
  <c r="BL2" i="20"/>
  <c r="BL7" i="20"/>
  <c r="BK34" i="30"/>
  <c r="BK33" i="30" a="1"/>
  <c r="BK33" i="30"/>
  <c r="BL20" i="20"/>
  <c r="BK28" i="30"/>
  <c r="BK24" i="30" a="1"/>
  <c r="BM2" i="20"/>
  <c r="BM7" i="20"/>
  <c r="BL34" i="30"/>
  <c r="BL33" i="30" a="1"/>
  <c r="BL33" i="30"/>
  <c r="BM20" i="20"/>
  <c r="BL28" i="30"/>
  <c r="BL24" i="30" a="1"/>
  <c r="BN2" i="20"/>
  <c r="BN7" i="20"/>
  <c r="BM34" i="30"/>
  <c r="BM33" i="30" a="1"/>
  <c r="BM33" i="30"/>
  <c r="BN20" i="20"/>
  <c r="BM28" i="30"/>
  <c r="BM24" i="30" a="1"/>
  <c r="BO2" i="20"/>
  <c r="BO7" i="20"/>
  <c r="BN34" i="30"/>
  <c r="BN33" i="30" a="1"/>
  <c r="BN33" i="30"/>
  <c r="BO20" i="20"/>
  <c r="BN28" i="30"/>
  <c r="BN24" i="30" a="1"/>
  <c r="BP2" i="20"/>
  <c r="BP7" i="20"/>
  <c r="BO34" i="30"/>
  <c r="BO33" i="30" a="1"/>
  <c r="BO33" i="30"/>
  <c r="BP20" i="20"/>
  <c r="BO28" i="30"/>
  <c r="BO24" i="30" a="1"/>
  <c r="BQ2" i="20"/>
  <c r="BQ7" i="20"/>
  <c r="BP34" i="30"/>
  <c r="BP33" i="30" a="1"/>
  <c r="BP33" i="30"/>
  <c r="BQ20" i="20"/>
  <c r="BP28" i="30"/>
  <c r="BP24" i="30" a="1"/>
  <c r="BR2" i="20"/>
  <c r="BR7" i="20"/>
  <c r="BQ34" i="30"/>
  <c r="BQ33" i="30" a="1"/>
  <c r="BQ33" i="30"/>
  <c r="BR20" i="20"/>
  <c r="BQ28" i="30"/>
  <c r="BQ24" i="30" a="1"/>
  <c r="BS2" i="20"/>
  <c r="BS7" i="20"/>
  <c r="BR34" i="30"/>
  <c r="BR33" i="30" a="1"/>
  <c r="BR33" i="30"/>
  <c r="BS20" i="20"/>
  <c r="BR28" i="30"/>
  <c r="BR24" i="30" a="1"/>
  <c r="BT2" i="20"/>
  <c r="BT7" i="20"/>
  <c r="BS34" i="30"/>
  <c r="BS33" i="30" a="1"/>
  <c r="BS33" i="30"/>
  <c r="BT20" i="20"/>
  <c r="BS28" i="30"/>
  <c r="BS24" i="30" a="1"/>
  <c r="BU2" i="20"/>
  <c r="BU7" i="20"/>
  <c r="BT34" i="30"/>
  <c r="BT33" i="30" a="1"/>
  <c r="BT33" i="30"/>
  <c r="BU20" i="20"/>
  <c r="BT28" i="30"/>
  <c r="BT24" i="30" a="1"/>
  <c r="BV2" i="20"/>
  <c r="BV7" i="20"/>
  <c r="BU34" i="30"/>
  <c r="BU33" i="30" a="1"/>
  <c r="BU33" i="30"/>
  <c r="BV20" i="20"/>
  <c r="BU28" i="30"/>
  <c r="BU24" i="30" a="1"/>
  <c r="BW2" i="20"/>
  <c r="BW7" i="20"/>
  <c r="BV34" i="30"/>
  <c r="BV33" i="30" a="1"/>
  <c r="BV33" i="30"/>
  <c r="BW20" i="20"/>
  <c r="BV28" i="30"/>
  <c r="BV24" i="30" a="1"/>
  <c r="BX2" i="20"/>
  <c r="BX7" i="20"/>
  <c r="BW34" i="30"/>
  <c r="BW33" i="30" a="1"/>
  <c r="BW33" i="30"/>
  <c r="BX20" i="20"/>
  <c r="BW28" i="30"/>
  <c r="BW24" i="30" a="1"/>
  <c r="BY2" i="20"/>
  <c r="BY7" i="20"/>
  <c r="BX34" i="30"/>
  <c r="BX33" i="30" a="1"/>
  <c r="BX33" i="30"/>
  <c r="BY20" i="20"/>
  <c r="BX28" i="30"/>
  <c r="BX24" i="30" a="1"/>
  <c r="BZ2" i="20"/>
  <c r="BZ7" i="20"/>
  <c r="BY34" i="30"/>
  <c r="BY33" i="30" a="1"/>
  <c r="BY33" i="30"/>
  <c r="BZ20" i="20"/>
  <c r="BY28" i="30"/>
  <c r="BY24" i="30" a="1"/>
  <c r="CA2" i="20"/>
  <c r="CA7" i="20"/>
  <c r="BZ34" i="30"/>
  <c r="BZ33" i="30" a="1"/>
  <c r="BZ33" i="30"/>
  <c r="CA20" i="20"/>
  <c r="BZ28" i="30"/>
  <c r="BZ24" i="30" a="1"/>
  <c r="CB2" i="20"/>
  <c r="CB7" i="20"/>
  <c r="CA34" i="30"/>
  <c r="CA33" i="30" a="1"/>
  <c r="CA33" i="30"/>
  <c r="CB20" i="20"/>
  <c r="CA28" i="30"/>
  <c r="CA24" i="30" a="1"/>
  <c r="CC2" i="20"/>
  <c r="CC7" i="20"/>
  <c r="CB34" i="30"/>
  <c r="CB33" i="30" a="1"/>
  <c r="CB33" i="30"/>
  <c r="CC20" i="20"/>
  <c r="CB28" i="30"/>
  <c r="CB24" i="30" a="1"/>
  <c r="CD2" i="20"/>
  <c r="CD7" i="20"/>
  <c r="CC34" i="30"/>
  <c r="CC33" i="30" a="1"/>
  <c r="CC33" i="30"/>
  <c r="CD20" i="20"/>
  <c r="CC28" i="30"/>
  <c r="CC24" i="30" a="1"/>
  <c r="CE2" i="20"/>
  <c r="CE7" i="20"/>
  <c r="CD34" i="30"/>
  <c r="CD33" i="30" a="1"/>
  <c r="CD33" i="30"/>
  <c r="CE20" i="20"/>
  <c r="CD28" i="30"/>
  <c r="CD24" i="30" a="1"/>
  <c r="CF2" i="20"/>
  <c r="CF7" i="20"/>
  <c r="CE34" i="30"/>
  <c r="CE33" i="30" a="1"/>
  <c r="CE33" i="30"/>
  <c r="CF20" i="20"/>
  <c r="CE28" i="30"/>
  <c r="CE24" i="30" a="1"/>
  <c r="CG2" i="20"/>
  <c r="CG7" i="20"/>
  <c r="CF34" i="30"/>
  <c r="CF33" i="30" a="1"/>
  <c r="CF33" i="30"/>
  <c r="CG20" i="20"/>
  <c r="CF28" i="30"/>
  <c r="CF24" i="30" a="1"/>
  <c r="CH2" i="20"/>
  <c r="CH7" i="20"/>
  <c r="CG34" i="30"/>
  <c r="CG33" i="30" a="1"/>
  <c r="CG33" i="30"/>
  <c r="CH20" i="20"/>
  <c r="CG28" i="30"/>
  <c r="CG24" i="30" a="1"/>
  <c r="CI2" i="20"/>
  <c r="CI7" i="20"/>
  <c r="CH34" i="30"/>
  <c r="CH33" i="30" a="1"/>
  <c r="CH33" i="30"/>
  <c r="CI20" i="20"/>
  <c r="CH28" i="30"/>
  <c r="CH24" i="30" a="1"/>
  <c r="CJ2" i="20"/>
  <c r="CJ7" i="20"/>
  <c r="CI34" i="30"/>
  <c r="CI33" i="30" a="1"/>
  <c r="CI33" i="30"/>
  <c r="CJ20" i="20"/>
  <c r="CI28" i="30"/>
  <c r="CI24" i="30" a="1"/>
  <c r="CK2" i="20"/>
  <c r="CK7" i="20"/>
  <c r="CJ34" i="30"/>
  <c r="CJ33" i="30" a="1"/>
  <c r="CJ33" i="30"/>
  <c r="CK20" i="20"/>
  <c r="CJ28" i="30"/>
  <c r="CJ24" i="30" a="1"/>
  <c r="CL2" i="20"/>
  <c r="CL7" i="20"/>
  <c r="CK34" i="30"/>
  <c r="CK33" i="30" a="1"/>
  <c r="CK33" i="30"/>
  <c r="CL20" i="20"/>
  <c r="CK28" i="30"/>
  <c r="CK24" i="30" a="1"/>
  <c r="CM2" i="20"/>
  <c r="CM7" i="20"/>
  <c r="CL34" i="30"/>
  <c r="CL33" i="30" a="1"/>
  <c r="CL33" i="30"/>
  <c r="CM20" i="20"/>
  <c r="CL28" i="30"/>
  <c r="CL24" i="30" a="1"/>
  <c r="CN2" i="20"/>
  <c r="CN7" i="20"/>
  <c r="CM34" i="30"/>
  <c r="CM33" i="30" a="1"/>
  <c r="CM33" i="30"/>
  <c r="CN20" i="20"/>
  <c r="CM28" i="30"/>
  <c r="CM24" i="30" a="1"/>
  <c r="CO2" i="20"/>
  <c r="CO7" i="20"/>
  <c r="CN34" i="30"/>
  <c r="CN33" i="30" a="1"/>
  <c r="CN33" i="30"/>
  <c r="CO20" i="20"/>
  <c r="CN28" i="30"/>
  <c r="CN24" i="30" a="1"/>
  <c r="CP2" i="20"/>
  <c r="CP7" i="20"/>
  <c r="CO34" i="30"/>
  <c r="CO33" i="30" a="1"/>
  <c r="CO33" i="30"/>
  <c r="CP20" i="20"/>
  <c r="CO28" i="30"/>
  <c r="CO24" i="30" a="1"/>
  <c r="CQ2" i="20"/>
  <c r="CQ7" i="20"/>
  <c r="CP34" i="30"/>
  <c r="CP33" i="30" a="1"/>
  <c r="CP33" i="30"/>
  <c r="CQ20" i="20"/>
  <c r="CP28" i="30"/>
  <c r="CP24" i="30" a="1"/>
  <c r="CR2" i="20"/>
  <c r="CR7" i="20"/>
  <c r="CQ34" i="30"/>
  <c r="CQ33" i="30" a="1"/>
  <c r="CQ33" i="30"/>
  <c r="CR20" i="20"/>
  <c r="CQ28" i="30"/>
  <c r="CQ24" i="30" a="1"/>
  <c r="CS2" i="20"/>
  <c r="CS7" i="20"/>
  <c r="CR34" i="30"/>
  <c r="CR33" i="30" a="1"/>
  <c r="CR33" i="30"/>
  <c r="CS20" i="20"/>
  <c r="CR28" i="30"/>
  <c r="CR24" i="30" a="1"/>
  <c r="CT2" i="20"/>
  <c r="CT7" i="20"/>
  <c r="CS34" i="30"/>
  <c r="CS33" i="30" a="1"/>
  <c r="CS33" i="30"/>
  <c r="CT20" i="20"/>
  <c r="CS28" i="30"/>
  <c r="CS24" i="30" a="1"/>
  <c r="CU2" i="20"/>
  <c r="CU7" i="20"/>
  <c r="CT34" i="30"/>
  <c r="CT33" i="30" a="1"/>
  <c r="CT33" i="30"/>
  <c r="CU20" i="20"/>
  <c r="CT28" i="30"/>
  <c r="CT24" i="30" a="1"/>
  <c r="CV2" i="20"/>
  <c r="CV7" i="20"/>
  <c r="CU34" i="30"/>
  <c r="CU33" i="30" a="1"/>
  <c r="CU33" i="30"/>
  <c r="CV20" i="20"/>
  <c r="CU28" i="30"/>
  <c r="CU24" i="30" a="1"/>
  <c r="CW2" i="20"/>
  <c r="CW7" i="20"/>
  <c r="CV34" i="30"/>
  <c r="CV33" i="30" a="1"/>
  <c r="CV33" i="30"/>
  <c r="CW20" i="20"/>
  <c r="CV28" i="30"/>
  <c r="CV24" i="30" a="1"/>
  <c r="CX2" i="20"/>
  <c r="CX7" i="20"/>
  <c r="CW34" i="30"/>
  <c r="CW33" i="30" a="1"/>
  <c r="CW33" i="30"/>
  <c r="CX20" i="20"/>
  <c r="CW28" i="30"/>
  <c r="CW24" i="30" a="1"/>
  <c r="CY2" i="20"/>
  <c r="CY7" i="20"/>
  <c r="CX34" i="30"/>
  <c r="CX33" i="30" a="1"/>
  <c r="CX33" i="30"/>
  <c r="CY20" i="20"/>
  <c r="CX28" i="30"/>
  <c r="CX24" i="30" a="1"/>
  <c r="CZ2" i="20"/>
  <c r="CZ7" i="20"/>
  <c r="CY34" i="30"/>
  <c r="CY33" i="30" a="1"/>
  <c r="CY33" i="30"/>
  <c r="CZ20" i="20"/>
  <c r="CY28" i="30"/>
  <c r="CY24" i="30" a="1"/>
  <c r="DA2" i="20"/>
  <c r="DA7" i="20"/>
  <c r="CZ34" i="30"/>
  <c r="CZ33" i="30" a="1"/>
  <c r="CZ33" i="30"/>
  <c r="DA20" i="20"/>
  <c r="CZ28" i="30"/>
  <c r="CZ24" i="30" a="1"/>
  <c r="DB2" i="20"/>
  <c r="DB7" i="20"/>
  <c r="DA34" i="30"/>
  <c r="DA33" i="30" a="1"/>
  <c r="DA33" i="30"/>
  <c r="DB20" i="20"/>
  <c r="DA28" i="30"/>
  <c r="DA24" i="30" a="1"/>
  <c r="DC2" i="20"/>
  <c r="DC7" i="20"/>
  <c r="DB34" i="30"/>
  <c r="DB33" i="30" a="1"/>
  <c r="DB33" i="30"/>
  <c r="DC20" i="20"/>
  <c r="DB28" i="30"/>
  <c r="DB24" i="30" a="1"/>
  <c r="DD2" i="20"/>
  <c r="DD7" i="20"/>
  <c r="DC34" i="30"/>
  <c r="DC33" i="30" a="1"/>
  <c r="DC33" i="30"/>
  <c r="DD20" i="20"/>
  <c r="DC28" i="30"/>
  <c r="DC24" i="30" a="1"/>
  <c r="DE2" i="20"/>
  <c r="DE7" i="20"/>
  <c r="DD34" i="30"/>
  <c r="DD33" i="30" a="1"/>
  <c r="DD33" i="30"/>
  <c r="DE20" i="20"/>
  <c r="DD28" i="30"/>
  <c r="DD24" i="30" a="1"/>
  <c r="DF2" i="20"/>
  <c r="DF7" i="20"/>
  <c r="DE34" i="30"/>
  <c r="DE33" i="30" a="1"/>
  <c r="DE33" i="30"/>
  <c r="DF20" i="20"/>
  <c r="DE28" i="30"/>
  <c r="DE24" i="30" a="1"/>
  <c r="DG2" i="20"/>
  <c r="DG7" i="20"/>
  <c r="DF34" i="30"/>
  <c r="DF33" i="30" a="1"/>
  <c r="DF33" i="30"/>
  <c r="DG20" i="20"/>
  <c r="DF28" i="30"/>
  <c r="DF24" i="30" a="1"/>
  <c r="DH2" i="20"/>
  <c r="DH7" i="20"/>
  <c r="DG34" i="30"/>
  <c r="DG33" i="30" a="1"/>
  <c r="DG33" i="30"/>
  <c r="DH20" i="20"/>
  <c r="DG28" i="30"/>
  <c r="DG24" i="30" a="1"/>
  <c r="DI2" i="20"/>
  <c r="DI7" i="20"/>
  <c r="DH34" i="30"/>
  <c r="DH33" i="30" a="1"/>
  <c r="DH33" i="30"/>
  <c r="DI20" i="20"/>
  <c r="DH28" i="30"/>
  <c r="DH24" i="30" a="1"/>
  <c r="DJ2" i="20"/>
  <c r="DJ7" i="20"/>
  <c r="DI34" i="30"/>
  <c r="DI33" i="30" a="1"/>
  <c r="DI33" i="30"/>
  <c r="DJ20" i="20"/>
  <c r="DI28" i="30"/>
  <c r="DI24" i="30" a="1"/>
  <c r="DK2" i="20"/>
  <c r="DK7" i="20"/>
  <c r="DJ34" i="30"/>
  <c r="DJ33" i="30" a="1"/>
  <c r="DJ33" i="30"/>
  <c r="DK20" i="20"/>
  <c r="DJ28" i="30"/>
  <c r="DJ24" i="30" a="1"/>
  <c r="DL2" i="20"/>
  <c r="DL7" i="20"/>
  <c r="DK34" i="30"/>
  <c r="DK33" i="30" a="1"/>
  <c r="DK33" i="30"/>
  <c r="DL20" i="20"/>
  <c r="DK28" i="30"/>
  <c r="DK24" i="30" a="1"/>
  <c r="DM2" i="20"/>
  <c r="DM7" i="20"/>
  <c r="DL34" i="30"/>
  <c r="DL33" i="30" a="1"/>
  <c r="DL33" i="30"/>
  <c r="DM20" i="20"/>
  <c r="DL28" i="30"/>
  <c r="DL24" i="30" a="1"/>
  <c r="DN2" i="20"/>
  <c r="DN7" i="20"/>
  <c r="DM34" i="30"/>
  <c r="DM33" i="30" a="1"/>
  <c r="DM33" i="30"/>
  <c r="DN20" i="20"/>
  <c r="DM28" i="30"/>
  <c r="DM24" i="30" a="1"/>
  <c r="DO2" i="20"/>
  <c r="DO7" i="20"/>
  <c r="DN34" i="30"/>
  <c r="DN33" i="30" a="1"/>
  <c r="DN33" i="30"/>
  <c r="DO20" i="20"/>
  <c r="DN28" i="30"/>
  <c r="DN24" i="30" a="1"/>
  <c r="DP2" i="20"/>
  <c r="DP7" i="20"/>
  <c r="DO34" i="30"/>
  <c r="DO33" i="30" a="1"/>
  <c r="DO33" i="30"/>
  <c r="DP20" i="20"/>
  <c r="DO28" i="30"/>
  <c r="DO24" i="30" a="1"/>
  <c r="DQ2" i="20"/>
  <c r="DQ7" i="20"/>
  <c r="DP34" i="30"/>
  <c r="DP33" i="30" a="1"/>
  <c r="DP33" i="30"/>
  <c r="DQ20" i="20"/>
  <c r="DP28" i="30"/>
  <c r="DP24" i="30" a="1"/>
  <c r="DR2" i="20"/>
  <c r="DR7" i="20"/>
  <c r="DQ34" i="30"/>
  <c r="DQ33" i="30" a="1"/>
  <c r="DQ33" i="30"/>
  <c r="DR20" i="20"/>
  <c r="DQ28" i="30"/>
  <c r="DQ24" i="30" a="1"/>
  <c r="DS2" i="20"/>
  <c r="DS7" i="20"/>
  <c r="DR34" i="30"/>
  <c r="DR33" i="30" a="1"/>
  <c r="DR33" i="30"/>
  <c r="DS20" i="20"/>
  <c r="DR28" i="30"/>
  <c r="DR24" i="30" a="1"/>
  <c r="DT2" i="20"/>
  <c r="DT7" i="20"/>
  <c r="DS34" i="30"/>
  <c r="DS33" i="30" a="1"/>
  <c r="DS33" i="30"/>
  <c r="DT20" i="20"/>
  <c r="DS28" i="30"/>
  <c r="DS24" i="30" a="1"/>
  <c r="DU2" i="20"/>
  <c r="DU7" i="20"/>
  <c r="DT34" i="30"/>
  <c r="DT33" i="30" a="1"/>
  <c r="DT33" i="30"/>
  <c r="DU20" i="20"/>
  <c r="DT28" i="30"/>
  <c r="DT24" i="30" a="1"/>
  <c r="DV2" i="20"/>
  <c r="DV7" i="20"/>
  <c r="DU34" i="30"/>
  <c r="DU33" i="30" a="1"/>
  <c r="DU33" i="30"/>
  <c r="DV20" i="20"/>
  <c r="DU28" i="30"/>
  <c r="DU24" i="30" a="1"/>
  <c r="DW2" i="20"/>
  <c r="DW7" i="20"/>
  <c r="DV34" i="30"/>
  <c r="DV33" i="30" a="1"/>
  <c r="DV33" i="30"/>
  <c r="DW20" i="20"/>
  <c r="DV28" i="30"/>
  <c r="DV24" i="30" a="1"/>
  <c r="DX2" i="20"/>
  <c r="DX7" i="20"/>
  <c r="DW34" i="30"/>
  <c r="DW33" i="30" a="1"/>
  <c r="DW33" i="30"/>
  <c r="DX20" i="20"/>
  <c r="DW28" i="30"/>
  <c r="DW24" i="30" a="1"/>
  <c r="DY2" i="20"/>
  <c r="DY7" i="20"/>
  <c r="DX34" i="30"/>
  <c r="DX33" i="30" a="1"/>
  <c r="DX33" i="30"/>
  <c r="DY20" i="20"/>
  <c r="DX28" i="30"/>
  <c r="DX24" i="30" a="1"/>
  <c r="DZ2" i="20"/>
  <c r="DZ7" i="20"/>
  <c r="DY34" i="30"/>
  <c r="DY33" i="30" a="1"/>
  <c r="DY33" i="30"/>
  <c r="DZ20" i="20"/>
  <c r="DY28" i="30"/>
  <c r="DY24" i="30" a="1"/>
  <c r="EA2" i="20"/>
  <c r="EA7" i="20"/>
  <c r="DZ34" i="30"/>
  <c r="DZ33" i="30" a="1"/>
  <c r="DZ33" i="30"/>
  <c r="EA20" i="20"/>
  <c r="DZ28" i="30"/>
  <c r="DZ24" i="30" a="1"/>
  <c r="EB2" i="20"/>
  <c r="EB7" i="20"/>
  <c r="EA34" i="30"/>
  <c r="EA33" i="30" a="1"/>
  <c r="EA33" i="30"/>
  <c r="EB20" i="20"/>
  <c r="EA28" i="30"/>
  <c r="EA24" i="30" a="1"/>
  <c r="EC2" i="20"/>
  <c r="EC7" i="20"/>
  <c r="EB34" i="30"/>
  <c r="EB33" i="30" a="1"/>
  <c r="EB33" i="30"/>
  <c r="EC20" i="20"/>
  <c r="EB28" i="30"/>
  <c r="EB24" i="30" a="1"/>
  <c r="ED2" i="20"/>
  <c r="ED7" i="20"/>
  <c r="EC34" i="30"/>
  <c r="EC33" i="30" a="1"/>
  <c r="EC33" i="30"/>
  <c r="ED20" i="20"/>
  <c r="EC28" i="30"/>
  <c r="EC24" i="30" a="1"/>
  <c r="EE2" i="20"/>
  <c r="EE7" i="20"/>
  <c r="ED34" i="30"/>
  <c r="ED33" i="30" a="1"/>
  <c r="ED33" i="30"/>
  <c r="EE20" i="20"/>
  <c r="ED28" i="30"/>
  <c r="ED24" i="30" a="1"/>
  <c r="EF2" i="20"/>
  <c r="EF7" i="20"/>
  <c r="EE34" i="30"/>
  <c r="EE33" i="30" a="1"/>
  <c r="EE33" i="30"/>
  <c r="EF20" i="20"/>
  <c r="EE28" i="30"/>
  <c r="EE24" i="30" a="1"/>
  <c r="EG2" i="20"/>
  <c r="EG7" i="20"/>
  <c r="EF34" i="30"/>
  <c r="EF33" i="30" a="1"/>
  <c r="EF33" i="30"/>
  <c r="EG20" i="20"/>
  <c r="EF28" i="30"/>
  <c r="EF24" i="30" a="1"/>
  <c r="EH2" i="20"/>
  <c r="EH7" i="20"/>
  <c r="EG34" i="30"/>
  <c r="EG33" i="30" a="1"/>
  <c r="EG33" i="30"/>
  <c r="EH20" i="20"/>
  <c r="EG28" i="30"/>
  <c r="EG24" i="30" a="1"/>
  <c r="EI2" i="20"/>
  <c r="EI7" i="20"/>
  <c r="EH34" i="30"/>
  <c r="EH33" i="30" a="1"/>
  <c r="EH33" i="30"/>
  <c r="EI20" i="20"/>
  <c r="EH28" i="30"/>
  <c r="EH24" i="30" a="1"/>
  <c r="EJ2" i="20"/>
  <c r="EJ7" i="20"/>
  <c r="EI34" i="30"/>
  <c r="EI33" i="30" a="1"/>
  <c r="EI33" i="30"/>
  <c r="EJ20" i="20"/>
  <c r="EI28" i="30"/>
  <c r="EI24" i="30" a="1"/>
  <c r="EK2" i="20"/>
  <c r="EK7" i="20"/>
  <c r="EJ34" i="30"/>
  <c r="EJ33" i="30" a="1"/>
  <c r="EJ33" i="30"/>
  <c r="EK20" i="20"/>
  <c r="EJ28" i="30"/>
  <c r="EJ24" i="30" a="1"/>
  <c r="EL2" i="20"/>
  <c r="EL7" i="20"/>
  <c r="EK34" i="30"/>
  <c r="EK33" i="30" a="1"/>
  <c r="EK33" i="30"/>
  <c r="EL20" i="20"/>
  <c r="EK28" i="30"/>
  <c r="EK24" i="30" a="1"/>
  <c r="EM2" i="20"/>
  <c r="EM7" i="20"/>
  <c r="EL34" i="30"/>
  <c r="EL33" i="30" a="1"/>
  <c r="EL33" i="30"/>
  <c r="EM20" i="20"/>
  <c r="EL28" i="30"/>
  <c r="EL24" i="30" a="1"/>
  <c r="EN2" i="20"/>
  <c r="EN7" i="20"/>
  <c r="EM34" i="30"/>
  <c r="EM33" i="30" a="1"/>
  <c r="EM33" i="30"/>
  <c r="EN20" i="20"/>
  <c r="EM28" i="30"/>
  <c r="EM24" i="30" a="1"/>
  <c r="EO2" i="20"/>
  <c r="EO7" i="20"/>
  <c r="EN34" i="30"/>
  <c r="EN33" i="30" a="1"/>
  <c r="EN33" i="30"/>
  <c r="EO20" i="20"/>
  <c r="EN28" i="30"/>
  <c r="EN24" i="30" a="1"/>
  <c r="EP2" i="20"/>
  <c r="EP7" i="20"/>
  <c r="EO34" i="30"/>
  <c r="EO33" i="30" a="1"/>
  <c r="EO33" i="30"/>
  <c r="EP20" i="20"/>
  <c r="EO28" i="30"/>
  <c r="EO24" i="30" a="1"/>
  <c r="EQ2" i="20"/>
  <c r="EQ7" i="20"/>
  <c r="EP34" i="30"/>
  <c r="EP33" i="30" a="1"/>
  <c r="EP33" i="30"/>
  <c r="EQ20" i="20"/>
  <c r="EP28" i="30"/>
  <c r="EP24" i="30" a="1"/>
  <c r="ER2" i="20"/>
  <c r="ER7" i="20"/>
  <c r="EQ34" i="30"/>
  <c r="EQ33" i="30" a="1"/>
  <c r="EQ33" i="30"/>
  <c r="ER20" i="20"/>
  <c r="EQ28" i="30"/>
  <c r="EQ24" i="30" a="1"/>
  <c r="ES2" i="20"/>
  <c r="ES7" i="20"/>
  <c r="ER34" i="30"/>
  <c r="ER33" i="30" a="1"/>
  <c r="ER33" i="30"/>
  <c r="ES20" i="20"/>
  <c r="ER28" i="30"/>
  <c r="ER24" i="30" a="1"/>
  <c r="ET2" i="20"/>
  <c r="ET7" i="20"/>
  <c r="ES34" i="30"/>
  <c r="ES33" i="30" a="1"/>
  <c r="ES33" i="30"/>
  <c r="ET20" i="20"/>
  <c r="ES28" i="30"/>
  <c r="ES24" i="30" a="1"/>
  <c r="EU2" i="20"/>
  <c r="EU7" i="20"/>
  <c r="ET34" i="30"/>
  <c r="ET33" i="30" a="1"/>
  <c r="ET33" i="30"/>
  <c r="EU20" i="20"/>
  <c r="ET28" i="30"/>
  <c r="ET24" i="30" a="1"/>
  <c r="EV2" i="20"/>
  <c r="EV7" i="20"/>
  <c r="EU34" i="30"/>
  <c r="EU33" i="30" a="1"/>
  <c r="EU33" i="30"/>
  <c r="EV20" i="20"/>
  <c r="EU28" i="30"/>
  <c r="EU24" i="30" a="1"/>
  <c r="EW2" i="20"/>
  <c r="EW7" i="20"/>
  <c r="EV34" i="30"/>
  <c r="EV33" i="30" a="1"/>
  <c r="EV33" i="30"/>
  <c r="EW20" i="20"/>
  <c r="EV28" i="30"/>
  <c r="EV24" i="30" a="1"/>
  <c r="EX2" i="20"/>
  <c r="EX7" i="20"/>
  <c r="EW34" i="30"/>
  <c r="EW33" i="30" a="1"/>
  <c r="EW33" i="30"/>
  <c r="EX20" i="20"/>
  <c r="EW28" i="30"/>
  <c r="EW24" i="30" a="1"/>
  <c r="EY2" i="20"/>
  <c r="EY7" i="20"/>
  <c r="EX34" i="30"/>
  <c r="EX33" i="30" a="1"/>
  <c r="EX33" i="30"/>
  <c r="EY20" i="20"/>
  <c r="EX28" i="30"/>
  <c r="EX24" i="30" a="1"/>
  <c r="EZ2" i="20"/>
  <c r="EZ7" i="20"/>
  <c r="EY34" i="30"/>
  <c r="EY33" i="30" a="1"/>
  <c r="EY33" i="30"/>
  <c r="EZ20" i="20"/>
  <c r="EY28" i="30"/>
  <c r="EY24" i="30" a="1"/>
  <c r="FA2" i="20"/>
  <c r="FA7" i="20"/>
  <c r="EZ34" i="30"/>
  <c r="EZ33" i="30" a="1"/>
  <c r="EZ33" i="30"/>
  <c r="FA20" i="20"/>
  <c r="EZ28" i="30"/>
  <c r="EZ24" i="30" a="1"/>
  <c r="FB2" i="20"/>
  <c r="FB7" i="20"/>
  <c r="FA34" i="30"/>
  <c r="FA33" i="30" a="1"/>
  <c r="FA33" i="30"/>
  <c r="FB20" i="20"/>
  <c r="FA28" i="30"/>
  <c r="FA24" i="30" a="1"/>
  <c r="FC2" i="20"/>
  <c r="FC7" i="20"/>
  <c r="FB34" i="30"/>
  <c r="FB33" i="30" a="1"/>
  <c r="FB33" i="30"/>
  <c r="FC20" i="20"/>
  <c r="FB28" i="30"/>
  <c r="FB24" i="30" a="1"/>
  <c r="FD2" i="20"/>
  <c r="FD7" i="20"/>
  <c r="FC34" i="30"/>
  <c r="FC33" i="30" a="1"/>
  <c r="FC33" i="30"/>
  <c r="FD20" i="20"/>
  <c r="FC28" i="30"/>
  <c r="FC24" i="30" a="1"/>
  <c r="FE2" i="20"/>
  <c r="FE7" i="20"/>
  <c r="FD34" i="30"/>
  <c r="FD33" i="30" a="1"/>
  <c r="FD33" i="30"/>
  <c r="FE20" i="20"/>
  <c r="FD28" i="30"/>
  <c r="FD24" i="30" a="1"/>
  <c r="FF2" i="20"/>
  <c r="FF7" i="20"/>
  <c r="FE34" i="30"/>
  <c r="FE33" i="30" a="1"/>
  <c r="FE33" i="30"/>
  <c r="FF20" i="20"/>
  <c r="FE28" i="30"/>
  <c r="FE24" i="30" a="1"/>
  <c r="FG2" i="20"/>
  <c r="FG7" i="20"/>
  <c r="FF34" i="30"/>
  <c r="FF33" i="30" a="1"/>
  <c r="FF33" i="30"/>
  <c r="FG20" i="20"/>
  <c r="FF28" i="30"/>
  <c r="FF24" i="30" a="1"/>
  <c r="FH2" i="20"/>
  <c r="FH7" i="20"/>
  <c r="FG34" i="30"/>
  <c r="FG33" i="30" a="1"/>
  <c r="FG33" i="30"/>
  <c r="FH20" i="20"/>
  <c r="FG28" i="30"/>
  <c r="FG24" i="30" a="1"/>
  <c r="FI2" i="20"/>
  <c r="FI7" i="20"/>
  <c r="FH34" i="30"/>
  <c r="FH33" i="30" a="1"/>
  <c r="FH33" i="30"/>
  <c r="FI20" i="20"/>
  <c r="FH28" i="30"/>
  <c r="FH24" i="30" a="1"/>
  <c r="FJ2" i="20"/>
  <c r="FJ7" i="20"/>
  <c r="FI34" i="30"/>
  <c r="FI33" i="30" a="1"/>
  <c r="FI33" i="30"/>
  <c r="FJ20" i="20"/>
  <c r="FI28" i="30"/>
  <c r="FI24" i="30" a="1"/>
  <c r="FK2" i="20"/>
  <c r="FK7" i="20"/>
  <c r="FJ34" i="30"/>
  <c r="FJ33" i="30" a="1"/>
  <c r="FJ33" i="30"/>
  <c r="FK20" i="20"/>
  <c r="FJ28" i="30"/>
  <c r="FJ24" i="30" a="1"/>
  <c r="FL2" i="20"/>
  <c r="FL7" i="20"/>
  <c r="FK34" i="30"/>
  <c r="FK33" i="30" a="1"/>
  <c r="FK33" i="30"/>
  <c r="FL20" i="20"/>
  <c r="FK28" i="30"/>
  <c r="FK24" i="30" a="1"/>
  <c r="FM2" i="20"/>
  <c r="FM7" i="20"/>
  <c r="FL34" i="30"/>
  <c r="FL33" i="30" a="1"/>
  <c r="FL33" i="30"/>
  <c r="FM20" i="20"/>
  <c r="FL28" i="30"/>
  <c r="FL24" i="30" a="1"/>
  <c r="FN2" i="20"/>
  <c r="FN7" i="20"/>
  <c r="FM34" i="30"/>
  <c r="FM33" i="30" a="1"/>
  <c r="FM33" i="30"/>
  <c r="FN20" i="20"/>
  <c r="FM28" i="30"/>
  <c r="FM24" i="30" a="1"/>
  <c r="FO2" i="20"/>
  <c r="FO7" i="20"/>
  <c r="FN34" i="30"/>
  <c r="FN33" i="30" a="1"/>
  <c r="FN33" i="30"/>
  <c r="FO20" i="20"/>
  <c r="FN28" i="30"/>
  <c r="FN24" i="30" a="1"/>
  <c r="FP2" i="20"/>
  <c r="FP7" i="20"/>
  <c r="FO34" i="30"/>
  <c r="FO33" i="30" a="1"/>
  <c r="FO33" i="30"/>
  <c r="FP20" i="20"/>
  <c r="FO28" i="30"/>
  <c r="FO24" i="30" a="1"/>
  <c r="FQ2" i="20"/>
  <c r="FQ7" i="20"/>
  <c r="FP34" i="30"/>
  <c r="FP33" i="30" a="1"/>
  <c r="FP33" i="30"/>
  <c r="FQ20" i="20"/>
  <c r="FP28" i="30"/>
  <c r="FP24" i="30" a="1"/>
  <c r="FR2" i="20"/>
  <c r="FR7" i="20"/>
  <c r="FQ34" i="30"/>
  <c r="FQ33" i="30" a="1"/>
  <c r="FQ33" i="30"/>
  <c r="FR20" i="20"/>
  <c r="FQ28" i="30"/>
  <c r="FQ24" i="30" a="1"/>
  <c r="FS2" i="20"/>
  <c r="FS7" i="20"/>
  <c r="FR34" i="30"/>
  <c r="FR33" i="30" a="1"/>
  <c r="FR33" i="30"/>
  <c r="FS20" i="20"/>
  <c r="FR28" i="30"/>
  <c r="FR24" i="30" a="1"/>
  <c r="FT2" i="20"/>
  <c r="FT7" i="20"/>
  <c r="FS34" i="30"/>
  <c r="FS33" i="30" a="1"/>
  <c r="FS33" i="30"/>
  <c r="FT20" i="20"/>
  <c r="FS28" i="30"/>
  <c r="FS24" i="30" a="1"/>
  <c r="FU2" i="20"/>
  <c r="FU7" i="20"/>
  <c r="FT34" i="30"/>
  <c r="FT33" i="30" a="1"/>
  <c r="FT33" i="30"/>
  <c r="FU20" i="20"/>
  <c r="FT28" i="30"/>
  <c r="FT24" i="30" a="1"/>
  <c r="FV2" i="20"/>
  <c r="FV7" i="20"/>
  <c r="FU34" i="30"/>
  <c r="FU33" i="30" a="1"/>
  <c r="FU33" i="30"/>
  <c r="FV20" i="20"/>
  <c r="FU28" i="30"/>
  <c r="FU24" i="30" a="1"/>
  <c r="FW2" i="20"/>
  <c r="FW7" i="20"/>
  <c r="FV34" i="30"/>
  <c r="FV33" i="30" a="1"/>
  <c r="FV33" i="30"/>
  <c r="FW20" i="20"/>
  <c r="FV28" i="30"/>
  <c r="FV24" i="30" a="1"/>
  <c r="FX2" i="20"/>
  <c r="FX7" i="20"/>
  <c r="FW34" i="30"/>
  <c r="FW33" i="30" a="1"/>
  <c r="FW33" i="30"/>
  <c r="FX20" i="20"/>
  <c r="FW28" i="30"/>
  <c r="FW24" i="30" a="1"/>
  <c r="FY2" i="20"/>
  <c r="FY7" i="20"/>
  <c r="FX34" i="30"/>
  <c r="FX33" i="30" a="1"/>
  <c r="FX33" i="30"/>
  <c r="FY20" i="20"/>
  <c r="FX28" i="30"/>
  <c r="FX24" i="30" a="1"/>
  <c r="FZ2" i="20"/>
  <c r="FZ7" i="20"/>
  <c r="FY34" i="30"/>
  <c r="FY33" i="30" a="1"/>
  <c r="FY33" i="30"/>
  <c r="FZ20" i="20"/>
  <c r="FY28" i="30"/>
  <c r="FY24" i="30" a="1"/>
  <c r="GA2" i="20"/>
  <c r="GA7" i="20"/>
  <c r="FZ34" i="30"/>
  <c r="FZ33" i="30" a="1"/>
  <c r="FZ33" i="30"/>
  <c r="GA20" i="20"/>
  <c r="FZ28" i="30"/>
  <c r="FZ24" i="30" a="1"/>
  <c r="GB2" i="20"/>
  <c r="GB7" i="20"/>
  <c r="GA34" i="30"/>
  <c r="GA33" i="30" a="1"/>
  <c r="GA33" i="30"/>
  <c r="GB20" i="20"/>
  <c r="GA28" i="30"/>
  <c r="GA24" i="30" a="1"/>
  <c r="GC2" i="20"/>
  <c r="GC7" i="20"/>
  <c r="GB34" i="30"/>
  <c r="GB33" i="30" a="1"/>
  <c r="GB33" i="30"/>
  <c r="GC20" i="20"/>
  <c r="GB28" i="30"/>
  <c r="GB24" i="30" a="1"/>
  <c r="GD2" i="20"/>
  <c r="GD7" i="20"/>
  <c r="GC34" i="30"/>
  <c r="GC33" i="30" a="1"/>
  <c r="GC33" i="30"/>
  <c r="GD20" i="20"/>
  <c r="GC28" i="30"/>
  <c r="GC24" i="30" a="1"/>
  <c r="GE2" i="20"/>
  <c r="GE7" i="20"/>
  <c r="GD34" i="30"/>
  <c r="GD33" i="30" a="1"/>
  <c r="GD33" i="30"/>
  <c r="GE20" i="20"/>
  <c r="GD28" i="30"/>
  <c r="GD24" i="30" a="1"/>
  <c r="GF2" i="20"/>
  <c r="GF7" i="20"/>
  <c r="GE34" i="30"/>
  <c r="GE33" i="30" a="1"/>
  <c r="GE33" i="30"/>
  <c r="GF20" i="20"/>
  <c r="GE28" i="30"/>
  <c r="GE24" i="30" a="1"/>
  <c r="GG2" i="20"/>
  <c r="GG7" i="20"/>
  <c r="GF34" i="30"/>
  <c r="GF33" i="30" a="1"/>
  <c r="GF33" i="30"/>
  <c r="GG20" i="20"/>
  <c r="GF28" i="30"/>
  <c r="GF24" i="30" a="1"/>
  <c r="GH2" i="20"/>
  <c r="GH7" i="20"/>
  <c r="GG34" i="30"/>
  <c r="GG33" i="30" a="1"/>
  <c r="GG33" i="30"/>
  <c r="GH20" i="20"/>
  <c r="GG28" i="30"/>
  <c r="GG24" i="30" a="1"/>
  <c r="GI2" i="20"/>
  <c r="GI7" i="20"/>
  <c r="GH34" i="30"/>
  <c r="GH33" i="30" a="1"/>
  <c r="GH33" i="30"/>
  <c r="GI20" i="20"/>
  <c r="GH28" i="30"/>
  <c r="GH24" i="30" a="1"/>
  <c r="GJ2" i="20"/>
  <c r="GJ7" i="20"/>
  <c r="GI34" i="30"/>
  <c r="GI33" i="30" a="1"/>
  <c r="GI33" i="30"/>
  <c r="GJ20" i="20"/>
  <c r="GI28" i="30"/>
  <c r="GI24" i="30" a="1"/>
  <c r="GK2" i="20"/>
  <c r="GK7" i="20"/>
  <c r="GJ34" i="30"/>
  <c r="GJ33" i="30" a="1"/>
  <c r="GJ33" i="30"/>
  <c r="GK20" i="20"/>
  <c r="GJ28" i="30"/>
  <c r="GJ24" i="30" a="1"/>
  <c r="GL2" i="20"/>
  <c r="GL7" i="20"/>
  <c r="GK34" i="30"/>
  <c r="GK33" i="30" a="1"/>
  <c r="GK33" i="30"/>
  <c r="GL20" i="20"/>
  <c r="GK28" i="30"/>
  <c r="GK24" i="30" a="1"/>
  <c r="GM2" i="20"/>
  <c r="GM7" i="20"/>
  <c r="GL34" i="30"/>
  <c r="GL33" i="30" a="1"/>
  <c r="GL33" i="30"/>
  <c r="GM20" i="20"/>
  <c r="GL28" i="30"/>
  <c r="GL24" i="30" a="1"/>
  <c r="GN2" i="20"/>
  <c r="GN7" i="20"/>
  <c r="GM34" i="30"/>
  <c r="GM33" i="30" a="1"/>
  <c r="GM33" i="30"/>
  <c r="GN20" i="20"/>
  <c r="GM28" i="30"/>
  <c r="GM24" i="30" a="1"/>
  <c r="GO2" i="20"/>
  <c r="GO7" i="20"/>
  <c r="GN34" i="30"/>
  <c r="GN33" i="30" a="1"/>
  <c r="GN33" i="30"/>
  <c r="GO20" i="20"/>
  <c r="GN28" i="30"/>
  <c r="GN24" i="30" a="1"/>
  <c r="GP2" i="20"/>
  <c r="GP7" i="20"/>
  <c r="GO34" i="30"/>
  <c r="GO33" i="30" a="1"/>
  <c r="GO33" i="30"/>
  <c r="GP20" i="20"/>
  <c r="GO28" i="30"/>
  <c r="GO24" i="30" a="1"/>
  <c r="GQ2" i="20"/>
  <c r="GQ7" i="20"/>
  <c r="GP34" i="30"/>
  <c r="GP33" i="30" a="1"/>
  <c r="GP33" i="30"/>
  <c r="GQ20" i="20"/>
  <c r="GP28" i="30"/>
  <c r="GP24" i="30" a="1"/>
  <c r="GR2" i="20"/>
  <c r="GR7" i="20"/>
  <c r="GQ34" i="30"/>
  <c r="GQ33" i="30" a="1"/>
  <c r="GQ33" i="30"/>
  <c r="GR20" i="20"/>
  <c r="GQ28" i="30"/>
  <c r="GQ24" i="30" a="1"/>
  <c r="GS2" i="20"/>
  <c r="GS7" i="20"/>
  <c r="GR34" i="30"/>
  <c r="GR33" i="30" a="1"/>
  <c r="GR33" i="30"/>
  <c r="GS20" i="20"/>
  <c r="GR28" i="30"/>
  <c r="GR24" i="30" a="1"/>
  <c r="GT2" i="20"/>
  <c r="GT7" i="20"/>
  <c r="GS34" i="30"/>
  <c r="GS33" i="30" a="1"/>
  <c r="GS33" i="30"/>
  <c r="GT20" i="20"/>
  <c r="GS28" i="30"/>
  <c r="GS24" i="30" a="1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B201" i="30"/>
  <c r="B49" i="30"/>
  <c r="B48" i="30" a="1"/>
  <c r="B48" i="30"/>
  <c r="B43" i="30"/>
  <c r="B39" i="30" a="1"/>
  <c r="B39" i="30"/>
  <c r="C49" i="30"/>
  <c r="C48" i="30" a="1"/>
  <c r="C48" i="30"/>
  <c r="C43" i="30"/>
  <c r="C39" i="30" a="1"/>
  <c r="C39" i="30"/>
  <c r="D49" i="30"/>
  <c r="D48" i="30" a="1"/>
  <c r="D48" i="30"/>
  <c r="D43" i="30"/>
  <c r="D39" i="30" a="1"/>
  <c r="E49" i="30"/>
  <c r="E48" i="30" a="1"/>
  <c r="E48" i="30"/>
  <c r="E43" i="30"/>
  <c r="E39" i="30" a="1"/>
  <c r="F49" i="30"/>
  <c r="F48" i="30" a="1"/>
  <c r="F48" i="30"/>
  <c r="F43" i="30"/>
  <c r="F39" i="30" a="1"/>
  <c r="G49" i="30"/>
  <c r="G48" i="30" a="1"/>
  <c r="G48" i="30"/>
  <c r="G43" i="30"/>
  <c r="G39" i="30" a="1"/>
  <c r="H49" i="30"/>
  <c r="H48" i="30" a="1"/>
  <c r="H48" i="30"/>
  <c r="H43" i="30"/>
  <c r="H39" i="30" a="1"/>
  <c r="I49" i="30"/>
  <c r="I48" i="30" a="1"/>
  <c r="I48" i="30"/>
  <c r="I43" i="30"/>
  <c r="I39" i="30" a="1"/>
  <c r="J49" i="30"/>
  <c r="J48" i="30" a="1"/>
  <c r="J48" i="30"/>
  <c r="J43" i="30"/>
  <c r="J39" i="30" a="1"/>
  <c r="K49" i="30"/>
  <c r="K48" i="30" a="1"/>
  <c r="K48" i="30"/>
  <c r="K43" i="30"/>
  <c r="K39" i="30" a="1"/>
  <c r="L49" i="30"/>
  <c r="L48" i="30" a="1"/>
  <c r="L48" i="30"/>
  <c r="L43" i="30"/>
  <c r="L39" i="30" a="1"/>
  <c r="M49" i="30"/>
  <c r="M48" i="30" a="1"/>
  <c r="M48" i="30"/>
  <c r="M43" i="30"/>
  <c r="M39" i="30" a="1"/>
  <c r="N49" i="30"/>
  <c r="N48" i="30" a="1"/>
  <c r="N48" i="30"/>
  <c r="N43" i="30"/>
  <c r="N39" i="30" a="1"/>
  <c r="O49" i="30"/>
  <c r="O48" i="30" a="1"/>
  <c r="O48" i="30"/>
  <c r="O43" i="30"/>
  <c r="O39" i="30" a="1"/>
  <c r="P49" i="30"/>
  <c r="P48" i="30" a="1"/>
  <c r="P48" i="30"/>
  <c r="P43" i="30"/>
  <c r="P39" i="30" a="1"/>
  <c r="Q49" i="30"/>
  <c r="Q48" i="30" a="1"/>
  <c r="Q48" i="30"/>
  <c r="Q43" i="30"/>
  <c r="Q39" i="30" a="1"/>
  <c r="R49" i="30"/>
  <c r="R48" i="30" a="1"/>
  <c r="R48" i="30"/>
  <c r="R43" i="30"/>
  <c r="R39" i="30" a="1"/>
  <c r="S49" i="30"/>
  <c r="S48" i="30" a="1"/>
  <c r="S48" i="30"/>
  <c r="S43" i="30"/>
  <c r="S39" i="30" a="1"/>
  <c r="T49" i="30"/>
  <c r="T48" i="30" a="1"/>
  <c r="T48" i="30"/>
  <c r="T43" i="30"/>
  <c r="T39" i="30" a="1"/>
  <c r="U49" i="30"/>
  <c r="U48" i="30" a="1"/>
  <c r="U48" i="30"/>
  <c r="U43" i="30"/>
  <c r="U39" i="30" a="1"/>
  <c r="V49" i="30"/>
  <c r="V48" i="30" a="1"/>
  <c r="V48" i="30"/>
  <c r="V43" i="30"/>
  <c r="V39" i="30" a="1"/>
  <c r="W49" i="30"/>
  <c r="W48" i="30" a="1"/>
  <c r="W48" i="30"/>
  <c r="W43" i="30"/>
  <c r="W39" i="30" a="1"/>
  <c r="X49" i="30"/>
  <c r="X48" i="30" a="1"/>
  <c r="X48" i="30"/>
  <c r="X43" i="30"/>
  <c r="X39" i="30" a="1"/>
  <c r="Y49" i="30"/>
  <c r="Y48" i="30" a="1"/>
  <c r="Y48" i="30"/>
  <c r="Y43" i="30"/>
  <c r="Y39" i="30" a="1"/>
  <c r="Z49" i="30"/>
  <c r="Z48" i="30" a="1"/>
  <c r="Z48" i="30"/>
  <c r="Z43" i="30"/>
  <c r="Z39" i="30" a="1"/>
  <c r="AA49" i="30"/>
  <c r="AA48" i="30" a="1"/>
  <c r="AA48" i="30"/>
  <c r="AA43" i="30"/>
  <c r="AA39" i="30" a="1"/>
  <c r="AB49" i="30"/>
  <c r="AB48" i="30" a="1"/>
  <c r="AB48" i="30"/>
  <c r="AB43" i="30"/>
  <c r="AB39" i="30" a="1"/>
  <c r="AC49" i="30"/>
  <c r="AC48" i="30" a="1"/>
  <c r="AC48" i="30"/>
  <c r="AC43" i="30"/>
  <c r="AC39" i="30" a="1"/>
  <c r="AD49" i="30"/>
  <c r="AD48" i="30" a="1"/>
  <c r="AD48" i="30"/>
  <c r="AD43" i="30"/>
  <c r="AD39" i="30" a="1"/>
  <c r="AE49" i="30"/>
  <c r="AE48" i="30" a="1"/>
  <c r="AE48" i="30"/>
  <c r="AE43" i="30"/>
  <c r="AE39" i="30" a="1"/>
  <c r="AF49" i="30"/>
  <c r="AF48" i="30" a="1"/>
  <c r="AF48" i="30"/>
  <c r="AF43" i="30"/>
  <c r="AF39" i="30" a="1"/>
  <c r="AG49" i="30"/>
  <c r="AG48" i="30" a="1"/>
  <c r="AG48" i="30"/>
  <c r="AG43" i="30"/>
  <c r="AG39" i="30" a="1"/>
  <c r="AH49" i="30"/>
  <c r="AH48" i="30" a="1"/>
  <c r="AH48" i="30"/>
  <c r="AH43" i="30"/>
  <c r="AH39" i="30" a="1"/>
  <c r="AI49" i="30"/>
  <c r="AI48" i="30" a="1"/>
  <c r="AI48" i="30"/>
  <c r="AI43" i="30"/>
  <c r="AI39" i="30" a="1"/>
  <c r="AJ49" i="30"/>
  <c r="AJ48" i="30" a="1"/>
  <c r="AJ48" i="30"/>
  <c r="AJ43" i="30"/>
  <c r="AJ39" i="30" a="1"/>
  <c r="AK49" i="30"/>
  <c r="AK48" i="30" a="1"/>
  <c r="AK48" i="30"/>
  <c r="AK43" i="30"/>
  <c r="AK39" i="30" a="1"/>
  <c r="AL49" i="30"/>
  <c r="AL48" i="30" a="1"/>
  <c r="AL48" i="30"/>
  <c r="AL43" i="30"/>
  <c r="AL39" i="30" a="1"/>
  <c r="AM49" i="30"/>
  <c r="AM48" i="30" a="1"/>
  <c r="AM48" i="30"/>
  <c r="AM43" i="30"/>
  <c r="AM39" i="30" a="1"/>
  <c r="AN49" i="30"/>
  <c r="AN48" i="30" a="1"/>
  <c r="AN48" i="30"/>
  <c r="AN43" i="30"/>
  <c r="AN39" i="30" a="1"/>
  <c r="AO49" i="30"/>
  <c r="AO48" i="30" a="1"/>
  <c r="AO48" i="30"/>
  <c r="AO43" i="30"/>
  <c r="AO39" i="30" a="1"/>
  <c r="AP49" i="30"/>
  <c r="AP48" i="30" a="1"/>
  <c r="AP48" i="30"/>
  <c r="AP43" i="30"/>
  <c r="AP39" i="30" a="1"/>
  <c r="AQ49" i="30"/>
  <c r="AQ48" i="30" a="1"/>
  <c r="AQ48" i="30"/>
  <c r="AQ43" i="30"/>
  <c r="AQ39" i="30" a="1"/>
  <c r="AR49" i="30"/>
  <c r="AR48" i="30" a="1"/>
  <c r="AR48" i="30"/>
  <c r="AR43" i="30"/>
  <c r="AR39" i="30" a="1"/>
  <c r="AS49" i="30"/>
  <c r="AS48" i="30" a="1"/>
  <c r="AS48" i="30"/>
  <c r="AS43" i="30"/>
  <c r="AS39" i="30" a="1"/>
  <c r="AT49" i="30"/>
  <c r="AT48" i="30" a="1"/>
  <c r="AT48" i="30"/>
  <c r="AT43" i="30"/>
  <c r="AT39" i="30" a="1"/>
  <c r="AU49" i="30"/>
  <c r="AU48" i="30" a="1"/>
  <c r="AU48" i="30"/>
  <c r="AU43" i="30"/>
  <c r="AU39" i="30" a="1"/>
  <c r="AV49" i="30"/>
  <c r="AV48" i="30" a="1"/>
  <c r="AV48" i="30"/>
  <c r="AV43" i="30"/>
  <c r="AV39" i="30" a="1"/>
  <c r="AW49" i="30"/>
  <c r="AW48" i="30" a="1"/>
  <c r="AW48" i="30"/>
  <c r="AW43" i="30"/>
  <c r="AW39" i="30" a="1"/>
  <c r="AX49" i="30"/>
  <c r="AX48" i="30" a="1"/>
  <c r="AX48" i="30"/>
  <c r="AX43" i="30"/>
  <c r="AX39" i="30" a="1"/>
  <c r="AY49" i="30"/>
  <c r="AY48" i="30" a="1"/>
  <c r="AY48" i="30"/>
  <c r="AY43" i="30"/>
  <c r="AY39" i="30" a="1"/>
  <c r="AZ49" i="30"/>
  <c r="AZ48" i="30" a="1"/>
  <c r="AZ48" i="30"/>
  <c r="AZ43" i="30"/>
  <c r="AZ39" i="30" a="1"/>
  <c r="BA49" i="30"/>
  <c r="BA48" i="30" a="1"/>
  <c r="BA48" i="30"/>
  <c r="BA43" i="30"/>
  <c r="BA39" i="30" a="1"/>
  <c r="BB49" i="30"/>
  <c r="BB48" i="30" a="1"/>
  <c r="BB48" i="30"/>
  <c r="BB43" i="30"/>
  <c r="BB39" i="30" a="1"/>
  <c r="BC49" i="30"/>
  <c r="BC48" i="30" a="1"/>
  <c r="BC48" i="30"/>
  <c r="BC43" i="30"/>
  <c r="BC39" i="30" a="1"/>
  <c r="BD49" i="30"/>
  <c r="BD48" i="30" a="1"/>
  <c r="BD48" i="30"/>
  <c r="BD43" i="30"/>
  <c r="BD39" i="30" a="1"/>
  <c r="BE49" i="30"/>
  <c r="BE48" i="30" a="1"/>
  <c r="BE48" i="30"/>
  <c r="BE43" i="30"/>
  <c r="BE39" i="30" a="1"/>
  <c r="BF49" i="30"/>
  <c r="BF48" i="30" a="1"/>
  <c r="BF48" i="30"/>
  <c r="BF43" i="30"/>
  <c r="BF39" i="30" a="1"/>
  <c r="BG49" i="30"/>
  <c r="BG48" i="30" a="1"/>
  <c r="BG48" i="30"/>
  <c r="BG43" i="30"/>
  <c r="BG39" i="30" a="1"/>
  <c r="BH49" i="30"/>
  <c r="BH48" i="30" a="1"/>
  <c r="BH48" i="30"/>
  <c r="BH43" i="30"/>
  <c r="BH39" i="30" a="1"/>
  <c r="BI49" i="30"/>
  <c r="BI48" i="30" a="1"/>
  <c r="BI48" i="30"/>
  <c r="BI43" i="30"/>
  <c r="BI39" i="30" a="1"/>
  <c r="BJ49" i="30"/>
  <c r="BJ48" i="30" a="1"/>
  <c r="BJ48" i="30"/>
  <c r="BJ43" i="30"/>
  <c r="BJ39" i="30" a="1"/>
  <c r="BK49" i="30"/>
  <c r="BK48" i="30" a="1"/>
  <c r="BK48" i="30"/>
  <c r="BK43" i="30"/>
  <c r="BK39" i="30" a="1"/>
  <c r="BL49" i="30"/>
  <c r="BL48" i="30" a="1"/>
  <c r="BL48" i="30"/>
  <c r="BL43" i="30"/>
  <c r="BL39" i="30" a="1"/>
  <c r="BM49" i="30"/>
  <c r="BM48" i="30" a="1"/>
  <c r="BM48" i="30"/>
  <c r="BM43" i="30"/>
  <c r="BM39" i="30" a="1"/>
  <c r="BN49" i="30"/>
  <c r="BN48" i="30" a="1"/>
  <c r="BN48" i="30"/>
  <c r="BN43" i="30"/>
  <c r="BN39" i="30" a="1"/>
  <c r="BO49" i="30"/>
  <c r="BO48" i="30" a="1"/>
  <c r="BO48" i="30"/>
  <c r="BO43" i="30"/>
  <c r="BO39" i="30" a="1"/>
  <c r="BP49" i="30"/>
  <c r="BP48" i="30" a="1"/>
  <c r="BP48" i="30"/>
  <c r="BP43" i="30"/>
  <c r="BP39" i="30" a="1"/>
  <c r="BQ49" i="30"/>
  <c r="BQ48" i="30" a="1"/>
  <c r="BQ48" i="30"/>
  <c r="BQ43" i="30"/>
  <c r="BQ39" i="30" a="1"/>
  <c r="BR49" i="30"/>
  <c r="BR48" i="30" a="1"/>
  <c r="BR48" i="30"/>
  <c r="BR43" i="30"/>
  <c r="BR39" i="30" a="1"/>
  <c r="BS49" i="30"/>
  <c r="BS48" i="30" a="1"/>
  <c r="BS48" i="30"/>
  <c r="BS43" i="30"/>
  <c r="BS39" i="30" a="1"/>
  <c r="BT49" i="30"/>
  <c r="BT48" i="30" a="1"/>
  <c r="BT48" i="30"/>
  <c r="BT43" i="30"/>
  <c r="BT39" i="30" a="1"/>
  <c r="BU49" i="30"/>
  <c r="BU48" i="30" a="1"/>
  <c r="BU48" i="30"/>
  <c r="BU43" i="30"/>
  <c r="BU39" i="30" a="1"/>
  <c r="BV49" i="30"/>
  <c r="BV48" i="30" a="1"/>
  <c r="BV48" i="30"/>
  <c r="BV43" i="30"/>
  <c r="BV39" i="30" a="1"/>
  <c r="BW49" i="30"/>
  <c r="BW48" i="30" a="1"/>
  <c r="BW48" i="30"/>
  <c r="BW43" i="30"/>
  <c r="BW39" i="30" a="1"/>
  <c r="BX49" i="30"/>
  <c r="BX48" i="30" a="1"/>
  <c r="BX48" i="30"/>
  <c r="BX43" i="30"/>
  <c r="BX39" i="30" a="1"/>
  <c r="BY49" i="30"/>
  <c r="BY48" i="30" a="1"/>
  <c r="BY48" i="30"/>
  <c r="BY43" i="30"/>
  <c r="BY39" i="30" a="1"/>
  <c r="BZ49" i="30"/>
  <c r="BZ48" i="30" a="1"/>
  <c r="BZ48" i="30"/>
  <c r="BZ43" i="30"/>
  <c r="BZ39" i="30" a="1"/>
  <c r="CA49" i="30"/>
  <c r="CA48" i="30" a="1"/>
  <c r="CA48" i="30"/>
  <c r="CA43" i="30"/>
  <c r="CA39" i="30" a="1"/>
  <c r="CB49" i="30"/>
  <c r="CB48" i="30" a="1"/>
  <c r="CB48" i="30"/>
  <c r="CB43" i="30"/>
  <c r="CB39" i="30" a="1"/>
  <c r="CC49" i="30"/>
  <c r="CC48" i="30" a="1"/>
  <c r="CC48" i="30"/>
  <c r="CC43" i="30"/>
  <c r="CC39" i="30" a="1"/>
  <c r="CD49" i="30"/>
  <c r="CD48" i="30" a="1"/>
  <c r="CD48" i="30"/>
  <c r="CD43" i="30"/>
  <c r="CD39" i="30" a="1"/>
  <c r="CE49" i="30"/>
  <c r="CE48" i="30" a="1"/>
  <c r="CE48" i="30"/>
  <c r="CE43" i="30"/>
  <c r="CE39" i="30" a="1"/>
  <c r="CF49" i="30"/>
  <c r="CF48" i="30" a="1"/>
  <c r="CF48" i="30"/>
  <c r="CF43" i="30"/>
  <c r="CF39" i="30" a="1"/>
  <c r="CG49" i="30"/>
  <c r="CG48" i="30" a="1"/>
  <c r="CG48" i="30"/>
  <c r="CG43" i="30"/>
  <c r="CG39" i="30" a="1"/>
  <c r="CH49" i="30"/>
  <c r="CH48" i="30" a="1"/>
  <c r="CH48" i="30"/>
  <c r="CH43" i="30"/>
  <c r="CH39" i="30" a="1"/>
  <c r="CI49" i="30"/>
  <c r="CI48" i="30" a="1"/>
  <c r="CI48" i="30"/>
  <c r="CI43" i="30"/>
  <c r="CI39" i="30" a="1"/>
  <c r="CJ49" i="30"/>
  <c r="CJ48" i="30" a="1"/>
  <c r="CJ48" i="30"/>
  <c r="CJ43" i="30"/>
  <c r="CJ39" i="30" a="1"/>
  <c r="CK49" i="30"/>
  <c r="CK48" i="30" a="1"/>
  <c r="CK48" i="30"/>
  <c r="CK43" i="30"/>
  <c r="CK39" i="30" a="1"/>
  <c r="CL49" i="30"/>
  <c r="CL48" i="30" a="1"/>
  <c r="CL48" i="30"/>
  <c r="CL43" i="30"/>
  <c r="CL39" i="30" a="1"/>
  <c r="CM49" i="30"/>
  <c r="CM48" i="30" a="1"/>
  <c r="CM48" i="30"/>
  <c r="CM43" i="30"/>
  <c r="CM39" i="30" a="1"/>
  <c r="CN49" i="30"/>
  <c r="CN48" i="30" a="1"/>
  <c r="CN48" i="30"/>
  <c r="CN43" i="30"/>
  <c r="CN39" i="30" a="1"/>
  <c r="CO49" i="30"/>
  <c r="CO48" i="30" a="1"/>
  <c r="CO48" i="30"/>
  <c r="CO43" i="30"/>
  <c r="CO39" i="30" a="1"/>
  <c r="CP49" i="30"/>
  <c r="CP48" i="30" a="1"/>
  <c r="CP48" i="30"/>
  <c r="CP43" i="30"/>
  <c r="CP39" i="30" a="1"/>
  <c r="CQ49" i="30"/>
  <c r="CQ48" i="30" a="1"/>
  <c r="CQ48" i="30"/>
  <c r="CQ43" i="30"/>
  <c r="CQ39" i="30" a="1"/>
  <c r="CR49" i="30"/>
  <c r="CR48" i="30" a="1"/>
  <c r="CR48" i="30"/>
  <c r="CR43" i="30"/>
  <c r="CR39" i="30" a="1"/>
  <c r="CS49" i="30"/>
  <c r="CS48" i="30" a="1"/>
  <c r="CS48" i="30"/>
  <c r="CS43" i="30"/>
  <c r="CS39" i="30" a="1"/>
  <c r="CT49" i="30"/>
  <c r="CT48" i="30" a="1"/>
  <c r="CT48" i="30"/>
  <c r="CT43" i="30"/>
  <c r="CT39" i="30" a="1"/>
  <c r="CU49" i="30"/>
  <c r="CU48" i="30" a="1"/>
  <c r="CU48" i="30"/>
  <c r="CU43" i="30"/>
  <c r="CU39" i="30" a="1"/>
  <c r="CV49" i="30"/>
  <c r="CV48" i="30" a="1"/>
  <c r="CV48" i="30"/>
  <c r="CV43" i="30"/>
  <c r="CV39" i="30" a="1"/>
  <c r="CW49" i="30"/>
  <c r="CW48" i="30" a="1"/>
  <c r="CW48" i="30"/>
  <c r="CW43" i="30"/>
  <c r="CW39" i="30" a="1"/>
  <c r="CX49" i="30"/>
  <c r="CX48" i="30" a="1"/>
  <c r="CX48" i="30"/>
  <c r="CX43" i="30"/>
  <c r="CX39" i="30" a="1"/>
  <c r="CY49" i="30"/>
  <c r="CY48" i="30" a="1"/>
  <c r="CY48" i="30"/>
  <c r="CY43" i="30"/>
  <c r="CY39" i="30" a="1"/>
  <c r="CZ49" i="30"/>
  <c r="CZ48" i="30" a="1"/>
  <c r="CZ48" i="30"/>
  <c r="CZ43" i="30"/>
  <c r="CZ39" i="30" a="1"/>
  <c r="DA49" i="30"/>
  <c r="DA48" i="30" a="1"/>
  <c r="DA48" i="30"/>
  <c r="DA43" i="30"/>
  <c r="DA39" i="30" a="1"/>
  <c r="DB49" i="30"/>
  <c r="DB48" i="30" a="1"/>
  <c r="DB48" i="30"/>
  <c r="DB43" i="30"/>
  <c r="DB39" i="30" a="1"/>
  <c r="DC49" i="30"/>
  <c r="DC48" i="30" a="1"/>
  <c r="DC48" i="30"/>
  <c r="DC43" i="30"/>
  <c r="DC39" i="30" a="1"/>
  <c r="DD49" i="30"/>
  <c r="DD48" i="30" a="1"/>
  <c r="DD48" i="30"/>
  <c r="DD43" i="30"/>
  <c r="DD39" i="30" a="1"/>
  <c r="DE49" i="30"/>
  <c r="DE48" i="30" a="1"/>
  <c r="DE48" i="30"/>
  <c r="DE43" i="30"/>
  <c r="DE39" i="30" a="1"/>
  <c r="DF49" i="30"/>
  <c r="DF48" i="30" a="1"/>
  <c r="DF48" i="30"/>
  <c r="DF43" i="30"/>
  <c r="DF39" i="30" a="1"/>
  <c r="DG49" i="30"/>
  <c r="DG48" i="30" a="1"/>
  <c r="DG48" i="30"/>
  <c r="DG43" i="30"/>
  <c r="DG39" i="30" a="1"/>
  <c r="DH49" i="30"/>
  <c r="DH48" i="30" a="1"/>
  <c r="DH48" i="30"/>
  <c r="DH43" i="30"/>
  <c r="DH39" i="30" a="1"/>
  <c r="DI49" i="30"/>
  <c r="DI48" i="30" a="1"/>
  <c r="DI48" i="30"/>
  <c r="DI43" i="30"/>
  <c r="DI39" i="30" a="1"/>
  <c r="DJ49" i="30"/>
  <c r="DJ48" i="30" a="1"/>
  <c r="DJ48" i="30"/>
  <c r="DJ43" i="30"/>
  <c r="DJ39" i="30" a="1"/>
  <c r="DK49" i="30"/>
  <c r="DK48" i="30" a="1"/>
  <c r="DK48" i="30"/>
  <c r="DK43" i="30"/>
  <c r="DK39" i="30" a="1"/>
  <c r="DL49" i="30"/>
  <c r="DL48" i="30" a="1"/>
  <c r="DL48" i="30"/>
  <c r="DL43" i="30"/>
  <c r="DL39" i="30" a="1"/>
  <c r="DM49" i="30"/>
  <c r="DM48" i="30" a="1"/>
  <c r="DM48" i="30"/>
  <c r="DM43" i="30"/>
  <c r="DM39" i="30" a="1"/>
  <c r="DN49" i="30"/>
  <c r="DN48" i="30" a="1"/>
  <c r="DN48" i="30"/>
  <c r="DN43" i="30"/>
  <c r="DN39" i="30" a="1"/>
  <c r="DO49" i="30"/>
  <c r="DO48" i="30" a="1"/>
  <c r="DO48" i="30"/>
  <c r="DO43" i="30"/>
  <c r="DO39" i="30" a="1"/>
  <c r="DP49" i="30"/>
  <c r="DP48" i="30" a="1"/>
  <c r="DP48" i="30"/>
  <c r="DP43" i="30"/>
  <c r="DP39" i="30" a="1"/>
  <c r="DQ49" i="30"/>
  <c r="DQ48" i="30" a="1"/>
  <c r="DQ48" i="30"/>
  <c r="DQ43" i="30"/>
  <c r="DQ39" i="30" a="1"/>
  <c r="DR49" i="30"/>
  <c r="DR48" i="30" a="1"/>
  <c r="DR48" i="30"/>
  <c r="DR43" i="30"/>
  <c r="DR39" i="30" a="1"/>
  <c r="DS49" i="30"/>
  <c r="DS48" i="30" a="1"/>
  <c r="DS48" i="30"/>
  <c r="DS43" i="30"/>
  <c r="DS39" i="30" a="1"/>
  <c r="DT49" i="30"/>
  <c r="DT48" i="30" a="1"/>
  <c r="DT48" i="30"/>
  <c r="DT43" i="30"/>
  <c r="DT39" i="30" a="1"/>
  <c r="DU49" i="30"/>
  <c r="DU48" i="30" a="1"/>
  <c r="DU48" i="30"/>
  <c r="DU43" i="30"/>
  <c r="DU39" i="30" a="1"/>
  <c r="DV49" i="30"/>
  <c r="DV48" i="30" a="1"/>
  <c r="DV48" i="30"/>
  <c r="DV43" i="30"/>
  <c r="DV39" i="30" a="1"/>
  <c r="DW49" i="30"/>
  <c r="DW48" i="30" a="1"/>
  <c r="DW48" i="30"/>
  <c r="DW43" i="30"/>
  <c r="DW39" i="30" a="1"/>
  <c r="DX49" i="30"/>
  <c r="DX48" i="30" a="1"/>
  <c r="DX48" i="30"/>
  <c r="DX43" i="30"/>
  <c r="DX39" i="30" a="1"/>
  <c r="DY49" i="30"/>
  <c r="DY48" i="30" a="1"/>
  <c r="DY48" i="30"/>
  <c r="DY43" i="30"/>
  <c r="DY39" i="30" a="1"/>
  <c r="DZ49" i="30"/>
  <c r="DZ48" i="30" a="1"/>
  <c r="DZ48" i="30"/>
  <c r="DZ43" i="30"/>
  <c r="DZ39" i="30" a="1"/>
  <c r="EA49" i="30"/>
  <c r="EA48" i="30" a="1"/>
  <c r="EA48" i="30"/>
  <c r="EA43" i="30"/>
  <c r="EA39" i="30" a="1"/>
  <c r="EB49" i="30"/>
  <c r="EB48" i="30" a="1"/>
  <c r="EB48" i="30"/>
  <c r="EB43" i="30"/>
  <c r="EB39" i="30" a="1"/>
  <c r="EC49" i="30"/>
  <c r="EC48" i="30" a="1"/>
  <c r="EC48" i="30"/>
  <c r="EC43" i="30"/>
  <c r="EC39" i="30" a="1"/>
  <c r="ED49" i="30"/>
  <c r="ED48" i="30" a="1"/>
  <c r="ED48" i="30"/>
  <c r="ED43" i="30"/>
  <c r="ED39" i="30" a="1"/>
  <c r="EE49" i="30"/>
  <c r="EE48" i="30" a="1"/>
  <c r="EE48" i="30"/>
  <c r="EE43" i="30"/>
  <c r="EE39" i="30" a="1"/>
  <c r="EF49" i="30"/>
  <c r="EF48" i="30" a="1"/>
  <c r="EF48" i="30"/>
  <c r="EF43" i="30"/>
  <c r="EF39" i="30" a="1"/>
  <c r="EG49" i="30"/>
  <c r="EG48" i="30" a="1"/>
  <c r="EG48" i="30"/>
  <c r="EG43" i="30"/>
  <c r="EG39" i="30" a="1"/>
  <c r="EH49" i="30"/>
  <c r="EH48" i="30" a="1"/>
  <c r="EH48" i="30"/>
  <c r="EH43" i="30"/>
  <c r="EH39" i="30" a="1"/>
  <c r="EI49" i="30"/>
  <c r="EI48" i="30" a="1"/>
  <c r="EI48" i="30"/>
  <c r="EI43" i="30"/>
  <c r="EI39" i="30" a="1"/>
  <c r="EJ49" i="30"/>
  <c r="EJ48" i="30" a="1"/>
  <c r="EJ48" i="30"/>
  <c r="EJ43" i="30"/>
  <c r="EJ39" i="30" a="1"/>
  <c r="EK49" i="30"/>
  <c r="EK48" i="30" a="1"/>
  <c r="EK48" i="30"/>
  <c r="EK43" i="30"/>
  <c r="EK39" i="30" a="1"/>
  <c r="EL49" i="30"/>
  <c r="EL48" i="30" a="1"/>
  <c r="EL48" i="30"/>
  <c r="EL43" i="30"/>
  <c r="EL39" i="30" a="1"/>
  <c r="EM49" i="30"/>
  <c r="EM48" i="30" a="1"/>
  <c r="EM48" i="30"/>
  <c r="EM43" i="30"/>
  <c r="EM39" i="30" a="1"/>
  <c r="EN49" i="30"/>
  <c r="EN48" i="30" a="1"/>
  <c r="EN48" i="30"/>
  <c r="EN43" i="30"/>
  <c r="EN39" i="30" a="1"/>
  <c r="EO49" i="30"/>
  <c r="EO48" i="30" a="1"/>
  <c r="EO48" i="30"/>
  <c r="EO43" i="30"/>
  <c r="EO39" i="30" a="1"/>
  <c r="EP49" i="30"/>
  <c r="EP48" i="30" a="1"/>
  <c r="EP48" i="30"/>
  <c r="EP43" i="30"/>
  <c r="EP39" i="30" a="1"/>
  <c r="EQ49" i="30"/>
  <c r="EQ48" i="30" a="1"/>
  <c r="EQ48" i="30"/>
  <c r="EQ43" i="30"/>
  <c r="EQ39" i="30" a="1"/>
  <c r="ER49" i="30"/>
  <c r="ER48" i="30" a="1"/>
  <c r="ER48" i="30"/>
  <c r="ER43" i="30"/>
  <c r="ER39" i="30" a="1"/>
  <c r="ES49" i="30"/>
  <c r="ES48" i="30" a="1"/>
  <c r="ES48" i="30"/>
  <c r="ES43" i="30"/>
  <c r="ES39" i="30" a="1"/>
  <c r="ET49" i="30"/>
  <c r="ET48" i="30" a="1"/>
  <c r="ET48" i="30"/>
  <c r="ET43" i="30"/>
  <c r="ET39" i="30" a="1"/>
  <c r="EU49" i="30"/>
  <c r="EU48" i="30" a="1"/>
  <c r="EU48" i="30"/>
  <c r="EU43" i="30"/>
  <c r="EU39" i="30" a="1"/>
  <c r="EV49" i="30"/>
  <c r="EV48" i="30" a="1"/>
  <c r="EV48" i="30"/>
  <c r="EV43" i="30"/>
  <c r="EV39" i="30" a="1"/>
  <c r="EW49" i="30"/>
  <c r="EW48" i="30" a="1"/>
  <c r="EW48" i="30"/>
  <c r="EW43" i="30"/>
  <c r="EW39" i="30" a="1"/>
  <c r="EX49" i="30"/>
  <c r="EX48" i="30" a="1"/>
  <c r="EX48" i="30"/>
  <c r="EX43" i="30"/>
  <c r="EX39" i="30" a="1"/>
  <c r="EY49" i="30"/>
  <c r="EY48" i="30" a="1"/>
  <c r="EY48" i="30"/>
  <c r="EY43" i="30"/>
  <c r="EY39" i="30" a="1"/>
  <c r="EZ49" i="30"/>
  <c r="EZ48" i="30" a="1"/>
  <c r="EZ48" i="30"/>
  <c r="EZ43" i="30"/>
  <c r="EZ39" i="30" a="1"/>
  <c r="FA49" i="30"/>
  <c r="FA48" i="30" a="1"/>
  <c r="FA48" i="30"/>
  <c r="FA43" i="30"/>
  <c r="FA39" i="30" a="1"/>
  <c r="FB49" i="30"/>
  <c r="FB48" i="30" a="1"/>
  <c r="FB48" i="30"/>
  <c r="FB43" i="30"/>
  <c r="FB39" i="30" a="1"/>
  <c r="FC49" i="30"/>
  <c r="FC48" i="30" a="1"/>
  <c r="FC48" i="30"/>
  <c r="FC43" i="30"/>
  <c r="FC39" i="30" a="1"/>
  <c r="FD49" i="30"/>
  <c r="FD48" i="30" a="1"/>
  <c r="FD48" i="30"/>
  <c r="FD43" i="30"/>
  <c r="FD39" i="30" a="1"/>
  <c r="FE49" i="30"/>
  <c r="FE48" i="30" a="1"/>
  <c r="FE48" i="30"/>
  <c r="FE43" i="30"/>
  <c r="FE39" i="30" a="1"/>
  <c r="FF49" i="30"/>
  <c r="FF48" i="30" a="1"/>
  <c r="FF48" i="30"/>
  <c r="FF43" i="30"/>
  <c r="FF39" i="30" a="1"/>
  <c r="FG49" i="30"/>
  <c r="FG48" i="30" a="1"/>
  <c r="FG48" i="30"/>
  <c r="FG43" i="30"/>
  <c r="FG39" i="30" a="1"/>
  <c r="FH49" i="30"/>
  <c r="FH48" i="30" a="1"/>
  <c r="FH48" i="30"/>
  <c r="FH43" i="30"/>
  <c r="FH39" i="30" a="1"/>
  <c r="FI49" i="30"/>
  <c r="FI48" i="30" a="1"/>
  <c r="FI48" i="30"/>
  <c r="FI43" i="30"/>
  <c r="FI39" i="30" a="1"/>
  <c r="FJ49" i="30"/>
  <c r="FJ48" i="30" a="1"/>
  <c r="FJ48" i="30"/>
  <c r="FJ43" i="30"/>
  <c r="FJ39" i="30" a="1"/>
  <c r="FK49" i="30"/>
  <c r="FK48" i="30" a="1"/>
  <c r="FK48" i="30"/>
  <c r="FK43" i="30"/>
  <c r="FK39" i="30" a="1"/>
  <c r="FL49" i="30"/>
  <c r="FL48" i="30" a="1"/>
  <c r="FL48" i="30"/>
  <c r="FL43" i="30"/>
  <c r="FL39" i="30" a="1"/>
  <c r="FM49" i="30"/>
  <c r="FM48" i="30" a="1"/>
  <c r="FM48" i="30"/>
  <c r="FM43" i="30"/>
  <c r="FM39" i="30" a="1"/>
  <c r="FN49" i="30"/>
  <c r="FN48" i="30" a="1"/>
  <c r="FN48" i="30"/>
  <c r="FN43" i="30"/>
  <c r="FN39" i="30" a="1"/>
  <c r="FO49" i="30"/>
  <c r="FO48" i="30" a="1"/>
  <c r="FO48" i="30"/>
  <c r="FO43" i="30"/>
  <c r="FO39" i="30" a="1"/>
  <c r="FP49" i="30"/>
  <c r="FP48" i="30" a="1"/>
  <c r="FP48" i="30"/>
  <c r="FP43" i="30"/>
  <c r="FP39" i="30" a="1"/>
  <c r="FQ49" i="30"/>
  <c r="FQ48" i="30" a="1"/>
  <c r="FQ48" i="30"/>
  <c r="FQ43" i="30"/>
  <c r="FQ39" i="30" a="1"/>
  <c r="FR49" i="30"/>
  <c r="FR48" i="30" a="1"/>
  <c r="FR48" i="30"/>
  <c r="FR43" i="30"/>
  <c r="FR39" i="30" a="1"/>
  <c r="FS49" i="30"/>
  <c r="FS48" i="30" a="1"/>
  <c r="FS48" i="30"/>
  <c r="FS43" i="30"/>
  <c r="FS39" i="30" a="1"/>
  <c r="FT49" i="30"/>
  <c r="FT48" i="30" a="1"/>
  <c r="FT48" i="30"/>
  <c r="FT43" i="30"/>
  <c r="FT39" i="30" a="1"/>
  <c r="FU49" i="30"/>
  <c r="FU48" i="30" a="1"/>
  <c r="FU48" i="30"/>
  <c r="FU43" i="30"/>
  <c r="FU39" i="30" a="1"/>
  <c r="FV49" i="30"/>
  <c r="FV48" i="30" a="1"/>
  <c r="FV48" i="30"/>
  <c r="FV43" i="30"/>
  <c r="FV39" i="30" a="1"/>
  <c r="FW49" i="30"/>
  <c r="FW48" i="30" a="1"/>
  <c r="FW48" i="30"/>
  <c r="FW43" i="30"/>
  <c r="FW39" i="30" a="1"/>
  <c r="FX49" i="30"/>
  <c r="FX48" i="30" a="1"/>
  <c r="FX48" i="30"/>
  <c r="FX43" i="30"/>
  <c r="FX39" i="30" a="1"/>
  <c r="FY49" i="30"/>
  <c r="FY48" i="30" a="1"/>
  <c r="FY48" i="30"/>
  <c r="FY43" i="30"/>
  <c r="FY39" i="30" a="1"/>
  <c r="FZ49" i="30"/>
  <c r="FZ48" i="30" a="1"/>
  <c r="FZ48" i="30"/>
  <c r="FZ43" i="30"/>
  <c r="FZ39" i="30" a="1"/>
  <c r="GA49" i="30"/>
  <c r="GA48" i="30" a="1"/>
  <c r="GA48" i="30"/>
  <c r="GA43" i="30"/>
  <c r="GA39" i="30" a="1"/>
  <c r="GB49" i="30"/>
  <c r="GB48" i="30" a="1"/>
  <c r="GB48" i="30"/>
  <c r="GB43" i="30"/>
  <c r="GB39" i="30" a="1"/>
  <c r="GC49" i="30"/>
  <c r="GC48" i="30" a="1"/>
  <c r="GC48" i="30"/>
  <c r="GC43" i="30"/>
  <c r="GC39" i="30" a="1"/>
  <c r="GD49" i="30"/>
  <c r="GD48" i="30" a="1"/>
  <c r="GD48" i="30"/>
  <c r="GD43" i="30"/>
  <c r="GD39" i="30" a="1"/>
  <c r="GE49" i="30"/>
  <c r="GE48" i="30" a="1"/>
  <c r="GE48" i="30"/>
  <c r="GE43" i="30"/>
  <c r="GE39" i="30" a="1"/>
  <c r="GF49" i="30"/>
  <c r="GF48" i="30" a="1"/>
  <c r="GF48" i="30"/>
  <c r="GF43" i="30"/>
  <c r="GF39" i="30" a="1"/>
  <c r="GG49" i="30"/>
  <c r="GG48" i="30" a="1"/>
  <c r="GG48" i="30"/>
  <c r="GG43" i="30"/>
  <c r="GG39" i="30" a="1"/>
  <c r="GH49" i="30"/>
  <c r="GH48" i="30" a="1"/>
  <c r="GH48" i="30"/>
  <c r="GH43" i="30"/>
  <c r="GH39" i="30" a="1"/>
  <c r="GI49" i="30"/>
  <c r="GI48" i="30" a="1"/>
  <c r="GI48" i="30"/>
  <c r="GI43" i="30"/>
  <c r="GI39" i="30" a="1"/>
  <c r="GJ49" i="30"/>
  <c r="GJ48" i="30" a="1"/>
  <c r="GJ48" i="30"/>
  <c r="GJ43" i="30"/>
  <c r="GJ39" i="30" a="1"/>
  <c r="GK49" i="30"/>
  <c r="GK48" i="30" a="1"/>
  <c r="GK48" i="30"/>
  <c r="GK43" i="30"/>
  <c r="GK39" i="30" a="1"/>
  <c r="GL49" i="30"/>
  <c r="GL48" i="30" a="1"/>
  <c r="GL48" i="30"/>
  <c r="GL43" i="30"/>
  <c r="GL39" i="30" a="1"/>
  <c r="GM49" i="30"/>
  <c r="GM48" i="30" a="1"/>
  <c r="GM48" i="30"/>
  <c r="GM43" i="30"/>
  <c r="GM39" i="30" a="1"/>
  <c r="GN49" i="30"/>
  <c r="GN48" i="30" a="1"/>
  <c r="GN48" i="30"/>
  <c r="GN43" i="30"/>
  <c r="GN39" i="30" a="1"/>
  <c r="GO49" i="30"/>
  <c r="GO48" i="30" a="1"/>
  <c r="GO48" i="30"/>
  <c r="GO43" i="30"/>
  <c r="GO39" i="30" a="1"/>
  <c r="GP49" i="30"/>
  <c r="GP48" i="30" a="1"/>
  <c r="GP48" i="30"/>
  <c r="GP43" i="30"/>
  <c r="GP39" i="30" a="1"/>
  <c r="GQ49" i="30"/>
  <c r="GQ48" i="30" a="1"/>
  <c r="GQ48" i="30"/>
  <c r="GQ43" i="30"/>
  <c r="GQ39" i="30" a="1"/>
  <c r="GR49" i="30"/>
  <c r="GR48" i="30" a="1"/>
  <c r="GR48" i="30"/>
  <c r="GR43" i="30"/>
  <c r="GR39" i="30" a="1"/>
  <c r="GS49" i="30"/>
  <c r="GS48" i="30" a="1"/>
  <c r="GS48" i="30"/>
  <c r="GS43" i="30"/>
  <c r="GS39" i="30" a="1"/>
  <c r="D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E39" i="30"/>
  <c r="BF39" i="30"/>
  <c r="BG39" i="30"/>
  <c r="BH39" i="30"/>
  <c r="BI39" i="30"/>
  <c r="BJ39" i="30"/>
  <c r="BK39" i="30"/>
  <c r="BL39" i="30"/>
  <c r="BM39" i="30"/>
  <c r="BN39" i="30"/>
  <c r="BO39" i="30"/>
  <c r="BP39" i="30"/>
  <c r="BQ39" i="30"/>
  <c r="BR39" i="30"/>
  <c r="BS39" i="30"/>
  <c r="BT39" i="30"/>
  <c r="BU39" i="30"/>
  <c r="BV39" i="30"/>
  <c r="BW39" i="30"/>
  <c r="BX39" i="30"/>
  <c r="BY39" i="30"/>
  <c r="BZ39" i="30"/>
  <c r="CA39" i="30"/>
  <c r="CB39" i="30"/>
  <c r="CC39" i="30"/>
  <c r="CD39" i="30"/>
  <c r="CE39" i="30"/>
  <c r="CF39" i="30"/>
  <c r="CG39" i="30"/>
  <c r="CH39" i="30"/>
  <c r="CI39" i="30"/>
  <c r="CJ39" i="30"/>
  <c r="CK39" i="30"/>
  <c r="CL39" i="30"/>
  <c r="CM39" i="30"/>
  <c r="CN39" i="30"/>
  <c r="CO39" i="30"/>
  <c r="CP39" i="30"/>
  <c r="CQ39" i="30"/>
  <c r="CR39" i="30"/>
  <c r="CS39" i="30"/>
  <c r="CT39" i="30"/>
  <c r="CU39" i="30"/>
  <c r="CV39" i="30"/>
  <c r="CW39" i="30"/>
  <c r="CX39" i="30"/>
  <c r="CY39" i="30"/>
  <c r="CZ39" i="30"/>
  <c r="DA39" i="30"/>
  <c r="DB39" i="30"/>
  <c r="DC39" i="30"/>
  <c r="DD39" i="30"/>
  <c r="DE39" i="30"/>
  <c r="DF39" i="30"/>
  <c r="DG39" i="30"/>
  <c r="DH39" i="30"/>
  <c r="DI39" i="30"/>
  <c r="DJ39" i="30"/>
  <c r="DK39" i="30"/>
  <c r="DL39" i="30"/>
  <c r="DM39" i="30"/>
  <c r="DN39" i="30"/>
  <c r="DO39" i="30"/>
  <c r="DP39" i="30"/>
  <c r="DQ39" i="30"/>
  <c r="DR39" i="30"/>
  <c r="DS39" i="30"/>
  <c r="DT39" i="30"/>
  <c r="DU39" i="30"/>
  <c r="DV39" i="30"/>
  <c r="DW39" i="30"/>
  <c r="DX39" i="30"/>
  <c r="DY39" i="30"/>
  <c r="DZ39" i="30"/>
  <c r="EA39" i="30"/>
  <c r="EB39" i="30"/>
  <c r="EC39" i="30"/>
  <c r="ED39" i="30"/>
  <c r="EE39" i="30"/>
  <c r="EF39" i="30"/>
  <c r="EG39" i="30"/>
  <c r="EH39" i="30"/>
  <c r="EI39" i="30"/>
  <c r="EJ39" i="30"/>
  <c r="EK39" i="30"/>
  <c r="EL39" i="30"/>
  <c r="EM39" i="30"/>
  <c r="EN39" i="30"/>
  <c r="EO39" i="30"/>
  <c r="EP39" i="30"/>
  <c r="EQ39" i="30"/>
  <c r="ER39" i="30"/>
  <c r="ES39" i="30"/>
  <c r="ET39" i="30"/>
  <c r="EU39" i="30"/>
  <c r="EV39" i="30"/>
  <c r="EW39" i="30"/>
  <c r="EX39" i="30"/>
  <c r="EY39" i="30"/>
  <c r="EZ39" i="30"/>
  <c r="FA39" i="30"/>
  <c r="FB39" i="30"/>
  <c r="FC39" i="30"/>
  <c r="FD39" i="30"/>
  <c r="FE39" i="30"/>
  <c r="FF39" i="30"/>
  <c r="FG39" i="30"/>
  <c r="FH39" i="30"/>
  <c r="FI39" i="30"/>
  <c r="FJ39" i="30"/>
  <c r="FK39" i="30"/>
  <c r="FL39" i="30"/>
  <c r="FM39" i="30"/>
  <c r="FN39" i="30"/>
  <c r="FO39" i="30"/>
  <c r="FP39" i="30"/>
  <c r="FQ39" i="30"/>
  <c r="FR39" i="30"/>
  <c r="FS39" i="30"/>
  <c r="FT39" i="30"/>
  <c r="FU39" i="30"/>
  <c r="FV39" i="30"/>
  <c r="FW39" i="30"/>
  <c r="FX39" i="30"/>
  <c r="FY39" i="30"/>
  <c r="FZ39" i="30"/>
  <c r="GA39" i="30"/>
  <c r="GB39" i="30"/>
  <c r="GC39" i="30"/>
  <c r="GD39" i="30"/>
  <c r="GE39" i="30"/>
  <c r="GF39" i="30"/>
  <c r="GG39" i="30"/>
  <c r="GH39" i="30"/>
  <c r="GI39" i="30"/>
  <c r="GJ39" i="30"/>
  <c r="GK39" i="30"/>
  <c r="GL39" i="30"/>
  <c r="GM39" i="30"/>
  <c r="GN39" i="30"/>
  <c r="GO39" i="30"/>
  <c r="GP39" i="30"/>
  <c r="GQ39" i="30"/>
  <c r="GR39" i="30"/>
  <c r="GS39" i="30"/>
  <c r="B202" i="30"/>
  <c r="B58" i="30"/>
  <c r="B11" i="30"/>
  <c r="B59" i="30"/>
  <c r="C58" i="30"/>
  <c r="C11" i="30"/>
  <c r="C59" i="30"/>
  <c r="D58" i="30"/>
  <c r="D11" i="30"/>
  <c r="D59" i="30"/>
  <c r="E58" i="30"/>
  <c r="E11" i="30"/>
  <c r="E59" i="30"/>
  <c r="F58" i="30"/>
  <c r="F11" i="30"/>
  <c r="F59" i="30"/>
  <c r="G58" i="30"/>
  <c r="G11" i="30"/>
  <c r="G59" i="30"/>
  <c r="H58" i="30"/>
  <c r="H11" i="30"/>
  <c r="H59" i="30"/>
  <c r="I58" i="30"/>
  <c r="I11" i="30"/>
  <c r="I59" i="30"/>
  <c r="J58" i="30"/>
  <c r="J11" i="30"/>
  <c r="J59" i="30"/>
  <c r="K58" i="30"/>
  <c r="K11" i="30"/>
  <c r="K59" i="30"/>
  <c r="L58" i="30"/>
  <c r="L11" i="30"/>
  <c r="L59" i="30"/>
  <c r="M58" i="30"/>
  <c r="M11" i="30"/>
  <c r="M59" i="30"/>
  <c r="N58" i="30"/>
  <c r="N11" i="30"/>
  <c r="N59" i="30"/>
  <c r="O58" i="30"/>
  <c r="O11" i="30"/>
  <c r="O59" i="30"/>
  <c r="P58" i="30"/>
  <c r="P11" i="30"/>
  <c r="P59" i="30"/>
  <c r="Q58" i="30"/>
  <c r="Q11" i="30"/>
  <c r="Q59" i="30"/>
  <c r="R58" i="30"/>
  <c r="R11" i="30"/>
  <c r="R59" i="30"/>
  <c r="S58" i="30"/>
  <c r="S11" i="30"/>
  <c r="S59" i="30"/>
  <c r="T58" i="30"/>
  <c r="T11" i="30"/>
  <c r="T59" i="30"/>
  <c r="U58" i="30"/>
  <c r="U11" i="30"/>
  <c r="U59" i="30"/>
  <c r="V58" i="30"/>
  <c r="V11" i="30"/>
  <c r="V59" i="30"/>
  <c r="W58" i="30"/>
  <c r="W11" i="30"/>
  <c r="W59" i="30"/>
  <c r="X58" i="30"/>
  <c r="X11" i="30"/>
  <c r="X59" i="30"/>
  <c r="Y58" i="30"/>
  <c r="Y11" i="30"/>
  <c r="Y59" i="30"/>
  <c r="Z58" i="30"/>
  <c r="Z11" i="30"/>
  <c r="Z59" i="30"/>
  <c r="AA58" i="30"/>
  <c r="AA11" i="30"/>
  <c r="AA59" i="30"/>
  <c r="AB58" i="30"/>
  <c r="AB11" i="30"/>
  <c r="AB59" i="30"/>
  <c r="AC58" i="30"/>
  <c r="AC11" i="30"/>
  <c r="AC59" i="30"/>
  <c r="AD58" i="30"/>
  <c r="AD11" i="30"/>
  <c r="AD59" i="30"/>
  <c r="AE58" i="30"/>
  <c r="AE11" i="30"/>
  <c r="AE59" i="30"/>
  <c r="AF58" i="30"/>
  <c r="AF11" i="30"/>
  <c r="AF59" i="30"/>
  <c r="AG58" i="30"/>
  <c r="AG11" i="30"/>
  <c r="AG59" i="30"/>
  <c r="AH58" i="30"/>
  <c r="AH11" i="30"/>
  <c r="AH59" i="30"/>
  <c r="AI58" i="30"/>
  <c r="AI11" i="30"/>
  <c r="AI59" i="30"/>
  <c r="AJ58" i="30"/>
  <c r="AJ11" i="30"/>
  <c r="AJ59" i="30"/>
  <c r="AK58" i="30"/>
  <c r="AK11" i="30"/>
  <c r="AK59" i="30"/>
  <c r="AL58" i="30"/>
  <c r="AL11" i="30"/>
  <c r="AL59" i="30"/>
  <c r="AM58" i="30"/>
  <c r="AM11" i="30"/>
  <c r="AM59" i="30"/>
  <c r="AN58" i="30"/>
  <c r="AN11" i="30"/>
  <c r="AN59" i="30"/>
  <c r="AO58" i="30"/>
  <c r="AO11" i="30"/>
  <c r="AO59" i="30"/>
  <c r="AP58" i="30"/>
  <c r="AP11" i="30"/>
  <c r="AP59" i="30"/>
  <c r="AQ58" i="30"/>
  <c r="AQ11" i="30"/>
  <c r="AQ59" i="30"/>
  <c r="AR58" i="30"/>
  <c r="AR11" i="30"/>
  <c r="AR59" i="30"/>
  <c r="AS58" i="30"/>
  <c r="AS11" i="30"/>
  <c r="AS59" i="30"/>
  <c r="AT58" i="30"/>
  <c r="AT11" i="30"/>
  <c r="AT59" i="30"/>
  <c r="AU58" i="30"/>
  <c r="AU11" i="30"/>
  <c r="AU59" i="30"/>
  <c r="AV58" i="30"/>
  <c r="AV11" i="30"/>
  <c r="AV59" i="30"/>
  <c r="AW58" i="30"/>
  <c r="AW11" i="30"/>
  <c r="AW59" i="30"/>
  <c r="AX58" i="30"/>
  <c r="AX11" i="30"/>
  <c r="AX59" i="30"/>
  <c r="AY58" i="30"/>
  <c r="AY11" i="30"/>
  <c r="AY59" i="30"/>
  <c r="AZ58" i="30"/>
  <c r="AZ11" i="30"/>
  <c r="AZ59" i="30"/>
  <c r="BA58" i="30"/>
  <c r="BA11" i="30"/>
  <c r="BA59" i="30"/>
  <c r="BB58" i="30"/>
  <c r="BB11" i="30"/>
  <c r="BB59" i="30"/>
  <c r="BC58" i="30"/>
  <c r="BC11" i="30"/>
  <c r="BC59" i="30"/>
  <c r="BD58" i="30"/>
  <c r="BD11" i="30"/>
  <c r="BD59" i="30"/>
  <c r="BE58" i="30"/>
  <c r="BE11" i="30"/>
  <c r="BE59" i="30"/>
  <c r="BF58" i="30"/>
  <c r="BF11" i="30"/>
  <c r="BF59" i="30"/>
  <c r="BG58" i="30"/>
  <c r="BG11" i="30"/>
  <c r="BG59" i="30"/>
  <c r="BH58" i="30"/>
  <c r="BH11" i="30"/>
  <c r="BH59" i="30"/>
  <c r="BI58" i="30"/>
  <c r="BI11" i="30"/>
  <c r="BI59" i="30"/>
  <c r="BJ58" i="30"/>
  <c r="BJ11" i="30"/>
  <c r="BJ59" i="30"/>
  <c r="BK58" i="30"/>
  <c r="BK11" i="30"/>
  <c r="BK59" i="30"/>
  <c r="BL58" i="30"/>
  <c r="BL11" i="30"/>
  <c r="BL59" i="30"/>
  <c r="BM58" i="30"/>
  <c r="BM11" i="30"/>
  <c r="BM59" i="30"/>
  <c r="BN58" i="30"/>
  <c r="BN11" i="30"/>
  <c r="BN59" i="30"/>
  <c r="BO58" i="30"/>
  <c r="BO11" i="30"/>
  <c r="BO59" i="30"/>
  <c r="BP58" i="30"/>
  <c r="BP11" i="30"/>
  <c r="BP59" i="30"/>
  <c r="BQ58" i="30"/>
  <c r="BQ11" i="30"/>
  <c r="BQ59" i="30"/>
  <c r="BR58" i="30"/>
  <c r="BR11" i="30"/>
  <c r="BR59" i="30"/>
  <c r="BS58" i="30"/>
  <c r="BS11" i="30"/>
  <c r="BS59" i="30"/>
  <c r="BT58" i="30"/>
  <c r="BT11" i="30"/>
  <c r="BT59" i="30"/>
  <c r="BU58" i="30"/>
  <c r="BU11" i="30"/>
  <c r="BU59" i="30"/>
  <c r="BV58" i="30"/>
  <c r="BV11" i="30"/>
  <c r="BV59" i="30"/>
  <c r="BW58" i="30"/>
  <c r="BW11" i="30"/>
  <c r="BW59" i="30"/>
  <c r="BX58" i="30"/>
  <c r="BX11" i="30"/>
  <c r="BX59" i="30"/>
  <c r="BY58" i="30"/>
  <c r="BY11" i="30"/>
  <c r="BY59" i="30"/>
  <c r="BZ58" i="30"/>
  <c r="BZ11" i="30"/>
  <c r="BZ59" i="30"/>
  <c r="CA58" i="30"/>
  <c r="CA11" i="30"/>
  <c r="CA59" i="30"/>
  <c r="CB58" i="30"/>
  <c r="CB11" i="30"/>
  <c r="CB59" i="30"/>
  <c r="CC58" i="30"/>
  <c r="CC11" i="30"/>
  <c r="CC59" i="30"/>
  <c r="CD58" i="30"/>
  <c r="CD11" i="30"/>
  <c r="CD59" i="30"/>
  <c r="CE58" i="30"/>
  <c r="CE11" i="30"/>
  <c r="CE59" i="30"/>
  <c r="CF58" i="30"/>
  <c r="CF11" i="30"/>
  <c r="CF59" i="30"/>
  <c r="CG58" i="30"/>
  <c r="CG11" i="30"/>
  <c r="CG59" i="30"/>
  <c r="CH58" i="30"/>
  <c r="CH11" i="30"/>
  <c r="CH59" i="30"/>
  <c r="CI58" i="30"/>
  <c r="CI11" i="30"/>
  <c r="CI59" i="30"/>
  <c r="CJ58" i="30"/>
  <c r="CJ11" i="30"/>
  <c r="CJ59" i="30"/>
  <c r="CK58" i="30"/>
  <c r="CK11" i="30"/>
  <c r="CK59" i="30"/>
  <c r="CL58" i="30"/>
  <c r="CL11" i="30"/>
  <c r="CL59" i="30"/>
  <c r="CM58" i="30"/>
  <c r="CM11" i="30"/>
  <c r="CM59" i="30"/>
  <c r="CN58" i="30"/>
  <c r="CN11" i="30"/>
  <c r="CN59" i="30"/>
  <c r="CO58" i="30"/>
  <c r="CO11" i="30"/>
  <c r="CO59" i="30"/>
  <c r="CP58" i="30"/>
  <c r="CP11" i="30"/>
  <c r="CP59" i="30"/>
  <c r="CQ58" i="30"/>
  <c r="CQ11" i="30"/>
  <c r="CQ59" i="30"/>
  <c r="CR58" i="30"/>
  <c r="CR11" i="30"/>
  <c r="CR59" i="30"/>
  <c r="CS58" i="30"/>
  <c r="CS11" i="30"/>
  <c r="CS59" i="30"/>
  <c r="CT58" i="30"/>
  <c r="CT11" i="30"/>
  <c r="CT59" i="30"/>
  <c r="CU58" i="30"/>
  <c r="CU11" i="30"/>
  <c r="CU59" i="30"/>
  <c r="CV58" i="30"/>
  <c r="CV11" i="30"/>
  <c r="CV59" i="30"/>
  <c r="CW58" i="30"/>
  <c r="CW11" i="30"/>
  <c r="CW59" i="30"/>
  <c r="CX58" i="30"/>
  <c r="CX11" i="30"/>
  <c r="CX59" i="30"/>
  <c r="CY58" i="30"/>
  <c r="CY11" i="30"/>
  <c r="CY59" i="30"/>
  <c r="CZ58" i="30"/>
  <c r="CZ11" i="30"/>
  <c r="CZ59" i="30"/>
  <c r="DA58" i="30"/>
  <c r="DA11" i="30"/>
  <c r="DA59" i="30"/>
  <c r="DB58" i="30"/>
  <c r="DB11" i="30"/>
  <c r="DB59" i="30"/>
  <c r="DC58" i="30"/>
  <c r="DC11" i="30"/>
  <c r="DC59" i="30"/>
  <c r="DD58" i="30"/>
  <c r="DD11" i="30"/>
  <c r="DD59" i="30"/>
  <c r="DE58" i="30"/>
  <c r="DE11" i="30"/>
  <c r="DE59" i="30"/>
  <c r="DF58" i="30"/>
  <c r="DF11" i="30"/>
  <c r="DF59" i="30"/>
  <c r="DG58" i="30"/>
  <c r="DG11" i="30"/>
  <c r="DG59" i="30"/>
  <c r="DH58" i="30"/>
  <c r="DH11" i="30"/>
  <c r="DH59" i="30"/>
  <c r="DI58" i="30"/>
  <c r="DI11" i="30"/>
  <c r="DI59" i="30"/>
  <c r="DJ58" i="30"/>
  <c r="DJ11" i="30"/>
  <c r="DJ59" i="30"/>
  <c r="DK58" i="30"/>
  <c r="DK11" i="30"/>
  <c r="DK59" i="30"/>
  <c r="DL58" i="30"/>
  <c r="DL11" i="30"/>
  <c r="DL59" i="30"/>
  <c r="DM58" i="30"/>
  <c r="DM11" i="30"/>
  <c r="DM59" i="30"/>
  <c r="DN58" i="30"/>
  <c r="DN11" i="30"/>
  <c r="DN59" i="30"/>
  <c r="DO58" i="30"/>
  <c r="DO11" i="30"/>
  <c r="DO59" i="30"/>
  <c r="DP58" i="30"/>
  <c r="DP11" i="30"/>
  <c r="DP59" i="30"/>
  <c r="DQ58" i="30"/>
  <c r="DQ11" i="30"/>
  <c r="DQ59" i="30"/>
  <c r="DR58" i="30"/>
  <c r="DR11" i="30"/>
  <c r="DR59" i="30"/>
  <c r="DS58" i="30"/>
  <c r="DS11" i="30"/>
  <c r="DS59" i="30"/>
  <c r="DT58" i="30"/>
  <c r="DT11" i="30"/>
  <c r="DT59" i="30"/>
  <c r="DU58" i="30"/>
  <c r="DU11" i="30"/>
  <c r="DU59" i="30"/>
  <c r="DV58" i="30"/>
  <c r="DV11" i="30"/>
  <c r="DV59" i="30"/>
  <c r="DW58" i="30"/>
  <c r="DW11" i="30"/>
  <c r="DW59" i="30"/>
  <c r="DX58" i="30"/>
  <c r="DX11" i="30"/>
  <c r="DX59" i="30"/>
  <c r="DY58" i="30"/>
  <c r="DY11" i="30"/>
  <c r="DY59" i="30"/>
  <c r="DZ58" i="30"/>
  <c r="DZ11" i="30"/>
  <c r="DZ59" i="30"/>
  <c r="EA58" i="30"/>
  <c r="EA11" i="30"/>
  <c r="EA59" i="30"/>
  <c r="EB58" i="30"/>
  <c r="EB11" i="30"/>
  <c r="EB59" i="30"/>
  <c r="EC58" i="30"/>
  <c r="EC11" i="30"/>
  <c r="EC59" i="30"/>
  <c r="ED58" i="30"/>
  <c r="ED11" i="30"/>
  <c r="ED59" i="30"/>
  <c r="EE58" i="30"/>
  <c r="EE11" i="30"/>
  <c r="EE59" i="30"/>
  <c r="EF58" i="30"/>
  <c r="EF11" i="30"/>
  <c r="EF59" i="30"/>
  <c r="EG58" i="30"/>
  <c r="EG11" i="30"/>
  <c r="EG59" i="30"/>
  <c r="EH58" i="30"/>
  <c r="EH11" i="30"/>
  <c r="EH59" i="30"/>
  <c r="EI58" i="30"/>
  <c r="EI11" i="30"/>
  <c r="EI59" i="30"/>
  <c r="EJ58" i="30"/>
  <c r="EJ11" i="30"/>
  <c r="EJ59" i="30"/>
  <c r="EK58" i="30"/>
  <c r="EK11" i="30"/>
  <c r="EK59" i="30"/>
  <c r="EL58" i="30"/>
  <c r="EL11" i="30"/>
  <c r="EL59" i="30"/>
  <c r="EM58" i="30"/>
  <c r="EM11" i="30"/>
  <c r="EM59" i="30"/>
  <c r="EN58" i="30"/>
  <c r="EN11" i="30"/>
  <c r="EN59" i="30"/>
  <c r="EO58" i="30"/>
  <c r="EO11" i="30"/>
  <c r="EO59" i="30"/>
  <c r="EP58" i="30"/>
  <c r="EP11" i="30"/>
  <c r="EP59" i="30"/>
  <c r="EQ58" i="30"/>
  <c r="EQ11" i="30"/>
  <c r="EQ59" i="30"/>
  <c r="ER58" i="30"/>
  <c r="ER11" i="30"/>
  <c r="ER59" i="30"/>
  <c r="ES58" i="30"/>
  <c r="ES11" i="30"/>
  <c r="ES59" i="30"/>
  <c r="ET58" i="30"/>
  <c r="ET11" i="30"/>
  <c r="ET59" i="30"/>
  <c r="EU58" i="30"/>
  <c r="EU11" i="30"/>
  <c r="EU59" i="30"/>
  <c r="EV58" i="30"/>
  <c r="EV11" i="30"/>
  <c r="EV59" i="30"/>
  <c r="EW58" i="30"/>
  <c r="EW11" i="30"/>
  <c r="EW59" i="30"/>
  <c r="EX58" i="30"/>
  <c r="EX11" i="30"/>
  <c r="EX59" i="30"/>
  <c r="EY58" i="30"/>
  <c r="EY11" i="30"/>
  <c r="EY59" i="30"/>
  <c r="EZ58" i="30"/>
  <c r="EZ11" i="30"/>
  <c r="EZ59" i="30"/>
  <c r="FA58" i="30"/>
  <c r="FA11" i="30"/>
  <c r="FA59" i="30"/>
  <c r="FB58" i="30"/>
  <c r="FB11" i="30"/>
  <c r="FB59" i="30"/>
  <c r="FC58" i="30"/>
  <c r="FC11" i="30"/>
  <c r="FC59" i="30"/>
  <c r="FD58" i="30"/>
  <c r="FD11" i="30"/>
  <c r="FD59" i="30"/>
  <c r="FE58" i="30"/>
  <c r="FE11" i="30"/>
  <c r="FE59" i="30"/>
  <c r="FF58" i="30"/>
  <c r="FF11" i="30"/>
  <c r="FF59" i="30"/>
  <c r="FG58" i="30"/>
  <c r="FG11" i="30"/>
  <c r="FG59" i="30"/>
  <c r="FH58" i="30"/>
  <c r="FH11" i="30"/>
  <c r="FH59" i="30"/>
  <c r="FI58" i="30"/>
  <c r="FI11" i="30"/>
  <c r="FI59" i="30"/>
  <c r="FJ58" i="30"/>
  <c r="FJ11" i="30"/>
  <c r="FJ59" i="30"/>
  <c r="FK58" i="30"/>
  <c r="FK11" i="30"/>
  <c r="FK59" i="30"/>
  <c r="FL58" i="30"/>
  <c r="FL11" i="30"/>
  <c r="FL59" i="30"/>
  <c r="FM58" i="30"/>
  <c r="FM11" i="30"/>
  <c r="FM59" i="30"/>
  <c r="FN58" i="30"/>
  <c r="FN11" i="30"/>
  <c r="FN59" i="30"/>
  <c r="FO58" i="30"/>
  <c r="FO11" i="30"/>
  <c r="FO59" i="30"/>
  <c r="FP58" i="30"/>
  <c r="FP11" i="30"/>
  <c r="FP59" i="30"/>
  <c r="FQ58" i="30"/>
  <c r="FQ11" i="30"/>
  <c r="FQ59" i="30"/>
  <c r="FR58" i="30"/>
  <c r="FR11" i="30"/>
  <c r="FR59" i="30"/>
  <c r="FS58" i="30"/>
  <c r="FS11" i="30"/>
  <c r="FS59" i="30"/>
  <c r="FT58" i="30"/>
  <c r="FT11" i="30"/>
  <c r="FT59" i="30"/>
  <c r="FU58" i="30"/>
  <c r="FU11" i="30"/>
  <c r="FU59" i="30"/>
  <c r="FV58" i="30"/>
  <c r="FV11" i="30"/>
  <c r="FV59" i="30"/>
  <c r="FW58" i="30"/>
  <c r="FW11" i="30"/>
  <c r="FW59" i="30"/>
  <c r="FX58" i="30"/>
  <c r="FX11" i="30"/>
  <c r="FX59" i="30"/>
  <c r="FY58" i="30"/>
  <c r="FY11" i="30"/>
  <c r="FY59" i="30"/>
  <c r="FZ58" i="30"/>
  <c r="FZ11" i="30"/>
  <c r="FZ59" i="30"/>
  <c r="GA58" i="30"/>
  <c r="GA11" i="30"/>
  <c r="GA59" i="30"/>
  <c r="GB58" i="30"/>
  <c r="GB11" i="30"/>
  <c r="GB59" i="30"/>
  <c r="GC58" i="30"/>
  <c r="GC11" i="30"/>
  <c r="GC59" i="30"/>
  <c r="GD58" i="30"/>
  <c r="GD11" i="30"/>
  <c r="GD59" i="30"/>
  <c r="GE58" i="30"/>
  <c r="GE11" i="30"/>
  <c r="GE59" i="30"/>
  <c r="GF58" i="30"/>
  <c r="GF11" i="30"/>
  <c r="GF59" i="30"/>
  <c r="GG58" i="30"/>
  <c r="GG11" i="30"/>
  <c r="GG59" i="30"/>
  <c r="GH58" i="30"/>
  <c r="GH11" i="30"/>
  <c r="GH59" i="30"/>
  <c r="GI58" i="30"/>
  <c r="GI11" i="30"/>
  <c r="GI59" i="30"/>
  <c r="GJ58" i="30"/>
  <c r="GJ11" i="30"/>
  <c r="GJ59" i="30"/>
  <c r="GK58" i="30"/>
  <c r="GK11" i="30"/>
  <c r="GK59" i="30"/>
  <c r="GL58" i="30"/>
  <c r="GL11" i="30"/>
  <c r="GL59" i="30"/>
  <c r="GM58" i="30"/>
  <c r="GM11" i="30"/>
  <c r="GM59" i="30"/>
  <c r="GN58" i="30"/>
  <c r="GN11" i="30"/>
  <c r="GN59" i="30"/>
  <c r="GO58" i="30"/>
  <c r="GO11" i="30"/>
  <c r="GO59" i="30"/>
  <c r="GP58" i="30"/>
  <c r="GP11" i="30"/>
  <c r="GP59" i="30"/>
  <c r="GQ58" i="30"/>
  <c r="GQ11" i="30"/>
  <c r="GQ59" i="30"/>
  <c r="GR58" i="30"/>
  <c r="GR11" i="30"/>
  <c r="GR59" i="30"/>
  <c r="GS58" i="30"/>
  <c r="GS11" i="30"/>
  <c r="GS59" i="30"/>
  <c r="B53" i="30" a="1"/>
  <c r="C53" i="30" a="1"/>
  <c r="D53" i="30" a="1"/>
  <c r="E53" i="30" a="1"/>
  <c r="F53" i="30" a="1"/>
  <c r="G53" i="30" a="1"/>
  <c r="H53" i="30" a="1"/>
  <c r="I53" i="30" a="1"/>
  <c r="J53" i="30" a="1"/>
  <c r="K53" i="30" a="1"/>
  <c r="L53" i="30" a="1"/>
  <c r="M53" i="30" a="1"/>
  <c r="N53" i="30" a="1"/>
  <c r="O53" i="30" a="1"/>
  <c r="P53" i="30" a="1"/>
  <c r="Q53" i="30" a="1"/>
  <c r="R53" i="30" a="1"/>
  <c r="S53" i="30" a="1"/>
  <c r="T53" i="30" a="1"/>
  <c r="U53" i="30" a="1"/>
  <c r="V53" i="30" a="1"/>
  <c r="W53" i="30" a="1"/>
  <c r="X53" i="30" a="1"/>
  <c r="Y53" i="30" a="1"/>
  <c r="Z53" i="30" a="1"/>
  <c r="AA53" i="30" a="1"/>
  <c r="AB53" i="30" a="1"/>
  <c r="AC53" i="30" a="1"/>
  <c r="AD53" i="30" a="1"/>
  <c r="AE53" i="30" a="1"/>
  <c r="AF53" i="30" a="1"/>
  <c r="AG53" i="30" a="1"/>
  <c r="AH53" i="30" a="1"/>
  <c r="AI53" i="30" a="1"/>
  <c r="AJ53" i="30" a="1"/>
  <c r="AK53" i="30" a="1"/>
  <c r="AL53" i="30" a="1"/>
  <c r="AM53" i="30" a="1"/>
  <c r="AN53" i="30" a="1"/>
  <c r="AO53" i="30" a="1"/>
  <c r="AP53" i="30" a="1"/>
  <c r="AQ53" i="30" a="1"/>
  <c r="AR53" i="30" a="1"/>
  <c r="AS53" i="30" a="1"/>
  <c r="AT53" i="30" a="1"/>
  <c r="AU53" i="30" a="1"/>
  <c r="AV53" i="30" a="1"/>
  <c r="AW53" i="30" a="1"/>
  <c r="AX53" i="30" a="1"/>
  <c r="AY53" i="30" a="1"/>
  <c r="AZ53" i="30" a="1"/>
  <c r="BA53" i="30" a="1"/>
  <c r="BB53" i="30" a="1"/>
  <c r="BC53" i="30" a="1"/>
  <c r="BD53" i="30" a="1"/>
  <c r="BE53" i="30" a="1"/>
  <c r="BF53" i="30" a="1"/>
  <c r="BG53" i="30" a="1"/>
  <c r="BH53" i="30" a="1"/>
  <c r="BI53" i="30" a="1"/>
  <c r="BJ53" i="30" a="1"/>
  <c r="BK53" i="30" a="1"/>
  <c r="BL53" i="30" a="1"/>
  <c r="BM53" i="30" a="1"/>
  <c r="BN53" i="30" a="1"/>
  <c r="BO53" i="30" a="1"/>
  <c r="BP53" i="30" a="1"/>
  <c r="BQ53" i="30" a="1"/>
  <c r="BR53" i="30" a="1"/>
  <c r="BS53" i="30" a="1"/>
  <c r="BT53" i="30" a="1"/>
  <c r="BU53" i="30" a="1"/>
  <c r="BV53" i="30" a="1"/>
  <c r="BW53" i="30" a="1"/>
  <c r="BX53" i="30" a="1"/>
  <c r="BY53" i="30" a="1"/>
  <c r="BZ53" i="30" a="1"/>
  <c r="CA53" i="30" a="1"/>
  <c r="CB53" i="30" a="1"/>
  <c r="CC53" i="30" a="1"/>
  <c r="CD53" i="30" a="1"/>
  <c r="CE53" i="30" a="1"/>
  <c r="CF53" i="30" a="1"/>
  <c r="CG53" i="30" a="1"/>
  <c r="CH53" i="30" a="1"/>
  <c r="CI53" i="30" a="1"/>
  <c r="CJ53" i="30" a="1"/>
  <c r="CK53" i="30" a="1"/>
  <c r="CL53" i="30" a="1"/>
  <c r="CM53" i="30" a="1"/>
  <c r="CN53" i="30" a="1"/>
  <c r="CO53" i="30" a="1"/>
  <c r="CP53" i="30" a="1"/>
  <c r="CQ53" i="30" a="1"/>
  <c r="CR53" i="30" a="1"/>
  <c r="CS53" i="30" a="1"/>
  <c r="CT53" i="30" a="1"/>
  <c r="CU53" i="30" a="1"/>
  <c r="CV53" i="30" a="1"/>
  <c r="CW53" i="30" a="1"/>
  <c r="CX53" i="30" a="1"/>
  <c r="CY53" i="30" a="1"/>
  <c r="CZ53" i="30" a="1"/>
  <c r="DA53" i="30" a="1"/>
  <c r="DB53" i="30" a="1"/>
  <c r="DC53" i="30" a="1"/>
  <c r="DD53" i="30" a="1"/>
  <c r="DE53" i="30" a="1"/>
  <c r="DF53" i="30" a="1"/>
  <c r="DG53" i="30" a="1"/>
  <c r="DH53" i="30" a="1"/>
  <c r="DI53" i="30" a="1"/>
  <c r="DJ53" i="30" a="1"/>
  <c r="DK53" i="30" a="1"/>
  <c r="DL53" i="30" a="1"/>
  <c r="DM53" i="30" a="1"/>
  <c r="DN53" i="30" a="1"/>
  <c r="DO53" i="30" a="1"/>
  <c r="DP53" i="30" a="1"/>
  <c r="DQ53" i="30" a="1"/>
  <c r="DR53" i="30" a="1"/>
  <c r="DS53" i="30" a="1"/>
  <c r="DT53" i="30" a="1"/>
  <c r="DU53" i="30" a="1"/>
  <c r="DV53" i="30" a="1"/>
  <c r="DW53" i="30" a="1"/>
  <c r="DX53" i="30" a="1"/>
  <c r="DY53" i="30" a="1"/>
  <c r="DZ53" i="30" a="1"/>
  <c r="EA53" i="30" a="1"/>
  <c r="EB53" i="30" a="1"/>
  <c r="EC53" i="30" a="1"/>
  <c r="ED53" i="30" a="1"/>
  <c r="EE53" i="30" a="1"/>
  <c r="EF53" i="30" a="1"/>
  <c r="EG53" i="30" a="1"/>
  <c r="EH53" i="30" a="1"/>
  <c r="EI53" i="30" a="1"/>
  <c r="EJ53" i="30" a="1"/>
  <c r="EK53" i="30" a="1"/>
  <c r="EL53" i="30" a="1"/>
  <c r="EM53" i="30" a="1"/>
  <c r="EN53" i="30" a="1"/>
  <c r="EO53" i="30" a="1"/>
  <c r="EP53" i="30" a="1"/>
  <c r="EQ53" i="30" a="1"/>
  <c r="ER53" i="30" a="1"/>
  <c r="ES53" i="30" a="1"/>
  <c r="ET53" i="30" a="1"/>
  <c r="EU53" i="30" a="1"/>
  <c r="EV53" i="30" a="1"/>
  <c r="EW53" i="30" a="1"/>
  <c r="EX53" i="30" a="1"/>
  <c r="EY53" i="30" a="1"/>
  <c r="EZ53" i="30" a="1"/>
  <c r="FA53" i="30" a="1"/>
  <c r="FB53" i="30" a="1"/>
  <c r="FC53" i="30" a="1"/>
  <c r="FD53" i="30" a="1"/>
  <c r="FE53" i="30" a="1"/>
  <c r="FF53" i="30" a="1"/>
  <c r="FG53" i="30" a="1"/>
  <c r="FH53" i="30" a="1"/>
  <c r="FI53" i="30" a="1"/>
  <c r="FJ53" i="30" a="1"/>
  <c r="FK53" i="30" a="1"/>
  <c r="FL53" i="30" a="1"/>
  <c r="FM53" i="30" a="1"/>
  <c r="FN53" i="30" a="1"/>
  <c r="FO53" i="30" a="1"/>
  <c r="FP53" i="30" a="1"/>
  <c r="FQ53" i="30" a="1"/>
  <c r="FR53" i="30" a="1"/>
  <c r="FS53" i="30" a="1"/>
  <c r="FT53" i="30" a="1"/>
  <c r="FU53" i="30" a="1"/>
  <c r="FV53" i="30" a="1"/>
  <c r="FW53" i="30" a="1"/>
  <c r="FX53" i="30" a="1"/>
  <c r="FY53" i="30" a="1"/>
  <c r="FZ53" i="30" a="1"/>
  <c r="GA53" i="30" a="1"/>
  <c r="GB53" i="30" a="1"/>
  <c r="GC53" i="30" a="1"/>
  <c r="GD53" i="30" a="1"/>
  <c r="GE53" i="30" a="1"/>
  <c r="GF53" i="30" a="1"/>
  <c r="GG53" i="30" a="1"/>
  <c r="GH53" i="30" a="1"/>
  <c r="GI53" i="30" a="1"/>
  <c r="GJ53" i="30" a="1"/>
  <c r="GK53" i="30" a="1"/>
  <c r="GL53" i="30" a="1"/>
  <c r="GM53" i="30" a="1"/>
  <c r="GN53" i="30" a="1"/>
  <c r="GO53" i="30" a="1"/>
  <c r="GP53" i="30" a="1"/>
  <c r="GQ53" i="30" a="1"/>
  <c r="GR53" i="30" a="1"/>
  <c r="GS53" i="30" a="1"/>
  <c r="B53" i="30"/>
  <c r="C53" i="30"/>
  <c r="D53" i="30"/>
  <c r="E53" i="30"/>
  <c r="F53" i="30"/>
  <c r="G53" i="30"/>
  <c r="H53" i="30"/>
  <c r="I53" i="30"/>
  <c r="J53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BX53" i="30"/>
  <c r="BY53" i="30"/>
  <c r="BZ53" i="30"/>
  <c r="CA53" i="30"/>
  <c r="CB53" i="30"/>
  <c r="CC53" i="30"/>
  <c r="CD53" i="30"/>
  <c r="CE53" i="30"/>
  <c r="CF53" i="30"/>
  <c r="CG53" i="30"/>
  <c r="CH53" i="30"/>
  <c r="CI53" i="30"/>
  <c r="CJ53" i="30"/>
  <c r="CK53" i="30"/>
  <c r="CL53" i="30"/>
  <c r="CM53" i="30"/>
  <c r="CN53" i="30"/>
  <c r="CO53" i="30"/>
  <c r="CP53" i="30"/>
  <c r="CQ53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DM53" i="30"/>
  <c r="DN53" i="30"/>
  <c r="DO53" i="30"/>
  <c r="DP53" i="30"/>
  <c r="DQ53" i="30"/>
  <c r="DR53" i="30"/>
  <c r="DS53" i="30"/>
  <c r="DT53" i="30"/>
  <c r="DU53" i="30"/>
  <c r="DV53" i="30"/>
  <c r="DW53" i="30"/>
  <c r="DX53" i="30"/>
  <c r="DY53" i="30"/>
  <c r="DZ53" i="30"/>
  <c r="EA53" i="30"/>
  <c r="EB53" i="30"/>
  <c r="EC53" i="30"/>
  <c r="ED53" i="30"/>
  <c r="EE53" i="30"/>
  <c r="EF53" i="30"/>
  <c r="EG53" i="30"/>
  <c r="EH53" i="30"/>
  <c r="EI53" i="30"/>
  <c r="EJ53" i="30"/>
  <c r="EK53" i="30"/>
  <c r="EL53" i="30"/>
  <c r="EM53" i="30"/>
  <c r="EN53" i="30"/>
  <c r="EO53" i="30"/>
  <c r="EP53" i="30"/>
  <c r="EQ53" i="30"/>
  <c r="ER53" i="30"/>
  <c r="ES53" i="30"/>
  <c r="ET53" i="30"/>
  <c r="EU53" i="30"/>
  <c r="EV53" i="30"/>
  <c r="EW53" i="30"/>
  <c r="EX53" i="30"/>
  <c r="EY53" i="30"/>
  <c r="EZ53" i="30"/>
  <c r="FA53" i="30"/>
  <c r="FB53" i="30"/>
  <c r="FC53" i="30"/>
  <c r="FD53" i="30"/>
  <c r="FE53" i="30"/>
  <c r="FF53" i="30"/>
  <c r="FG53" i="30"/>
  <c r="FH53" i="30"/>
  <c r="FI53" i="30"/>
  <c r="FJ53" i="30"/>
  <c r="FK53" i="30"/>
  <c r="FL53" i="30"/>
  <c r="FM53" i="30"/>
  <c r="FN53" i="30"/>
  <c r="FO53" i="30"/>
  <c r="FP53" i="30"/>
  <c r="FQ53" i="30"/>
  <c r="FR53" i="30"/>
  <c r="FS53" i="30"/>
  <c r="FT53" i="30"/>
  <c r="FU53" i="30"/>
  <c r="FV53" i="30"/>
  <c r="FW53" i="30"/>
  <c r="FX53" i="30"/>
  <c r="FY53" i="30"/>
  <c r="FZ53" i="30"/>
  <c r="GA53" i="30"/>
  <c r="GB53" i="30"/>
  <c r="GC53" i="30"/>
  <c r="GD53" i="30"/>
  <c r="GE53" i="30"/>
  <c r="GF53" i="30"/>
  <c r="GG53" i="30"/>
  <c r="GH53" i="30"/>
  <c r="GI53" i="30"/>
  <c r="GJ53" i="30"/>
  <c r="GK53" i="30"/>
  <c r="GL53" i="30"/>
  <c r="GM53" i="30"/>
  <c r="GN53" i="30"/>
  <c r="GO53" i="30"/>
  <c r="GP53" i="30"/>
  <c r="GQ53" i="30"/>
  <c r="GR53" i="30"/>
  <c r="GS53" i="30"/>
  <c r="B38" i="30" a="1"/>
  <c r="C38" i="30" a="1"/>
  <c r="D38" i="30" a="1"/>
  <c r="E38" i="30" a="1"/>
  <c r="F38" i="30" a="1"/>
  <c r="G38" i="30" a="1"/>
  <c r="H38" i="30" a="1"/>
  <c r="I38" i="30" a="1"/>
  <c r="J38" i="30" a="1"/>
  <c r="K38" i="30" a="1"/>
  <c r="L38" i="30" a="1"/>
  <c r="M38" i="30" a="1"/>
  <c r="N38" i="30" a="1"/>
  <c r="O38" i="30" a="1"/>
  <c r="P38" i="30" a="1"/>
  <c r="Q38" i="30" a="1"/>
  <c r="R38" i="30" a="1"/>
  <c r="S38" i="30" a="1"/>
  <c r="T38" i="30" a="1"/>
  <c r="U38" i="30" a="1"/>
  <c r="V38" i="30" a="1"/>
  <c r="W38" i="30" a="1"/>
  <c r="X38" i="30" a="1"/>
  <c r="Y38" i="30" a="1"/>
  <c r="Z38" i="30" a="1"/>
  <c r="AA38" i="30" a="1"/>
  <c r="AB38" i="30" a="1"/>
  <c r="AC38" i="30" a="1"/>
  <c r="AD38" i="30" a="1"/>
  <c r="AE38" i="30" a="1"/>
  <c r="AF38" i="30" a="1"/>
  <c r="AG38" i="30" a="1"/>
  <c r="AH38" i="30" a="1"/>
  <c r="AI38" i="30" a="1"/>
  <c r="AJ38" i="30" a="1"/>
  <c r="AK38" i="30" a="1"/>
  <c r="AL38" i="30" a="1"/>
  <c r="AM38" i="30" a="1"/>
  <c r="AN38" i="30" a="1"/>
  <c r="AO38" i="30" a="1"/>
  <c r="AP38" i="30" a="1"/>
  <c r="AQ38" i="30" a="1"/>
  <c r="AR38" i="30" a="1"/>
  <c r="AS38" i="30" a="1"/>
  <c r="AT38" i="30" a="1"/>
  <c r="AU38" i="30" a="1"/>
  <c r="AV38" i="30" a="1"/>
  <c r="AW38" i="30" a="1"/>
  <c r="AX38" i="30" a="1"/>
  <c r="AY38" i="30" a="1"/>
  <c r="AZ38" i="30" a="1"/>
  <c r="BA38" i="30" a="1"/>
  <c r="BB38" i="30" a="1"/>
  <c r="BC38" i="30" a="1"/>
  <c r="BD38" i="30" a="1"/>
  <c r="BE38" i="30" a="1"/>
  <c r="BF38" i="30" a="1"/>
  <c r="BG38" i="30" a="1"/>
  <c r="BH38" i="30" a="1"/>
  <c r="BI38" i="30" a="1"/>
  <c r="BJ38" i="30" a="1"/>
  <c r="BK38" i="30" a="1"/>
  <c r="BL38" i="30" a="1"/>
  <c r="BM38" i="30" a="1"/>
  <c r="BN38" i="30" a="1"/>
  <c r="BO38" i="30" a="1"/>
  <c r="BP38" i="30" a="1"/>
  <c r="BQ38" i="30" a="1"/>
  <c r="BR38" i="30" a="1"/>
  <c r="BS38" i="30" a="1"/>
  <c r="BT38" i="30" a="1"/>
  <c r="BU38" i="30" a="1"/>
  <c r="BV38" i="30" a="1"/>
  <c r="BW38" i="30" a="1"/>
  <c r="BX38" i="30" a="1"/>
  <c r="BY38" i="30" a="1"/>
  <c r="BZ38" i="30" a="1"/>
  <c r="CA38" i="30" a="1"/>
  <c r="CB38" i="30" a="1"/>
  <c r="CC38" i="30" a="1"/>
  <c r="CD38" i="30" a="1"/>
  <c r="CE38" i="30" a="1"/>
  <c r="CF38" i="30" a="1"/>
  <c r="CG38" i="30" a="1"/>
  <c r="CH38" i="30" a="1"/>
  <c r="CI38" i="30" a="1"/>
  <c r="CJ38" i="30" a="1"/>
  <c r="CK38" i="30" a="1"/>
  <c r="CL38" i="30" a="1"/>
  <c r="CM38" i="30" a="1"/>
  <c r="CN38" i="30" a="1"/>
  <c r="CO38" i="30" a="1"/>
  <c r="CP38" i="30" a="1"/>
  <c r="CQ38" i="30" a="1"/>
  <c r="CR38" i="30" a="1"/>
  <c r="CS38" i="30" a="1"/>
  <c r="CT38" i="30" a="1"/>
  <c r="CU38" i="30" a="1"/>
  <c r="CV38" i="30" a="1"/>
  <c r="CW38" i="30" a="1"/>
  <c r="CX38" i="30" a="1"/>
  <c r="CY38" i="30" a="1"/>
  <c r="CZ38" i="30" a="1"/>
  <c r="DA38" i="30" a="1"/>
  <c r="DB38" i="30" a="1"/>
  <c r="DC38" i="30" a="1"/>
  <c r="DD38" i="30" a="1"/>
  <c r="DE38" i="30" a="1"/>
  <c r="DF38" i="30" a="1"/>
  <c r="DG38" i="30" a="1"/>
  <c r="DH38" i="30" a="1"/>
  <c r="DI38" i="30" a="1"/>
  <c r="DJ38" i="30" a="1"/>
  <c r="DK38" i="30" a="1"/>
  <c r="DL38" i="30" a="1"/>
  <c r="DM38" i="30" a="1"/>
  <c r="DN38" i="30" a="1"/>
  <c r="DO38" i="30" a="1"/>
  <c r="DP38" i="30" a="1"/>
  <c r="DQ38" i="30" a="1"/>
  <c r="DR38" i="30" a="1"/>
  <c r="DS38" i="30" a="1"/>
  <c r="DT38" i="30" a="1"/>
  <c r="DU38" i="30" a="1"/>
  <c r="DV38" i="30" a="1"/>
  <c r="DW38" i="30" a="1"/>
  <c r="DX38" i="30" a="1"/>
  <c r="DY38" i="30" a="1"/>
  <c r="DZ38" i="30" a="1"/>
  <c r="EA38" i="30" a="1"/>
  <c r="EB38" i="30" a="1"/>
  <c r="EC38" i="30" a="1"/>
  <c r="ED38" i="30" a="1"/>
  <c r="EE38" i="30" a="1"/>
  <c r="EF38" i="30" a="1"/>
  <c r="EG38" i="30" a="1"/>
  <c r="EH38" i="30" a="1"/>
  <c r="EI38" i="30" a="1"/>
  <c r="EJ38" i="30" a="1"/>
  <c r="EK38" i="30" a="1"/>
  <c r="EL38" i="30" a="1"/>
  <c r="EM38" i="30" a="1"/>
  <c r="EN38" i="30" a="1"/>
  <c r="EO38" i="30" a="1"/>
  <c r="EP38" i="30" a="1"/>
  <c r="EQ38" i="30" a="1"/>
  <c r="ER38" i="30" a="1"/>
  <c r="ES38" i="30" a="1"/>
  <c r="ET38" i="30" a="1"/>
  <c r="EU38" i="30" a="1"/>
  <c r="EV38" i="30" a="1"/>
  <c r="EW38" i="30" a="1"/>
  <c r="EX38" i="30" a="1"/>
  <c r="EY38" i="30" a="1"/>
  <c r="EZ38" i="30" a="1"/>
  <c r="FA38" i="30" a="1"/>
  <c r="FB38" i="30" a="1"/>
  <c r="FC38" i="30" a="1"/>
  <c r="FD38" i="30" a="1"/>
  <c r="FE38" i="30" a="1"/>
  <c r="FF38" i="30" a="1"/>
  <c r="FG38" i="30" a="1"/>
  <c r="FH38" i="30" a="1"/>
  <c r="FI38" i="30" a="1"/>
  <c r="FJ38" i="30" a="1"/>
  <c r="FK38" i="30" a="1"/>
  <c r="FL38" i="30" a="1"/>
  <c r="FM38" i="30" a="1"/>
  <c r="FN38" i="30" a="1"/>
  <c r="FO38" i="30" a="1"/>
  <c r="FP38" i="30" a="1"/>
  <c r="FQ38" i="30" a="1"/>
  <c r="FR38" i="30" a="1"/>
  <c r="FS38" i="30" a="1"/>
  <c r="FT38" i="30" a="1"/>
  <c r="FU38" i="30" a="1"/>
  <c r="FV38" i="30" a="1"/>
  <c r="FW38" i="30" a="1"/>
  <c r="FX38" i="30" a="1"/>
  <c r="FY38" i="30" a="1"/>
  <c r="FZ38" i="30" a="1"/>
  <c r="GA38" i="30" a="1"/>
  <c r="GB38" i="30" a="1"/>
  <c r="GC38" i="30" a="1"/>
  <c r="GD38" i="30" a="1"/>
  <c r="GE38" i="30" a="1"/>
  <c r="GF38" i="30" a="1"/>
  <c r="GG38" i="30" a="1"/>
  <c r="GH38" i="30" a="1"/>
  <c r="GI38" i="30" a="1"/>
  <c r="GJ38" i="30" a="1"/>
  <c r="GK38" i="30" a="1"/>
  <c r="GL38" i="30" a="1"/>
  <c r="GM38" i="30" a="1"/>
  <c r="GN38" i="30" a="1"/>
  <c r="GO38" i="30" a="1"/>
  <c r="GP38" i="30" a="1"/>
  <c r="GQ38" i="30" a="1"/>
  <c r="GR38" i="30" a="1"/>
  <c r="GS38" i="30" a="1"/>
  <c r="B38" i="30"/>
  <c r="C38" i="30"/>
  <c r="D38" i="30"/>
  <c r="E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E38" i="30"/>
  <c r="BF38" i="30"/>
  <c r="BG38" i="30"/>
  <c r="BH38" i="30"/>
  <c r="BI38" i="30"/>
  <c r="BJ38" i="30"/>
  <c r="BK38" i="30"/>
  <c r="BL38" i="30"/>
  <c r="BM38" i="30"/>
  <c r="BN38" i="30"/>
  <c r="BO38" i="30"/>
  <c r="BP38" i="30"/>
  <c r="BQ38" i="30"/>
  <c r="BR38" i="30"/>
  <c r="BS38" i="30"/>
  <c r="BT38" i="30"/>
  <c r="BU38" i="30"/>
  <c r="BV38" i="30"/>
  <c r="BW38" i="30"/>
  <c r="BX38" i="30"/>
  <c r="BY38" i="30"/>
  <c r="BZ38" i="30"/>
  <c r="CA38" i="30"/>
  <c r="CB38" i="30"/>
  <c r="CC38" i="30"/>
  <c r="CD38" i="30"/>
  <c r="CE38" i="30"/>
  <c r="CF38" i="30"/>
  <c r="CG38" i="30"/>
  <c r="CH38" i="30"/>
  <c r="CI38" i="30"/>
  <c r="CJ38" i="30"/>
  <c r="CK38" i="30"/>
  <c r="CL38" i="30"/>
  <c r="CM38" i="30"/>
  <c r="CN38" i="30"/>
  <c r="CO38" i="30"/>
  <c r="CP38" i="30"/>
  <c r="CQ38" i="30"/>
  <c r="CR38" i="30"/>
  <c r="CS38" i="30"/>
  <c r="CT38" i="30"/>
  <c r="CU38" i="30"/>
  <c r="CV38" i="30"/>
  <c r="CW38" i="30"/>
  <c r="CX38" i="30"/>
  <c r="CY38" i="30"/>
  <c r="CZ38" i="30"/>
  <c r="DA38" i="30"/>
  <c r="DB38" i="30"/>
  <c r="DC38" i="30"/>
  <c r="DD38" i="30"/>
  <c r="DE38" i="30"/>
  <c r="DF38" i="30"/>
  <c r="DG38" i="30"/>
  <c r="DH38" i="30"/>
  <c r="DI38" i="30"/>
  <c r="DJ38" i="30"/>
  <c r="DK38" i="30"/>
  <c r="DL38" i="30"/>
  <c r="DM38" i="30"/>
  <c r="DN38" i="30"/>
  <c r="DO38" i="30"/>
  <c r="DP38" i="30"/>
  <c r="DQ38" i="30"/>
  <c r="DR38" i="30"/>
  <c r="DS38" i="30"/>
  <c r="DT38" i="30"/>
  <c r="DU38" i="30"/>
  <c r="DV38" i="30"/>
  <c r="DW38" i="30"/>
  <c r="DX38" i="30"/>
  <c r="DY38" i="30"/>
  <c r="DZ38" i="30"/>
  <c r="EA38" i="30"/>
  <c r="EB38" i="30"/>
  <c r="EC38" i="30"/>
  <c r="ED38" i="30"/>
  <c r="EE38" i="30"/>
  <c r="EF38" i="30"/>
  <c r="EG38" i="30"/>
  <c r="EH38" i="30"/>
  <c r="EI38" i="30"/>
  <c r="EJ38" i="30"/>
  <c r="EK38" i="30"/>
  <c r="EL38" i="30"/>
  <c r="EM38" i="30"/>
  <c r="EN38" i="30"/>
  <c r="EO38" i="30"/>
  <c r="EP38" i="30"/>
  <c r="EQ38" i="30"/>
  <c r="ER38" i="30"/>
  <c r="ES38" i="30"/>
  <c r="ET38" i="30"/>
  <c r="EU38" i="30"/>
  <c r="EV38" i="30"/>
  <c r="EW38" i="30"/>
  <c r="EX38" i="30"/>
  <c r="EY38" i="30"/>
  <c r="EZ38" i="30"/>
  <c r="FA38" i="30"/>
  <c r="FB38" i="30"/>
  <c r="FC38" i="30"/>
  <c r="FD38" i="30"/>
  <c r="FE38" i="30"/>
  <c r="FF38" i="30"/>
  <c r="FG38" i="30"/>
  <c r="FH38" i="30"/>
  <c r="FI38" i="30"/>
  <c r="FJ38" i="30"/>
  <c r="FK38" i="30"/>
  <c r="FL38" i="30"/>
  <c r="FM38" i="30"/>
  <c r="FN38" i="30"/>
  <c r="FO38" i="30"/>
  <c r="FP38" i="30"/>
  <c r="FQ38" i="30"/>
  <c r="FR38" i="30"/>
  <c r="FS38" i="30"/>
  <c r="FT38" i="30"/>
  <c r="FU38" i="30"/>
  <c r="FV38" i="30"/>
  <c r="FW38" i="30"/>
  <c r="FX38" i="30"/>
  <c r="FY38" i="30"/>
  <c r="FZ38" i="30"/>
  <c r="GA38" i="30"/>
  <c r="GB38" i="30"/>
  <c r="GC38" i="30"/>
  <c r="GD38" i="30"/>
  <c r="GE38" i="30"/>
  <c r="GF38" i="30"/>
  <c r="GG38" i="30"/>
  <c r="GH38" i="30"/>
  <c r="GI38" i="30"/>
  <c r="GJ38" i="30"/>
  <c r="GK38" i="30"/>
  <c r="GL38" i="30"/>
  <c r="GM38" i="30"/>
  <c r="GN38" i="30"/>
  <c r="GO38" i="30"/>
  <c r="GP38" i="30"/>
  <c r="GQ38" i="30"/>
  <c r="GR38" i="30"/>
  <c r="GS38" i="30"/>
  <c r="B124" i="30"/>
  <c r="B109" i="30"/>
  <c r="B123" i="30"/>
  <c r="B126" i="30"/>
  <c r="B129" i="30"/>
  <c r="B128" i="30"/>
  <c r="B131" i="30"/>
  <c r="B55" i="30"/>
  <c r="B56" i="30"/>
  <c r="C55" i="30"/>
  <c r="C56" i="30"/>
  <c r="D55" i="30"/>
  <c r="D56" i="30"/>
  <c r="E55" i="30"/>
  <c r="E56" i="30"/>
  <c r="F55" i="30"/>
  <c r="F56" i="30"/>
  <c r="G55" i="30"/>
  <c r="G56" i="30"/>
  <c r="H55" i="30"/>
  <c r="H56" i="30"/>
  <c r="I55" i="30"/>
  <c r="I56" i="30"/>
  <c r="J55" i="30"/>
  <c r="J56" i="30"/>
  <c r="K55" i="30"/>
  <c r="K56" i="30"/>
  <c r="L55" i="30"/>
  <c r="L56" i="30"/>
  <c r="M55" i="30"/>
  <c r="M56" i="30"/>
  <c r="N55" i="30"/>
  <c r="N56" i="30"/>
  <c r="O55" i="30"/>
  <c r="O56" i="30"/>
  <c r="P55" i="30"/>
  <c r="P56" i="30"/>
  <c r="Q55" i="30"/>
  <c r="Q56" i="30"/>
  <c r="R55" i="30"/>
  <c r="R56" i="30"/>
  <c r="S55" i="30"/>
  <c r="S56" i="30"/>
  <c r="T55" i="30"/>
  <c r="T56" i="30"/>
  <c r="U55" i="30"/>
  <c r="U56" i="30"/>
  <c r="V55" i="30"/>
  <c r="V56" i="30"/>
  <c r="W55" i="30"/>
  <c r="W56" i="30"/>
  <c r="X55" i="30"/>
  <c r="X56" i="30"/>
  <c r="Y55" i="30"/>
  <c r="Y56" i="30"/>
  <c r="Z55" i="30"/>
  <c r="Z56" i="30"/>
  <c r="AA55" i="30"/>
  <c r="AA56" i="30"/>
  <c r="AB55" i="30"/>
  <c r="AB56" i="30"/>
  <c r="AC55" i="30"/>
  <c r="AC56" i="30"/>
  <c r="AD55" i="30"/>
  <c r="AD56" i="30"/>
  <c r="AE55" i="30"/>
  <c r="AE56" i="30"/>
  <c r="AF55" i="30"/>
  <c r="AF56" i="30"/>
  <c r="AG55" i="30"/>
  <c r="AG56" i="30"/>
  <c r="AH55" i="30"/>
  <c r="AH56" i="30"/>
  <c r="AI55" i="30"/>
  <c r="AI56" i="30"/>
  <c r="AJ55" i="30"/>
  <c r="AJ56" i="30"/>
  <c r="AK55" i="30"/>
  <c r="AK56" i="30"/>
  <c r="AL55" i="30"/>
  <c r="AL56" i="30"/>
  <c r="AM55" i="30"/>
  <c r="AM56" i="30"/>
  <c r="AN55" i="30"/>
  <c r="AN56" i="30"/>
  <c r="AO55" i="30"/>
  <c r="AO56" i="30"/>
  <c r="AP55" i="30"/>
  <c r="AP56" i="30"/>
  <c r="AQ55" i="30"/>
  <c r="AQ56" i="30"/>
  <c r="AR55" i="30"/>
  <c r="AR56" i="30"/>
  <c r="AS55" i="30"/>
  <c r="AS56" i="30"/>
  <c r="AT55" i="30"/>
  <c r="AT56" i="30"/>
  <c r="AU55" i="30"/>
  <c r="AU56" i="30"/>
  <c r="AV55" i="30"/>
  <c r="AV56" i="30"/>
  <c r="AW55" i="30"/>
  <c r="AW56" i="30"/>
  <c r="AX55" i="30"/>
  <c r="AX56" i="30"/>
  <c r="AY55" i="30"/>
  <c r="AY56" i="30"/>
  <c r="AZ55" i="30"/>
  <c r="AZ56" i="30"/>
  <c r="BA55" i="30"/>
  <c r="BA56" i="30"/>
  <c r="BB55" i="30"/>
  <c r="BB56" i="30"/>
  <c r="BC55" i="30"/>
  <c r="BC56" i="30"/>
  <c r="BD55" i="30"/>
  <c r="BD56" i="30"/>
  <c r="BE55" i="30"/>
  <c r="BE56" i="30"/>
  <c r="BF55" i="30"/>
  <c r="BF56" i="30"/>
  <c r="BG55" i="30"/>
  <c r="BG56" i="30"/>
  <c r="BH55" i="30"/>
  <c r="BH56" i="30"/>
  <c r="BI55" i="30"/>
  <c r="BI56" i="30"/>
  <c r="BJ55" i="30"/>
  <c r="BJ56" i="30"/>
  <c r="BK55" i="30"/>
  <c r="BK56" i="30"/>
  <c r="BL55" i="30"/>
  <c r="BL56" i="30"/>
  <c r="BM55" i="30"/>
  <c r="BM56" i="30"/>
  <c r="BN55" i="30"/>
  <c r="BN56" i="30"/>
  <c r="BO55" i="30"/>
  <c r="BO56" i="30"/>
  <c r="BP55" i="30"/>
  <c r="BP56" i="30"/>
  <c r="BQ55" i="30"/>
  <c r="BQ56" i="30"/>
  <c r="BR55" i="30"/>
  <c r="BR56" i="30"/>
  <c r="BS55" i="30"/>
  <c r="BS56" i="30"/>
  <c r="BT55" i="30"/>
  <c r="BT56" i="30"/>
  <c r="BU55" i="30"/>
  <c r="BU56" i="30"/>
  <c r="BV55" i="30"/>
  <c r="BV56" i="30"/>
  <c r="BW55" i="30"/>
  <c r="BW56" i="30"/>
  <c r="BX55" i="30"/>
  <c r="BX56" i="30"/>
  <c r="BY55" i="30"/>
  <c r="BY56" i="30"/>
  <c r="BZ55" i="30"/>
  <c r="BZ56" i="30"/>
  <c r="CA55" i="30"/>
  <c r="CA56" i="30"/>
  <c r="CB55" i="30"/>
  <c r="CB56" i="30"/>
  <c r="CC55" i="30"/>
  <c r="CC56" i="30"/>
  <c r="CD55" i="30"/>
  <c r="CD56" i="30"/>
  <c r="CE55" i="30"/>
  <c r="CE56" i="30"/>
  <c r="CF55" i="30"/>
  <c r="CF56" i="30"/>
  <c r="CG55" i="30"/>
  <c r="CG56" i="30"/>
  <c r="CH55" i="30"/>
  <c r="CH56" i="30"/>
  <c r="CI55" i="30"/>
  <c r="CI56" i="30"/>
  <c r="CJ55" i="30"/>
  <c r="CJ56" i="30"/>
  <c r="CK55" i="30"/>
  <c r="CK56" i="30"/>
  <c r="CL55" i="30"/>
  <c r="CL56" i="30"/>
  <c r="CM55" i="30"/>
  <c r="CM56" i="30"/>
  <c r="CN55" i="30"/>
  <c r="CN56" i="30"/>
  <c r="CO55" i="30"/>
  <c r="CO56" i="30"/>
  <c r="CP55" i="30"/>
  <c r="CP56" i="30"/>
  <c r="CQ55" i="30"/>
  <c r="CQ56" i="30"/>
  <c r="CR55" i="30"/>
  <c r="CR56" i="30"/>
  <c r="CS55" i="30"/>
  <c r="CS56" i="30"/>
  <c r="CT55" i="30"/>
  <c r="CT56" i="30"/>
  <c r="CU55" i="30"/>
  <c r="CU56" i="30"/>
  <c r="CV55" i="30"/>
  <c r="CV56" i="30"/>
  <c r="CW55" i="30"/>
  <c r="CW56" i="30"/>
  <c r="CX55" i="30"/>
  <c r="CX56" i="30"/>
  <c r="CY55" i="30"/>
  <c r="CY56" i="30"/>
  <c r="CZ55" i="30"/>
  <c r="CZ56" i="30"/>
  <c r="DA55" i="30"/>
  <c r="DA56" i="30"/>
  <c r="DB55" i="30"/>
  <c r="DB56" i="30"/>
  <c r="DC55" i="30"/>
  <c r="DC56" i="30"/>
  <c r="DD55" i="30"/>
  <c r="DD56" i="30"/>
  <c r="DE55" i="30"/>
  <c r="DE56" i="30"/>
  <c r="DF55" i="30"/>
  <c r="DF56" i="30"/>
  <c r="DG55" i="30"/>
  <c r="DG56" i="30"/>
  <c r="DH55" i="30"/>
  <c r="DH56" i="30"/>
  <c r="DI55" i="30"/>
  <c r="DI56" i="30"/>
  <c r="DJ55" i="30"/>
  <c r="DJ56" i="30"/>
  <c r="DK55" i="30"/>
  <c r="DK56" i="30"/>
  <c r="DL55" i="30"/>
  <c r="DL56" i="30"/>
  <c r="DM55" i="30"/>
  <c r="DM56" i="30"/>
  <c r="DN55" i="30"/>
  <c r="DN56" i="30"/>
  <c r="DO55" i="30"/>
  <c r="DO56" i="30"/>
  <c r="DP55" i="30"/>
  <c r="DP56" i="30"/>
  <c r="DQ55" i="30"/>
  <c r="DQ56" i="30"/>
  <c r="DR55" i="30"/>
  <c r="DR56" i="30"/>
  <c r="DS55" i="30"/>
  <c r="DS56" i="30"/>
  <c r="DT55" i="30"/>
  <c r="DT56" i="30"/>
  <c r="DU55" i="30"/>
  <c r="DU56" i="30"/>
  <c r="DV55" i="30"/>
  <c r="DV56" i="30"/>
  <c r="DW55" i="30"/>
  <c r="DW56" i="30"/>
  <c r="DX55" i="30"/>
  <c r="DX56" i="30"/>
  <c r="DY55" i="30"/>
  <c r="DY56" i="30"/>
  <c r="DZ55" i="30"/>
  <c r="DZ56" i="30"/>
  <c r="EA55" i="30"/>
  <c r="EA56" i="30"/>
  <c r="EB55" i="30"/>
  <c r="EB56" i="30"/>
  <c r="EC55" i="30"/>
  <c r="EC56" i="30"/>
  <c r="ED55" i="30"/>
  <c r="ED56" i="30"/>
  <c r="EE55" i="30"/>
  <c r="EE56" i="30"/>
  <c r="EF55" i="30"/>
  <c r="EF56" i="30"/>
  <c r="EG55" i="30"/>
  <c r="EG56" i="30"/>
  <c r="EH55" i="30"/>
  <c r="EH56" i="30"/>
  <c r="EI55" i="30"/>
  <c r="EI56" i="30"/>
  <c r="EJ55" i="30"/>
  <c r="EJ56" i="30"/>
  <c r="EK55" i="30"/>
  <c r="EK56" i="30"/>
  <c r="EL55" i="30"/>
  <c r="EL56" i="30"/>
  <c r="EM55" i="30"/>
  <c r="EM56" i="30"/>
  <c r="EN55" i="30"/>
  <c r="EN56" i="30"/>
  <c r="EO55" i="30"/>
  <c r="EO56" i="30"/>
  <c r="EP55" i="30"/>
  <c r="EP56" i="30"/>
  <c r="EQ55" i="30"/>
  <c r="EQ56" i="30"/>
  <c r="ER55" i="30"/>
  <c r="ER56" i="30"/>
  <c r="ES55" i="30"/>
  <c r="ES56" i="30"/>
  <c r="ET55" i="30"/>
  <c r="ET56" i="30"/>
  <c r="EU55" i="30"/>
  <c r="EU56" i="30"/>
  <c r="EV55" i="30"/>
  <c r="EV56" i="30"/>
  <c r="EW55" i="30"/>
  <c r="EW56" i="30"/>
  <c r="EX55" i="30"/>
  <c r="EX56" i="30"/>
  <c r="EY55" i="30"/>
  <c r="EY56" i="30"/>
  <c r="EZ55" i="30"/>
  <c r="EZ56" i="30"/>
  <c r="FA55" i="30"/>
  <c r="FA56" i="30"/>
  <c r="FB55" i="30"/>
  <c r="FB56" i="30"/>
  <c r="FC55" i="30"/>
  <c r="FC56" i="30"/>
  <c r="FD55" i="30"/>
  <c r="FD56" i="30"/>
  <c r="FE55" i="30"/>
  <c r="FE56" i="30"/>
  <c r="FF55" i="30"/>
  <c r="FF56" i="30"/>
  <c r="FG55" i="30"/>
  <c r="FG56" i="30"/>
  <c r="FH55" i="30"/>
  <c r="FH56" i="30"/>
  <c r="FI55" i="30"/>
  <c r="FI56" i="30"/>
  <c r="FJ55" i="30"/>
  <c r="FJ56" i="30"/>
  <c r="FK55" i="30"/>
  <c r="FK56" i="30"/>
  <c r="FL55" i="30"/>
  <c r="FL56" i="30"/>
  <c r="FM55" i="30"/>
  <c r="FM56" i="30"/>
  <c r="FN55" i="30"/>
  <c r="FN56" i="30"/>
  <c r="FO55" i="30"/>
  <c r="FO56" i="30"/>
  <c r="FP55" i="30"/>
  <c r="FP56" i="30"/>
  <c r="FQ55" i="30"/>
  <c r="FQ56" i="30"/>
  <c r="FR55" i="30"/>
  <c r="FR56" i="30"/>
  <c r="FS55" i="30"/>
  <c r="FS56" i="30"/>
  <c r="FT55" i="30"/>
  <c r="FT56" i="30"/>
  <c r="FU55" i="30"/>
  <c r="FU56" i="30"/>
  <c r="FV55" i="30"/>
  <c r="FV56" i="30"/>
  <c r="FW55" i="30"/>
  <c r="FW56" i="30"/>
  <c r="FX55" i="30"/>
  <c r="FX56" i="30"/>
  <c r="FY55" i="30"/>
  <c r="FY56" i="30"/>
  <c r="FZ55" i="30"/>
  <c r="FZ56" i="30"/>
  <c r="GA55" i="30"/>
  <c r="GA56" i="30"/>
  <c r="GB55" i="30"/>
  <c r="GB56" i="30"/>
  <c r="GC55" i="30"/>
  <c r="GC56" i="30"/>
  <c r="GD55" i="30"/>
  <c r="GD56" i="30"/>
  <c r="GE55" i="30"/>
  <c r="GE56" i="30"/>
  <c r="GF55" i="30"/>
  <c r="GF56" i="30"/>
  <c r="GG55" i="30"/>
  <c r="GG56" i="30"/>
  <c r="GH55" i="30"/>
  <c r="GH56" i="30"/>
  <c r="GI55" i="30"/>
  <c r="GI56" i="30"/>
  <c r="GJ55" i="30"/>
  <c r="GJ56" i="30"/>
  <c r="GK55" i="30"/>
  <c r="GK56" i="30"/>
  <c r="GL55" i="30"/>
  <c r="GL56" i="30"/>
  <c r="GM55" i="30"/>
  <c r="GM56" i="30"/>
  <c r="GN55" i="30"/>
  <c r="GN56" i="30"/>
  <c r="GO55" i="30"/>
  <c r="GO56" i="30"/>
  <c r="GP55" i="30"/>
  <c r="GP56" i="30"/>
  <c r="GQ55" i="30"/>
  <c r="GQ56" i="30"/>
  <c r="GR55" i="30"/>
  <c r="GR56" i="30"/>
  <c r="GS55" i="30"/>
  <c r="GS56" i="30"/>
  <c r="B168" i="30"/>
  <c r="B167" i="30"/>
  <c r="B164" i="30"/>
  <c r="B165" i="30"/>
  <c r="B166" i="30"/>
  <c r="B163" i="30"/>
  <c r="B162" i="30"/>
  <c r="B161" i="30"/>
  <c r="B169" i="30"/>
  <c r="B160" i="30"/>
  <c r="B54" i="30"/>
  <c r="C54" i="30"/>
  <c r="D54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BA54" i="30"/>
  <c r="BB54" i="30"/>
  <c r="BC54" i="30"/>
  <c r="BD54" i="30"/>
  <c r="BE54" i="30"/>
  <c r="BF54" i="30"/>
  <c r="BG54" i="30"/>
  <c r="BH54" i="30"/>
  <c r="BI54" i="30"/>
  <c r="BJ54" i="30"/>
  <c r="BK54" i="30"/>
  <c r="BL54" i="30"/>
  <c r="BM54" i="30"/>
  <c r="BN54" i="30"/>
  <c r="BO54" i="30"/>
  <c r="BP54" i="30"/>
  <c r="BQ54" i="30"/>
  <c r="BR54" i="30"/>
  <c r="BS54" i="30"/>
  <c r="BT54" i="30"/>
  <c r="BU54" i="30"/>
  <c r="BV54" i="30"/>
  <c r="BW54" i="30"/>
  <c r="BX54" i="30"/>
  <c r="BY54" i="30"/>
  <c r="BZ54" i="30"/>
  <c r="CA54" i="30"/>
  <c r="CB54" i="30"/>
  <c r="CC54" i="30"/>
  <c r="CD54" i="30"/>
  <c r="CE54" i="30"/>
  <c r="CF54" i="30"/>
  <c r="CG54" i="30"/>
  <c r="CH54" i="30"/>
  <c r="CI54" i="30"/>
  <c r="CJ54" i="30"/>
  <c r="CK54" i="30"/>
  <c r="CL54" i="30"/>
  <c r="CM54" i="30"/>
  <c r="CN54" i="30"/>
  <c r="CO54" i="30"/>
  <c r="CP54" i="30"/>
  <c r="CQ54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DM54" i="30"/>
  <c r="DN54" i="30"/>
  <c r="DO54" i="30"/>
  <c r="DP54" i="30"/>
  <c r="DQ54" i="30"/>
  <c r="DR54" i="30"/>
  <c r="DS54" i="30"/>
  <c r="DT54" i="30"/>
  <c r="DU54" i="30"/>
  <c r="DV54" i="30"/>
  <c r="DW54" i="30"/>
  <c r="DX54" i="30"/>
  <c r="DY54" i="30"/>
  <c r="DZ54" i="30"/>
  <c r="EA54" i="30"/>
  <c r="EB54" i="30"/>
  <c r="EC54" i="30"/>
  <c r="ED54" i="30"/>
  <c r="EE54" i="30"/>
  <c r="EF54" i="30"/>
  <c r="EG54" i="30"/>
  <c r="EH54" i="30"/>
  <c r="EI54" i="30"/>
  <c r="EJ54" i="30"/>
  <c r="EK54" i="30"/>
  <c r="EL54" i="30"/>
  <c r="EM54" i="30"/>
  <c r="EN54" i="30"/>
  <c r="EO54" i="30"/>
  <c r="EP54" i="30"/>
  <c r="EQ54" i="30"/>
  <c r="ER54" i="30"/>
  <c r="ES54" i="30"/>
  <c r="ET54" i="30"/>
  <c r="EU54" i="30"/>
  <c r="EV54" i="30"/>
  <c r="EW54" i="30"/>
  <c r="EX54" i="30"/>
  <c r="EY54" i="30"/>
  <c r="EZ54" i="30"/>
  <c r="FA54" i="30"/>
  <c r="FB54" i="30"/>
  <c r="FC54" i="30"/>
  <c r="FD54" i="30"/>
  <c r="FE54" i="30"/>
  <c r="FF54" i="30"/>
  <c r="FG54" i="30"/>
  <c r="FH54" i="30"/>
  <c r="FI54" i="30"/>
  <c r="FJ54" i="30"/>
  <c r="FK54" i="30"/>
  <c r="FL54" i="30"/>
  <c r="FM54" i="30"/>
  <c r="FN54" i="30"/>
  <c r="FO54" i="30"/>
  <c r="FP54" i="30"/>
  <c r="FQ54" i="30"/>
  <c r="FR54" i="30"/>
  <c r="FS54" i="30"/>
  <c r="FT54" i="30"/>
  <c r="FU54" i="30"/>
  <c r="FV54" i="30"/>
  <c r="FW54" i="30"/>
  <c r="FX54" i="30"/>
  <c r="FY54" i="30"/>
  <c r="FZ54" i="30"/>
  <c r="GA54" i="30"/>
  <c r="GB54" i="30"/>
  <c r="GC54" i="30"/>
  <c r="GD54" i="30"/>
  <c r="GE54" i="30"/>
  <c r="GF54" i="30"/>
  <c r="GG54" i="30"/>
  <c r="GH54" i="30"/>
  <c r="GI54" i="30"/>
  <c r="GJ54" i="30"/>
  <c r="GK54" i="30"/>
  <c r="GL54" i="30"/>
  <c r="GM54" i="30"/>
  <c r="GN54" i="30"/>
  <c r="GO54" i="30"/>
  <c r="GP54" i="30"/>
  <c r="GQ54" i="30"/>
  <c r="GR54" i="30"/>
  <c r="GS54" i="30"/>
  <c r="B207" i="30"/>
  <c r="B57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BX57" i="30"/>
  <c r="BY57" i="30"/>
  <c r="BZ57" i="30"/>
  <c r="CA57" i="30"/>
  <c r="CB57" i="30"/>
  <c r="CC57" i="30"/>
  <c r="CD57" i="30"/>
  <c r="CE57" i="30"/>
  <c r="CF57" i="30"/>
  <c r="CG57" i="30"/>
  <c r="CH57" i="30"/>
  <c r="CI57" i="30"/>
  <c r="CJ57" i="30"/>
  <c r="CK57" i="30"/>
  <c r="CL57" i="30"/>
  <c r="CM57" i="30"/>
  <c r="CN57" i="30"/>
  <c r="CO57" i="30"/>
  <c r="CP57" i="30"/>
  <c r="CQ57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DM57" i="30"/>
  <c r="DN57" i="30"/>
  <c r="DO57" i="30"/>
  <c r="DP57" i="30"/>
  <c r="DQ57" i="30"/>
  <c r="DR57" i="30"/>
  <c r="DS57" i="30"/>
  <c r="DT57" i="30"/>
  <c r="DU57" i="30"/>
  <c r="DV57" i="30"/>
  <c r="DW57" i="30"/>
  <c r="DX57" i="30"/>
  <c r="DY57" i="30"/>
  <c r="DZ57" i="30"/>
  <c r="EA57" i="30"/>
  <c r="EB57" i="30"/>
  <c r="EC57" i="30"/>
  <c r="ED57" i="30"/>
  <c r="EE57" i="30"/>
  <c r="EF57" i="30"/>
  <c r="EG57" i="30"/>
  <c r="EH57" i="30"/>
  <c r="EI57" i="30"/>
  <c r="EJ57" i="30"/>
  <c r="EK57" i="30"/>
  <c r="EL57" i="30"/>
  <c r="EM57" i="30"/>
  <c r="EN57" i="30"/>
  <c r="EO57" i="30"/>
  <c r="EP57" i="30"/>
  <c r="EQ57" i="30"/>
  <c r="ER57" i="30"/>
  <c r="ES57" i="30"/>
  <c r="ET57" i="30"/>
  <c r="EU57" i="30"/>
  <c r="EV57" i="30"/>
  <c r="EW57" i="30"/>
  <c r="EX57" i="30"/>
  <c r="EY57" i="30"/>
  <c r="EZ57" i="30"/>
  <c r="FA57" i="30"/>
  <c r="FB57" i="30"/>
  <c r="FC57" i="30"/>
  <c r="FD57" i="30"/>
  <c r="FE57" i="30"/>
  <c r="FF57" i="30"/>
  <c r="FG57" i="30"/>
  <c r="FH57" i="30"/>
  <c r="FI57" i="30"/>
  <c r="FJ57" i="30"/>
  <c r="FK57" i="30"/>
  <c r="FL57" i="30"/>
  <c r="FM57" i="30"/>
  <c r="FN57" i="30"/>
  <c r="FO57" i="30"/>
  <c r="FP57" i="30"/>
  <c r="FQ57" i="30"/>
  <c r="FR57" i="30"/>
  <c r="FS57" i="30"/>
  <c r="FT57" i="30"/>
  <c r="FU57" i="30"/>
  <c r="FV57" i="30"/>
  <c r="FW57" i="30"/>
  <c r="FX57" i="30"/>
  <c r="FY57" i="30"/>
  <c r="FZ57" i="30"/>
  <c r="GA57" i="30"/>
  <c r="GB57" i="30"/>
  <c r="GC57" i="30"/>
  <c r="GD57" i="30"/>
  <c r="GE57" i="30"/>
  <c r="GF57" i="30"/>
  <c r="GG57" i="30"/>
  <c r="GH57" i="30"/>
  <c r="GI57" i="30"/>
  <c r="GJ57" i="30"/>
  <c r="GK57" i="30"/>
  <c r="GL57" i="30"/>
  <c r="GM57" i="30"/>
  <c r="GN57" i="30"/>
  <c r="GO57" i="30"/>
  <c r="GP57" i="30"/>
  <c r="GQ57" i="30"/>
  <c r="GR57" i="30"/>
  <c r="GS57" i="30"/>
  <c r="B209" i="30"/>
  <c r="B262" i="30"/>
  <c r="B37" i="30"/>
  <c r="B125" i="30"/>
  <c r="B122" i="30"/>
  <c r="B261" i="30"/>
  <c r="B52" i="30"/>
  <c r="B130" i="30"/>
  <c r="B127" i="30"/>
  <c r="B108" i="30"/>
  <c r="B118" i="30"/>
  <c r="B120" i="30"/>
  <c r="B116" i="30"/>
  <c r="B115" i="30"/>
  <c r="B200" i="30"/>
  <c r="B182" i="30"/>
  <c r="B3" i="30"/>
  <c r="C25" i="20"/>
  <c r="B61" i="30"/>
  <c r="B60" i="30"/>
  <c r="C3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L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E3" i="30"/>
  <c r="BF3" i="30"/>
  <c r="BG3" i="30"/>
  <c r="BH3" i="30"/>
  <c r="BI3" i="30"/>
  <c r="BJ3" i="30"/>
  <c r="BK3" i="30"/>
  <c r="BL3" i="30"/>
  <c r="BM3" i="30"/>
  <c r="BN3" i="30"/>
  <c r="BO3" i="30"/>
  <c r="BP3" i="30"/>
  <c r="BQ3" i="30"/>
  <c r="BR3" i="30"/>
  <c r="BS3" i="30"/>
  <c r="BT3" i="30"/>
  <c r="BU3" i="30"/>
  <c r="BV3" i="30"/>
  <c r="BW3" i="30"/>
  <c r="BX3" i="30"/>
  <c r="BY3" i="30"/>
  <c r="BZ3" i="30"/>
  <c r="CA3" i="30"/>
  <c r="CB3" i="30"/>
  <c r="CC3" i="30"/>
  <c r="CD3" i="30"/>
  <c r="CE3" i="30"/>
  <c r="CF3" i="30"/>
  <c r="CG3" i="30"/>
  <c r="CH3" i="30"/>
  <c r="CI3" i="30"/>
  <c r="CJ3" i="30"/>
  <c r="CK3" i="30"/>
  <c r="CL3" i="30"/>
  <c r="CM3" i="30"/>
  <c r="CN3" i="30"/>
  <c r="CO3" i="30"/>
  <c r="CP3" i="30"/>
  <c r="CQ3" i="30"/>
  <c r="CR3" i="30"/>
  <c r="CS3" i="30"/>
  <c r="CT3" i="30"/>
  <c r="CU3" i="30"/>
  <c r="CV3" i="30"/>
  <c r="CW3" i="30"/>
  <c r="CX3" i="30"/>
  <c r="CY3" i="30"/>
  <c r="CZ3" i="30"/>
  <c r="DA3" i="30"/>
  <c r="DB3" i="30"/>
  <c r="DC3" i="30"/>
  <c r="DD3" i="30"/>
  <c r="DE3" i="30"/>
  <c r="DF3" i="30"/>
  <c r="DG3" i="30"/>
  <c r="DH3" i="30"/>
  <c r="DI3" i="30"/>
  <c r="DJ3" i="30"/>
  <c r="DK3" i="30"/>
  <c r="DL3" i="30"/>
  <c r="DM3" i="30"/>
  <c r="DN3" i="30"/>
  <c r="DO3" i="30"/>
  <c r="DP3" i="30"/>
  <c r="DQ3" i="30"/>
  <c r="DR3" i="30"/>
  <c r="DS3" i="30"/>
  <c r="DT3" i="30"/>
  <c r="DU3" i="30"/>
  <c r="DV3" i="30"/>
  <c r="DW3" i="30"/>
  <c r="DX3" i="30"/>
  <c r="DY3" i="30"/>
  <c r="DZ3" i="30"/>
  <c r="EA3" i="30"/>
  <c r="EB3" i="30"/>
  <c r="EC3" i="30"/>
  <c r="ED3" i="30"/>
  <c r="EE3" i="30"/>
  <c r="EF3" i="30"/>
  <c r="EG3" i="30"/>
  <c r="EH3" i="30"/>
  <c r="EI3" i="30"/>
  <c r="EJ3" i="30"/>
  <c r="EK3" i="30"/>
  <c r="EL3" i="30"/>
  <c r="EM3" i="30"/>
  <c r="EN3" i="30"/>
  <c r="EO3" i="30"/>
  <c r="EP3" i="30"/>
  <c r="EQ3" i="30"/>
  <c r="ER3" i="30"/>
  <c r="ES3" i="30"/>
  <c r="ET3" i="30"/>
  <c r="EU3" i="30"/>
  <c r="EV3" i="30"/>
  <c r="EW3" i="30"/>
  <c r="EX3" i="30"/>
  <c r="EY3" i="30"/>
  <c r="EZ3" i="30"/>
  <c r="FA3" i="30"/>
  <c r="FB3" i="30"/>
  <c r="FC3" i="30"/>
  <c r="FD3" i="30"/>
  <c r="FE3" i="30"/>
  <c r="FF3" i="30"/>
  <c r="FG3" i="30"/>
  <c r="FH3" i="30"/>
  <c r="FI3" i="30"/>
  <c r="FJ3" i="30"/>
  <c r="FK3" i="30"/>
  <c r="FL3" i="30"/>
  <c r="FM3" i="30"/>
  <c r="FN3" i="30"/>
  <c r="FO3" i="30"/>
  <c r="FP3" i="30"/>
  <c r="FQ3" i="30"/>
  <c r="FR3" i="30"/>
  <c r="FS3" i="30"/>
  <c r="FT3" i="30"/>
  <c r="FU3" i="30"/>
  <c r="FV3" i="30"/>
  <c r="FW3" i="30"/>
  <c r="FX3" i="30"/>
  <c r="FY3" i="30"/>
  <c r="FZ3" i="30"/>
  <c r="GA3" i="30"/>
  <c r="GB3" i="30"/>
  <c r="GC3" i="30"/>
  <c r="GD3" i="30"/>
  <c r="GE3" i="30"/>
  <c r="GF3" i="30"/>
  <c r="GG3" i="30"/>
  <c r="GH3" i="30"/>
  <c r="GI3" i="30"/>
  <c r="GJ3" i="30"/>
  <c r="GK3" i="30"/>
  <c r="GL3" i="30"/>
  <c r="GM3" i="30"/>
  <c r="GN3" i="30"/>
  <c r="GO3" i="30"/>
  <c r="GP3" i="30"/>
  <c r="GQ3" i="30"/>
  <c r="GR3" i="30"/>
  <c r="GS3" i="30"/>
  <c r="D25" i="20"/>
  <c r="C61" i="30"/>
  <c r="C60" i="30"/>
  <c r="E25" i="20"/>
  <c r="D61" i="30"/>
  <c r="D60" i="30"/>
  <c r="F25" i="20"/>
  <c r="E61" i="30"/>
  <c r="E60" i="30"/>
  <c r="G25" i="20"/>
  <c r="F61" i="30"/>
  <c r="F60" i="30"/>
  <c r="H25" i="20"/>
  <c r="G61" i="30"/>
  <c r="G60" i="30"/>
  <c r="I25" i="20"/>
  <c r="H61" i="30"/>
  <c r="H60" i="30"/>
  <c r="J25" i="20"/>
  <c r="I61" i="30"/>
  <c r="I60" i="30"/>
  <c r="K25" i="20"/>
  <c r="J61" i="30"/>
  <c r="J60" i="30"/>
  <c r="L25" i="20"/>
  <c r="K61" i="30"/>
  <c r="K60" i="30"/>
  <c r="M25" i="20"/>
  <c r="L61" i="30"/>
  <c r="L60" i="30"/>
  <c r="N25" i="20"/>
  <c r="M61" i="30"/>
  <c r="M60" i="30"/>
  <c r="O25" i="20"/>
  <c r="N61" i="30"/>
  <c r="N60" i="30"/>
  <c r="P25" i="20"/>
  <c r="O61" i="30"/>
  <c r="O60" i="30"/>
  <c r="Q25" i="20"/>
  <c r="P61" i="30"/>
  <c r="P60" i="30"/>
  <c r="R25" i="20"/>
  <c r="Q61" i="30"/>
  <c r="Q60" i="30"/>
  <c r="S25" i="20"/>
  <c r="R61" i="30"/>
  <c r="R60" i="30"/>
  <c r="T25" i="20"/>
  <c r="S61" i="30"/>
  <c r="S60" i="30"/>
  <c r="U25" i="20"/>
  <c r="T61" i="30"/>
  <c r="T60" i="30"/>
  <c r="V25" i="20"/>
  <c r="U61" i="30"/>
  <c r="U60" i="30"/>
  <c r="W25" i="20"/>
  <c r="V61" i="30"/>
  <c r="V60" i="30"/>
  <c r="X25" i="20"/>
  <c r="W61" i="30"/>
  <c r="W60" i="30"/>
  <c r="Y25" i="20"/>
  <c r="X61" i="30"/>
  <c r="X60" i="30"/>
  <c r="Z25" i="20"/>
  <c r="Y61" i="30"/>
  <c r="Y60" i="30"/>
  <c r="AA25" i="20"/>
  <c r="Z61" i="30"/>
  <c r="Z60" i="30"/>
  <c r="AB25" i="20"/>
  <c r="AA61" i="30"/>
  <c r="AA60" i="30"/>
  <c r="AC25" i="20"/>
  <c r="AB61" i="30"/>
  <c r="AB60" i="30"/>
  <c r="AD25" i="20"/>
  <c r="AC61" i="30"/>
  <c r="AC60" i="30"/>
  <c r="AE25" i="20"/>
  <c r="AD61" i="30"/>
  <c r="AD60" i="30"/>
  <c r="AF25" i="20"/>
  <c r="AE61" i="30"/>
  <c r="AE60" i="30"/>
  <c r="AG25" i="20"/>
  <c r="AF61" i="30"/>
  <c r="AF60" i="30"/>
  <c r="AH25" i="20"/>
  <c r="AG61" i="30"/>
  <c r="AG60" i="30"/>
  <c r="AI25" i="20"/>
  <c r="AH61" i="30"/>
  <c r="AH60" i="30"/>
  <c r="AJ25" i="20"/>
  <c r="AI61" i="30"/>
  <c r="AI60" i="30"/>
  <c r="AK25" i="20"/>
  <c r="AJ61" i="30"/>
  <c r="AJ60" i="30"/>
  <c r="AL25" i="20"/>
  <c r="AK61" i="30"/>
  <c r="AK60" i="30"/>
  <c r="AM25" i="20"/>
  <c r="AL61" i="30"/>
  <c r="AL60" i="30"/>
  <c r="AN25" i="20"/>
  <c r="AM61" i="30"/>
  <c r="AM60" i="30"/>
  <c r="AO25" i="20"/>
  <c r="AN61" i="30"/>
  <c r="AN60" i="30"/>
  <c r="AP25" i="20"/>
  <c r="AO61" i="30"/>
  <c r="AO60" i="30"/>
  <c r="AQ25" i="20"/>
  <c r="AP61" i="30"/>
  <c r="AP60" i="30"/>
  <c r="AR25" i="20"/>
  <c r="AQ61" i="30"/>
  <c r="AQ60" i="30"/>
  <c r="AS25" i="20"/>
  <c r="AR61" i="30"/>
  <c r="AR60" i="30"/>
  <c r="AT25" i="20"/>
  <c r="AS61" i="30"/>
  <c r="AS60" i="30"/>
  <c r="AU25" i="20"/>
  <c r="AT61" i="30"/>
  <c r="AT60" i="30"/>
  <c r="AV25" i="20"/>
  <c r="AU61" i="30"/>
  <c r="AU60" i="30"/>
  <c r="AW25" i="20"/>
  <c r="AV61" i="30"/>
  <c r="AV60" i="30"/>
  <c r="AX25" i="20"/>
  <c r="AW61" i="30"/>
  <c r="AW60" i="30"/>
  <c r="AY25" i="20"/>
  <c r="AX61" i="30"/>
  <c r="AX60" i="30"/>
  <c r="AZ25" i="20"/>
  <c r="AY61" i="30"/>
  <c r="AY60" i="30"/>
  <c r="BA25" i="20"/>
  <c r="AZ61" i="30"/>
  <c r="AZ60" i="30"/>
  <c r="BB25" i="20"/>
  <c r="BA61" i="30"/>
  <c r="BA60" i="30"/>
  <c r="BC25" i="20"/>
  <c r="BB61" i="30"/>
  <c r="BB60" i="30"/>
  <c r="BD25" i="20"/>
  <c r="BC61" i="30"/>
  <c r="BC60" i="30"/>
  <c r="BE25" i="20"/>
  <c r="BD61" i="30"/>
  <c r="BD60" i="30"/>
  <c r="BF25" i="20"/>
  <c r="BE61" i="30"/>
  <c r="BE60" i="30"/>
  <c r="BG25" i="20"/>
  <c r="BF61" i="30"/>
  <c r="BF60" i="30"/>
  <c r="BH25" i="20"/>
  <c r="BG61" i="30"/>
  <c r="BG60" i="30"/>
  <c r="BI25" i="20"/>
  <c r="BH61" i="30"/>
  <c r="BH60" i="30"/>
  <c r="BJ25" i="20"/>
  <c r="BI61" i="30"/>
  <c r="BI60" i="30"/>
  <c r="BK25" i="20"/>
  <c r="BJ61" i="30"/>
  <c r="BJ60" i="30"/>
  <c r="BL25" i="20"/>
  <c r="BK61" i="30"/>
  <c r="BK60" i="30"/>
  <c r="BM25" i="20"/>
  <c r="BL61" i="30"/>
  <c r="BL60" i="30"/>
  <c r="BN25" i="20"/>
  <c r="BM61" i="30"/>
  <c r="BM60" i="30"/>
  <c r="BO25" i="20"/>
  <c r="BN61" i="30"/>
  <c r="BN60" i="30"/>
  <c r="BP25" i="20"/>
  <c r="BO61" i="30"/>
  <c r="BO60" i="30"/>
  <c r="BQ25" i="20"/>
  <c r="BP61" i="30"/>
  <c r="BP60" i="30"/>
  <c r="BR25" i="20"/>
  <c r="BQ61" i="30"/>
  <c r="BQ60" i="30"/>
  <c r="BS25" i="20"/>
  <c r="BR61" i="30"/>
  <c r="BR60" i="30"/>
  <c r="BT25" i="20"/>
  <c r="BS61" i="30"/>
  <c r="BS60" i="30"/>
  <c r="BU25" i="20"/>
  <c r="BT61" i="30"/>
  <c r="BT60" i="30"/>
  <c r="BV25" i="20"/>
  <c r="BU61" i="30"/>
  <c r="BU60" i="30"/>
  <c r="BW25" i="20"/>
  <c r="BV61" i="30"/>
  <c r="BV60" i="30"/>
  <c r="BX25" i="20"/>
  <c r="BW61" i="30"/>
  <c r="BW60" i="30"/>
  <c r="BY25" i="20"/>
  <c r="BX61" i="30"/>
  <c r="BX60" i="30"/>
  <c r="BZ25" i="20"/>
  <c r="BY61" i="30"/>
  <c r="BY60" i="30"/>
  <c r="CA25" i="20"/>
  <c r="BZ61" i="30"/>
  <c r="BZ60" i="30"/>
  <c r="CB25" i="20"/>
  <c r="CA61" i="30"/>
  <c r="CA60" i="30"/>
  <c r="CC25" i="20"/>
  <c r="CB61" i="30"/>
  <c r="CB60" i="30"/>
  <c r="CD25" i="20"/>
  <c r="CC61" i="30"/>
  <c r="CC60" i="30"/>
  <c r="CE25" i="20"/>
  <c r="CD61" i="30"/>
  <c r="CD60" i="30"/>
  <c r="CF25" i="20"/>
  <c r="CE61" i="30"/>
  <c r="CE60" i="30"/>
  <c r="CG25" i="20"/>
  <c r="CF61" i="30"/>
  <c r="CF60" i="30"/>
  <c r="CH25" i="20"/>
  <c r="CG61" i="30"/>
  <c r="CG60" i="30"/>
  <c r="CI25" i="20"/>
  <c r="CH61" i="30"/>
  <c r="CH60" i="30"/>
  <c r="CJ25" i="20"/>
  <c r="CI61" i="30"/>
  <c r="CI60" i="30"/>
  <c r="CK25" i="20"/>
  <c r="CJ61" i="30"/>
  <c r="CJ60" i="30"/>
  <c r="CL25" i="20"/>
  <c r="CK61" i="30"/>
  <c r="CK60" i="30"/>
  <c r="CM25" i="20"/>
  <c r="CL61" i="30"/>
  <c r="CL60" i="30"/>
  <c r="CN25" i="20"/>
  <c r="CM61" i="30"/>
  <c r="CM60" i="30"/>
  <c r="CO25" i="20"/>
  <c r="CN61" i="30"/>
  <c r="CN60" i="30"/>
  <c r="CP25" i="20"/>
  <c r="CO61" i="30"/>
  <c r="CO60" i="30"/>
  <c r="CQ25" i="20"/>
  <c r="CP61" i="30"/>
  <c r="CP60" i="30"/>
  <c r="CR25" i="20"/>
  <c r="CQ61" i="30"/>
  <c r="CQ60" i="30"/>
  <c r="CS25" i="20"/>
  <c r="CR61" i="30"/>
  <c r="CR60" i="30"/>
  <c r="CT25" i="20"/>
  <c r="CS61" i="30"/>
  <c r="CS60" i="30"/>
  <c r="CU25" i="20"/>
  <c r="CT61" i="30"/>
  <c r="CT60" i="30"/>
  <c r="CV25" i="20"/>
  <c r="CU61" i="30"/>
  <c r="CU60" i="30"/>
  <c r="CW25" i="20"/>
  <c r="CV61" i="30"/>
  <c r="CV60" i="30"/>
  <c r="CX25" i="20"/>
  <c r="CW61" i="30"/>
  <c r="CW60" i="30"/>
  <c r="CY25" i="20"/>
  <c r="CX61" i="30"/>
  <c r="CX60" i="30"/>
  <c r="CZ25" i="20"/>
  <c r="CY61" i="30"/>
  <c r="CY60" i="30"/>
  <c r="DA25" i="20"/>
  <c r="CZ61" i="30"/>
  <c r="CZ60" i="30"/>
  <c r="DB25" i="20"/>
  <c r="DA61" i="30"/>
  <c r="DA60" i="30"/>
  <c r="DC25" i="20"/>
  <c r="DB61" i="30"/>
  <c r="DB60" i="30"/>
  <c r="DD25" i="20"/>
  <c r="DC61" i="30"/>
  <c r="DC60" i="30"/>
  <c r="DE25" i="20"/>
  <c r="DD61" i="30"/>
  <c r="DD60" i="30"/>
  <c r="DF25" i="20"/>
  <c r="DE61" i="30"/>
  <c r="DE60" i="30"/>
  <c r="DG25" i="20"/>
  <c r="DF61" i="30"/>
  <c r="DF60" i="30"/>
  <c r="DH25" i="20"/>
  <c r="DG61" i="30"/>
  <c r="DG60" i="30"/>
  <c r="DI25" i="20"/>
  <c r="DH61" i="30"/>
  <c r="DH60" i="30"/>
  <c r="DJ25" i="20"/>
  <c r="DI61" i="30"/>
  <c r="DI60" i="30"/>
  <c r="DK25" i="20"/>
  <c r="DJ61" i="30"/>
  <c r="DJ60" i="30"/>
  <c r="DL25" i="20"/>
  <c r="DK61" i="30"/>
  <c r="DK60" i="30"/>
  <c r="DM25" i="20"/>
  <c r="DL61" i="30"/>
  <c r="DL60" i="30"/>
  <c r="DN25" i="20"/>
  <c r="DM61" i="30"/>
  <c r="DM60" i="30"/>
  <c r="DO25" i="20"/>
  <c r="DN61" i="30"/>
  <c r="DN60" i="30"/>
  <c r="DP25" i="20"/>
  <c r="DO61" i="30"/>
  <c r="DO60" i="30"/>
  <c r="DQ25" i="20"/>
  <c r="DP61" i="30"/>
  <c r="DP60" i="30"/>
  <c r="DR25" i="20"/>
  <c r="DQ61" i="30"/>
  <c r="DQ60" i="30"/>
  <c r="DS25" i="20"/>
  <c r="DR61" i="30"/>
  <c r="DR60" i="30"/>
  <c r="DT25" i="20"/>
  <c r="DS61" i="30"/>
  <c r="DS60" i="30"/>
  <c r="DU25" i="20"/>
  <c r="DT61" i="30"/>
  <c r="DT60" i="30"/>
  <c r="DV25" i="20"/>
  <c r="DU61" i="30"/>
  <c r="DU60" i="30"/>
  <c r="DW25" i="20"/>
  <c r="DV61" i="30"/>
  <c r="DV60" i="30"/>
  <c r="DX25" i="20"/>
  <c r="DW61" i="30"/>
  <c r="DW60" i="30"/>
  <c r="DY25" i="20"/>
  <c r="DX61" i="30"/>
  <c r="DX60" i="30"/>
  <c r="DZ25" i="20"/>
  <c r="DY61" i="30"/>
  <c r="DY60" i="30"/>
  <c r="EA25" i="20"/>
  <c r="DZ61" i="30"/>
  <c r="DZ60" i="30"/>
  <c r="EB25" i="20"/>
  <c r="EA61" i="30"/>
  <c r="EA60" i="30"/>
  <c r="EC25" i="20"/>
  <c r="EB61" i="30"/>
  <c r="EB60" i="30"/>
  <c r="ED25" i="20"/>
  <c r="EC61" i="30"/>
  <c r="EC60" i="30"/>
  <c r="EE25" i="20"/>
  <c r="ED61" i="30"/>
  <c r="ED60" i="30"/>
  <c r="EF25" i="20"/>
  <c r="EE61" i="30"/>
  <c r="EE60" i="30"/>
  <c r="EG25" i="20"/>
  <c r="EF61" i="30"/>
  <c r="EF60" i="30"/>
  <c r="EH25" i="20"/>
  <c r="EG61" i="30"/>
  <c r="EG60" i="30"/>
  <c r="EI25" i="20"/>
  <c r="EH61" i="30"/>
  <c r="EH60" i="30"/>
  <c r="EJ25" i="20"/>
  <c r="EI61" i="30"/>
  <c r="EI60" i="30"/>
  <c r="EK25" i="20"/>
  <c r="EJ61" i="30"/>
  <c r="EJ60" i="30"/>
  <c r="EL25" i="20"/>
  <c r="EK61" i="30"/>
  <c r="EK60" i="30"/>
  <c r="EM25" i="20"/>
  <c r="EL61" i="30"/>
  <c r="EL60" i="30"/>
  <c r="EN25" i="20"/>
  <c r="EM61" i="30"/>
  <c r="EM60" i="30"/>
  <c r="EO25" i="20"/>
  <c r="EN61" i="30"/>
  <c r="EN60" i="30"/>
  <c r="EP25" i="20"/>
  <c r="EO61" i="30"/>
  <c r="EO60" i="30"/>
  <c r="EQ25" i="20"/>
  <c r="EP61" i="30"/>
  <c r="EP60" i="30"/>
  <c r="ER25" i="20"/>
  <c r="EQ61" i="30"/>
  <c r="EQ60" i="30"/>
  <c r="ES25" i="20"/>
  <c r="ER61" i="30"/>
  <c r="ER60" i="30"/>
  <c r="ET25" i="20"/>
  <c r="ES61" i="30"/>
  <c r="ES60" i="30"/>
  <c r="EU25" i="20"/>
  <c r="ET61" i="30"/>
  <c r="ET60" i="30"/>
  <c r="EV25" i="20"/>
  <c r="EU61" i="30"/>
  <c r="EU60" i="30"/>
  <c r="EW25" i="20"/>
  <c r="EV61" i="30"/>
  <c r="EV60" i="30"/>
  <c r="EX25" i="20"/>
  <c r="EW61" i="30"/>
  <c r="EW60" i="30"/>
  <c r="EY25" i="20"/>
  <c r="EX61" i="30"/>
  <c r="EX60" i="30"/>
  <c r="EZ25" i="20"/>
  <c r="EY61" i="30"/>
  <c r="EY60" i="30"/>
  <c r="FA25" i="20"/>
  <c r="EZ61" i="30"/>
  <c r="EZ60" i="30"/>
  <c r="FB25" i="20"/>
  <c r="FA61" i="30"/>
  <c r="FA60" i="30"/>
  <c r="FC25" i="20"/>
  <c r="FB61" i="30"/>
  <c r="FB60" i="30"/>
  <c r="FD25" i="20"/>
  <c r="FC61" i="30"/>
  <c r="FC60" i="30"/>
  <c r="FE25" i="20"/>
  <c r="FD61" i="30"/>
  <c r="FD60" i="30"/>
  <c r="FF25" i="20"/>
  <c r="FE61" i="30"/>
  <c r="FE60" i="30"/>
  <c r="FG25" i="20"/>
  <c r="FF61" i="30"/>
  <c r="FF60" i="30"/>
  <c r="FH25" i="20"/>
  <c r="FG61" i="30"/>
  <c r="FG60" i="30"/>
  <c r="FI25" i="20"/>
  <c r="FH61" i="30"/>
  <c r="FH60" i="30"/>
  <c r="FJ25" i="20"/>
  <c r="FI61" i="30"/>
  <c r="FI60" i="30"/>
  <c r="FK25" i="20"/>
  <c r="FJ61" i="30"/>
  <c r="FJ60" i="30"/>
  <c r="FL25" i="20"/>
  <c r="FK61" i="30"/>
  <c r="FK60" i="30"/>
  <c r="FM25" i="20"/>
  <c r="FL61" i="30"/>
  <c r="FL60" i="30"/>
  <c r="FN25" i="20"/>
  <c r="FM61" i="30"/>
  <c r="FM60" i="30"/>
  <c r="FO25" i="20"/>
  <c r="FN61" i="30"/>
  <c r="FN60" i="30"/>
  <c r="FP25" i="20"/>
  <c r="FO61" i="30"/>
  <c r="FO60" i="30"/>
  <c r="FQ25" i="20"/>
  <c r="FP61" i="30"/>
  <c r="FP60" i="30"/>
  <c r="FR25" i="20"/>
  <c r="FQ61" i="30"/>
  <c r="FQ60" i="30"/>
  <c r="FS25" i="20"/>
  <c r="FR61" i="30"/>
  <c r="FR60" i="30"/>
  <c r="FT25" i="20"/>
  <c r="FS61" i="30"/>
  <c r="FS60" i="30"/>
  <c r="FU25" i="20"/>
  <c r="FT61" i="30"/>
  <c r="FT60" i="30"/>
  <c r="FV25" i="20"/>
  <c r="FU61" i="30"/>
  <c r="FU60" i="30"/>
  <c r="FW25" i="20"/>
  <c r="FV61" i="30"/>
  <c r="FV60" i="30"/>
  <c r="FX25" i="20"/>
  <c r="FW61" i="30"/>
  <c r="FW60" i="30"/>
  <c r="FY25" i="20"/>
  <c r="FX61" i="30"/>
  <c r="FX60" i="30"/>
  <c r="FZ25" i="20"/>
  <c r="FY61" i="30"/>
  <c r="FY60" i="30"/>
  <c r="GA25" i="20"/>
  <c r="FZ61" i="30"/>
  <c r="FZ60" i="30"/>
  <c r="GB25" i="20"/>
  <c r="GA61" i="30"/>
  <c r="GA60" i="30"/>
  <c r="GC25" i="20"/>
  <c r="GB61" i="30"/>
  <c r="GB60" i="30"/>
  <c r="GD25" i="20"/>
  <c r="GC61" i="30"/>
  <c r="GC60" i="30"/>
  <c r="GE25" i="20"/>
  <c r="GD61" i="30"/>
  <c r="GD60" i="30"/>
  <c r="GF25" i="20"/>
  <c r="GE61" i="30"/>
  <c r="GE60" i="30"/>
  <c r="GG25" i="20"/>
  <c r="GF61" i="30"/>
  <c r="GF60" i="30"/>
  <c r="GH25" i="20"/>
  <c r="GG61" i="30"/>
  <c r="GG60" i="30"/>
  <c r="GI25" i="20"/>
  <c r="GH61" i="30"/>
  <c r="GH60" i="30"/>
  <c r="GJ25" i="20"/>
  <c r="GI61" i="30"/>
  <c r="GI60" i="30"/>
  <c r="GK25" i="20"/>
  <c r="GJ61" i="30"/>
  <c r="GJ60" i="30"/>
  <c r="GL25" i="20"/>
  <c r="GK61" i="30"/>
  <c r="GK60" i="30"/>
  <c r="GM25" i="20"/>
  <c r="GL61" i="30"/>
  <c r="GL60" i="30"/>
  <c r="GN25" i="20"/>
  <c r="GM61" i="30"/>
  <c r="GM60" i="30"/>
  <c r="GO25" i="20"/>
  <c r="GN61" i="30"/>
  <c r="GN60" i="30"/>
  <c r="GP25" i="20"/>
  <c r="GO61" i="30"/>
  <c r="GO60" i="30"/>
  <c r="GQ25" i="20"/>
  <c r="GP61" i="30"/>
  <c r="GP60" i="30"/>
  <c r="GR25" i="20"/>
  <c r="GQ61" i="30"/>
  <c r="GQ60" i="30"/>
  <c r="GS25" i="20"/>
  <c r="GR61" i="30"/>
  <c r="GR60" i="30"/>
  <c r="GT25" i="20"/>
  <c r="GS61" i="30"/>
  <c r="GS60" i="30"/>
  <c r="B104" i="30"/>
  <c r="B63" i="30" a="1"/>
  <c r="B63" i="30"/>
  <c r="B62" i="30"/>
  <c r="C63" i="30" a="1"/>
  <c r="C63" i="30"/>
  <c r="C62" i="30"/>
  <c r="D63" i="30" a="1"/>
  <c r="D63" i="30"/>
  <c r="D62" i="30"/>
  <c r="E63" i="30" a="1"/>
  <c r="E63" i="30"/>
  <c r="E62" i="30"/>
  <c r="F63" i="30" a="1"/>
  <c r="F63" i="30"/>
  <c r="F62" i="30"/>
  <c r="G63" i="30" a="1"/>
  <c r="G63" i="30"/>
  <c r="G62" i="30"/>
  <c r="H63" i="30" a="1"/>
  <c r="H63" i="30"/>
  <c r="H62" i="30"/>
  <c r="I63" i="30" a="1"/>
  <c r="I63" i="30"/>
  <c r="I62" i="30"/>
  <c r="J63" i="30" a="1"/>
  <c r="J63" i="30"/>
  <c r="J62" i="30"/>
  <c r="K63" i="30" a="1"/>
  <c r="K63" i="30"/>
  <c r="K62" i="30"/>
  <c r="L63" i="30" a="1"/>
  <c r="L63" i="30"/>
  <c r="L62" i="30"/>
  <c r="M63" i="30" a="1"/>
  <c r="M63" i="30"/>
  <c r="M62" i="30"/>
  <c r="N63" i="30" a="1"/>
  <c r="N63" i="30"/>
  <c r="N62" i="30"/>
  <c r="O63" i="30" a="1"/>
  <c r="O63" i="30"/>
  <c r="O62" i="30"/>
  <c r="P63" i="30" a="1"/>
  <c r="P63" i="30"/>
  <c r="P62" i="30"/>
  <c r="Q63" i="30" a="1"/>
  <c r="Q63" i="30"/>
  <c r="Q62" i="30"/>
  <c r="R63" i="30" a="1"/>
  <c r="R63" i="30"/>
  <c r="R62" i="30"/>
  <c r="S63" i="30" a="1"/>
  <c r="S63" i="30"/>
  <c r="S62" i="30"/>
  <c r="T63" i="30" a="1"/>
  <c r="T63" i="30"/>
  <c r="T62" i="30"/>
  <c r="U63" i="30" a="1"/>
  <c r="U63" i="30"/>
  <c r="U62" i="30"/>
  <c r="V63" i="30" a="1"/>
  <c r="V63" i="30"/>
  <c r="V62" i="30"/>
  <c r="W63" i="30" a="1"/>
  <c r="W63" i="30"/>
  <c r="W62" i="30"/>
  <c r="X63" i="30" a="1"/>
  <c r="X63" i="30"/>
  <c r="X62" i="30"/>
  <c r="Y63" i="30" a="1"/>
  <c r="Y63" i="30"/>
  <c r="Y62" i="30"/>
  <c r="Z63" i="30" a="1"/>
  <c r="Z63" i="30"/>
  <c r="Z62" i="30"/>
  <c r="AA63" i="30" a="1"/>
  <c r="AA63" i="30"/>
  <c r="AA62" i="30"/>
  <c r="AB63" i="30" a="1"/>
  <c r="AB63" i="30"/>
  <c r="AB62" i="30"/>
  <c r="AC63" i="30" a="1"/>
  <c r="AC63" i="30"/>
  <c r="AC62" i="30"/>
  <c r="AD63" i="30" a="1"/>
  <c r="AD63" i="30"/>
  <c r="AD62" i="30"/>
  <c r="AE63" i="30" a="1"/>
  <c r="AE63" i="30"/>
  <c r="AE62" i="30"/>
  <c r="AF63" i="30" a="1"/>
  <c r="AF63" i="30"/>
  <c r="AF62" i="30"/>
  <c r="AG63" i="30" a="1"/>
  <c r="AG63" i="30"/>
  <c r="AG62" i="30"/>
  <c r="AH63" i="30" a="1"/>
  <c r="AH63" i="30"/>
  <c r="AH62" i="30"/>
  <c r="AI63" i="30" a="1"/>
  <c r="AI63" i="30"/>
  <c r="AI62" i="30"/>
  <c r="AJ63" i="30" a="1"/>
  <c r="AJ63" i="30"/>
  <c r="AJ62" i="30"/>
  <c r="AK63" i="30" a="1"/>
  <c r="AK63" i="30"/>
  <c r="AK62" i="30"/>
  <c r="AL63" i="30" a="1"/>
  <c r="AL63" i="30"/>
  <c r="AL62" i="30"/>
  <c r="AM63" i="30" a="1"/>
  <c r="AM63" i="30"/>
  <c r="AM62" i="30"/>
  <c r="AN63" i="30" a="1"/>
  <c r="AN63" i="30"/>
  <c r="AN62" i="30"/>
  <c r="AO63" i="30" a="1"/>
  <c r="AO63" i="30"/>
  <c r="AO62" i="30"/>
  <c r="AP63" i="30" a="1"/>
  <c r="AP63" i="30"/>
  <c r="AP62" i="30"/>
  <c r="AQ63" i="30" a="1"/>
  <c r="AQ63" i="30"/>
  <c r="AQ62" i="30"/>
  <c r="AR63" i="30" a="1"/>
  <c r="AR63" i="30"/>
  <c r="AR62" i="30"/>
  <c r="AS63" i="30" a="1"/>
  <c r="AS63" i="30"/>
  <c r="AS62" i="30"/>
  <c r="AT63" i="30" a="1"/>
  <c r="AT63" i="30"/>
  <c r="AT62" i="30"/>
  <c r="AU63" i="30" a="1"/>
  <c r="AU63" i="30"/>
  <c r="AU62" i="30"/>
  <c r="AV63" i="30" a="1"/>
  <c r="AV63" i="30"/>
  <c r="AV62" i="30"/>
  <c r="AW63" i="30" a="1"/>
  <c r="AW63" i="30"/>
  <c r="AW62" i="30"/>
  <c r="AX63" i="30" a="1"/>
  <c r="AX63" i="30"/>
  <c r="AX62" i="30"/>
  <c r="AY63" i="30" a="1"/>
  <c r="AY63" i="30"/>
  <c r="AY62" i="30"/>
  <c r="AZ63" i="30" a="1"/>
  <c r="AZ63" i="30"/>
  <c r="AZ62" i="30"/>
  <c r="BA63" i="30" a="1"/>
  <c r="BA63" i="30"/>
  <c r="BA62" i="30"/>
  <c r="BB63" i="30" a="1"/>
  <c r="BB63" i="30"/>
  <c r="BB62" i="30"/>
  <c r="BC63" i="30" a="1"/>
  <c r="BC63" i="30"/>
  <c r="BC62" i="30"/>
  <c r="BD63" i="30" a="1"/>
  <c r="BD63" i="30"/>
  <c r="BD62" i="30"/>
  <c r="BE63" i="30" a="1"/>
  <c r="BE63" i="30"/>
  <c r="BE62" i="30"/>
  <c r="BF63" i="30" a="1"/>
  <c r="BF63" i="30"/>
  <c r="BF62" i="30"/>
  <c r="BG63" i="30" a="1"/>
  <c r="BG63" i="30"/>
  <c r="BG62" i="30"/>
  <c r="BH63" i="30" a="1"/>
  <c r="BH63" i="30"/>
  <c r="BH62" i="30"/>
  <c r="BI63" i="30" a="1"/>
  <c r="BI63" i="30"/>
  <c r="BI62" i="30"/>
  <c r="BJ63" i="30" a="1"/>
  <c r="BJ63" i="30"/>
  <c r="BJ62" i="30"/>
  <c r="BK63" i="30" a="1"/>
  <c r="BK63" i="30"/>
  <c r="BK62" i="30"/>
  <c r="BL63" i="30" a="1"/>
  <c r="BL63" i="30"/>
  <c r="BL62" i="30"/>
  <c r="BM63" i="30" a="1"/>
  <c r="BM63" i="30"/>
  <c r="BM62" i="30"/>
  <c r="BN63" i="30" a="1"/>
  <c r="BN63" i="30"/>
  <c r="BN62" i="30"/>
  <c r="BO63" i="30" a="1"/>
  <c r="BO63" i="30"/>
  <c r="BO62" i="30"/>
  <c r="BP63" i="30" a="1"/>
  <c r="BP63" i="30"/>
  <c r="BP62" i="30"/>
  <c r="BQ63" i="30" a="1"/>
  <c r="BQ63" i="30"/>
  <c r="BQ62" i="30"/>
  <c r="BR63" i="30" a="1"/>
  <c r="BR63" i="30"/>
  <c r="BR62" i="30"/>
  <c r="BS63" i="30" a="1"/>
  <c r="BS63" i="30"/>
  <c r="BS62" i="30"/>
  <c r="BT63" i="30" a="1"/>
  <c r="BT63" i="30"/>
  <c r="BT62" i="30"/>
  <c r="BU63" i="30" a="1"/>
  <c r="BU63" i="30"/>
  <c r="BU62" i="30"/>
  <c r="BV63" i="30" a="1"/>
  <c r="BV63" i="30"/>
  <c r="BV62" i="30"/>
  <c r="BW63" i="30" a="1"/>
  <c r="BW63" i="30"/>
  <c r="BW62" i="30"/>
  <c r="BX63" i="30" a="1"/>
  <c r="BX63" i="30"/>
  <c r="BX62" i="30"/>
  <c r="BY63" i="30" a="1"/>
  <c r="BY63" i="30"/>
  <c r="BY62" i="30"/>
  <c r="BZ63" i="30" a="1"/>
  <c r="BZ63" i="30"/>
  <c r="BZ62" i="30"/>
  <c r="CA63" i="30" a="1"/>
  <c r="CA63" i="30"/>
  <c r="CA62" i="30"/>
  <c r="CB63" i="30" a="1"/>
  <c r="CB63" i="30"/>
  <c r="CB62" i="30"/>
  <c r="CC63" i="30" a="1"/>
  <c r="CC63" i="30"/>
  <c r="CC62" i="30"/>
  <c r="CD63" i="30" a="1"/>
  <c r="CD63" i="30"/>
  <c r="CD62" i="30"/>
  <c r="CE63" i="30" a="1"/>
  <c r="CE63" i="30"/>
  <c r="CE62" i="30"/>
  <c r="CF63" i="30" a="1"/>
  <c r="CF63" i="30"/>
  <c r="CF62" i="30"/>
  <c r="CG63" i="30" a="1"/>
  <c r="CG63" i="30"/>
  <c r="CG62" i="30"/>
  <c r="CH63" i="30" a="1"/>
  <c r="CH63" i="30"/>
  <c r="CH62" i="30"/>
  <c r="CI63" i="30" a="1"/>
  <c r="CI63" i="30"/>
  <c r="CI62" i="30"/>
  <c r="CJ63" i="30" a="1"/>
  <c r="CJ63" i="30"/>
  <c r="CJ62" i="30"/>
  <c r="CK63" i="30" a="1"/>
  <c r="CK63" i="30"/>
  <c r="CK62" i="30"/>
  <c r="CL63" i="30" a="1"/>
  <c r="CL63" i="30"/>
  <c r="CL62" i="30"/>
  <c r="CM63" i="30" a="1"/>
  <c r="CM63" i="30"/>
  <c r="CM62" i="30"/>
  <c r="CN63" i="30" a="1"/>
  <c r="CN63" i="30"/>
  <c r="CN62" i="30"/>
  <c r="CO63" i="30" a="1"/>
  <c r="CO63" i="30"/>
  <c r="CO62" i="30"/>
  <c r="CP63" i="30" a="1"/>
  <c r="CP63" i="30"/>
  <c r="CP62" i="30"/>
  <c r="CQ63" i="30" a="1"/>
  <c r="CQ63" i="30"/>
  <c r="CQ62" i="30"/>
  <c r="CR63" i="30" a="1"/>
  <c r="CR63" i="30"/>
  <c r="CR62" i="30"/>
  <c r="CS63" i="30" a="1"/>
  <c r="CS63" i="30"/>
  <c r="CS62" i="30"/>
  <c r="CT63" i="30" a="1"/>
  <c r="CT63" i="30"/>
  <c r="CT62" i="30"/>
  <c r="CU63" i="30" a="1"/>
  <c r="CU63" i="30"/>
  <c r="CU62" i="30"/>
  <c r="CV63" i="30" a="1"/>
  <c r="CV63" i="30"/>
  <c r="CV62" i="30"/>
  <c r="CW63" i="30" a="1"/>
  <c r="CW63" i="30"/>
  <c r="CW62" i="30"/>
  <c r="CX63" i="30" a="1"/>
  <c r="CX63" i="30"/>
  <c r="CX62" i="30"/>
  <c r="CY63" i="30" a="1"/>
  <c r="CY63" i="30"/>
  <c r="CY62" i="30"/>
  <c r="CZ63" i="30" a="1"/>
  <c r="CZ63" i="30"/>
  <c r="CZ62" i="30"/>
  <c r="DA63" i="30" a="1"/>
  <c r="DA63" i="30"/>
  <c r="DA62" i="30"/>
  <c r="DB63" i="30" a="1"/>
  <c r="DB63" i="30"/>
  <c r="DB62" i="30"/>
  <c r="DC63" i="30" a="1"/>
  <c r="DC63" i="30"/>
  <c r="DC62" i="30"/>
  <c r="DD63" i="30" a="1"/>
  <c r="DD63" i="30"/>
  <c r="DD62" i="30"/>
  <c r="DE63" i="30" a="1"/>
  <c r="DE63" i="30"/>
  <c r="DE62" i="30"/>
  <c r="DF63" i="30" a="1"/>
  <c r="DF63" i="30"/>
  <c r="DF62" i="30"/>
  <c r="DG63" i="30" a="1"/>
  <c r="DG63" i="30"/>
  <c r="DG62" i="30"/>
  <c r="DH63" i="30" a="1"/>
  <c r="DH63" i="30"/>
  <c r="DH62" i="30"/>
  <c r="DI63" i="30" a="1"/>
  <c r="DI63" i="30"/>
  <c r="DI62" i="30"/>
  <c r="DJ63" i="30" a="1"/>
  <c r="DJ63" i="30"/>
  <c r="DJ62" i="30"/>
  <c r="DK63" i="30" a="1"/>
  <c r="DK63" i="30"/>
  <c r="DK62" i="30"/>
  <c r="DL63" i="30" a="1"/>
  <c r="DL63" i="30"/>
  <c r="DL62" i="30"/>
  <c r="DM63" i="30" a="1"/>
  <c r="DM63" i="30"/>
  <c r="DM62" i="30"/>
  <c r="DN63" i="30" a="1"/>
  <c r="DN63" i="30"/>
  <c r="DN62" i="30"/>
  <c r="DO63" i="30" a="1"/>
  <c r="DO63" i="30"/>
  <c r="DO62" i="30"/>
  <c r="DP63" i="30" a="1"/>
  <c r="DP63" i="30"/>
  <c r="DP62" i="30"/>
  <c r="DQ63" i="30" a="1"/>
  <c r="DQ63" i="30"/>
  <c r="DQ62" i="30"/>
  <c r="DR63" i="30" a="1"/>
  <c r="DR63" i="30"/>
  <c r="DR62" i="30"/>
  <c r="DS63" i="30" a="1"/>
  <c r="DS63" i="30"/>
  <c r="DS62" i="30"/>
  <c r="DT63" i="30" a="1"/>
  <c r="DT63" i="30"/>
  <c r="DT62" i="30"/>
  <c r="DU63" i="30" a="1"/>
  <c r="DU63" i="30"/>
  <c r="DU62" i="30"/>
  <c r="DV63" i="30" a="1"/>
  <c r="DV63" i="30"/>
  <c r="DV62" i="30"/>
  <c r="DW63" i="30" a="1"/>
  <c r="DW63" i="30"/>
  <c r="DW62" i="30"/>
  <c r="DX63" i="30" a="1"/>
  <c r="DX63" i="30"/>
  <c r="DX62" i="30"/>
  <c r="DY63" i="30" a="1"/>
  <c r="DY63" i="30"/>
  <c r="DY62" i="30"/>
  <c r="DZ63" i="30" a="1"/>
  <c r="DZ63" i="30"/>
  <c r="DZ62" i="30"/>
  <c r="EA63" i="30" a="1"/>
  <c r="EA63" i="30"/>
  <c r="EA62" i="30"/>
  <c r="EB63" i="30" a="1"/>
  <c r="EB63" i="30"/>
  <c r="EB62" i="30"/>
  <c r="EC63" i="30" a="1"/>
  <c r="EC63" i="30"/>
  <c r="EC62" i="30"/>
  <c r="ED63" i="30" a="1"/>
  <c r="ED63" i="30"/>
  <c r="ED62" i="30"/>
  <c r="EE63" i="30" a="1"/>
  <c r="EE63" i="30"/>
  <c r="EE62" i="30"/>
  <c r="EF63" i="30" a="1"/>
  <c r="EF63" i="30"/>
  <c r="EF62" i="30"/>
  <c r="EG63" i="30" a="1"/>
  <c r="EG63" i="30"/>
  <c r="EG62" i="30"/>
  <c r="EH63" i="30" a="1"/>
  <c r="EH63" i="30"/>
  <c r="EH62" i="30"/>
  <c r="EI63" i="30" a="1"/>
  <c r="EI63" i="30"/>
  <c r="EI62" i="30"/>
  <c r="EJ63" i="30" a="1"/>
  <c r="EJ63" i="30"/>
  <c r="EJ62" i="30"/>
  <c r="EK63" i="30" a="1"/>
  <c r="EK63" i="30"/>
  <c r="EK62" i="30"/>
  <c r="EL63" i="30" a="1"/>
  <c r="EL63" i="30"/>
  <c r="EL62" i="30"/>
  <c r="EM63" i="30" a="1"/>
  <c r="EM63" i="30"/>
  <c r="EM62" i="30"/>
  <c r="EN63" i="30" a="1"/>
  <c r="EN63" i="30"/>
  <c r="EN62" i="30"/>
  <c r="EO63" i="30" a="1"/>
  <c r="EO63" i="30"/>
  <c r="EO62" i="30"/>
  <c r="EP63" i="30" a="1"/>
  <c r="EP63" i="30"/>
  <c r="EP62" i="30"/>
  <c r="EQ63" i="30" a="1"/>
  <c r="EQ63" i="30"/>
  <c r="EQ62" i="30"/>
  <c r="ER63" i="30" a="1"/>
  <c r="ER63" i="30"/>
  <c r="ER62" i="30"/>
  <c r="ES63" i="30" a="1"/>
  <c r="ES63" i="30"/>
  <c r="ES62" i="30"/>
  <c r="ET63" i="30" a="1"/>
  <c r="ET63" i="30"/>
  <c r="ET62" i="30"/>
  <c r="EU63" i="30" a="1"/>
  <c r="EU63" i="30"/>
  <c r="EU62" i="30"/>
  <c r="EV63" i="30" a="1"/>
  <c r="EV63" i="30"/>
  <c r="EV62" i="30"/>
  <c r="EW63" i="30" a="1"/>
  <c r="EW63" i="30"/>
  <c r="EW62" i="30"/>
  <c r="EX63" i="30" a="1"/>
  <c r="EX63" i="30"/>
  <c r="EX62" i="30"/>
  <c r="EY63" i="30" a="1"/>
  <c r="EY63" i="30"/>
  <c r="EY62" i="30"/>
  <c r="EZ63" i="30" a="1"/>
  <c r="EZ63" i="30"/>
  <c r="EZ62" i="30"/>
  <c r="FA63" i="30" a="1"/>
  <c r="FA63" i="30"/>
  <c r="FA62" i="30"/>
  <c r="FB63" i="30" a="1"/>
  <c r="FB63" i="30"/>
  <c r="FB62" i="30"/>
  <c r="FC63" i="30" a="1"/>
  <c r="FC63" i="30"/>
  <c r="FC62" i="30"/>
  <c r="FD63" i="30" a="1"/>
  <c r="FD63" i="30"/>
  <c r="FD62" i="30"/>
  <c r="FE63" i="30" a="1"/>
  <c r="FE63" i="30"/>
  <c r="FE62" i="30"/>
  <c r="FF63" i="30" a="1"/>
  <c r="FF63" i="30"/>
  <c r="FF62" i="30"/>
  <c r="FG63" i="30" a="1"/>
  <c r="FG63" i="30"/>
  <c r="FG62" i="30"/>
  <c r="FH63" i="30" a="1"/>
  <c r="FH63" i="30"/>
  <c r="FH62" i="30"/>
  <c r="FI63" i="30" a="1"/>
  <c r="FI63" i="30"/>
  <c r="FI62" i="30"/>
  <c r="FJ63" i="30" a="1"/>
  <c r="FJ63" i="30"/>
  <c r="FJ62" i="30"/>
  <c r="FK63" i="30" a="1"/>
  <c r="FK63" i="30"/>
  <c r="FK62" i="30"/>
  <c r="FL63" i="30" a="1"/>
  <c r="FL63" i="30"/>
  <c r="FL62" i="30"/>
  <c r="FM63" i="30" a="1"/>
  <c r="FM63" i="30"/>
  <c r="FM62" i="30"/>
  <c r="FN63" i="30" a="1"/>
  <c r="FN63" i="30"/>
  <c r="FN62" i="30"/>
  <c r="FO63" i="30" a="1"/>
  <c r="FO63" i="30"/>
  <c r="FO62" i="30"/>
  <c r="FP63" i="30" a="1"/>
  <c r="FP63" i="30"/>
  <c r="FP62" i="30"/>
  <c r="FQ63" i="30" a="1"/>
  <c r="FQ63" i="30"/>
  <c r="FQ62" i="30"/>
  <c r="FR63" i="30" a="1"/>
  <c r="FR63" i="30"/>
  <c r="FR62" i="30"/>
  <c r="FS63" i="30" a="1"/>
  <c r="FS63" i="30"/>
  <c r="FS62" i="30"/>
  <c r="FT63" i="30" a="1"/>
  <c r="FT63" i="30"/>
  <c r="FT62" i="30"/>
  <c r="FU63" i="30" a="1"/>
  <c r="FU63" i="30"/>
  <c r="FU62" i="30"/>
  <c r="FV63" i="30" a="1"/>
  <c r="FV63" i="30"/>
  <c r="FV62" i="30"/>
  <c r="FW63" i="30" a="1"/>
  <c r="FW63" i="30"/>
  <c r="FW62" i="30"/>
  <c r="FX63" i="30" a="1"/>
  <c r="FX63" i="30"/>
  <c r="FX62" i="30"/>
  <c r="FY63" i="30" a="1"/>
  <c r="FY63" i="30"/>
  <c r="FY62" i="30"/>
  <c r="FZ63" i="30" a="1"/>
  <c r="FZ63" i="30"/>
  <c r="FZ62" i="30"/>
  <c r="GA63" i="30" a="1"/>
  <c r="GA63" i="30"/>
  <c r="GA62" i="30"/>
  <c r="GB63" i="30" a="1"/>
  <c r="GB63" i="30"/>
  <c r="GB62" i="30"/>
  <c r="GC63" i="30" a="1"/>
  <c r="GC63" i="30"/>
  <c r="GC62" i="30"/>
  <c r="GD63" i="30" a="1"/>
  <c r="GD63" i="30"/>
  <c r="GD62" i="30"/>
  <c r="GE63" i="30" a="1"/>
  <c r="GE63" i="30"/>
  <c r="GE62" i="30"/>
  <c r="GF63" i="30" a="1"/>
  <c r="GF63" i="30"/>
  <c r="GF62" i="30"/>
  <c r="GG63" i="30" a="1"/>
  <c r="GG63" i="30"/>
  <c r="GG62" i="30"/>
  <c r="GH63" i="30" a="1"/>
  <c r="GH63" i="30"/>
  <c r="GH62" i="30"/>
  <c r="GI63" i="30" a="1"/>
  <c r="GI63" i="30"/>
  <c r="GI62" i="30"/>
  <c r="GJ63" i="30" a="1"/>
  <c r="GJ63" i="30"/>
  <c r="GJ62" i="30"/>
  <c r="GK63" i="30" a="1"/>
  <c r="GK63" i="30"/>
  <c r="GK62" i="30"/>
  <c r="GL63" i="30" a="1"/>
  <c r="GL63" i="30"/>
  <c r="GL62" i="30"/>
  <c r="GM63" i="30" a="1"/>
  <c r="GM63" i="30"/>
  <c r="GM62" i="30"/>
  <c r="GN63" i="30" a="1"/>
  <c r="GN63" i="30"/>
  <c r="GN62" i="30"/>
  <c r="GO63" i="30" a="1"/>
  <c r="GO63" i="30"/>
  <c r="GO62" i="30"/>
  <c r="GP63" i="30" a="1"/>
  <c r="GP63" i="30"/>
  <c r="GP62" i="30"/>
  <c r="GQ63" i="30" a="1"/>
  <c r="GQ63" i="30"/>
  <c r="GQ62" i="30"/>
  <c r="GR63" i="30" a="1"/>
  <c r="GR63" i="30"/>
  <c r="GR62" i="30"/>
  <c r="GS63" i="30" a="1"/>
  <c r="GS63" i="30"/>
  <c r="GS62" i="30"/>
  <c r="B190" i="30"/>
  <c r="C182" i="30"/>
  <c r="C190" i="30"/>
  <c r="D182" i="30"/>
  <c r="D190" i="30"/>
  <c r="E182" i="30"/>
  <c r="E190" i="30"/>
  <c r="F182" i="30"/>
  <c r="F190" i="30"/>
  <c r="G182" i="30"/>
  <c r="G190" i="30"/>
  <c r="H182" i="30"/>
  <c r="H190" i="30"/>
  <c r="I182" i="30"/>
  <c r="I190" i="30"/>
  <c r="J182" i="30"/>
  <c r="J190" i="30"/>
  <c r="K182" i="30"/>
  <c r="K190" i="30"/>
  <c r="L182" i="30"/>
  <c r="L190" i="30"/>
  <c r="M182" i="30"/>
  <c r="M190" i="30"/>
  <c r="N182" i="30"/>
  <c r="N190" i="30"/>
  <c r="O182" i="30"/>
  <c r="O190" i="30"/>
  <c r="P182" i="30"/>
  <c r="P190" i="30"/>
  <c r="Q182" i="30"/>
  <c r="Q190" i="30"/>
  <c r="R182" i="30"/>
  <c r="R190" i="30"/>
  <c r="S182" i="30"/>
  <c r="S190" i="30"/>
  <c r="T182" i="30"/>
  <c r="T190" i="30"/>
  <c r="U182" i="30"/>
  <c r="U190" i="30"/>
  <c r="V182" i="30"/>
  <c r="V190" i="30"/>
  <c r="W182" i="30"/>
  <c r="W190" i="30"/>
  <c r="X182" i="30"/>
  <c r="X190" i="30"/>
  <c r="Y182" i="30"/>
  <c r="Y190" i="30"/>
  <c r="Z182" i="30"/>
  <c r="Z190" i="30"/>
  <c r="AA182" i="30"/>
  <c r="AA190" i="30"/>
  <c r="AB182" i="30"/>
  <c r="AB190" i="30"/>
  <c r="AC182" i="30"/>
  <c r="AC190" i="30"/>
  <c r="AD182" i="30"/>
  <c r="AD190" i="30"/>
  <c r="AE182" i="30"/>
  <c r="AE190" i="30"/>
  <c r="AF182" i="30"/>
  <c r="AF190" i="30"/>
  <c r="AG182" i="30"/>
  <c r="AG190" i="30"/>
  <c r="AH182" i="30"/>
  <c r="AH190" i="30"/>
  <c r="AI182" i="30"/>
  <c r="AI190" i="30"/>
  <c r="AJ182" i="30"/>
  <c r="AJ190" i="30"/>
  <c r="AK182" i="30"/>
  <c r="AK190" i="30"/>
  <c r="AL182" i="30"/>
  <c r="AL190" i="30"/>
  <c r="AM182" i="30"/>
  <c r="AM190" i="30"/>
  <c r="AN182" i="30"/>
  <c r="AN190" i="30"/>
  <c r="AO182" i="30"/>
  <c r="AO190" i="30"/>
  <c r="AP182" i="30"/>
  <c r="AP190" i="30"/>
  <c r="AQ182" i="30"/>
  <c r="AQ190" i="30"/>
  <c r="AR182" i="30"/>
  <c r="AR190" i="30"/>
  <c r="AS182" i="30"/>
  <c r="AS190" i="30"/>
  <c r="AT182" i="30"/>
  <c r="AT190" i="30"/>
  <c r="AU182" i="30"/>
  <c r="AU190" i="30"/>
  <c r="AV182" i="30"/>
  <c r="AV190" i="30"/>
  <c r="AW182" i="30"/>
  <c r="AW190" i="30"/>
  <c r="AX182" i="30"/>
  <c r="AX190" i="30"/>
  <c r="AY182" i="30"/>
  <c r="AY190" i="30"/>
  <c r="AZ182" i="30"/>
  <c r="AZ190" i="30"/>
  <c r="BA182" i="30"/>
  <c r="BA190" i="30"/>
  <c r="BB182" i="30"/>
  <c r="BB190" i="30"/>
  <c r="BC182" i="30"/>
  <c r="BC190" i="30"/>
  <c r="BD182" i="30"/>
  <c r="BD190" i="30"/>
  <c r="BE182" i="30"/>
  <c r="BE190" i="30"/>
  <c r="BF182" i="30"/>
  <c r="BF190" i="30"/>
  <c r="BG182" i="30"/>
  <c r="BG190" i="30"/>
  <c r="BH182" i="30"/>
  <c r="BH190" i="30"/>
  <c r="BI182" i="30"/>
  <c r="BI190" i="30"/>
  <c r="BJ182" i="30"/>
  <c r="BJ190" i="30"/>
  <c r="BK182" i="30"/>
  <c r="BK190" i="30"/>
  <c r="BL182" i="30"/>
  <c r="BL190" i="30"/>
  <c r="BM182" i="30"/>
  <c r="BM190" i="30"/>
  <c r="BN182" i="30"/>
  <c r="BN190" i="30"/>
  <c r="BO182" i="30"/>
  <c r="BO190" i="30"/>
  <c r="BP182" i="30"/>
  <c r="BP190" i="30"/>
  <c r="BQ182" i="30"/>
  <c r="BQ190" i="30"/>
  <c r="BR182" i="30"/>
  <c r="BR190" i="30"/>
  <c r="BS182" i="30"/>
  <c r="BS190" i="30"/>
  <c r="BT182" i="30"/>
  <c r="BT190" i="30"/>
  <c r="BU182" i="30"/>
  <c r="BU190" i="30"/>
  <c r="BV182" i="30"/>
  <c r="BV190" i="30"/>
  <c r="BW182" i="30"/>
  <c r="BW190" i="30"/>
  <c r="BX182" i="30"/>
  <c r="BX190" i="30"/>
  <c r="BY182" i="30"/>
  <c r="BY190" i="30"/>
  <c r="BZ182" i="30"/>
  <c r="BZ190" i="30"/>
  <c r="CA182" i="30"/>
  <c r="CA190" i="30"/>
  <c r="CB182" i="30"/>
  <c r="CB190" i="30"/>
  <c r="CC182" i="30"/>
  <c r="CC190" i="30"/>
  <c r="CD182" i="30"/>
  <c r="CD190" i="30"/>
  <c r="CE182" i="30"/>
  <c r="CE190" i="30"/>
  <c r="CF182" i="30"/>
  <c r="CF190" i="30"/>
  <c r="CG182" i="30"/>
  <c r="CG190" i="30"/>
  <c r="CH182" i="30"/>
  <c r="CH190" i="30"/>
  <c r="CI182" i="30"/>
  <c r="CI190" i="30"/>
  <c r="CJ182" i="30"/>
  <c r="CJ190" i="30"/>
  <c r="CK182" i="30"/>
  <c r="CK190" i="30"/>
  <c r="CL182" i="30"/>
  <c r="CL190" i="30"/>
  <c r="CM182" i="30"/>
  <c r="CM190" i="30"/>
  <c r="CN182" i="30"/>
  <c r="CN190" i="30"/>
  <c r="CO182" i="30"/>
  <c r="CO190" i="30"/>
  <c r="CP182" i="30"/>
  <c r="CP190" i="30"/>
  <c r="CQ182" i="30"/>
  <c r="CQ190" i="30"/>
  <c r="CR182" i="30"/>
  <c r="CR190" i="30"/>
  <c r="CS182" i="30"/>
  <c r="CS190" i="30"/>
  <c r="CT182" i="30"/>
  <c r="CT190" i="30"/>
  <c r="CU182" i="30"/>
  <c r="CU190" i="30"/>
  <c r="CV182" i="30"/>
  <c r="CV190" i="30"/>
  <c r="CW182" i="30"/>
  <c r="CW190" i="30"/>
  <c r="CX182" i="30"/>
  <c r="CX190" i="30"/>
  <c r="CY182" i="30"/>
  <c r="CY190" i="30"/>
  <c r="CZ182" i="30"/>
  <c r="CZ190" i="30"/>
  <c r="DA182" i="30"/>
  <c r="DA190" i="30"/>
  <c r="DB182" i="30"/>
  <c r="DB190" i="30"/>
  <c r="DC182" i="30"/>
  <c r="DC190" i="30"/>
  <c r="DD182" i="30"/>
  <c r="DD190" i="30"/>
  <c r="DE182" i="30"/>
  <c r="DE190" i="30"/>
  <c r="DF182" i="30"/>
  <c r="DF190" i="30"/>
  <c r="DG182" i="30"/>
  <c r="DG190" i="30"/>
  <c r="DH182" i="30"/>
  <c r="DH190" i="30"/>
  <c r="DI182" i="30"/>
  <c r="DI190" i="30"/>
  <c r="DJ182" i="30"/>
  <c r="DJ190" i="30"/>
  <c r="DK182" i="30"/>
  <c r="DK190" i="30"/>
  <c r="DL182" i="30"/>
  <c r="DL190" i="30"/>
  <c r="DM182" i="30"/>
  <c r="DM190" i="30"/>
  <c r="DN182" i="30"/>
  <c r="DN190" i="30"/>
  <c r="DO182" i="30"/>
  <c r="DO190" i="30"/>
  <c r="DP182" i="30"/>
  <c r="DP190" i="30"/>
  <c r="DQ182" i="30"/>
  <c r="DQ190" i="30"/>
  <c r="DR182" i="30"/>
  <c r="DR190" i="30"/>
  <c r="DS182" i="30"/>
  <c r="DS190" i="30"/>
  <c r="DT182" i="30"/>
  <c r="DT190" i="30"/>
  <c r="DU182" i="30"/>
  <c r="DU190" i="30"/>
  <c r="DV182" i="30"/>
  <c r="DV190" i="30"/>
  <c r="DW182" i="30"/>
  <c r="DW190" i="30"/>
  <c r="DX182" i="30"/>
  <c r="DX190" i="30"/>
  <c r="DY182" i="30"/>
  <c r="DY190" i="30"/>
  <c r="DZ182" i="30"/>
  <c r="DZ190" i="30"/>
  <c r="EA182" i="30"/>
  <c r="EA190" i="30"/>
  <c r="EB182" i="30"/>
  <c r="EB190" i="30"/>
  <c r="EC182" i="30"/>
  <c r="EC190" i="30"/>
  <c r="ED182" i="30"/>
  <c r="ED190" i="30"/>
  <c r="EE182" i="30"/>
  <c r="EE190" i="30"/>
  <c r="EF182" i="30"/>
  <c r="EF190" i="30"/>
  <c r="EG182" i="30"/>
  <c r="EG190" i="30"/>
  <c r="EH182" i="30"/>
  <c r="EH190" i="30"/>
  <c r="EI182" i="30"/>
  <c r="EI190" i="30"/>
  <c r="EJ182" i="30"/>
  <c r="EJ190" i="30"/>
  <c r="EK182" i="30"/>
  <c r="EK190" i="30"/>
  <c r="EL182" i="30"/>
  <c r="EL190" i="30"/>
  <c r="EM182" i="30"/>
  <c r="EM190" i="30"/>
  <c r="EN182" i="30"/>
  <c r="EN190" i="30"/>
  <c r="EO182" i="30"/>
  <c r="EO190" i="30"/>
  <c r="EP182" i="30"/>
  <c r="EP190" i="30"/>
  <c r="EQ182" i="30"/>
  <c r="EQ190" i="30"/>
  <c r="ER182" i="30"/>
  <c r="ER190" i="30"/>
  <c r="ES182" i="30"/>
  <c r="ES190" i="30"/>
  <c r="ET182" i="30"/>
  <c r="ET190" i="30"/>
  <c r="EU182" i="30"/>
  <c r="EU190" i="30"/>
  <c r="EV182" i="30"/>
  <c r="EV190" i="30"/>
  <c r="EW182" i="30"/>
  <c r="EW190" i="30"/>
  <c r="EX182" i="30"/>
  <c r="EX190" i="30"/>
  <c r="EY182" i="30"/>
  <c r="EY190" i="30"/>
  <c r="EZ182" i="30"/>
  <c r="EZ190" i="30"/>
  <c r="FA182" i="30"/>
  <c r="FA190" i="30"/>
  <c r="FB182" i="30"/>
  <c r="FB190" i="30"/>
  <c r="FC182" i="30"/>
  <c r="FC190" i="30"/>
  <c r="FD182" i="30"/>
  <c r="FD190" i="30"/>
  <c r="FE182" i="30"/>
  <c r="FE190" i="30"/>
  <c r="FF182" i="30"/>
  <c r="FF190" i="30"/>
  <c r="FG182" i="30"/>
  <c r="FG190" i="30"/>
  <c r="FH182" i="30"/>
  <c r="FH190" i="30"/>
  <c r="FI182" i="30"/>
  <c r="FI190" i="30"/>
  <c r="FJ182" i="30"/>
  <c r="FJ190" i="30"/>
  <c r="FK182" i="30"/>
  <c r="FK190" i="30"/>
  <c r="FL182" i="30"/>
  <c r="FL190" i="30"/>
  <c r="FM182" i="30"/>
  <c r="FM190" i="30"/>
  <c r="FN182" i="30"/>
  <c r="FN190" i="30"/>
  <c r="FO182" i="30"/>
  <c r="FO190" i="30"/>
  <c r="FP182" i="30"/>
  <c r="FP190" i="30"/>
  <c r="FQ182" i="30"/>
  <c r="FQ190" i="30"/>
  <c r="FR182" i="30"/>
  <c r="FR190" i="30"/>
  <c r="FS182" i="30"/>
  <c r="FS190" i="30"/>
  <c r="FT182" i="30"/>
  <c r="FT190" i="30"/>
  <c r="FU182" i="30"/>
  <c r="FU190" i="30"/>
  <c r="FV182" i="30"/>
  <c r="FV190" i="30"/>
  <c r="FW182" i="30"/>
  <c r="FW190" i="30"/>
  <c r="FX182" i="30"/>
  <c r="FX190" i="30"/>
  <c r="FY182" i="30"/>
  <c r="FY190" i="30"/>
  <c r="FZ182" i="30"/>
  <c r="FZ190" i="30"/>
  <c r="GA182" i="30"/>
  <c r="GA190" i="30"/>
  <c r="GB182" i="30"/>
  <c r="GB190" i="30"/>
  <c r="GC182" i="30"/>
  <c r="GC190" i="30"/>
  <c r="GD182" i="30"/>
  <c r="GD190" i="30"/>
  <c r="GE182" i="30"/>
  <c r="GE190" i="30"/>
  <c r="GF182" i="30"/>
  <c r="GF190" i="30"/>
  <c r="GG182" i="30"/>
  <c r="GG190" i="30"/>
  <c r="GH182" i="30"/>
  <c r="GH190" i="30"/>
  <c r="GI182" i="30"/>
  <c r="GI190" i="30"/>
  <c r="GJ182" i="30"/>
  <c r="GJ190" i="30"/>
  <c r="GK182" i="30"/>
  <c r="GK190" i="30"/>
  <c r="GL182" i="30"/>
  <c r="GL190" i="30"/>
  <c r="GM182" i="30"/>
  <c r="GM190" i="30"/>
  <c r="GN182" i="30"/>
  <c r="GN190" i="30"/>
  <c r="GO182" i="30"/>
  <c r="GO190" i="30"/>
  <c r="GP182" i="30"/>
  <c r="GP190" i="30"/>
  <c r="GQ182" i="30"/>
  <c r="GQ190" i="30"/>
  <c r="GR182" i="30"/>
  <c r="GR190" i="30"/>
  <c r="GS182" i="30"/>
  <c r="GS190" i="30"/>
  <c r="B203" i="30"/>
  <c r="B65" i="30"/>
  <c r="B64" i="30"/>
  <c r="C65" i="30"/>
  <c r="C64" i="30"/>
  <c r="D65" i="30"/>
  <c r="D64" i="30"/>
  <c r="E65" i="30"/>
  <c r="E64" i="30"/>
  <c r="F65" i="30"/>
  <c r="F64" i="30"/>
  <c r="G65" i="30"/>
  <c r="G64" i="30"/>
  <c r="H65" i="30"/>
  <c r="H64" i="30"/>
  <c r="I65" i="30"/>
  <c r="I64" i="30"/>
  <c r="J65" i="30"/>
  <c r="J64" i="30"/>
  <c r="K65" i="30"/>
  <c r="K64" i="30"/>
  <c r="L65" i="30"/>
  <c r="L64" i="30"/>
  <c r="M65" i="30"/>
  <c r="M64" i="30"/>
  <c r="N65" i="30"/>
  <c r="N64" i="30"/>
  <c r="O65" i="30"/>
  <c r="O64" i="30"/>
  <c r="P65" i="30"/>
  <c r="P64" i="30"/>
  <c r="Q65" i="30"/>
  <c r="Q64" i="30"/>
  <c r="R65" i="30"/>
  <c r="R64" i="30"/>
  <c r="S65" i="30"/>
  <c r="S64" i="30"/>
  <c r="T65" i="30"/>
  <c r="T64" i="30"/>
  <c r="U65" i="30"/>
  <c r="U64" i="30"/>
  <c r="V65" i="30"/>
  <c r="V64" i="30"/>
  <c r="W65" i="30"/>
  <c r="W64" i="30"/>
  <c r="X65" i="30"/>
  <c r="X64" i="30"/>
  <c r="Y65" i="30"/>
  <c r="Y64" i="30"/>
  <c r="Z65" i="30"/>
  <c r="Z64" i="30"/>
  <c r="AA65" i="30"/>
  <c r="AA64" i="30"/>
  <c r="AB65" i="30"/>
  <c r="AB64" i="30"/>
  <c r="AC65" i="30"/>
  <c r="AC64" i="30"/>
  <c r="AD65" i="30"/>
  <c r="AD64" i="30"/>
  <c r="AE65" i="30"/>
  <c r="AE64" i="30"/>
  <c r="AF65" i="30"/>
  <c r="AF64" i="30"/>
  <c r="AG65" i="30"/>
  <c r="AG64" i="30"/>
  <c r="AH65" i="30"/>
  <c r="AH64" i="30"/>
  <c r="AI65" i="30"/>
  <c r="AI64" i="30"/>
  <c r="AJ65" i="30"/>
  <c r="AJ64" i="30"/>
  <c r="AK65" i="30"/>
  <c r="AK64" i="30"/>
  <c r="AL65" i="30"/>
  <c r="AL64" i="30"/>
  <c r="AM65" i="30"/>
  <c r="AM64" i="30"/>
  <c r="AN65" i="30"/>
  <c r="AN64" i="30"/>
  <c r="AO65" i="30"/>
  <c r="AO64" i="30"/>
  <c r="AP65" i="30"/>
  <c r="AP64" i="30"/>
  <c r="AQ65" i="30"/>
  <c r="AQ64" i="30"/>
  <c r="AR65" i="30"/>
  <c r="AR64" i="30"/>
  <c r="AS65" i="30"/>
  <c r="AS64" i="30"/>
  <c r="AT65" i="30"/>
  <c r="AT64" i="30"/>
  <c r="AU65" i="30"/>
  <c r="AU64" i="30"/>
  <c r="AV65" i="30"/>
  <c r="AV64" i="30"/>
  <c r="AW65" i="30"/>
  <c r="AW64" i="30"/>
  <c r="AX65" i="30"/>
  <c r="AX64" i="30"/>
  <c r="AY65" i="30"/>
  <c r="AY64" i="30"/>
  <c r="AZ65" i="30"/>
  <c r="AZ64" i="30"/>
  <c r="BA65" i="30"/>
  <c r="BA64" i="30"/>
  <c r="BB65" i="30"/>
  <c r="BB64" i="30"/>
  <c r="BC65" i="30"/>
  <c r="BC64" i="30"/>
  <c r="BD65" i="30"/>
  <c r="BD64" i="30"/>
  <c r="BE65" i="30"/>
  <c r="BE64" i="30"/>
  <c r="BF65" i="30"/>
  <c r="BF64" i="30"/>
  <c r="BG65" i="30"/>
  <c r="BG64" i="30"/>
  <c r="BH65" i="30"/>
  <c r="BH64" i="30"/>
  <c r="BI65" i="30"/>
  <c r="BI64" i="30"/>
  <c r="BJ65" i="30"/>
  <c r="BJ64" i="30"/>
  <c r="BK65" i="30"/>
  <c r="BK64" i="30"/>
  <c r="BL65" i="30"/>
  <c r="BL64" i="30"/>
  <c r="BM65" i="30"/>
  <c r="BM64" i="30"/>
  <c r="BN65" i="30"/>
  <c r="BN64" i="30"/>
  <c r="BO65" i="30"/>
  <c r="BO64" i="30"/>
  <c r="BP65" i="30"/>
  <c r="BP64" i="30"/>
  <c r="BQ65" i="30"/>
  <c r="BQ64" i="30"/>
  <c r="BR65" i="30"/>
  <c r="BR64" i="30"/>
  <c r="BS65" i="30"/>
  <c r="BS64" i="30"/>
  <c r="BT65" i="30"/>
  <c r="BT64" i="30"/>
  <c r="BU65" i="30"/>
  <c r="BU64" i="30"/>
  <c r="BV65" i="30"/>
  <c r="BV64" i="30"/>
  <c r="BW65" i="30"/>
  <c r="BW64" i="30"/>
  <c r="BX65" i="30"/>
  <c r="BX64" i="30"/>
  <c r="BY65" i="30"/>
  <c r="BY64" i="30"/>
  <c r="BZ65" i="30"/>
  <c r="BZ64" i="30"/>
  <c r="CA65" i="30"/>
  <c r="CA64" i="30"/>
  <c r="CB65" i="30"/>
  <c r="CB64" i="30"/>
  <c r="CC65" i="30"/>
  <c r="CC64" i="30"/>
  <c r="CD65" i="30"/>
  <c r="CD64" i="30"/>
  <c r="CE65" i="30"/>
  <c r="CE64" i="30"/>
  <c r="CF65" i="30"/>
  <c r="CF64" i="30"/>
  <c r="CG65" i="30"/>
  <c r="CG64" i="30"/>
  <c r="CH65" i="30"/>
  <c r="CH64" i="30"/>
  <c r="CI65" i="30"/>
  <c r="CI64" i="30"/>
  <c r="CJ65" i="30"/>
  <c r="CJ64" i="30"/>
  <c r="CK65" i="30"/>
  <c r="CK64" i="30"/>
  <c r="CL65" i="30"/>
  <c r="CL64" i="30"/>
  <c r="CM65" i="30"/>
  <c r="CM64" i="30"/>
  <c r="CN65" i="30"/>
  <c r="CN64" i="30"/>
  <c r="CO65" i="30"/>
  <c r="CO64" i="30"/>
  <c r="CP65" i="30"/>
  <c r="CP64" i="30"/>
  <c r="CQ65" i="30"/>
  <c r="CQ64" i="30"/>
  <c r="CR65" i="30"/>
  <c r="CR64" i="30"/>
  <c r="CS65" i="30"/>
  <c r="CS64" i="30"/>
  <c r="CT65" i="30"/>
  <c r="CT64" i="30"/>
  <c r="CU65" i="30"/>
  <c r="CU64" i="30"/>
  <c r="CV65" i="30"/>
  <c r="CV64" i="30"/>
  <c r="CW65" i="30"/>
  <c r="CW64" i="30"/>
  <c r="CX65" i="30"/>
  <c r="CX64" i="30"/>
  <c r="CY65" i="30"/>
  <c r="CY64" i="30"/>
  <c r="CZ65" i="30"/>
  <c r="CZ64" i="30"/>
  <c r="DA65" i="30"/>
  <c r="DA64" i="30"/>
  <c r="DB65" i="30"/>
  <c r="DB64" i="30"/>
  <c r="DC65" i="30"/>
  <c r="DC64" i="30"/>
  <c r="DD65" i="30"/>
  <c r="DD64" i="30"/>
  <c r="DE65" i="30"/>
  <c r="DE64" i="30"/>
  <c r="DF65" i="30"/>
  <c r="DF64" i="30"/>
  <c r="DG65" i="30"/>
  <c r="DG64" i="30"/>
  <c r="DH65" i="30"/>
  <c r="DH64" i="30"/>
  <c r="DI65" i="30"/>
  <c r="DI64" i="30"/>
  <c r="DJ65" i="30"/>
  <c r="DJ64" i="30"/>
  <c r="DK65" i="30"/>
  <c r="DK64" i="30"/>
  <c r="DL65" i="30"/>
  <c r="DL64" i="30"/>
  <c r="DM65" i="30"/>
  <c r="DM64" i="30"/>
  <c r="DN65" i="30"/>
  <c r="DN64" i="30"/>
  <c r="DO65" i="30"/>
  <c r="DO64" i="30"/>
  <c r="DP65" i="30"/>
  <c r="DP64" i="30"/>
  <c r="DQ65" i="30"/>
  <c r="DQ64" i="30"/>
  <c r="DR65" i="30"/>
  <c r="DR64" i="30"/>
  <c r="DS65" i="30"/>
  <c r="DS64" i="30"/>
  <c r="DT65" i="30"/>
  <c r="DT64" i="30"/>
  <c r="DU65" i="30"/>
  <c r="DU64" i="30"/>
  <c r="DV65" i="30"/>
  <c r="DV64" i="30"/>
  <c r="DW65" i="30"/>
  <c r="DW64" i="30"/>
  <c r="DX65" i="30"/>
  <c r="DX64" i="30"/>
  <c r="DY65" i="30"/>
  <c r="DY64" i="30"/>
  <c r="DZ65" i="30"/>
  <c r="DZ64" i="30"/>
  <c r="EA65" i="30"/>
  <c r="EA64" i="30"/>
  <c r="EB65" i="30"/>
  <c r="EB64" i="30"/>
  <c r="EC65" i="30"/>
  <c r="EC64" i="30"/>
  <c r="ED65" i="30"/>
  <c r="ED64" i="30"/>
  <c r="EE65" i="30"/>
  <c r="EE64" i="30"/>
  <c r="EF65" i="30"/>
  <c r="EF64" i="30"/>
  <c r="EG65" i="30"/>
  <c r="EG64" i="30"/>
  <c r="EH65" i="30"/>
  <c r="EH64" i="30"/>
  <c r="EI65" i="30"/>
  <c r="EI64" i="30"/>
  <c r="EJ65" i="30"/>
  <c r="EJ64" i="30"/>
  <c r="EK65" i="30"/>
  <c r="EK64" i="30"/>
  <c r="EL65" i="30"/>
  <c r="EL64" i="30"/>
  <c r="EM65" i="30"/>
  <c r="EM64" i="30"/>
  <c r="EN65" i="30"/>
  <c r="EN64" i="30"/>
  <c r="EO65" i="30"/>
  <c r="EO64" i="30"/>
  <c r="EP65" i="30"/>
  <c r="EP64" i="30"/>
  <c r="EQ65" i="30"/>
  <c r="EQ64" i="30"/>
  <c r="ER65" i="30"/>
  <c r="ER64" i="30"/>
  <c r="ES65" i="30"/>
  <c r="ES64" i="30"/>
  <c r="ET65" i="30"/>
  <c r="ET64" i="30"/>
  <c r="EU65" i="30"/>
  <c r="EU64" i="30"/>
  <c r="EV65" i="30"/>
  <c r="EV64" i="30"/>
  <c r="EW65" i="30"/>
  <c r="EW64" i="30"/>
  <c r="EX65" i="30"/>
  <c r="EX64" i="30"/>
  <c r="EY65" i="30"/>
  <c r="EY64" i="30"/>
  <c r="EZ65" i="30"/>
  <c r="EZ64" i="30"/>
  <c r="FA65" i="30"/>
  <c r="FA64" i="30"/>
  <c r="FB65" i="30"/>
  <c r="FB64" i="30"/>
  <c r="FC65" i="30"/>
  <c r="FC64" i="30"/>
  <c r="FD65" i="30"/>
  <c r="FD64" i="30"/>
  <c r="FE65" i="30"/>
  <c r="FE64" i="30"/>
  <c r="FF65" i="30"/>
  <c r="FF64" i="30"/>
  <c r="FG65" i="30"/>
  <c r="FG64" i="30"/>
  <c r="FH65" i="30"/>
  <c r="FH64" i="30"/>
  <c r="FI65" i="30"/>
  <c r="FI64" i="30"/>
  <c r="FJ65" i="30"/>
  <c r="FJ64" i="30"/>
  <c r="FK65" i="30"/>
  <c r="FK64" i="30"/>
  <c r="FL65" i="30"/>
  <c r="FL64" i="30"/>
  <c r="FM65" i="30"/>
  <c r="FM64" i="30"/>
  <c r="FN65" i="30"/>
  <c r="FN64" i="30"/>
  <c r="FO65" i="30"/>
  <c r="FO64" i="30"/>
  <c r="FP65" i="30"/>
  <c r="FP64" i="30"/>
  <c r="FQ65" i="30"/>
  <c r="FQ64" i="30"/>
  <c r="FR65" i="30"/>
  <c r="FR64" i="30"/>
  <c r="FS65" i="30"/>
  <c r="FS64" i="30"/>
  <c r="FT65" i="30"/>
  <c r="FT64" i="30"/>
  <c r="FU65" i="30"/>
  <c r="FU64" i="30"/>
  <c r="FV65" i="30"/>
  <c r="FV64" i="30"/>
  <c r="FW65" i="30"/>
  <c r="FW64" i="30"/>
  <c r="FX65" i="30"/>
  <c r="FX64" i="30"/>
  <c r="FY65" i="30"/>
  <c r="FY64" i="30"/>
  <c r="FZ65" i="30"/>
  <c r="FZ64" i="30"/>
  <c r="GA65" i="30"/>
  <c r="GA64" i="30"/>
  <c r="GB65" i="30"/>
  <c r="GB64" i="30"/>
  <c r="GC65" i="30"/>
  <c r="GC64" i="30"/>
  <c r="GD65" i="30"/>
  <c r="GD64" i="30"/>
  <c r="GE65" i="30"/>
  <c r="GE64" i="30"/>
  <c r="GF65" i="30"/>
  <c r="GF64" i="30"/>
  <c r="GG65" i="30"/>
  <c r="GG64" i="30"/>
  <c r="GH65" i="30"/>
  <c r="GH64" i="30"/>
  <c r="GI65" i="30"/>
  <c r="GI64" i="30"/>
  <c r="GJ65" i="30"/>
  <c r="GJ64" i="30"/>
  <c r="GK65" i="30"/>
  <c r="GK64" i="30"/>
  <c r="GL65" i="30"/>
  <c r="GL64" i="30"/>
  <c r="GM65" i="30"/>
  <c r="GM64" i="30"/>
  <c r="GN65" i="30"/>
  <c r="GN64" i="30"/>
  <c r="GO65" i="30"/>
  <c r="GO64" i="30"/>
  <c r="GP65" i="30"/>
  <c r="GP64" i="30"/>
  <c r="GQ65" i="30"/>
  <c r="GQ64" i="30"/>
  <c r="GR65" i="30"/>
  <c r="GR64" i="30"/>
  <c r="GS65" i="30"/>
  <c r="GS64" i="30"/>
  <c r="B204" i="30"/>
  <c r="B68" i="30"/>
  <c r="B69" i="30"/>
  <c r="B67" i="30"/>
  <c r="B71" i="30"/>
  <c r="B73" i="30" a="1"/>
  <c r="B73" i="30"/>
  <c r="B72" i="30"/>
  <c r="B74" i="30"/>
  <c r="B70" i="30"/>
  <c r="B76" i="30"/>
  <c r="B77" i="30"/>
  <c r="B75" i="30"/>
  <c r="B66" i="30"/>
  <c r="C68" i="30"/>
  <c r="C69" i="30"/>
  <c r="C67" i="30"/>
  <c r="C71" i="30"/>
  <c r="C73" i="30" a="1"/>
  <c r="C73" i="30"/>
  <c r="C72" i="30"/>
  <c r="C74" i="30"/>
  <c r="C70" i="30"/>
  <c r="C76" i="30"/>
  <c r="C77" i="30"/>
  <c r="C75" i="30"/>
  <c r="C66" i="30"/>
  <c r="D68" i="30"/>
  <c r="D69" i="30"/>
  <c r="D67" i="30"/>
  <c r="D71" i="30"/>
  <c r="D73" i="30" a="1"/>
  <c r="D73" i="30"/>
  <c r="D72" i="30"/>
  <c r="D74" i="30"/>
  <c r="D70" i="30"/>
  <c r="D76" i="30"/>
  <c r="D77" i="30"/>
  <c r="D75" i="30"/>
  <c r="D66" i="30"/>
  <c r="E68" i="30"/>
  <c r="E69" i="30"/>
  <c r="E67" i="30"/>
  <c r="E71" i="30"/>
  <c r="E73" i="30" a="1"/>
  <c r="E73" i="30"/>
  <c r="E72" i="30"/>
  <c r="E74" i="30"/>
  <c r="E70" i="30"/>
  <c r="E76" i="30"/>
  <c r="E77" i="30"/>
  <c r="E75" i="30"/>
  <c r="E66" i="30"/>
  <c r="F68" i="30"/>
  <c r="F69" i="30"/>
  <c r="F67" i="30"/>
  <c r="F71" i="30"/>
  <c r="F73" i="30" a="1"/>
  <c r="F73" i="30"/>
  <c r="F72" i="30"/>
  <c r="F74" i="30"/>
  <c r="F70" i="30"/>
  <c r="F76" i="30"/>
  <c r="F77" i="30"/>
  <c r="F75" i="30"/>
  <c r="F66" i="30"/>
  <c r="G68" i="30"/>
  <c r="G69" i="30"/>
  <c r="G67" i="30"/>
  <c r="G71" i="30"/>
  <c r="G73" i="30" a="1"/>
  <c r="G73" i="30"/>
  <c r="G72" i="30"/>
  <c r="G74" i="30"/>
  <c r="G70" i="30"/>
  <c r="G76" i="30"/>
  <c r="G77" i="30"/>
  <c r="G75" i="30"/>
  <c r="G66" i="30"/>
  <c r="H68" i="30"/>
  <c r="H69" i="30"/>
  <c r="H67" i="30"/>
  <c r="H71" i="30"/>
  <c r="H73" i="30" a="1"/>
  <c r="H73" i="30"/>
  <c r="H72" i="30"/>
  <c r="H74" i="30"/>
  <c r="H70" i="30"/>
  <c r="H76" i="30"/>
  <c r="H77" i="30"/>
  <c r="H75" i="30"/>
  <c r="H66" i="30"/>
  <c r="I68" i="30"/>
  <c r="I69" i="30"/>
  <c r="I67" i="30"/>
  <c r="I71" i="30"/>
  <c r="I73" i="30" a="1"/>
  <c r="I73" i="30"/>
  <c r="I72" i="30"/>
  <c r="I74" i="30"/>
  <c r="I70" i="30"/>
  <c r="I76" i="30"/>
  <c r="I77" i="30"/>
  <c r="I75" i="30"/>
  <c r="I66" i="30"/>
  <c r="J68" i="30"/>
  <c r="J69" i="30"/>
  <c r="J67" i="30"/>
  <c r="J71" i="30"/>
  <c r="J73" i="30" a="1"/>
  <c r="J73" i="30"/>
  <c r="J72" i="30"/>
  <c r="J74" i="30"/>
  <c r="J70" i="30"/>
  <c r="J76" i="30"/>
  <c r="J77" i="30"/>
  <c r="J75" i="30"/>
  <c r="J66" i="30"/>
  <c r="K68" i="30"/>
  <c r="K69" i="30"/>
  <c r="K67" i="30"/>
  <c r="K71" i="30"/>
  <c r="K73" i="30" a="1"/>
  <c r="K73" i="30"/>
  <c r="K72" i="30"/>
  <c r="K74" i="30"/>
  <c r="K70" i="30"/>
  <c r="K76" i="30"/>
  <c r="K77" i="30"/>
  <c r="K75" i="30"/>
  <c r="K66" i="30"/>
  <c r="L68" i="30"/>
  <c r="L69" i="30"/>
  <c r="L67" i="30"/>
  <c r="L71" i="30"/>
  <c r="L73" i="30" a="1"/>
  <c r="L73" i="30"/>
  <c r="L72" i="30"/>
  <c r="L74" i="30"/>
  <c r="L70" i="30"/>
  <c r="L76" i="30"/>
  <c r="L77" i="30"/>
  <c r="L75" i="30"/>
  <c r="L66" i="30"/>
  <c r="M68" i="30"/>
  <c r="M69" i="30"/>
  <c r="M67" i="30"/>
  <c r="M71" i="30"/>
  <c r="M73" i="30" a="1"/>
  <c r="M73" i="30"/>
  <c r="M72" i="30"/>
  <c r="M74" i="30"/>
  <c r="M70" i="30"/>
  <c r="M76" i="30"/>
  <c r="M77" i="30"/>
  <c r="M75" i="30"/>
  <c r="M66" i="30"/>
  <c r="N68" i="30"/>
  <c r="N69" i="30"/>
  <c r="N67" i="30"/>
  <c r="N71" i="30"/>
  <c r="N73" i="30" a="1"/>
  <c r="N73" i="30"/>
  <c r="N72" i="30"/>
  <c r="N74" i="30"/>
  <c r="N70" i="30"/>
  <c r="N76" i="30"/>
  <c r="N77" i="30"/>
  <c r="N75" i="30"/>
  <c r="N66" i="30"/>
  <c r="O68" i="30"/>
  <c r="O69" i="30"/>
  <c r="O67" i="30"/>
  <c r="O71" i="30"/>
  <c r="O73" i="30" a="1"/>
  <c r="O73" i="30"/>
  <c r="O72" i="30"/>
  <c r="O74" i="30"/>
  <c r="O70" i="30"/>
  <c r="O76" i="30"/>
  <c r="O77" i="30"/>
  <c r="O75" i="30"/>
  <c r="O66" i="30"/>
  <c r="P68" i="30"/>
  <c r="P69" i="30"/>
  <c r="P67" i="30"/>
  <c r="P71" i="30"/>
  <c r="P73" i="30" a="1"/>
  <c r="P73" i="30"/>
  <c r="P72" i="30"/>
  <c r="P74" i="30"/>
  <c r="P70" i="30"/>
  <c r="P76" i="30"/>
  <c r="P77" i="30"/>
  <c r="P75" i="30"/>
  <c r="P66" i="30"/>
  <c r="Q68" i="30"/>
  <c r="Q69" i="30"/>
  <c r="Q67" i="30"/>
  <c r="Q71" i="30"/>
  <c r="Q73" i="30" a="1"/>
  <c r="Q73" i="30"/>
  <c r="Q72" i="30"/>
  <c r="Q74" i="30"/>
  <c r="Q70" i="30"/>
  <c r="Q76" i="30"/>
  <c r="Q77" i="30"/>
  <c r="Q75" i="30"/>
  <c r="Q66" i="30"/>
  <c r="R68" i="30"/>
  <c r="R69" i="30"/>
  <c r="R67" i="30"/>
  <c r="R71" i="30"/>
  <c r="R73" i="30" a="1"/>
  <c r="R73" i="30"/>
  <c r="R72" i="30"/>
  <c r="R74" i="30"/>
  <c r="R70" i="30"/>
  <c r="R76" i="30"/>
  <c r="R77" i="30"/>
  <c r="R75" i="30"/>
  <c r="R66" i="30"/>
  <c r="S68" i="30"/>
  <c r="S69" i="30"/>
  <c r="S67" i="30"/>
  <c r="S71" i="30"/>
  <c r="S73" i="30" a="1"/>
  <c r="S73" i="30"/>
  <c r="S72" i="30"/>
  <c r="S74" i="30"/>
  <c r="S70" i="30"/>
  <c r="S76" i="30"/>
  <c r="S77" i="30"/>
  <c r="S75" i="30"/>
  <c r="S66" i="30"/>
  <c r="T68" i="30"/>
  <c r="T69" i="30"/>
  <c r="T67" i="30"/>
  <c r="T71" i="30"/>
  <c r="T73" i="30" a="1"/>
  <c r="T73" i="30"/>
  <c r="T72" i="30"/>
  <c r="T74" i="30"/>
  <c r="T70" i="30"/>
  <c r="T76" i="30"/>
  <c r="T77" i="30"/>
  <c r="T75" i="30"/>
  <c r="T66" i="30"/>
  <c r="U68" i="30"/>
  <c r="U69" i="30"/>
  <c r="U67" i="30"/>
  <c r="U71" i="30"/>
  <c r="U73" i="30" a="1"/>
  <c r="U73" i="30"/>
  <c r="U72" i="30"/>
  <c r="U74" i="30"/>
  <c r="U70" i="30"/>
  <c r="U76" i="30"/>
  <c r="U77" i="30"/>
  <c r="U75" i="30"/>
  <c r="U66" i="30"/>
  <c r="V68" i="30"/>
  <c r="V69" i="30"/>
  <c r="V67" i="30"/>
  <c r="V71" i="30"/>
  <c r="V73" i="30" a="1"/>
  <c r="V73" i="30"/>
  <c r="V72" i="30"/>
  <c r="V74" i="30"/>
  <c r="V70" i="30"/>
  <c r="V76" i="30"/>
  <c r="V77" i="30"/>
  <c r="V75" i="30"/>
  <c r="V66" i="30"/>
  <c r="W68" i="30"/>
  <c r="W69" i="30"/>
  <c r="W67" i="30"/>
  <c r="W71" i="30"/>
  <c r="W73" i="30" a="1"/>
  <c r="W73" i="30"/>
  <c r="W72" i="30"/>
  <c r="W74" i="30"/>
  <c r="W70" i="30"/>
  <c r="W76" i="30"/>
  <c r="W77" i="30"/>
  <c r="W75" i="30"/>
  <c r="W66" i="30"/>
  <c r="X68" i="30"/>
  <c r="X69" i="30"/>
  <c r="X67" i="30"/>
  <c r="X71" i="30"/>
  <c r="X73" i="30" a="1"/>
  <c r="X73" i="30"/>
  <c r="X72" i="30"/>
  <c r="X74" i="30"/>
  <c r="X70" i="30"/>
  <c r="X76" i="30"/>
  <c r="X77" i="30"/>
  <c r="X75" i="30"/>
  <c r="X66" i="30"/>
  <c r="Y68" i="30"/>
  <c r="Y69" i="30"/>
  <c r="Y67" i="30"/>
  <c r="Y71" i="30"/>
  <c r="Y73" i="30" a="1"/>
  <c r="Y73" i="30"/>
  <c r="Y72" i="30"/>
  <c r="Y74" i="30"/>
  <c r="Y70" i="30"/>
  <c r="Y76" i="30"/>
  <c r="Y77" i="30"/>
  <c r="Y75" i="30"/>
  <c r="Y66" i="30"/>
  <c r="Z68" i="30"/>
  <c r="Z69" i="30"/>
  <c r="Z67" i="30"/>
  <c r="Z71" i="30"/>
  <c r="Z73" i="30" a="1"/>
  <c r="Z73" i="30"/>
  <c r="Z72" i="30"/>
  <c r="Z74" i="30"/>
  <c r="Z70" i="30"/>
  <c r="Z76" i="30"/>
  <c r="Z77" i="30"/>
  <c r="Z75" i="30"/>
  <c r="Z66" i="30"/>
  <c r="AA68" i="30"/>
  <c r="AA69" i="30"/>
  <c r="AA67" i="30"/>
  <c r="AA71" i="30"/>
  <c r="AA73" i="30" a="1"/>
  <c r="AA73" i="30"/>
  <c r="AA72" i="30"/>
  <c r="AA74" i="30"/>
  <c r="AA70" i="30"/>
  <c r="AA76" i="30"/>
  <c r="AA77" i="30"/>
  <c r="AA75" i="30"/>
  <c r="AA66" i="30"/>
  <c r="AB68" i="30"/>
  <c r="AB69" i="30"/>
  <c r="AB67" i="30"/>
  <c r="AB71" i="30"/>
  <c r="AB73" i="30" a="1"/>
  <c r="AB73" i="30"/>
  <c r="AB72" i="30"/>
  <c r="AB74" i="30"/>
  <c r="AB70" i="30"/>
  <c r="AB76" i="30"/>
  <c r="AB77" i="30"/>
  <c r="AB75" i="30"/>
  <c r="AB66" i="30"/>
  <c r="AC68" i="30"/>
  <c r="AC69" i="30"/>
  <c r="AC67" i="30"/>
  <c r="AC71" i="30"/>
  <c r="AC73" i="30" a="1"/>
  <c r="AC73" i="30"/>
  <c r="AC72" i="30"/>
  <c r="AC74" i="30"/>
  <c r="AC70" i="30"/>
  <c r="AC76" i="30"/>
  <c r="AC77" i="30"/>
  <c r="AC75" i="30"/>
  <c r="AC66" i="30"/>
  <c r="AD68" i="30"/>
  <c r="AD69" i="30"/>
  <c r="AD67" i="30"/>
  <c r="AD71" i="30"/>
  <c r="AD73" i="30" a="1"/>
  <c r="AD73" i="30"/>
  <c r="AD72" i="30"/>
  <c r="AD74" i="30"/>
  <c r="AD70" i="30"/>
  <c r="AD76" i="30"/>
  <c r="AD77" i="30"/>
  <c r="AD75" i="30"/>
  <c r="AD66" i="30"/>
  <c r="AE68" i="30"/>
  <c r="AE69" i="30"/>
  <c r="AE67" i="30"/>
  <c r="AE71" i="30"/>
  <c r="AE73" i="30" a="1"/>
  <c r="AE73" i="30"/>
  <c r="AE72" i="30"/>
  <c r="AE74" i="30"/>
  <c r="AE70" i="30"/>
  <c r="AE76" i="30"/>
  <c r="AE77" i="30"/>
  <c r="AE75" i="30"/>
  <c r="AE66" i="30"/>
  <c r="AF68" i="30"/>
  <c r="AF69" i="30"/>
  <c r="AF67" i="30"/>
  <c r="AF71" i="30"/>
  <c r="AF73" i="30" a="1"/>
  <c r="AF73" i="30"/>
  <c r="AF72" i="30"/>
  <c r="AF74" i="30"/>
  <c r="AF70" i="30"/>
  <c r="AF76" i="30"/>
  <c r="AF77" i="30"/>
  <c r="AF75" i="30"/>
  <c r="AF66" i="30"/>
  <c r="AG68" i="30"/>
  <c r="AG69" i="30"/>
  <c r="AG67" i="30"/>
  <c r="AG71" i="30"/>
  <c r="AG73" i="30" a="1"/>
  <c r="AG73" i="30"/>
  <c r="AG72" i="30"/>
  <c r="AG74" i="30"/>
  <c r="AG70" i="30"/>
  <c r="AG76" i="30"/>
  <c r="AG77" i="30"/>
  <c r="AG75" i="30"/>
  <c r="AG66" i="30"/>
  <c r="AH68" i="30"/>
  <c r="AH69" i="30"/>
  <c r="AH67" i="30"/>
  <c r="AH71" i="30"/>
  <c r="AH73" i="30" a="1"/>
  <c r="AH73" i="30"/>
  <c r="AH72" i="30"/>
  <c r="AH74" i="30"/>
  <c r="AH70" i="30"/>
  <c r="AH76" i="30"/>
  <c r="AH77" i="30"/>
  <c r="AH75" i="30"/>
  <c r="AH66" i="30"/>
  <c r="AI68" i="30"/>
  <c r="AI69" i="30"/>
  <c r="AI67" i="30"/>
  <c r="AI71" i="30"/>
  <c r="AI73" i="30" a="1"/>
  <c r="AI73" i="30"/>
  <c r="AI72" i="30"/>
  <c r="AI74" i="30"/>
  <c r="AI70" i="30"/>
  <c r="AI76" i="30"/>
  <c r="AI77" i="30"/>
  <c r="AI75" i="30"/>
  <c r="AI66" i="30"/>
  <c r="AJ68" i="30"/>
  <c r="AJ69" i="30"/>
  <c r="AJ67" i="30"/>
  <c r="AJ71" i="30"/>
  <c r="AJ73" i="30" a="1"/>
  <c r="AJ73" i="30"/>
  <c r="AJ72" i="30"/>
  <c r="AJ74" i="30"/>
  <c r="AJ70" i="30"/>
  <c r="AJ76" i="30"/>
  <c r="AJ77" i="30"/>
  <c r="AJ75" i="30"/>
  <c r="AJ66" i="30"/>
  <c r="AK68" i="30"/>
  <c r="AK69" i="30"/>
  <c r="AK67" i="30"/>
  <c r="AK71" i="30"/>
  <c r="AK73" i="30" a="1"/>
  <c r="AK73" i="30"/>
  <c r="AK72" i="30"/>
  <c r="AK74" i="30"/>
  <c r="AK70" i="30"/>
  <c r="AK76" i="30"/>
  <c r="AK77" i="30"/>
  <c r="AK75" i="30"/>
  <c r="AK66" i="30"/>
  <c r="AL68" i="30"/>
  <c r="AL69" i="30"/>
  <c r="AL67" i="30"/>
  <c r="AL71" i="30"/>
  <c r="AL73" i="30" a="1"/>
  <c r="AL73" i="30"/>
  <c r="AL72" i="30"/>
  <c r="AL74" i="30"/>
  <c r="AL70" i="30"/>
  <c r="AL76" i="30"/>
  <c r="AL77" i="30"/>
  <c r="AL75" i="30"/>
  <c r="AL66" i="30"/>
  <c r="AM68" i="30"/>
  <c r="AM69" i="30"/>
  <c r="AM67" i="30"/>
  <c r="AM71" i="30"/>
  <c r="AM73" i="30" a="1"/>
  <c r="AM73" i="30"/>
  <c r="AM72" i="30"/>
  <c r="AM74" i="30"/>
  <c r="AM70" i="30"/>
  <c r="AM76" i="30"/>
  <c r="AM77" i="30"/>
  <c r="AM75" i="30"/>
  <c r="AM66" i="30"/>
  <c r="AN68" i="30"/>
  <c r="AN69" i="30"/>
  <c r="AN67" i="30"/>
  <c r="AN71" i="30"/>
  <c r="AN73" i="30" a="1"/>
  <c r="AN73" i="30"/>
  <c r="AN72" i="30"/>
  <c r="AN74" i="30"/>
  <c r="AN70" i="30"/>
  <c r="AN76" i="30"/>
  <c r="AN77" i="30"/>
  <c r="AN75" i="30"/>
  <c r="AN66" i="30"/>
  <c r="AO68" i="30"/>
  <c r="AO69" i="30"/>
  <c r="AO67" i="30"/>
  <c r="AO71" i="30"/>
  <c r="AO73" i="30" a="1"/>
  <c r="AO73" i="30"/>
  <c r="AO72" i="30"/>
  <c r="AO74" i="30"/>
  <c r="AO70" i="30"/>
  <c r="AO76" i="30"/>
  <c r="AO77" i="30"/>
  <c r="AO75" i="30"/>
  <c r="AO66" i="30"/>
  <c r="AP68" i="30"/>
  <c r="AP69" i="30"/>
  <c r="AP67" i="30"/>
  <c r="AP71" i="30"/>
  <c r="AP73" i="30" a="1"/>
  <c r="AP73" i="30"/>
  <c r="AP72" i="30"/>
  <c r="AP74" i="30"/>
  <c r="AP70" i="30"/>
  <c r="AP76" i="30"/>
  <c r="AP77" i="30"/>
  <c r="AP75" i="30"/>
  <c r="AP66" i="30"/>
  <c r="AQ68" i="30"/>
  <c r="AQ69" i="30"/>
  <c r="AQ67" i="30"/>
  <c r="AQ71" i="30"/>
  <c r="AQ73" i="30" a="1"/>
  <c r="AQ73" i="30"/>
  <c r="AQ72" i="30"/>
  <c r="AQ74" i="30"/>
  <c r="AQ70" i="30"/>
  <c r="AQ76" i="30"/>
  <c r="AQ77" i="30"/>
  <c r="AQ75" i="30"/>
  <c r="AQ66" i="30"/>
  <c r="AR68" i="30"/>
  <c r="AR69" i="30"/>
  <c r="AR67" i="30"/>
  <c r="AR71" i="30"/>
  <c r="AR73" i="30" a="1"/>
  <c r="AR73" i="30"/>
  <c r="AR72" i="30"/>
  <c r="AR74" i="30"/>
  <c r="AR70" i="30"/>
  <c r="AR76" i="30"/>
  <c r="AR77" i="30"/>
  <c r="AR75" i="30"/>
  <c r="AR66" i="30"/>
  <c r="AS68" i="30"/>
  <c r="AS69" i="30"/>
  <c r="AS67" i="30"/>
  <c r="AS71" i="30"/>
  <c r="AS73" i="30" a="1"/>
  <c r="AS73" i="30"/>
  <c r="AS72" i="30"/>
  <c r="AS74" i="30"/>
  <c r="AS70" i="30"/>
  <c r="AS76" i="30"/>
  <c r="AS77" i="30"/>
  <c r="AS75" i="30"/>
  <c r="AS66" i="30"/>
  <c r="AT68" i="30"/>
  <c r="AT69" i="30"/>
  <c r="AT67" i="30"/>
  <c r="AT71" i="30"/>
  <c r="AT73" i="30" a="1"/>
  <c r="AT73" i="30"/>
  <c r="AT72" i="30"/>
  <c r="AT74" i="30"/>
  <c r="AT70" i="30"/>
  <c r="AT76" i="30"/>
  <c r="AT77" i="30"/>
  <c r="AT75" i="30"/>
  <c r="AT66" i="30"/>
  <c r="AU68" i="30"/>
  <c r="AU69" i="30"/>
  <c r="AU67" i="30"/>
  <c r="AU71" i="30"/>
  <c r="AU73" i="30" a="1"/>
  <c r="AU73" i="30"/>
  <c r="AU72" i="30"/>
  <c r="AU74" i="30"/>
  <c r="AU70" i="30"/>
  <c r="AU76" i="30"/>
  <c r="AU77" i="30"/>
  <c r="AU75" i="30"/>
  <c r="AU66" i="30"/>
  <c r="AV68" i="30"/>
  <c r="AV69" i="30"/>
  <c r="AV67" i="30"/>
  <c r="AV71" i="30"/>
  <c r="AV73" i="30" a="1"/>
  <c r="AV73" i="30"/>
  <c r="AV72" i="30"/>
  <c r="AV74" i="30"/>
  <c r="AV70" i="30"/>
  <c r="AV76" i="30"/>
  <c r="AV77" i="30"/>
  <c r="AV75" i="30"/>
  <c r="AV66" i="30"/>
  <c r="AW68" i="30"/>
  <c r="AW69" i="30"/>
  <c r="AW67" i="30"/>
  <c r="AW71" i="30"/>
  <c r="AW73" i="30" a="1"/>
  <c r="AW73" i="30"/>
  <c r="AW72" i="30"/>
  <c r="AW74" i="30"/>
  <c r="AW70" i="30"/>
  <c r="AW76" i="30"/>
  <c r="AW77" i="30"/>
  <c r="AW75" i="30"/>
  <c r="AW66" i="30"/>
  <c r="AX68" i="30"/>
  <c r="AX69" i="30"/>
  <c r="AX67" i="30"/>
  <c r="AX71" i="30"/>
  <c r="AX73" i="30" a="1"/>
  <c r="AX73" i="30"/>
  <c r="AX72" i="30"/>
  <c r="AX74" i="30"/>
  <c r="AX70" i="30"/>
  <c r="AX76" i="30"/>
  <c r="AX77" i="30"/>
  <c r="AX75" i="30"/>
  <c r="AX66" i="30"/>
  <c r="AY68" i="30"/>
  <c r="AY69" i="30"/>
  <c r="AY67" i="30"/>
  <c r="AY71" i="30"/>
  <c r="AY73" i="30" a="1"/>
  <c r="AY73" i="30"/>
  <c r="AY72" i="30"/>
  <c r="AY74" i="30"/>
  <c r="AY70" i="30"/>
  <c r="AY76" i="30"/>
  <c r="AY77" i="30"/>
  <c r="AY75" i="30"/>
  <c r="AY66" i="30"/>
  <c r="AZ68" i="30"/>
  <c r="AZ69" i="30"/>
  <c r="AZ67" i="30"/>
  <c r="AZ71" i="30"/>
  <c r="AZ73" i="30" a="1"/>
  <c r="AZ73" i="30"/>
  <c r="AZ72" i="30"/>
  <c r="AZ74" i="30"/>
  <c r="AZ70" i="30"/>
  <c r="AZ76" i="30"/>
  <c r="AZ77" i="30"/>
  <c r="AZ75" i="30"/>
  <c r="AZ66" i="30"/>
  <c r="BA68" i="30"/>
  <c r="BA69" i="30"/>
  <c r="BA67" i="30"/>
  <c r="BA71" i="30"/>
  <c r="BA73" i="30" a="1"/>
  <c r="BA73" i="30"/>
  <c r="BA72" i="30"/>
  <c r="BA74" i="30"/>
  <c r="BA70" i="30"/>
  <c r="BA76" i="30"/>
  <c r="BA77" i="30"/>
  <c r="BA75" i="30"/>
  <c r="BA66" i="30"/>
  <c r="BB68" i="30"/>
  <c r="BB69" i="30"/>
  <c r="BB67" i="30"/>
  <c r="BB71" i="30"/>
  <c r="BB73" i="30" a="1"/>
  <c r="BB73" i="30"/>
  <c r="BB72" i="30"/>
  <c r="BB74" i="30"/>
  <c r="BB70" i="30"/>
  <c r="BB76" i="30"/>
  <c r="BB77" i="30"/>
  <c r="BB75" i="30"/>
  <c r="BB66" i="30"/>
  <c r="BC68" i="30"/>
  <c r="BC69" i="30"/>
  <c r="BC67" i="30"/>
  <c r="BC71" i="30"/>
  <c r="BC73" i="30" a="1"/>
  <c r="BC73" i="30"/>
  <c r="BC72" i="30"/>
  <c r="BC74" i="30"/>
  <c r="BC70" i="30"/>
  <c r="BC76" i="30"/>
  <c r="BC77" i="30"/>
  <c r="BC75" i="30"/>
  <c r="BC66" i="30"/>
  <c r="BD68" i="30"/>
  <c r="BD69" i="30"/>
  <c r="BD67" i="30"/>
  <c r="BD71" i="30"/>
  <c r="BD73" i="30" a="1"/>
  <c r="BD73" i="30"/>
  <c r="BD72" i="30"/>
  <c r="BD74" i="30"/>
  <c r="BD70" i="30"/>
  <c r="BD76" i="30"/>
  <c r="BD77" i="30"/>
  <c r="BD75" i="30"/>
  <c r="BD66" i="30"/>
  <c r="BE68" i="30"/>
  <c r="BE69" i="30"/>
  <c r="BE67" i="30"/>
  <c r="BE71" i="30"/>
  <c r="BE73" i="30" a="1"/>
  <c r="BE73" i="30"/>
  <c r="BE72" i="30"/>
  <c r="BE74" i="30"/>
  <c r="BE70" i="30"/>
  <c r="BE76" i="30"/>
  <c r="BE77" i="30"/>
  <c r="BE75" i="30"/>
  <c r="BE66" i="30"/>
  <c r="BF68" i="30"/>
  <c r="BF69" i="30"/>
  <c r="BF67" i="30"/>
  <c r="BF71" i="30"/>
  <c r="BF73" i="30" a="1"/>
  <c r="BF73" i="30"/>
  <c r="BF72" i="30"/>
  <c r="BF74" i="30"/>
  <c r="BF70" i="30"/>
  <c r="BF76" i="30"/>
  <c r="BF77" i="30"/>
  <c r="BF75" i="30"/>
  <c r="BF66" i="30"/>
  <c r="BG68" i="30"/>
  <c r="BG69" i="30"/>
  <c r="BG67" i="30"/>
  <c r="BG71" i="30"/>
  <c r="BG73" i="30" a="1"/>
  <c r="BG73" i="30"/>
  <c r="BG72" i="30"/>
  <c r="BG74" i="30"/>
  <c r="BG70" i="30"/>
  <c r="BG76" i="30"/>
  <c r="BG77" i="30"/>
  <c r="BG75" i="30"/>
  <c r="BG66" i="30"/>
  <c r="BH68" i="30"/>
  <c r="BH69" i="30"/>
  <c r="BH67" i="30"/>
  <c r="BH71" i="30"/>
  <c r="BH73" i="30" a="1"/>
  <c r="BH73" i="30"/>
  <c r="BH72" i="30"/>
  <c r="BH74" i="30"/>
  <c r="BH70" i="30"/>
  <c r="BH76" i="30"/>
  <c r="BH77" i="30"/>
  <c r="BH75" i="30"/>
  <c r="BH66" i="30"/>
  <c r="BI68" i="30"/>
  <c r="BI69" i="30"/>
  <c r="BI67" i="30"/>
  <c r="BI71" i="30"/>
  <c r="BI73" i="30" a="1"/>
  <c r="BI73" i="30"/>
  <c r="BI72" i="30"/>
  <c r="BI74" i="30"/>
  <c r="BI70" i="30"/>
  <c r="BI76" i="30"/>
  <c r="BI77" i="30"/>
  <c r="BI75" i="30"/>
  <c r="BI66" i="30"/>
  <c r="BJ68" i="30"/>
  <c r="BJ69" i="30"/>
  <c r="BJ67" i="30"/>
  <c r="BJ71" i="30"/>
  <c r="BJ73" i="30" a="1"/>
  <c r="BJ73" i="30"/>
  <c r="BJ72" i="30"/>
  <c r="BJ74" i="30"/>
  <c r="BJ70" i="30"/>
  <c r="BJ76" i="30"/>
  <c r="BJ77" i="30"/>
  <c r="BJ75" i="30"/>
  <c r="BJ66" i="30"/>
  <c r="BK68" i="30"/>
  <c r="BK69" i="30"/>
  <c r="BK67" i="30"/>
  <c r="BK71" i="30"/>
  <c r="BK73" i="30" a="1"/>
  <c r="BK73" i="30"/>
  <c r="BK72" i="30"/>
  <c r="BK74" i="30"/>
  <c r="BK70" i="30"/>
  <c r="BK76" i="30"/>
  <c r="BK77" i="30"/>
  <c r="BK75" i="30"/>
  <c r="BK66" i="30"/>
  <c r="BL68" i="30"/>
  <c r="BL69" i="30"/>
  <c r="BL67" i="30"/>
  <c r="BL71" i="30"/>
  <c r="BL73" i="30" a="1"/>
  <c r="BL73" i="30"/>
  <c r="BL72" i="30"/>
  <c r="BL74" i="30"/>
  <c r="BL70" i="30"/>
  <c r="BL76" i="30"/>
  <c r="BL77" i="30"/>
  <c r="BL75" i="30"/>
  <c r="BL66" i="30"/>
  <c r="BM68" i="30"/>
  <c r="BM69" i="30"/>
  <c r="BM67" i="30"/>
  <c r="BM71" i="30"/>
  <c r="BM73" i="30" a="1"/>
  <c r="BM73" i="30"/>
  <c r="BM72" i="30"/>
  <c r="BM74" i="30"/>
  <c r="BM70" i="30"/>
  <c r="BM76" i="30"/>
  <c r="BM77" i="30"/>
  <c r="BM75" i="30"/>
  <c r="BM66" i="30"/>
  <c r="BN68" i="30"/>
  <c r="BN69" i="30"/>
  <c r="BN67" i="30"/>
  <c r="BN71" i="30"/>
  <c r="BN73" i="30" a="1"/>
  <c r="BN73" i="30"/>
  <c r="BN72" i="30"/>
  <c r="BN74" i="30"/>
  <c r="BN70" i="30"/>
  <c r="BN76" i="30"/>
  <c r="BN77" i="30"/>
  <c r="BN75" i="30"/>
  <c r="BN66" i="30"/>
  <c r="BO68" i="30"/>
  <c r="BO69" i="30"/>
  <c r="BO67" i="30"/>
  <c r="BO71" i="30"/>
  <c r="BO73" i="30" a="1"/>
  <c r="BO73" i="30"/>
  <c r="BO72" i="30"/>
  <c r="BO74" i="30"/>
  <c r="BO70" i="30"/>
  <c r="BO76" i="30"/>
  <c r="BO77" i="30"/>
  <c r="BO75" i="30"/>
  <c r="BO66" i="30"/>
  <c r="BP68" i="30"/>
  <c r="BP69" i="30"/>
  <c r="BP67" i="30"/>
  <c r="BP71" i="30"/>
  <c r="BP73" i="30" a="1"/>
  <c r="BP73" i="30"/>
  <c r="BP72" i="30"/>
  <c r="BP74" i="30"/>
  <c r="BP70" i="30"/>
  <c r="BP76" i="30"/>
  <c r="BP77" i="30"/>
  <c r="BP75" i="30"/>
  <c r="BP66" i="30"/>
  <c r="BQ68" i="30"/>
  <c r="BQ69" i="30"/>
  <c r="BQ67" i="30"/>
  <c r="BQ71" i="30"/>
  <c r="BQ73" i="30" a="1"/>
  <c r="BQ73" i="30"/>
  <c r="BQ72" i="30"/>
  <c r="BQ74" i="30"/>
  <c r="BQ70" i="30"/>
  <c r="BQ76" i="30"/>
  <c r="BQ77" i="30"/>
  <c r="BQ75" i="30"/>
  <c r="BQ66" i="30"/>
  <c r="BR68" i="30"/>
  <c r="BR69" i="30"/>
  <c r="BR67" i="30"/>
  <c r="BR71" i="30"/>
  <c r="BR73" i="30" a="1"/>
  <c r="BR73" i="30"/>
  <c r="BR72" i="30"/>
  <c r="BR74" i="30"/>
  <c r="BR70" i="30"/>
  <c r="BR76" i="30"/>
  <c r="BR77" i="30"/>
  <c r="BR75" i="30"/>
  <c r="BR66" i="30"/>
  <c r="BS68" i="30"/>
  <c r="BS69" i="30"/>
  <c r="BS67" i="30"/>
  <c r="BS71" i="30"/>
  <c r="BS73" i="30" a="1"/>
  <c r="BS73" i="30"/>
  <c r="BS72" i="30"/>
  <c r="BS74" i="30"/>
  <c r="BS70" i="30"/>
  <c r="BS76" i="30"/>
  <c r="BS77" i="30"/>
  <c r="BS75" i="30"/>
  <c r="BS66" i="30"/>
  <c r="BT68" i="30"/>
  <c r="BT69" i="30"/>
  <c r="BT67" i="30"/>
  <c r="BT71" i="30"/>
  <c r="BT73" i="30" a="1"/>
  <c r="BT73" i="30"/>
  <c r="BT72" i="30"/>
  <c r="BT74" i="30"/>
  <c r="BT70" i="30"/>
  <c r="BT76" i="30"/>
  <c r="BT77" i="30"/>
  <c r="BT75" i="30"/>
  <c r="BT66" i="30"/>
  <c r="BU68" i="30"/>
  <c r="BU69" i="30"/>
  <c r="BU67" i="30"/>
  <c r="BU71" i="30"/>
  <c r="BU73" i="30" a="1"/>
  <c r="BU73" i="30"/>
  <c r="BU72" i="30"/>
  <c r="BU74" i="30"/>
  <c r="BU70" i="30"/>
  <c r="BU76" i="30"/>
  <c r="BU77" i="30"/>
  <c r="BU75" i="30"/>
  <c r="BU66" i="30"/>
  <c r="BV68" i="30"/>
  <c r="BV69" i="30"/>
  <c r="BV67" i="30"/>
  <c r="BV71" i="30"/>
  <c r="BV73" i="30" a="1"/>
  <c r="BV73" i="30"/>
  <c r="BV72" i="30"/>
  <c r="BV74" i="30"/>
  <c r="BV70" i="30"/>
  <c r="BV76" i="30"/>
  <c r="BV77" i="30"/>
  <c r="BV75" i="30"/>
  <c r="BV66" i="30"/>
  <c r="BW68" i="30"/>
  <c r="BW69" i="30"/>
  <c r="BW67" i="30"/>
  <c r="BW71" i="30"/>
  <c r="BW73" i="30" a="1"/>
  <c r="BW73" i="30"/>
  <c r="BW72" i="30"/>
  <c r="BW74" i="30"/>
  <c r="BW70" i="30"/>
  <c r="BW76" i="30"/>
  <c r="BW77" i="30"/>
  <c r="BW75" i="30"/>
  <c r="BW66" i="30"/>
  <c r="BX68" i="30"/>
  <c r="BX69" i="30"/>
  <c r="BX67" i="30"/>
  <c r="BX71" i="30"/>
  <c r="BX73" i="30" a="1"/>
  <c r="BX73" i="30"/>
  <c r="BX72" i="30"/>
  <c r="BX74" i="30"/>
  <c r="BX70" i="30"/>
  <c r="BX76" i="30"/>
  <c r="BX77" i="30"/>
  <c r="BX75" i="30"/>
  <c r="BX66" i="30"/>
  <c r="BY68" i="30"/>
  <c r="BY69" i="30"/>
  <c r="BY67" i="30"/>
  <c r="BY71" i="30"/>
  <c r="BY73" i="30" a="1"/>
  <c r="BY73" i="30"/>
  <c r="BY72" i="30"/>
  <c r="BY74" i="30"/>
  <c r="BY70" i="30"/>
  <c r="BY76" i="30"/>
  <c r="BY77" i="30"/>
  <c r="BY75" i="30"/>
  <c r="BY66" i="30"/>
  <c r="BZ68" i="30"/>
  <c r="BZ69" i="30"/>
  <c r="BZ67" i="30"/>
  <c r="BZ71" i="30"/>
  <c r="BZ73" i="30" a="1"/>
  <c r="BZ73" i="30"/>
  <c r="BZ72" i="30"/>
  <c r="BZ74" i="30"/>
  <c r="BZ70" i="30"/>
  <c r="BZ76" i="30"/>
  <c r="BZ77" i="30"/>
  <c r="BZ75" i="30"/>
  <c r="BZ66" i="30"/>
  <c r="CA68" i="30"/>
  <c r="CA69" i="30"/>
  <c r="CA67" i="30"/>
  <c r="CA71" i="30"/>
  <c r="CA73" i="30" a="1"/>
  <c r="CA73" i="30"/>
  <c r="CA72" i="30"/>
  <c r="CA74" i="30"/>
  <c r="CA70" i="30"/>
  <c r="CA76" i="30"/>
  <c r="CA77" i="30"/>
  <c r="CA75" i="30"/>
  <c r="CA66" i="30"/>
  <c r="CB68" i="30"/>
  <c r="CB69" i="30"/>
  <c r="CB67" i="30"/>
  <c r="CB71" i="30"/>
  <c r="CB73" i="30" a="1"/>
  <c r="CB73" i="30"/>
  <c r="CB72" i="30"/>
  <c r="CB74" i="30"/>
  <c r="CB70" i="30"/>
  <c r="CB76" i="30"/>
  <c r="CB77" i="30"/>
  <c r="CB75" i="30"/>
  <c r="CB66" i="30"/>
  <c r="CC68" i="30"/>
  <c r="CC69" i="30"/>
  <c r="CC67" i="30"/>
  <c r="CC71" i="30"/>
  <c r="CC73" i="30" a="1"/>
  <c r="CC73" i="30"/>
  <c r="CC72" i="30"/>
  <c r="CC74" i="30"/>
  <c r="CC70" i="30"/>
  <c r="CC76" i="30"/>
  <c r="CC77" i="30"/>
  <c r="CC75" i="30"/>
  <c r="CC66" i="30"/>
  <c r="CD68" i="30"/>
  <c r="CD69" i="30"/>
  <c r="CD67" i="30"/>
  <c r="CD71" i="30"/>
  <c r="CD73" i="30" a="1"/>
  <c r="CD73" i="30"/>
  <c r="CD72" i="30"/>
  <c r="CD74" i="30"/>
  <c r="CD70" i="30"/>
  <c r="CD76" i="30"/>
  <c r="CD77" i="30"/>
  <c r="CD75" i="30"/>
  <c r="CD66" i="30"/>
  <c r="CE68" i="30"/>
  <c r="CE69" i="30"/>
  <c r="CE67" i="30"/>
  <c r="CE71" i="30"/>
  <c r="CE73" i="30" a="1"/>
  <c r="CE73" i="30"/>
  <c r="CE72" i="30"/>
  <c r="CE74" i="30"/>
  <c r="CE70" i="30"/>
  <c r="CE76" i="30"/>
  <c r="CE77" i="30"/>
  <c r="CE75" i="30"/>
  <c r="CE66" i="30"/>
  <c r="CF68" i="30"/>
  <c r="CF69" i="30"/>
  <c r="CF67" i="30"/>
  <c r="CF71" i="30"/>
  <c r="CF73" i="30" a="1"/>
  <c r="CF73" i="30"/>
  <c r="CF72" i="30"/>
  <c r="CF74" i="30"/>
  <c r="CF70" i="30"/>
  <c r="CF76" i="30"/>
  <c r="CF77" i="30"/>
  <c r="CF75" i="30"/>
  <c r="CF66" i="30"/>
  <c r="CG68" i="30"/>
  <c r="CG69" i="30"/>
  <c r="CG67" i="30"/>
  <c r="CG71" i="30"/>
  <c r="CG73" i="30" a="1"/>
  <c r="CG73" i="30"/>
  <c r="CG72" i="30"/>
  <c r="CG74" i="30"/>
  <c r="CG70" i="30"/>
  <c r="CG76" i="30"/>
  <c r="CG77" i="30"/>
  <c r="CG75" i="30"/>
  <c r="CG66" i="30"/>
  <c r="CH68" i="30"/>
  <c r="CH69" i="30"/>
  <c r="CH67" i="30"/>
  <c r="CH71" i="30"/>
  <c r="CH73" i="30" a="1"/>
  <c r="CH73" i="30"/>
  <c r="CH72" i="30"/>
  <c r="CH74" i="30"/>
  <c r="CH70" i="30"/>
  <c r="CH76" i="30"/>
  <c r="CH77" i="30"/>
  <c r="CH75" i="30"/>
  <c r="CH66" i="30"/>
  <c r="CI68" i="30"/>
  <c r="CI69" i="30"/>
  <c r="CI67" i="30"/>
  <c r="CI71" i="30"/>
  <c r="CI73" i="30" a="1"/>
  <c r="CI73" i="30"/>
  <c r="CI72" i="30"/>
  <c r="CI74" i="30"/>
  <c r="CI70" i="30"/>
  <c r="CI76" i="30"/>
  <c r="CI77" i="30"/>
  <c r="CI75" i="30"/>
  <c r="CI66" i="30"/>
  <c r="CJ68" i="30"/>
  <c r="CJ69" i="30"/>
  <c r="CJ67" i="30"/>
  <c r="CJ71" i="30"/>
  <c r="CJ73" i="30" a="1"/>
  <c r="CJ73" i="30"/>
  <c r="CJ72" i="30"/>
  <c r="CJ74" i="30"/>
  <c r="CJ70" i="30"/>
  <c r="CJ76" i="30"/>
  <c r="CJ77" i="30"/>
  <c r="CJ75" i="30"/>
  <c r="CJ66" i="30"/>
  <c r="CK68" i="30"/>
  <c r="CK69" i="30"/>
  <c r="CK67" i="30"/>
  <c r="CK71" i="30"/>
  <c r="CK73" i="30" a="1"/>
  <c r="CK73" i="30"/>
  <c r="CK72" i="30"/>
  <c r="CK74" i="30"/>
  <c r="CK70" i="30"/>
  <c r="CK76" i="30"/>
  <c r="CK77" i="30"/>
  <c r="CK75" i="30"/>
  <c r="CK66" i="30"/>
  <c r="CL68" i="30"/>
  <c r="CL69" i="30"/>
  <c r="CL67" i="30"/>
  <c r="CL71" i="30"/>
  <c r="CL73" i="30" a="1"/>
  <c r="CL73" i="30"/>
  <c r="CL72" i="30"/>
  <c r="CL74" i="30"/>
  <c r="CL70" i="30"/>
  <c r="CL76" i="30"/>
  <c r="CL77" i="30"/>
  <c r="CL75" i="30"/>
  <c r="CL66" i="30"/>
  <c r="CM68" i="30"/>
  <c r="CM69" i="30"/>
  <c r="CM67" i="30"/>
  <c r="CM71" i="30"/>
  <c r="CM73" i="30" a="1"/>
  <c r="CM73" i="30"/>
  <c r="CM72" i="30"/>
  <c r="CM74" i="30"/>
  <c r="CM70" i="30"/>
  <c r="CM76" i="30"/>
  <c r="CM77" i="30"/>
  <c r="CM75" i="30"/>
  <c r="CM66" i="30"/>
  <c r="CN68" i="30"/>
  <c r="CN69" i="30"/>
  <c r="CN67" i="30"/>
  <c r="CN71" i="30"/>
  <c r="CN73" i="30" a="1"/>
  <c r="CN73" i="30"/>
  <c r="CN72" i="30"/>
  <c r="CN74" i="30"/>
  <c r="CN70" i="30"/>
  <c r="CN76" i="30"/>
  <c r="CN77" i="30"/>
  <c r="CN75" i="30"/>
  <c r="CN66" i="30"/>
  <c r="CO68" i="30"/>
  <c r="CO69" i="30"/>
  <c r="CO67" i="30"/>
  <c r="CO71" i="30"/>
  <c r="CO73" i="30" a="1"/>
  <c r="CO73" i="30"/>
  <c r="CO72" i="30"/>
  <c r="CO74" i="30"/>
  <c r="CO70" i="30"/>
  <c r="CO76" i="30"/>
  <c r="CO77" i="30"/>
  <c r="CO75" i="30"/>
  <c r="CO66" i="30"/>
  <c r="CP68" i="30"/>
  <c r="CP69" i="30"/>
  <c r="CP67" i="30"/>
  <c r="CP71" i="30"/>
  <c r="CP73" i="30" a="1"/>
  <c r="CP73" i="30"/>
  <c r="CP72" i="30"/>
  <c r="CP74" i="30"/>
  <c r="CP70" i="30"/>
  <c r="CP76" i="30"/>
  <c r="CP77" i="30"/>
  <c r="CP75" i="30"/>
  <c r="CP66" i="30"/>
  <c r="CQ68" i="30"/>
  <c r="CQ69" i="30"/>
  <c r="CQ67" i="30"/>
  <c r="CQ71" i="30"/>
  <c r="CQ73" i="30" a="1"/>
  <c r="CQ73" i="30"/>
  <c r="CQ72" i="30"/>
  <c r="CQ74" i="30"/>
  <c r="CQ70" i="30"/>
  <c r="CQ76" i="30"/>
  <c r="CQ77" i="30"/>
  <c r="CQ75" i="30"/>
  <c r="CQ66" i="30"/>
  <c r="CR68" i="30"/>
  <c r="CR69" i="30"/>
  <c r="CR67" i="30"/>
  <c r="CR71" i="30"/>
  <c r="CR73" i="30" a="1"/>
  <c r="CR73" i="30"/>
  <c r="CR72" i="30"/>
  <c r="CR74" i="30"/>
  <c r="CR70" i="30"/>
  <c r="CR76" i="30"/>
  <c r="CR77" i="30"/>
  <c r="CR75" i="30"/>
  <c r="CR66" i="30"/>
  <c r="CS68" i="30"/>
  <c r="CS69" i="30"/>
  <c r="CS67" i="30"/>
  <c r="CS71" i="30"/>
  <c r="CS73" i="30" a="1"/>
  <c r="CS73" i="30"/>
  <c r="CS72" i="30"/>
  <c r="CS74" i="30"/>
  <c r="CS70" i="30"/>
  <c r="CS76" i="30"/>
  <c r="CS77" i="30"/>
  <c r="CS75" i="30"/>
  <c r="CS66" i="30"/>
  <c r="CT68" i="30"/>
  <c r="CT69" i="30"/>
  <c r="CT67" i="30"/>
  <c r="CT71" i="30"/>
  <c r="CT73" i="30" a="1"/>
  <c r="CT73" i="30"/>
  <c r="CT72" i="30"/>
  <c r="CT74" i="30"/>
  <c r="CT70" i="30"/>
  <c r="CT76" i="30"/>
  <c r="CT77" i="30"/>
  <c r="CT75" i="30"/>
  <c r="CT66" i="30"/>
  <c r="CU68" i="30"/>
  <c r="CU69" i="30"/>
  <c r="CU67" i="30"/>
  <c r="CU71" i="30"/>
  <c r="CU73" i="30" a="1"/>
  <c r="CU73" i="30"/>
  <c r="CU72" i="30"/>
  <c r="CU74" i="30"/>
  <c r="CU70" i="30"/>
  <c r="CU76" i="30"/>
  <c r="CU77" i="30"/>
  <c r="CU75" i="30"/>
  <c r="CU66" i="30"/>
  <c r="CV68" i="30"/>
  <c r="CV69" i="30"/>
  <c r="CV67" i="30"/>
  <c r="CV71" i="30"/>
  <c r="CV73" i="30" a="1"/>
  <c r="CV73" i="30"/>
  <c r="CV72" i="30"/>
  <c r="CV74" i="30"/>
  <c r="CV70" i="30"/>
  <c r="CV76" i="30"/>
  <c r="CV77" i="30"/>
  <c r="CV75" i="30"/>
  <c r="CV66" i="30"/>
  <c r="CW68" i="30"/>
  <c r="CW69" i="30"/>
  <c r="CW67" i="30"/>
  <c r="CW71" i="30"/>
  <c r="CW73" i="30" a="1"/>
  <c r="CW73" i="30"/>
  <c r="CW72" i="30"/>
  <c r="CW74" i="30"/>
  <c r="CW70" i="30"/>
  <c r="CW76" i="30"/>
  <c r="CW77" i="30"/>
  <c r="CW75" i="30"/>
  <c r="CW66" i="30"/>
  <c r="CX68" i="30"/>
  <c r="CX69" i="30"/>
  <c r="CX67" i="30"/>
  <c r="CX71" i="30"/>
  <c r="CX73" i="30" a="1"/>
  <c r="CX73" i="30"/>
  <c r="CX72" i="30"/>
  <c r="CX74" i="30"/>
  <c r="CX70" i="30"/>
  <c r="CX76" i="30"/>
  <c r="CX77" i="30"/>
  <c r="CX75" i="30"/>
  <c r="CX66" i="30"/>
  <c r="CY68" i="30"/>
  <c r="CY69" i="30"/>
  <c r="CY67" i="30"/>
  <c r="CY71" i="30"/>
  <c r="CY73" i="30" a="1"/>
  <c r="CY73" i="30"/>
  <c r="CY72" i="30"/>
  <c r="CY74" i="30"/>
  <c r="CY70" i="30"/>
  <c r="CY76" i="30"/>
  <c r="CY77" i="30"/>
  <c r="CY75" i="30"/>
  <c r="CY66" i="30"/>
  <c r="CZ68" i="30"/>
  <c r="CZ69" i="30"/>
  <c r="CZ67" i="30"/>
  <c r="CZ71" i="30"/>
  <c r="CZ73" i="30" a="1"/>
  <c r="CZ73" i="30"/>
  <c r="CZ72" i="30"/>
  <c r="CZ74" i="30"/>
  <c r="CZ70" i="30"/>
  <c r="CZ76" i="30"/>
  <c r="CZ77" i="30"/>
  <c r="CZ75" i="30"/>
  <c r="CZ66" i="30"/>
  <c r="DA68" i="30"/>
  <c r="DA69" i="30"/>
  <c r="DA67" i="30"/>
  <c r="DA71" i="30"/>
  <c r="DA73" i="30" a="1"/>
  <c r="DA73" i="30"/>
  <c r="DA72" i="30"/>
  <c r="DA74" i="30"/>
  <c r="DA70" i="30"/>
  <c r="DA76" i="30"/>
  <c r="DA77" i="30"/>
  <c r="DA75" i="30"/>
  <c r="DA66" i="30"/>
  <c r="DB68" i="30"/>
  <c r="DB69" i="30"/>
  <c r="DB67" i="30"/>
  <c r="DB71" i="30"/>
  <c r="DB73" i="30" a="1"/>
  <c r="DB73" i="30"/>
  <c r="DB72" i="30"/>
  <c r="DB74" i="30"/>
  <c r="DB70" i="30"/>
  <c r="DB76" i="30"/>
  <c r="DB77" i="30"/>
  <c r="DB75" i="30"/>
  <c r="DB66" i="30"/>
  <c r="DC68" i="30"/>
  <c r="DC69" i="30"/>
  <c r="DC67" i="30"/>
  <c r="DC71" i="30"/>
  <c r="DC73" i="30" a="1"/>
  <c r="DC73" i="30"/>
  <c r="DC72" i="30"/>
  <c r="DC74" i="30"/>
  <c r="DC70" i="30"/>
  <c r="DC76" i="30"/>
  <c r="DC77" i="30"/>
  <c r="DC75" i="30"/>
  <c r="DC66" i="30"/>
  <c r="DD68" i="30"/>
  <c r="DD69" i="30"/>
  <c r="DD67" i="30"/>
  <c r="DD71" i="30"/>
  <c r="DD73" i="30" a="1"/>
  <c r="DD73" i="30"/>
  <c r="DD72" i="30"/>
  <c r="DD74" i="30"/>
  <c r="DD70" i="30"/>
  <c r="DD76" i="30"/>
  <c r="DD77" i="30"/>
  <c r="DD75" i="30"/>
  <c r="DD66" i="30"/>
  <c r="DE68" i="30"/>
  <c r="DE69" i="30"/>
  <c r="DE67" i="30"/>
  <c r="DE71" i="30"/>
  <c r="DE73" i="30" a="1"/>
  <c r="DE73" i="30"/>
  <c r="DE72" i="30"/>
  <c r="DE74" i="30"/>
  <c r="DE70" i="30"/>
  <c r="DE76" i="30"/>
  <c r="DE77" i="30"/>
  <c r="DE75" i="30"/>
  <c r="DE66" i="30"/>
  <c r="DF68" i="30"/>
  <c r="DF69" i="30"/>
  <c r="DF67" i="30"/>
  <c r="DF71" i="30"/>
  <c r="DF73" i="30" a="1"/>
  <c r="DF73" i="30"/>
  <c r="DF72" i="30"/>
  <c r="DF74" i="30"/>
  <c r="DF70" i="30"/>
  <c r="DF76" i="30"/>
  <c r="DF77" i="30"/>
  <c r="DF75" i="30"/>
  <c r="DF66" i="30"/>
  <c r="DG68" i="30"/>
  <c r="DG69" i="30"/>
  <c r="DG67" i="30"/>
  <c r="DG71" i="30"/>
  <c r="DG73" i="30" a="1"/>
  <c r="DG73" i="30"/>
  <c r="DG72" i="30"/>
  <c r="DG74" i="30"/>
  <c r="DG70" i="30"/>
  <c r="DG76" i="30"/>
  <c r="DG77" i="30"/>
  <c r="DG75" i="30"/>
  <c r="DG66" i="30"/>
  <c r="DH68" i="30"/>
  <c r="DH69" i="30"/>
  <c r="DH67" i="30"/>
  <c r="DH71" i="30"/>
  <c r="DH73" i="30" a="1"/>
  <c r="DH73" i="30"/>
  <c r="DH72" i="30"/>
  <c r="DH74" i="30"/>
  <c r="DH70" i="30"/>
  <c r="DH76" i="30"/>
  <c r="DH77" i="30"/>
  <c r="DH75" i="30"/>
  <c r="DH66" i="30"/>
  <c r="DI68" i="30"/>
  <c r="DI69" i="30"/>
  <c r="DI67" i="30"/>
  <c r="DI71" i="30"/>
  <c r="DI73" i="30" a="1"/>
  <c r="DI73" i="30"/>
  <c r="DI72" i="30"/>
  <c r="DI74" i="30"/>
  <c r="DI70" i="30"/>
  <c r="DI76" i="30"/>
  <c r="DI77" i="30"/>
  <c r="DI75" i="30"/>
  <c r="DI66" i="30"/>
  <c r="DJ68" i="30"/>
  <c r="DJ69" i="30"/>
  <c r="DJ67" i="30"/>
  <c r="DJ71" i="30"/>
  <c r="DJ73" i="30" a="1"/>
  <c r="DJ73" i="30"/>
  <c r="DJ72" i="30"/>
  <c r="DJ74" i="30"/>
  <c r="DJ70" i="30"/>
  <c r="DJ76" i="30"/>
  <c r="DJ77" i="30"/>
  <c r="DJ75" i="30"/>
  <c r="DJ66" i="30"/>
  <c r="DK68" i="30"/>
  <c r="DK69" i="30"/>
  <c r="DK67" i="30"/>
  <c r="DK71" i="30"/>
  <c r="DK73" i="30" a="1"/>
  <c r="DK73" i="30"/>
  <c r="DK72" i="30"/>
  <c r="DK74" i="30"/>
  <c r="DK70" i="30"/>
  <c r="DK76" i="30"/>
  <c r="DK77" i="30"/>
  <c r="DK75" i="30"/>
  <c r="DK66" i="30"/>
  <c r="DL68" i="30"/>
  <c r="DL69" i="30"/>
  <c r="DL67" i="30"/>
  <c r="DL71" i="30"/>
  <c r="DL73" i="30" a="1"/>
  <c r="DL73" i="30"/>
  <c r="DL72" i="30"/>
  <c r="DL74" i="30"/>
  <c r="DL70" i="30"/>
  <c r="DL76" i="30"/>
  <c r="DL77" i="30"/>
  <c r="DL75" i="30"/>
  <c r="DL66" i="30"/>
  <c r="DM68" i="30"/>
  <c r="DM69" i="30"/>
  <c r="DM67" i="30"/>
  <c r="DM71" i="30"/>
  <c r="DM73" i="30" a="1"/>
  <c r="DM73" i="30"/>
  <c r="DM72" i="30"/>
  <c r="DM74" i="30"/>
  <c r="DM70" i="30"/>
  <c r="DM76" i="30"/>
  <c r="DM77" i="30"/>
  <c r="DM75" i="30"/>
  <c r="DM66" i="30"/>
  <c r="DN68" i="30"/>
  <c r="DN69" i="30"/>
  <c r="DN67" i="30"/>
  <c r="DN71" i="30"/>
  <c r="DN73" i="30" a="1"/>
  <c r="DN73" i="30"/>
  <c r="DN72" i="30"/>
  <c r="DN74" i="30"/>
  <c r="DN70" i="30"/>
  <c r="DN76" i="30"/>
  <c r="DN77" i="30"/>
  <c r="DN75" i="30"/>
  <c r="DN66" i="30"/>
  <c r="DO68" i="30"/>
  <c r="DO69" i="30"/>
  <c r="DO67" i="30"/>
  <c r="DO71" i="30"/>
  <c r="DO73" i="30" a="1"/>
  <c r="DO73" i="30"/>
  <c r="DO72" i="30"/>
  <c r="DO74" i="30"/>
  <c r="DO70" i="30"/>
  <c r="DO76" i="30"/>
  <c r="DO77" i="30"/>
  <c r="DO75" i="30"/>
  <c r="DO66" i="30"/>
  <c r="DP68" i="30"/>
  <c r="DP69" i="30"/>
  <c r="DP67" i="30"/>
  <c r="DP71" i="30"/>
  <c r="DP73" i="30" a="1"/>
  <c r="DP73" i="30"/>
  <c r="DP72" i="30"/>
  <c r="DP74" i="30"/>
  <c r="DP70" i="30"/>
  <c r="DP76" i="30"/>
  <c r="DP77" i="30"/>
  <c r="DP75" i="30"/>
  <c r="DP66" i="30"/>
  <c r="DQ68" i="30"/>
  <c r="DQ69" i="30"/>
  <c r="DQ67" i="30"/>
  <c r="DQ71" i="30"/>
  <c r="DQ73" i="30" a="1"/>
  <c r="DQ73" i="30"/>
  <c r="DQ72" i="30"/>
  <c r="DQ74" i="30"/>
  <c r="DQ70" i="30"/>
  <c r="DQ76" i="30"/>
  <c r="DQ77" i="30"/>
  <c r="DQ75" i="30"/>
  <c r="DQ66" i="30"/>
  <c r="DR68" i="30"/>
  <c r="DR69" i="30"/>
  <c r="DR67" i="30"/>
  <c r="DR71" i="30"/>
  <c r="DR73" i="30" a="1"/>
  <c r="DR73" i="30"/>
  <c r="DR72" i="30"/>
  <c r="DR74" i="30"/>
  <c r="DR70" i="30"/>
  <c r="DR76" i="30"/>
  <c r="DR77" i="30"/>
  <c r="DR75" i="30"/>
  <c r="DR66" i="30"/>
  <c r="DS68" i="30"/>
  <c r="DS69" i="30"/>
  <c r="DS67" i="30"/>
  <c r="DS71" i="30"/>
  <c r="DS73" i="30" a="1"/>
  <c r="DS73" i="30"/>
  <c r="DS72" i="30"/>
  <c r="DS74" i="30"/>
  <c r="DS70" i="30"/>
  <c r="DS76" i="30"/>
  <c r="DS77" i="30"/>
  <c r="DS75" i="30"/>
  <c r="DS66" i="30"/>
  <c r="DT68" i="30"/>
  <c r="DT69" i="30"/>
  <c r="DT67" i="30"/>
  <c r="DT71" i="30"/>
  <c r="DT73" i="30" a="1"/>
  <c r="DT73" i="30"/>
  <c r="DT72" i="30"/>
  <c r="DT74" i="30"/>
  <c r="DT70" i="30"/>
  <c r="DT76" i="30"/>
  <c r="DT77" i="30"/>
  <c r="DT75" i="30"/>
  <c r="DT66" i="30"/>
  <c r="DU68" i="30"/>
  <c r="DU69" i="30"/>
  <c r="DU67" i="30"/>
  <c r="DU71" i="30"/>
  <c r="DU73" i="30" a="1"/>
  <c r="DU73" i="30"/>
  <c r="DU72" i="30"/>
  <c r="DU74" i="30"/>
  <c r="DU70" i="30"/>
  <c r="DU76" i="30"/>
  <c r="DU77" i="30"/>
  <c r="DU75" i="30"/>
  <c r="DU66" i="30"/>
  <c r="DV68" i="30"/>
  <c r="DV69" i="30"/>
  <c r="DV67" i="30"/>
  <c r="DV71" i="30"/>
  <c r="DV73" i="30" a="1"/>
  <c r="DV73" i="30"/>
  <c r="DV72" i="30"/>
  <c r="DV74" i="30"/>
  <c r="DV70" i="30"/>
  <c r="DV76" i="30"/>
  <c r="DV77" i="30"/>
  <c r="DV75" i="30"/>
  <c r="DV66" i="30"/>
  <c r="DW68" i="30"/>
  <c r="DW69" i="30"/>
  <c r="DW67" i="30"/>
  <c r="DW71" i="30"/>
  <c r="DW73" i="30" a="1"/>
  <c r="DW73" i="30"/>
  <c r="DW72" i="30"/>
  <c r="DW74" i="30"/>
  <c r="DW70" i="30"/>
  <c r="DW76" i="30"/>
  <c r="DW77" i="30"/>
  <c r="DW75" i="30"/>
  <c r="DW66" i="30"/>
  <c r="DX68" i="30"/>
  <c r="DX69" i="30"/>
  <c r="DX67" i="30"/>
  <c r="DX71" i="30"/>
  <c r="DX73" i="30" a="1"/>
  <c r="DX73" i="30"/>
  <c r="DX72" i="30"/>
  <c r="DX74" i="30"/>
  <c r="DX70" i="30"/>
  <c r="DX76" i="30"/>
  <c r="DX77" i="30"/>
  <c r="DX75" i="30"/>
  <c r="DX66" i="30"/>
  <c r="DY68" i="30"/>
  <c r="DY69" i="30"/>
  <c r="DY67" i="30"/>
  <c r="DY71" i="30"/>
  <c r="DY73" i="30" a="1"/>
  <c r="DY73" i="30"/>
  <c r="DY72" i="30"/>
  <c r="DY74" i="30"/>
  <c r="DY70" i="30"/>
  <c r="DY76" i="30"/>
  <c r="DY77" i="30"/>
  <c r="DY75" i="30"/>
  <c r="DY66" i="30"/>
  <c r="DZ68" i="30"/>
  <c r="DZ69" i="30"/>
  <c r="DZ67" i="30"/>
  <c r="DZ71" i="30"/>
  <c r="DZ73" i="30" a="1"/>
  <c r="DZ73" i="30"/>
  <c r="DZ72" i="30"/>
  <c r="DZ74" i="30"/>
  <c r="DZ70" i="30"/>
  <c r="DZ76" i="30"/>
  <c r="DZ77" i="30"/>
  <c r="DZ75" i="30"/>
  <c r="DZ66" i="30"/>
  <c r="EA68" i="30"/>
  <c r="EA69" i="30"/>
  <c r="EA67" i="30"/>
  <c r="EA71" i="30"/>
  <c r="EA73" i="30" a="1"/>
  <c r="EA73" i="30"/>
  <c r="EA72" i="30"/>
  <c r="EA74" i="30"/>
  <c r="EA70" i="30"/>
  <c r="EA76" i="30"/>
  <c r="EA77" i="30"/>
  <c r="EA75" i="30"/>
  <c r="EA66" i="30"/>
  <c r="EB68" i="30"/>
  <c r="EB69" i="30"/>
  <c r="EB67" i="30"/>
  <c r="EB71" i="30"/>
  <c r="EB73" i="30" a="1"/>
  <c r="EB73" i="30"/>
  <c r="EB72" i="30"/>
  <c r="EB74" i="30"/>
  <c r="EB70" i="30"/>
  <c r="EB76" i="30"/>
  <c r="EB77" i="30"/>
  <c r="EB75" i="30"/>
  <c r="EB66" i="30"/>
  <c r="EC68" i="30"/>
  <c r="EC69" i="30"/>
  <c r="EC67" i="30"/>
  <c r="EC71" i="30"/>
  <c r="EC73" i="30" a="1"/>
  <c r="EC73" i="30"/>
  <c r="EC72" i="30"/>
  <c r="EC74" i="30"/>
  <c r="EC70" i="30"/>
  <c r="EC76" i="30"/>
  <c r="EC77" i="30"/>
  <c r="EC75" i="30"/>
  <c r="EC66" i="30"/>
  <c r="ED68" i="30"/>
  <c r="ED69" i="30"/>
  <c r="ED67" i="30"/>
  <c r="ED71" i="30"/>
  <c r="ED73" i="30" a="1"/>
  <c r="ED73" i="30"/>
  <c r="ED72" i="30"/>
  <c r="ED74" i="30"/>
  <c r="ED70" i="30"/>
  <c r="ED76" i="30"/>
  <c r="ED77" i="30"/>
  <c r="ED75" i="30"/>
  <c r="ED66" i="30"/>
  <c r="EE68" i="30"/>
  <c r="EE69" i="30"/>
  <c r="EE67" i="30"/>
  <c r="EE71" i="30"/>
  <c r="EE73" i="30" a="1"/>
  <c r="EE73" i="30"/>
  <c r="EE72" i="30"/>
  <c r="EE74" i="30"/>
  <c r="EE70" i="30"/>
  <c r="EE76" i="30"/>
  <c r="EE77" i="30"/>
  <c r="EE75" i="30"/>
  <c r="EE66" i="30"/>
  <c r="EF68" i="30"/>
  <c r="EF69" i="30"/>
  <c r="EF67" i="30"/>
  <c r="EF71" i="30"/>
  <c r="EF73" i="30" a="1"/>
  <c r="EF73" i="30"/>
  <c r="EF72" i="30"/>
  <c r="EF74" i="30"/>
  <c r="EF70" i="30"/>
  <c r="EF76" i="30"/>
  <c r="EF77" i="30"/>
  <c r="EF75" i="30"/>
  <c r="EF66" i="30"/>
  <c r="EG68" i="30"/>
  <c r="EG69" i="30"/>
  <c r="EG67" i="30"/>
  <c r="EG71" i="30"/>
  <c r="EG73" i="30" a="1"/>
  <c r="EG73" i="30"/>
  <c r="EG72" i="30"/>
  <c r="EG74" i="30"/>
  <c r="EG70" i="30"/>
  <c r="EG76" i="30"/>
  <c r="EG77" i="30"/>
  <c r="EG75" i="30"/>
  <c r="EG66" i="30"/>
  <c r="EH68" i="30"/>
  <c r="EH69" i="30"/>
  <c r="EH67" i="30"/>
  <c r="EH71" i="30"/>
  <c r="EH73" i="30" a="1"/>
  <c r="EH73" i="30"/>
  <c r="EH72" i="30"/>
  <c r="EH74" i="30"/>
  <c r="EH70" i="30"/>
  <c r="EH76" i="30"/>
  <c r="EH77" i="30"/>
  <c r="EH75" i="30"/>
  <c r="EH66" i="30"/>
  <c r="EI68" i="30"/>
  <c r="EI69" i="30"/>
  <c r="EI67" i="30"/>
  <c r="EI71" i="30"/>
  <c r="EI73" i="30" a="1"/>
  <c r="EI73" i="30"/>
  <c r="EI72" i="30"/>
  <c r="EI74" i="30"/>
  <c r="EI70" i="30"/>
  <c r="EI76" i="30"/>
  <c r="EI77" i="30"/>
  <c r="EI75" i="30"/>
  <c r="EI66" i="30"/>
  <c r="EJ68" i="30"/>
  <c r="EJ69" i="30"/>
  <c r="EJ67" i="30"/>
  <c r="EJ71" i="30"/>
  <c r="EJ73" i="30" a="1"/>
  <c r="EJ73" i="30"/>
  <c r="EJ72" i="30"/>
  <c r="EJ74" i="30"/>
  <c r="EJ70" i="30"/>
  <c r="EJ76" i="30"/>
  <c r="EJ77" i="30"/>
  <c r="EJ75" i="30"/>
  <c r="EJ66" i="30"/>
  <c r="EK68" i="30"/>
  <c r="EK69" i="30"/>
  <c r="EK67" i="30"/>
  <c r="EK71" i="30"/>
  <c r="EK73" i="30" a="1"/>
  <c r="EK73" i="30"/>
  <c r="EK72" i="30"/>
  <c r="EK74" i="30"/>
  <c r="EK70" i="30"/>
  <c r="EK76" i="30"/>
  <c r="EK77" i="30"/>
  <c r="EK75" i="30"/>
  <c r="EK66" i="30"/>
  <c r="EL68" i="30"/>
  <c r="EL69" i="30"/>
  <c r="EL67" i="30"/>
  <c r="EL71" i="30"/>
  <c r="EL73" i="30" a="1"/>
  <c r="EL73" i="30"/>
  <c r="EL72" i="30"/>
  <c r="EL74" i="30"/>
  <c r="EL70" i="30"/>
  <c r="EL76" i="30"/>
  <c r="EL77" i="30"/>
  <c r="EL75" i="30"/>
  <c r="EL66" i="30"/>
  <c r="EM68" i="30"/>
  <c r="EM69" i="30"/>
  <c r="EM67" i="30"/>
  <c r="EM71" i="30"/>
  <c r="EM73" i="30" a="1"/>
  <c r="EM73" i="30"/>
  <c r="EM72" i="30"/>
  <c r="EM74" i="30"/>
  <c r="EM70" i="30"/>
  <c r="EM76" i="30"/>
  <c r="EM77" i="30"/>
  <c r="EM75" i="30"/>
  <c r="EM66" i="30"/>
  <c r="EN68" i="30"/>
  <c r="EN69" i="30"/>
  <c r="EN67" i="30"/>
  <c r="EN71" i="30"/>
  <c r="EN73" i="30" a="1"/>
  <c r="EN73" i="30"/>
  <c r="EN72" i="30"/>
  <c r="EN74" i="30"/>
  <c r="EN70" i="30"/>
  <c r="EN76" i="30"/>
  <c r="EN77" i="30"/>
  <c r="EN75" i="30"/>
  <c r="EN66" i="30"/>
  <c r="EO68" i="30"/>
  <c r="EO69" i="30"/>
  <c r="EO67" i="30"/>
  <c r="EO71" i="30"/>
  <c r="EO73" i="30" a="1"/>
  <c r="EO73" i="30"/>
  <c r="EO72" i="30"/>
  <c r="EO74" i="30"/>
  <c r="EO70" i="30"/>
  <c r="EO76" i="30"/>
  <c r="EO77" i="30"/>
  <c r="EO75" i="30"/>
  <c r="EO66" i="30"/>
  <c r="EP68" i="30"/>
  <c r="EP69" i="30"/>
  <c r="EP67" i="30"/>
  <c r="EP71" i="30"/>
  <c r="EP73" i="30" a="1"/>
  <c r="EP73" i="30"/>
  <c r="EP72" i="30"/>
  <c r="EP74" i="30"/>
  <c r="EP70" i="30"/>
  <c r="EP76" i="30"/>
  <c r="EP77" i="30"/>
  <c r="EP75" i="30"/>
  <c r="EP66" i="30"/>
  <c r="EQ68" i="30"/>
  <c r="EQ69" i="30"/>
  <c r="EQ67" i="30"/>
  <c r="EQ71" i="30"/>
  <c r="EQ73" i="30" a="1"/>
  <c r="EQ73" i="30"/>
  <c r="EQ72" i="30"/>
  <c r="EQ74" i="30"/>
  <c r="EQ70" i="30"/>
  <c r="EQ76" i="30"/>
  <c r="EQ77" i="30"/>
  <c r="EQ75" i="30"/>
  <c r="EQ66" i="30"/>
  <c r="ER68" i="30"/>
  <c r="ER69" i="30"/>
  <c r="ER67" i="30"/>
  <c r="ER71" i="30"/>
  <c r="ER73" i="30" a="1"/>
  <c r="ER73" i="30"/>
  <c r="ER72" i="30"/>
  <c r="ER74" i="30"/>
  <c r="ER70" i="30"/>
  <c r="ER76" i="30"/>
  <c r="ER77" i="30"/>
  <c r="ER75" i="30"/>
  <c r="ER66" i="30"/>
  <c r="ES68" i="30"/>
  <c r="ES69" i="30"/>
  <c r="ES67" i="30"/>
  <c r="ES71" i="30"/>
  <c r="ES73" i="30" a="1"/>
  <c r="ES73" i="30"/>
  <c r="ES72" i="30"/>
  <c r="ES74" i="30"/>
  <c r="ES70" i="30"/>
  <c r="ES76" i="30"/>
  <c r="ES77" i="30"/>
  <c r="ES75" i="30"/>
  <c r="ES66" i="30"/>
  <c r="ET68" i="30"/>
  <c r="ET69" i="30"/>
  <c r="ET67" i="30"/>
  <c r="ET71" i="30"/>
  <c r="ET73" i="30" a="1"/>
  <c r="ET73" i="30"/>
  <c r="ET72" i="30"/>
  <c r="ET74" i="30"/>
  <c r="ET70" i="30"/>
  <c r="ET76" i="30"/>
  <c r="ET77" i="30"/>
  <c r="ET75" i="30"/>
  <c r="ET66" i="30"/>
  <c r="EU68" i="30"/>
  <c r="EU69" i="30"/>
  <c r="EU67" i="30"/>
  <c r="EU71" i="30"/>
  <c r="EU73" i="30" a="1"/>
  <c r="EU73" i="30"/>
  <c r="EU72" i="30"/>
  <c r="EU74" i="30"/>
  <c r="EU70" i="30"/>
  <c r="EU76" i="30"/>
  <c r="EU77" i="30"/>
  <c r="EU75" i="30"/>
  <c r="EU66" i="30"/>
  <c r="EV68" i="30"/>
  <c r="EV69" i="30"/>
  <c r="EV67" i="30"/>
  <c r="EV71" i="30"/>
  <c r="EV73" i="30" a="1"/>
  <c r="EV73" i="30"/>
  <c r="EV72" i="30"/>
  <c r="EV74" i="30"/>
  <c r="EV70" i="30"/>
  <c r="EV76" i="30"/>
  <c r="EV77" i="30"/>
  <c r="EV75" i="30"/>
  <c r="EV66" i="30"/>
  <c r="EW68" i="30"/>
  <c r="EW69" i="30"/>
  <c r="EW67" i="30"/>
  <c r="EW71" i="30"/>
  <c r="EW73" i="30" a="1"/>
  <c r="EW73" i="30"/>
  <c r="EW72" i="30"/>
  <c r="EW74" i="30"/>
  <c r="EW70" i="30"/>
  <c r="EW76" i="30"/>
  <c r="EW77" i="30"/>
  <c r="EW75" i="30"/>
  <c r="EW66" i="30"/>
  <c r="EX68" i="30"/>
  <c r="EX69" i="30"/>
  <c r="EX67" i="30"/>
  <c r="EX71" i="30"/>
  <c r="EX73" i="30" a="1"/>
  <c r="EX73" i="30"/>
  <c r="EX72" i="30"/>
  <c r="EX74" i="30"/>
  <c r="EX70" i="30"/>
  <c r="EX76" i="30"/>
  <c r="EX77" i="30"/>
  <c r="EX75" i="30"/>
  <c r="EX66" i="30"/>
  <c r="EY68" i="30"/>
  <c r="EY69" i="30"/>
  <c r="EY67" i="30"/>
  <c r="EY71" i="30"/>
  <c r="EY73" i="30" a="1"/>
  <c r="EY73" i="30"/>
  <c r="EY72" i="30"/>
  <c r="EY74" i="30"/>
  <c r="EY70" i="30"/>
  <c r="EY76" i="30"/>
  <c r="EY77" i="30"/>
  <c r="EY75" i="30"/>
  <c r="EY66" i="30"/>
  <c r="EZ68" i="30"/>
  <c r="EZ69" i="30"/>
  <c r="EZ67" i="30"/>
  <c r="EZ71" i="30"/>
  <c r="EZ73" i="30" a="1"/>
  <c r="EZ73" i="30"/>
  <c r="EZ72" i="30"/>
  <c r="EZ74" i="30"/>
  <c r="EZ70" i="30"/>
  <c r="EZ76" i="30"/>
  <c r="EZ77" i="30"/>
  <c r="EZ75" i="30"/>
  <c r="EZ66" i="30"/>
  <c r="FA68" i="30"/>
  <c r="FA69" i="30"/>
  <c r="FA67" i="30"/>
  <c r="FA71" i="30"/>
  <c r="FA73" i="30" a="1"/>
  <c r="FA73" i="30"/>
  <c r="FA72" i="30"/>
  <c r="FA74" i="30"/>
  <c r="FA70" i="30"/>
  <c r="FA76" i="30"/>
  <c r="FA77" i="30"/>
  <c r="FA75" i="30"/>
  <c r="FA66" i="30"/>
  <c r="FB68" i="30"/>
  <c r="FB69" i="30"/>
  <c r="FB67" i="30"/>
  <c r="FB71" i="30"/>
  <c r="FB73" i="30" a="1"/>
  <c r="FB73" i="30"/>
  <c r="FB72" i="30"/>
  <c r="FB74" i="30"/>
  <c r="FB70" i="30"/>
  <c r="FB76" i="30"/>
  <c r="FB77" i="30"/>
  <c r="FB75" i="30"/>
  <c r="FB66" i="30"/>
  <c r="FC68" i="30"/>
  <c r="FC69" i="30"/>
  <c r="FC67" i="30"/>
  <c r="FC71" i="30"/>
  <c r="FC73" i="30" a="1"/>
  <c r="FC73" i="30"/>
  <c r="FC72" i="30"/>
  <c r="FC74" i="30"/>
  <c r="FC70" i="30"/>
  <c r="FC76" i="30"/>
  <c r="FC77" i="30"/>
  <c r="FC75" i="30"/>
  <c r="FC66" i="30"/>
  <c r="FD68" i="30"/>
  <c r="FD69" i="30"/>
  <c r="FD67" i="30"/>
  <c r="FD71" i="30"/>
  <c r="FD73" i="30" a="1"/>
  <c r="FD73" i="30"/>
  <c r="FD72" i="30"/>
  <c r="FD74" i="30"/>
  <c r="FD70" i="30"/>
  <c r="FD76" i="30"/>
  <c r="FD77" i="30"/>
  <c r="FD75" i="30"/>
  <c r="FD66" i="30"/>
  <c r="FE68" i="30"/>
  <c r="FE69" i="30"/>
  <c r="FE67" i="30"/>
  <c r="FE71" i="30"/>
  <c r="FE73" i="30" a="1"/>
  <c r="FE73" i="30"/>
  <c r="FE72" i="30"/>
  <c r="FE74" i="30"/>
  <c r="FE70" i="30"/>
  <c r="FE76" i="30"/>
  <c r="FE77" i="30"/>
  <c r="FE75" i="30"/>
  <c r="FE66" i="30"/>
  <c r="FF68" i="30"/>
  <c r="FF69" i="30"/>
  <c r="FF67" i="30"/>
  <c r="FF71" i="30"/>
  <c r="FF73" i="30" a="1"/>
  <c r="FF73" i="30"/>
  <c r="FF72" i="30"/>
  <c r="FF74" i="30"/>
  <c r="FF70" i="30"/>
  <c r="FF76" i="30"/>
  <c r="FF77" i="30"/>
  <c r="FF75" i="30"/>
  <c r="FF66" i="30"/>
  <c r="FG68" i="30"/>
  <c r="FG69" i="30"/>
  <c r="FG67" i="30"/>
  <c r="FG71" i="30"/>
  <c r="FG73" i="30" a="1"/>
  <c r="FG73" i="30"/>
  <c r="FG72" i="30"/>
  <c r="FG74" i="30"/>
  <c r="FG70" i="30"/>
  <c r="FG76" i="30"/>
  <c r="FG77" i="30"/>
  <c r="FG75" i="30"/>
  <c r="FG66" i="30"/>
  <c r="FH68" i="30"/>
  <c r="FH69" i="30"/>
  <c r="FH67" i="30"/>
  <c r="FH71" i="30"/>
  <c r="FH73" i="30" a="1"/>
  <c r="FH73" i="30"/>
  <c r="FH72" i="30"/>
  <c r="FH74" i="30"/>
  <c r="FH70" i="30"/>
  <c r="FH76" i="30"/>
  <c r="FH77" i="30"/>
  <c r="FH75" i="30"/>
  <c r="FH66" i="30"/>
  <c r="FI68" i="30"/>
  <c r="FI69" i="30"/>
  <c r="FI67" i="30"/>
  <c r="FI71" i="30"/>
  <c r="FI73" i="30" a="1"/>
  <c r="FI73" i="30"/>
  <c r="FI72" i="30"/>
  <c r="FI74" i="30"/>
  <c r="FI70" i="30"/>
  <c r="FI76" i="30"/>
  <c r="FI77" i="30"/>
  <c r="FI75" i="30"/>
  <c r="FI66" i="30"/>
  <c r="FJ68" i="30"/>
  <c r="FJ69" i="30"/>
  <c r="FJ67" i="30"/>
  <c r="FJ71" i="30"/>
  <c r="FJ73" i="30" a="1"/>
  <c r="FJ73" i="30"/>
  <c r="FJ72" i="30"/>
  <c r="FJ74" i="30"/>
  <c r="FJ70" i="30"/>
  <c r="FJ76" i="30"/>
  <c r="FJ77" i="30"/>
  <c r="FJ75" i="30"/>
  <c r="FJ66" i="30"/>
  <c r="FK68" i="30"/>
  <c r="FK69" i="30"/>
  <c r="FK67" i="30"/>
  <c r="FK71" i="30"/>
  <c r="FK73" i="30" a="1"/>
  <c r="FK73" i="30"/>
  <c r="FK72" i="30"/>
  <c r="FK74" i="30"/>
  <c r="FK70" i="30"/>
  <c r="FK76" i="30"/>
  <c r="FK77" i="30"/>
  <c r="FK75" i="30"/>
  <c r="FK66" i="30"/>
  <c r="FL68" i="30"/>
  <c r="FL69" i="30"/>
  <c r="FL67" i="30"/>
  <c r="FL71" i="30"/>
  <c r="FL73" i="30" a="1"/>
  <c r="FL73" i="30"/>
  <c r="FL72" i="30"/>
  <c r="FL74" i="30"/>
  <c r="FL70" i="30"/>
  <c r="FL76" i="30"/>
  <c r="FL77" i="30"/>
  <c r="FL75" i="30"/>
  <c r="FL66" i="30"/>
  <c r="FM68" i="30"/>
  <c r="FM69" i="30"/>
  <c r="FM67" i="30"/>
  <c r="FM71" i="30"/>
  <c r="FM73" i="30" a="1"/>
  <c r="FM73" i="30"/>
  <c r="FM72" i="30"/>
  <c r="FM74" i="30"/>
  <c r="FM70" i="30"/>
  <c r="FM76" i="30"/>
  <c r="FM77" i="30"/>
  <c r="FM75" i="30"/>
  <c r="FM66" i="30"/>
  <c r="FN68" i="30"/>
  <c r="FN69" i="30"/>
  <c r="FN67" i="30"/>
  <c r="FN71" i="30"/>
  <c r="FN73" i="30" a="1"/>
  <c r="FN73" i="30"/>
  <c r="FN72" i="30"/>
  <c r="FN74" i="30"/>
  <c r="FN70" i="30"/>
  <c r="FN76" i="30"/>
  <c r="FN77" i="30"/>
  <c r="FN75" i="30"/>
  <c r="FN66" i="30"/>
  <c r="FO68" i="30"/>
  <c r="FO69" i="30"/>
  <c r="FO67" i="30"/>
  <c r="FO71" i="30"/>
  <c r="FO73" i="30" a="1"/>
  <c r="FO73" i="30"/>
  <c r="FO72" i="30"/>
  <c r="FO74" i="30"/>
  <c r="FO70" i="30"/>
  <c r="FO76" i="30"/>
  <c r="FO77" i="30"/>
  <c r="FO75" i="30"/>
  <c r="FO66" i="30"/>
  <c r="FP68" i="30"/>
  <c r="FP69" i="30"/>
  <c r="FP67" i="30"/>
  <c r="FP71" i="30"/>
  <c r="FP73" i="30" a="1"/>
  <c r="FP73" i="30"/>
  <c r="FP72" i="30"/>
  <c r="FP74" i="30"/>
  <c r="FP70" i="30"/>
  <c r="FP76" i="30"/>
  <c r="FP77" i="30"/>
  <c r="FP75" i="30"/>
  <c r="FP66" i="30"/>
  <c r="FQ68" i="30"/>
  <c r="FQ69" i="30"/>
  <c r="FQ67" i="30"/>
  <c r="FQ71" i="30"/>
  <c r="FQ73" i="30" a="1"/>
  <c r="FQ73" i="30"/>
  <c r="FQ72" i="30"/>
  <c r="FQ74" i="30"/>
  <c r="FQ70" i="30"/>
  <c r="FQ76" i="30"/>
  <c r="FQ77" i="30"/>
  <c r="FQ75" i="30"/>
  <c r="FQ66" i="30"/>
  <c r="FR68" i="30"/>
  <c r="FR69" i="30"/>
  <c r="FR67" i="30"/>
  <c r="FR71" i="30"/>
  <c r="FR73" i="30" a="1"/>
  <c r="FR73" i="30"/>
  <c r="FR72" i="30"/>
  <c r="FR74" i="30"/>
  <c r="FR70" i="30"/>
  <c r="FR76" i="30"/>
  <c r="FR77" i="30"/>
  <c r="FR75" i="30"/>
  <c r="FR66" i="30"/>
  <c r="FS68" i="30"/>
  <c r="FS69" i="30"/>
  <c r="FS67" i="30"/>
  <c r="FS71" i="30"/>
  <c r="FS73" i="30" a="1"/>
  <c r="FS73" i="30"/>
  <c r="FS72" i="30"/>
  <c r="FS74" i="30"/>
  <c r="FS70" i="30"/>
  <c r="FS76" i="30"/>
  <c r="FS77" i="30"/>
  <c r="FS75" i="30"/>
  <c r="FS66" i="30"/>
  <c r="FT68" i="30"/>
  <c r="FT69" i="30"/>
  <c r="FT67" i="30"/>
  <c r="FT71" i="30"/>
  <c r="FT73" i="30" a="1"/>
  <c r="FT73" i="30"/>
  <c r="FT72" i="30"/>
  <c r="FT74" i="30"/>
  <c r="FT70" i="30"/>
  <c r="FT76" i="30"/>
  <c r="FT77" i="30"/>
  <c r="FT75" i="30"/>
  <c r="FT66" i="30"/>
  <c r="FU68" i="30"/>
  <c r="FU69" i="30"/>
  <c r="FU67" i="30"/>
  <c r="FU71" i="30"/>
  <c r="FU73" i="30" a="1"/>
  <c r="FU73" i="30"/>
  <c r="FU72" i="30"/>
  <c r="FU74" i="30"/>
  <c r="FU70" i="30"/>
  <c r="FU76" i="30"/>
  <c r="FU77" i="30"/>
  <c r="FU75" i="30"/>
  <c r="FU66" i="30"/>
  <c r="FV68" i="30"/>
  <c r="FV69" i="30"/>
  <c r="FV67" i="30"/>
  <c r="FV71" i="30"/>
  <c r="FV73" i="30" a="1"/>
  <c r="FV73" i="30"/>
  <c r="FV72" i="30"/>
  <c r="FV74" i="30"/>
  <c r="FV70" i="30"/>
  <c r="FV76" i="30"/>
  <c r="FV77" i="30"/>
  <c r="FV75" i="30"/>
  <c r="FV66" i="30"/>
  <c r="FW68" i="30"/>
  <c r="FW69" i="30"/>
  <c r="FW67" i="30"/>
  <c r="FW71" i="30"/>
  <c r="FW73" i="30" a="1"/>
  <c r="FW73" i="30"/>
  <c r="FW72" i="30"/>
  <c r="FW74" i="30"/>
  <c r="FW70" i="30"/>
  <c r="FW76" i="30"/>
  <c r="FW77" i="30"/>
  <c r="FW75" i="30"/>
  <c r="FW66" i="30"/>
  <c r="FX68" i="30"/>
  <c r="FX69" i="30"/>
  <c r="FX67" i="30"/>
  <c r="FX71" i="30"/>
  <c r="FX73" i="30" a="1"/>
  <c r="FX73" i="30"/>
  <c r="FX72" i="30"/>
  <c r="FX74" i="30"/>
  <c r="FX70" i="30"/>
  <c r="FX76" i="30"/>
  <c r="FX77" i="30"/>
  <c r="FX75" i="30"/>
  <c r="FX66" i="30"/>
  <c r="FY68" i="30"/>
  <c r="FY69" i="30"/>
  <c r="FY67" i="30"/>
  <c r="FY71" i="30"/>
  <c r="FY73" i="30" a="1"/>
  <c r="FY73" i="30"/>
  <c r="FY72" i="30"/>
  <c r="FY74" i="30"/>
  <c r="FY70" i="30"/>
  <c r="FY76" i="30"/>
  <c r="FY77" i="30"/>
  <c r="FY75" i="30"/>
  <c r="FY66" i="30"/>
  <c r="FZ68" i="30"/>
  <c r="FZ69" i="30"/>
  <c r="FZ67" i="30"/>
  <c r="FZ71" i="30"/>
  <c r="FZ73" i="30" a="1"/>
  <c r="FZ73" i="30"/>
  <c r="FZ72" i="30"/>
  <c r="FZ74" i="30"/>
  <c r="FZ70" i="30"/>
  <c r="FZ76" i="30"/>
  <c r="FZ77" i="30"/>
  <c r="FZ75" i="30"/>
  <c r="FZ66" i="30"/>
  <c r="GA68" i="30"/>
  <c r="GA69" i="30"/>
  <c r="GA67" i="30"/>
  <c r="GA71" i="30"/>
  <c r="GA73" i="30" a="1"/>
  <c r="GA73" i="30"/>
  <c r="GA72" i="30"/>
  <c r="GA74" i="30"/>
  <c r="GA70" i="30"/>
  <c r="GA76" i="30"/>
  <c r="GA77" i="30"/>
  <c r="GA75" i="30"/>
  <c r="GA66" i="30"/>
  <c r="GB68" i="30"/>
  <c r="GB69" i="30"/>
  <c r="GB67" i="30"/>
  <c r="GB71" i="30"/>
  <c r="GB73" i="30" a="1"/>
  <c r="GB73" i="30"/>
  <c r="GB72" i="30"/>
  <c r="GB74" i="30"/>
  <c r="GB70" i="30"/>
  <c r="GB76" i="30"/>
  <c r="GB77" i="30"/>
  <c r="GB75" i="30"/>
  <c r="GB66" i="30"/>
  <c r="GC68" i="30"/>
  <c r="GC69" i="30"/>
  <c r="GC67" i="30"/>
  <c r="GC71" i="30"/>
  <c r="GC73" i="30" a="1"/>
  <c r="GC73" i="30"/>
  <c r="GC72" i="30"/>
  <c r="GC74" i="30"/>
  <c r="GC70" i="30"/>
  <c r="GC76" i="30"/>
  <c r="GC77" i="30"/>
  <c r="GC75" i="30"/>
  <c r="GC66" i="30"/>
  <c r="GD68" i="30"/>
  <c r="GD69" i="30"/>
  <c r="GD67" i="30"/>
  <c r="GD71" i="30"/>
  <c r="GD73" i="30" a="1"/>
  <c r="GD73" i="30"/>
  <c r="GD72" i="30"/>
  <c r="GD74" i="30"/>
  <c r="GD70" i="30"/>
  <c r="GD76" i="30"/>
  <c r="GD77" i="30"/>
  <c r="GD75" i="30"/>
  <c r="GD66" i="30"/>
  <c r="GE68" i="30"/>
  <c r="GE69" i="30"/>
  <c r="GE67" i="30"/>
  <c r="GE71" i="30"/>
  <c r="GE73" i="30" a="1"/>
  <c r="GE73" i="30"/>
  <c r="GE72" i="30"/>
  <c r="GE74" i="30"/>
  <c r="GE70" i="30"/>
  <c r="GE76" i="30"/>
  <c r="GE77" i="30"/>
  <c r="GE75" i="30"/>
  <c r="GE66" i="30"/>
  <c r="GF68" i="30"/>
  <c r="GF69" i="30"/>
  <c r="GF67" i="30"/>
  <c r="GF71" i="30"/>
  <c r="GF73" i="30" a="1"/>
  <c r="GF73" i="30"/>
  <c r="GF72" i="30"/>
  <c r="GF74" i="30"/>
  <c r="GF70" i="30"/>
  <c r="GF76" i="30"/>
  <c r="GF77" i="30"/>
  <c r="GF75" i="30"/>
  <c r="GF66" i="30"/>
  <c r="GG68" i="30"/>
  <c r="GG69" i="30"/>
  <c r="GG67" i="30"/>
  <c r="GG71" i="30"/>
  <c r="GG73" i="30" a="1"/>
  <c r="GG73" i="30"/>
  <c r="GG72" i="30"/>
  <c r="GG74" i="30"/>
  <c r="GG70" i="30"/>
  <c r="GG76" i="30"/>
  <c r="GG77" i="30"/>
  <c r="GG75" i="30"/>
  <c r="GG66" i="30"/>
  <c r="GH68" i="30"/>
  <c r="GH69" i="30"/>
  <c r="GH67" i="30"/>
  <c r="GH71" i="30"/>
  <c r="GH73" i="30" a="1"/>
  <c r="GH73" i="30"/>
  <c r="GH72" i="30"/>
  <c r="GH74" i="30"/>
  <c r="GH70" i="30"/>
  <c r="GH76" i="30"/>
  <c r="GH77" i="30"/>
  <c r="GH75" i="30"/>
  <c r="GH66" i="30"/>
  <c r="GI68" i="30"/>
  <c r="GI69" i="30"/>
  <c r="GI67" i="30"/>
  <c r="GI71" i="30"/>
  <c r="GI73" i="30" a="1"/>
  <c r="GI73" i="30"/>
  <c r="GI72" i="30"/>
  <c r="GI74" i="30"/>
  <c r="GI70" i="30"/>
  <c r="GI76" i="30"/>
  <c r="GI77" i="30"/>
  <c r="GI75" i="30"/>
  <c r="GI66" i="30"/>
  <c r="GJ68" i="30"/>
  <c r="GJ69" i="30"/>
  <c r="GJ67" i="30"/>
  <c r="GJ71" i="30"/>
  <c r="GJ73" i="30" a="1"/>
  <c r="GJ73" i="30"/>
  <c r="GJ72" i="30"/>
  <c r="GJ74" i="30"/>
  <c r="GJ70" i="30"/>
  <c r="GJ76" i="30"/>
  <c r="GJ77" i="30"/>
  <c r="GJ75" i="30"/>
  <c r="GJ66" i="30"/>
  <c r="GK68" i="30"/>
  <c r="GK69" i="30"/>
  <c r="GK67" i="30"/>
  <c r="GK71" i="30"/>
  <c r="GK73" i="30" a="1"/>
  <c r="GK73" i="30"/>
  <c r="GK72" i="30"/>
  <c r="GK74" i="30"/>
  <c r="GK70" i="30"/>
  <c r="GK76" i="30"/>
  <c r="GK77" i="30"/>
  <c r="GK75" i="30"/>
  <c r="GK66" i="30"/>
  <c r="GL68" i="30"/>
  <c r="GL69" i="30"/>
  <c r="GL67" i="30"/>
  <c r="GL71" i="30"/>
  <c r="GL73" i="30" a="1"/>
  <c r="GL73" i="30"/>
  <c r="GL72" i="30"/>
  <c r="GL74" i="30"/>
  <c r="GL70" i="30"/>
  <c r="GL76" i="30"/>
  <c r="GL77" i="30"/>
  <c r="GL75" i="30"/>
  <c r="GL66" i="30"/>
  <c r="GM68" i="30"/>
  <c r="GM69" i="30"/>
  <c r="GM67" i="30"/>
  <c r="GM71" i="30"/>
  <c r="GM73" i="30" a="1"/>
  <c r="GM73" i="30"/>
  <c r="GM72" i="30"/>
  <c r="GM74" i="30"/>
  <c r="GM70" i="30"/>
  <c r="GM76" i="30"/>
  <c r="GM77" i="30"/>
  <c r="GM75" i="30"/>
  <c r="GM66" i="30"/>
  <c r="GN68" i="30"/>
  <c r="GN69" i="30"/>
  <c r="GN67" i="30"/>
  <c r="GN71" i="30"/>
  <c r="GN73" i="30" a="1"/>
  <c r="GN73" i="30"/>
  <c r="GN72" i="30"/>
  <c r="GN74" i="30"/>
  <c r="GN70" i="30"/>
  <c r="GN76" i="30"/>
  <c r="GN77" i="30"/>
  <c r="GN75" i="30"/>
  <c r="GN66" i="30"/>
  <c r="GO68" i="30"/>
  <c r="GO69" i="30"/>
  <c r="GO67" i="30"/>
  <c r="GO71" i="30"/>
  <c r="GO73" i="30" a="1"/>
  <c r="GO73" i="30"/>
  <c r="GO72" i="30"/>
  <c r="GO74" i="30"/>
  <c r="GO70" i="30"/>
  <c r="GO76" i="30"/>
  <c r="GO77" i="30"/>
  <c r="GO75" i="30"/>
  <c r="GO66" i="30"/>
  <c r="GP68" i="30"/>
  <c r="GP69" i="30"/>
  <c r="GP67" i="30"/>
  <c r="GP71" i="30"/>
  <c r="GP73" i="30" a="1"/>
  <c r="GP73" i="30"/>
  <c r="GP72" i="30"/>
  <c r="GP74" i="30"/>
  <c r="GP70" i="30"/>
  <c r="GP76" i="30"/>
  <c r="GP77" i="30"/>
  <c r="GP75" i="30"/>
  <c r="GP66" i="30"/>
  <c r="GQ68" i="30"/>
  <c r="GQ69" i="30"/>
  <c r="GQ67" i="30"/>
  <c r="GQ71" i="30"/>
  <c r="GQ73" i="30" a="1"/>
  <c r="GQ73" i="30"/>
  <c r="GQ72" i="30"/>
  <c r="GQ74" i="30"/>
  <c r="GQ70" i="30"/>
  <c r="GQ76" i="30"/>
  <c r="GQ77" i="30"/>
  <c r="GQ75" i="30"/>
  <c r="GQ66" i="30"/>
  <c r="GR68" i="30"/>
  <c r="GR69" i="30"/>
  <c r="GR67" i="30"/>
  <c r="GR71" i="30"/>
  <c r="GR73" i="30" a="1"/>
  <c r="GR73" i="30"/>
  <c r="GR72" i="30"/>
  <c r="GR74" i="30"/>
  <c r="GR70" i="30"/>
  <c r="GR76" i="30"/>
  <c r="GR77" i="30"/>
  <c r="GR75" i="30"/>
  <c r="GR66" i="30"/>
  <c r="GS68" i="30"/>
  <c r="GS69" i="30"/>
  <c r="GS67" i="30"/>
  <c r="GS71" i="30"/>
  <c r="GS73" i="30" a="1"/>
  <c r="GS73" i="30"/>
  <c r="GS72" i="30"/>
  <c r="GS74" i="30"/>
  <c r="GS70" i="30"/>
  <c r="GS76" i="30"/>
  <c r="GS77" i="30"/>
  <c r="GS75" i="30"/>
  <c r="GS66" i="30"/>
  <c r="B79" i="30"/>
  <c r="B80" i="30"/>
  <c r="B78" i="30"/>
  <c r="C79" i="30"/>
  <c r="C80" i="30"/>
  <c r="C78" i="30"/>
  <c r="D79" i="30"/>
  <c r="D80" i="30"/>
  <c r="D78" i="30"/>
  <c r="E79" i="30"/>
  <c r="E80" i="30"/>
  <c r="E78" i="30"/>
  <c r="F79" i="30"/>
  <c r="F80" i="30"/>
  <c r="F78" i="30"/>
  <c r="G79" i="30"/>
  <c r="G80" i="30"/>
  <c r="G78" i="30"/>
  <c r="H79" i="30"/>
  <c r="H80" i="30"/>
  <c r="H78" i="30"/>
  <c r="I79" i="30"/>
  <c r="I80" i="30"/>
  <c r="I78" i="30"/>
  <c r="J79" i="30"/>
  <c r="J80" i="30"/>
  <c r="J78" i="30"/>
  <c r="K79" i="30"/>
  <c r="K80" i="30"/>
  <c r="K78" i="30"/>
  <c r="L79" i="30"/>
  <c r="L80" i="30"/>
  <c r="L78" i="30"/>
  <c r="M79" i="30"/>
  <c r="M80" i="30"/>
  <c r="M78" i="30"/>
  <c r="N79" i="30"/>
  <c r="N80" i="30"/>
  <c r="N78" i="30"/>
  <c r="O79" i="30"/>
  <c r="O80" i="30"/>
  <c r="O78" i="30"/>
  <c r="P79" i="30"/>
  <c r="P80" i="30"/>
  <c r="P78" i="30"/>
  <c r="Q79" i="30"/>
  <c r="Q80" i="30"/>
  <c r="Q78" i="30"/>
  <c r="R79" i="30"/>
  <c r="R80" i="30"/>
  <c r="R78" i="30"/>
  <c r="S79" i="30"/>
  <c r="S80" i="30"/>
  <c r="S78" i="30"/>
  <c r="T79" i="30"/>
  <c r="T80" i="30"/>
  <c r="T78" i="30"/>
  <c r="U79" i="30"/>
  <c r="U80" i="30"/>
  <c r="U78" i="30"/>
  <c r="V79" i="30"/>
  <c r="V80" i="30"/>
  <c r="V78" i="30"/>
  <c r="W79" i="30"/>
  <c r="W80" i="30"/>
  <c r="W78" i="30"/>
  <c r="X79" i="30"/>
  <c r="X80" i="30"/>
  <c r="X78" i="30"/>
  <c r="Y79" i="30"/>
  <c r="Y80" i="30"/>
  <c r="Y78" i="30"/>
  <c r="Z79" i="30"/>
  <c r="Z80" i="30"/>
  <c r="Z78" i="30"/>
  <c r="AA79" i="30"/>
  <c r="AA80" i="30"/>
  <c r="AA78" i="30"/>
  <c r="AB79" i="30"/>
  <c r="AB80" i="30"/>
  <c r="AB78" i="30"/>
  <c r="AC79" i="30"/>
  <c r="AC80" i="30"/>
  <c r="AC78" i="30"/>
  <c r="AD79" i="30"/>
  <c r="AD80" i="30"/>
  <c r="AD78" i="30"/>
  <c r="AE79" i="30"/>
  <c r="AE80" i="30"/>
  <c r="AE78" i="30"/>
  <c r="AF79" i="30"/>
  <c r="AF80" i="30"/>
  <c r="AF78" i="30"/>
  <c r="AG79" i="30"/>
  <c r="AG80" i="30"/>
  <c r="AG78" i="30"/>
  <c r="AH79" i="30"/>
  <c r="AH80" i="30"/>
  <c r="AH78" i="30"/>
  <c r="AI79" i="30"/>
  <c r="AI80" i="30"/>
  <c r="AI78" i="30"/>
  <c r="AJ79" i="30"/>
  <c r="AJ80" i="30"/>
  <c r="AJ78" i="30"/>
  <c r="AK79" i="30"/>
  <c r="AK80" i="30"/>
  <c r="AK78" i="30"/>
  <c r="AL79" i="30"/>
  <c r="AL80" i="30"/>
  <c r="AL78" i="30"/>
  <c r="AM79" i="30"/>
  <c r="AM80" i="30"/>
  <c r="AM78" i="30"/>
  <c r="AN79" i="30"/>
  <c r="AN80" i="30"/>
  <c r="AN78" i="30"/>
  <c r="AO79" i="30"/>
  <c r="AO80" i="30"/>
  <c r="AO78" i="30"/>
  <c r="AP79" i="30"/>
  <c r="AP80" i="30"/>
  <c r="AP78" i="30"/>
  <c r="AQ79" i="30"/>
  <c r="AQ80" i="30"/>
  <c r="AQ78" i="30"/>
  <c r="AR79" i="30"/>
  <c r="AR80" i="30"/>
  <c r="AR78" i="30"/>
  <c r="AS79" i="30"/>
  <c r="AS80" i="30"/>
  <c r="AS78" i="30"/>
  <c r="AT79" i="30"/>
  <c r="AT80" i="30"/>
  <c r="AT78" i="30"/>
  <c r="AU79" i="30"/>
  <c r="AU80" i="30"/>
  <c r="AU78" i="30"/>
  <c r="AV79" i="30"/>
  <c r="AV80" i="30"/>
  <c r="AV78" i="30"/>
  <c r="AW79" i="30"/>
  <c r="AW80" i="30"/>
  <c r="AW78" i="30"/>
  <c r="AX79" i="30"/>
  <c r="AX80" i="30"/>
  <c r="AX78" i="30"/>
  <c r="AY79" i="30"/>
  <c r="AY80" i="30"/>
  <c r="AY78" i="30"/>
  <c r="AZ79" i="30"/>
  <c r="AZ80" i="30"/>
  <c r="AZ78" i="30"/>
  <c r="BA79" i="30"/>
  <c r="BA80" i="30"/>
  <c r="BA78" i="30"/>
  <c r="BB79" i="30"/>
  <c r="BB80" i="30"/>
  <c r="BB78" i="30"/>
  <c r="BC79" i="30"/>
  <c r="BC80" i="30"/>
  <c r="BC78" i="30"/>
  <c r="BD79" i="30"/>
  <c r="BD80" i="30"/>
  <c r="BD78" i="30"/>
  <c r="BE79" i="30"/>
  <c r="BE80" i="30"/>
  <c r="BE78" i="30"/>
  <c r="BF79" i="30"/>
  <c r="BF80" i="30"/>
  <c r="BF78" i="30"/>
  <c r="BG79" i="30"/>
  <c r="BG80" i="30"/>
  <c r="BG78" i="30"/>
  <c r="BH79" i="30"/>
  <c r="BH80" i="30"/>
  <c r="BH78" i="30"/>
  <c r="BI79" i="30"/>
  <c r="BI80" i="30"/>
  <c r="BI78" i="30"/>
  <c r="BJ79" i="30"/>
  <c r="BJ80" i="30"/>
  <c r="BJ78" i="30"/>
  <c r="BK79" i="30"/>
  <c r="BK80" i="30"/>
  <c r="BK78" i="30"/>
  <c r="BL79" i="30"/>
  <c r="BL80" i="30"/>
  <c r="BL78" i="30"/>
  <c r="BM79" i="30"/>
  <c r="BM80" i="30"/>
  <c r="BM78" i="30"/>
  <c r="BN79" i="30"/>
  <c r="BN80" i="30"/>
  <c r="BN78" i="30"/>
  <c r="BO79" i="30"/>
  <c r="BO80" i="30"/>
  <c r="BO78" i="30"/>
  <c r="BP79" i="30"/>
  <c r="BP80" i="30"/>
  <c r="BP78" i="30"/>
  <c r="BQ79" i="30"/>
  <c r="BQ80" i="30"/>
  <c r="BQ78" i="30"/>
  <c r="BR79" i="30"/>
  <c r="BR80" i="30"/>
  <c r="BR78" i="30"/>
  <c r="BS79" i="30"/>
  <c r="BS80" i="30"/>
  <c r="BS78" i="30"/>
  <c r="BT79" i="30"/>
  <c r="BT80" i="30"/>
  <c r="BT78" i="30"/>
  <c r="BU79" i="30"/>
  <c r="BU80" i="30"/>
  <c r="BU78" i="30"/>
  <c r="BV79" i="30"/>
  <c r="BV80" i="30"/>
  <c r="BV78" i="30"/>
  <c r="BW79" i="30"/>
  <c r="BW80" i="30"/>
  <c r="BW78" i="30"/>
  <c r="BX79" i="30"/>
  <c r="BX80" i="30"/>
  <c r="BX78" i="30"/>
  <c r="BY79" i="30"/>
  <c r="BY80" i="30"/>
  <c r="BY78" i="30"/>
  <c r="BZ79" i="30"/>
  <c r="BZ80" i="30"/>
  <c r="BZ78" i="30"/>
  <c r="CA79" i="30"/>
  <c r="CA80" i="30"/>
  <c r="CA78" i="30"/>
  <c r="CB79" i="30"/>
  <c r="CB80" i="30"/>
  <c r="CB78" i="30"/>
  <c r="CC79" i="30"/>
  <c r="CC80" i="30"/>
  <c r="CC78" i="30"/>
  <c r="CD79" i="30"/>
  <c r="CD80" i="30"/>
  <c r="CD78" i="30"/>
  <c r="CE79" i="30"/>
  <c r="CE80" i="30"/>
  <c r="CE78" i="30"/>
  <c r="CF79" i="30"/>
  <c r="CF80" i="30"/>
  <c r="CF78" i="30"/>
  <c r="CG79" i="30"/>
  <c r="CG80" i="30"/>
  <c r="CG78" i="30"/>
  <c r="CH79" i="30"/>
  <c r="CH80" i="30"/>
  <c r="CH78" i="30"/>
  <c r="CI79" i="30"/>
  <c r="CI80" i="30"/>
  <c r="CI78" i="30"/>
  <c r="CJ79" i="30"/>
  <c r="CJ80" i="30"/>
  <c r="CJ78" i="30"/>
  <c r="CK79" i="30"/>
  <c r="CK80" i="30"/>
  <c r="CK78" i="30"/>
  <c r="CL79" i="30"/>
  <c r="CL80" i="30"/>
  <c r="CL78" i="30"/>
  <c r="CM79" i="30"/>
  <c r="CM80" i="30"/>
  <c r="CM78" i="30"/>
  <c r="CN79" i="30"/>
  <c r="CN80" i="30"/>
  <c r="CN78" i="30"/>
  <c r="CO79" i="30"/>
  <c r="CO80" i="30"/>
  <c r="CO78" i="30"/>
  <c r="CP79" i="30"/>
  <c r="CP80" i="30"/>
  <c r="CP78" i="30"/>
  <c r="CQ79" i="30"/>
  <c r="CQ80" i="30"/>
  <c r="CQ78" i="30"/>
  <c r="CR79" i="30"/>
  <c r="CR80" i="30"/>
  <c r="CR78" i="30"/>
  <c r="CS79" i="30"/>
  <c r="CS80" i="30"/>
  <c r="CS78" i="30"/>
  <c r="CT79" i="30"/>
  <c r="CT80" i="30"/>
  <c r="CT78" i="30"/>
  <c r="CU79" i="30"/>
  <c r="CU80" i="30"/>
  <c r="CU78" i="30"/>
  <c r="CV79" i="30"/>
  <c r="CV80" i="30"/>
  <c r="CV78" i="30"/>
  <c r="CW79" i="30"/>
  <c r="CW80" i="30"/>
  <c r="CW78" i="30"/>
  <c r="CX79" i="30"/>
  <c r="CX80" i="30"/>
  <c r="CX78" i="30"/>
  <c r="CY79" i="30"/>
  <c r="CY80" i="30"/>
  <c r="CY78" i="30"/>
  <c r="CZ79" i="30"/>
  <c r="CZ80" i="30"/>
  <c r="CZ78" i="30"/>
  <c r="DA79" i="30"/>
  <c r="DA80" i="30"/>
  <c r="DA78" i="30"/>
  <c r="DB79" i="30"/>
  <c r="DB80" i="30"/>
  <c r="DB78" i="30"/>
  <c r="DC79" i="30"/>
  <c r="DC80" i="30"/>
  <c r="DC78" i="30"/>
  <c r="DD79" i="30"/>
  <c r="DD80" i="30"/>
  <c r="DD78" i="30"/>
  <c r="DE79" i="30"/>
  <c r="DE80" i="30"/>
  <c r="DE78" i="30"/>
  <c r="DF79" i="30"/>
  <c r="DF80" i="30"/>
  <c r="DF78" i="30"/>
  <c r="DG79" i="30"/>
  <c r="DG80" i="30"/>
  <c r="DG78" i="30"/>
  <c r="DH79" i="30"/>
  <c r="DH80" i="30"/>
  <c r="DH78" i="30"/>
  <c r="DI79" i="30"/>
  <c r="DI80" i="30"/>
  <c r="DI78" i="30"/>
  <c r="DJ79" i="30"/>
  <c r="DJ80" i="30"/>
  <c r="DJ78" i="30"/>
  <c r="DK79" i="30"/>
  <c r="DK80" i="30"/>
  <c r="DK78" i="30"/>
  <c r="DL79" i="30"/>
  <c r="DL80" i="30"/>
  <c r="DL78" i="30"/>
  <c r="DM79" i="30"/>
  <c r="DM80" i="30"/>
  <c r="DM78" i="30"/>
  <c r="DN79" i="30"/>
  <c r="DN80" i="30"/>
  <c r="DN78" i="30"/>
  <c r="DO79" i="30"/>
  <c r="DO80" i="30"/>
  <c r="DO78" i="30"/>
  <c r="DP79" i="30"/>
  <c r="DP80" i="30"/>
  <c r="DP78" i="30"/>
  <c r="DQ79" i="30"/>
  <c r="DQ80" i="30"/>
  <c r="DQ78" i="30"/>
  <c r="DR79" i="30"/>
  <c r="DR80" i="30"/>
  <c r="DR78" i="30"/>
  <c r="DS79" i="30"/>
  <c r="DS80" i="30"/>
  <c r="DS78" i="30"/>
  <c r="DT79" i="30"/>
  <c r="DT80" i="30"/>
  <c r="DT78" i="30"/>
  <c r="DU79" i="30"/>
  <c r="DU80" i="30"/>
  <c r="DU78" i="30"/>
  <c r="DV79" i="30"/>
  <c r="DV80" i="30"/>
  <c r="DV78" i="30"/>
  <c r="DW79" i="30"/>
  <c r="DW80" i="30"/>
  <c r="DW78" i="30"/>
  <c r="DX79" i="30"/>
  <c r="DX80" i="30"/>
  <c r="DX78" i="30"/>
  <c r="DY79" i="30"/>
  <c r="DY80" i="30"/>
  <c r="DY78" i="30"/>
  <c r="DZ79" i="30"/>
  <c r="DZ80" i="30"/>
  <c r="DZ78" i="30"/>
  <c r="EA79" i="30"/>
  <c r="EA80" i="30"/>
  <c r="EA78" i="30"/>
  <c r="EB79" i="30"/>
  <c r="EB80" i="30"/>
  <c r="EB78" i="30"/>
  <c r="EC79" i="30"/>
  <c r="EC80" i="30"/>
  <c r="EC78" i="30"/>
  <c r="ED79" i="30"/>
  <c r="ED80" i="30"/>
  <c r="ED78" i="30"/>
  <c r="EE79" i="30"/>
  <c r="EE80" i="30"/>
  <c r="EE78" i="30"/>
  <c r="EF79" i="30"/>
  <c r="EF80" i="30"/>
  <c r="EF78" i="30"/>
  <c r="EG79" i="30"/>
  <c r="EG80" i="30"/>
  <c r="EG78" i="30"/>
  <c r="EH79" i="30"/>
  <c r="EH80" i="30"/>
  <c r="EH78" i="30"/>
  <c r="EI79" i="30"/>
  <c r="EI80" i="30"/>
  <c r="EI78" i="30"/>
  <c r="EJ79" i="30"/>
  <c r="EJ80" i="30"/>
  <c r="EJ78" i="30"/>
  <c r="EK79" i="30"/>
  <c r="EK80" i="30"/>
  <c r="EK78" i="30"/>
  <c r="EL79" i="30"/>
  <c r="EL80" i="30"/>
  <c r="EL78" i="30"/>
  <c r="EM79" i="30"/>
  <c r="EM80" i="30"/>
  <c r="EM78" i="30"/>
  <c r="EN79" i="30"/>
  <c r="EN80" i="30"/>
  <c r="EN78" i="30"/>
  <c r="EO79" i="30"/>
  <c r="EO80" i="30"/>
  <c r="EO78" i="30"/>
  <c r="EP79" i="30"/>
  <c r="EP80" i="30"/>
  <c r="EP78" i="30"/>
  <c r="EQ79" i="30"/>
  <c r="EQ80" i="30"/>
  <c r="EQ78" i="30"/>
  <c r="ER79" i="30"/>
  <c r="ER80" i="30"/>
  <c r="ER78" i="30"/>
  <c r="ES79" i="30"/>
  <c r="ES80" i="30"/>
  <c r="ES78" i="30"/>
  <c r="ET79" i="30"/>
  <c r="ET80" i="30"/>
  <c r="ET78" i="30"/>
  <c r="EU79" i="30"/>
  <c r="EU80" i="30"/>
  <c r="EU78" i="30"/>
  <c r="EV79" i="30"/>
  <c r="EV80" i="30"/>
  <c r="EV78" i="30"/>
  <c r="EW79" i="30"/>
  <c r="EW80" i="30"/>
  <c r="EW78" i="30"/>
  <c r="EX79" i="30"/>
  <c r="EX80" i="30"/>
  <c r="EX78" i="30"/>
  <c r="EY79" i="30"/>
  <c r="EY80" i="30"/>
  <c r="EY78" i="30"/>
  <c r="EZ79" i="30"/>
  <c r="EZ80" i="30"/>
  <c r="EZ78" i="30"/>
  <c r="FA79" i="30"/>
  <c r="FA80" i="30"/>
  <c r="FA78" i="30"/>
  <c r="FB79" i="30"/>
  <c r="FB80" i="30"/>
  <c r="FB78" i="30"/>
  <c r="FC79" i="30"/>
  <c r="FC80" i="30"/>
  <c r="FC78" i="30"/>
  <c r="FD79" i="30"/>
  <c r="FD80" i="30"/>
  <c r="FD78" i="30"/>
  <c r="FE79" i="30"/>
  <c r="FE80" i="30"/>
  <c r="FE78" i="30"/>
  <c r="FF79" i="30"/>
  <c r="FF80" i="30"/>
  <c r="FF78" i="30"/>
  <c r="FG79" i="30"/>
  <c r="FG80" i="30"/>
  <c r="FG78" i="30"/>
  <c r="FH79" i="30"/>
  <c r="FH80" i="30"/>
  <c r="FH78" i="30"/>
  <c r="FI79" i="30"/>
  <c r="FI80" i="30"/>
  <c r="FI78" i="30"/>
  <c r="FJ79" i="30"/>
  <c r="FJ80" i="30"/>
  <c r="FJ78" i="30"/>
  <c r="FK79" i="30"/>
  <c r="FK80" i="30"/>
  <c r="FK78" i="30"/>
  <c r="FL79" i="30"/>
  <c r="FL80" i="30"/>
  <c r="FL78" i="30"/>
  <c r="FM79" i="30"/>
  <c r="FM80" i="30"/>
  <c r="FM78" i="30"/>
  <c r="FN79" i="30"/>
  <c r="FN80" i="30"/>
  <c r="FN78" i="30"/>
  <c r="FO79" i="30"/>
  <c r="FO80" i="30"/>
  <c r="FO78" i="30"/>
  <c r="FP79" i="30"/>
  <c r="FP80" i="30"/>
  <c r="FP78" i="30"/>
  <c r="FQ79" i="30"/>
  <c r="FQ80" i="30"/>
  <c r="FQ78" i="30"/>
  <c r="FR79" i="30"/>
  <c r="FR80" i="30"/>
  <c r="FR78" i="30"/>
  <c r="FS79" i="30"/>
  <c r="FS80" i="30"/>
  <c r="FS78" i="30"/>
  <c r="FT79" i="30"/>
  <c r="FT80" i="30"/>
  <c r="FT78" i="30"/>
  <c r="FU79" i="30"/>
  <c r="FU80" i="30"/>
  <c r="FU78" i="30"/>
  <c r="FV79" i="30"/>
  <c r="FV80" i="30"/>
  <c r="FV78" i="30"/>
  <c r="FW79" i="30"/>
  <c r="FW80" i="30"/>
  <c r="FW78" i="30"/>
  <c r="FX79" i="30"/>
  <c r="FX80" i="30"/>
  <c r="FX78" i="30"/>
  <c r="FY79" i="30"/>
  <c r="FY80" i="30"/>
  <c r="FY78" i="30"/>
  <c r="FZ79" i="30"/>
  <c r="FZ80" i="30"/>
  <c r="FZ78" i="30"/>
  <c r="GA79" i="30"/>
  <c r="GA80" i="30"/>
  <c r="GA78" i="30"/>
  <c r="GB79" i="30"/>
  <c r="GB80" i="30"/>
  <c r="GB78" i="30"/>
  <c r="GC79" i="30"/>
  <c r="GC80" i="30"/>
  <c r="GC78" i="30"/>
  <c r="GD79" i="30"/>
  <c r="GD80" i="30"/>
  <c r="GD78" i="30"/>
  <c r="GE79" i="30"/>
  <c r="GE80" i="30"/>
  <c r="GE78" i="30"/>
  <c r="GF79" i="30"/>
  <c r="GF80" i="30"/>
  <c r="GF78" i="30"/>
  <c r="GG79" i="30"/>
  <c r="GG80" i="30"/>
  <c r="GG78" i="30"/>
  <c r="GH79" i="30"/>
  <c r="GH80" i="30"/>
  <c r="GH78" i="30"/>
  <c r="GI79" i="30"/>
  <c r="GI80" i="30"/>
  <c r="GI78" i="30"/>
  <c r="GJ79" i="30"/>
  <c r="GJ80" i="30"/>
  <c r="GJ78" i="30"/>
  <c r="GK79" i="30"/>
  <c r="GK80" i="30"/>
  <c r="GK78" i="30"/>
  <c r="GL79" i="30"/>
  <c r="GL80" i="30"/>
  <c r="GL78" i="30"/>
  <c r="GM79" i="30"/>
  <c r="GM80" i="30"/>
  <c r="GM78" i="30"/>
  <c r="GN79" i="30"/>
  <c r="GN80" i="30"/>
  <c r="GN78" i="30"/>
  <c r="GO79" i="30"/>
  <c r="GO80" i="30"/>
  <c r="GO78" i="30"/>
  <c r="GP79" i="30"/>
  <c r="GP80" i="30"/>
  <c r="GP78" i="30"/>
  <c r="GQ79" i="30"/>
  <c r="GQ80" i="30"/>
  <c r="GQ78" i="30"/>
  <c r="GR79" i="30"/>
  <c r="GR80" i="30"/>
  <c r="GR78" i="30"/>
  <c r="GS79" i="30"/>
  <c r="GS80" i="30"/>
  <c r="GS78" i="30"/>
  <c r="B81" i="30"/>
  <c r="C81" i="30"/>
  <c r="D81" i="30"/>
  <c r="E81" i="30"/>
  <c r="F81" i="30"/>
  <c r="G81" i="30"/>
  <c r="H81" i="30"/>
  <c r="I81" i="30"/>
  <c r="J81" i="30"/>
  <c r="K81" i="30"/>
  <c r="L81" i="30"/>
  <c r="M81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BX81" i="30"/>
  <c r="BY81" i="30"/>
  <c r="BZ81" i="30"/>
  <c r="CA81" i="30"/>
  <c r="CB81" i="30"/>
  <c r="CC81" i="30"/>
  <c r="CD81" i="30"/>
  <c r="CE81" i="30"/>
  <c r="CF81" i="30"/>
  <c r="CG81" i="30"/>
  <c r="CH81" i="30"/>
  <c r="CI81" i="30"/>
  <c r="CJ81" i="30"/>
  <c r="CK81" i="30"/>
  <c r="CL81" i="30"/>
  <c r="CM81" i="30"/>
  <c r="CN81" i="30"/>
  <c r="CO81" i="30"/>
  <c r="CP81" i="30"/>
  <c r="CQ81" i="30"/>
  <c r="CR81" i="30"/>
  <c r="CS81" i="30"/>
  <c r="CT81" i="30"/>
  <c r="CU81" i="30"/>
  <c r="CV81" i="30"/>
  <c r="CW81" i="30"/>
  <c r="CX81" i="30"/>
  <c r="CY81" i="30"/>
  <c r="CZ81" i="30"/>
  <c r="DA81" i="30"/>
  <c r="DB81" i="30"/>
  <c r="DC81" i="30"/>
  <c r="DD81" i="30"/>
  <c r="DE81" i="30"/>
  <c r="DF81" i="30"/>
  <c r="DG81" i="30"/>
  <c r="DH81" i="30"/>
  <c r="DI81" i="30"/>
  <c r="DJ81" i="30"/>
  <c r="DK81" i="30"/>
  <c r="DL81" i="30"/>
  <c r="DM81" i="30"/>
  <c r="DN81" i="30"/>
  <c r="DO81" i="30"/>
  <c r="DP81" i="30"/>
  <c r="DQ81" i="30"/>
  <c r="DR81" i="30"/>
  <c r="DS81" i="30"/>
  <c r="DT81" i="30"/>
  <c r="DU81" i="30"/>
  <c r="DV81" i="30"/>
  <c r="DW81" i="30"/>
  <c r="DX81" i="30"/>
  <c r="DY81" i="30"/>
  <c r="DZ81" i="30"/>
  <c r="EA81" i="30"/>
  <c r="EB81" i="30"/>
  <c r="EC81" i="30"/>
  <c r="ED81" i="30"/>
  <c r="EE81" i="30"/>
  <c r="EF81" i="30"/>
  <c r="EG81" i="30"/>
  <c r="EH81" i="30"/>
  <c r="EI81" i="30"/>
  <c r="EJ81" i="30"/>
  <c r="EK81" i="30"/>
  <c r="EL81" i="30"/>
  <c r="EM81" i="30"/>
  <c r="EN81" i="30"/>
  <c r="EO81" i="30"/>
  <c r="EP81" i="30"/>
  <c r="EQ81" i="30"/>
  <c r="ER81" i="30"/>
  <c r="ES81" i="30"/>
  <c r="ET81" i="30"/>
  <c r="EU81" i="30"/>
  <c r="EV81" i="30"/>
  <c r="EW81" i="30"/>
  <c r="EX81" i="30"/>
  <c r="EY81" i="30"/>
  <c r="EZ81" i="30"/>
  <c r="FA81" i="30"/>
  <c r="FB81" i="30"/>
  <c r="FC81" i="30"/>
  <c r="FD81" i="30"/>
  <c r="FE81" i="30"/>
  <c r="FF81" i="30"/>
  <c r="FG81" i="30"/>
  <c r="FH81" i="30"/>
  <c r="FI81" i="30"/>
  <c r="FJ81" i="30"/>
  <c r="FK81" i="30"/>
  <c r="FL81" i="30"/>
  <c r="FM81" i="30"/>
  <c r="FN81" i="30"/>
  <c r="FO81" i="30"/>
  <c r="FP81" i="30"/>
  <c r="FQ81" i="30"/>
  <c r="FR81" i="30"/>
  <c r="FS81" i="30"/>
  <c r="FT81" i="30"/>
  <c r="FU81" i="30"/>
  <c r="FV81" i="30"/>
  <c r="FW81" i="30"/>
  <c r="FX81" i="30"/>
  <c r="FY81" i="30"/>
  <c r="FZ81" i="30"/>
  <c r="GA81" i="30"/>
  <c r="GB81" i="30"/>
  <c r="GC81" i="30"/>
  <c r="GD81" i="30"/>
  <c r="GE81" i="30"/>
  <c r="GF81" i="30"/>
  <c r="GG81" i="30"/>
  <c r="GH81" i="30"/>
  <c r="GI81" i="30"/>
  <c r="GJ81" i="30"/>
  <c r="GK81" i="30"/>
  <c r="GL81" i="30"/>
  <c r="GM81" i="30"/>
  <c r="GN81" i="30"/>
  <c r="GO81" i="30"/>
  <c r="GP81" i="30"/>
  <c r="GQ81" i="30"/>
  <c r="GR81" i="30"/>
  <c r="GS81" i="30"/>
  <c r="B83" i="30" a="1"/>
  <c r="B83" i="30"/>
  <c r="B82" i="30"/>
  <c r="C83" i="30" a="1"/>
  <c r="C83" i="30"/>
  <c r="C82" i="30"/>
  <c r="D83" i="30" a="1"/>
  <c r="D83" i="30"/>
  <c r="D82" i="30"/>
  <c r="E83" i="30" a="1"/>
  <c r="E83" i="30"/>
  <c r="E82" i="30"/>
  <c r="F83" i="30" a="1"/>
  <c r="F83" i="30"/>
  <c r="F82" i="30"/>
  <c r="G83" i="30" a="1"/>
  <c r="G83" i="30"/>
  <c r="G82" i="30"/>
  <c r="H83" i="30" a="1"/>
  <c r="H83" i="30"/>
  <c r="H82" i="30"/>
  <c r="I83" i="30" a="1"/>
  <c r="I83" i="30"/>
  <c r="I82" i="30"/>
  <c r="J83" i="30" a="1"/>
  <c r="J83" i="30"/>
  <c r="J82" i="30"/>
  <c r="K83" i="30" a="1"/>
  <c r="K83" i="30"/>
  <c r="K82" i="30"/>
  <c r="L83" i="30" a="1"/>
  <c r="L83" i="30"/>
  <c r="L82" i="30"/>
  <c r="M83" i="30" a="1"/>
  <c r="M83" i="30"/>
  <c r="M82" i="30"/>
  <c r="N83" i="30" a="1"/>
  <c r="N83" i="30"/>
  <c r="N82" i="30"/>
  <c r="O83" i="30" a="1"/>
  <c r="O83" i="30"/>
  <c r="O82" i="30"/>
  <c r="P83" i="30" a="1"/>
  <c r="P83" i="30"/>
  <c r="P82" i="30"/>
  <c r="Q83" i="30" a="1"/>
  <c r="Q83" i="30"/>
  <c r="Q82" i="30"/>
  <c r="R83" i="30" a="1"/>
  <c r="R83" i="30"/>
  <c r="R82" i="30"/>
  <c r="S83" i="30" a="1"/>
  <c r="S83" i="30"/>
  <c r="S82" i="30"/>
  <c r="T83" i="30" a="1"/>
  <c r="T83" i="30"/>
  <c r="T82" i="30"/>
  <c r="U83" i="30" a="1"/>
  <c r="U83" i="30"/>
  <c r="U82" i="30"/>
  <c r="V83" i="30" a="1"/>
  <c r="V83" i="30"/>
  <c r="V82" i="30"/>
  <c r="W83" i="30" a="1"/>
  <c r="W83" i="30"/>
  <c r="W82" i="30"/>
  <c r="X83" i="30" a="1"/>
  <c r="X83" i="30"/>
  <c r="X82" i="30"/>
  <c r="Y83" i="30" a="1"/>
  <c r="Y83" i="30"/>
  <c r="Y82" i="30"/>
  <c r="Z83" i="30" a="1"/>
  <c r="Z83" i="30"/>
  <c r="Z82" i="30"/>
  <c r="AA83" i="30" a="1"/>
  <c r="AA83" i="30"/>
  <c r="AA82" i="30"/>
  <c r="AB83" i="30" a="1"/>
  <c r="AB83" i="30"/>
  <c r="AB82" i="30"/>
  <c r="AC83" i="30" a="1"/>
  <c r="AC83" i="30"/>
  <c r="AC82" i="30"/>
  <c r="AD83" i="30" a="1"/>
  <c r="AD83" i="30"/>
  <c r="AD82" i="30"/>
  <c r="AE83" i="30" a="1"/>
  <c r="AE83" i="30"/>
  <c r="AE82" i="30"/>
  <c r="AF83" i="30" a="1"/>
  <c r="AF83" i="30"/>
  <c r="AF82" i="30"/>
  <c r="AG83" i="30" a="1"/>
  <c r="AG83" i="30"/>
  <c r="AG82" i="30"/>
  <c r="AH83" i="30" a="1"/>
  <c r="AH83" i="30"/>
  <c r="AH82" i="30"/>
  <c r="AI83" i="30" a="1"/>
  <c r="AI83" i="30"/>
  <c r="AI82" i="30"/>
  <c r="AJ83" i="30" a="1"/>
  <c r="AJ83" i="30"/>
  <c r="AJ82" i="30"/>
  <c r="AK83" i="30" a="1"/>
  <c r="AK83" i="30"/>
  <c r="AK82" i="30"/>
  <c r="AL83" i="30" a="1"/>
  <c r="AL83" i="30"/>
  <c r="AL82" i="30"/>
  <c r="AM83" i="30" a="1"/>
  <c r="AM83" i="30"/>
  <c r="AM82" i="30"/>
  <c r="AN83" i="30" a="1"/>
  <c r="AN83" i="30"/>
  <c r="AN82" i="30"/>
  <c r="AO83" i="30" a="1"/>
  <c r="AO83" i="30"/>
  <c r="AO82" i="30"/>
  <c r="AP83" i="30" a="1"/>
  <c r="AP83" i="30"/>
  <c r="AP82" i="30"/>
  <c r="AQ83" i="30" a="1"/>
  <c r="AQ83" i="30"/>
  <c r="AQ82" i="30"/>
  <c r="AR83" i="30" a="1"/>
  <c r="AR83" i="30"/>
  <c r="AR82" i="30"/>
  <c r="AS83" i="30" a="1"/>
  <c r="AS83" i="30"/>
  <c r="AS82" i="30"/>
  <c r="AT83" i="30" a="1"/>
  <c r="AT83" i="30"/>
  <c r="AT82" i="30"/>
  <c r="AU83" i="30" a="1"/>
  <c r="AU83" i="30"/>
  <c r="AU82" i="30"/>
  <c r="AV83" i="30" a="1"/>
  <c r="AV83" i="30"/>
  <c r="AV82" i="30"/>
  <c r="AW83" i="30" a="1"/>
  <c r="AW83" i="30"/>
  <c r="AW82" i="30"/>
  <c r="AX83" i="30" a="1"/>
  <c r="AX83" i="30"/>
  <c r="AX82" i="30"/>
  <c r="AY83" i="30" a="1"/>
  <c r="AY83" i="30"/>
  <c r="AY82" i="30"/>
  <c r="AZ83" i="30" a="1"/>
  <c r="AZ83" i="30"/>
  <c r="AZ82" i="30"/>
  <c r="BA83" i="30" a="1"/>
  <c r="BA83" i="30"/>
  <c r="BA82" i="30"/>
  <c r="BB83" i="30" a="1"/>
  <c r="BB83" i="30"/>
  <c r="BB82" i="30"/>
  <c r="BC83" i="30" a="1"/>
  <c r="BC83" i="30"/>
  <c r="BC82" i="30"/>
  <c r="BD83" i="30" a="1"/>
  <c r="BD83" i="30"/>
  <c r="BD82" i="30"/>
  <c r="BE83" i="30" a="1"/>
  <c r="BE83" i="30"/>
  <c r="BE82" i="30"/>
  <c r="BF83" i="30" a="1"/>
  <c r="BF83" i="30"/>
  <c r="BF82" i="30"/>
  <c r="BG83" i="30" a="1"/>
  <c r="BG83" i="30"/>
  <c r="BG82" i="30"/>
  <c r="BH83" i="30" a="1"/>
  <c r="BH83" i="30"/>
  <c r="BH82" i="30"/>
  <c r="BI83" i="30" a="1"/>
  <c r="BI83" i="30"/>
  <c r="BI82" i="30"/>
  <c r="BJ83" i="30" a="1"/>
  <c r="BJ83" i="30"/>
  <c r="BJ82" i="30"/>
  <c r="BK83" i="30" a="1"/>
  <c r="BK83" i="30"/>
  <c r="BK82" i="30"/>
  <c r="BL83" i="30" a="1"/>
  <c r="BL83" i="30"/>
  <c r="BL82" i="30"/>
  <c r="BM83" i="30" a="1"/>
  <c r="BM83" i="30"/>
  <c r="BM82" i="30"/>
  <c r="BN83" i="30" a="1"/>
  <c r="BN83" i="30"/>
  <c r="BN82" i="30"/>
  <c r="BO83" i="30" a="1"/>
  <c r="BO83" i="30"/>
  <c r="BO82" i="30"/>
  <c r="BP83" i="30" a="1"/>
  <c r="BP83" i="30"/>
  <c r="BP82" i="30"/>
  <c r="BQ83" i="30" a="1"/>
  <c r="BQ83" i="30"/>
  <c r="BQ82" i="30"/>
  <c r="BR83" i="30" a="1"/>
  <c r="BR83" i="30"/>
  <c r="BR82" i="30"/>
  <c r="BS83" i="30" a="1"/>
  <c r="BS83" i="30"/>
  <c r="BS82" i="30"/>
  <c r="BT83" i="30" a="1"/>
  <c r="BT83" i="30"/>
  <c r="BT82" i="30"/>
  <c r="BU83" i="30" a="1"/>
  <c r="BU83" i="30"/>
  <c r="BU82" i="30"/>
  <c r="BV83" i="30" a="1"/>
  <c r="BV83" i="30"/>
  <c r="BV82" i="30"/>
  <c r="BW83" i="30" a="1"/>
  <c r="BW83" i="30"/>
  <c r="BW82" i="30"/>
  <c r="BX83" i="30" a="1"/>
  <c r="BX83" i="30"/>
  <c r="BX82" i="30"/>
  <c r="BY83" i="30" a="1"/>
  <c r="BY83" i="30"/>
  <c r="BY82" i="30"/>
  <c r="BZ83" i="30" a="1"/>
  <c r="BZ83" i="30"/>
  <c r="BZ82" i="30"/>
  <c r="CA83" i="30" a="1"/>
  <c r="CA83" i="30"/>
  <c r="CA82" i="30"/>
  <c r="CB83" i="30" a="1"/>
  <c r="CB83" i="30"/>
  <c r="CB82" i="30"/>
  <c r="CC83" i="30" a="1"/>
  <c r="CC83" i="30"/>
  <c r="CC82" i="30"/>
  <c r="CD83" i="30" a="1"/>
  <c r="CD83" i="30"/>
  <c r="CD82" i="30"/>
  <c r="CE83" i="30" a="1"/>
  <c r="CE83" i="30"/>
  <c r="CE82" i="30"/>
  <c r="CF83" i="30" a="1"/>
  <c r="CF83" i="30"/>
  <c r="CF82" i="30"/>
  <c r="CG83" i="30" a="1"/>
  <c r="CG83" i="30"/>
  <c r="CG82" i="30"/>
  <c r="CH83" i="30" a="1"/>
  <c r="CH83" i="30"/>
  <c r="CH82" i="30"/>
  <c r="CI83" i="30" a="1"/>
  <c r="CI83" i="30"/>
  <c r="CI82" i="30"/>
  <c r="CJ83" i="30" a="1"/>
  <c r="CJ83" i="30"/>
  <c r="CJ82" i="30"/>
  <c r="CK83" i="30" a="1"/>
  <c r="CK83" i="30"/>
  <c r="CK82" i="30"/>
  <c r="CL83" i="30" a="1"/>
  <c r="CL83" i="30"/>
  <c r="CL82" i="30"/>
  <c r="CM83" i="30" a="1"/>
  <c r="CM83" i="30"/>
  <c r="CM82" i="30"/>
  <c r="CN83" i="30" a="1"/>
  <c r="CN83" i="30"/>
  <c r="CN82" i="30"/>
  <c r="CO83" i="30" a="1"/>
  <c r="CO83" i="30"/>
  <c r="CO82" i="30"/>
  <c r="CP83" i="30" a="1"/>
  <c r="CP83" i="30"/>
  <c r="CP82" i="30"/>
  <c r="CQ83" i="30" a="1"/>
  <c r="CQ83" i="30"/>
  <c r="CQ82" i="30"/>
  <c r="CR83" i="30" a="1"/>
  <c r="CR83" i="30"/>
  <c r="CR82" i="30"/>
  <c r="CS83" i="30" a="1"/>
  <c r="CS83" i="30"/>
  <c r="CS82" i="30"/>
  <c r="CT83" i="30" a="1"/>
  <c r="CT83" i="30"/>
  <c r="CT82" i="30"/>
  <c r="CU83" i="30" a="1"/>
  <c r="CU83" i="30"/>
  <c r="CU82" i="30"/>
  <c r="CV83" i="30" a="1"/>
  <c r="CV83" i="30"/>
  <c r="CV82" i="30"/>
  <c r="CW83" i="30" a="1"/>
  <c r="CW83" i="30"/>
  <c r="CW82" i="30"/>
  <c r="CX83" i="30" a="1"/>
  <c r="CX83" i="30"/>
  <c r="CX82" i="30"/>
  <c r="CY83" i="30" a="1"/>
  <c r="CY83" i="30"/>
  <c r="CY82" i="30"/>
  <c r="CZ83" i="30" a="1"/>
  <c r="CZ83" i="30"/>
  <c r="CZ82" i="30"/>
  <c r="DA83" i="30" a="1"/>
  <c r="DA83" i="30"/>
  <c r="DA82" i="30"/>
  <c r="DB83" i="30" a="1"/>
  <c r="DB83" i="30"/>
  <c r="DB82" i="30"/>
  <c r="DC83" i="30" a="1"/>
  <c r="DC83" i="30"/>
  <c r="DC82" i="30"/>
  <c r="DD83" i="30" a="1"/>
  <c r="DD83" i="30"/>
  <c r="DD82" i="30"/>
  <c r="DE83" i="30" a="1"/>
  <c r="DE83" i="30"/>
  <c r="DE82" i="30"/>
  <c r="DF83" i="30" a="1"/>
  <c r="DF83" i="30"/>
  <c r="DF82" i="30"/>
  <c r="DG83" i="30" a="1"/>
  <c r="DG83" i="30"/>
  <c r="DG82" i="30"/>
  <c r="DH83" i="30" a="1"/>
  <c r="DH83" i="30"/>
  <c r="DH82" i="30"/>
  <c r="DI83" i="30" a="1"/>
  <c r="DI83" i="30"/>
  <c r="DI82" i="30"/>
  <c r="DJ83" i="30" a="1"/>
  <c r="DJ83" i="30"/>
  <c r="DJ82" i="30"/>
  <c r="DK83" i="30" a="1"/>
  <c r="DK83" i="30"/>
  <c r="DK82" i="30"/>
  <c r="DL83" i="30" a="1"/>
  <c r="DL83" i="30"/>
  <c r="DL82" i="30"/>
  <c r="DM83" i="30" a="1"/>
  <c r="DM83" i="30"/>
  <c r="DM82" i="30"/>
  <c r="DN83" i="30" a="1"/>
  <c r="DN83" i="30"/>
  <c r="DN82" i="30"/>
  <c r="DO83" i="30" a="1"/>
  <c r="DO83" i="30"/>
  <c r="DO82" i="30"/>
  <c r="DP83" i="30" a="1"/>
  <c r="DP83" i="30"/>
  <c r="DP82" i="30"/>
  <c r="DQ83" i="30" a="1"/>
  <c r="DQ83" i="30"/>
  <c r="DQ82" i="30"/>
  <c r="DR83" i="30" a="1"/>
  <c r="DR83" i="30"/>
  <c r="DR82" i="30"/>
  <c r="DS83" i="30" a="1"/>
  <c r="DS83" i="30"/>
  <c r="DS82" i="30"/>
  <c r="DT83" i="30" a="1"/>
  <c r="DT83" i="30"/>
  <c r="DT82" i="30"/>
  <c r="DU83" i="30" a="1"/>
  <c r="DU83" i="30"/>
  <c r="DU82" i="30"/>
  <c r="DV83" i="30" a="1"/>
  <c r="DV83" i="30"/>
  <c r="DV82" i="30"/>
  <c r="DW83" i="30" a="1"/>
  <c r="DW83" i="30"/>
  <c r="DW82" i="30"/>
  <c r="DX83" i="30" a="1"/>
  <c r="DX83" i="30"/>
  <c r="DX82" i="30"/>
  <c r="DY83" i="30" a="1"/>
  <c r="DY83" i="30"/>
  <c r="DY82" i="30"/>
  <c r="DZ83" i="30" a="1"/>
  <c r="DZ83" i="30"/>
  <c r="DZ82" i="30"/>
  <c r="EA83" i="30" a="1"/>
  <c r="EA83" i="30"/>
  <c r="EA82" i="30"/>
  <c r="EB83" i="30" a="1"/>
  <c r="EB83" i="30"/>
  <c r="EB82" i="30"/>
  <c r="EC83" i="30" a="1"/>
  <c r="EC83" i="30"/>
  <c r="EC82" i="30"/>
  <c r="ED83" i="30" a="1"/>
  <c r="ED83" i="30"/>
  <c r="ED82" i="30"/>
  <c r="EE83" i="30" a="1"/>
  <c r="EE83" i="30"/>
  <c r="EE82" i="30"/>
  <c r="EF83" i="30" a="1"/>
  <c r="EF83" i="30"/>
  <c r="EF82" i="30"/>
  <c r="EG83" i="30" a="1"/>
  <c r="EG83" i="30"/>
  <c r="EG82" i="30"/>
  <c r="EH83" i="30" a="1"/>
  <c r="EH83" i="30"/>
  <c r="EH82" i="30"/>
  <c r="EI83" i="30" a="1"/>
  <c r="EI83" i="30"/>
  <c r="EI82" i="30"/>
  <c r="EJ83" i="30" a="1"/>
  <c r="EJ83" i="30"/>
  <c r="EJ82" i="30"/>
  <c r="EK83" i="30" a="1"/>
  <c r="EK83" i="30"/>
  <c r="EK82" i="30"/>
  <c r="EL83" i="30" a="1"/>
  <c r="EL83" i="30"/>
  <c r="EL82" i="30"/>
  <c r="EM83" i="30" a="1"/>
  <c r="EM83" i="30"/>
  <c r="EM82" i="30"/>
  <c r="EN83" i="30" a="1"/>
  <c r="EN83" i="30"/>
  <c r="EN82" i="30"/>
  <c r="EO83" i="30" a="1"/>
  <c r="EO83" i="30"/>
  <c r="EO82" i="30"/>
  <c r="EP83" i="30" a="1"/>
  <c r="EP83" i="30"/>
  <c r="EP82" i="30"/>
  <c r="EQ83" i="30" a="1"/>
  <c r="EQ83" i="30"/>
  <c r="EQ82" i="30"/>
  <c r="ER83" i="30" a="1"/>
  <c r="ER83" i="30"/>
  <c r="ER82" i="30"/>
  <c r="ES83" i="30" a="1"/>
  <c r="ES83" i="30"/>
  <c r="ES82" i="30"/>
  <c r="ET83" i="30" a="1"/>
  <c r="ET83" i="30"/>
  <c r="ET82" i="30"/>
  <c r="EU83" i="30" a="1"/>
  <c r="EU83" i="30"/>
  <c r="EU82" i="30"/>
  <c r="EV83" i="30" a="1"/>
  <c r="EV83" i="30"/>
  <c r="EV82" i="30"/>
  <c r="EW83" i="30" a="1"/>
  <c r="EW83" i="30"/>
  <c r="EW82" i="30"/>
  <c r="EX83" i="30" a="1"/>
  <c r="EX83" i="30"/>
  <c r="EX82" i="30"/>
  <c r="EY83" i="30" a="1"/>
  <c r="EY83" i="30"/>
  <c r="EY82" i="30"/>
  <c r="EZ83" i="30" a="1"/>
  <c r="EZ83" i="30"/>
  <c r="EZ82" i="30"/>
  <c r="FA83" i="30" a="1"/>
  <c r="FA83" i="30"/>
  <c r="FA82" i="30"/>
  <c r="FB83" i="30" a="1"/>
  <c r="FB83" i="30"/>
  <c r="FB82" i="30"/>
  <c r="FC83" i="30" a="1"/>
  <c r="FC83" i="30"/>
  <c r="FC82" i="30"/>
  <c r="FD83" i="30" a="1"/>
  <c r="FD83" i="30"/>
  <c r="FD82" i="30"/>
  <c r="FE83" i="30" a="1"/>
  <c r="FE83" i="30"/>
  <c r="FE82" i="30"/>
  <c r="FF83" i="30" a="1"/>
  <c r="FF83" i="30"/>
  <c r="FF82" i="30"/>
  <c r="FG83" i="30" a="1"/>
  <c r="FG83" i="30"/>
  <c r="FG82" i="30"/>
  <c r="FH83" i="30" a="1"/>
  <c r="FH83" i="30"/>
  <c r="FH82" i="30"/>
  <c r="FI83" i="30" a="1"/>
  <c r="FI83" i="30"/>
  <c r="FI82" i="30"/>
  <c r="FJ83" i="30" a="1"/>
  <c r="FJ83" i="30"/>
  <c r="FJ82" i="30"/>
  <c r="FK83" i="30" a="1"/>
  <c r="FK83" i="30"/>
  <c r="FK82" i="30"/>
  <c r="FL83" i="30" a="1"/>
  <c r="FL83" i="30"/>
  <c r="FL82" i="30"/>
  <c r="FM83" i="30" a="1"/>
  <c r="FM83" i="30"/>
  <c r="FM82" i="30"/>
  <c r="FN83" i="30" a="1"/>
  <c r="FN83" i="30"/>
  <c r="FN82" i="30"/>
  <c r="FO83" i="30" a="1"/>
  <c r="FO83" i="30"/>
  <c r="FO82" i="30"/>
  <c r="FP83" i="30" a="1"/>
  <c r="FP83" i="30"/>
  <c r="FP82" i="30"/>
  <c r="FQ83" i="30" a="1"/>
  <c r="FQ83" i="30"/>
  <c r="FQ82" i="30"/>
  <c r="FR83" i="30" a="1"/>
  <c r="FR83" i="30"/>
  <c r="FR82" i="30"/>
  <c r="FS83" i="30" a="1"/>
  <c r="FS83" i="30"/>
  <c r="FS82" i="30"/>
  <c r="FT83" i="30" a="1"/>
  <c r="FT83" i="30"/>
  <c r="FT82" i="30"/>
  <c r="FU83" i="30" a="1"/>
  <c r="FU83" i="30"/>
  <c r="FU82" i="30"/>
  <c r="FV83" i="30" a="1"/>
  <c r="FV83" i="30"/>
  <c r="FV82" i="30"/>
  <c r="FW83" i="30" a="1"/>
  <c r="FW83" i="30"/>
  <c r="FW82" i="30"/>
  <c r="FX83" i="30" a="1"/>
  <c r="FX83" i="30"/>
  <c r="FX82" i="30"/>
  <c r="FY83" i="30" a="1"/>
  <c r="FY83" i="30"/>
  <c r="FY82" i="30"/>
  <c r="FZ83" i="30" a="1"/>
  <c r="FZ83" i="30"/>
  <c r="FZ82" i="30"/>
  <c r="GA83" i="30" a="1"/>
  <c r="GA83" i="30"/>
  <c r="GA82" i="30"/>
  <c r="GB83" i="30" a="1"/>
  <c r="GB83" i="30"/>
  <c r="GB82" i="30"/>
  <c r="GC83" i="30" a="1"/>
  <c r="GC83" i="30"/>
  <c r="GC82" i="30"/>
  <c r="GD83" i="30" a="1"/>
  <c r="GD83" i="30"/>
  <c r="GD82" i="30"/>
  <c r="GE83" i="30" a="1"/>
  <c r="GE83" i="30"/>
  <c r="GE82" i="30"/>
  <c r="GF83" i="30" a="1"/>
  <c r="GF83" i="30"/>
  <c r="GF82" i="30"/>
  <c r="GG83" i="30" a="1"/>
  <c r="GG83" i="30"/>
  <c r="GG82" i="30"/>
  <c r="GH83" i="30" a="1"/>
  <c r="GH83" i="30"/>
  <c r="GH82" i="30"/>
  <c r="GI83" i="30" a="1"/>
  <c r="GI83" i="30"/>
  <c r="GI82" i="30"/>
  <c r="GJ83" i="30" a="1"/>
  <c r="GJ83" i="30"/>
  <c r="GJ82" i="30"/>
  <c r="GK83" i="30" a="1"/>
  <c r="GK83" i="30"/>
  <c r="GK82" i="30"/>
  <c r="GL83" i="30" a="1"/>
  <c r="GL83" i="30"/>
  <c r="GL82" i="30"/>
  <c r="GM83" i="30" a="1"/>
  <c r="GM83" i="30"/>
  <c r="GM82" i="30"/>
  <c r="GN83" i="30" a="1"/>
  <c r="GN83" i="30"/>
  <c r="GN82" i="30"/>
  <c r="GO83" i="30" a="1"/>
  <c r="GO83" i="30"/>
  <c r="GO82" i="30"/>
  <c r="GP83" i="30" a="1"/>
  <c r="GP83" i="30"/>
  <c r="GP82" i="30"/>
  <c r="GQ83" i="30" a="1"/>
  <c r="GQ83" i="30"/>
  <c r="GQ82" i="30"/>
  <c r="GR83" i="30" a="1"/>
  <c r="GR83" i="30"/>
  <c r="GR82" i="30"/>
  <c r="GS83" i="30" a="1"/>
  <c r="GS83" i="30"/>
  <c r="GS82" i="30"/>
  <c r="B85" i="30"/>
  <c r="B84" i="30"/>
  <c r="C85" i="30"/>
  <c r="C84" i="30"/>
  <c r="D85" i="30"/>
  <c r="D84" i="30"/>
  <c r="E85" i="30"/>
  <c r="E84" i="30"/>
  <c r="F85" i="30"/>
  <c r="F84" i="30"/>
  <c r="G85" i="30"/>
  <c r="G84" i="30"/>
  <c r="H85" i="30"/>
  <c r="H84" i="30"/>
  <c r="I85" i="30"/>
  <c r="I84" i="30"/>
  <c r="J85" i="30"/>
  <c r="J84" i="30"/>
  <c r="K85" i="30"/>
  <c r="K84" i="30"/>
  <c r="L85" i="30"/>
  <c r="L84" i="30"/>
  <c r="M85" i="30"/>
  <c r="M84" i="30"/>
  <c r="N85" i="30"/>
  <c r="N84" i="30"/>
  <c r="O85" i="30"/>
  <c r="O84" i="30"/>
  <c r="P85" i="30"/>
  <c r="P84" i="30"/>
  <c r="Q85" i="30"/>
  <c r="Q84" i="30"/>
  <c r="R85" i="30"/>
  <c r="R84" i="30"/>
  <c r="S85" i="30"/>
  <c r="S84" i="30"/>
  <c r="T85" i="30"/>
  <c r="T84" i="30"/>
  <c r="U85" i="30"/>
  <c r="U84" i="30"/>
  <c r="V85" i="30"/>
  <c r="V84" i="30"/>
  <c r="W85" i="30"/>
  <c r="W84" i="30"/>
  <c r="X85" i="30"/>
  <c r="X84" i="30"/>
  <c r="Y85" i="30"/>
  <c r="Y84" i="30"/>
  <c r="Z85" i="30"/>
  <c r="Z84" i="30"/>
  <c r="AA85" i="30"/>
  <c r="AA84" i="30"/>
  <c r="AB85" i="30"/>
  <c r="AB84" i="30"/>
  <c r="AC85" i="30"/>
  <c r="AC84" i="30"/>
  <c r="AD85" i="30"/>
  <c r="AD84" i="30"/>
  <c r="AE85" i="30"/>
  <c r="AE84" i="30"/>
  <c r="AF85" i="30"/>
  <c r="AF84" i="30"/>
  <c r="AG85" i="30"/>
  <c r="AG84" i="30"/>
  <c r="AH85" i="30"/>
  <c r="AH84" i="30"/>
  <c r="AI85" i="30"/>
  <c r="AI84" i="30"/>
  <c r="AJ85" i="30"/>
  <c r="AJ84" i="30"/>
  <c r="AK85" i="30"/>
  <c r="AK84" i="30"/>
  <c r="AL85" i="30"/>
  <c r="AL84" i="30"/>
  <c r="AM85" i="30"/>
  <c r="AM84" i="30"/>
  <c r="AN85" i="30"/>
  <c r="AN84" i="30"/>
  <c r="AO85" i="30"/>
  <c r="AO84" i="30"/>
  <c r="AP85" i="30"/>
  <c r="AP84" i="30"/>
  <c r="AQ85" i="30"/>
  <c r="AQ84" i="30"/>
  <c r="AR85" i="30"/>
  <c r="AR84" i="30"/>
  <c r="AS85" i="30"/>
  <c r="AS84" i="30"/>
  <c r="AT85" i="30"/>
  <c r="AT84" i="30"/>
  <c r="AU85" i="30"/>
  <c r="AU84" i="30"/>
  <c r="AV85" i="30"/>
  <c r="AV84" i="30"/>
  <c r="AW85" i="30"/>
  <c r="AW84" i="30"/>
  <c r="AX85" i="30"/>
  <c r="AX84" i="30"/>
  <c r="AY85" i="30"/>
  <c r="AY84" i="30"/>
  <c r="AZ85" i="30"/>
  <c r="AZ84" i="30"/>
  <c r="BA85" i="30"/>
  <c r="BA84" i="30"/>
  <c r="BB85" i="30"/>
  <c r="BB84" i="30"/>
  <c r="BC85" i="30"/>
  <c r="BC84" i="30"/>
  <c r="BD85" i="30"/>
  <c r="BD84" i="30"/>
  <c r="BE85" i="30"/>
  <c r="BE84" i="30"/>
  <c r="BF85" i="30"/>
  <c r="BF84" i="30"/>
  <c r="BG85" i="30"/>
  <c r="BG84" i="30"/>
  <c r="BH85" i="30"/>
  <c r="BH84" i="30"/>
  <c r="BI85" i="30"/>
  <c r="BI84" i="30"/>
  <c r="BJ85" i="30"/>
  <c r="BJ84" i="30"/>
  <c r="BK85" i="30"/>
  <c r="BK84" i="30"/>
  <c r="BL85" i="30"/>
  <c r="BL84" i="30"/>
  <c r="BM85" i="30"/>
  <c r="BM84" i="30"/>
  <c r="BN85" i="30"/>
  <c r="BN84" i="30"/>
  <c r="BO85" i="30"/>
  <c r="BO84" i="30"/>
  <c r="BP85" i="30"/>
  <c r="BP84" i="30"/>
  <c r="BQ85" i="30"/>
  <c r="BQ84" i="30"/>
  <c r="BR85" i="30"/>
  <c r="BR84" i="30"/>
  <c r="BS85" i="30"/>
  <c r="BS84" i="30"/>
  <c r="BT85" i="30"/>
  <c r="BT84" i="30"/>
  <c r="BU85" i="30"/>
  <c r="BU84" i="30"/>
  <c r="BV85" i="30"/>
  <c r="BV84" i="30"/>
  <c r="BW85" i="30"/>
  <c r="BW84" i="30"/>
  <c r="BX85" i="30"/>
  <c r="BX84" i="30"/>
  <c r="BY85" i="30"/>
  <c r="BY84" i="30"/>
  <c r="BZ85" i="30"/>
  <c r="BZ84" i="30"/>
  <c r="CA85" i="30"/>
  <c r="CA84" i="30"/>
  <c r="CB85" i="30"/>
  <c r="CB84" i="30"/>
  <c r="CC85" i="30"/>
  <c r="CC84" i="30"/>
  <c r="CD85" i="30"/>
  <c r="CD84" i="30"/>
  <c r="CE85" i="30"/>
  <c r="CE84" i="30"/>
  <c r="CF85" i="30"/>
  <c r="CF84" i="30"/>
  <c r="CG85" i="30"/>
  <c r="CG84" i="30"/>
  <c r="CH85" i="30"/>
  <c r="CH84" i="30"/>
  <c r="CI85" i="30"/>
  <c r="CI84" i="30"/>
  <c r="CJ85" i="30"/>
  <c r="CJ84" i="30"/>
  <c r="CK85" i="30"/>
  <c r="CK84" i="30"/>
  <c r="CL85" i="30"/>
  <c r="CL84" i="30"/>
  <c r="CM85" i="30"/>
  <c r="CM84" i="30"/>
  <c r="CN85" i="30"/>
  <c r="CN84" i="30"/>
  <c r="CO85" i="30"/>
  <c r="CO84" i="30"/>
  <c r="CP85" i="30"/>
  <c r="CP84" i="30"/>
  <c r="CQ85" i="30"/>
  <c r="CQ84" i="30"/>
  <c r="CR85" i="30"/>
  <c r="CR84" i="30"/>
  <c r="CS85" i="30"/>
  <c r="CS84" i="30"/>
  <c r="CT85" i="30"/>
  <c r="CT84" i="30"/>
  <c r="CU85" i="30"/>
  <c r="CU84" i="30"/>
  <c r="CV85" i="30"/>
  <c r="CV84" i="30"/>
  <c r="CW85" i="30"/>
  <c r="CW84" i="30"/>
  <c r="CX85" i="30"/>
  <c r="CX84" i="30"/>
  <c r="CY85" i="30"/>
  <c r="CY84" i="30"/>
  <c r="CZ85" i="30"/>
  <c r="CZ84" i="30"/>
  <c r="DA85" i="30"/>
  <c r="DA84" i="30"/>
  <c r="DB85" i="30"/>
  <c r="DB84" i="30"/>
  <c r="DC85" i="30"/>
  <c r="DC84" i="30"/>
  <c r="DD85" i="30"/>
  <c r="DD84" i="30"/>
  <c r="DE85" i="30"/>
  <c r="DE84" i="30"/>
  <c r="DF85" i="30"/>
  <c r="DF84" i="30"/>
  <c r="DG85" i="30"/>
  <c r="DG84" i="30"/>
  <c r="DH85" i="30"/>
  <c r="DH84" i="30"/>
  <c r="DI85" i="30"/>
  <c r="DI84" i="30"/>
  <c r="DJ85" i="30"/>
  <c r="DJ84" i="30"/>
  <c r="DK85" i="30"/>
  <c r="DK84" i="30"/>
  <c r="DL85" i="30"/>
  <c r="DL84" i="30"/>
  <c r="DM85" i="30"/>
  <c r="DM84" i="30"/>
  <c r="DN85" i="30"/>
  <c r="DN84" i="30"/>
  <c r="DO85" i="30"/>
  <c r="DO84" i="30"/>
  <c r="DP85" i="30"/>
  <c r="DP84" i="30"/>
  <c r="DQ85" i="30"/>
  <c r="DQ84" i="30"/>
  <c r="DR85" i="30"/>
  <c r="DR84" i="30"/>
  <c r="DS85" i="30"/>
  <c r="DS84" i="30"/>
  <c r="DT85" i="30"/>
  <c r="DT84" i="30"/>
  <c r="DU85" i="30"/>
  <c r="DU84" i="30"/>
  <c r="DV85" i="30"/>
  <c r="DV84" i="30"/>
  <c r="DW85" i="30"/>
  <c r="DW84" i="30"/>
  <c r="DX85" i="30"/>
  <c r="DX84" i="30"/>
  <c r="DY85" i="30"/>
  <c r="DY84" i="30"/>
  <c r="DZ85" i="30"/>
  <c r="DZ84" i="30"/>
  <c r="EA85" i="30"/>
  <c r="EA84" i="30"/>
  <c r="EB85" i="30"/>
  <c r="EB84" i="30"/>
  <c r="EC85" i="30"/>
  <c r="EC84" i="30"/>
  <c r="ED85" i="30"/>
  <c r="ED84" i="30"/>
  <c r="EE85" i="30"/>
  <c r="EE84" i="30"/>
  <c r="EF85" i="30"/>
  <c r="EF84" i="30"/>
  <c r="EG85" i="30"/>
  <c r="EG84" i="30"/>
  <c r="EH85" i="30"/>
  <c r="EH84" i="30"/>
  <c r="EI85" i="30"/>
  <c r="EI84" i="30"/>
  <c r="EJ85" i="30"/>
  <c r="EJ84" i="30"/>
  <c r="EK85" i="30"/>
  <c r="EK84" i="30"/>
  <c r="EL85" i="30"/>
  <c r="EL84" i="30"/>
  <c r="EM85" i="30"/>
  <c r="EM84" i="30"/>
  <c r="EN85" i="30"/>
  <c r="EN84" i="30"/>
  <c r="EO85" i="30"/>
  <c r="EO84" i="30"/>
  <c r="EP85" i="30"/>
  <c r="EP84" i="30"/>
  <c r="EQ85" i="30"/>
  <c r="EQ84" i="30"/>
  <c r="ER85" i="30"/>
  <c r="ER84" i="30"/>
  <c r="ES85" i="30"/>
  <c r="ES84" i="30"/>
  <c r="ET85" i="30"/>
  <c r="ET84" i="30"/>
  <c r="EU85" i="30"/>
  <c r="EU84" i="30"/>
  <c r="EV85" i="30"/>
  <c r="EV84" i="30"/>
  <c r="EW85" i="30"/>
  <c r="EW84" i="30"/>
  <c r="EX85" i="30"/>
  <c r="EX84" i="30"/>
  <c r="EY85" i="30"/>
  <c r="EY84" i="30"/>
  <c r="EZ85" i="30"/>
  <c r="EZ84" i="30"/>
  <c r="FA85" i="30"/>
  <c r="FA84" i="30"/>
  <c r="FB85" i="30"/>
  <c r="FB84" i="30"/>
  <c r="FC85" i="30"/>
  <c r="FC84" i="30"/>
  <c r="FD85" i="30"/>
  <c r="FD84" i="30"/>
  <c r="FE85" i="30"/>
  <c r="FE84" i="30"/>
  <c r="FF85" i="30"/>
  <c r="FF84" i="30"/>
  <c r="FG85" i="30"/>
  <c r="FG84" i="30"/>
  <c r="FH85" i="30"/>
  <c r="FH84" i="30"/>
  <c r="FI85" i="30"/>
  <c r="FI84" i="30"/>
  <c r="FJ85" i="30"/>
  <c r="FJ84" i="30"/>
  <c r="FK85" i="30"/>
  <c r="FK84" i="30"/>
  <c r="FL85" i="30"/>
  <c r="FL84" i="30"/>
  <c r="FM85" i="30"/>
  <c r="FM84" i="30"/>
  <c r="FN85" i="30"/>
  <c r="FN84" i="30"/>
  <c r="FO85" i="30"/>
  <c r="FO84" i="30"/>
  <c r="FP85" i="30"/>
  <c r="FP84" i="30"/>
  <c r="FQ85" i="30"/>
  <c r="FQ84" i="30"/>
  <c r="FR85" i="30"/>
  <c r="FR84" i="30"/>
  <c r="FS85" i="30"/>
  <c r="FS84" i="30"/>
  <c r="FT85" i="30"/>
  <c r="FT84" i="30"/>
  <c r="FU85" i="30"/>
  <c r="FU84" i="30"/>
  <c r="FV85" i="30"/>
  <c r="FV84" i="30"/>
  <c r="FW85" i="30"/>
  <c r="FW84" i="30"/>
  <c r="FX85" i="30"/>
  <c r="FX84" i="30"/>
  <c r="FY85" i="30"/>
  <c r="FY84" i="30"/>
  <c r="FZ85" i="30"/>
  <c r="FZ84" i="30"/>
  <c r="GA85" i="30"/>
  <c r="GA84" i="30"/>
  <c r="GB85" i="30"/>
  <c r="GB84" i="30"/>
  <c r="GC85" i="30"/>
  <c r="GC84" i="30"/>
  <c r="GD85" i="30"/>
  <c r="GD84" i="30"/>
  <c r="GE85" i="30"/>
  <c r="GE84" i="30"/>
  <c r="GF85" i="30"/>
  <c r="GF84" i="30"/>
  <c r="GG85" i="30"/>
  <c r="GG84" i="30"/>
  <c r="GH85" i="30"/>
  <c r="GH84" i="30"/>
  <c r="GI85" i="30"/>
  <c r="GI84" i="30"/>
  <c r="GJ85" i="30"/>
  <c r="GJ84" i="30"/>
  <c r="GK85" i="30"/>
  <c r="GK84" i="30"/>
  <c r="GL85" i="30"/>
  <c r="GL84" i="30"/>
  <c r="GM85" i="30"/>
  <c r="GM84" i="30"/>
  <c r="GN85" i="30"/>
  <c r="GN84" i="30"/>
  <c r="GO85" i="30"/>
  <c r="GO84" i="30"/>
  <c r="GP85" i="30"/>
  <c r="GP84" i="30"/>
  <c r="GQ85" i="30"/>
  <c r="GQ84" i="30"/>
  <c r="GR85" i="30"/>
  <c r="GR84" i="30"/>
  <c r="GS85" i="30"/>
  <c r="GS84" i="30"/>
  <c r="B87" i="30"/>
  <c r="B86" i="30"/>
  <c r="C87" i="30"/>
  <c r="C86" i="30"/>
  <c r="D87" i="30"/>
  <c r="D86" i="30"/>
  <c r="E87" i="30"/>
  <c r="E86" i="30"/>
  <c r="F87" i="30"/>
  <c r="F86" i="30"/>
  <c r="G87" i="30"/>
  <c r="G86" i="30"/>
  <c r="H87" i="30"/>
  <c r="H86" i="30"/>
  <c r="I87" i="30"/>
  <c r="I86" i="30"/>
  <c r="J87" i="30"/>
  <c r="J86" i="30"/>
  <c r="K87" i="30"/>
  <c r="K86" i="30"/>
  <c r="L87" i="30"/>
  <c r="L86" i="30"/>
  <c r="M87" i="30"/>
  <c r="M86" i="30"/>
  <c r="N87" i="30"/>
  <c r="N86" i="30"/>
  <c r="O87" i="30"/>
  <c r="O86" i="30"/>
  <c r="P87" i="30"/>
  <c r="P86" i="30"/>
  <c r="Q87" i="30"/>
  <c r="Q86" i="30"/>
  <c r="R87" i="30"/>
  <c r="R86" i="30"/>
  <c r="S87" i="30"/>
  <c r="S86" i="30"/>
  <c r="T87" i="30"/>
  <c r="T86" i="30"/>
  <c r="U87" i="30"/>
  <c r="U86" i="30"/>
  <c r="V87" i="30"/>
  <c r="V86" i="30"/>
  <c r="W87" i="30"/>
  <c r="W86" i="30"/>
  <c r="X87" i="30"/>
  <c r="X86" i="30"/>
  <c r="Y87" i="30"/>
  <c r="Y86" i="30"/>
  <c r="Z87" i="30"/>
  <c r="Z86" i="30"/>
  <c r="AA87" i="30"/>
  <c r="AA86" i="30"/>
  <c r="AB87" i="30"/>
  <c r="AB86" i="30"/>
  <c r="AC87" i="30"/>
  <c r="AC86" i="30"/>
  <c r="AD87" i="30"/>
  <c r="AD86" i="30"/>
  <c r="AE87" i="30"/>
  <c r="AE86" i="30"/>
  <c r="AF87" i="30"/>
  <c r="AF86" i="30"/>
  <c r="AG87" i="30"/>
  <c r="AG86" i="30"/>
  <c r="AH87" i="30"/>
  <c r="AH86" i="30"/>
  <c r="AI87" i="30"/>
  <c r="AI86" i="30"/>
  <c r="AJ87" i="30"/>
  <c r="AJ86" i="30"/>
  <c r="AK87" i="30"/>
  <c r="AK86" i="30"/>
  <c r="AL87" i="30"/>
  <c r="AL86" i="30"/>
  <c r="AM87" i="30"/>
  <c r="AM86" i="30"/>
  <c r="AN87" i="30"/>
  <c r="AN86" i="30"/>
  <c r="AO87" i="30"/>
  <c r="AO86" i="30"/>
  <c r="AP87" i="30"/>
  <c r="AP86" i="30"/>
  <c r="AQ87" i="30"/>
  <c r="AQ86" i="30"/>
  <c r="AR87" i="30"/>
  <c r="AR86" i="30"/>
  <c r="AS87" i="30"/>
  <c r="AS86" i="30"/>
  <c r="AT87" i="30"/>
  <c r="AT86" i="30"/>
  <c r="AU87" i="30"/>
  <c r="AU86" i="30"/>
  <c r="AV87" i="30"/>
  <c r="AV86" i="30"/>
  <c r="AW87" i="30"/>
  <c r="AW86" i="30"/>
  <c r="AX87" i="30"/>
  <c r="AX86" i="30"/>
  <c r="AY87" i="30"/>
  <c r="AY86" i="30"/>
  <c r="AZ87" i="30"/>
  <c r="AZ86" i="30"/>
  <c r="BA87" i="30"/>
  <c r="BA86" i="30"/>
  <c r="BB87" i="30"/>
  <c r="BB86" i="30"/>
  <c r="BC87" i="30"/>
  <c r="BC86" i="30"/>
  <c r="BD87" i="30"/>
  <c r="BD86" i="30"/>
  <c r="BE87" i="30"/>
  <c r="BE86" i="30"/>
  <c r="BF87" i="30"/>
  <c r="BF86" i="30"/>
  <c r="BG87" i="30"/>
  <c r="BG86" i="30"/>
  <c r="BH87" i="30"/>
  <c r="BH86" i="30"/>
  <c r="BI87" i="30"/>
  <c r="BI86" i="30"/>
  <c r="BJ87" i="30"/>
  <c r="BJ86" i="30"/>
  <c r="BK87" i="30"/>
  <c r="BK86" i="30"/>
  <c r="BL87" i="30"/>
  <c r="BL86" i="30"/>
  <c r="BM87" i="30"/>
  <c r="BM86" i="30"/>
  <c r="BN87" i="30"/>
  <c r="BN86" i="30"/>
  <c r="BO87" i="30"/>
  <c r="BO86" i="30"/>
  <c r="BP87" i="30"/>
  <c r="BP86" i="30"/>
  <c r="BQ87" i="30"/>
  <c r="BQ86" i="30"/>
  <c r="BR87" i="30"/>
  <c r="BR86" i="30"/>
  <c r="BS87" i="30"/>
  <c r="BS86" i="30"/>
  <c r="BT87" i="30"/>
  <c r="BT86" i="30"/>
  <c r="BU87" i="30"/>
  <c r="BU86" i="30"/>
  <c r="BV87" i="30"/>
  <c r="BV86" i="30"/>
  <c r="BW87" i="30"/>
  <c r="BW86" i="30"/>
  <c r="BX87" i="30"/>
  <c r="BX86" i="30"/>
  <c r="BY87" i="30"/>
  <c r="BY86" i="30"/>
  <c r="BZ87" i="30"/>
  <c r="BZ86" i="30"/>
  <c r="CA87" i="30"/>
  <c r="CA86" i="30"/>
  <c r="CB87" i="30"/>
  <c r="CB86" i="30"/>
  <c r="CC87" i="30"/>
  <c r="CC86" i="30"/>
  <c r="CD87" i="30"/>
  <c r="CD86" i="30"/>
  <c r="CE87" i="30"/>
  <c r="CE86" i="30"/>
  <c r="CF87" i="30"/>
  <c r="CF86" i="30"/>
  <c r="CG87" i="30"/>
  <c r="CG86" i="30"/>
  <c r="CH87" i="30"/>
  <c r="CH86" i="30"/>
  <c r="CI87" i="30"/>
  <c r="CI86" i="30"/>
  <c r="CJ87" i="30"/>
  <c r="CJ86" i="30"/>
  <c r="CK87" i="30"/>
  <c r="CK86" i="30"/>
  <c r="CL87" i="30"/>
  <c r="CL86" i="30"/>
  <c r="CM87" i="30"/>
  <c r="CM86" i="30"/>
  <c r="CN87" i="30"/>
  <c r="CN86" i="30"/>
  <c r="CO87" i="30"/>
  <c r="CO86" i="30"/>
  <c r="CP87" i="30"/>
  <c r="CP86" i="30"/>
  <c r="CQ87" i="30"/>
  <c r="CQ86" i="30"/>
  <c r="CR87" i="30"/>
  <c r="CR86" i="30"/>
  <c r="CS87" i="30"/>
  <c r="CS86" i="30"/>
  <c r="CT87" i="30"/>
  <c r="CT86" i="30"/>
  <c r="CU87" i="30"/>
  <c r="CU86" i="30"/>
  <c r="CV87" i="30"/>
  <c r="CV86" i="30"/>
  <c r="CW87" i="30"/>
  <c r="CW86" i="30"/>
  <c r="CX87" i="30"/>
  <c r="CX86" i="30"/>
  <c r="CY87" i="30"/>
  <c r="CY86" i="30"/>
  <c r="CZ87" i="30"/>
  <c r="CZ86" i="30"/>
  <c r="DA87" i="30"/>
  <c r="DA86" i="30"/>
  <c r="DB87" i="30"/>
  <c r="DB86" i="30"/>
  <c r="DC87" i="30"/>
  <c r="DC86" i="30"/>
  <c r="DD87" i="30"/>
  <c r="DD86" i="30"/>
  <c r="DE87" i="30"/>
  <c r="DE86" i="30"/>
  <c r="DF87" i="30"/>
  <c r="DF86" i="30"/>
  <c r="DG87" i="30"/>
  <c r="DG86" i="30"/>
  <c r="DH87" i="30"/>
  <c r="DH86" i="30"/>
  <c r="DI87" i="30"/>
  <c r="DI86" i="30"/>
  <c r="DJ87" i="30"/>
  <c r="DJ86" i="30"/>
  <c r="DK87" i="30"/>
  <c r="DK86" i="30"/>
  <c r="DL87" i="30"/>
  <c r="DL86" i="30"/>
  <c r="DM87" i="30"/>
  <c r="DM86" i="30"/>
  <c r="DN87" i="30"/>
  <c r="DN86" i="30"/>
  <c r="DO87" i="30"/>
  <c r="DO86" i="30"/>
  <c r="DP87" i="30"/>
  <c r="DP86" i="30"/>
  <c r="DQ87" i="30"/>
  <c r="DQ86" i="30"/>
  <c r="DR87" i="30"/>
  <c r="DR86" i="30"/>
  <c r="DS87" i="30"/>
  <c r="DS86" i="30"/>
  <c r="DT87" i="30"/>
  <c r="DT86" i="30"/>
  <c r="DU87" i="30"/>
  <c r="DU86" i="30"/>
  <c r="DV87" i="30"/>
  <c r="DV86" i="30"/>
  <c r="DW87" i="30"/>
  <c r="DW86" i="30"/>
  <c r="DX87" i="30"/>
  <c r="DX86" i="30"/>
  <c r="DY87" i="30"/>
  <c r="DY86" i="30"/>
  <c r="DZ87" i="30"/>
  <c r="DZ86" i="30"/>
  <c r="EA87" i="30"/>
  <c r="EA86" i="30"/>
  <c r="EB87" i="30"/>
  <c r="EB86" i="30"/>
  <c r="EC87" i="30"/>
  <c r="EC86" i="30"/>
  <c r="ED87" i="30"/>
  <c r="ED86" i="30"/>
  <c r="EE87" i="30"/>
  <c r="EE86" i="30"/>
  <c r="EF87" i="30"/>
  <c r="EF86" i="30"/>
  <c r="EG87" i="30"/>
  <c r="EG86" i="30"/>
  <c r="EH87" i="30"/>
  <c r="EH86" i="30"/>
  <c r="EI87" i="30"/>
  <c r="EI86" i="30"/>
  <c r="EJ87" i="30"/>
  <c r="EJ86" i="30"/>
  <c r="EK87" i="30"/>
  <c r="EK86" i="30"/>
  <c r="EL87" i="30"/>
  <c r="EL86" i="30"/>
  <c r="EM87" i="30"/>
  <c r="EM86" i="30"/>
  <c r="EN87" i="30"/>
  <c r="EN86" i="30"/>
  <c r="EO87" i="30"/>
  <c r="EO86" i="30"/>
  <c r="EP87" i="30"/>
  <c r="EP86" i="30"/>
  <c r="EQ87" i="30"/>
  <c r="EQ86" i="30"/>
  <c r="ER87" i="30"/>
  <c r="ER86" i="30"/>
  <c r="ES87" i="30"/>
  <c r="ES86" i="30"/>
  <c r="ET87" i="30"/>
  <c r="ET86" i="30"/>
  <c r="EU87" i="30"/>
  <c r="EU86" i="30"/>
  <c r="EV87" i="30"/>
  <c r="EV86" i="30"/>
  <c r="EW87" i="30"/>
  <c r="EW86" i="30"/>
  <c r="EX87" i="30"/>
  <c r="EX86" i="30"/>
  <c r="EY87" i="30"/>
  <c r="EY86" i="30"/>
  <c r="EZ87" i="30"/>
  <c r="EZ86" i="30"/>
  <c r="FA87" i="30"/>
  <c r="FA86" i="30"/>
  <c r="FB87" i="30"/>
  <c r="FB86" i="30"/>
  <c r="FC87" i="30"/>
  <c r="FC86" i="30"/>
  <c r="FD87" i="30"/>
  <c r="FD86" i="30"/>
  <c r="FE87" i="30"/>
  <c r="FE86" i="30"/>
  <c r="FF87" i="30"/>
  <c r="FF86" i="30"/>
  <c r="FG87" i="30"/>
  <c r="FG86" i="30"/>
  <c r="FH87" i="30"/>
  <c r="FH86" i="30"/>
  <c r="FI87" i="30"/>
  <c r="FI86" i="30"/>
  <c r="FJ87" i="30"/>
  <c r="FJ86" i="30"/>
  <c r="FK87" i="30"/>
  <c r="FK86" i="30"/>
  <c r="FL87" i="30"/>
  <c r="FL86" i="30"/>
  <c r="FM87" i="30"/>
  <c r="FM86" i="30"/>
  <c r="FN87" i="30"/>
  <c r="FN86" i="30"/>
  <c r="FO87" i="30"/>
  <c r="FO86" i="30"/>
  <c r="FP87" i="30"/>
  <c r="FP86" i="30"/>
  <c r="FQ87" i="30"/>
  <c r="FQ86" i="30"/>
  <c r="FR87" i="30"/>
  <c r="FR86" i="30"/>
  <c r="FS87" i="30"/>
  <c r="FS86" i="30"/>
  <c r="FT87" i="30"/>
  <c r="FT86" i="30"/>
  <c r="FU87" i="30"/>
  <c r="FU86" i="30"/>
  <c r="FV87" i="30"/>
  <c r="FV86" i="30"/>
  <c r="FW87" i="30"/>
  <c r="FW86" i="30"/>
  <c r="FX87" i="30"/>
  <c r="FX86" i="30"/>
  <c r="FY87" i="30"/>
  <c r="FY86" i="30"/>
  <c r="FZ87" i="30"/>
  <c r="FZ86" i="30"/>
  <c r="GA87" i="30"/>
  <c r="GA86" i="30"/>
  <c r="GB87" i="30"/>
  <c r="GB86" i="30"/>
  <c r="GC87" i="30"/>
  <c r="GC86" i="30"/>
  <c r="GD87" i="30"/>
  <c r="GD86" i="30"/>
  <c r="GE87" i="30"/>
  <c r="GE86" i="30"/>
  <c r="GF87" i="30"/>
  <c r="GF86" i="30"/>
  <c r="GG87" i="30"/>
  <c r="GG86" i="30"/>
  <c r="GH87" i="30"/>
  <c r="GH86" i="30"/>
  <c r="GI87" i="30"/>
  <c r="GI86" i="30"/>
  <c r="GJ87" i="30"/>
  <c r="GJ86" i="30"/>
  <c r="GK87" i="30"/>
  <c r="GK86" i="30"/>
  <c r="GL87" i="30"/>
  <c r="GL86" i="30"/>
  <c r="GM87" i="30"/>
  <c r="GM86" i="30"/>
  <c r="GN87" i="30"/>
  <c r="GN86" i="30"/>
  <c r="GO87" i="30"/>
  <c r="GO86" i="30"/>
  <c r="GP87" i="30"/>
  <c r="GP86" i="30"/>
  <c r="GQ87" i="30"/>
  <c r="GQ86" i="30"/>
  <c r="GR87" i="30"/>
  <c r="GR86" i="30"/>
  <c r="GS87" i="30"/>
  <c r="GS86" i="30"/>
  <c r="B89" i="30"/>
  <c r="B88" i="30"/>
  <c r="C89" i="30"/>
  <c r="C88" i="30"/>
  <c r="D89" i="30"/>
  <c r="D88" i="30"/>
  <c r="E89" i="30"/>
  <c r="E88" i="30"/>
  <c r="F89" i="30"/>
  <c r="F88" i="30"/>
  <c r="G89" i="30"/>
  <c r="G88" i="30"/>
  <c r="H89" i="30"/>
  <c r="H88" i="30"/>
  <c r="I89" i="30"/>
  <c r="I88" i="30"/>
  <c r="J89" i="30"/>
  <c r="J88" i="30"/>
  <c r="K89" i="30"/>
  <c r="K88" i="30"/>
  <c r="L89" i="30"/>
  <c r="L88" i="30"/>
  <c r="M89" i="30"/>
  <c r="M88" i="30"/>
  <c r="N89" i="30"/>
  <c r="N88" i="30"/>
  <c r="O89" i="30"/>
  <c r="O88" i="30"/>
  <c r="P89" i="30"/>
  <c r="P88" i="30"/>
  <c r="Q89" i="30"/>
  <c r="Q88" i="30"/>
  <c r="R89" i="30"/>
  <c r="R88" i="30"/>
  <c r="S89" i="30"/>
  <c r="S88" i="30"/>
  <c r="T89" i="30"/>
  <c r="T88" i="30"/>
  <c r="U89" i="30"/>
  <c r="U88" i="30"/>
  <c r="V89" i="30"/>
  <c r="V88" i="30"/>
  <c r="W89" i="30"/>
  <c r="W88" i="30"/>
  <c r="X89" i="30"/>
  <c r="X88" i="30"/>
  <c r="Y89" i="30"/>
  <c r="Y88" i="30"/>
  <c r="Z89" i="30"/>
  <c r="Z88" i="30"/>
  <c r="AA89" i="30"/>
  <c r="AA88" i="30"/>
  <c r="AB89" i="30"/>
  <c r="AB88" i="30"/>
  <c r="AC89" i="30"/>
  <c r="AC88" i="30"/>
  <c r="AD89" i="30"/>
  <c r="AD88" i="30"/>
  <c r="AE89" i="30"/>
  <c r="AE88" i="30"/>
  <c r="AF89" i="30"/>
  <c r="AF88" i="30"/>
  <c r="AG89" i="30"/>
  <c r="AG88" i="30"/>
  <c r="AH89" i="30"/>
  <c r="AH88" i="30"/>
  <c r="AI89" i="30"/>
  <c r="AI88" i="30"/>
  <c r="AJ89" i="30"/>
  <c r="AJ88" i="30"/>
  <c r="AK89" i="30"/>
  <c r="AK88" i="30"/>
  <c r="AL89" i="30"/>
  <c r="AL88" i="30"/>
  <c r="AM89" i="30"/>
  <c r="AM88" i="30"/>
  <c r="AN89" i="30"/>
  <c r="AN88" i="30"/>
  <c r="AO89" i="30"/>
  <c r="AO88" i="30"/>
  <c r="AP89" i="30"/>
  <c r="AP88" i="30"/>
  <c r="AQ89" i="30"/>
  <c r="AQ88" i="30"/>
  <c r="AR89" i="30"/>
  <c r="AR88" i="30"/>
  <c r="AS89" i="30"/>
  <c r="AS88" i="30"/>
  <c r="AT89" i="30"/>
  <c r="AT88" i="30"/>
  <c r="AU89" i="30"/>
  <c r="AU88" i="30"/>
  <c r="AV89" i="30"/>
  <c r="AV88" i="30"/>
  <c r="AW89" i="30"/>
  <c r="AW88" i="30"/>
  <c r="AX89" i="30"/>
  <c r="AX88" i="30"/>
  <c r="AY89" i="30"/>
  <c r="AY88" i="30"/>
  <c r="AZ89" i="30"/>
  <c r="AZ88" i="30"/>
  <c r="BA89" i="30"/>
  <c r="BA88" i="30"/>
  <c r="BB89" i="30"/>
  <c r="BB88" i="30"/>
  <c r="BC89" i="30"/>
  <c r="BC88" i="30"/>
  <c r="BD89" i="30"/>
  <c r="BD88" i="30"/>
  <c r="BE89" i="30"/>
  <c r="BE88" i="30"/>
  <c r="BF89" i="30"/>
  <c r="BF88" i="30"/>
  <c r="BG89" i="30"/>
  <c r="BG88" i="30"/>
  <c r="BH89" i="30"/>
  <c r="BH88" i="30"/>
  <c r="BI89" i="30"/>
  <c r="BI88" i="30"/>
  <c r="BJ89" i="30"/>
  <c r="BJ88" i="30"/>
  <c r="BK89" i="30"/>
  <c r="BK88" i="30"/>
  <c r="BL89" i="30"/>
  <c r="BL88" i="30"/>
  <c r="BM89" i="30"/>
  <c r="BM88" i="30"/>
  <c r="BN89" i="30"/>
  <c r="BN88" i="30"/>
  <c r="BO89" i="30"/>
  <c r="BO88" i="30"/>
  <c r="BP89" i="30"/>
  <c r="BP88" i="30"/>
  <c r="BQ89" i="30"/>
  <c r="BQ88" i="30"/>
  <c r="BR89" i="30"/>
  <c r="BR88" i="30"/>
  <c r="BS89" i="30"/>
  <c r="BS88" i="30"/>
  <c r="BT89" i="30"/>
  <c r="BT88" i="30"/>
  <c r="BU89" i="30"/>
  <c r="BU88" i="30"/>
  <c r="BV89" i="30"/>
  <c r="BV88" i="30"/>
  <c r="BW89" i="30"/>
  <c r="BW88" i="30"/>
  <c r="BX89" i="30"/>
  <c r="BX88" i="30"/>
  <c r="BY89" i="30"/>
  <c r="BY88" i="30"/>
  <c r="BZ89" i="30"/>
  <c r="BZ88" i="30"/>
  <c r="CA89" i="30"/>
  <c r="CA88" i="30"/>
  <c r="CB89" i="30"/>
  <c r="CB88" i="30"/>
  <c r="CC89" i="30"/>
  <c r="CC88" i="30"/>
  <c r="CD89" i="30"/>
  <c r="CD88" i="30"/>
  <c r="CE89" i="30"/>
  <c r="CE88" i="30"/>
  <c r="CF89" i="30"/>
  <c r="CF88" i="30"/>
  <c r="CG89" i="30"/>
  <c r="CG88" i="30"/>
  <c r="CH89" i="30"/>
  <c r="CH88" i="30"/>
  <c r="CI89" i="30"/>
  <c r="CI88" i="30"/>
  <c r="CJ89" i="30"/>
  <c r="CJ88" i="30"/>
  <c r="CK89" i="30"/>
  <c r="CK88" i="30"/>
  <c r="CL89" i="30"/>
  <c r="CL88" i="30"/>
  <c r="CM89" i="30"/>
  <c r="CM88" i="30"/>
  <c r="CN89" i="30"/>
  <c r="CN88" i="30"/>
  <c r="CO89" i="30"/>
  <c r="CO88" i="30"/>
  <c r="CP89" i="30"/>
  <c r="CP88" i="30"/>
  <c r="CQ89" i="30"/>
  <c r="CQ88" i="30"/>
  <c r="CR89" i="30"/>
  <c r="CR88" i="30"/>
  <c r="CS89" i="30"/>
  <c r="CS88" i="30"/>
  <c r="CT89" i="30"/>
  <c r="CT88" i="30"/>
  <c r="CU89" i="30"/>
  <c r="CU88" i="30"/>
  <c r="CV89" i="30"/>
  <c r="CV88" i="30"/>
  <c r="CW89" i="30"/>
  <c r="CW88" i="30"/>
  <c r="CX89" i="30"/>
  <c r="CX88" i="30"/>
  <c r="CY89" i="30"/>
  <c r="CY88" i="30"/>
  <c r="CZ89" i="30"/>
  <c r="CZ88" i="30"/>
  <c r="DA89" i="30"/>
  <c r="DA88" i="30"/>
  <c r="DB89" i="30"/>
  <c r="DB88" i="30"/>
  <c r="DC89" i="30"/>
  <c r="DC88" i="30"/>
  <c r="DD89" i="30"/>
  <c r="DD88" i="30"/>
  <c r="DE89" i="30"/>
  <c r="DE88" i="30"/>
  <c r="DF89" i="30"/>
  <c r="DF88" i="30"/>
  <c r="DG89" i="30"/>
  <c r="DG88" i="30"/>
  <c r="DH89" i="30"/>
  <c r="DH88" i="30"/>
  <c r="DI89" i="30"/>
  <c r="DI88" i="30"/>
  <c r="DJ89" i="30"/>
  <c r="DJ88" i="30"/>
  <c r="DK89" i="30"/>
  <c r="DK88" i="30"/>
  <c r="DL89" i="30"/>
  <c r="DL88" i="30"/>
  <c r="DM89" i="30"/>
  <c r="DM88" i="30"/>
  <c r="DN89" i="30"/>
  <c r="DN88" i="30"/>
  <c r="DO89" i="30"/>
  <c r="DO88" i="30"/>
  <c r="DP89" i="30"/>
  <c r="DP88" i="30"/>
  <c r="DQ89" i="30"/>
  <c r="DQ88" i="30"/>
  <c r="DR89" i="30"/>
  <c r="DR88" i="30"/>
  <c r="DS89" i="30"/>
  <c r="DS88" i="30"/>
  <c r="DT89" i="30"/>
  <c r="DT88" i="30"/>
  <c r="DU89" i="30"/>
  <c r="DU88" i="30"/>
  <c r="DV89" i="30"/>
  <c r="DV88" i="30"/>
  <c r="DW89" i="30"/>
  <c r="DW88" i="30"/>
  <c r="DX89" i="30"/>
  <c r="DX88" i="30"/>
  <c r="DY89" i="30"/>
  <c r="DY88" i="30"/>
  <c r="DZ89" i="30"/>
  <c r="DZ88" i="30"/>
  <c r="EA89" i="30"/>
  <c r="EA88" i="30"/>
  <c r="EB89" i="30"/>
  <c r="EB88" i="30"/>
  <c r="EC89" i="30"/>
  <c r="EC88" i="30"/>
  <c r="ED89" i="30"/>
  <c r="ED88" i="30"/>
  <c r="EE89" i="30"/>
  <c r="EE88" i="30"/>
  <c r="EF89" i="30"/>
  <c r="EF88" i="30"/>
  <c r="EG89" i="30"/>
  <c r="EG88" i="30"/>
  <c r="EH89" i="30"/>
  <c r="EH88" i="30"/>
  <c r="EI89" i="30"/>
  <c r="EI88" i="30"/>
  <c r="EJ89" i="30"/>
  <c r="EJ88" i="30"/>
  <c r="EK89" i="30"/>
  <c r="EK88" i="30"/>
  <c r="EL89" i="30"/>
  <c r="EL88" i="30"/>
  <c r="EM89" i="30"/>
  <c r="EM88" i="30"/>
  <c r="EN89" i="30"/>
  <c r="EN88" i="30"/>
  <c r="EO89" i="30"/>
  <c r="EO88" i="30"/>
  <c r="EP89" i="30"/>
  <c r="EP88" i="30"/>
  <c r="EQ89" i="30"/>
  <c r="EQ88" i="30"/>
  <c r="ER89" i="30"/>
  <c r="ER88" i="30"/>
  <c r="ES89" i="30"/>
  <c r="ES88" i="30"/>
  <c r="ET89" i="30"/>
  <c r="ET88" i="30"/>
  <c r="EU89" i="30"/>
  <c r="EU88" i="30"/>
  <c r="EV89" i="30"/>
  <c r="EV88" i="30"/>
  <c r="EW89" i="30"/>
  <c r="EW88" i="30"/>
  <c r="EX89" i="30"/>
  <c r="EX88" i="30"/>
  <c r="EY89" i="30"/>
  <c r="EY88" i="30"/>
  <c r="EZ89" i="30"/>
  <c r="EZ88" i="30"/>
  <c r="FA89" i="30"/>
  <c r="FA88" i="30"/>
  <c r="FB89" i="30"/>
  <c r="FB88" i="30"/>
  <c r="FC89" i="30"/>
  <c r="FC88" i="30"/>
  <c r="FD89" i="30"/>
  <c r="FD88" i="30"/>
  <c r="FE89" i="30"/>
  <c r="FE88" i="30"/>
  <c r="FF89" i="30"/>
  <c r="FF88" i="30"/>
  <c r="FG89" i="30"/>
  <c r="FG88" i="30"/>
  <c r="FH89" i="30"/>
  <c r="FH88" i="30"/>
  <c r="FI89" i="30"/>
  <c r="FI88" i="30"/>
  <c r="FJ89" i="30"/>
  <c r="FJ88" i="30"/>
  <c r="FK89" i="30"/>
  <c r="FK88" i="30"/>
  <c r="FL89" i="30"/>
  <c r="FL88" i="30"/>
  <c r="FM89" i="30"/>
  <c r="FM88" i="30"/>
  <c r="FN89" i="30"/>
  <c r="FN88" i="30"/>
  <c r="FO89" i="30"/>
  <c r="FO88" i="30"/>
  <c r="FP89" i="30"/>
  <c r="FP88" i="30"/>
  <c r="FQ89" i="30"/>
  <c r="FQ88" i="30"/>
  <c r="FR89" i="30"/>
  <c r="FR88" i="30"/>
  <c r="FS89" i="30"/>
  <c r="FS88" i="30"/>
  <c r="FT89" i="30"/>
  <c r="FT88" i="30"/>
  <c r="FU89" i="30"/>
  <c r="FU88" i="30"/>
  <c r="FV89" i="30"/>
  <c r="FV88" i="30"/>
  <c r="FW89" i="30"/>
  <c r="FW88" i="30"/>
  <c r="FX89" i="30"/>
  <c r="FX88" i="30"/>
  <c r="FY89" i="30"/>
  <c r="FY88" i="30"/>
  <c r="FZ89" i="30"/>
  <c r="FZ88" i="30"/>
  <c r="GA89" i="30"/>
  <c r="GA88" i="30"/>
  <c r="GB89" i="30"/>
  <c r="GB88" i="30"/>
  <c r="GC89" i="30"/>
  <c r="GC88" i="30"/>
  <c r="GD89" i="30"/>
  <c r="GD88" i="30"/>
  <c r="GE89" i="30"/>
  <c r="GE88" i="30"/>
  <c r="GF89" i="30"/>
  <c r="GF88" i="30"/>
  <c r="GG89" i="30"/>
  <c r="GG88" i="30"/>
  <c r="GH89" i="30"/>
  <c r="GH88" i="30"/>
  <c r="GI89" i="30"/>
  <c r="GI88" i="30"/>
  <c r="GJ89" i="30"/>
  <c r="GJ88" i="30"/>
  <c r="GK89" i="30"/>
  <c r="GK88" i="30"/>
  <c r="GL89" i="30"/>
  <c r="GL88" i="30"/>
  <c r="GM89" i="30"/>
  <c r="GM88" i="30"/>
  <c r="GN89" i="30"/>
  <c r="GN88" i="30"/>
  <c r="GO89" i="30"/>
  <c r="GO88" i="30"/>
  <c r="GP89" i="30"/>
  <c r="GP88" i="30"/>
  <c r="GQ89" i="30"/>
  <c r="GQ88" i="30"/>
  <c r="GR89" i="30"/>
  <c r="GR88" i="30"/>
  <c r="GS89" i="30"/>
  <c r="GS88" i="30"/>
  <c r="B91" i="30"/>
  <c r="B90" i="30"/>
  <c r="C91" i="30"/>
  <c r="C90" i="30"/>
  <c r="D91" i="30"/>
  <c r="D90" i="30"/>
  <c r="E91" i="30"/>
  <c r="E90" i="30"/>
  <c r="F91" i="30"/>
  <c r="F90" i="30"/>
  <c r="G91" i="30"/>
  <c r="G90" i="30"/>
  <c r="H91" i="30"/>
  <c r="H90" i="30"/>
  <c r="I91" i="30"/>
  <c r="I90" i="30"/>
  <c r="J91" i="30"/>
  <c r="J90" i="30"/>
  <c r="K91" i="30"/>
  <c r="K90" i="30"/>
  <c r="L91" i="30"/>
  <c r="L90" i="30"/>
  <c r="M91" i="30"/>
  <c r="M90" i="30"/>
  <c r="N91" i="30"/>
  <c r="N90" i="30"/>
  <c r="O91" i="30"/>
  <c r="O90" i="30"/>
  <c r="P91" i="30"/>
  <c r="P90" i="30"/>
  <c r="Q91" i="30"/>
  <c r="Q90" i="30"/>
  <c r="R91" i="30"/>
  <c r="R90" i="30"/>
  <c r="S91" i="30"/>
  <c r="S90" i="30"/>
  <c r="T91" i="30"/>
  <c r="T90" i="30"/>
  <c r="U91" i="30"/>
  <c r="U90" i="30"/>
  <c r="V91" i="30"/>
  <c r="V90" i="30"/>
  <c r="W91" i="30"/>
  <c r="W90" i="30"/>
  <c r="X91" i="30"/>
  <c r="X90" i="30"/>
  <c r="Y91" i="30"/>
  <c r="Y90" i="30"/>
  <c r="Z91" i="30"/>
  <c r="Z90" i="30"/>
  <c r="AA91" i="30"/>
  <c r="AA90" i="30"/>
  <c r="AB91" i="30"/>
  <c r="AB90" i="30"/>
  <c r="AC91" i="30"/>
  <c r="AC90" i="30"/>
  <c r="AD91" i="30"/>
  <c r="AD90" i="30"/>
  <c r="AE91" i="30"/>
  <c r="AE90" i="30"/>
  <c r="AF91" i="30"/>
  <c r="AF90" i="30"/>
  <c r="AG91" i="30"/>
  <c r="AG90" i="30"/>
  <c r="AH91" i="30"/>
  <c r="AH90" i="30"/>
  <c r="AI91" i="30"/>
  <c r="AI90" i="30"/>
  <c r="AJ91" i="30"/>
  <c r="AJ90" i="30"/>
  <c r="AK91" i="30"/>
  <c r="AK90" i="30"/>
  <c r="AL91" i="30"/>
  <c r="AL90" i="30"/>
  <c r="AM91" i="30"/>
  <c r="AM90" i="30"/>
  <c r="AN91" i="30"/>
  <c r="AN90" i="30"/>
  <c r="AO91" i="30"/>
  <c r="AO90" i="30"/>
  <c r="AP91" i="30"/>
  <c r="AP90" i="30"/>
  <c r="AQ91" i="30"/>
  <c r="AQ90" i="30"/>
  <c r="AR91" i="30"/>
  <c r="AR90" i="30"/>
  <c r="AS91" i="30"/>
  <c r="AS90" i="30"/>
  <c r="AT91" i="30"/>
  <c r="AT90" i="30"/>
  <c r="AU91" i="30"/>
  <c r="AU90" i="30"/>
  <c r="AV91" i="30"/>
  <c r="AV90" i="30"/>
  <c r="AW91" i="30"/>
  <c r="AW90" i="30"/>
  <c r="AX91" i="30"/>
  <c r="AX90" i="30"/>
  <c r="AY91" i="30"/>
  <c r="AY90" i="30"/>
  <c r="AZ91" i="30"/>
  <c r="AZ90" i="30"/>
  <c r="BA91" i="30"/>
  <c r="BA90" i="30"/>
  <c r="BB91" i="30"/>
  <c r="BB90" i="30"/>
  <c r="BC91" i="30"/>
  <c r="BC90" i="30"/>
  <c r="BD91" i="30"/>
  <c r="BD90" i="30"/>
  <c r="BE91" i="30"/>
  <c r="BE90" i="30"/>
  <c r="BF91" i="30"/>
  <c r="BF90" i="30"/>
  <c r="BG91" i="30"/>
  <c r="BG90" i="30"/>
  <c r="BH91" i="30"/>
  <c r="BH90" i="30"/>
  <c r="BI91" i="30"/>
  <c r="BI90" i="30"/>
  <c r="BJ91" i="30"/>
  <c r="BJ90" i="30"/>
  <c r="BK91" i="30"/>
  <c r="BK90" i="30"/>
  <c r="BL91" i="30"/>
  <c r="BL90" i="30"/>
  <c r="BM91" i="30"/>
  <c r="BM90" i="30"/>
  <c r="BN91" i="30"/>
  <c r="BN90" i="30"/>
  <c r="BO91" i="30"/>
  <c r="BO90" i="30"/>
  <c r="BP91" i="30"/>
  <c r="BP90" i="30"/>
  <c r="BQ91" i="30"/>
  <c r="BQ90" i="30"/>
  <c r="BR91" i="30"/>
  <c r="BR90" i="30"/>
  <c r="BS91" i="30"/>
  <c r="BS90" i="30"/>
  <c r="BT91" i="30"/>
  <c r="BT90" i="30"/>
  <c r="BU91" i="30"/>
  <c r="BU90" i="30"/>
  <c r="BV91" i="30"/>
  <c r="BV90" i="30"/>
  <c r="BW91" i="30"/>
  <c r="BW90" i="30"/>
  <c r="BX91" i="30"/>
  <c r="BX90" i="30"/>
  <c r="BY91" i="30"/>
  <c r="BY90" i="30"/>
  <c r="BZ91" i="30"/>
  <c r="BZ90" i="30"/>
  <c r="CA91" i="30"/>
  <c r="CA90" i="30"/>
  <c r="CB91" i="30"/>
  <c r="CB90" i="30"/>
  <c r="CC91" i="30"/>
  <c r="CC90" i="30"/>
  <c r="CD91" i="30"/>
  <c r="CD90" i="30"/>
  <c r="CE91" i="30"/>
  <c r="CE90" i="30"/>
  <c r="CF91" i="30"/>
  <c r="CF90" i="30"/>
  <c r="CG91" i="30"/>
  <c r="CG90" i="30"/>
  <c r="CH91" i="30"/>
  <c r="CH90" i="30"/>
  <c r="CI91" i="30"/>
  <c r="CI90" i="30"/>
  <c r="CJ91" i="30"/>
  <c r="CJ90" i="30"/>
  <c r="CK91" i="30"/>
  <c r="CK90" i="30"/>
  <c r="CL91" i="30"/>
  <c r="CL90" i="30"/>
  <c r="CM91" i="30"/>
  <c r="CM90" i="30"/>
  <c r="CN91" i="30"/>
  <c r="CN90" i="30"/>
  <c r="CO91" i="30"/>
  <c r="CO90" i="30"/>
  <c r="CP91" i="30"/>
  <c r="CP90" i="30"/>
  <c r="CQ91" i="30"/>
  <c r="CQ90" i="30"/>
  <c r="CR91" i="30"/>
  <c r="CR90" i="30"/>
  <c r="CS91" i="30"/>
  <c r="CS90" i="30"/>
  <c r="CT91" i="30"/>
  <c r="CT90" i="30"/>
  <c r="CU91" i="30"/>
  <c r="CU90" i="30"/>
  <c r="CV91" i="30"/>
  <c r="CV90" i="30"/>
  <c r="CW91" i="30"/>
  <c r="CW90" i="30"/>
  <c r="CX91" i="30"/>
  <c r="CX90" i="30"/>
  <c r="CY91" i="30"/>
  <c r="CY90" i="30"/>
  <c r="CZ91" i="30"/>
  <c r="CZ90" i="30"/>
  <c r="DA91" i="30"/>
  <c r="DA90" i="30"/>
  <c r="DB91" i="30"/>
  <c r="DB90" i="30"/>
  <c r="DC91" i="30"/>
  <c r="DC90" i="30"/>
  <c r="DD91" i="30"/>
  <c r="DD90" i="30"/>
  <c r="DE91" i="30"/>
  <c r="DE90" i="30"/>
  <c r="DF91" i="30"/>
  <c r="DF90" i="30"/>
  <c r="DG91" i="30"/>
  <c r="DG90" i="30"/>
  <c r="DH91" i="30"/>
  <c r="DH90" i="30"/>
  <c r="DI91" i="30"/>
  <c r="DI90" i="30"/>
  <c r="DJ91" i="30"/>
  <c r="DJ90" i="30"/>
  <c r="DK91" i="30"/>
  <c r="DK90" i="30"/>
  <c r="DL91" i="30"/>
  <c r="DL90" i="30"/>
  <c r="DM91" i="30"/>
  <c r="DM90" i="30"/>
  <c r="DN91" i="30"/>
  <c r="DN90" i="30"/>
  <c r="DO91" i="30"/>
  <c r="DO90" i="30"/>
  <c r="DP91" i="30"/>
  <c r="DP90" i="30"/>
  <c r="DQ91" i="30"/>
  <c r="DQ90" i="30"/>
  <c r="DR91" i="30"/>
  <c r="DR90" i="30"/>
  <c r="DS91" i="30"/>
  <c r="DS90" i="30"/>
  <c r="DT91" i="30"/>
  <c r="DT90" i="30"/>
  <c r="DU91" i="30"/>
  <c r="DU90" i="30"/>
  <c r="DV91" i="30"/>
  <c r="DV90" i="30"/>
  <c r="DW91" i="30"/>
  <c r="DW90" i="30"/>
  <c r="DX91" i="30"/>
  <c r="DX90" i="30"/>
  <c r="DY91" i="30"/>
  <c r="DY90" i="30"/>
  <c r="DZ91" i="30"/>
  <c r="DZ90" i="30"/>
  <c r="EA91" i="30"/>
  <c r="EA90" i="30"/>
  <c r="EB91" i="30"/>
  <c r="EB90" i="30"/>
  <c r="EC91" i="30"/>
  <c r="EC90" i="30"/>
  <c r="ED91" i="30"/>
  <c r="ED90" i="30"/>
  <c r="EE91" i="30"/>
  <c r="EE90" i="30"/>
  <c r="EF91" i="30"/>
  <c r="EF90" i="30"/>
  <c r="EG91" i="30"/>
  <c r="EG90" i="30"/>
  <c r="EH91" i="30"/>
  <c r="EH90" i="30"/>
  <c r="EI91" i="30"/>
  <c r="EI90" i="30"/>
  <c r="EJ91" i="30"/>
  <c r="EJ90" i="30"/>
  <c r="EK91" i="30"/>
  <c r="EK90" i="30"/>
  <c r="EL91" i="30"/>
  <c r="EL90" i="30"/>
  <c r="EM91" i="30"/>
  <c r="EM90" i="30"/>
  <c r="EN91" i="30"/>
  <c r="EN90" i="30"/>
  <c r="EO91" i="30"/>
  <c r="EO90" i="30"/>
  <c r="EP91" i="30"/>
  <c r="EP90" i="30"/>
  <c r="EQ91" i="30"/>
  <c r="EQ90" i="30"/>
  <c r="ER91" i="30"/>
  <c r="ER90" i="30"/>
  <c r="ES91" i="30"/>
  <c r="ES90" i="30"/>
  <c r="ET91" i="30"/>
  <c r="ET90" i="30"/>
  <c r="EU91" i="30"/>
  <c r="EU90" i="30"/>
  <c r="EV91" i="30"/>
  <c r="EV90" i="30"/>
  <c r="EW91" i="30"/>
  <c r="EW90" i="30"/>
  <c r="EX91" i="30"/>
  <c r="EX90" i="30"/>
  <c r="EY91" i="30"/>
  <c r="EY90" i="30"/>
  <c r="EZ91" i="30"/>
  <c r="EZ90" i="30"/>
  <c r="FA91" i="30"/>
  <c r="FA90" i="30"/>
  <c r="FB91" i="30"/>
  <c r="FB90" i="30"/>
  <c r="FC91" i="30"/>
  <c r="FC90" i="30"/>
  <c r="FD91" i="30"/>
  <c r="FD90" i="30"/>
  <c r="FE91" i="30"/>
  <c r="FE90" i="30"/>
  <c r="FF91" i="30"/>
  <c r="FF90" i="30"/>
  <c r="FG91" i="30"/>
  <c r="FG90" i="30"/>
  <c r="FH91" i="30"/>
  <c r="FH90" i="30"/>
  <c r="FI91" i="30"/>
  <c r="FI90" i="30"/>
  <c r="FJ91" i="30"/>
  <c r="FJ90" i="30"/>
  <c r="FK91" i="30"/>
  <c r="FK90" i="30"/>
  <c r="FL91" i="30"/>
  <c r="FL90" i="30"/>
  <c r="FM91" i="30"/>
  <c r="FM90" i="30"/>
  <c r="FN91" i="30"/>
  <c r="FN90" i="30"/>
  <c r="FO91" i="30"/>
  <c r="FO90" i="30"/>
  <c r="FP91" i="30"/>
  <c r="FP90" i="30"/>
  <c r="FQ91" i="30"/>
  <c r="FQ90" i="30"/>
  <c r="FR91" i="30"/>
  <c r="FR90" i="30"/>
  <c r="FS91" i="30"/>
  <c r="FS90" i="30"/>
  <c r="FT91" i="30"/>
  <c r="FT90" i="30"/>
  <c r="FU91" i="30"/>
  <c r="FU90" i="30"/>
  <c r="FV91" i="30"/>
  <c r="FV90" i="30"/>
  <c r="FW91" i="30"/>
  <c r="FW90" i="30"/>
  <c r="FX91" i="30"/>
  <c r="FX90" i="30"/>
  <c r="FY91" i="30"/>
  <c r="FY90" i="30"/>
  <c r="FZ91" i="30"/>
  <c r="FZ90" i="30"/>
  <c r="GA91" i="30"/>
  <c r="GA90" i="30"/>
  <c r="GB91" i="30"/>
  <c r="GB90" i="30"/>
  <c r="GC91" i="30"/>
  <c r="GC90" i="30"/>
  <c r="GD91" i="30"/>
  <c r="GD90" i="30"/>
  <c r="GE91" i="30"/>
  <c r="GE90" i="30"/>
  <c r="GF91" i="30"/>
  <c r="GF90" i="30"/>
  <c r="GG91" i="30"/>
  <c r="GG90" i="30"/>
  <c r="GH91" i="30"/>
  <c r="GH90" i="30"/>
  <c r="GI91" i="30"/>
  <c r="GI90" i="30"/>
  <c r="GJ91" i="30"/>
  <c r="GJ90" i="30"/>
  <c r="GK91" i="30"/>
  <c r="GK90" i="30"/>
  <c r="GL91" i="30"/>
  <c r="GL90" i="30"/>
  <c r="GM91" i="30"/>
  <c r="GM90" i="30"/>
  <c r="GN91" i="30"/>
  <c r="GN90" i="30"/>
  <c r="GO91" i="30"/>
  <c r="GO90" i="30"/>
  <c r="GP91" i="30"/>
  <c r="GP90" i="30"/>
  <c r="GQ91" i="30"/>
  <c r="GQ90" i="30"/>
  <c r="GR91" i="30"/>
  <c r="GR90" i="30"/>
  <c r="GS91" i="30"/>
  <c r="GS90" i="30"/>
  <c r="B93" i="30"/>
  <c r="B92" i="30"/>
  <c r="C93" i="30"/>
  <c r="C92" i="30"/>
  <c r="D93" i="30"/>
  <c r="D92" i="30"/>
  <c r="E93" i="30"/>
  <c r="E92" i="30"/>
  <c r="F93" i="30"/>
  <c r="F92" i="30"/>
  <c r="G93" i="30"/>
  <c r="G92" i="30"/>
  <c r="H93" i="30"/>
  <c r="H92" i="30"/>
  <c r="I93" i="30"/>
  <c r="I92" i="30"/>
  <c r="J93" i="30"/>
  <c r="J92" i="30"/>
  <c r="K93" i="30"/>
  <c r="K92" i="30"/>
  <c r="L93" i="30"/>
  <c r="L92" i="30"/>
  <c r="M93" i="30"/>
  <c r="M92" i="30"/>
  <c r="N93" i="30"/>
  <c r="N92" i="30"/>
  <c r="O93" i="30"/>
  <c r="O92" i="30"/>
  <c r="P93" i="30"/>
  <c r="P92" i="30"/>
  <c r="Q93" i="30"/>
  <c r="Q92" i="30"/>
  <c r="R93" i="30"/>
  <c r="R92" i="30"/>
  <c r="S93" i="30"/>
  <c r="S92" i="30"/>
  <c r="T93" i="30"/>
  <c r="T92" i="30"/>
  <c r="U93" i="30"/>
  <c r="U92" i="30"/>
  <c r="V93" i="30"/>
  <c r="V92" i="30"/>
  <c r="W93" i="30"/>
  <c r="W92" i="30"/>
  <c r="X93" i="30"/>
  <c r="X92" i="30"/>
  <c r="Y93" i="30"/>
  <c r="Y92" i="30"/>
  <c r="Z93" i="30"/>
  <c r="Z92" i="30"/>
  <c r="AA93" i="30"/>
  <c r="AA92" i="30"/>
  <c r="AB93" i="30"/>
  <c r="AB92" i="30"/>
  <c r="AC93" i="30"/>
  <c r="AC92" i="30"/>
  <c r="AD93" i="30"/>
  <c r="AD92" i="30"/>
  <c r="AE93" i="30"/>
  <c r="AE92" i="30"/>
  <c r="AF93" i="30"/>
  <c r="AF92" i="30"/>
  <c r="AG93" i="30"/>
  <c r="AG92" i="30"/>
  <c r="AH93" i="30"/>
  <c r="AH92" i="30"/>
  <c r="AI93" i="30"/>
  <c r="AI92" i="30"/>
  <c r="AJ93" i="30"/>
  <c r="AJ92" i="30"/>
  <c r="AK93" i="30"/>
  <c r="AK92" i="30"/>
  <c r="AL93" i="30"/>
  <c r="AL92" i="30"/>
  <c r="AM93" i="30"/>
  <c r="AM92" i="30"/>
  <c r="AN93" i="30"/>
  <c r="AN92" i="30"/>
  <c r="AO93" i="30"/>
  <c r="AO92" i="30"/>
  <c r="AP93" i="30"/>
  <c r="AP92" i="30"/>
  <c r="AQ93" i="30"/>
  <c r="AQ92" i="30"/>
  <c r="AR93" i="30"/>
  <c r="AR92" i="30"/>
  <c r="AS93" i="30"/>
  <c r="AS92" i="30"/>
  <c r="AT93" i="30"/>
  <c r="AT92" i="30"/>
  <c r="AU93" i="30"/>
  <c r="AU92" i="30"/>
  <c r="AV93" i="30"/>
  <c r="AV92" i="30"/>
  <c r="AW93" i="30"/>
  <c r="AW92" i="30"/>
  <c r="AX93" i="30"/>
  <c r="AX92" i="30"/>
  <c r="AY93" i="30"/>
  <c r="AY92" i="30"/>
  <c r="AZ93" i="30"/>
  <c r="AZ92" i="30"/>
  <c r="BA93" i="30"/>
  <c r="BA92" i="30"/>
  <c r="BB93" i="30"/>
  <c r="BB92" i="30"/>
  <c r="BC93" i="30"/>
  <c r="BC92" i="30"/>
  <c r="BD93" i="30"/>
  <c r="BD92" i="30"/>
  <c r="BE93" i="30"/>
  <c r="BE92" i="30"/>
  <c r="BF93" i="30"/>
  <c r="BF92" i="30"/>
  <c r="BG93" i="30"/>
  <c r="BG92" i="30"/>
  <c r="BH93" i="30"/>
  <c r="BH92" i="30"/>
  <c r="BI93" i="30"/>
  <c r="BI92" i="30"/>
  <c r="BJ93" i="30"/>
  <c r="BJ92" i="30"/>
  <c r="BK93" i="30"/>
  <c r="BK92" i="30"/>
  <c r="BL93" i="30"/>
  <c r="BL92" i="30"/>
  <c r="BM93" i="30"/>
  <c r="BM92" i="30"/>
  <c r="BN93" i="30"/>
  <c r="BN92" i="30"/>
  <c r="BO93" i="30"/>
  <c r="BO92" i="30"/>
  <c r="BP93" i="30"/>
  <c r="BP92" i="30"/>
  <c r="BQ93" i="30"/>
  <c r="BQ92" i="30"/>
  <c r="BR93" i="30"/>
  <c r="BR92" i="30"/>
  <c r="BS93" i="30"/>
  <c r="BS92" i="30"/>
  <c r="BT93" i="30"/>
  <c r="BT92" i="30"/>
  <c r="BU93" i="30"/>
  <c r="BU92" i="30"/>
  <c r="BV93" i="30"/>
  <c r="BV92" i="30"/>
  <c r="BW93" i="30"/>
  <c r="BW92" i="30"/>
  <c r="BX93" i="30"/>
  <c r="BX92" i="30"/>
  <c r="BY93" i="30"/>
  <c r="BY92" i="30"/>
  <c r="BZ93" i="30"/>
  <c r="BZ92" i="30"/>
  <c r="CA93" i="30"/>
  <c r="CA92" i="30"/>
  <c r="CB93" i="30"/>
  <c r="CB92" i="30"/>
  <c r="CC93" i="30"/>
  <c r="CC92" i="30"/>
  <c r="CD93" i="30"/>
  <c r="CD92" i="30"/>
  <c r="CE93" i="30"/>
  <c r="CE92" i="30"/>
  <c r="CF93" i="30"/>
  <c r="CF92" i="30"/>
  <c r="CG93" i="30"/>
  <c r="CG92" i="30"/>
  <c r="CH93" i="30"/>
  <c r="CH92" i="30"/>
  <c r="CI93" i="30"/>
  <c r="CI92" i="30"/>
  <c r="CJ93" i="30"/>
  <c r="CJ92" i="30"/>
  <c r="CK93" i="30"/>
  <c r="CK92" i="30"/>
  <c r="CL93" i="30"/>
  <c r="CL92" i="30"/>
  <c r="CM93" i="30"/>
  <c r="CM92" i="30"/>
  <c r="CN93" i="30"/>
  <c r="CN92" i="30"/>
  <c r="CO93" i="30"/>
  <c r="CO92" i="30"/>
  <c r="CP93" i="30"/>
  <c r="CP92" i="30"/>
  <c r="CQ93" i="30"/>
  <c r="CQ92" i="30"/>
  <c r="CR93" i="30"/>
  <c r="CR92" i="30"/>
  <c r="CS93" i="30"/>
  <c r="CS92" i="30"/>
  <c r="CT93" i="30"/>
  <c r="CT92" i="30"/>
  <c r="CU93" i="30"/>
  <c r="CU92" i="30"/>
  <c r="CV93" i="30"/>
  <c r="CV92" i="30"/>
  <c r="CW93" i="30"/>
  <c r="CW92" i="30"/>
  <c r="CX93" i="30"/>
  <c r="CX92" i="30"/>
  <c r="CY93" i="30"/>
  <c r="CY92" i="30"/>
  <c r="CZ93" i="30"/>
  <c r="CZ92" i="30"/>
  <c r="DA93" i="30"/>
  <c r="DA92" i="30"/>
  <c r="DB93" i="30"/>
  <c r="DB92" i="30"/>
  <c r="DC93" i="30"/>
  <c r="DC92" i="30"/>
  <c r="DD93" i="30"/>
  <c r="DD92" i="30"/>
  <c r="DE93" i="30"/>
  <c r="DE92" i="30"/>
  <c r="DF93" i="30"/>
  <c r="DF92" i="30"/>
  <c r="DG93" i="30"/>
  <c r="DG92" i="30"/>
  <c r="DH93" i="30"/>
  <c r="DH92" i="30"/>
  <c r="DI93" i="30"/>
  <c r="DI92" i="30"/>
  <c r="DJ93" i="30"/>
  <c r="DJ92" i="30"/>
  <c r="DK93" i="30"/>
  <c r="DK92" i="30"/>
  <c r="DL93" i="30"/>
  <c r="DL92" i="30"/>
  <c r="DM93" i="30"/>
  <c r="DM92" i="30"/>
  <c r="DN93" i="30"/>
  <c r="DN92" i="30"/>
  <c r="DO93" i="30"/>
  <c r="DO92" i="30"/>
  <c r="DP93" i="30"/>
  <c r="DP92" i="30"/>
  <c r="DQ93" i="30"/>
  <c r="DQ92" i="30"/>
  <c r="DR93" i="30"/>
  <c r="DR92" i="30"/>
  <c r="DS93" i="30"/>
  <c r="DS92" i="30"/>
  <c r="DT93" i="30"/>
  <c r="DT92" i="30"/>
  <c r="DU93" i="30"/>
  <c r="DU92" i="30"/>
  <c r="DV93" i="30"/>
  <c r="DV92" i="30"/>
  <c r="DW93" i="30"/>
  <c r="DW92" i="30"/>
  <c r="DX93" i="30"/>
  <c r="DX92" i="30"/>
  <c r="DY93" i="30"/>
  <c r="DY92" i="30"/>
  <c r="DZ93" i="30"/>
  <c r="DZ92" i="30"/>
  <c r="EA93" i="30"/>
  <c r="EA92" i="30"/>
  <c r="EB93" i="30"/>
  <c r="EB92" i="30"/>
  <c r="EC93" i="30"/>
  <c r="EC92" i="30"/>
  <c r="ED93" i="30"/>
  <c r="ED92" i="30"/>
  <c r="EE93" i="30"/>
  <c r="EE92" i="30"/>
  <c r="EF93" i="30"/>
  <c r="EF92" i="30"/>
  <c r="EG93" i="30"/>
  <c r="EG92" i="30"/>
  <c r="EH93" i="30"/>
  <c r="EH92" i="30"/>
  <c r="EI93" i="30"/>
  <c r="EI92" i="30"/>
  <c r="EJ93" i="30"/>
  <c r="EJ92" i="30"/>
  <c r="EK93" i="30"/>
  <c r="EK92" i="30"/>
  <c r="EL93" i="30"/>
  <c r="EL92" i="30"/>
  <c r="EM93" i="30"/>
  <c r="EM92" i="30"/>
  <c r="EN93" i="30"/>
  <c r="EN92" i="30"/>
  <c r="EO93" i="30"/>
  <c r="EO92" i="30"/>
  <c r="EP93" i="30"/>
  <c r="EP92" i="30"/>
  <c r="EQ93" i="30"/>
  <c r="EQ92" i="30"/>
  <c r="ER93" i="30"/>
  <c r="ER92" i="30"/>
  <c r="ES93" i="30"/>
  <c r="ES92" i="30"/>
  <c r="ET93" i="30"/>
  <c r="ET92" i="30"/>
  <c r="EU93" i="30"/>
  <c r="EU92" i="30"/>
  <c r="EV93" i="30"/>
  <c r="EV92" i="30"/>
  <c r="EW93" i="30"/>
  <c r="EW92" i="30"/>
  <c r="EX93" i="30"/>
  <c r="EX92" i="30"/>
  <c r="EY93" i="30"/>
  <c r="EY92" i="30"/>
  <c r="EZ93" i="30"/>
  <c r="EZ92" i="30"/>
  <c r="FA93" i="30"/>
  <c r="FA92" i="30"/>
  <c r="FB93" i="30"/>
  <c r="FB92" i="30"/>
  <c r="FC93" i="30"/>
  <c r="FC92" i="30"/>
  <c r="FD93" i="30"/>
  <c r="FD92" i="30"/>
  <c r="FE93" i="30"/>
  <c r="FE92" i="30"/>
  <c r="FF93" i="30"/>
  <c r="FF92" i="30"/>
  <c r="FG93" i="30"/>
  <c r="FG92" i="30"/>
  <c r="FH93" i="30"/>
  <c r="FH92" i="30"/>
  <c r="FI93" i="30"/>
  <c r="FI92" i="30"/>
  <c r="FJ93" i="30"/>
  <c r="FJ92" i="30"/>
  <c r="FK93" i="30"/>
  <c r="FK92" i="30"/>
  <c r="FL93" i="30"/>
  <c r="FL92" i="30"/>
  <c r="FM93" i="30"/>
  <c r="FM92" i="30"/>
  <c r="FN93" i="30"/>
  <c r="FN92" i="30"/>
  <c r="FO93" i="30"/>
  <c r="FO92" i="30"/>
  <c r="FP93" i="30"/>
  <c r="FP92" i="30"/>
  <c r="FQ93" i="30"/>
  <c r="FQ92" i="30"/>
  <c r="FR93" i="30"/>
  <c r="FR92" i="30"/>
  <c r="FS93" i="30"/>
  <c r="FS92" i="30"/>
  <c r="FT93" i="30"/>
  <c r="FT92" i="30"/>
  <c r="FU93" i="30"/>
  <c r="FU92" i="30"/>
  <c r="FV93" i="30"/>
  <c r="FV92" i="30"/>
  <c r="FW93" i="30"/>
  <c r="FW92" i="30"/>
  <c r="FX93" i="30"/>
  <c r="FX92" i="30"/>
  <c r="FY93" i="30"/>
  <c r="FY92" i="30"/>
  <c r="FZ93" i="30"/>
  <c r="FZ92" i="30"/>
  <c r="GA93" i="30"/>
  <c r="GA92" i="30"/>
  <c r="GB93" i="30"/>
  <c r="GB92" i="30"/>
  <c r="GC93" i="30"/>
  <c r="GC92" i="30"/>
  <c r="GD93" i="30"/>
  <c r="GD92" i="30"/>
  <c r="GE93" i="30"/>
  <c r="GE92" i="30"/>
  <c r="GF93" i="30"/>
  <c r="GF92" i="30"/>
  <c r="GG93" i="30"/>
  <c r="GG92" i="30"/>
  <c r="GH93" i="30"/>
  <c r="GH92" i="30"/>
  <c r="GI93" i="30"/>
  <c r="GI92" i="30"/>
  <c r="GJ93" i="30"/>
  <c r="GJ92" i="30"/>
  <c r="GK93" i="30"/>
  <c r="GK92" i="30"/>
  <c r="GL93" i="30"/>
  <c r="GL92" i="30"/>
  <c r="GM93" i="30"/>
  <c r="GM92" i="30"/>
  <c r="GN93" i="30"/>
  <c r="GN92" i="30"/>
  <c r="GO93" i="30"/>
  <c r="GO92" i="30"/>
  <c r="GP93" i="30"/>
  <c r="GP92" i="30"/>
  <c r="GQ93" i="30"/>
  <c r="GQ92" i="30"/>
  <c r="GR93" i="30"/>
  <c r="GR92" i="30"/>
  <c r="GS93" i="30"/>
  <c r="GS92" i="30"/>
  <c r="B95" i="30" a="1"/>
  <c r="B95" i="30"/>
  <c r="B94" i="30"/>
  <c r="C95" i="30" a="1"/>
  <c r="C95" i="30"/>
  <c r="C94" i="30"/>
  <c r="D95" i="30" a="1"/>
  <c r="D95" i="30"/>
  <c r="D94" i="30"/>
  <c r="E95" i="30" a="1"/>
  <c r="E95" i="30"/>
  <c r="E94" i="30"/>
  <c r="F95" i="30" a="1"/>
  <c r="F95" i="30"/>
  <c r="F94" i="30"/>
  <c r="G95" i="30" a="1"/>
  <c r="G95" i="30"/>
  <c r="G94" i="30"/>
  <c r="H95" i="30" a="1"/>
  <c r="H95" i="30"/>
  <c r="H94" i="30"/>
  <c r="I95" i="30" a="1"/>
  <c r="I95" i="30"/>
  <c r="I94" i="30"/>
  <c r="J95" i="30" a="1"/>
  <c r="J95" i="30"/>
  <c r="J94" i="30"/>
  <c r="K95" i="30" a="1"/>
  <c r="K95" i="30"/>
  <c r="K94" i="30"/>
  <c r="L95" i="30" a="1"/>
  <c r="L95" i="30"/>
  <c r="L94" i="30"/>
  <c r="M95" i="30" a="1"/>
  <c r="M95" i="30"/>
  <c r="M94" i="30"/>
  <c r="N95" i="30" a="1"/>
  <c r="N95" i="30"/>
  <c r="N94" i="30"/>
  <c r="O95" i="30" a="1"/>
  <c r="O95" i="30"/>
  <c r="O94" i="30"/>
  <c r="P95" i="30" a="1"/>
  <c r="P95" i="30"/>
  <c r="P94" i="30"/>
  <c r="Q95" i="30" a="1"/>
  <c r="Q95" i="30"/>
  <c r="Q94" i="30"/>
  <c r="R95" i="30" a="1"/>
  <c r="R95" i="30"/>
  <c r="R94" i="30"/>
  <c r="S95" i="30" a="1"/>
  <c r="S95" i="30"/>
  <c r="S94" i="30"/>
  <c r="T95" i="30" a="1"/>
  <c r="T95" i="30"/>
  <c r="T94" i="30"/>
  <c r="U95" i="30" a="1"/>
  <c r="U95" i="30"/>
  <c r="U94" i="30"/>
  <c r="V95" i="30" a="1"/>
  <c r="V95" i="30"/>
  <c r="V94" i="30"/>
  <c r="W95" i="30" a="1"/>
  <c r="W95" i="30"/>
  <c r="W94" i="30"/>
  <c r="X95" i="30" a="1"/>
  <c r="X95" i="30"/>
  <c r="X94" i="30"/>
  <c r="Y95" i="30" a="1"/>
  <c r="Y95" i="30"/>
  <c r="Y94" i="30"/>
  <c r="Z95" i="30" a="1"/>
  <c r="Z95" i="30"/>
  <c r="Z94" i="30"/>
  <c r="AA95" i="30" a="1"/>
  <c r="AA95" i="30"/>
  <c r="AA94" i="30"/>
  <c r="AB95" i="30" a="1"/>
  <c r="AB95" i="30"/>
  <c r="AB94" i="30"/>
  <c r="AC95" i="30" a="1"/>
  <c r="AC95" i="30"/>
  <c r="AC94" i="30"/>
  <c r="AD95" i="30" a="1"/>
  <c r="AD95" i="30"/>
  <c r="AD94" i="30"/>
  <c r="AE95" i="30" a="1"/>
  <c r="AE95" i="30"/>
  <c r="AE94" i="30"/>
  <c r="AF95" i="30" a="1"/>
  <c r="AF95" i="30"/>
  <c r="AF94" i="30"/>
  <c r="AG95" i="30" a="1"/>
  <c r="AG95" i="30"/>
  <c r="AG94" i="30"/>
  <c r="AH95" i="30" a="1"/>
  <c r="AH95" i="30"/>
  <c r="AH94" i="30"/>
  <c r="AI95" i="30" a="1"/>
  <c r="AI95" i="30"/>
  <c r="AI94" i="30"/>
  <c r="AJ95" i="30" a="1"/>
  <c r="AJ95" i="30"/>
  <c r="AJ94" i="30"/>
  <c r="AK95" i="30" a="1"/>
  <c r="AK95" i="30"/>
  <c r="AK94" i="30"/>
  <c r="AL95" i="30" a="1"/>
  <c r="AL95" i="30"/>
  <c r="AL94" i="30"/>
  <c r="AM95" i="30" a="1"/>
  <c r="AM95" i="30"/>
  <c r="AM94" i="30"/>
  <c r="AN95" i="30" a="1"/>
  <c r="AN95" i="30"/>
  <c r="AN94" i="30"/>
  <c r="AO95" i="30" a="1"/>
  <c r="AO95" i="30"/>
  <c r="AO94" i="30"/>
  <c r="AP95" i="30" a="1"/>
  <c r="AP95" i="30"/>
  <c r="AP94" i="30"/>
  <c r="AQ95" i="30" a="1"/>
  <c r="AQ95" i="30"/>
  <c r="AQ94" i="30"/>
  <c r="AR95" i="30" a="1"/>
  <c r="AR95" i="30"/>
  <c r="AR94" i="30"/>
  <c r="AS95" i="30" a="1"/>
  <c r="AS95" i="30"/>
  <c r="AS94" i="30"/>
  <c r="AT95" i="30" a="1"/>
  <c r="AT95" i="30"/>
  <c r="AT94" i="30"/>
  <c r="AU95" i="30" a="1"/>
  <c r="AU95" i="30"/>
  <c r="AU94" i="30"/>
  <c r="AV95" i="30" a="1"/>
  <c r="AV95" i="30"/>
  <c r="AV94" i="30"/>
  <c r="AW95" i="30" a="1"/>
  <c r="AW95" i="30"/>
  <c r="AW94" i="30"/>
  <c r="AX95" i="30" a="1"/>
  <c r="AX95" i="30"/>
  <c r="AX94" i="30"/>
  <c r="AY95" i="30" a="1"/>
  <c r="AY95" i="30"/>
  <c r="AY94" i="30"/>
  <c r="AZ95" i="30" a="1"/>
  <c r="AZ95" i="30"/>
  <c r="AZ94" i="30"/>
  <c r="BA95" i="30" a="1"/>
  <c r="BA95" i="30"/>
  <c r="BA94" i="30"/>
  <c r="BB95" i="30" a="1"/>
  <c r="BB95" i="30"/>
  <c r="BB94" i="30"/>
  <c r="BC95" i="30" a="1"/>
  <c r="BC95" i="30"/>
  <c r="BC94" i="30"/>
  <c r="BD95" i="30" a="1"/>
  <c r="BD95" i="30"/>
  <c r="BD94" i="30"/>
  <c r="BE95" i="30" a="1"/>
  <c r="BE95" i="30"/>
  <c r="BE94" i="30"/>
  <c r="BF95" i="30" a="1"/>
  <c r="BF95" i="30"/>
  <c r="BF94" i="30"/>
  <c r="BG95" i="30" a="1"/>
  <c r="BG95" i="30"/>
  <c r="BG94" i="30"/>
  <c r="BH95" i="30" a="1"/>
  <c r="BH95" i="30"/>
  <c r="BH94" i="30"/>
  <c r="BI95" i="30" a="1"/>
  <c r="BI95" i="30"/>
  <c r="BI94" i="30"/>
  <c r="BJ95" i="30" a="1"/>
  <c r="BJ95" i="30"/>
  <c r="BJ94" i="30"/>
  <c r="BK95" i="30" a="1"/>
  <c r="BK95" i="30"/>
  <c r="BK94" i="30"/>
  <c r="BL95" i="30" a="1"/>
  <c r="BL95" i="30"/>
  <c r="BL94" i="30"/>
  <c r="BM95" i="30" a="1"/>
  <c r="BM95" i="30"/>
  <c r="BM94" i="30"/>
  <c r="BN95" i="30" a="1"/>
  <c r="BN95" i="30"/>
  <c r="BN94" i="30"/>
  <c r="BO95" i="30" a="1"/>
  <c r="BO95" i="30"/>
  <c r="BO94" i="30"/>
  <c r="BP95" i="30" a="1"/>
  <c r="BP95" i="30"/>
  <c r="BP94" i="30"/>
  <c r="BQ95" i="30" a="1"/>
  <c r="BQ95" i="30"/>
  <c r="BQ94" i="30"/>
  <c r="BR95" i="30" a="1"/>
  <c r="BR95" i="30"/>
  <c r="BR94" i="30"/>
  <c r="BS95" i="30" a="1"/>
  <c r="BS95" i="30"/>
  <c r="BS94" i="30"/>
  <c r="BT95" i="30" a="1"/>
  <c r="BT95" i="30"/>
  <c r="BT94" i="30"/>
  <c r="BU95" i="30" a="1"/>
  <c r="BU95" i="30"/>
  <c r="BU94" i="30"/>
  <c r="BV95" i="30" a="1"/>
  <c r="BV95" i="30"/>
  <c r="BV94" i="30"/>
  <c r="BW95" i="30" a="1"/>
  <c r="BW95" i="30"/>
  <c r="BW94" i="30"/>
  <c r="BX95" i="30" a="1"/>
  <c r="BX95" i="30"/>
  <c r="BX94" i="30"/>
  <c r="BY95" i="30" a="1"/>
  <c r="BY95" i="30"/>
  <c r="BY94" i="30"/>
  <c r="BZ95" i="30" a="1"/>
  <c r="BZ95" i="30"/>
  <c r="BZ94" i="30"/>
  <c r="CA95" i="30" a="1"/>
  <c r="CA95" i="30"/>
  <c r="CA94" i="30"/>
  <c r="CB95" i="30" a="1"/>
  <c r="CB95" i="30"/>
  <c r="CB94" i="30"/>
  <c r="CC95" i="30" a="1"/>
  <c r="CC95" i="30"/>
  <c r="CC94" i="30"/>
  <c r="CD95" i="30" a="1"/>
  <c r="CD95" i="30"/>
  <c r="CD94" i="30"/>
  <c r="CE95" i="30" a="1"/>
  <c r="CE95" i="30"/>
  <c r="CE94" i="30"/>
  <c r="CF95" i="30" a="1"/>
  <c r="CF95" i="30"/>
  <c r="CF94" i="30"/>
  <c r="CG95" i="30" a="1"/>
  <c r="CG95" i="30"/>
  <c r="CG94" i="30"/>
  <c r="CH95" i="30" a="1"/>
  <c r="CH95" i="30"/>
  <c r="CH94" i="30"/>
  <c r="CI95" i="30" a="1"/>
  <c r="CI95" i="30"/>
  <c r="CI94" i="30"/>
  <c r="CJ95" i="30" a="1"/>
  <c r="CJ95" i="30"/>
  <c r="CJ94" i="30"/>
  <c r="CK95" i="30" a="1"/>
  <c r="CK95" i="30"/>
  <c r="CK94" i="30"/>
  <c r="CL95" i="30" a="1"/>
  <c r="CL95" i="30"/>
  <c r="CL94" i="30"/>
  <c r="CM95" i="30" a="1"/>
  <c r="CM95" i="30"/>
  <c r="CM94" i="30"/>
  <c r="CN95" i="30" a="1"/>
  <c r="CN95" i="30"/>
  <c r="CN94" i="30"/>
  <c r="CO95" i="30" a="1"/>
  <c r="CO95" i="30"/>
  <c r="CO94" i="30"/>
  <c r="CP95" i="30" a="1"/>
  <c r="CP95" i="30"/>
  <c r="CP94" i="30"/>
  <c r="CQ95" i="30" a="1"/>
  <c r="CQ95" i="30"/>
  <c r="CQ94" i="30"/>
  <c r="CR95" i="30" a="1"/>
  <c r="CR95" i="30"/>
  <c r="CR94" i="30"/>
  <c r="CS95" i="30" a="1"/>
  <c r="CS95" i="30"/>
  <c r="CS94" i="30"/>
  <c r="CT95" i="30" a="1"/>
  <c r="CT95" i="30"/>
  <c r="CT94" i="30"/>
  <c r="CU95" i="30" a="1"/>
  <c r="CU95" i="30"/>
  <c r="CU94" i="30"/>
  <c r="CV95" i="30" a="1"/>
  <c r="CV95" i="30"/>
  <c r="CV94" i="30"/>
  <c r="CW95" i="30" a="1"/>
  <c r="CW95" i="30"/>
  <c r="CW94" i="30"/>
  <c r="CX95" i="30" a="1"/>
  <c r="CX95" i="30"/>
  <c r="CX94" i="30"/>
  <c r="CY95" i="30" a="1"/>
  <c r="CY95" i="30"/>
  <c r="CY94" i="30"/>
  <c r="CZ95" i="30" a="1"/>
  <c r="CZ95" i="30"/>
  <c r="CZ94" i="30"/>
  <c r="DA95" i="30" a="1"/>
  <c r="DA95" i="30"/>
  <c r="DA94" i="30"/>
  <c r="DB95" i="30" a="1"/>
  <c r="DB95" i="30"/>
  <c r="DB94" i="30"/>
  <c r="DC95" i="30" a="1"/>
  <c r="DC95" i="30"/>
  <c r="DC94" i="30"/>
  <c r="DD95" i="30" a="1"/>
  <c r="DD95" i="30"/>
  <c r="DD94" i="30"/>
  <c r="DE95" i="30" a="1"/>
  <c r="DE95" i="30"/>
  <c r="DE94" i="30"/>
  <c r="DF95" i="30" a="1"/>
  <c r="DF95" i="30"/>
  <c r="DF94" i="30"/>
  <c r="DG95" i="30" a="1"/>
  <c r="DG95" i="30"/>
  <c r="DG94" i="30"/>
  <c r="DH95" i="30" a="1"/>
  <c r="DH95" i="30"/>
  <c r="DH94" i="30"/>
  <c r="DI95" i="30" a="1"/>
  <c r="DI95" i="30"/>
  <c r="DI94" i="30"/>
  <c r="DJ95" i="30" a="1"/>
  <c r="DJ95" i="30"/>
  <c r="DJ94" i="30"/>
  <c r="DK95" i="30" a="1"/>
  <c r="DK95" i="30"/>
  <c r="DK94" i="30"/>
  <c r="DL95" i="30" a="1"/>
  <c r="DL95" i="30"/>
  <c r="DL94" i="30"/>
  <c r="DM95" i="30" a="1"/>
  <c r="DM95" i="30"/>
  <c r="DM94" i="30"/>
  <c r="DN95" i="30" a="1"/>
  <c r="DN95" i="30"/>
  <c r="DN94" i="30"/>
  <c r="DO95" i="30" a="1"/>
  <c r="DO95" i="30"/>
  <c r="DO94" i="30"/>
  <c r="DP95" i="30" a="1"/>
  <c r="DP95" i="30"/>
  <c r="DP94" i="30"/>
  <c r="DQ95" i="30" a="1"/>
  <c r="DQ95" i="30"/>
  <c r="DQ94" i="30"/>
  <c r="DR95" i="30" a="1"/>
  <c r="DR95" i="30"/>
  <c r="DR94" i="30"/>
  <c r="DS95" i="30" a="1"/>
  <c r="DS95" i="30"/>
  <c r="DS94" i="30"/>
  <c r="DT95" i="30" a="1"/>
  <c r="DT95" i="30"/>
  <c r="DT94" i="30"/>
  <c r="DU95" i="30" a="1"/>
  <c r="DU95" i="30"/>
  <c r="DU94" i="30"/>
  <c r="DV95" i="30" a="1"/>
  <c r="DV95" i="30"/>
  <c r="DV94" i="30"/>
  <c r="DW95" i="30" a="1"/>
  <c r="DW95" i="30"/>
  <c r="DW94" i="30"/>
  <c r="DX95" i="30" a="1"/>
  <c r="DX95" i="30"/>
  <c r="DX94" i="30"/>
  <c r="DY95" i="30" a="1"/>
  <c r="DY95" i="30"/>
  <c r="DY94" i="30"/>
  <c r="DZ95" i="30" a="1"/>
  <c r="DZ95" i="30"/>
  <c r="DZ94" i="30"/>
  <c r="EA95" i="30" a="1"/>
  <c r="EA95" i="30"/>
  <c r="EA94" i="30"/>
  <c r="EB95" i="30" a="1"/>
  <c r="EB95" i="30"/>
  <c r="EB94" i="30"/>
  <c r="EC95" i="30" a="1"/>
  <c r="EC95" i="30"/>
  <c r="EC94" i="30"/>
  <c r="ED95" i="30" a="1"/>
  <c r="ED95" i="30"/>
  <c r="ED94" i="30"/>
  <c r="EE95" i="30" a="1"/>
  <c r="EE95" i="30"/>
  <c r="EE94" i="30"/>
  <c r="EF95" i="30" a="1"/>
  <c r="EF95" i="30"/>
  <c r="EF94" i="30"/>
  <c r="EG95" i="30" a="1"/>
  <c r="EG95" i="30"/>
  <c r="EG94" i="30"/>
  <c r="EH95" i="30" a="1"/>
  <c r="EH95" i="30"/>
  <c r="EH94" i="30"/>
  <c r="EI95" i="30" a="1"/>
  <c r="EI95" i="30"/>
  <c r="EI94" i="30"/>
  <c r="EJ95" i="30" a="1"/>
  <c r="EJ95" i="30"/>
  <c r="EJ94" i="30"/>
  <c r="EK95" i="30" a="1"/>
  <c r="EK95" i="30"/>
  <c r="EK94" i="30"/>
  <c r="EL95" i="30" a="1"/>
  <c r="EL95" i="30"/>
  <c r="EL94" i="30"/>
  <c r="EM95" i="30" a="1"/>
  <c r="EM95" i="30"/>
  <c r="EM94" i="30"/>
  <c r="EN95" i="30" a="1"/>
  <c r="EN95" i="30"/>
  <c r="EN94" i="30"/>
  <c r="EO95" i="30" a="1"/>
  <c r="EO95" i="30"/>
  <c r="EO94" i="30"/>
  <c r="EP95" i="30" a="1"/>
  <c r="EP95" i="30"/>
  <c r="EP94" i="30"/>
  <c r="EQ95" i="30" a="1"/>
  <c r="EQ95" i="30"/>
  <c r="EQ94" i="30"/>
  <c r="ER95" i="30" a="1"/>
  <c r="ER95" i="30"/>
  <c r="ER94" i="30"/>
  <c r="ES95" i="30" a="1"/>
  <c r="ES95" i="30"/>
  <c r="ES94" i="30"/>
  <c r="ET95" i="30" a="1"/>
  <c r="ET95" i="30"/>
  <c r="ET94" i="30"/>
  <c r="EU95" i="30" a="1"/>
  <c r="EU95" i="30"/>
  <c r="EU94" i="30"/>
  <c r="EV95" i="30" a="1"/>
  <c r="EV95" i="30"/>
  <c r="EV94" i="30"/>
  <c r="EW95" i="30" a="1"/>
  <c r="EW95" i="30"/>
  <c r="EW94" i="30"/>
  <c r="EX95" i="30" a="1"/>
  <c r="EX95" i="30"/>
  <c r="EX94" i="30"/>
  <c r="EY95" i="30" a="1"/>
  <c r="EY95" i="30"/>
  <c r="EY94" i="30"/>
  <c r="EZ95" i="30" a="1"/>
  <c r="EZ95" i="30"/>
  <c r="EZ94" i="30"/>
  <c r="FA95" i="30" a="1"/>
  <c r="FA95" i="30"/>
  <c r="FA94" i="30"/>
  <c r="FB95" i="30" a="1"/>
  <c r="FB95" i="30"/>
  <c r="FB94" i="30"/>
  <c r="FC95" i="30" a="1"/>
  <c r="FC95" i="30"/>
  <c r="FC94" i="30"/>
  <c r="FD95" i="30" a="1"/>
  <c r="FD95" i="30"/>
  <c r="FD94" i="30"/>
  <c r="FE95" i="30" a="1"/>
  <c r="FE95" i="30"/>
  <c r="FE94" i="30"/>
  <c r="FF95" i="30" a="1"/>
  <c r="FF95" i="30"/>
  <c r="FF94" i="30"/>
  <c r="FG95" i="30" a="1"/>
  <c r="FG95" i="30"/>
  <c r="FG94" i="30"/>
  <c r="FH95" i="30" a="1"/>
  <c r="FH95" i="30"/>
  <c r="FH94" i="30"/>
  <c r="FI95" i="30" a="1"/>
  <c r="FI95" i="30"/>
  <c r="FI94" i="30"/>
  <c r="FJ95" i="30" a="1"/>
  <c r="FJ95" i="30"/>
  <c r="FJ94" i="30"/>
  <c r="FK95" i="30" a="1"/>
  <c r="FK95" i="30"/>
  <c r="FK94" i="30"/>
  <c r="FL95" i="30" a="1"/>
  <c r="FL95" i="30"/>
  <c r="FL94" i="30"/>
  <c r="FM95" i="30" a="1"/>
  <c r="FM95" i="30"/>
  <c r="FM94" i="30"/>
  <c r="FN95" i="30" a="1"/>
  <c r="FN95" i="30"/>
  <c r="FN94" i="30"/>
  <c r="FO95" i="30" a="1"/>
  <c r="FO95" i="30"/>
  <c r="FO94" i="30"/>
  <c r="FP95" i="30" a="1"/>
  <c r="FP95" i="30"/>
  <c r="FP94" i="30"/>
  <c r="FQ95" i="30" a="1"/>
  <c r="FQ95" i="30"/>
  <c r="FQ94" i="30"/>
  <c r="FR95" i="30" a="1"/>
  <c r="FR95" i="30"/>
  <c r="FR94" i="30"/>
  <c r="FS95" i="30" a="1"/>
  <c r="FS95" i="30"/>
  <c r="FS94" i="30"/>
  <c r="FT95" i="30" a="1"/>
  <c r="FT95" i="30"/>
  <c r="FT94" i="30"/>
  <c r="FU95" i="30" a="1"/>
  <c r="FU95" i="30"/>
  <c r="FU94" i="30"/>
  <c r="FV95" i="30" a="1"/>
  <c r="FV95" i="30"/>
  <c r="FV94" i="30"/>
  <c r="FW95" i="30" a="1"/>
  <c r="FW95" i="30"/>
  <c r="FW94" i="30"/>
  <c r="FX95" i="30" a="1"/>
  <c r="FX95" i="30"/>
  <c r="FX94" i="30"/>
  <c r="FY95" i="30" a="1"/>
  <c r="FY95" i="30"/>
  <c r="FY94" i="30"/>
  <c r="FZ95" i="30" a="1"/>
  <c r="FZ95" i="30"/>
  <c r="FZ94" i="30"/>
  <c r="GA95" i="30" a="1"/>
  <c r="GA95" i="30"/>
  <c r="GA94" i="30"/>
  <c r="GB95" i="30" a="1"/>
  <c r="GB95" i="30"/>
  <c r="GB94" i="30"/>
  <c r="GC95" i="30" a="1"/>
  <c r="GC95" i="30"/>
  <c r="GC94" i="30"/>
  <c r="GD95" i="30" a="1"/>
  <c r="GD95" i="30"/>
  <c r="GD94" i="30"/>
  <c r="GE95" i="30" a="1"/>
  <c r="GE95" i="30"/>
  <c r="GE94" i="30"/>
  <c r="GF95" i="30" a="1"/>
  <c r="GF95" i="30"/>
  <c r="GF94" i="30"/>
  <c r="GG95" i="30" a="1"/>
  <c r="GG95" i="30"/>
  <c r="GG94" i="30"/>
  <c r="GH95" i="30" a="1"/>
  <c r="GH95" i="30"/>
  <c r="GH94" i="30"/>
  <c r="GI95" i="30" a="1"/>
  <c r="GI95" i="30"/>
  <c r="GI94" i="30"/>
  <c r="GJ95" i="30" a="1"/>
  <c r="GJ95" i="30"/>
  <c r="GJ94" i="30"/>
  <c r="GK95" i="30" a="1"/>
  <c r="GK95" i="30"/>
  <c r="GK94" i="30"/>
  <c r="GL95" i="30" a="1"/>
  <c r="GL95" i="30"/>
  <c r="GL94" i="30"/>
  <c r="GM95" i="30" a="1"/>
  <c r="GM95" i="30"/>
  <c r="GM94" i="30"/>
  <c r="GN95" i="30" a="1"/>
  <c r="GN95" i="30"/>
  <c r="GN94" i="30"/>
  <c r="GO95" i="30" a="1"/>
  <c r="GO95" i="30"/>
  <c r="GO94" i="30"/>
  <c r="GP95" i="30" a="1"/>
  <c r="GP95" i="30"/>
  <c r="GP94" i="30"/>
  <c r="GQ95" i="30" a="1"/>
  <c r="GQ95" i="30"/>
  <c r="GQ94" i="30"/>
  <c r="GR95" i="30" a="1"/>
  <c r="GR95" i="30"/>
  <c r="GR94" i="30"/>
  <c r="GS95" i="30" a="1"/>
  <c r="GS95" i="30"/>
  <c r="GS94" i="30"/>
  <c r="B192" i="30"/>
  <c r="C192" i="30"/>
  <c r="D192" i="30"/>
  <c r="E192" i="30"/>
  <c r="F192" i="30"/>
  <c r="G192" i="30"/>
  <c r="H192" i="30"/>
  <c r="I192" i="30"/>
  <c r="J192" i="30"/>
  <c r="K192" i="30"/>
  <c r="L192" i="30"/>
  <c r="M192" i="30"/>
  <c r="N192" i="30"/>
  <c r="O192" i="30"/>
  <c r="P192" i="30"/>
  <c r="Q192" i="30"/>
  <c r="R192" i="30"/>
  <c r="S192" i="30"/>
  <c r="T192" i="30"/>
  <c r="U192" i="30"/>
  <c r="V192" i="30"/>
  <c r="W192" i="30"/>
  <c r="X192" i="30"/>
  <c r="Y192" i="30"/>
  <c r="Z192" i="30"/>
  <c r="AA192" i="30"/>
  <c r="AB192" i="30"/>
  <c r="AC192" i="30"/>
  <c r="AD192" i="30"/>
  <c r="AE192" i="30"/>
  <c r="AF192" i="30"/>
  <c r="AG192" i="30"/>
  <c r="AH192" i="30"/>
  <c r="AI192" i="30"/>
  <c r="AJ192" i="30"/>
  <c r="AK192" i="30"/>
  <c r="AL192" i="30"/>
  <c r="AM192" i="30"/>
  <c r="AN192" i="30"/>
  <c r="AO192" i="30"/>
  <c r="AP192" i="30"/>
  <c r="AQ192" i="30"/>
  <c r="AR192" i="30"/>
  <c r="AS192" i="30"/>
  <c r="AT192" i="30"/>
  <c r="AU192" i="30"/>
  <c r="AV192" i="30"/>
  <c r="AW192" i="30"/>
  <c r="AX192" i="30"/>
  <c r="AY192" i="30"/>
  <c r="AZ192" i="30"/>
  <c r="BA192" i="30"/>
  <c r="BB192" i="30"/>
  <c r="BC192" i="30"/>
  <c r="BD192" i="30"/>
  <c r="BE192" i="30"/>
  <c r="BF192" i="30"/>
  <c r="BG192" i="30"/>
  <c r="BH192" i="30"/>
  <c r="BI192" i="30"/>
  <c r="BJ192" i="30"/>
  <c r="BK192" i="30"/>
  <c r="BL192" i="30"/>
  <c r="BM192" i="30"/>
  <c r="BN192" i="30"/>
  <c r="BO192" i="30"/>
  <c r="BP192" i="30"/>
  <c r="BQ192" i="30"/>
  <c r="BR192" i="30"/>
  <c r="BS192" i="30"/>
  <c r="BT192" i="30"/>
  <c r="BU192" i="30"/>
  <c r="BV192" i="30"/>
  <c r="BW192" i="30"/>
  <c r="BX192" i="30"/>
  <c r="BY192" i="30"/>
  <c r="BZ192" i="30"/>
  <c r="CA192" i="30"/>
  <c r="CB192" i="30"/>
  <c r="CC192" i="30"/>
  <c r="CD192" i="30"/>
  <c r="CE192" i="30"/>
  <c r="CF192" i="30"/>
  <c r="CG192" i="30"/>
  <c r="CH192" i="30"/>
  <c r="CI192" i="30"/>
  <c r="CJ192" i="30"/>
  <c r="CK192" i="30"/>
  <c r="CL192" i="30"/>
  <c r="CM192" i="30"/>
  <c r="CN192" i="30"/>
  <c r="CO192" i="30"/>
  <c r="CP192" i="30"/>
  <c r="CQ192" i="30"/>
  <c r="CR192" i="30"/>
  <c r="CS192" i="30"/>
  <c r="CT192" i="30"/>
  <c r="CU192" i="30"/>
  <c r="CV192" i="30"/>
  <c r="CW192" i="30"/>
  <c r="CX192" i="30"/>
  <c r="CY192" i="30"/>
  <c r="CZ192" i="30"/>
  <c r="DA192" i="30"/>
  <c r="DB192" i="30"/>
  <c r="DC192" i="30"/>
  <c r="DD192" i="30"/>
  <c r="DE192" i="30"/>
  <c r="DF192" i="30"/>
  <c r="DG192" i="30"/>
  <c r="DH192" i="30"/>
  <c r="DI192" i="30"/>
  <c r="DJ192" i="30"/>
  <c r="DK192" i="30"/>
  <c r="DL192" i="30"/>
  <c r="DM192" i="30"/>
  <c r="DN192" i="30"/>
  <c r="DO192" i="30"/>
  <c r="DP192" i="30"/>
  <c r="DQ192" i="30"/>
  <c r="DR192" i="30"/>
  <c r="DS192" i="30"/>
  <c r="DT192" i="30"/>
  <c r="DU192" i="30"/>
  <c r="DV192" i="30"/>
  <c r="DW192" i="30"/>
  <c r="DX192" i="30"/>
  <c r="DY192" i="30"/>
  <c r="DZ192" i="30"/>
  <c r="EA192" i="30"/>
  <c r="EB192" i="30"/>
  <c r="EC192" i="30"/>
  <c r="ED192" i="30"/>
  <c r="EE192" i="30"/>
  <c r="EF192" i="30"/>
  <c r="EG192" i="30"/>
  <c r="EH192" i="30"/>
  <c r="EI192" i="30"/>
  <c r="EJ192" i="30"/>
  <c r="EK192" i="30"/>
  <c r="EL192" i="30"/>
  <c r="EM192" i="30"/>
  <c r="EN192" i="30"/>
  <c r="EO192" i="30"/>
  <c r="EP192" i="30"/>
  <c r="EQ192" i="30"/>
  <c r="ER192" i="30"/>
  <c r="ES192" i="30"/>
  <c r="ET192" i="30"/>
  <c r="EU192" i="30"/>
  <c r="EV192" i="30"/>
  <c r="EW192" i="30"/>
  <c r="EX192" i="30"/>
  <c r="EY192" i="30"/>
  <c r="EZ192" i="30"/>
  <c r="FA192" i="30"/>
  <c r="FB192" i="30"/>
  <c r="FC192" i="30"/>
  <c r="FD192" i="30"/>
  <c r="FE192" i="30"/>
  <c r="FF192" i="30"/>
  <c r="FG192" i="30"/>
  <c r="FH192" i="30"/>
  <c r="FI192" i="30"/>
  <c r="FJ192" i="30"/>
  <c r="FK192" i="30"/>
  <c r="FL192" i="30"/>
  <c r="FM192" i="30"/>
  <c r="FN192" i="30"/>
  <c r="FO192" i="30"/>
  <c r="FP192" i="30"/>
  <c r="FQ192" i="30"/>
  <c r="FR192" i="30"/>
  <c r="FS192" i="30"/>
  <c r="FT192" i="30"/>
  <c r="FU192" i="30"/>
  <c r="FV192" i="30"/>
  <c r="FW192" i="30"/>
  <c r="FX192" i="30"/>
  <c r="FY192" i="30"/>
  <c r="FZ192" i="30"/>
  <c r="GA192" i="30"/>
  <c r="GB192" i="30"/>
  <c r="GC192" i="30"/>
  <c r="GD192" i="30"/>
  <c r="GE192" i="30"/>
  <c r="GF192" i="30"/>
  <c r="GG192" i="30"/>
  <c r="GH192" i="30"/>
  <c r="GI192" i="30"/>
  <c r="GJ192" i="30"/>
  <c r="GK192" i="30"/>
  <c r="GL192" i="30"/>
  <c r="GM192" i="30"/>
  <c r="GN192" i="30"/>
  <c r="GO192" i="30"/>
  <c r="GP192" i="30"/>
  <c r="GQ192" i="30"/>
  <c r="GR192" i="30"/>
  <c r="GS192" i="30"/>
  <c r="B205" i="30"/>
  <c r="B97" i="30"/>
  <c r="B98" i="30"/>
  <c r="B99" i="30"/>
  <c r="B96" i="30"/>
  <c r="C97" i="30"/>
  <c r="C98" i="30"/>
  <c r="C99" i="30"/>
  <c r="C96" i="30"/>
  <c r="D97" i="30"/>
  <c r="D98" i="30"/>
  <c r="D99" i="30"/>
  <c r="D96" i="30"/>
  <c r="E97" i="30"/>
  <c r="E98" i="30"/>
  <c r="E99" i="30"/>
  <c r="E96" i="30"/>
  <c r="F97" i="30"/>
  <c r="F98" i="30"/>
  <c r="F99" i="30"/>
  <c r="F96" i="30"/>
  <c r="G97" i="30"/>
  <c r="G98" i="30"/>
  <c r="G99" i="30"/>
  <c r="G96" i="30"/>
  <c r="H97" i="30"/>
  <c r="H98" i="30"/>
  <c r="H99" i="30"/>
  <c r="H96" i="30"/>
  <c r="I97" i="30"/>
  <c r="I98" i="30"/>
  <c r="I99" i="30"/>
  <c r="I96" i="30"/>
  <c r="J97" i="30"/>
  <c r="J98" i="30"/>
  <c r="J99" i="30"/>
  <c r="J96" i="30"/>
  <c r="K97" i="30"/>
  <c r="K98" i="30"/>
  <c r="K99" i="30"/>
  <c r="K96" i="30"/>
  <c r="L97" i="30"/>
  <c r="L98" i="30"/>
  <c r="L99" i="30"/>
  <c r="L96" i="30"/>
  <c r="M97" i="30"/>
  <c r="M98" i="30"/>
  <c r="M99" i="30"/>
  <c r="M96" i="30"/>
  <c r="N97" i="30"/>
  <c r="N98" i="30"/>
  <c r="N99" i="30"/>
  <c r="N96" i="30"/>
  <c r="O97" i="30"/>
  <c r="O98" i="30"/>
  <c r="O99" i="30"/>
  <c r="O96" i="30"/>
  <c r="P97" i="30"/>
  <c r="P98" i="30"/>
  <c r="P99" i="30"/>
  <c r="P96" i="30"/>
  <c r="Q97" i="30"/>
  <c r="Q98" i="30"/>
  <c r="Q99" i="30"/>
  <c r="Q96" i="30"/>
  <c r="R97" i="30"/>
  <c r="R98" i="30"/>
  <c r="R99" i="30"/>
  <c r="R96" i="30"/>
  <c r="S97" i="30"/>
  <c r="S98" i="30"/>
  <c r="S99" i="30"/>
  <c r="S96" i="30"/>
  <c r="T97" i="30"/>
  <c r="T98" i="30"/>
  <c r="T99" i="30"/>
  <c r="T96" i="30"/>
  <c r="U97" i="30"/>
  <c r="U98" i="30"/>
  <c r="U99" i="30"/>
  <c r="U96" i="30"/>
  <c r="V97" i="30"/>
  <c r="V98" i="30"/>
  <c r="V99" i="30"/>
  <c r="V96" i="30"/>
  <c r="W97" i="30"/>
  <c r="W98" i="30"/>
  <c r="W99" i="30"/>
  <c r="W96" i="30"/>
  <c r="X97" i="30"/>
  <c r="X98" i="30"/>
  <c r="X99" i="30"/>
  <c r="X96" i="30"/>
  <c r="Y97" i="30"/>
  <c r="Y98" i="30"/>
  <c r="Y99" i="30"/>
  <c r="Y96" i="30"/>
  <c r="Z97" i="30"/>
  <c r="Z98" i="30"/>
  <c r="Z99" i="30"/>
  <c r="Z96" i="30"/>
  <c r="AA97" i="30"/>
  <c r="AA98" i="30"/>
  <c r="AA99" i="30"/>
  <c r="AA96" i="30"/>
  <c r="AB97" i="30"/>
  <c r="AB98" i="30"/>
  <c r="AB99" i="30"/>
  <c r="AB96" i="30"/>
  <c r="AC97" i="30"/>
  <c r="AC98" i="30"/>
  <c r="AC99" i="30"/>
  <c r="AC96" i="30"/>
  <c r="AD97" i="30"/>
  <c r="AD98" i="30"/>
  <c r="AD99" i="30"/>
  <c r="AD96" i="30"/>
  <c r="AE97" i="30"/>
  <c r="AE98" i="30"/>
  <c r="AE99" i="30"/>
  <c r="AE96" i="30"/>
  <c r="AF97" i="30"/>
  <c r="AF98" i="30"/>
  <c r="AF99" i="30"/>
  <c r="AF96" i="30"/>
  <c r="AG97" i="30"/>
  <c r="AG98" i="30"/>
  <c r="AG99" i="30"/>
  <c r="AG96" i="30"/>
  <c r="AH97" i="30"/>
  <c r="AH98" i="30"/>
  <c r="AH99" i="30"/>
  <c r="AH96" i="30"/>
  <c r="AI97" i="30"/>
  <c r="AI98" i="30"/>
  <c r="AI99" i="30"/>
  <c r="AI96" i="30"/>
  <c r="AJ97" i="30"/>
  <c r="AJ98" i="30"/>
  <c r="AJ99" i="30"/>
  <c r="AJ96" i="30"/>
  <c r="AK97" i="30"/>
  <c r="AK98" i="30"/>
  <c r="AK99" i="30"/>
  <c r="AK96" i="30"/>
  <c r="AL97" i="30"/>
  <c r="AL98" i="30"/>
  <c r="AL99" i="30"/>
  <c r="AL96" i="30"/>
  <c r="AM97" i="30"/>
  <c r="AM98" i="30"/>
  <c r="AM99" i="30"/>
  <c r="AM96" i="30"/>
  <c r="AN97" i="30"/>
  <c r="AN98" i="30"/>
  <c r="AN99" i="30"/>
  <c r="AN96" i="30"/>
  <c r="AO97" i="30"/>
  <c r="AO98" i="30"/>
  <c r="AO99" i="30"/>
  <c r="AO96" i="30"/>
  <c r="AP97" i="30"/>
  <c r="AP98" i="30"/>
  <c r="AP99" i="30"/>
  <c r="AP96" i="30"/>
  <c r="AQ97" i="30"/>
  <c r="AQ98" i="30"/>
  <c r="AQ99" i="30"/>
  <c r="AQ96" i="30"/>
  <c r="AR97" i="30"/>
  <c r="AR98" i="30"/>
  <c r="AR99" i="30"/>
  <c r="AR96" i="30"/>
  <c r="AS97" i="30"/>
  <c r="AS98" i="30"/>
  <c r="AS99" i="30"/>
  <c r="AS96" i="30"/>
  <c r="AT97" i="30"/>
  <c r="AT98" i="30"/>
  <c r="AT99" i="30"/>
  <c r="AT96" i="30"/>
  <c r="AU97" i="30"/>
  <c r="AU98" i="30"/>
  <c r="AU99" i="30"/>
  <c r="AU96" i="30"/>
  <c r="AV97" i="30"/>
  <c r="AV98" i="30"/>
  <c r="AV99" i="30"/>
  <c r="AV96" i="30"/>
  <c r="AW97" i="30"/>
  <c r="AW98" i="30"/>
  <c r="AW99" i="30"/>
  <c r="AW96" i="30"/>
  <c r="AX97" i="30"/>
  <c r="AX98" i="30"/>
  <c r="AX99" i="30"/>
  <c r="AX96" i="30"/>
  <c r="AY97" i="30"/>
  <c r="AY98" i="30"/>
  <c r="AY99" i="30"/>
  <c r="AY96" i="30"/>
  <c r="AZ97" i="30"/>
  <c r="AZ98" i="30"/>
  <c r="AZ99" i="30"/>
  <c r="AZ96" i="30"/>
  <c r="BA97" i="30"/>
  <c r="BA98" i="30"/>
  <c r="BA99" i="30"/>
  <c r="BA96" i="30"/>
  <c r="BB97" i="30"/>
  <c r="BB98" i="30"/>
  <c r="BB99" i="30"/>
  <c r="BB96" i="30"/>
  <c r="BC97" i="30"/>
  <c r="BC98" i="30"/>
  <c r="BC99" i="30"/>
  <c r="BC96" i="30"/>
  <c r="BD97" i="30"/>
  <c r="BD98" i="30"/>
  <c r="BD99" i="30"/>
  <c r="BD96" i="30"/>
  <c r="BE97" i="30"/>
  <c r="BE98" i="30"/>
  <c r="BE99" i="30"/>
  <c r="BE96" i="30"/>
  <c r="BF97" i="30"/>
  <c r="BF98" i="30"/>
  <c r="BF99" i="30"/>
  <c r="BF96" i="30"/>
  <c r="BG97" i="30"/>
  <c r="BG98" i="30"/>
  <c r="BG99" i="30"/>
  <c r="BG96" i="30"/>
  <c r="BH97" i="30"/>
  <c r="BH98" i="30"/>
  <c r="BH99" i="30"/>
  <c r="BH96" i="30"/>
  <c r="BI97" i="30"/>
  <c r="BI98" i="30"/>
  <c r="BI99" i="30"/>
  <c r="BI96" i="30"/>
  <c r="BJ97" i="30"/>
  <c r="BJ98" i="30"/>
  <c r="BJ99" i="30"/>
  <c r="BJ96" i="30"/>
  <c r="BK97" i="30"/>
  <c r="BK98" i="30"/>
  <c r="BK99" i="30"/>
  <c r="BK96" i="30"/>
  <c r="BL97" i="30"/>
  <c r="BL98" i="30"/>
  <c r="BL99" i="30"/>
  <c r="BL96" i="30"/>
  <c r="BM97" i="30"/>
  <c r="BM98" i="30"/>
  <c r="BM99" i="30"/>
  <c r="BM96" i="30"/>
  <c r="BN97" i="30"/>
  <c r="BN98" i="30"/>
  <c r="BN99" i="30"/>
  <c r="BN96" i="30"/>
  <c r="BO97" i="30"/>
  <c r="BO98" i="30"/>
  <c r="BO99" i="30"/>
  <c r="BO96" i="30"/>
  <c r="BP97" i="30"/>
  <c r="BP98" i="30"/>
  <c r="BP99" i="30"/>
  <c r="BP96" i="30"/>
  <c r="BQ97" i="30"/>
  <c r="BQ98" i="30"/>
  <c r="BQ99" i="30"/>
  <c r="BQ96" i="30"/>
  <c r="BR97" i="30"/>
  <c r="BR98" i="30"/>
  <c r="BR99" i="30"/>
  <c r="BR96" i="30"/>
  <c r="BS97" i="30"/>
  <c r="BS98" i="30"/>
  <c r="BS99" i="30"/>
  <c r="BS96" i="30"/>
  <c r="BT97" i="30"/>
  <c r="BT98" i="30"/>
  <c r="BT99" i="30"/>
  <c r="BT96" i="30"/>
  <c r="BU97" i="30"/>
  <c r="BU98" i="30"/>
  <c r="BU99" i="30"/>
  <c r="BU96" i="30"/>
  <c r="BV97" i="30"/>
  <c r="BV98" i="30"/>
  <c r="BV99" i="30"/>
  <c r="BV96" i="30"/>
  <c r="BW97" i="30"/>
  <c r="BW98" i="30"/>
  <c r="BW99" i="30"/>
  <c r="BW96" i="30"/>
  <c r="BX97" i="30"/>
  <c r="BX98" i="30"/>
  <c r="BX99" i="30"/>
  <c r="BX96" i="30"/>
  <c r="BY97" i="30"/>
  <c r="BY98" i="30"/>
  <c r="BY99" i="30"/>
  <c r="BY96" i="30"/>
  <c r="BZ97" i="30"/>
  <c r="BZ98" i="30"/>
  <c r="BZ99" i="30"/>
  <c r="BZ96" i="30"/>
  <c r="CA97" i="30"/>
  <c r="CA98" i="30"/>
  <c r="CA99" i="30"/>
  <c r="CA96" i="30"/>
  <c r="CB97" i="30"/>
  <c r="CB98" i="30"/>
  <c r="CB99" i="30"/>
  <c r="CB96" i="30"/>
  <c r="CC97" i="30"/>
  <c r="CC98" i="30"/>
  <c r="CC99" i="30"/>
  <c r="CC96" i="30"/>
  <c r="CD97" i="30"/>
  <c r="CD98" i="30"/>
  <c r="CD99" i="30"/>
  <c r="CD96" i="30"/>
  <c r="CE97" i="30"/>
  <c r="CE98" i="30"/>
  <c r="CE99" i="30"/>
  <c r="CE96" i="30"/>
  <c r="CF97" i="30"/>
  <c r="CF98" i="30"/>
  <c r="CF99" i="30"/>
  <c r="CF96" i="30"/>
  <c r="CG97" i="30"/>
  <c r="CG98" i="30"/>
  <c r="CG99" i="30"/>
  <c r="CG96" i="30"/>
  <c r="CH97" i="30"/>
  <c r="CH98" i="30"/>
  <c r="CH99" i="30"/>
  <c r="CH96" i="30"/>
  <c r="CI97" i="30"/>
  <c r="CI98" i="30"/>
  <c r="CI99" i="30"/>
  <c r="CI96" i="30"/>
  <c r="CJ97" i="30"/>
  <c r="CJ98" i="30"/>
  <c r="CJ99" i="30"/>
  <c r="CJ96" i="30"/>
  <c r="CK97" i="30"/>
  <c r="CK98" i="30"/>
  <c r="CK99" i="30"/>
  <c r="CK96" i="30"/>
  <c r="CL97" i="30"/>
  <c r="CL98" i="30"/>
  <c r="CL99" i="30"/>
  <c r="CL96" i="30"/>
  <c r="CM97" i="30"/>
  <c r="CM98" i="30"/>
  <c r="CM99" i="30"/>
  <c r="CM96" i="30"/>
  <c r="CN97" i="30"/>
  <c r="CN98" i="30"/>
  <c r="CN99" i="30"/>
  <c r="CN96" i="30"/>
  <c r="CO97" i="30"/>
  <c r="CO98" i="30"/>
  <c r="CO99" i="30"/>
  <c r="CO96" i="30"/>
  <c r="CP97" i="30"/>
  <c r="CP98" i="30"/>
  <c r="CP99" i="30"/>
  <c r="CP96" i="30"/>
  <c r="CQ97" i="30"/>
  <c r="CQ98" i="30"/>
  <c r="CQ99" i="30"/>
  <c r="CQ96" i="30"/>
  <c r="CR97" i="30"/>
  <c r="CR98" i="30"/>
  <c r="CR99" i="30"/>
  <c r="CR96" i="30"/>
  <c r="CS97" i="30"/>
  <c r="CS98" i="30"/>
  <c r="CS99" i="30"/>
  <c r="CS96" i="30"/>
  <c r="CT97" i="30"/>
  <c r="CT98" i="30"/>
  <c r="CT99" i="30"/>
  <c r="CT96" i="30"/>
  <c r="CU97" i="30"/>
  <c r="CU98" i="30"/>
  <c r="CU99" i="30"/>
  <c r="CU96" i="30"/>
  <c r="CV97" i="30"/>
  <c r="CV98" i="30"/>
  <c r="CV99" i="30"/>
  <c r="CV96" i="30"/>
  <c r="CW97" i="30"/>
  <c r="CW98" i="30"/>
  <c r="CW99" i="30"/>
  <c r="CW96" i="30"/>
  <c r="CX97" i="30"/>
  <c r="CX98" i="30"/>
  <c r="CX99" i="30"/>
  <c r="CX96" i="30"/>
  <c r="CY97" i="30"/>
  <c r="CY98" i="30"/>
  <c r="CY99" i="30"/>
  <c r="CY96" i="30"/>
  <c r="CZ97" i="30"/>
  <c r="CZ98" i="30"/>
  <c r="CZ99" i="30"/>
  <c r="CZ96" i="30"/>
  <c r="DA97" i="30"/>
  <c r="DA98" i="30"/>
  <c r="DA99" i="30"/>
  <c r="DA96" i="30"/>
  <c r="DB97" i="30"/>
  <c r="DB98" i="30"/>
  <c r="DB99" i="30"/>
  <c r="DB96" i="30"/>
  <c r="DC97" i="30"/>
  <c r="DC98" i="30"/>
  <c r="DC99" i="30"/>
  <c r="DC96" i="30"/>
  <c r="DD97" i="30"/>
  <c r="DD98" i="30"/>
  <c r="DD99" i="30"/>
  <c r="DD96" i="30"/>
  <c r="DE97" i="30"/>
  <c r="DE98" i="30"/>
  <c r="DE99" i="30"/>
  <c r="DE96" i="30"/>
  <c r="DF97" i="30"/>
  <c r="DF98" i="30"/>
  <c r="DF99" i="30"/>
  <c r="DF96" i="30"/>
  <c r="DG97" i="30"/>
  <c r="DG98" i="30"/>
  <c r="DG99" i="30"/>
  <c r="DG96" i="30"/>
  <c r="DH97" i="30"/>
  <c r="DH98" i="30"/>
  <c r="DH99" i="30"/>
  <c r="DH96" i="30"/>
  <c r="DI97" i="30"/>
  <c r="DI98" i="30"/>
  <c r="DI99" i="30"/>
  <c r="DI96" i="30"/>
  <c r="DJ97" i="30"/>
  <c r="DJ98" i="30"/>
  <c r="DJ99" i="30"/>
  <c r="DJ96" i="30"/>
  <c r="DK97" i="30"/>
  <c r="DK98" i="30"/>
  <c r="DK99" i="30"/>
  <c r="DK96" i="30"/>
  <c r="DL97" i="30"/>
  <c r="DL98" i="30"/>
  <c r="DL99" i="30"/>
  <c r="DL96" i="30"/>
  <c r="DM97" i="30"/>
  <c r="DM98" i="30"/>
  <c r="DM99" i="30"/>
  <c r="DM96" i="30"/>
  <c r="DN97" i="30"/>
  <c r="DN98" i="30"/>
  <c r="DN99" i="30"/>
  <c r="DN96" i="30"/>
  <c r="DO97" i="30"/>
  <c r="DO98" i="30"/>
  <c r="DO99" i="30"/>
  <c r="DO96" i="30"/>
  <c r="DP97" i="30"/>
  <c r="DP98" i="30"/>
  <c r="DP99" i="30"/>
  <c r="DP96" i="30"/>
  <c r="DQ97" i="30"/>
  <c r="DQ98" i="30"/>
  <c r="DQ99" i="30"/>
  <c r="DQ96" i="30"/>
  <c r="DR97" i="30"/>
  <c r="DR98" i="30"/>
  <c r="DR99" i="30"/>
  <c r="DR96" i="30"/>
  <c r="DS97" i="30"/>
  <c r="DS98" i="30"/>
  <c r="DS99" i="30"/>
  <c r="DS96" i="30"/>
  <c r="DT97" i="30"/>
  <c r="DT98" i="30"/>
  <c r="DT99" i="30"/>
  <c r="DT96" i="30"/>
  <c r="DU97" i="30"/>
  <c r="DU98" i="30"/>
  <c r="DU99" i="30"/>
  <c r="DU96" i="30"/>
  <c r="DV97" i="30"/>
  <c r="DV98" i="30"/>
  <c r="DV99" i="30"/>
  <c r="DV96" i="30"/>
  <c r="DW97" i="30"/>
  <c r="DW98" i="30"/>
  <c r="DW99" i="30"/>
  <c r="DW96" i="30"/>
  <c r="DX97" i="30"/>
  <c r="DX98" i="30"/>
  <c r="DX99" i="30"/>
  <c r="DX96" i="30"/>
  <c r="DY97" i="30"/>
  <c r="DY98" i="30"/>
  <c r="DY99" i="30"/>
  <c r="DY96" i="30"/>
  <c r="DZ97" i="30"/>
  <c r="DZ98" i="30"/>
  <c r="DZ99" i="30"/>
  <c r="DZ96" i="30"/>
  <c r="EA97" i="30"/>
  <c r="EA98" i="30"/>
  <c r="EA99" i="30"/>
  <c r="EA96" i="30"/>
  <c r="EB97" i="30"/>
  <c r="EB98" i="30"/>
  <c r="EB99" i="30"/>
  <c r="EB96" i="30"/>
  <c r="EC97" i="30"/>
  <c r="EC98" i="30"/>
  <c r="EC99" i="30"/>
  <c r="EC96" i="30"/>
  <c r="ED97" i="30"/>
  <c r="ED98" i="30"/>
  <c r="ED99" i="30"/>
  <c r="ED96" i="30"/>
  <c r="EE97" i="30"/>
  <c r="EE98" i="30"/>
  <c r="EE99" i="30"/>
  <c r="EE96" i="30"/>
  <c r="EF97" i="30"/>
  <c r="EF98" i="30"/>
  <c r="EF99" i="30"/>
  <c r="EF96" i="30"/>
  <c r="EG97" i="30"/>
  <c r="EG98" i="30"/>
  <c r="EG99" i="30"/>
  <c r="EG96" i="30"/>
  <c r="EH97" i="30"/>
  <c r="EH98" i="30"/>
  <c r="EH99" i="30"/>
  <c r="EH96" i="30"/>
  <c r="EI97" i="30"/>
  <c r="EI98" i="30"/>
  <c r="EI99" i="30"/>
  <c r="EI96" i="30"/>
  <c r="EJ97" i="30"/>
  <c r="EJ98" i="30"/>
  <c r="EJ99" i="30"/>
  <c r="EJ96" i="30"/>
  <c r="EK97" i="30"/>
  <c r="EK98" i="30"/>
  <c r="EK99" i="30"/>
  <c r="EK96" i="30"/>
  <c r="EL97" i="30"/>
  <c r="EL98" i="30"/>
  <c r="EL99" i="30"/>
  <c r="EL96" i="30"/>
  <c r="EM97" i="30"/>
  <c r="EM98" i="30"/>
  <c r="EM99" i="30"/>
  <c r="EM96" i="30"/>
  <c r="EN97" i="30"/>
  <c r="EN98" i="30"/>
  <c r="EN99" i="30"/>
  <c r="EN96" i="30"/>
  <c r="EO97" i="30"/>
  <c r="EO98" i="30"/>
  <c r="EO99" i="30"/>
  <c r="EO96" i="30"/>
  <c r="EP97" i="30"/>
  <c r="EP98" i="30"/>
  <c r="EP99" i="30"/>
  <c r="EP96" i="30"/>
  <c r="EQ97" i="30"/>
  <c r="EQ98" i="30"/>
  <c r="EQ99" i="30"/>
  <c r="EQ96" i="30"/>
  <c r="ER97" i="30"/>
  <c r="ER98" i="30"/>
  <c r="ER99" i="30"/>
  <c r="ER96" i="30"/>
  <c r="ES97" i="30"/>
  <c r="ES98" i="30"/>
  <c r="ES99" i="30"/>
  <c r="ES96" i="30"/>
  <c r="ET97" i="30"/>
  <c r="ET98" i="30"/>
  <c r="ET99" i="30"/>
  <c r="ET96" i="30"/>
  <c r="EU97" i="30"/>
  <c r="EU98" i="30"/>
  <c r="EU99" i="30"/>
  <c r="EU96" i="30"/>
  <c r="EV97" i="30"/>
  <c r="EV98" i="30"/>
  <c r="EV99" i="30"/>
  <c r="EV96" i="30"/>
  <c r="EW97" i="30"/>
  <c r="EW98" i="30"/>
  <c r="EW99" i="30"/>
  <c r="EW96" i="30"/>
  <c r="EX97" i="30"/>
  <c r="EX98" i="30"/>
  <c r="EX99" i="30"/>
  <c r="EX96" i="30"/>
  <c r="EY97" i="30"/>
  <c r="EY98" i="30"/>
  <c r="EY99" i="30"/>
  <c r="EY96" i="30"/>
  <c r="EZ97" i="30"/>
  <c r="EZ98" i="30"/>
  <c r="EZ99" i="30"/>
  <c r="EZ96" i="30"/>
  <c r="FA97" i="30"/>
  <c r="FA98" i="30"/>
  <c r="FA99" i="30"/>
  <c r="FA96" i="30"/>
  <c r="FB97" i="30"/>
  <c r="FB98" i="30"/>
  <c r="FB99" i="30"/>
  <c r="FB96" i="30"/>
  <c r="FC97" i="30"/>
  <c r="FC98" i="30"/>
  <c r="FC99" i="30"/>
  <c r="FC96" i="30"/>
  <c r="FD97" i="30"/>
  <c r="FD98" i="30"/>
  <c r="FD99" i="30"/>
  <c r="FD96" i="30"/>
  <c r="FE97" i="30"/>
  <c r="FE98" i="30"/>
  <c r="FE99" i="30"/>
  <c r="FE96" i="30"/>
  <c r="FF97" i="30"/>
  <c r="FF98" i="30"/>
  <c r="FF99" i="30"/>
  <c r="FF96" i="30"/>
  <c r="FG97" i="30"/>
  <c r="FG98" i="30"/>
  <c r="FG99" i="30"/>
  <c r="FG96" i="30"/>
  <c r="FH97" i="30"/>
  <c r="FH98" i="30"/>
  <c r="FH99" i="30"/>
  <c r="FH96" i="30"/>
  <c r="FI97" i="30"/>
  <c r="FI98" i="30"/>
  <c r="FI99" i="30"/>
  <c r="FI96" i="30"/>
  <c r="FJ97" i="30"/>
  <c r="FJ98" i="30"/>
  <c r="FJ99" i="30"/>
  <c r="FJ96" i="30"/>
  <c r="FK97" i="30"/>
  <c r="FK98" i="30"/>
  <c r="FK99" i="30"/>
  <c r="FK96" i="30"/>
  <c r="FL97" i="30"/>
  <c r="FL98" i="30"/>
  <c r="FL99" i="30"/>
  <c r="FL96" i="30"/>
  <c r="FM97" i="30"/>
  <c r="FM98" i="30"/>
  <c r="FM99" i="30"/>
  <c r="FM96" i="30"/>
  <c r="FN97" i="30"/>
  <c r="FN98" i="30"/>
  <c r="FN99" i="30"/>
  <c r="FN96" i="30"/>
  <c r="FO97" i="30"/>
  <c r="FO98" i="30"/>
  <c r="FO99" i="30"/>
  <c r="FO96" i="30"/>
  <c r="FP97" i="30"/>
  <c r="FP98" i="30"/>
  <c r="FP99" i="30"/>
  <c r="FP96" i="30"/>
  <c r="FQ97" i="30"/>
  <c r="FQ98" i="30"/>
  <c r="FQ99" i="30"/>
  <c r="FQ96" i="30"/>
  <c r="FR97" i="30"/>
  <c r="FR98" i="30"/>
  <c r="FR99" i="30"/>
  <c r="FR96" i="30"/>
  <c r="FS97" i="30"/>
  <c r="FS98" i="30"/>
  <c r="FS99" i="30"/>
  <c r="FS96" i="30"/>
  <c r="FT97" i="30"/>
  <c r="FT98" i="30"/>
  <c r="FT99" i="30"/>
  <c r="FT96" i="30"/>
  <c r="FU97" i="30"/>
  <c r="FU98" i="30"/>
  <c r="FU99" i="30"/>
  <c r="FU96" i="30"/>
  <c r="FV97" i="30"/>
  <c r="FV98" i="30"/>
  <c r="FV99" i="30"/>
  <c r="FV96" i="30"/>
  <c r="FW97" i="30"/>
  <c r="FW98" i="30"/>
  <c r="FW99" i="30"/>
  <c r="FW96" i="30"/>
  <c r="FX97" i="30"/>
  <c r="FX98" i="30"/>
  <c r="FX99" i="30"/>
  <c r="FX96" i="30"/>
  <c r="FY97" i="30"/>
  <c r="FY98" i="30"/>
  <c r="FY99" i="30"/>
  <c r="FY96" i="30"/>
  <c r="FZ97" i="30"/>
  <c r="FZ98" i="30"/>
  <c r="FZ99" i="30"/>
  <c r="FZ96" i="30"/>
  <c r="GA97" i="30"/>
  <c r="GA98" i="30"/>
  <c r="GA99" i="30"/>
  <c r="GA96" i="30"/>
  <c r="GB97" i="30"/>
  <c r="GB98" i="30"/>
  <c r="GB99" i="30"/>
  <c r="GB96" i="30"/>
  <c r="GC97" i="30"/>
  <c r="GC98" i="30"/>
  <c r="GC99" i="30"/>
  <c r="GC96" i="30"/>
  <c r="GD97" i="30"/>
  <c r="GD98" i="30"/>
  <c r="GD99" i="30"/>
  <c r="GD96" i="30"/>
  <c r="GE97" i="30"/>
  <c r="GE98" i="30"/>
  <c r="GE99" i="30"/>
  <c r="GE96" i="30"/>
  <c r="GF97" i="30"/>
  <c r="GF98" i="30"/>
  <c r="GF99" i="30"/>
  <c r="GF96" i="30"/>
  <c r="GG97" i="30"/>
  <c r="GG98" i="30"/>
  <c r="GG99" i="30"/>
  <c r="GG96" i="30"/>
  <c r="GH97" i="30"/>
  <c r="GH98" i="30"/>
  <c r="GH99" i="30"/>
  <c r="GH96" i="30"/>
  <c r="GI97" i="30"/>
  <c r="GI98" i="30"/>
  <c r="GI99" i="30"/>
  <c r="GI96" i="30"/>
  <c r="GJ97" i="30"/>
  <c r="GJ98" i="30"/>
  <c r="GJ99" i="30"/>
  <c r="GJ96" i="30"/>
  <c r="GK97" i="30"/>
  <c r="GK98" i="30"/>
  <c r="GK99" i="30"/>
  <c r="GK96" i="30"/>
  <c r="GL97" i="30"/>
  <c r="GL98" i="30"/>
  <c r="GL99" i="30"/>
  <c r="GL96" i="30"/>
  <c r="GM97" i="30"/>
  <c r="GM98" i="30"/>
  <c r="GM99" i="30"/>
  <c r="GM96" i="30"/>
  <c r="GN97" i="30"/>
  <c r="GN98" i="30"/>
  <c r="GN99" i="30"/>
  <c r="GN96" i="30"/>
  <c r="GO97" i="30"/>
  <c r="GO98" i="30"/>
  <c r="GO99" i="30"/>
  <c r="GO96" i="30"/>
  <c r="GP97" i="30"/>
  <c r="GP98" i="30"/>
  <c r="GP99" i="30"/>
  <c r="GP96" i="30"/>
  <c r="GQ97" i="30"/>
  <c r="GQ98" i="30"/>
  <c r="GQ99" i="30"/>
  <c r="GQ96" i="30"/>
  <c r="GR97" i="30"/>
  <c r="GR98" i="30"/>
  <c r="GR99" i="30"/>
  <c r="GR96" i="30"/>
  <c r="GS97" i="30"/>
  <c r="GS98" i="30"/>
  <c r="GS99" i="30"/>
  <c r="GS96" i="30"/>
  <c r="B206" i="30"/>
  <c r="B101" i="30"/>
  <c r="B100" i="30"/>
  <c r="C101" i="30"/>
  <c r="C100" i="30"/>
  <c r="D101" i="30"/>
  <c r="D100" i="30"/>
  <c r="E101" i="30"/>
  <c r="E100" i="30"/>
  <c r="F101" i="30"/>
  <c r="F100" i="30"/>
  <c r="G101" i="30"/>
  <c r="G100" i="30"/>
  <c r="H101" i="30"/>
  <c r="H100" i="30"/>
  <c r="I101" i="30"/>
  <c r="I100" i="30"/>
  <c r="J101" i="30"/>
  <c r="J100" i="30"/>
  <c r="K101" i="30"/>
  <c r="K100" i="30"/>
  <c r="L101" i="30"/>
  <c r="L100" i="30"/>
  <c r="M101" i="30"/>
  <c r="M100" i="30"/>
  <c r="N101" i="30"/>
  <c r="N100" i="30"/>
  <c r="O101" i="30"/>
  <c r="O100" i="30"/>
  <c r="P101" i="30"/>
  <c r="P100" i="30"/>
  <c r="Q101" i="30"/>
  <c r="Q100" i="30"/>
  <c r="R101" i="30"/>
  <c r="R100" i="30"/>
  <c r="S101" i="30"/>
  <c r="S100" i="30"/>
  <c r="T101" i="30"/>
  <c r="T100" i="30"/>
  <c r="U101" i="30"/>
  <c r="U100" i="30"/>
  <c r="V101" i="30"/>
  <c r="V100" i="30"/>
  <c r="W101" i="30"/>
  <c r="W100" i="30"/>
  <c r="X101" i="30"/>
  <c r="X100" i="30"/>
  <c r="Y101" i="30"/>
  <c r="Y100" i="30"/>
  <c r="Z101" i="30"/>
  <c r="Z100" i="30"/>
  <c r="AA101" i="30"/>
  <c r="AA100" i="30"/>
  <c r="AB101" i="30"/>
  <c r="AB100" i="30"/>
  <c r="AC101" i="30"/>
  <c r="AC100" i="30"/>
  <c r="AD101" i="30"/>
  <c r="AD100" i="30"/>
  <c r="AE101" i="30"/>
  <c r="AE100" i="30"/>
  <c r="AF101" i="30"/>
  <c r="AF100" i="30"/>
  <c r="AG101" i="30"/>
  <c r="AG100" i="30"/>
  <c r="AH101" i="30"/>
  <c r="AH100" i="30"/>
  <c r="AI101" i="30"/>
  <c r="AI100" i="30"/>
  <c r="AJ101" i="30"/>
  <c r="AJ100" i="30"/>
  <c r="AK101" i="30"/>
  <c r="AK100" i="30"/>
  <c r="AL101" i="30"/>
  <c r="AL100" i="30"/>
  <c r="AM101" i="30"/>
  <c r="AM100" i="30"/>
  <c r="AN101" i="30"/>
  <c r="AN100" i="30"/>
  <c r="AO101" i="30"/>
  <c r="AO100" i="30"/>
  <c r="AP101" i="30"/>
  <c r="AP100" i="30"/>
  <c r="AQ101" i="30"/>
  <c r="AQ100" i="30"/>
  <c r="AR101" i="30"/>
  <c r="AR100" i="30"/>
  <c r="AS101" i="30"/>
  <c r="AS100" i="30"/>
  <c r="AT101" i="30"/>
  <c r="AT100" i="30"/>
  <c r="AU101" i="30"/>
  <c r="AU100" i="30"/>
  <c r="AV101" i="30"/>
  <c r="AV100" i="30"/>
  <c r="AW101" i="30"/>
  <c r="AW100" i="30"/>
  <c r="AX101" i="30"/>
  <c r="AX100" i="30"/>
  <c r="AY101" i="30"/>
  <c r="AY100" i="30"/>
  <c r="AZ101" i="30"/>
  <c r="AZ100" i="30"/>
  <c r="BA101" i="30"/>
  <c r="BA100" i="30"/>
  <c r="BB101" i="30"/>
  <c r="BB100" i="30"/>
  <c r="BC101" i="30"/>
  <c r="BC100" i="30"/>
  <c r="BD101" i="30"/>
  <c r="BD100" i="30"/>
  <c r="BE101" i="30"/>
  <c r="BE100" i="30"/>
  <c r="BF101" i="30"/>
  <c r="BF100" i="30"/>
  <c r="BG101" i="30"/>
  <c r="BG100" i="30"/>
  <c r="BH101" i="30"/>
  <c r="BH100" i="30"/>
  <c r="BI101" i="30"/>
  <c r="BI100" i="30"/>
  <c r="BJ101" i="30"/>
  <c r="BJ100" i="30"/>
  <c r="BK101" i="30"/>
  <c r="BK100" i="30"/>
  <c r="BL101" i="30"/>
  <c r="BL100" i="30"/>
  <c r="BM101" i="30"/>
  <c r="BM100" i="30"/>
  <c r="BN101" i="30"/>
  <c r="BN100" i="30"/>
  <c r="BO101" i="30"/>
  <c r="BO100" i="30"/>
  <c r="BP101" i="30"/>
  <c r="BP100" i="30"/>
  <c r="BQ101" i="30"/>
  <c r="BQ100" i="30"/>
  <c r="BR101" i="30"/>
  <c r="BR100" i="30"/>
  <c r="BS101" i="30"/>
  <c r="BS100" i="30"/>
  <c r="BT101" i="30"/>
  <c r="BT100" i="30"/>
  <c r="BU101" i="30"/>
  <c r="BU100" i="30"/>
  <c r="BV101" i="30"/>
  <c r="BV100" i="30"/>
  <c r="BW101" i="30"/>
  <c r="BW100" i="30"/>
  <c r="BX101" i="30"/>
  <c r="BX100" i="30"/>
  <c r="BY101" i="30"/>
  <c r="BY100" i="30"/>
  <c r="BZ101" i="30"/>
  <c r="BZ100" i="30"/>
  <c r="CA101" i="30"/>
  <c r="CA100" i="30"/>
  <c r="CB101" i="30"/>
  <c r="CB100" i="30"/>
  <c r="CC101" i="30"/>
  <c r="CC100" i="30"/>
  <c r="CD101" i="30"/>
  <c r="CD100" i="30"/>
  <c r="CE101" i="30"/>
  <c r="CE100" i="30"/>
  <c r="CF101" i="30"/>
  <c r="CF100" i="30"/>
  <c r="CG101" i="30"/>
  <c r="CG100" i="30"/>
  <c r="CH101" i="30"/>
  <c r="CH100" i="30"/>
  <c r="CI101" i="30"/>
  <c r="CI100" i="30"/>
  <c r="CJ101" i="30"/>
  <c r="CJ100" i="30"/>
  <c r="CK101" i="30"/>
  <c r="CK100" i="30"/>
  <c r="CL101" i="30"/>
  <c r="CL100" i="30"/>
  <c r="CM101" i="30"/>
  <c r="CM100" i="30"/>
  <c r="CN101" i="30"/>
  <c r="CN100" i="30"/>
  <c r="CO101" i="30"/>
  <c r="CO100" i="30"/>
  <c r="CP101" i="30"/>
  <c r="CP100" i="30"/>
  <c r="CQ101" i="30"/>
  <c r="CQ100" i="30"/>
  <c r="CR101" i="30"/>
  <c r="CR100" i="30"/>
  <c r="CS101" i="30"/>
  <c r="CS100" i="30"/>
  <c r="CT101" i="30"/>
  <c r="CT100" i="30"/>
  <c r="CU101" i="30"/>
  <c r="CU100" i="30"/>
  <c r="CV101" i="30"/>
  <c r="CV100" i="30"/>
  <c r="CW101" i="30"/>
  <c r="CW100" i="30"/>
  <c r="CX101" i="30"/>
  <c r="CX100" i="30"/>
  <c r="CY101" i="30"/>
  <c r="CY100" i="30"/>
  <c r="CZ101" i="30"/>
  <c r="CZ100" i="30"/>
  <c r="DA101" i="30"/>
  <c r="DA100" i="30"/>
  <c r="DB101" i="30"/>
  <c r="DB100" i="30"/>
  <c r="DC101" i="30"/>
  <c r="DC100" i="30"/>
  <c r="DD101" i="30"/>
  <c r="DD100" i="30"/>
  <c r="DE101" i="30"/>
  <c r="DE100" i="30"/>
  <c r="DF101" i="30"/>
  <c r="DF100" i="30"/>
  <c r="DG101" i="30"/>
  <c r="DG100" i="30"/>
  <c r="DH101" i="30"/>
  <c r="DH100" i="30"/>
  <c r="DI101" i="30"/>
  <c r="DI100" i="30"/>
  <c r="DJ101" i="30"/>
  <c r="DJ100" i="30"/>
  <c r="DK101" i="30"/>
  <c r="DK100" i="30"/>
  <c r="DL101" i="30"/>
  <c r="DL100" i="30"/>
  <c r="DM101" i="30"/>
  <c r="DM100" i="30"/>
  <c r="DN101" i="30"/>
  <c r="DN100" i="30"/>
  <c r="DO101" i="30"/>
  <c r="DO100" i="30"/>
  <c r="DP101" i="30"/>
  <c r="DP100" i="30"/>
  <c r="DQ101" i="30"/>
  <c r="DQ100" i="30"/>
  <c r="DR101" i="30"/>
  <c r="DR100" i="30"/>
  <c r="DS101" i="30"/>
  <c r="DS100" i="30"/>
  <c r="DT101" i="30"/>
  <c r="DT100" i="30"/>
  <c r="DU101" i="30"/>
  <c r="DU100" i="30"/>
  <c r="DV101" i="30"/>
  <c r="DV100" i="30"/>
  <c r="DW101" i="30"/>
  <c r="DW100" i="30"/>
  <c r="DX101" i="30"/>
  <c r="DX100" i="30"/>
  <c r="DY101" i="30"/>
  <c r="DY100" i="30"/>
  <c r="DZ101" i="30"/>
  <c r="DZ100" i="30"/>
  <c r="EA101" i="30"/>
  <c r="EA100" i="30"/>
  <c r="EB101" i="30"/>
  <c r="EB100" i="30"/>
  <c r="EC101" i="30"/>
  <c r="EC100" i="30"/>
  <c r="ED101" i="30"/>
  <c r="ED100" i="30"/>
  <c r="EE101" i="30"/>
  <c r="EE100" i="30"/>
  <c r="EF101" i="30"/>
  <c r="EF100" i="30"/>
  <c r="EG101" i="30"/>
  <c r="EG100" i="30"/>
  <c r="EH101" i="30"/>
  <c r="EH100" i="30"/>
  <c r="EI101" i="30"/>
  <c r="EI100" i="30"/>
  <c r="EJ101" i="30"/>
  <c r="EJ100" i="30"/>
  <c r="EK101" i="30"/>
  <c r="EK100" i="30"/>
  <c r="EL101" i="30"/>
  <c r="EL100" i="30"/>
  <c r="EM101" i="30"/>
  <c r="EM100" i="30"/>
  <c r="EN101" i="30"/>
  <c r="EN100" i="30"/>
  <c r="EO101" i="30"/>
  <c r="EO100" i="30"/>
  <c r="EP101" i="30"/>
  <c r="EP100" i="30"/>
  <c r="EQ101" i="30"/>
  <c r="EQ100" i="30"/>
  <c r="ER101" i="30"/>
  <c r="ER100" i="30"/>
  <c r="ES101" i="30"/>
  <c r="ES100" i="30"/>
  <c r="ET101" i="30"/>
  <c r="ET100" i="30"/>
  <c r="EU101" i="30"/>
  <c r="EU100" i="30"/>
  <c r="EV101" i="30"/>
  <c r="EV100" i="30"/>
  <c r="EW101" i="30"/>
  <c r="EW100" i="30"/>
  <c r="EX101" i="30"/>
  <c r="EX100" i="30"/>
  <c r="EY101" i="30"/>
  <c r="EY100" i="30"/>
  <c r="EZ101" i="30"/>
  <c r="EZ100" i="30"/>
  <c r="FA101" i="30"/>
  <c r="FA100" i="30"/>
  <c r="FB101" i="30"/>
  <c r="FB100" i="30"/>
  <c r="FC101" i="30"/>
  <c r="FC100" i="30"/>
  <c r="FD101" i="30"/>
  <c r="FD100" i="30"/>
  <c r="FE101" i="30"/>
  <c r="FE100" i="30"/>
  <c r="FF101" i="30"/>
  <c r="FF100" i="30"/>
  <c r="FG101" i="30"/>
  <c r="FG100" i="30"/>
  <c r="FH101" i="30"/>
  <c r="FH100" i="30"/>
  <c r="FI101" i="30"/>
  <c r="FI100" i="30"/>
  <c r="FJ101" i="30"/>
  <c r="FJ100" i="30"/>
  <c r="FK101" i="30"/>
  <c r="FK100" i="30"/>
  <c r="FL101" i="30"/>
  <c r="FL100" i="30"/>
  <c r="FM101" i="30"/>
  <c r="FM100" i="30"/>
  <c r="FN101" i="30"/>
  <c r="FN100" i="30"/>
  <c r="FO101" i="30"/>
  <c r="FO100" i="30"/>
  <c r="FP101" i="30"/>
  <c r="FP100" i="30"/>
  <c r="FQ101" i="30"/>
  <c r="FQ100" i="30"/>
  <c r="FR101" i="30"/>
  <c r="FR100" i="30"/>
  <c r="FS101" i="30"/>
  <c r="FS100" i="30"/>
  <c r="FT101" i="30"/>
  <c r="FT100" i="30"/>
  <c r="FU101" i="30"/>
  <c r="FU100" i="30"/>
  <c r="FV101" i="30"/>
  <c r="FV100" i="30"/>
  <c r="FW101" i="30"/>
  <c r="FW100" i="30"/>
  <c r="FX101" i="30"/>
  <c r="FX100" i="30"/>
  <c r="FY101" i="30"/>
  <c r="FY100" i="30"/>
  <c r="FZ101" i="30"/>
  <c r="FZ100" i="30"/>
  <c r="GA101" i="30"/>
  <c r="GA100" i="30"/>
  <c r="GB101" i="30"/>
  <c r="GB100" i="30"/>
  <c r="GC101" i="30"/>
  <c r="GC100" i="30"/>
  <c r="GD101" i="30"/>
  <c r="GD100" i="30"/>
  <c r="GE101" i="30"/>
  <c r="GE100" i="30"/>
  <c r="GF101" i="30"/>
  <c r="GF100" i="30"/>
  <c r="GG101" i="30"/>
  <c r="GG100" i="30"/>
  <c r="GH101" i="30"/>
  <c r="GH100" i="30"/>
  <c r="GI101" i="30"/>
  <c r="GI100" i="30"/>
  <c r="GJ101" i="30"/>
  <c r="GJ100" i="30"/>
  <c r="GK101" i="30"/>
  <c r="GK100" i="30"/>
  <c r="GL101" i="30"/>
  <c r="GL100" i="30"/>
  <c r="GM101" i="30"/>
  <c r="GM100" i="30"/>
  <c r="GN101" i="30"/>
  <c r="GN100" i="30"/>
  <c r="GO101" i="30"/>
  <c r="GO100" i="30"/>
  <c r="GP101" i="30"/>
  <c r="GP100" i="30"/>
  <c r="GQ101" i="30"/>
  <c r="GQ100" i="30"/>
  <c r="GR101" i="30"/>
  <c r="GR100" i="30"/>
  <c r="GS101" i="30"/>
  <c r="GS100" i="30"/>
  <c r="B208" i="30"/>
  <c r="B111" i="30"/>
  <c r="B113" i="30"/>
  <c r="B110" i="30"/>
  <c r="B211" i="30"/>
  <c r="B213" i="30"/>
  <c r="B219" i="30"/>
  <c r="B224" i="30"/>
  <c r="B222" i="30"/>
  <c r="B227" i="30"/>
  <c r="B225" i="30"/>
  <c r="B229" i="30"/>
  <c r="B231" i="30"/>
  <c r="B41" i="17"/>
  <c r="B10" i="17"/>
  <c r="C41" i="17"/>
  <c r="C10" i="17"/>
  <c r="D41" i="17"/>
  <c r="D10" i="17"/>
  <c r="E41" i="17"/>
  <c r="E10" i="17"/>
  <c r="F41" i="17"/>
  <c r="F10" i="17"/>
  <c r="G41" i="17"/>
  <c r="G10" i="17"/>
  <c r="H41" i="17"/>
  <c r="H10" i="17"/>
  <c r="I41" i="17"/>
  <c r="I10" i="17"/>
  <c r="J41" i="17"/>
  <c r="J10" i="17"/>
  <c r="K41" i="17"/>
  <c r="K10" i="17"/>
  <c r="L41" i="17"/>
  <c r="L10" i="17"/>
  <c r="M41" i="17"/>
  <c r="M10" i="17"/>
  <c r="N41" i="17"/>
  <c r="N10" i="17"/>
  <c r="O41" i="17"/>
  <c r="O10" i="17"/>
  <c r="P41" i="17"/>
  <c r="P10" i="17"/>
  <c r="Q41" i="17"/>
  <c r="Q10" i="17"/>
  <c r="R41" i="17"/>
  <c r="R10" i="17"/>
  <c r="S41" i="17"/>
  <c r="S10" i="17"/>
  <c r="T41" i="17"/>
  <c r="T10" i="17"/>
  <c r="U41" i="17"/>
  <c r="U10" i="17"/>
  <c r="V41" i="17"/>
  <c r="V10" i="17"/>
  <c r="W41" i="17"/>
  <c r="W10" i="17"/>
  <c r="X41" i="17"/>
  <c r="X10" i="17"/>
  <c r="Y41" i="17"/>
  <c r="Y10" i="17"/>
  <c r="Z41" i="17"/>
  <c r="Z10" i="17"/>
  <c r="AA41" i="17"/>
  <c r="AA10" i="17"/>
  <c r="AB41" i="17"/>
  <c r="AB10" i="17"/>
  <c r="AC41" i="17"/>
  <c r="AC10" i="17"/>
  <c r="AD41" i="17"/>
  <c r="AD10" i="17"/>
  <c r="AE41" i="17"/>
  <c r="AE10" i="17"/>
  <c r="AF41" i="17"/>
  <c r="AF10" i="17"/>
  <c r="AG41" i="17"/>
  <c r="AG10" i="17"/>
  <c r="AH41" i="17"/>
  <c r="AH10" i="17"/>
  <c r="AI41" i="17"/>
  <c r="AI10" i="17"/>
  <c r="AJ41" i="17"/>
  <c r="AJ10" i="17"/>
  <c r="AK41" i="17"/>
  <c r="AK10" i="17"/>
  <c r="AL41" i="17"/>
  <c r="AL10" i="17"/>
  <c r="AM41" i="17"/>
  <c r="AM10" i="17"/>
  <c r="AN41" i="17"/>
  <c r="AN10" i="17"/>
  <c r="AO41" i="17"/>
  <c r="AO10" i="17"/>
  <c r="AP41" i="17"/>
  <c r="AP10" i="17"/>
  <c r="AQ41" i="17"/>
  <c r="AQ10" i="17"/>
  <c r="AR41" i="17"/>
  <c r="AR10" i="17"/>
  <c r="AS41" i="17"/>
  <c r="AS10" i="17"/>
  <c r="AT41" i="17"/>
  <c r="AT10" i="17"/>
  <c r="AU41" i="17"/>
  <c r="AU10" i="17"/>
  <c r="AV41" i="17"/>
  <c r="AV10" i="17"/>
  <c r="AW41" i="17"/>
  <c r="AW10" i="17"/>
  <c r="AX41" i="17"/>
  <c r="AX10" i="17"/>
  <c r="AY41" i="17"/>
  <c r="AY10" i="17"/>
  <c r="AZ41" i="17"/>
  <c r="AZ10" i="17"/>
  <c r="BA41" i="17"/>
  <c r="BA10" i="17"/>
  <c r="BB41" i="17"/>
  <c r="BB10" i="17"/>
  <c r="BC41" i="17"/>
  <c r="BC10" i="17"/>
  <c r="BD41" i="17"/>
  <c r="BD10" i="17"/>
  <c r="BE41" i="17"/>
  <c r="BE10" i="17"/>
  <c r="BF41" i="17"/>
  <c r="BF10" i="17"/>
  <c r="BG41" i="17"/>
  <c r="BG10" i="17"/>
  <c r="BH41" i="17"/>
  <c r="BH10" i="17"/>
  <c r="BI41" i="17"/>
  <c r="BI10" i="17"/>
  <c r="BJ41" i="17"/>
  <c r="BJ10" i="17"/>
  <c r="BK41" i="17"/>
  <c r="BK10" i="17"/>
  <c r="BL41" i="17"/>
  <c r="BL10" i="17"/>
  <c r="BM41" i="17"/>
  <c r="BM10" i="17"/>
  <c r="BN41" i="17"/>
  <c r="BN10" i="17"/>
  <c r="BO41" i="17"/>
  <c r="BO10" i="17"/>
  <c r="BP41" i="17"/>
  <c r="BP10" i="17"/>
  <c r="BQ41" i="17"/>
  <c r="BQ10" i="17"/>
  <c r="BR41" i="17"/>
  <c r="BR10" i="17"/>
  <c r="BS41" i="17"/>
  <c r="BS10" i="17"/>
  <c r="BT41" i="17"/>
  <c r="BT10" i="17"/>
  <c r="BU41" i="17"/>
  <c r="BU10" i="17"/>
  <c r="BV41" i="17"/>
  <c r="BV10" i="17"/>
  <c r="BW41" i="17"/>
  <c r="BW10" i="17"/>
  <c r="BX41" i="17"/>
  <c r="BX10" i="17"/>
  <c r="BY41" i="17"/>
  <c r="BY10" i="17"/>
  <c r="BZ41" i="17"/>
  <c r="BZ10" i="17"/>
  <c r="CA41" i="17"/>
  <c r="CA10" i="17"/>
  <c r="CB41" i="17"/>
  <c r="CB10" i="17"/>
  <c r="CC41" i="17"/>
  <c r="CC10" i="17"/>
  <c r="CD41" i="17"/>
  <c r="CD10" i="17"/>
  <c r="CE41" i="17"/>
  <c r="CE10" i="17"/>
  <c r="CF41" i="17"/>
  <c r="CF10" i="17"/>
  <c r="CG41" i="17"/>
  <c r="CG10" i="17"/>
  <c r="CH41" i="17"/>
  <c r="CH10" i="17"/>
  <c r="CI41" i="17"/>
  <c r="CI10" i="17"/>
  <c r="CJ41" i="17"/>
  <c r="CJ10" i="17"/>
  <c r="CK41" i="17"/>
  <c r="CK10" i="17"/>
  <c r="CL41" i="17"/>
  <c r="CL10" i="17"/>
  <c r="CM41" i="17"/>
  <c r="CM10" i="17"/>
  <c r="CN41" i="17"/>
  <c r="CN10" i="17"/>
  <c r="CO41" i="17"/>
  <c r="CO10" i="17"/>
  <c r="CP41" i="17"/>
  <c r="CP10" i="17"/>
  <c r="CQ41" i="17"/>
  <c r="CQ10" i="17"/>
  <c r="CR41" i="17"/>
  <c r="CR10" i="17"/>
  <c r="CS41" i="17"/>
  <c r="CS10" i="17"/>
  <c r="CT41" i="17"/>
  <c r="CT10" i="17"/>
  <c r="CU41" i="17"/>
  <c r="CU10" i="17"/>
  <c r="CV41" i="17"/>
  <c r="CV10" i="17"/>
  <c r="CW41" i="17"/>
  <c r="CW10" i="17"/>
  <c r="CX41" i="17"/>
  <c r="CX10" i="17"/>
  <c r="CY41" i="17"/>
  <c r="CY10" i="17"/>
  <c r="CZ41" i="17"/>
  <c r="CZ10" i="17"/>
  <c r="DA41" i="17"/>
  <c r="DA10" i="17"/>
  <c r="DB41" i="17"/>
  <c r="DB10" i="17"/>
  <c r="DC41" i="17"/>
  <c r="DC10" i="17"/>
  <c r="DD41" i="17"/>
  <c r="DD10" i="17"/>
  <c r="DE41" i="17"/>
  <c r="DE10" i="17"/>
  <c r="DF41" i="17"/>
  <c r="DF10" i="17"/>
  <c r="DG41" i="17"/>
  <c r="DG10" i="17"/>
  <c r="DH41" i="17"/>
  <c r="DH10" i="17"/>
  <c r="DI41" i="17"/>
  <c r="DI10" i="17"/>
  <c r="DJ41" i="17"/>
  <c r="DJ10" i="17"/>
  <c r="DK41" i="17"/>
  <c r="DK10" i="17"/>
  <c r="DL41" i="17"/>
  <c r="DL10" i="17"/>
  <c r="DM41" i="17"/>
  <c r="DM10" i="17"/>
  <c r="DN41" i="17"/>
  <c r="DN10" i="17"/>
  <c r="DO41" i="17"/>
  <c r="DO10" i="17"/>
  <c r="DP41" i="17"/>
  <c r="DP10" i="17"/>
  <c r="DQ41" i="17"/>
  <c r="DQ10" i="17"/>
  <c r="DR41" i="17"/>
  <c r="DR10" i="17"/>
  <c r="DS41" i="17"/>
  <c r="DS10" i="17"/>
  <c r="DT41" i="17"/>
  <c r="DT10" i="17"/>
  <c r="DU41" i="17"/>
  <c r="DU10" i="17"/>
  <c r="DV41" i="17"/>
  <c r="DV10" i="17"/>
  <c r="DW41" i="17"/>
  <c r="DW10" i="17"/>
  <c r="DX41" i="17"/>
  <c r="DX10" i="17"/>
  <c r="DY41" i="17"/>
  <c r="DY10" i="17"/>
  <c r="DZ41" i="17"/>
  <c r="DZ10" i="17"/>
  <c r="EA41" i="17"/>
  <c r="EA10" i="17"/>
  <c r="EB41" i="17"/>
  <c r="EB10" i="17"/>
  <c r="EC41" i="17"/>
  <c r="EC10" i="17"/>
  <c r="ED41" i="17"/>
  <c r="ED10" i="17"/>
  <c r="EE41" i="17"/>
  <c r="EE10" i="17"/>
  <c r="EF41" i="17"/>
  <c r="EF10" i="17"/>
  <c r="EG41" i="17"/>
  <c r="EG10" i="17"/>
  <c r="EH41" i="17"/>
  <c r="EH10" i="17"/>
  <c r="EI41" i="17"/>
  <c r="EI10" i="17"/>
  <c r="EJ41" i="17"/>
  <c r="EJ10" i="17"/>
  <c r="EK41" i="17"/>
  <c r="EK10" i="17"/>
  <c r="EL41" i="17"/>
  <c r="EL10" i="17"/>
  <c r="EM41" i="17"/>
  <c r="EM10" i="17"/>
  <c r="EN41" i="17"/>
  <c r="EN10" i="17"/>
  <c r="EO41" i="17"/>
  <c r="EO10" i="17"/>
  <c r="EP41" i="17"/>
  <c r="EP10" i="17"/>
  <c r="EQ41" i="17"/>
  <c r="EQ10" i="17"/>
  <c r="ER41" i="17"/>
  <c r="ER10" i="17"/>
  <c r="ES41" i="17"/>
  <c r="ES10" i="17"/>
  <c r="ET41" i="17"/>
  <c r="ET10" i="17"/>
  <c r="EU41" i="17"/>
  <c r="EU10" i="17"/>
  <c r="EV41" i="17"/>
  <c r="EV10" i="17"/>
  <c r="EW41" i="17"/>
  <c r="EW10" i="17"/>
  <c r="EX41" i="17"/>
  <c r="EX10" i="17"/>
  <c r="EY41" i="17"/>
  <c r="EY10" i="17"/>
  <c r="EZ41" i="17"/>
  <c r="EZ10" i="17"/>
  <c r="FA41" i="17"/>
  <c r="FA10" i="17"/>
  <c r="FB41" i="17"/>
  <c r="FB10" i="17"/>
  <c r="FC41" i="17"/>
  <c r="FC10" i="17"/>
  <c r="FD41" i="17"/>
  <c r="FD10" i="17"/>
  <c r="FE41" i="17"/>
  <c r="FE10" i="17"/>
  <c r="FF41" i="17"/>
  <c r="FF10" i="17"/>
  <c r="FG41" i="17"/>
  <c r="FG10" i="17"/>
  <c r="FH41" i="17"/>
  <c r="FH10" i="17"/>
  <c r="FI41" i="17"/>
  <c r="FI10" i="17"/>
  <c r="FJ41" i="17"/>
  <c r="FJ10" i="17"/>
  <c r="FK41" i="17"/>
  <c r="FK10" i="17"/>
  <c r="FL41" i="17"/>
  <c r="FL10" i="17"/>
  <c r="FM41" i="17"/>
  <c r="FM10" i="17"/>
  <c r="FN41" i="17"/>
  <c r="FN10" i="17"/>
  <c r="FO41" i="17"/>
  <c r="FO10" i="17"/>
  <c r="FP41" i="17"/>
  <c r="FP10" i="17"/>
  <c r="FQ41" i="17"/>
  <c r="FQ10" i="17"/>
  <c r="FR41" i="17"/>
  <c r="FR10" i="17"/>
  <c r="FS41" i="17"/>
  <c r="FS10" i="17"/>
  <c r="FT41" i="17"/>
  <c r="FT10" i="17"/>
  <c r="FU41" i="17"/>
  <c r="FU10" i="17"/>
  <c r="FV41" i="17"/>
  <c r="FV10" i="17"/>
  <c r="FW41" i="17"/>
  <c r="FW10" i="17"/>
  <c r="FX41" i="17"/>
  <c r="FX10" i="17"/>
  <c r="FY41" i="17"/>
  <c r="FY10" i="17"/>
  <c r="FZ41" i="17"/>
  <c r="FZ10" i="17"/>
  <c r="GA41" i="17"/>
  <c r="GA10" i="17"/>
  <c r="GB41" i="17"/>
  <c r="GB10" i="17"/>
  <c r="GC41" i="17"/>
  <c r="GC10" i="17"/>
  <c r="GD41" i="17"/>
  <c r="GD10" i="17"/>
  <c r="GE41" i="17"/>
  <c r="GE10" i="17"/>
  <c r="GF41" i="17"/>
  <c r="GF10" i="17"/>
  <c r="GG41" i="17"/>
  <c r="GG10" i="17"/>
  <c r="GH41" i="17"/>
  <c r="GH10" i="17"/>
  <c r="GI41" i="17"/>
  <c r="GI10" i="17"/>
  <c r="GJ41" i="17"/>
  <c r="GJ10" i="17"/>
  <c r="GK41" i="17"/>
  <c r="GK10" i="17"/>
  <c r="GL41" i="17"/>
  <c r="GL10" i="17"/>
  <c r="GM41" i="17"/>
  <c r="GM10" i="17"/>
  <c r="GN41" i="17"/>
  <c r="GN10" i="17"/>
  <c r="GO41" i="17"/>
  <c r="GO10" i="17"/>
  <c r="GP41" i="17"/>
  <c r="GP10" i="17"/>
  <c r="GQ41" i="17"/>
  <c r="GQ10" i="17"/>
  <c r="GR41" i="17"/>
  <c r="GR10" i="17"/>
  <c r="GS41" i="17"/>
  <c r="GS10" i="17"/>
  <c r="C40" i="17"/>
  <c r="C9" i="17"/>
  <c r="D40" i="17"/>
  <c r="D9" i="17"/>
  <c r="E40" i="17"/>
  <c r="E9" i="17"/>
  <c r="F40" i="17"/>
  <c r="F9" i="17"/>
  <c r="G40" i="17"/>
  <c r="G9" i="17"/>
  <c r="H40" i="17"/>
  <c r="H9" i="17"/>
  <c r="I40" i="17"/>
  <c r="I9" i="17"/>
  <c r="J40" i="17"/>
  <c r="J9" i="17"/>
  <c r="K40" i="17"/>
  <c r="K9" i="17"/>
  <c r="L40" i="17"/>
  <c r="L9" i="17"/>
  <c r="M40" i="17"/>
  <c r="M9" i="17"/>
  <c r="N40" i="17"/>
  <c r="N9" i="17"/>
  <c r="O40" i="17"/>
  <c r="O9" i="17"/>
  <c r="P40" i="17"/>
  <c r="P9" i="17"/>
  <c r="Q40" i="17"/>
  <c r="Q9" i="17"/>
  <c r="R40" i="17"/>
  <c r="R9" i="17"/>
  <c r="S40" i="17"/>
  <c r="S9" i="17"/>
  <c r="T40" i="17"/>
  <c r="T9" i="17"/>
  <c r="U40" i="17"/>
  <c r="U9" i="17"/>
  <c r="V40" i="17"/>
  <c r="V9" i="17"/>
  <c r="W40" i="17"/>
  <c r="W9" i="17"/>
  <c r="X40" i="17"/>
  <c r="X9" i="17"/>
  <c r="Y40" i="17"/>
  <c r="Y9" i="17"/>
  <c r="Z40" i="17"/>
  <c r="Z9" i="17"/>
  <c r="AA40" i="17"/>
  <c r="AA9" i="17"/>
  <c r="AB40" i="17"/>
  <c r="AB9" i="17"/>
  <c r="AC40" i="17"/>
  <c r="AC9" i="17"/>
  <c r="AD40" i="17"/>
  <c r="AD9" i="17"/>
  <c r="AE40" i="17"/>
  <c r="AE9" i="17"/>
  <c r="AF40" i="17"/>
  <c r="AF9" i="17"/>
  <c r="AG40" i="17"/>
  <c r="AG9" i="17"/>
  <c r="AH40" i="17"/>
  <c r="AH9" i="17"/>
  <c r="AI40" i="17"/>
  <c r="AI9" i="17"/>
  <c r="AJ40" i="17"/>
  <c r="AJ9" i="17"/>
  <c r="AK40" i="17"/>
  <c r="AK9" i="17"/>
  <c r="AL40" i="17"/>
  <c r="AL9" i="17"/>
  <c r="AM40" i="17"/>
  <c r="AM9" i="17"/>
  <c r="AN40" i="17"/>
  <c r="AN9" i="17"/>
  <c r="AO40" i="17"/>
  <c r="AO9" i="17"/>
  <c r="AP40" i="17"/>
  <c r="AP9" i="17"/>
  <c r="AQ40" i="17"/>
  <c r="AQ9" i="17"/>
  <c r="AR40" i="17"/>
  <c r="AR9" i="17"/>
  <c r="AS40" i="17"/>
  <c r="AS9" i="17"/>
  <c r="AT40" i="17"/>
  <c r="AT9" i="17"/>
  <c r="AU40" i="17"/>
  <c r="AU9" i="17"/>
  <c r="AV40" i="17"/>
  <c r="AV9" i="17"/>
  <c r="AW40" i="17"/>
  <c r="AW9" i="17"/>
  <c r="AX40" i="17"/>
  <c r="AX9" i="17"/>
  <c r="AY40" i="17"/>
  <c r="AY9" i="17"/>
  <c r="AZ40" i="17"/>
  <c r="AZ9" i="17"/>
  <c r="BA40" i="17"/>
  <c r="BA9" i="17"/>
  <c r="BB40" i="17"/>
  <c r="BB9" i="17"/>
  <c r="BC40" i="17"/>
  <c r="BC9" i="17"/>
  <c r="BD40" i="17"/>
  <c r="BD9" i="17"/>
  <c r="BE40" i="17"/>
  <c r="BE9" i="17"/>
  <c r="BF40" i="17"/>
  <c r="BF9" i="17"/>
  <c r="BG40" i="17"/>
  <c r="BG9" i="17"/>
  <c r="BH40" i="17"/>
  <c r="BH9" i="17"/>
  <c r="BI40" i="17"/>
  <c r="BI9" i="17"/>
  <c r="BJ40" i="17"/>
  <c r="BJ9" i="17"/>
  <c r="BK40" i="17"/>
  <c r="BK9" i="17"/>
  <c r="BL40" i="17"/>
  <c r="BL9" i="17"/>
  <c r="BM40" i="17"/>
  <c r="BM9" i="17"/>
  <c r="BN40" i="17"/>
  <c r="BN9" i="17"/>
  <c r="BO40" i="17"/>
  <c r="BO9" i="17"/>
  <c r="BP40" i="17"/>
  <c r="BP9" i="17"/>
  <c r="BQ40" i="17"/>
  <c r="BQ9" i="17"/>
  <c r="BR40" i="17"/>
  <c r="BR9" i="17"/>
  <c r="BS40" i="17"/>
  <c r="BS9" i="17"/>
  <c r="BT40" i="17"/>
  <c r="BT9" i="17"/>
  <c r="BU40" i="17"/>
  <c r="BU9" i="17"/>
  <c r="BV40" i="17"/>
  <c r="BV9" i="17"/>
  <c r="BW40" i="17"/>
  <c r="BW9" i="17"/>
  <c r="BX40" i="17"/>
  <c r="BX9" i="17"/>
  <c r="BY40" i="17"/>
  <c r="BY9" i="17"/>
  <c r="BZ40" i="17"/>
  <c r="BZ9" i="17"/>
  <c r="CA40" i="17"/>
  <c r="CA9" i="17"/>
  <c r="CB40" i="17"/>
  <c r="CB9" i="17"/>
  <c r="CC40" i="17"/>
  <c r="CC9" i="17"/>
  <c r="CD40" i="17"/>
  <c r="CD9" i="17"/>
  <c r="CE40" i="17"/>
  <c r="CE9" i="17"/>
  <c r="CF40" i="17"/>
  <c r="CF9" i="17"/>
  <c r="CG40" i="17"/>
  <c r="CG9" i="17"/>
  <c r="CH40" i="17"/>
  <c r="CH9" i="17"/>
  <c r="CI40" i="17"/>
  <c r="CI9" i="17"/>
  <c r="CJ40" i="17"/>
  <c r="CJ9" i="17"/>
  <c r="CK40" i="17"/>
  <c r="CK9" i="17"/>
  <c r="CL40" i="17"/>
  <c r="CL9" i="17"/>
  <c r="CM40" i="17"/>
  <c r="CM9" i="17"/>
  <c r="CN40" i="17"/>
  <c r="CN9" i="17"/>
  <c r="CO40" i="17"/>
  <c r="CO9" i="17"/>
  <c r="CP40" i="17"/>
  <c r="CP9" i="17"/>
  <c r="CQ40" i="17"/>
  <c r="CQ9" i="17"/>
  <c r="CR40" i="17"/>
  <c r="CR9" i="17"/>
  <c r="CS40" i="17"/>
  <c r="CS9" i="17"/>
  <c r="CT40" i="17"/>
  <c r="CT9" i="17"/>
  <c r="CU40" i="17"/>
  <c r="CU9" i="17"/>
  <c r="CV40" i="17"/>
  <c r="CV9" i="17"/>
  <c r="CW40" i="17"/>
  <c r="CW9" i="17"/>
  <c r="CX40" i="17"/>
  <c r="CX9" i="17"/>
  <c r="CY40" i="17"/>
  <c r="CY9" i="17"/>
  <c r="CZ40" i="17"/>
  <c r="CZ9" i="17"/>
  <c r="DA40" i="17"/>
  <c r="DA9" i="17"/>
  <c r="DB40" i="17"/>
  <c r="DB9" i="17"/>
  <c r="DC40" i="17"/>
  <c r="DC9" i="17"/>
  <c r="DD40" i="17"/>
  <c r="DD9" i="17"/>
  <c r="DE40" i="17"/>
  <c r="DE9" i="17"/>
  <c r="DF40" i="17"/>
  <c r="DF9" i="17"/>
  <c r="DG40" i="17"/>
  <c r="DG9" i="17"/>
  <c r="DH40" i="17"/>
  <c r="DH9" i="17"/>
  <c r="DI40" i="17"/>
  <c r="DI9" i="17"/>
  <c r="DJ40" i="17"/>
  <c r="DJ9" i="17"/>
  <c r="DK40" i="17"/>
  <c r="DK9" i="17"/>
  <c r="DL40" i="17"/>
  <c r="DL9" i="17"/>
  <c r="DM40" i="17"/>
  <c r="DM9" i="17"/>
  <c r="DN40" i="17"/>
  <c r="DN9" i="17"/>
  <c r="DO40" i="17"/>
  <c r="DO9" i="17"/>
  <c r="DP40" i="17"/>
  <c r="DP9" i="17"/>
  <c r="DQ40" i="17"/>
  <c r="DQ9" i="17"/>
  <c r="DR40" i="17"/>
  <c r="DR9" i="17"/>
  <c r="DS40" i="17"/>
  <c r="DS9" i="17"/>
  <c r="DT40" i="17"/>
  <c r="DT9" i="17"/>
  <c r="DU40" i="17"/>
  <c r="DU9" i="17"/>
  <c r="DV40" i="17"/>
  <c r="DV9" i="17"/>
  <c r="DW40" i="17"/>
  <c r="DW9" i="17"/>
  <c r="DX40" i="17"/>
  <c r="DX9" i="17"/>
  <c r="DY40" i="17"/>
  <c r="DY9" i="17"/>
  <c r="DZ40" i="17"/>
  <c r="DZ9" i="17"/>
  <c r="EA40" i="17"/>
  <c r="EA9" i="17"/>
  <c r="EB40" i="17"/>
  <c r="EB9" i="17"/>
  <c r="EC40" i="17"/>
  <c r="EC9" i="17"/>
  <c r="ED40" i="17"/>
  <c r="ED9" i="17"/>
  <c r="EE40" i="17"/>
  <c r="EE9" i="17"/>
  <c r="EF40" i="17"/>
  <c r="EF9" i="17"/>
  <c r="EG40" i="17"/>
  <c r="EG9" i="17"/>
  <c r="EH40" i="17"/>
  <c r="EH9" i="17"/>
  <c r="EI40" i="17"/>
  <c r="EI9" i="17"/>
  <c r="EJ40" i="17"/>
  <c r="EJ9" i="17"/>
  <c r="EK40" i="17"/>
  <c r="EK9" i="17"/>
  <c r="EL40" i="17"/>
  <c r="EL9" i="17"/>
  <c r="EM40" i="17"/>
  <c r="EM9" i="17"/>
  <c r="EN40" i="17"/>
  <c r="EN9" i="17"/>
  <c r="EO40" i="17"/>
  <c r="EO9" i="17"/>
  <c r="EP40" i="17"/>
  <c r="EP9" i="17"/>
  <c r="EQ40" i="17"/>
  <c r="EQ9" i="17"/>
  <c r="ER40" i="17"/>
  <c r="ER9" i="17"/>
  <c r="ES40" i="17"/>
  <c r="ES9" i="17"/>
  <c r="ET40" i="17"/>
  <c r="ET9" i="17"/>
  <c r="EU40" i="17"/>
  <c r="EU9" i="17"/>
  <c r="EV40" i="17"/>
  <c r="EV9" i="17"/>
  <c r="EW40" i="17"/>
  <c r="EW9" i="17"/>
  <c r="EX40" i="17"/>
  <c r="EX9" i="17"/>
  <c r="EY40" i="17"/>
  <c r="EY9" i="17"/>
  <c r="EZ40" i="17"/>
  <c r="EZ9" i="17"/>
  <c r="FA40" i="17"/>
  <c r="FA9" i="17"/>
  <c r="FB40" i="17"/>
  <c r="FB9" i="17"/>
  <c r="FC40" i="17"/>
  <c r="FC9" i="17"/>
  <c r="FD40" i="17"/>
  <c r="FD9" i="17"/>
  <c r="FE40" i="17"/>
  <c r="FE9" i="17"/>
  <c r="FF40" i="17"/>
  <c r="FF9" i="17"/>
  <c r="FG40" i="17"/>
  <c r="FG9" i="17"/>
  <c r="FH40" i="17"/>
  <c r="FH9" i="17"/>
  <c r="FI40" i="17"/>
  <c r="FI9" i="17"/>
  <c r="FJ40" i="17"/>
  <c r="FJ9" i="17"/>
  <c r="FK40" i="17"/>
  <c r="FK9" i="17"/>
  <c r="FL40" i="17"/>
  <c r="FL9" i="17"/>
  <c r="FM40" i="17"/>
  <c r="FM9" i="17"/>
  <c r="FN40" i="17"/>
  <c r="FN9" i="17"/>
  <c r="FO40" i="17"/>
  <c r="FO9" i="17"/>
  <c r="FP40" i="17"/>
  <c r="FP9" i="17"/>
  <c r="FQ40" i="17"/>
  <c r="FQ9" i="17"/>
  <c r="FR40" i="17"/>
  <c r="FR9" i="17"/>
  <c r="FS40" i="17"/>
  <c r="FS9" i="17"/>
  <c r="FT40" i="17"/>
  <c r="FT9" i="17"/>
  <c r="FU40" i="17"/>
  <c r="FU9" i="17"/>
  <c r="FV40" i="17"/>
  <c r="FV9" i="17"/>
  <c r="FW40" i="17"/>
  <c r="FW9" i="17"/>
  <c r="FX40" i="17"/>
  <c r="FX9" i="17"/>
  <c r="FY40" i="17"/>
  <c r="FY9" i="17"/>
  <c r="FZ40" i="17"/>
  <c r="FZ9" i="17"/>
  <c r="GA40" i="17"/>
  <c r="GA9" i="17"/>
  <c r="GB40" i="17"/>
  <c r="GB9" i="17"/>
  <c r="GC40" i="17"/>
  <c r="GC9" i="17"/>
  <c r="GD40" i="17"/>
  <c r="GD9" i="17"/>
  <c r="GE40" i="17"/>
  <c r="GE9" i="17"/>
  <c r="GF40" i="17"/>
  <c r="GF9" i="17"/>
  <c r="GG40" i="17"/>
  <c r="GG9" i="17"/>
  <c r="GH40" i="17"/>
  <c r="GH9" i="17"/>
  <c r="GI40" i="17"/>
  <c r="GI9" i="17"/>
  <c r="GJ40" i="17"/>
  <c r="GJ9" i="17"/>
  <c r="GK40" i="17"/>
  <c r="GK9" i="17"/>
  <c r="GL40" i="17"/>
  <c r="GL9" i="17"/>
  <c r="GM40" i="17"/>
  <c r="GM9" i="17"/>
  <c r="GN40" i="17"/>
  <c r="GN9" i="17"/>
  <c r="GO40" i="17"/>
  <c r="GO9" i="17"/>
  <c r="GP40" i="17"/>
  <c r="GP9" i="17"/>
  <c r="GQ40" i="17"/>
  <c r="GQ9" i="17"/>
  <c r="GR40" i="17"/>
  <c r="GR9" i="17"/>
  <c r="GS40" i="17"/>
  <c r="GS9" i="17"/>
  <c r="B40" i="17"/>
  <c r="B9" i="17"/>
  <c r="C39" i="17"/>
  <c r="C8" i="17"/>
  <c r="D39" i="17"/>
  <c r="D8" i="17"/>
  <c r="E39" i="17"/>
  <c r="E8" i="17"/>
  <c r="F39" i="17"/>
  <c r="F8" i="17"/>
  <c r="G39" i="17"/>
  <c r="G8" i="17"/>
  <c r="H39" i="17"/>
  <c r="H8" i="17"/>
  <c r="I39" i="17"/>
  <c r="I8" i="17"/>
  <c r="J39" i="17"/>
  <c r="J8" i="17"/>
  <c r="K39" i="17"/>
  <c r="K8" i="17"/>
  <c r="L39" i="17"/>
  <c r="L8" i="17"/>
  <c r="M39" i="17"/>
  <c r="M8" i="17"/>
  <c r="N39" i="17"/>
  <c r="N8" i="17"/>
  <c r="O39" i="17"/>
  <c r="O8" i="17"/>
  <c r="P39" i="17"/>
  <c r="P8" i="17"/>
  <c r="Q39" i="17"/>
  <c r="Q8" i="17"/>
  <c r="R39" i="17"/>
  <c r="R8" i="17"/>
  <c r="S39" i="17"/>
  <c r="S8" i="17"/>
  <c r="T39" i="17"/>
  <c r="T8" i="17"/>
  <c r="U39" i="17"/>
  <c r="U8" i="17"/>
  <c r="V39" i="17"/>
  <c r="V8" i="17"/>
  <c r="W39" i="17"/>
  <c r="W8" i="17"/>
  <c r="X39" i="17"/>
  <c r="X8" i="17"/>
  <c r="Y39" i="17"/>
  <c r="Y8" i="17"/>
  <c r="Z39" i="17"/>
  <c r="Z8" i="17"/>
  <c r="AA39" i="17"/>
  <c r="AA8" i="17"/>
  <c r="AB39" i="17"/>
  <c r="AB8" i="17"/>
  <c r="AC39" i="17"/>
  <c r="AC8" i="17"/>
  <c r="AD39" i="17"/>
  <c r="AD8" i="17"/>
  <c r="AE39" i="17"/>
  <c r="AE8" i="17"/>
  <c r="AF39" i="17"/>
  <c r="AF8" i="17"/>
  <c r="AG39" i="17"/>
  <c r="AG8" i="17"/>
  <c r="AH39" i="17"/>
  <c r="AH8" i="17"/>
  <c r="AI39" i="17"/>
  <c r="AI8" i="17"/>
  <c r="AJ39" i="17"/>
  <c r="AJ8" i="17"/>
  <c r="AK39" i="17"/>
  <c r="AK8" i="17"/>
  <c r="AL39" i="17"/>
  <c r="AL8" i="17"/>
  <c r="AM39" i="17"/>
  <c r="AM8" i="17"/>
  <c r="AN39" i="17"/>
  <c r="AN8" i="17"/>
  <c r="AO39" i="17"/>
  <c r="AO8" i="17"/>
  <c r="AP39" i="17"/>
  <c r="AP8" i="17"/>
  <c r="AQ39" i="17"/>
  <c r="AQ8" i="17"/>
  <c r="AR39" i="17"/>
  <c r="AR8" i="17"/>
  <c r="AS39" i="17"/>
  <c r="AS8" i="17"/>
  <c r="AT39" i="17"/>
  <c r="AT8" i="17"/>
  <c r="AU39" i="17"/>
  <c r="AU8" i="17"/>
  <c r="AV39" i="17"/>
  <c r="AV8" i="17"/>
  <c r="AW39" i="17"/>
  <c r="AW8" i="17"/>
  <c r="AX39" i="17"/>
  <c r="AX8" i="17"/>
  <c r="AY39" i="17"/>
  <c r="AY8" i="17"/>
  <c r="AZ39" i="17"/>
  <c r="AZ8" i="17"/>
  <c r="BA39" i="17"/>
  <c r="BA8" i="17"/>
  <c r="BB39" i="17"/>
  <c r="BB8" i="17"/>
  <c r="BC39" i="17"/>
  <c r="BC8" i="17"/>
  <c r="BD39" i="17"/>
  <c r="BD8" i="17"/>
  <c r="BE39" i="17"/>
  <c r="BE8" i="17"/>
  <c r="BF39" i="17"/>
  <c r="BF8" i="17"/>
  <c r="BG39" i="17"/>
  <c r="BG8" i="17"/>
  <c r="BH39" i="17"/>
  <c r="BH8" i="17"/>
  <c r="BI39" i="17"/>
  <c r="BI8" i="17"/>
  <c r="BJ39" i="17"/>
  <c r="BJ8" i="17"/>
  <c r="BK39" i="17"/>
  <c r="BK8" i="17"/>
  <c r="BL39" i="17"/>
  <c r="BL8" i="17"/>
  <c r="BM39" i="17"/>
  <c r="BM8" i="17"/>
  <c r="BN39" i="17"/>
  <c r="BN8" i="17"/>
  <c r="BO39" i="17"/>
  <c r="BO8" i="17"/>
  <c r="BP39" i="17"/>
  <c r="BP8" i="17"/>
  <c r="BQ39" i="17"/>
  <c r="BQ8" i="17"/>
  <c r="BR39" i="17"/>
  <c r="BR8" i="17"/>
  <c r="BS39" i="17"/>
  <c r="BS8" i="17"/>
  <c r="BT39" i="17"/>
  <c r="BT8" i="17"/>
  <c r="BU39" i="17"/>
  <c r="BU8" i="17"/>
  <c r="BV39" i="17"/>
  <c r="BV8" i="17"/>
  <c r="BW39" i="17"/>
  <c r="BW8" i="17"/>
  <c r="BX39" i="17"/>
  <c r="BX8" i="17"/>
  <c r="BY39" i="17"/>
  <c r="BY8" i="17"/>
  <c r="BZ39" i="17"/>
  <c r="BZ8" i="17"/>
  <c r="CA39" i="17"/>
  <c r="CA8" i="17"/>
  <c r="CB39" i="17"/>
  <c r="CB8" i="17"/>
  <c r="CC39" i="17"/>
  <c r="CC8" i="17"/>
  <c r="CD39" i="17"/>
  <c r="CD8" i="17"/>
  <c r="CE39" i="17"/>
  <c r="CE8" i="17"/>
  <c r="CF39" i="17"/>
  <c r="CF8" i="17"/>
  <c r="CG39" i="17"/>
  <c r="CG8" i="17"/>
  <c r="CH39" i="17"/>
  <c r="CH8" i="17"/>
  <c r="CI39" i="17"/>
  <c r="CI8" i="17"/>
  <c r="CJ39" i="17"/>
  <c r="CJ8" i="17"/>
  <c r="CK39" i="17"/>
  <c r="CK8" i="17"/>
  <c r="CL39" i="17"/>
  <c r="CL8" i="17"/>
  <c r="CM39" i="17"/>
  <c r="CM8" i="17"/>
  <c r="CN39" i="17"/>
  <c r="CN8" i="17"/>
  <c r="CO39" i="17"/>
  <c r="CO8" i="17"/>
  <c r="CP39" i="17"/>
  <c r="CP8" i="17"/>
  <c r="CQ39" i="17"/>
  <c r="CQ8" i="17"/>
  <c r="CR39" i="17"/>
  <c r="CR8" i="17"/>
  <c r="CS39" i="17"/>
  <c r="CS8" i="17"/>
  <c r="CT39" i="17"/>
  <c r="CT8" i="17"/>
  <c r="CU39" i="17"/>
  <c r="CU8" i="17"/>
  <c r="CV39" i="17"/>
  <c r="CV8" i="17"/>
  <c r="CW39" i="17"/>
  <c r="CW8" i="17"/>
  <c r="CX39" i="17"/>
  <c r="CX8" i="17"/>
  <c r="CY39" i="17"/>
  <c r="CY8" i="17"/>
  <c r="CZ39" i="17"/>
  <c r="CZ8" i="17"/>
  <c r="DA39" i="17"/>
  <c r="DA8" i="17"/>
  <c r="DB39" i="17"/>
  <c r="DB8" i="17"/>
  <c r="DC39" i="17"/>
  <c r="DC8" i="17"/>
  <c r="DD39" i="17"/>
  <c r="DD8" i="17"/>
  <c r="DE39" i="17"/>
  <c r="DE8" i="17"/>
  <c r="DF39" i="17"/>
  <c r="DF8" i="17"/>
  <c r="DG39" i="17"/>
  <c r="DG8" i="17"/>
  <c r="DH39" i="17"/>
  <c r="DH8" i="17"/>
  <c r="DI39" i="17"/>
  <c r="DI8" i="17"/>
  <c r="DJ39" i="17"/>
  <c r="DJ8" i="17"/>
  <c r="DK39" i="17"/>
  <c r="DK8" i="17"/>
  <c r="DL39" i="17"/>
  <c r="DL8" i="17"/>
  <c r="DM39" i="17"/>
  <c r="DM8" i="17"/>
  <c r="DN39" i="17"/>
  <c r="DN8" i="17"/>
  <c r="DO39" i="17"/>
  <c r="DO8" i="17"/>
  <c r="DP39" i="17"/>
  <c r="DP8" i="17"/>
  <c r="DQ39" i="17"/>
  <c r="DQ8" i="17"/>
  <c r="DR39" i="17"/>
  <c r="DR8" i="17"/>
  <c r="DS39" i="17"/>
  <c r="DS8" i="17"/>
  <c r="DT39" i="17"/>
  <c r="DT8" i="17"/>
  <c r="DU39" i="17"/>
  <c r="DU8" i="17"/>
  <c r="DV39" i="17"/>
  <c r="DV8" i="17"/>
  <c r="DW39" i="17"/>
  <c r="DW8" i="17"/>
  <c r="DX39" i="17"/>
  <c r="DX8" i="17"/>
  <c r="DY39" i="17"/>
  <c r="DY8" i="17"/>
  <c r="DZ39" i="17"/>
  <c r="DZ8" i="17"/>
  <c r="EA39" i="17"/>
  <c r="EA8" i="17"/>
  <c r="EB39" i="17"/>
  <c r="EB8" i="17"/>
  <c r="EC39" i="17"/>
  <c r="EC8" i="17"/>
  <c r="ED39" i="17"/>
  <c r="ED8" i="17"/>
  <c r="EE39" i="17"/>
  <c r="EE8" i="17"/>
  <c r="EF39" i="17"/>
  <c r="EF8" i="17"/>
  <c r="EG39" i="17"/>
  <c r="EG8" i="17"/>
  <c r="EH39" i="17"/>
  <c r="EH8" i="17"/>
  <c r="EI39" i="17"/>
  <c r="EI8" i="17"/>
  <c r="EJ39" i="17"/>
  <c r="EJ8" i="17"/>
  <c r="EK39" i="17"/>
  <c r="EK8" i="17"/>
  <c r="EL39" i="17"/>
  <c r="EL8" i="17"/>
  <c r="EM39" i="17"/>
  <c r="EM8" i="17"/>
  <c r="EN39" i="17"/>
  <c r="EN8" i="17"/>
  <c r="EO39" i="17"/>
  <c r="EO8" i="17"/>
  <c r="EP39" i="17"/>
  <c r="EP8" i="17"/>
  <c r="EQ39" i="17"/>
  <c r="EQ8" i="17"/>
  <c r="ER39" i="17"/>
  <c r="ER8" i="17"/>
  <c r="ES39" i="17"/>
  <c r="ES8" i="17"/>
  <c r="ET39" i="17"/>
  <c r="ET8" i="17"/>
  <c r="EU39" i="17"/>
  <c r="EU8" i="17"/>
  <c r="EV39" i="17"/>
  <c r="EV8" i="17"/>
  <c r="EW39" i="17"/>
  <c r="EW8" i="17"/>
  <c r="EX39" i="17"/>
  <c r="EX8" i="17"/>
  <c r="EY39" i="17"/>
  <c r="EY8" i="17"/>
  <c r="EZ39" i="17"/>
  <c r="EZ8" i="17"/>
  <c r="FA39" i="17"/>
  <c r="FA8" i="17"/>
  <c r="FB39" i="17"/>
  <c r="FB8" i="17"/>
  <c r="FC39" i="17"/>
  <c r="FC8" i="17"/>
  <c r="FD39" i="17"/>
  <c r="FD8" i="17"/>
  <c r="FE39" i="17"/>
  <c r="FE8" i="17"/>
  <c r="FF39" i="17"/>
  <c r="FF8" i="17"/>
  <c r="FG39" i="17"/>
  <c r="FG8" i="17"/>
  <c r="FH39" i="17"/>
  <c r="FH8" i="17"/>
  <c r="FI39" i="17"/>
  <c r="FI8" i="17"/>
  <c r="FJ39" i="17"/>
  <c r="FJ8" i="17"/>
  <c r="FK39" i="17"/>
  <c r="FK8" i="17"/>
  <c r="FL39" i="17"/>
  <c r="FL8" i="17"/>
  <c r="FM39" i="17"/>
  <c r="FM8" i="17"/>
  <c r="FN39" i="17"/>
  <c r="FN8" i="17"/>
  <c r="FO39" i="17"/>
  <c r="FO8" i="17"/>
  <c r="FP39" i="17"/>
  <c r="FP8" i="17"/>
  <c r="FQ39" i="17"/>
  <c r="FQ8" i="17"/>
  <c r="FR39" i="17"/>
  <c r="FR8" i="17"/>
  <c r="FS39" i="17"/>
  <c r="FS8" i="17"/>
  <c r="FT39" i="17"/>
  <c r="FT8" i="17"/>
  <c r="FU39" i="17"/>
  <c r="FU8" i="17"/>
  <c r="FV39" i="17"/>
  <c r="FV8" i="17"/>
  <c r="FW39" i="17"/>
  <c r="FW8" i="17"/>
  <c r="FX39" i="17"/>
  <c r="FX8" i="17"/>
  <c r="FY39" i="17"/>
  <c r="FY8" i="17"/>
  <c r="FZ39" i="17"/>
  <c r="FZ8" i="17"/>
  <c r="GA39" i="17"/>
  <c r="GA8" i="17"/>
  <c r="GB39" i="17"/>
  <c r="GB8" i="17"/>
  <c r="GC39" i="17"/>
  <c r="GC8" i="17"/>
  <c r="GD39" i="17"/>
  <c r="GD8" i="17"/>
  <c r="GE39" i="17"/>
  <c r="GE8" i="17"/>
  <c r="GF39" i="17"/>
  <c r="GF8" i="17"/>
  <c r="GG39" i="17"/>
  <c r="GG8" i="17"/>
  <c r="GH39" i="17"/>
  <c r="GH8" i="17"/>
  <c r="GI39" i="17"/>
  <c r="GI8" i="17"/>
  <c r="GJ39" i="17"/>
  <c r="GJ8" i="17"/>
  <c r="GK39" i="17"/>
  <c r="GK8" i="17"/>
  <c r="GL39" i="17"/>
  <c r="GL8" i="17"/>
  <c r="GM39" i="17"/>
  <c r="GM8" i="17"/>
  <c r="GN39" i="17"/>
  <c r="GN8" i="17"/>
  <c r="GO39" i="17"/>
  <c r="GO8" i="17"/>
  <c r="GP39" i="17"/>
  <c r="GP8" i="17"/>
  <c r="GQ39" i="17"/>
  <c r="GQ8" i="17"/>
  <c r="GR39" i="17"/>
  <c r="GR8" i="17"/>
  <c r="GS39" i="17"/>
  <c r="GS8" i="17"/>
  <c r="B39" i="17"/>
  <c r="B8" i="17"/>
  <c r="B38" i="17"/>
  <c r="C38" i="17"/>
  <c r="C7" i="17"/>
  <c r="D38" i="17"/>
  <c r="D7" i="17"/>
  <c r="E38" i="17"/>
  <c r="E7" i="17"/>
  <c r="F38" i="17"/>
  <c r="F7" i="17"/>
  <c r="G38" i="17"/>
  <c r="G7" i="17"/>
  <c r="H38" i="17"/>
  <c r="H7" i="17"/>
  <c r="I38" i="17"/>
  <c r="I7" i="17"/>
  <c r="J38" i="17"/>
  <c r="J7" i="17"/>
  <c r="K38" i="17"/>
  <c r="K7" i="17"/>
  <c r="L38" i="17"/>
  <c r="L7" i="17"/>
  <c r="M38" i="17"/>
  <c r="M7" i="17"/>
  <c r="N38" i="17"/>
  <c r="N7" i="17"/>
  <c r="O38" i="17"/>
  <c r="O7" i="17"/>
  <c r="P38" i="17"/>
  <c r="P7" i="17"/>
  <c r="Q38" i="17"/>
  <c r="Q7" i="17"/>
  <c r="R38" i="17"/>
  <c r="R7" i="17"/>
  <c r="S38" i="17"/>
  <c r="S7" i="17"/>
  <c r="T38" i="17"/>
  <c r="T7" i="17"/>
  <c r="U38" i="17"/>
  <c r="U7" i="17"/>
  <c r="V38" i="17"/>
  <c r="V7" i="17"/>
  <c r="W38" i="17"/>
  <c r="W7" i="17"/>
  <c r="X38" i="17"/>
  <c r="X7" i="17"/>
  <c r="Y38" i="17"/>
  <c r="Y7" i="17"/>
  <c r="Z38" i="17"/>
  <c r="Z7" i="17"/>
  <c r="AA38" i="17"/>
  <c r="AA7" i="17"/>
  <c r="AB38" i="17"/>
  <c r="AB7" i="17"/>
  <c r="AC38" i="17"/>
  <c r="AC7" i="17"/>
  <c r="AD38" i="17"/>
  <c r="AD7" i="17"/>
  <c r="AE38" i="17"/>
  <c r="AE7" i="17"/>
  <c r="AF38" i="17"/>
  <c r="AF7" i="17"/>
  <c r="AG38" i="17"/>
  <c r="AG7" i="17"/>
  <c r="AH38" i="17"/>
  <c r="AH7" i="17"/>
  <c r="AI38" i="17"/>
  <c r="AI7" i="17"/>
  <c r="AJ38" i="17"/>
  <c r="AJ7" i="17"/>
  <c r="AK38" i="17"/>
  <c r="AK7" i="17"/>
  <c r="AL38" i="17"/>
  <c r="AL7" i="17"/>
  <c r="AM38" i="17"/>
  <c r="AM7" i="17"/>
  <c r="AN38" i="17"/>
  <c r="AN7" i="17"/>
  <c r="AO38" i="17"/>
  <c r="AO7" i="17"/>
  <c r="AP38" i="17"/>
  <c r="AP7" i="17"/>
  <c r="AQ38" i="17"/>
  <c r="AQ7" i="17"/>
  <c r="AR38" i="17"/>
  <c r="AR7" i="17"/>
  <c r="AS38" i="17"/>
  <c r="AS7" i="17"/>
  <c r="AT38" i="17"/>
  <c r="AT7" i="17"/>
  <c r="AU38" i="17"/>
  <c r="AU7" i="17"/>
  <c r="AV38" i="17"/>
  <c r="AV7" i="17"/>
  <c r="AW38" i="17"/>
  <c r="AW7" i="17"/>
  <c r="AX38" i="17"/>
  <c r="AX7" i="17"/>
  <c r="AY38" i="17"/>
  <c r="AY7" i="17"/>
  <c r="AZ38" i="17"/>
  <c r="AZ7" i="17"/>
  <c r="BA38" i="17"/>
  <c r="BA7" i="17"/>
  <c r="BB38" i="17"/>
  <c r="BB7" i="17"/>
  <c r="BC38" i="17"/>
  <c r="BC7" i="17"/>
  <c r="BD38" i="17"/>
  <c r="BD7" i="17"/>
  <c r="BE38" i="17"/>
  <c r="BE7" i="17"/>
  <c r="BF38" i="17"/>
  <c r="BF7" i="17"/>
  <c r="BG38" i="17"/>
  <c r="BG7" i="17"/>
  <c r="BH38" i="17"/>
  <c r="BH7" i="17"/>
  <c r="BI38" i="17"/>
  <c r="BI7" i="17"/>
  <c r="BJ38" i="17"/>
  <c r="BJ7" i="17"/>
  <c r="BK38" i="17"/>
  <c r="BK7" i="17"/>
  <c r="BL38" i="17"/>
  <c r="BL7" i="17"/>
  <c r="BM38" i="17"/>
  <c r="BM7" i="17"/>
  <c r="BN38" i="17"/>
  <c r="BN7" i="17"/>
  <c r="BO38" i="17"/>
  <c r="BO7" i="17"/>
  <c r="BP38" i="17"/>
  <c r="BP7" i="17"/>
  <c r="BQ38" i="17"/>
  <c r="BQ7" i="17"/>
  <c r="BR38" i="17"/>
  <c r="BR7" i="17"/>
  <c r="BS38" i="17"/>
  <c r="BS7" i="17"/>
  <c r="BT38" i="17"/>
  <c r="BT7" i="17"/>
  <c r="BU38" i="17"/>
  <c r="BU7" i="17"/>
  <c r="BV38" i="17"/>
  <c r="BV7" i="17"/>
  <c r="BW38" i="17"/>
  <c r="BW7" i="17"/>
  <c r="BX38" i="17"/>
  <c r="BX7" i="17"/>
  <c r="BY38" i="17"/>
  <c r="BY7" i="17"/>
  <c r="BZ38" i="17"/>
  <c r="BZ7" i="17"/>
  <c r="CA38" i="17"/>
  <c r="CA7" i="17"/>
  <c r="CB38" i="17"/>
  <c r="CB7" i="17"/>
  <c r="CC38" i="17"/>
  <c r="CC7" i="17"/>
  <c r="CD38" i="17"/>
  <c r="CD7" i="17"/>
  <c r="CE38" i="17"/>
  <c r="CE7" i="17"/>
  <c r="CF38" i="17"/>
  <c r="CF7" i="17"/>
  <c r="CG38" i="17"/>
  <c r="CG7" i="17"/>
  <c r="CH38" i="17"/>
  <c r="CH7" i="17"/>
  <c r="CI38" i="17"/>
  <c r="CI7" i="17"/>
  <c r="CJ38" i="17"/>
  <c r="CJ7" i="17"/>
  <c r="CK38" i="17"/>
  <c r="CK7" i="17"/>
  <c r="CL38" i="17"/>
  <c r="CL7" i="17"/>
  <c r="CM38" i="17"/>
  <c r="CM7" i="17"/>
  <c r="CN38" i="17"/>
  <c r="CN7" i="17"/>
  <c r="CO38" i="17"/>
  <c r="CO7" i="17"/>
  <c r="CP38" i="17"/>
  <c r="CP7" i="17"/>
  <c r="CQ38" i="17"/>
  <c r="CQ7" i="17"/>
  <c r="CR38" i="17"/>
  <c r="CR7" i="17"/>
  <c r="CS38" i="17"/>
  <c r="CS7" i="17"/>
  <c r="CT38" i="17"/>
  <c r="CT7" i="17"/>
  <c r="CU38" i="17"/>
  <c r="CU7" i="17"/>
  <c r="CV38" i="17"/>
  <c r="CV7" i="17"/>
  <c r="CW38" i="17"/>
  <c r="CW7" i="17"/>
  <c r="CX38" i="17"/>
  <c r="CX7" i="17"/>
  <c r="CY38" i="17"/>
  <c r="CY7" i="17"/>
  <c r="CZ38" i="17"/>
  <c r="CZ7" i="17"/>
  <c r="DA38" i="17"/>
  <c r="DA7" i="17"/>
  <c r="DB38" i="17"/>
  <c r="DB7" i="17"/>
  <c r="DC38" i="17"/>
  <c r="DC7" i="17"/>
  <c r="DD38" i="17"/>
  <c r="DD7" i="17"/>
  <c r="DE38" i="17"/>
  <c r="DE7" i="17"/>
  <c r="DF38" i="17"/>
  <c r="DF7" i="17"/>
  <c r="DG38" i="17"/>
  <c r="DG7" i="17"/>
  <c r="DH38" i="17"/>
  <c r="DH7" i="17"/>
  <c r="DI38" i="17"/>
  <c r="DI7" i="17"/>
  <c r="DJ38" i="17"/>
  <c r="DJ7" i="17"/>
  <c r="DK38" i="17"/>
  <c r="DK7" i="17"/>
  <c r="DL38" i="17"/>
  <c r="DL7" i="17"/>
  <c r="DM38" i="17"/>
  <c r="DM7" i="17"/>
  <c r="DN38" i="17"/>
  <c r="DN7" i="17"/>
  <c r="DO38" i="17"/>
  <c r="DO7" i="17"/>
  <c r="DP38" i="17"/>
  <c r="DP7" i="17"/>
  <c r="DQ38" i="17"/>
  <c r="DQ7" i="17"/>
  <c r="DR38" i="17"/>
  <c r="DR7" i="17"/>
  <c r="DS38" i="17"/>
  <c r="DS7" i="17"/>
  <c r="DT38" i="17"/>
  <c r="DT7" i="17"/>
  <c r="DU38" i="17"/>
  <c r="DU7" i="17"/>
  <c r="DV38" i="17"/>
  <c r="DV7" i="17"/>
  <c r="DW38" i="17"/>
  <c r="DW7" i="17"/>
  <c r="DX38" i="17"/>
  <c r="DX7" i="17"/>
  <c r="DY38" i="17"/>
  <c r="DY7" i="17"/>
  <c r="DZ38" i="17"/>
  <c r="DZ7" i="17"/>
  <c r="EA38" i="17"/>
  <c r="EA7" i="17"/>
  <c r="EB38" i="17"/>
  <c r="EB7" i="17"/>
  <c r="EC38" i="17"/>
  <c r="EC7" i="17"/>
  <c r="ED38" i="17"/>
  <c r="ED7" i="17"/>
  <c r="EE38" i="17"/>
  <c r="EE7" i="17"/>
  <c r="EF38" i="17"/>
  <c r="EF7" i="17"/>
  <c r="EG38" i="17"/>
  <c r="EG7" i="17"/>
  <c r="EH38" i="17"/>
  <c r="EH7" i="17"/>
  <c r="EI38" i="17"/>
  <c r="EI7" i="17"/>
  <c r="EJ38" i="17"/>
  <c r="EJ7" i="17"/>
  <c r="EK38" i="17"/>
  <c r="EK7" i="17"/>
  <c r="EL38" i="17"/>
  <c r="EL7" i="17"/>
  <c r="EM38" i="17"/>
  <c r="EM7" i="17"/>
  <c r="EN38" i="17"/>
  <c r="EN7" i="17"/>
  <c r="EO38" i="17"/>
  <c r="EO7" i="17"/>
  <c r="EP38" i="17"/>
  <c r="EP7" i="17"/>
  <c r="EQ38" i="17"/>
  <c r="EQ7" i="17"/>
  <c r="ER38" i="17"/>
  <c r="ER7" i="17"/>
  <c r="ES38" i="17"/>
  <c r="ES7" i="17"/>
  <c r="ET38" i="17"/>
  <c r="ET7" i="17"/>
  <c r="EU38" i="17"/>
  <c r="EU7" i="17"/>
  <c r="EV38" i="17"/>
  <c r="EV7" i="17"/>
  <c r="EW38" i="17"/>
  <c r="EW7" i="17"/>
  <c r="EX38" i="17"/>
  <c r="EX7" i="17"/>
  <c r="EY38" i="17"/>
  <c r="EY7" i="17"/>
  <c r="EZ38" i="17"/>
  <c r="EZ7" i="17"/>
  <c r="FA38" i="17"/>
  <c r="FA7" i="17"/>
  <c r="FB38" i="17"/>
  <c r="FB7" i="17"/>
  <c r="FC38" i="17"/>
  <c r="FC7" i="17"/>
  <c r="FD38" i="17"/>
  <c r="FD7" i="17"/>
  <c r="FE38" i="17"/>
  <c r="FE7" i="17"/>
  <c r="FF38" i="17"/>
  <c r="FF7" i="17"/>
  <c r="FG38" i="17"/>
  <c r="FG7" i="17"/>
  <c r="FH38" i="17"/>
  <c r="FH7" i="17"/>
  <c r="FI38" i="17"/>
  <c r="FI7" i="17"/>
  <c r="FJ38" i="17"/>
  <c r="FJ7" i="17"/>
  <c r="FK38" i="17"/>
  <c r="FK7" i="17"/>
  <c r="FL38" i="17"/>
  <c r="FL7" i="17"/>
  <c r="FM38" i="17"/>
  <c r="FM7" i="17"/>
  <c r="FN38" i="17"/>
  <c r="FN7" i="17"/>
  <c r="FO38" i="17"/>
  <c r="FO7" i="17"/>
  <c r="FP38" i="17"/>
  <c r="FP7" i="17"/>
  <c r="FQ38" i="17"/>
  <c r="FQ7" i="17"/>
  <c r="FR38" i="17"/>
  <c r="FR7" i="17"/>
  <c r="FS38" i="17"/>
  <c r="FS7" i="17"/>
  <c r="FT38" i="17"/>
  <c r="FT7" i="17"/>
  <c r="FU38" i="17"/>
  <c r="FU7" i="17"/>
  <c r="FV38" i="17"/>
  <c r="FV7" i="17"/>
  <c r="FW38" i="17"/>
  <c r="FW7" i="17"/>
  <c r="FX38" i="17"/>
  <c r="FX7" i="17"/>
  <c r="FY38" i="17"/>
  <c r="FY7" i="17"/>
  <c r="FZ38" i="17"/>
  <c r="FZ7" i="17"/>
  <c r="GA38" i="17"/>
  <c r="GA7" i="17"/>
  <c r="GB38" i="17"/>
  <c r="GB7" i="17"/>
  <c r="GC38" i="17"/>
  <c r="GC7" i="17"/>
  <c r="GD38" i="17"/>
  <c r="GD7" i="17"/>
  <c r="GE38" i="17"/>
  <c r="GE7" i="17"/>
  <c r="GF38" i="17"/>
  <c r="GF7" i="17"/>
  <c r="GG38" i="17"/>
  <c r="GG7" i="17"/>
  <c r="GH38" i="17"/>
  <c r="GH7" i="17"/>
  <c r="GI38" i="17"/>
  <c r="GI7" i="17"/>
  <c r="GJ38" i="17"/>
  <c r="GJ7" i="17"/>
  <c r="GK38" i="17"/>
  <c r="GK7" i="17"/>
  <c r="GL38" i="17"/>
  <c r="GL7" i="17"/>
  <c r="GM38" i="17"/>
  <c r="GM7" i="17"/>
  <c r="GN38" i="17"/>
  <c r="GN7" i="17"/>
  <c r="GO38" i="17"/>
  <c r="GO7" i="17"/>
  <c r="GP38" i="17"/>
  <c r="GP7" i="17"/>
  <c r="GQ38" i="17"/>
  <c r="GQ7" i="17"/>
  <c r="GR38" i="17"/>
  <c r="GR7" i="17"/>
  <c r="GS38" i="17"/>
  <c r="GS7" i="17"/>
  <c r="B7" i="17"/>
  <c r="C37" i="17"/>
  <c r="C6" i="17"/>
  <c r="D37" i="17"/>
  <c r="D6" i="17"/>
  <c r="E37" i="17"/>
  <c r="E6" i="17"/>
  <c r="F37" i="17"/>
  <c r="F6" i="17"/>
  <c r="G37" i="17"/>
  <c r="G6" i="17"/>
  <c r="H37" i="17"/>
  <c r="H6" i="17"/>
  <c r="I37" i="17"/>
  <c r="I6" i="17"/>
  <c r="J37" i="17"/>
  <c r="J6" i="17"/>
  <c r="K37" i="17"/>
  <c r="K6" i="17"/>
  <c r="L37" i="17"/>
  <c r="L6" i="17"/>
  <c r="M37" i="17"/>
  <c r="M6" i="17"/>
  <c r="N37" i="17"/>
  <c r="N6" i="17"/>
  <c r="O37" i="17"/>
  <c r="O6" i="17"/>
  <c r="P37" i="17"/>
  <c r="P6" i="17"/>
  <c r="Q37" i="17"/>
  <c r="Q6" i="17"/>
  <c r="R37" i="17"/>
  <c r="R6" i="17"/>
  <c r="S37" i="17"/>
  <c r="S6" i="17"/>
  <c r="T37" i="17"/>
  <c r="T6" i="17"/>
  <c r="U37" i="17"/>
  <c r="U6" i="17"/>
  <c r="V37" i="17"/>
  <c r="V6" i="17"/>
  <c r="W37" i="17"/>
  <c r="W6" i="17"/>
  <c r="X37" i="17"/>
  <c r="X6" i="17"/>
  <c r="Y37" i="17"/>
  <c r="Y6" i="17"/>
  <c r="Z37" i="17"/>
  <c r="Z6" i="17"/>
  <c r="AA37" i="17"/>
  <c r="AA6" i="17"/>
  <c r="AB37" i="17"/>
  <c r="AB6" i="17"/>
  <c r="AC37" i="17"/>
  <c r="AC6" i="17"/>
  <c r="AD37" i="17"/>
  <c r="AD6" i="17"/>
  <c r="AE37" i="17"/>
  <c r="AE6" i="17"/>
  <c r="AF37" i="17"/>
  <c r="AF6" i="17"/>
  <c r="AG37" i="17"/>
  <c r="AG6" i="17"/>
  <c r="AH37" i="17"/>
  <c r="AH6" i="17"/>
  <c r="AI37" i="17"/>
  <c r="AI6" i="17"/>
  <c r="AJ37" i="17"/>
  <c r="AJ6" i="17"/>
  <c r="AK37" i="17"/>
  <c r="AK6" i="17"/>
  <c r="AL37" i="17"/>
  <c r="AL6" i="17"/>
  <c r="AM37" i="17"/>
  <c r="AM6" i="17"/>
  <c r="AN37" i="17"/>
  <c r="AN6" i="17"/>
  <c r="AO37" i="17"/>
  <c r="AO6" i="17"/>
  <c r="AP37" i="17"/>
  <c r="AP6" i="17"/>
  <c r="AQ37" i="17"/>
  <c r="AQ6" i="17"/>
  <c r="AR37" i="17"/>
  <c r="AR6" i="17"/>
  <c r="AS37" i="17"/>
  <c r="AS6" i="17"/>
  <c r="AT37" i="17"/>
  <c r="AT6" i="17"/>
  <c r="AU37" i="17"/>
  <c r="AU6" i="17"/>
  <c r="AV37" i="17"/>
  <c r="AV6" i="17"/>
  <c r="AW37" i="17"/>
  <c r="AW6" i="17"/>
  <c r="AX37" i="17"/>
  <c r="AX6" i="17"/>
  <c r="AY37" i="17"/>
  <c r="AY6" i="17"/>
  <c r="AZ37" i="17"/>
  <c r="AZ6" i="17"/>
  <c r="BA37" i="17"/>
  <c r="BA6" i="17"/>
  <c r="BB37" i="17"/>
  <c r="BB6" i="17"/>
  <c r="BC37" i="17"/>
  <c r="BC6" i="17"/>
  <c r="BD37" i="17"/>
  <c r="BD6" i="17"/>
  <c r="BE37" i="17"/>
  <c r="BE6" i="17"/>
  <c r="BF37" i="17"/>
  <c r="BF6" i="17"/>
  <c r="BG37" i="17"/>
  <c r="BG6" i="17"/>
  <c r="BH37" i="17"/>
  <c r="BH6" i="17"/>
  <c r="BI37" i="17"/>
  <c r="BI6" i="17"/>
  <c r="BJ37" i="17"/>
  <c r="BJ6" i="17"/>
  <c r="BK37" i="17"/>
  <c r="BK6" i="17"/>
  <c r="BL37" i="17"/>
  <c r="BL6" i="17"/>
  <c r="BM37" i="17"/>
  <c r="BM6" i="17"/>
  <c r="BN37" i="17"/>
  <c r="BN6" i="17"/>
  <c r="BO37" i="17"/>
  <c r="BO6" i="17"/>
  <c r="BP37" i="17"/>
  <c r="BP6" i="17"/>
  <c r="BQ37" i="17"/>
  <c r="BQ6" i="17"/>
  <c r="BR37" i="17"/>
  <c r="BR6" i="17"/>
  <c r="BS37" i="17"/>
  <c r="BS6" i="17"/>
  <c r="BT37" i="17"/>
  <c r="BT6" i="17"/>
  <c r="BU37" i="17"/>
  <c r="BU6" i="17"/>
  <c r="BV37" i="17"/>
  <c r="BV6" i="17"/>
  <c r="BW37" i="17"/>
  <c r="BW6" i="17"/>
  <c r="BX37" i="17"/>
  <c r="BX6" i="17"/>
  <c r="BY37" i="17"/>
  <c r="BY6" i="17"/>
  <c r="BZ37" i="17"/>
  <c r="BZ6" i="17"/>
  <c r="CA37" i="17"/>
  <c r="CA6" i="17"/>
  <c r="CB37" i="17"/>
  <c r="CB6" i="17"/>
  <c r="CC37" i="17"/>
  <c r="CC6" i="17"/>
  <c r="CD37" i="17"/>
  <c r="CD6" i="17"/>
  <c r="CE37" i="17"/>
  <c r="CE6" i="17"/>
  <c r="CF37" i="17"/>
  <c r="CF6" i="17"/>
  <c r="CG37" i="17"/>
  <c r="CG6" i="17"/>
  <c r="CH37" i="17"/>
  <c r="CH6" i="17"/>
  <c r="CI37" i="17"/>
  <c r="CI6" i="17"/>
  <c r="CJ37" i="17"/>
  <c r="CJ6" i="17"/>
  <c r="CK37" i="17"/>
  <c r="CK6" i="17"/>
  <c r="CL37" i="17"/>
  <c r="CL6" i="17"/>
  <c r="CM37" i="17"/>
  <c r="CM6" i="17"/>
  <c r="CN37" i="17"/>
  <c r="CN6" i="17"/>
  <c r="CO37" i="17"/>
  <c r="CO6" i="17"/>
  <c r="CP37" i="17"/>
  <c r="CP6" i="17"/>
  <c r="CQ37" i="17"/>
  <c r="CQ6" i="17"/>
  <c r="CR37" i="17"/>
  <c r="CR6" i="17"/>
  <c r="CS37" i="17"/>
  <c r="CS6" i="17"/>
  <c r="CT37" i="17"/>
  <c r="CT6" i="17"/>
  <c r="CU37" i="17"/>
  <c r="CU6" i="17"/>
  <c r="CV37" i="17"/>
  <c r="CV6" i="17"/>
  <c r="CW37" i="17"/>
  <c r="CW6" i="17"/>
  <c r="CX37" i="17"/>
  <c r="CX6" i="17"/>
  <c r="CY37" i="17"/>
  <c r="CY6" i="17"/>
  <c r="CZ37" i="17"/>
  <c r="CZ6" i="17"/>
  <c r="DA37" i="17"/>
  <c r="DA6" i="17"/>
  <c r="DB37" i="17"/>
  <c r="DB6" i="17"/>
  <c r="DC37" i="17"/>
  <c r="DC6" i="17"/>
  <c r="DD37" i="17"/>
  <c r="DD6" i="17"/>
  <c r="DE37" i="17"/>
  <c r="DE6" i="17"/>
  <c r="DF37" i="17"/>
  <c r="DF6" i="17"/>
  <c r="DG37" i="17"/>
  <c r="DG6" i="17"/>
  <c r="DH37" i="17"/>
  <c r="DH6" i="17"/>
  <c r="DI37" i="17"/>
  <c r="DI6" i="17"/>
  <c r="DJ37" i="17"/>
  <c r="DJ6" i="17"/>
  <c r="DK37" i="17"/>
  <c r="DK6" i="17"/>
  <c r="DL37" i="17"/>
  <c r="DL6" i="17"/>
  <c r="DM37" i="17"/>
  <c r="DM6" i="17"/>
  <c r="DN37" i="17"/>
  <c r="DN6" i="17"/>
  <c r="DO37" i="17"/>
  <c r="DO6" i="17"/>
  <c r="DP37" i="17"/>
  <c r="DP6" i="17"/>
  <c r="DQ37" i="17"/>
  <c r="DQ6" i="17"/>
  <c r="DR37" i="17"/>
  <c r="DR6" i="17"/>
  <c r="DS37" i="17"/>
  <c r="DS6" i="17"/>
  <c r="DT37" i="17"/>
  <c r="DT6" i="17"/>
  <c r="DU37" i="17"/>
  <c r="DU6" i="17"/>
  <c r="DV37" i="17"/>
  <c r="DV6" i="17"/>
  <c r="DW37" i="17"/>
  <c r="DW6" i="17"/>
  <c r="DX37" i="17"/>
  <c r="DX6" i="17"/>
  <c r="DY37" i="17"/>
  <c r="DY6" i="17"/>
  <c r="DZ37" i="17"/>
  <c r="DZ6" i="17"/>
  <c r="EA37" i="17"/>
  <c r="EA6" i="17"/>
  <c r="EB37" i="17"/>
  <c r="EB6" i="17"/>
  <c r="EC37" i="17"/>
  <c r="EC6" i="17"/>
  <c r="ED37" i="17"/>
  <c r="ED6" i="17"/>
  <c r="EE37" i="17"/>
  <c r="EE6" i="17"/>
  <c r="EF37" i="17"/>
  <c r="EF6" i="17"/>
  <c r="EG37" i="17"/>
  <c r="EG6" i="17"/>
  <c r="EH37" i="17"/>
  <c r="EH6" i="17"/>
  <c r="EI37" i="17"/>
  <c r="EI6" i="17"/>
  <c r="EJ37" i="17"/>
  <c r="EJ6" i="17"/>
  <c r="EK37" i="17"/>
  <c r="EK6" i="17"/>
  <c r="EL37" i="17"/>
  <c r="EL6" i="17"/>
  <c r="EM37" i="17"/>
  <c r="EM6" i="17"/>
  <c r="EN37" i="17"/>
  <c r="EN6" i="17"/>
  <c r="EO37" i="17"/>
  <c r="EO6" i="17"/>
  <c r="EP37" i="17"/>
  <c r="EP6" i="17"/>
  <c r="EQ37" i="17"/>
  <c r="EQ6" i="17"/>
  <c r="ER37" i="17"/>
  <c r="ER6" i="17"/>
  <c r="ES37" i="17"/>
  <c r="ES6" i="17"/>
  <c r="ET37" i="17"/>
  <c r="ET6" i="17"/>
  <c r="EU37" i="17"/>
  <c r="EU6" i="17"/>
  <c r="EV37" i="17"/>
  <c r="EV6" i="17"/>
  <c r="EW37" i="17"/>
  <c r="EW6" i="17"/>
  <c r="EX37" i="17"/>
  <c r="EX6" i="17"/>
  <c r="EY37" i="17"/>
  <c r="EY6" i="17"/>
  <c r="EZ37" i="17"/>
  <c r="EZ6" i="17"/>
  <c r="FA37" i="17"/>
  <c r="FA6" i="17"/>
  <c r="FB37" i="17"/>
  <c r="FB6" i="17"/>
  <c r="FC37" i="17"/>
  <c r="FC6" i="17"/>
  <c r="FD37" i="17"/>
  <c r="FD6" i="17"/>
  <c r="FE37" i="17"/>
  <c r="FE6" i="17"/>
  <c r="FF37" i="17"/>
  <c r="FF6" i="17"/>
  <c r="FG37" i="17"/>
  <c r="FG6" i="17"/>
  <c r="FH37" i="17"/>
  <c r="FH6" i="17"/>
  <c r="FI37" i="17"/>
  <c r="FI6" i="17"/>
  <c r="FJ37" i="17"/>
  <c r="FJ6" i="17"/>
  <c r="FK37" i="17"/>
  <c r="FK6" i="17"/>
  <c r="FL37" i="17"/>
  <c r="FL6" i="17"/>
  <c r="FM37" i="17"/>
  <c r="FM6" i="17"/>
  <c r="FN37" i="17"/>
  <c r="FN6" i="17"/>
  <c r="FO37" i="17"/>
  <c r="FO6" i="17"/>
  <c r="FP37" i="17"/>
  <c r="FP6" i="17"/>
  <c r="FQ37" i="17"/>
  <c r="FQ6" i="17"/>
  <c r="FR37" i="17"/>
  <c r="FR6" i="17"/>
  <c r="FS37" i="17"/>
  <c r="FS6" i="17"/>
  <c r="FT37" i="17"/>
  <c r="FT6" i="17"/>
  <c r="FU37" i="17"/>
  <c r="FU6" i="17"/>
  <c r="FV37" i="17"/>
  <c r="FV6" i="17"/>
  <c r="FW37" i="17"/>
  <c r="FW6" i="17"/>
  <c r="FX37" i="17"/>
  <c r="FX6" i="17"/>
  <c r="FY37" i="17"/>
  <c r="FY6" i="17"/>
  <c r="FZ37" i="17"/>
  <c r="FZ6" i="17"/>
  <c r="GA37" i="17"/>
  <c r="GA6" i="17"/>
  <c r="GB37" i="17"/>
  <c r="GB6" i="17"/>
  <c r="GC37" i="17"/>
  <c r="GC6" i="17"/>
  <c r="GD37" i="17"/>
  <c r="GD6" i="17"/>
  <c r="GE37" i="17"/>
  <c r="GE6" i="17"/>
  <c r="GF37" i="17"/>
  <c r="GF6" i="17"/>
  <c r="GG37" i="17"/>
  <c r="GG6" i="17"/>
  <c r="GH37" i="17"/>
  <c r="GH6" i="17"/>
  <c r="GI37" i="17"/>
  <c r="GI6" i="17"/>
  <c r="GJ37" i="17"/>
  <c r="GJ6" i="17"/>
  <c r="GK37" i="17"/>
  <c r="GK6" i="17"/>
  <c r="GL37" i="17"/>
  <c r="GL6" i="17"/>
  <c r="GM37" i="17"/>
  <c r="GM6" i="17"/>
  <c r="GN37" i="17"/>
  <c r="GN6" i="17"/>
  <c r="GO37" i="17"/>
  <c r="GO6" i="17"/>
  <c r="GP37" i="17"/>
  <c r="GP6" i="17"/>
  <c r="GQ37" i="17"/>
  <c r="GQ6" i="17"/>
  <c r="GR37" i="17"/>
  <c r="GR6" i="17"/>
  <c r="GS37" i="17"/>
  <c r="GS6" i="17"/>
  <c r="B37" i="17"/>
  <c r="B6" i="17"/>
  <c r="B32" i="17"/>
  <c r="B33" i="17"/>
  <c r="B34" i="17"/>
  <c r="B35" i="17"/>
  <c r="B3" i="17"/>
  <c r="C46" i="30" a="1"/>
  <c r="C46" i="30"/>
  <c r="D46" i="30" a="1"/>
  <c r="D46" i="30"/>
  <c r="E46" i="30" a="1"/>
  <c r="E46" i="30"/>
  <c r="F46" i="30" a="1"/>
  <c r="F46" i="30"/>
  <c r="G46" i="30" a="1"/>
  <c r="G46" i="30"/>
  <c r="H46" i="30" a="1"/>
  <c r="H46" i="30"/>
  <c r="I46" i="30" a="1"/>
  <c r="I46" i="30"/>
  <c r="J46" i="30" a="1"/>
  <c r="J46" i="30"/>
  <c r="K46" i="30" a="1"/>
  <c r="K46" i="30"/>
  <c r="L46" i="30" a="1"/>
  <c r="L46" i="30"/>
  <c r="M46" i="30" a="1"/>
  <c r="M46" i="30"/>
  <c r="N46" i="30" a="1"/>
  <c r="N46" i="30"/>
  <c r="O46" i="30" a="1"/>
  <c r="O46" i="30"/>
  <c r="P46" i="30" a="1"/>
  <c r="P46" i="30"/>
  <c r="Q46" i="30" a="1"/>
  <c r="Q46" i="30"/>
  <c r="R46" i="30" a="1"/>
  <c r="R46" i="30"/>
  <c r="S46" i="30" a="1"/>
  <c r="S46" i="30"/>
  <c r="T46" i="30" a="1"/>
  <c r="T46" i="30"/>
  <c r="U46" i="30" a="1"/>
  <c r="U46" i="30"/>
  <c r="V46" i="30" a="1"/>
  <c r="V46" i="30"/>
  <c r="W46" i="30" a="1"/>
  <c r="W46" i="30"/>
  <c r="X46" i="30" a="1"/>
  <c r="X46" i="30"/>
  <c r="Y46" i="30" a="1"/>
  <c r="Y46" i="30"/>
  <c r="Z46" i="30" a="1"/>
  <c r="Z46" i="30"/>
  <c r="AA46" i="30" a="1"/>
  <c r="AA46" i="30"/>
  <c r="AB46" i="30" a="1"/>
  <c r="AB46" i="30"/>
  <c r="AC46" i="30" a="1"/>
  <c r="AC46" i="30"/>
  <c r="AD46" i="30" a="1"/>
  <c r="AD46" i="30"/>
  <c r="AE46" i="30" a="1"/>
  <c r="AE46" i="30"/>
  <c r="AF46" i="30" a="1"/>
  <c r="AF46" i="30"/>
  <c r="AG46" i="30" a="1"/>
  <c r="AG46" i="30"/>
  <c r="AH46" i="30" a="1"/>
  <c r="AH46" i="30"/>
  <c r="AI46" i="30" a="1"/>
  <c r="AI46" i="30"/>
  <c r="AJ46" i="30" a="1"/>
  <c r="AJ46" i="30"/>
  <c r="AK46" i="30" a="1"/>
  <c r="AK46" i="30"/>
  <c r="AL46" i="30" a="1"/>
  <c r="AL46" i="30"/>
  <c r="AM46" i="30" a="1"/>
  <c r="AM46" i="30"/>
  <c r="AN46" i="30" a="1"/>
  <c r="AN46" i="30"/>
  <c r="AO46" i="30" a="1"/>
  <c r="AO46" i="30"/>
  <c r="AP46" i="30" a="1"/>
  <c r="AP46" i="30"/>
  <c r="AQ46" i="30" a="1"/>
  <c r="AQ46" i="30"/>
  <c r="AR46" i="30" a="1"/>
  <c r="AR46" i="30"/>
  <c r="AS46" i="30" a="1"/>
  <c r="AS46" i="30"/>
  <c r="AT46" i="30" a="1"/>
  <c r="AT46" i="30"/>
  <c r="AU46" i="30" a="1"/>
  <c r="AU46" i="30"/>
  <c r="AV46" i="30" a="1"/>
  <c r="AV46" i="30"/>
  <c r="AW46" i="30" a="1"/>
  <c r="AW46" i="30"/>
  <c r="AX46" i="30" a="1"/>
  <c r="AX46" i="30"/>
  <c r="AY46" i="30" a="1"/>
  <c r="AY46" i="30"/>
  <c r="AZ46" i="30" a="1"/>
  <c r="AZ46" i="30"/>
  <c r="BA46" i="30" a="1"/>
  <c r="BA46" i="30"/>
  <c r="BB46" i="30" a="1"/>
  <c r="BB46" i="30"/>
  <c r="BC46" i="30" a="1"/>
  <c r="BC46" i="30"/>
  <c r="BD46" i="30" a="1"/>
  <c r="BD46" i="30"/>
  <c r="BE46" i="30" a="1"/>
  <c r="BE46" i="30"/>
  <c r="BF46" i="30" a="1"/>
  <c r="BF46" i="30"/>
  <c r="BG46" i="30" a="1"/>
  <c r="BG46" i="30"/>
  <c r="BH46" i="30" a="1"/>
  <c r="BH46" i="30"/>
  <c r="BI46" i="30" a="1"/>
  <c r="BI46" i="30"/>
  <c r="BJ46" i="30" a="1"/>
  <c r="BJ46" i="30"/>
  <c r="BK46" i="30" a="1"/>
  <c r="BK46" i="30"/>
  <c r="BL46" i="30" a="1"/>
  <c r="BL46" i="30"/>
  <c r="BM46" i="30" a="1"/>
  <c r="BM46" i="30"/>
  <c r="BN46" i="30" a="1"/>
  <c r="BN46" i="30"/>
  <c r="BO46" i="30" a="1"/>
  <c r="BO46" i="30"/>
  <c r="BP46" i="30" a="1"/>
  <c r="BP46" i="30"/>
  <c r="BQ46" i="30" a="1"/>
  <c r="BQ46" i="30"/>
  <c r="BR46" i="30" a="1"/>
  <c r="BR46" i="30"/>
  <c r="BS46" i="30" a="1"/>
  <c r="BS46" i="30"/>
  <c r="BT46" i="30" a="1"/>
  <c r="BT46" i="30"/>
  <c r="BU46" i="30" a="1"/>
  <c r="BU46" i="30"/>
  <c r="BV46" i="30" a="1"/>
  <c r="BV46" i="30"/>
  <c r="BW46" i="30" a="1"/>
  <c r="BW46" i="30"/>
  <c r="BX46" i="30" a="1"/>
  <c r="BX46" i="30"/>
  <c r="BY46" i="30" a="1"/>
  <c r="BY46" i="30"/>
  <c r="BZ46" i="30" a="1"/>
  <c r="BZ46" i="30"/>
  <c r="CA46" i="30" a="1"/>
  <c r="CA46" i="30"/>
  <c r="CB46" i="30" a="1"/>
  <c r="CB46" i="30"/>
  <c r="CC46" i="30" a="1"/>
  <c r="CC46" i="30"/>
  <c r="CD46" i="30" a="1"/>
  <c r="CD46" i="30"/>
  <c r="CE46" i="30" a="1"/>
  <c r="CE46" i="30"/>
  <c r="CF46" i="30" a="1"/>
  <c r="CF46" i="30"/>
  <c r="CG46" i="30" a="1"/>
  <c r="CG46" i="30"/>
  <c r="CH46" i="30" a="1"/>
  <c r="CH46" i="30"/>
  <c r="CI46" i="30" a="1"/>
  <c r="CI46" i="30"/>
  <c r="CJ46" i="30" a="1"/>
  <c r="CJ46" i="30"/>
  <c r="CK46" i="30" a="1"/>
  <c r="CK46" i="30"/>
  <c r="CL46" i="30" a="1"/>
  <c r="CL46" i="30"/>
  <c r="CM46" i="30" a="1"/>
  <c r="CM46" i="30"/>
  <c r="CN46" i="30" a="1"/>
  <c r="CN46" i="30"/>
  <c r="CO46" i="30" a="1"/>
  <c r="CO46" i="30"/>
  <c r="CP46" i="30" a="1"/>
  <c r="CP46" i="30"/>
  <c r="CQ46" i="30" a="1"/>
  <c r="CQ46" i="30"/>
  <c r="CR46" i="30" a="1"/>
  <c r="CR46" i="30"/>
  <c r="CS46" i="30" a="1"/>
  <c r="CS46" i="30"/>
  <c r="CT46" i="30" a="1"/>
  <c r="CT46" i="30"/>
  <c r="CU46" i="30" a="1"/>
  <c r="CU46" i="30"/>
  <c r="CV46" i="30" a="1"/>
  <c r="CV46" i="30"/>
  <c r="CW46" i="30" a="1"/>
  <c r="CW46" i="30"/>
  <c r="CX46" i="30" a="1"/>
  <c r="CX46" i="30"/>
  <c r="CY46" i="30" a="1"/>
  <c r="CY46" i="30"/>
  <c r="CZ46" i="30" a="1"/>
  <c r="CZ46" i="30"/>
  <c r="DA46" i="30" a="1"/>
  <c r="DA46" i="30"/>
  <c r="DB46" i="30" a="1"/>
  <c r="DB46" i="30"/>
  <c r="DC46" i="30" a="1"/>
  <c r="DC46" i="30"/>
  <c r="DD46" i="30" a="1"/>
  <c r="DD46" i="30"/>
  <c r="DE46" i="30" a="1"/>
  <c r="DE46" i="30"/>
  <c r="DF46" i="30" a="1"/>
  <c r="DF46" i="30"/>
  <c r="DG46" i="30" a="1"/>
  <c r="DG46" i="30"/>
  <c r="DH46" i="30" a="1"/>
  <c r="DH46" i="30"/>
  <c r="DI46" i="30" a="1"/>
  <c r="DI46" i="30"/>
  <c r="DJ46" i="30" a="1"/>
  <c r="DJ46" i="30"/>
  <c r="DK46" i="30" a="1"/>
  <c r="DK46" i="30"/>
  <c r="DL46" i="30" a="1"/>
  <c r="DL46" i="30"/>
  <c r="DM46" i="30" a="1"/>
  <c r="DM46" i="30"/>
  <c r="DN46" i="30" a="1"/>
  <c r="DN46" i="30"/>
  <c r="DO46" i="30" a="1"/>
  <c r="DO46" i="30"/>
  <c r="DP46" i="30" a="1"/>
  <c r="DP46" i="30"/>
  <c r="DQ46" i="30" a="1"/>
  <c r="DQ46" i="30"/>
  <c r="DR46" i="30" a="1"/>
  <c r="DR46" i="30"/>
  <c r="DS46" i="30" a="1"/>
  <c r="DS46" i="30"/>
  <c r="DT46" i="30" a="1"/>
  <c r="DT46" i="30"/>
  <c r="DU46" i="30" a="1"/>
  <c r="DU46" i="30"/>
  <c r="DV46" i="30" a="1"/>
  <c r="DV46" i="30"/>
  <c r="DW46" i="30" a="1"/>
  <c r="DW46" i="30"/>
  <c r="DX46" i="30" a="1"/>
  <c r="DX46" i="30"/>
  <c r="DY46" i="30" a="1"/>
  <c r="DY46" i="30"/>
  <c r="DZ46" i="30" a="1"/>
  <c r="DZ46" i="30"/>
  <c r="EA46" i="30" a="1"/>
  <c r="EA46" i="30"/>
  <c r="EB46" i="30" a="1"/>
  <c r="EB46" i="30"/>
  <c r="EC46" i="30" a="1"/>
  <c r="EC46" i="30"/>
  <c r="ED46" i="30" a="1"/>
  <c r="ED46" i="30"/>
  <c r="EE46" i="30" a="1"/>
  <c r="EE46" i="30"/>
  <c r="EF46" i="30" a="1"/>
  <c r="EF46" i="30"/>
  <c r="EG46" i="30" a="1"/>
  <c r="EG46" i="30"/>
  <c r="EH46" i="30" a="1"/>
  <c r="EH46" i="30"/>
  <c r="EI46" i="30" a="1"/>
  <c r="EI46" i="30"/>
  <c r="EJ46" i="30" a="1"/>
  <c r="EJ46" i="30"/>
  <c r="EK46" i="30" a="1"/>
  <c r="EK46" i="30"/>
  <c r="EL46" i="30" a="1"/>
  <c r="EL46" i="30"/>
  <c r="EM46" i="30" a="1"/>
  <c r="EM46" i="30"/>
  <c r="EN46" i="30" a="1"/>
  <c r="EN46" i="30"/>
  <c r="EO46" i="30" a="1"/>
  <c r="EO46" i="30"/>
  <c r="EP46" i="30" a="1"/>
  <c r="EP46" i="30"/>
  <c r="EQ46" i="30" a="1"/>
  <c r="EQ46" i="30"/>
  <c r="ER46" i="30" a="1"/>
  <c r="ER46" i="30"/>
  <c r="ES46" i="30" a="1"/>
  <c r="ES46" i="30"/>
  <c r="ET46" i="30" a="1"/>
  <c r="ET46" i="30"/>
  <c r="EU46" i="30" a="1"/>
  <c r="EU46" i="30"/>
  <c r="EV46" i="30" a="1"/>
  <c r="EV46" i="30"/>
  <c r="EW46" i="30" a="1"/>
  <c r="EW46" i="30"/>
  <c r="EX46" i="30" a="1"/>
  <c r="EX46" i="30"/>
  <c r="EY46" i="30" a="1"/>
  <c r="EY46" i="30"/>
  <c r="EZ46" i="30" a="1"/>
  <c r="EZ46" i="30"/>
  <c r="FA46" i="30" a="1"/>
  <c r="FA46" i="30"/>
  <c r="FB46" i="30" a="1"/>
  <c r="FB46" i="30"/>
  <c r="FC46" i="30" a="1"/>
  <c r="FC46" i="30"/>
  <c r="FD46" i="30" a="1"/>
  <c r="FD46" i="30"/>
  <c r="FE46" i="30" a="1"/>
  <c r="FE46" i="30"/>
  <c r="FF46" i="30" a="1"/>
  <c r="FF46" i="30"/>
  <c r="FG46" i="30" a="1"/>
  <c r="FG46" i="30"/>
  <c r="FH46" i="30" a="1"/>
  <c r="FH46" i="30"/>
  <c r="FI46" i="30" a="1"/>
  <c r="FI46" i="30"/>
  <c r="FJ46" i="30" a="1"/>
  <c r="FJ46" i="30"/>
  <c r="FK46" i="30" a="1"/>
  <c r="FK46" i="30"/>
  <c r="FL46" i="30" a="1"/>
  <c r="FL46" i="30"/>
  <c r="FM46" i="30" a="1"/>
  <c r="FM46" i="30"/>
  <c r="FN46" i="30" a="1"/>
  <c r="FN46" i="30"/>
  <c r="FO46" i="30" a="1"/>
  <c r="FO46" i="30"/>
  <c r="FP46" i="30" a="1"/>
  <c r="FP46" i="30"/>
  <c r="FQ46" i="30" a="1"/>
  <c r="FQ46" i="30"/>
  <c r="FR46" i="30" a="1"/>
  <c r="FR46" i="30"/>
  <c r="FS46" i="30" a="1"/>
  <c r="FS46" i="30"/>
  <c r="FT46" i="30" a="1"/>
  <c r="FT46" i="30"/>
  <c r="FU46" i="30" a="1"/>
  <c r="FU46" i="30"/>
  <c r="FV46" i="30" a="1"/>
  <c r="FV46" i="30"/>
  <c r="FW46" i="30" a="1"/>
  <c r="FW46" i="30"/>
  <c r="FX46" i="30" a="1"/>
  <c r="FX46" i="30"/>
  <c r="FY46" i="30" a="1"/>
  <c r="FY46" i="30"/>
  <c r="FZ46" i="30" a="1"/>
  <c r="FZ46" i="30"/>
  <c r="GA46" i="30" a="1"/>
  <c r="GA46" i="30"/>
  <c r="GB46" i="30" a="1"/>
  <c r="GB46" i="30"/>
  <c r="GC46" i="30" a="1"/>
  <c r="GC46" i="30"/>
  <c r="GD46" i="30" a="1"/>
  <c r="GD46" i="30"/>
  <c r="GE46" i="30" a="1"/>
  <c r="GE46" i="30"/>
  <c r="GF46" i="30" a="1"/>
  <c r="GF46" i="30"/>
  <c r="GG46" i="30" a="1"/>
  <c r="GG46" i="30"/>
  <c r="GH46" i="30" a="1"/>
  <c r="GH46" i="30"/>
  <c r="GI46" i="30" a="1"/>
  <c r="GI46" i="30"/>
  <c r="GJ46" i="30" a="1"/>
  <c r="GJ46" i="30"/>
  <c r="GK46" i="30" a="1"/>
  <c r="GK46" i="30"/>
  <c r="GL46" i="30" a="1"/>
  <c r="GL46" i="30"/>
  <c r="GM46" i="30" a="1"/>
  <c r="GM46" i="30"/>
  <c r="GN46" i="30" a="1"/>
  <c r="GN46" i="30"/>
  <c r="GO46" i="30" a="1"/>
  <c r="GO46" i="30"/>
  <c r="GP46" i="30" a="1"/>
  <c r="GP46" i="30"/>
  <c r="GQ46" i="30" a="1"/>
  <c r="GQ46" i="30"/>
  <c r="GR46" i="30" a="1"/>
  <c r="GR46" i="30"/>
  <c r="GS46" i="30" a="1"/>
  <c r="GS46" i="30"/>
  <c r="B46" i="30" a="1"/>
  <c r="B46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EC42" i="30"/>
  <c r="ED42" i="30"/>
  <c r="EE42" i="30"/>
  <c r="EF42" i="30"/>
  <c r="EG42" i="30"/>
  <c r="EH42" i="30"/>
  <c r="EI42" i="30"/>
  <c r="EJ42" i="30"/>
  <c r="EK42" i="30"/>
  <c r="EL42" i="30"/>
  <c r="EM42" i="30"/>
  <c r="EN42" i="30"/>
  <c r="EO42" i="30"/>
  <c r="EP42" i="30"/>
  <c r="EQ42" i="30"/>
  <c r="ER42" i="30"/>
  <c r="ES42" i="30"/>
  <c r="ET42" i="30"/>
  <c r="EU42" i="30"/>
  <c r="EV42" i="30"/>
  <c r="EW42" i="30"/>
  <c r="EX42" i="30"/>
  <c r="EY42" i="30"/>
  <c r="EZ42" i="30"/>
  <c r="FA42" i="30"/>
  <c r="FB42" i="30"/>
  <c r="FC42" i="30"/>
  <c r="FD42" i="30"/>
  <c r="FE42" i="30"/>
  <c r="FF42" i="30"/>
  <c r="FG42" i="30"/>
  <c r="FH42" i="30"/>
  <c r="FI42" i="30"/>
  <c r="FJ42" i="30"/>
  <c r="FK42" i="30"/>
  <c r="FL42" i="30"/>
  <c r="FM42" i="30"/>
  <c r="FN42" i="30"/>
  <c r="FO42" i="30"/>
  <c r="FP42" i="30"/>
  <c r="FQ42" i="30"/>
  <c r="FR42" i="30"/>
  <c r="FS42" i="30"/>
  <c r="FT42" i="30"/>
  <c r="FU42" i="30"/>
  <c r="FV42" i="30"/>
  <c r="FW42" i="30"/>
  <c r="FX42" i="30"/>
  <c r="FY42" i="30"/>
  <c r="FZ42" i="30"/>
  <c r="GA42" i="30"/>
  <c r="GB42" i="30"/>
  <c r="GC42" i="30"/>
  <c r="GD42" i="30"/>
  <c r="GE42" i="30"/>
  <c r="GF42" i="30"/>
  <c r="GG42" i="30"/>
  <c r="GH42" i="30"/>
  <c r="GI42" i="30"/>
  <c r="GJ42" i="30"/>
  <c r="GK42" i="30"/>
  <c r="GL42" i="30"/>
  <c r="GM42" i="30"/>
  <c r="GN42" i="30"/>
  <c r="GO42" i="30"/>
  <c r="GP42" i="30"/>
  <c r="GQ42" i="30"/>
  <c r="GR42" i="30"/>
  <c r="GS42" i="30"/>
  <c r="B42" i="30"/>
  <c r="D19" i="20" a="1"/>
  <c r="D19" i="20"/>
  <c r="C31" i="30" a="1"/>
  <c r="C31" i="30"/>
  <c r="E19" i="20" a="1"/>
  <c r="E19" i="20"/>
  <c r="D31" i="30" a="1"/>
  <c r="D31" i="30"/>
  <c r="F19" i="20" a="1"/>
  <c r="F19" i="20"/>
  <c r="E31" i="30" a="1"/>
  <c r="E31" i="30"/>
  <c r="G19" i="20" a="1"/>
  <c r="G19" i="20"/>
  <c r="F31" i="30" a="1"/>
  <c r="F31" i="30"/>
  <c r="H19" i="20" a="1"/>
  <c r="H19" i="20"/>
  <c r="G31" i="30" a="1"/>
  <c r="G31" i="30"/>
  <c r="I19" i="20" a="1"/>
  <c r="I19" i="20"/>
  <c r="H31" i="30" a="1"/>
  <c r="H31" i="30"/>
  <c r="J19" i="20" a="1"/>
  <c r="J19" i="20"/>
  <c r="I31" i="30" a="1"/>
  <c r="I31" i="30"/>
  <c r="K19" i="20" a="1"/>
  <c r="K19" i="20"/>
  <c r="J31" i="30" a="1"/>
  <c r="J31" i="30"/>
  <c r="L19" i="20" a="1"/>
  <c r="L19" i="20"/>
  <c r="K31" i="30" a="1"/>
  <c r="K31" i="30"/>
  <c r="M19" i="20" a="1"/>
  <c r="M19" i="20"/>
  <c r="L31" i="30" a="1"/>
  <c r="L31" i="30"/>
  <c r="N19" i="20" a="1"/>
  <c r="N19" i="20"/>
  <c r="M31" i="30" a="1"/>
  <c r="M31" i="30"/>
  <c r="O19" i="20" a="1"/>
  <c r="O19" i="20"/>
  <c r="N31" i="30" a="1"/>
  <c r="N31" i="30"/>
  <c r="P19" i="20" a="1"/>
  <c r="P19" i="20"/>
  <c r="O31" i="30" a="1"/>
  <c r="O31" i="30"/>
  <c r="Q19" i="20" a="1"/>
  <c r="Q19" i="20"/>
  <c r="P31" i="30" a="1"/>
  <c r="P31" i="30"/>
  <c r="R19" i="20" a="1"/>
  <c r="R19" i="20"/>
  <c r="Q31" i="30" a="1"/>
  <c r="Q31" i="30"/>
  <c r="S19" i="20" a="1"/>
  <c r="S19" i="20"/>
  <c r="R31" i="30" a="1"/>
  <c r="R31" i="30"/>
  <c r="T19" i="20" a="1"/>
  <c r="T19" i="20"/>
  <c r="S31" i="30" a="1"/>
  <c r="S31" i="30"/>
  <c r="U19" i="20" a="1"/>
  <c r="U19" i="20"/>
  <c r="T31" i="30" a="1"/>
  <c r="T31" i="30"/>
  <c r="V19" i="20" a="1"/>
  <c r="V19" i="20"/>
  <c r="U31" i="30" a="1"/>
  <c r="U31" i="30"/>
  <c r="W19" i="20" a="1"/>
  <c r="W19" i="20"/>
  <c r="V31" i="30" a="1"/>
  <c r="V31" i="30"/>
  <c r="X19" i="20" a="1"/>
  <c r="X19" i="20"/>
  <c r="W31" i="30" a="1"/>
  <c r="W31" i="30"/>
  <c r="Y19" i="20" a="1"/>
  <c r="Y19" i="20"/>
  <c r="X31" i="30" a="1"/>
  <c r="X31" i="30"/>
  <c r="Z19" i="20" a="1"/>
  <c r="Z19" i="20"/>
  <c r="Y31" i="30" a="1"/>
  <c r="Y31" i="30"/>
  <c r="AA19" i="20" a="1"/>
  <c r="AA19" i="20"/>
  <c r="Z31" i="30" a="1"/>
  <c r="Z31" i="30"/>
  <c r="AB19" i="20" a="1"/>
  <c r="AB19" i="20"/>
  <c r="AA31" i="30" a="1"/>
  <c r="AA31" i="30"/>
  <c r="AC19" i="20" a="1"/>
  <c r="AC19" i="20"/>
  <c r="AB31" i="30" a="1"/>
  <c r="AB31" i="30"/>
  <c r="AD19" i="20" a="1"/>
  <c r="AD19" i="20"/>
  <c r="AC31" i="30" a="1"/>
  <c r="AC31" i="30"/>
  <c r="AE19" i="20" a="1"/>
  <c r="AE19" i="20"/>
  <c r="AD31" i="30" a="1"/>
  <c r="AD31" i="30"/>
  <c r="AF19" i="20" a="1"/>
  <c r="AF19" i="20"/>
  <c r="AE31" i="30" a="1"/>
  <c r="AE31" i="30"/>
  <c r="AG19" i="20" a="1"/>
  <c r="AG19" i="20"/>
  <c r="AF31" i="30" a="1"/>
  <c r="AF31" i="30"/>
  <c r="AH19" i="20" a="1"/>
  <c r="AH19" i="20"/>
  <c r="AG31" i="30" a="1"/>
  <c r="AG31" i="30"/>
  <c r="AI19" i="20" a="1"/>
  <c r="AI19" i="20"/>
  <c r="AH31" i="30" a="1"/>
  <c r="AH31" i="30"/>
  <c r="AJ19" i="20" a="1"/>
  <c r="AJ19" i="20"/>
  <c r="AI31" i="30" a="1"/>
  <c r="AI31" i="30"/>
  <c r="AK19" i="20" a="1"/>
  <c r="AK19" i="20"/>
  <c r="AJ31" i="30" a="1"/>
  <c r="AJ31" i="30"/>
  <c r="AL19" i="20" a="1"/>
  <c r="AL19" i="20"/>
  <c r="AK31" i="30" a="1"/>
  <c r="AK31" i="30"/>
  <c r="AM19" i="20" a="1"/>
  <c r="AM19" i="20"/>
  <c r="AL31" i="30" a="1"/>
  <c r="AL31" i="30"/>
  <c r="AN19" i="20" a="1"/>
  <c r="AN19" i="20"/>
  <c r="AM31" i="30" a="1"/>
  <c r="AM31" i="30"/>
  <c r="AO19" i="20" a="1"/>
  <c r="AO19" i="20"/>
  <c r="AN31" i="30" a="1"/>
  <c r="AN31" i="30"/>
  <c r="AP19" i="20" a="1"/>
  <c r="AP19" i="20"/>
  <c r="AO31" i="30" a="1"/>
  <c r="AO31" i="30"/>
  <c r="AQ19" i="20" a="1"/>
  <c r="AQ19" i="20"/>
  <c r="AP31" i="30" a="1"/>
  <c r="AP31" i="30"/>
  <c r="AR19" i="20" a="1"/>
  <c r="AR19" i="20"/>
  <c r="AQ31" i="30" a="1"/>
  <c r="AQ31" i="30"/>
  <c r="AS19" i="20" a="1"/>
  <c r="AS19" i="20"/>
  <c r="AR31" i="30" a="1"/>
  <c r="AR31" i="30"/>
  <c r="AT19" i="20" a="1"/>
  <c r="AT19" i="20"/>
  <c r="AS31" i="30" a="1"/>
  <c r="AS31" i="30"/>
  <c r="AU19" i="20" a="1"/>
  <c r="AU19" i="20"/>
  <c r="AT31" i="30" a="1"/>
  <c r="AT31" i="30"/>
  <c r="AV19" i="20" a="1"/>
  <c r="AV19" i="20"/>
  <c r="AU31" i="30" a="1"/>
  <c r="AU31" i="30"/>
  <c r="AW19" i="20" a="1"/>
  <c r="AW19" i="20"/>
  <c r="AV31" i="30" a="1"/>
  <c r="AV31" i="30"/>
  <c r="AX19" i="20" a="1"/>
  <c r="AX19" i="20"/>
  <c r="AW31" i="30" a="1"/>
  <c r="AW31" i="30"/>
  <c r="AY19" i="20" a="1"/>
  <c r="AY19" i="20"/>
  <c r="AX31" i="30" a="1"/>
  <c r="AX31" i="30"/>
  <c r="AZ19" i="20" a="1"/>
  <c r="AZ19" i="20"/>
  <c r="AY31" i="30" a="1"/>
  <c r="AY31" i="30"/>
  <c r="BA19" i="20" a="1"/>
  <c r="BA19" i="20"/>
  <c r="AZ31" i="30" a="1"/>
  <c r="AZ31" i="30"/>
  <c r="BB19" i="20" a="1"/>
  <c r="BB19" i="20"/>
  <c r="BA31" i="30" a="1"/>
  <c r="BA31" i="30"/>
  <c r="BC19" i="20" a="1"/>
  <c r="BC19" i="20"/>
  <c r="BB31" i="30" a="1"/>
  <c r="BB31" i="30"/>
  <c r="BD19" i="20" a="1"/>
  <c r="BD19" i="20"/>
  <c r="BC31" i="30" a="1"/>
  <c r="BC31" i="30"/>
  <c r="BE19" i="20" a="1"/>
  <c r="BE19" i="20"/>
  <c r="BD31" i="30" a="1"/>
  <c r="BD31" i="30"/>
  <c r="BF19" i="20" a="1"/>
  <c r="BF19" i="20"/>
  <c r="BE31" i="30" a="1"/>
  <c r="BE31" i="30"/>
  <c r="BG19" i="20" a="1"/>
  <c r="BG19" i="20"/>
  <c r="BF31" i="30" a="1"/>
  <c r="BF31" i="30"/>
  <c r="BH19" i="20" a="1"/>
  <c r="BH19" i="20"/>
  <c r="BG31" i="30" a="1"/>
  <c r="BG31" i="30"/>
  <c r="BI19" i="20" a="1"/>
  <c r="BI19" i="20"/>
  <c r="BH31" i="30" a="1"/>
  <c r="BH31" i="30"/>
  <c r="BJ19" i="20" a="1"/>
  <c r="BJ19" i="20"/>
  <c r="BI31" i="30" a="1"/>
  <c r="BI31" i="30"/>
  <c r="BK19" i="20" a="1"/>
  <c r="BK19" i="20"/>
  <c r="BJ31" i="30" a="1"/>
  <c r="BJ31" i="30"/>
  <c r="BL19" i="20" a="1"/>
  <c r="BL19" i="20"/>
  <c r="BK31" i="30" a="1"/>
  <c r="BK31" i="30"/>
  <c r="BM19" i="20" a="1"/>
  <c r="BM19" i="20"/>
  <c r="BL31" i="30" a="1"/>
  <c r="BL31" i="30"/>
  <c r="BN19" i="20" a="1"/>
  <c r="BN19" i="20"/>
  <c r="BM31" i="30" a="1"/>
  <c r="BM31" i="30"/>
  <c r="BO19" i="20" a="1"/>
  <c r="BO19" i="20"/>
  <c r="BN31" i="30" a="1"/>
  <c r="BN31" i="30"/>
  <c r="BP19" i="20" a="1"/>
  <c r="BP19" i="20"/>
  <c r="BO31" i="30" a="1"/>
  <c r="BO31" i="30"/>
  <c r="BQ19" i="20" a="1"/>
  <c r="BQ19" i="20"/>
  <c r="BP31" i="30" a="1"/>
  <c r="BP31" i="30"/>
  <c r="BR19" i="20" a="1"/>
  <c r="BR19" i="20"/>
  <c r="BQ31" i="30" a="1"/>
  <c r="BQ31" i="30"/>
  <c r="BS19" i="20" a="1"/>
  <c r="BS19" i="20"/>
  <c r="BR31" i="30" a="1"/>
  <c r="BR31" i="30"/>
  <c r="BT19" i="20" a="1"/>
  <c r="BT19" i="20"/>
  <c r="BS31" i="30" a="1"/>
  <c r="BS31" i="30"/>
  <c r="BU19" i="20" a="1"/>
  <c r="BU19" i="20"/>
  <c r="BT31" i="30" a="1"/>
  <c r="BT31" i="30"/>
  <c r="BV19" i="20" a="1"/>
  <c r="BV19" i="20"/>
  <c r="BU31" i="30" a="1"/>
  <c r="BU31" i="30"/>
  <c r="BW19" i="20" a="1"/>
  <c r="BW19" i="20"/>
  <c r="BV31" i="30" a="1"/>
  <c r="BV31" i="30"/>
  <c r="BX19" i="20" a="1"/>
  <c r="BX19" i="20"/>
  <c r="BW31" i="30" a="1"/>
  <c r="BW31" i="30"/>
  <c r="BY19" i="20" a="1"/>
  <c r="BY19" i="20"/>
  <c r="BX31" i="30" a="1"/>
  <c r="BX31" i="30"/>
  <c r="BZ19" i="20" a="1"/>
  <c r="BZ19" i="20"/>
  <c r="BY31" i="30" a="1"/>
  <c r="BY31" i="30"/>
  <c r="CA19" i="20" a="1"/>
  <c r="CA19" i="20"/>
  <c r="BZ31" i="30" a="1"/>
  <c r="BZ31" i="30"/>
  <c r="CB19" i="20" a="1"/>
  <c r="CB19" i="20"/>
  <c r="CA31" i="30" a="1"/>
  <c r="CA31" i="30"/>
  <c r="CC19" i="20" a="1"/>
  <c r="CC19" i="20"/>
  <c r="CB31" i="30" a="1"/>
  <c r="CB31" i="30"/>
  <c r="CD19" i="20" a="1"/>
  <c r="CD19" i="20"/>
  <c r="CC31" i="30" a="1"/>
  <c r="CC31" i="30"/>
  <c r="CE19" i="20" a="1"/>
  <c r="CE19" i="20"/>
  <c r="CD31" i="30" a="1"/>
  <c r="CD31" i="30"/>
  <c r="CF19" i="20" a="1"/>
  <c r="CF19" i="20"/>
  <c r="CE31" i="30" a="1"/>
  <c r="CE31" i="30"/>
  <c r="CG19" i="20" a="1"/>
  <c r="CG19" i="20"/>
  <c r="CF31" i="30" a="1"/>
  <c r="CF31" i="30"/>
  <c r="CH19" i="20" a="1"/>
  <c r="CH19" i="20"/>
  <c r="CG31" i="30" a="1"/>
  <c r="CG31" i="30"/>
  <c r="CI19" i="20" a="1"/>
  <c r="CI19" i="20"/>
  <c r="CH31" i="30" a="1"/>
  <c r="CH31" i="30"/>
  <c r="CJ19" i="20" a="1"/>
  <c r="CJ19" i="20"/>
  <c r="CI31" i="30" a="1"/>
  <c r="CI31" i="30"/>
  <c r="CK19" i="20" a="1"/>
  <c r="CK19" i="20"/>
  <c r="CJ31" i="30" a="1"/>
  <c r="CJ31" i="30"/>
  <c r="CL19" i="20" a="1"/>
  <c r="CL19" i="20"/>
  <c r="CK31" i="30" a="1"/>
  <c r="CK31" i="30"/>
  <c r="CM19" i="20" a="1"/>
  <c r="CM19" i="20"/>
  <c r="CL31" i="30" a="1"/>
  <c r="CL31" i="30"/>
  <c r="CN19" i="20" a="1"/>
  <c r="CN19" i="20"/>
  <c r="CM31" i="30" a="1"/>
  <c r="CM31" i="30"/>
  <c r="CO19" i="20" a="1"/>
  <c r="CO19" i="20"/>
  <c r="CN31" i="30" a="1"/>
  <c r="CN31" i="30"/>
  <c r="CP19" i="20" a="1"/>
  <c r="CP19" i="20"/>
  <c r="CO31" i="30" a="1"/>
  <c r="CO31" i="30"/>
  <c r="CQ19" i="20" a="1"/>
  <c r="CQ19" i="20"/>
  <c r="CP31" i="30" a="1"/>
  <c r="CP31" i="30"/>
  <c r="CR19" i="20" a="1"/>
  <c r="CR19" i="20"/>
  <c r="CQ31" i="30" a="1"/>
  <c r="CQ31" i="30"/>
  <c r="CS19" i="20" a="1"/>
  <c r="CS19" i="20"/>
  <c r="CR31" i="30" a="1"/>
  <c r="CR31" i="30"/>
  <c r="CT19" i="20" a="1"/>
  <c r="CT19" i="20"/>
  <c r="CS31" i="30" a="1"/>
  <c r="CS31" i="30"/>
  <c r="CU19" i="20" a="1"/>
  <c r="CU19" i="20"/>
  <c r="CT31" i="30" a="1"/>
  <c r="CT31" i="30"/>
  <c r="CV19" i="20" a="1"/>
  <c r="CV19" i="20"/>
  <c r="CU31" i="30" a="1"/>
  <c r="CU31" i="30"/>
  <c r="CW19" i="20" a="1"/>
  <c r="CW19" i="20"/>
  <c r="CV31" i="30" a="1"/>
  <c r="CV31" i="30"/>
  <c r="CX19" i="20" a="1"/>
  <c r="CX19" i="20"/>
  <c r="CW31" i="30" a="1"/>
  <c r="CW31" i="30"/>
  <c r="CY19" i="20" a="1"/>
  <c r="CY19" i="20"/>
  <c r="CX31" i="30" a="1"/>
  <c r="CX31" i="30"/>
  <c r="CZ19" i="20" a="1"/>
  <c r="CZ19" i="20"/>
  <c r="CY31" i="30" a="1"/>
  <c r="CY31" i="30"/>
  <c r="DA19" i="20" a="1"/>
  <c r="DA19" i="20"/>
  <c r="CZ31" i="30" a="1"/>
  <c r="CZ31" i="30"/>
  <c r="DB19" i="20" a="1"/>
  <c r="DB19" i="20"/>
  <c r="DA31" i="30" a="1"/>
  <c r="DA31" i="30"/>
  <c r="DC19" i="20" a="1"/>
  <c r="DC19" i="20"/>
  <c r="DB31" i="30" a="1"/>
  <c r="DB31" i="30"/>
  <c r="DD19" i="20" a="1"/>
  <c r="DD19" i="20"/>
  <c r="DC31" i="30" a="1"/>
  <c r="DC31" i="30"/>
  <c r="DE19" i="20" a="1"/>
  <c r="DE19" i="20"/>
  <c r="DD31" i="30" a="1"/>
  <c r="DD31" i="30"/>
  <c r="DF19" i="20" a="1"/>
  <c r="DF19" i="20"/>
  <c r="DE31" i="30" a="1"/>
  <c r="DE31" i="30"/>
  <c r="DG19" i="20" a="1"/>
  <c r="DG19" i="20"/>
  <c r="DF31" i="30" a="1"/>
  <c r="DF31" i="30"/>
  <c r="DH19" i="20" a="1"/>
  <c r="DH19" i="20"/>
  <c r="DG31" i="30" a="1"/>
  <c r="DG31" i="30"/>
  <c r="DI19" i="20" a="1"/>
  <c r="DI19" i="20"/>
  <c r="DH31" i="30" a="1"/>
  <c r="DH31" i="30"/>
  <c r="DJ19" i="20" a="1"/>
  <c r="DJ19" i="20"/>
  <c r="DI31" i="30" a="1"/>
  <c r="DI31" i="30"/>
  <c r="DK19" i="20" a="1"/>
  <c r="DK19" i="20"/>
  <c r="DJ31" i="30" a="1"/>
  <c r="DJ31" i="30"/>
  <c r="DL19" i="20" a="1"/>
  <c r="DL19" i="20"/>
  <c r="DK31" i="30" a="1"/>
  <c r="DK31" i="30"/>
  <c r="DM19" i="20" a="1"/>
  <c r="DM19" i="20"/>
  <c r="DL31" i="30" a="1"/>
  <c r="DL31" i="30"/>
  <c r="DN19" i="20" a="1"/>
  <c r="DN19" i="20"/>
  <c r="DM31" i="30" a="1"/>
  <c r="DM31" i="30"/>
  <c r="DO19" i="20" a="1"/>
  <c r="DO19" i="20"/>
  <c r="DN31" i="30" a="1"/>
  <c r="DN31" i="30"/>
  <c r="DP19" i="20" a="1"/>
  <c r="DP19" i="20"/>
  <c r="DO31" i="30" a="1"/>
  <c r="DO31" i="30"/>
  <c r="DQ19" i="20" a="1"/>
  <c r="DQ19" i="20"/>
  <c r="DP31" i="30" a="1"/>
  <c r="DP31" i="30"/>
  <c r="DR19" i="20" a="1"/>
  <c r="DR19" i="20"/>
  <c r="DQ31" i="30" a="1"/>
  <c r="DQ31" i="30"/>
  <c r="DS19" i="20" a="1"/>
  <c r="DS19" i="20"/>
  <c r="DR31" i="30" a="1"/>
  <c r="DR31" i="30"/>
  <c r="DT19" i="20" a="1"/>
  <c r="DT19" i="20"/>
  <c r="DS31" i="30" a="1"/>
  <c r="DS31" i="30"/>
  <c r="DU19" i="20" a="1"/>
  <c r="DU19" i="20"/>
  <c r="DT31" i="30" a="1"/>
  <c r="DT31" i="30"/>
  <c r="DV19" i="20" a="1"/>
  <c r="DV19" i="20"/>
  <c r="DU31" i="30" a="1"/>
  <c r="DU31" i="30"/>
  <c r="DW19" i="20" a="1"/>
  <c r="DW19" i="20"/>
  <c r="DV31" i="30" a="1"/>
  <c r="DV31" i="30"/>
  <c r="DX19" i="20" a="1"/>
  <c r="DX19" i="20"/>
  <c r="DW31" i="30" a="1"/>
  <c r="DW31" i="30"/>
  <c r="DY19" i="20" a="1"/>
  <c r="DY19" i="20"/>
  <c r="DX31" i="30" a="1"/>
  <c r="DX31" i="30"/>
  <c r="DZ19" i="20" a="1"/>
  <c r="DZ19" i="20"/>
  <c r="DY31" i="30" a="1"/>
  <c r="DY31" i="30"/>
  <c r="EA19" i="20" a="1"/>
  <c r="EA19" i="20"/>
  <c r="DZ31" i="30" a="1"/>
  <c r="DZ31" i="30"/>
  <c r="EB19" i="20" a="1"/>
  <c r="EB19" i="20"/>
  <c r="EA31" i="30" a="1"/>
  <c r="EA31" i="30"/>
  <c r="EC19" i="20" a="1"/>
  <c r="EC19" i="20"/>
  <c r="EB31" i="30" a="1"/>
  <c r="EB31" i="30"/>
  <c r="ED19" i="20" a="1"/>
  <c r="ED19" i="20"/>
  <c r="EC31" i="30" a="1"/>
  <c r="EC31" i="30"/>
  <c r="EE19" i="20" a="1"/>
  <c r="EE19" i="20"/>
  <c r="ED31" i="30" a="1"/>
  <c r="ED31" i="30"/>
  <c r="EF19" i="20" a="1"/>
  <c r="EF19" i="20"/>
  <c r="EE31" i="30" a="1"/>
  <c r="EE31" i="30"/>
  <c r="EG19" i="20" a="1"/>
  <c r="EG19" i="20"/>
  <c r="EF31" i="30" a="1"/>
  <c r="EF31" i="30"/>
  <c r="EH19" i="20" a="1"/>
  <c r="EH19" i="20"/>
  <c r="EG31" i="30" a="1"/>
  <c r="EG31" i="30"/>
  <c r="EI19" i="20" a="1"/>
  <c r="EI19" i="20"/>
  <c r="EH31" i="30" a="1"/>
  <c r="EH31" i="30"/>
  <c r="EJ19" i="20" a="1"/>
  <c r="EJ19" i="20"/>
  <c r="EI31" i="30" a="1"/>
  <c r="EI31" i="30"/>
  <c r="EK19" i="20" a="1"/>
  <c r="EK19" i="20"/>
  <c r="EJ31" i="30" a="1"/>
  <c r="EJ31" i="30"/>
  <c r="EL19" i="20" a="1"/>
  <c r="EL19" i="20"/>
  <c r="EK31" i="30" a="1"/>
  <c r="EK31" i="30"/>
  <c r="EM19" i="20" a="1"/>
  <c r="EM19" i="20"/>
  <c r="EL31" i="30" a="1"/>
  <c r="EL31" i="30"/>
  <c r="EN19" i="20" a="1"/>
  <c r="EN19" i="20"/>
  <c r="EM31" i="30" a="1"/>
  <c r="EM31" i="30"/>
  <c r="EO19" i="20" a="1"/>
  <c r="EO19" i="20"/>
  <c r="EN31" i="30" a="1"/>
  <c r="EN31" i="30"/>
  <c r="EP19" i="20" a="1"/>
  <c r="EP19" i="20"/>
  <c r="EO31" i="30" a="1"/>
  <c r="EO31" i="30"/>
  <c r="EQ19" i="20" a="1"/>
  <c r="EQ19" i="20"/>
  <c r="EP31" i="30" a="1"/>
  <c r="EP31" i="30"/>
  <c r="ER19" i="20" a="1"/>
  <c r="ER19" i="20"/>
  <c r="EQ31" i="30" a="1"/>
  <c r="EQ31" i="30"/>
  <c r="ES19" i="20" a="1"/>
  <c r="ES19" i="20"/>
  <c r="ER31" i="30" a="1"/>
  <c r="ER31" i="30"/>
  <c r="ET19" i="20" a="1"/>
  <c r="ET19" i="20"/>
  <c r="ES31" i="30" a="1"/>
  <c r="ES31" i="30"/>
  <c r="EU19" i="20" a="1"/>
  <c r="EU19" i="20"/>
  <c r="ET31" i="30" a="1"/>
  <c r="ET31" i="30"/>
  <c r="EV19" i="20" a="1"/>
  <c r="EV19" i="20"/>
  <c r="EU31" i="30" a="1"/>
  <c r="EU31" i="30"/>
  <c r="EW19" i="20" a="1"/>
  <c r="EW19" i="20"/>
  <c r="EV31" i="30" a="1"/>
  <c r="EV31" i="30"/>
  <c r="EX19" i="20" a="1"/>
  <c r="EX19" i="20"/>
  <c r="EW31" i="30" a="1"/>
  <c r="EW31" i="30"/>
  <c r="EY19" i="20" a="1"/>
  <c r="EY19" i="20"/>
  <c r="EX31" i="30" a="1"/>
  <c r="EX31" i="30"/>
  <c r="EZ19" i="20" a="1"/>
  <c r="EZ19" i="20"/>
  <c r="EY31" i="30" a="1"/>
  <c r="EY31" i="30"/>
  <c r="FA19" i="20" a="1"/>
  <c r="FA19" i="20"/>
  <c r="EZ31" i="30" a="1"/>
  <c r="EZ31" i="30"/>
  <c r="FB19" i="20" a="1"/>
  <c r="FB19" i="20"/>
  <c r="FA31" i="30" a="1"/>
  <c r="FA31" i="30"/>
  <c r="FC19" i="20" a="1"/>
  <c r="FC19" i="20"/>
  <c r="FB31" i="30" a="1"/>
  <c r="FB31" i="30"/>
  <c r="FD19" i="20" a="1"/>
  <c r="FD19" i="20"/>
  <c r="FC31" i="30" a="1"/>
  <c r="FC31" i="30"/>
  <c r="FE19" i="20" a="1"/>
  <c r="FE19" i="20"/>
  <c r="FD31" i="30" a="1"/>
  <c r="FD31" i="30"/>
  <c r="FF19" i="20" a="1"/>
  <c r="FF19" i="20"/>
  <c r="FE31" i="30" a="1"/>
  <c r="FE31" i="30"/>
  <c r="FG19" i="20" a="1"/>
  <c r="FG19" i="20"/>
  <c r="FF31" i="30" a="1"/>
  <c r="FF31" i="30"/>
  <c r="FH19" i="20" a="1"/>
  <c r="FH19" i="20"/>
  <c r="FG31" i="30" a="1"/>
  <c r="FG31" i="30"/>
  <c r="FI19" i="20" a="1"/>
  <c r="FI19" i="20"/>
  <c r="FH31" i="30" a="1"/>
  <c r="FH31" i="30"/>
  <c r="FJ19" i="20" a="1"/>
  <c r="FJ19" i="20"/>
  <c r="FI31" i="30" a="1"/>
  <c r="FI31" i="30"/>
  <c r="FK19" i="20" a="1"/>
  <c r="FK19" i="20"/>
  <c r="FJ31" i="30" a="1"/>
  <c r="FJ31" i="30"/>
  <c r="FL19" i="20" a="1"/>
  <c r="FL19" i="20"/>
  <c r="FK31" i="30" a="1"/>
  <c r="FK31" i="30"/>
  <c r="FM19" i="20" a="1"/>
  <c r="FM19" i="20"/>
  <c r="FL31" i="30" a="1"/>
  <c r="FL31" i="30"/>
  <c r="FN19" i="20" a="1"/>
  <c r="FN19" i="20"/>
  <c r="FM31" i="30" a="1"/>
  <c r="FM31" i="30"/>
  <c r="FO19" i="20" a="1"/>
  <c r="FO19" i="20"/>
  <c r="FN31" i="30" a="1"/>
  <c r="FN31" i="30"/>
  <c r="FP19" i="20" a="1"/>
  <c r="FP19" i="20"/>
  <c r="FO31" i="30" a="1"/>
  <c r="FO31" i="30"/>
  <c r="FQ19" i="20" a="1"/>
  <c r="FQ19" i="20"/>
  <c r="FP31" i="30" a="1"/>
  <c r="FP31" i="30"/>
  <c r="FR19" i="20" a="1"/>
  <c r="FR19" i="20"/>
  <c r="FQ31" i="30" a="1"/>
  <c r="FQ31" i="30"/>
  <c r="FS19" i="20" a="1"/>
  <c r="FS19" i="20"/>
  <c r="FR31" i="30" a="1"/>
  <c r="FR31" i="30"/>
  <c r="FT19" i="20" a="1"/>
  <c r="FT19" i="20"/>
  <c r="FS31" i="30" a="1"/>
  <c r="FS31" i="30"/>
  <c r="FU19" i="20" a="1"/>
  <c r="FU19" i="20"/>
  <c r="FT31" i="30" a="1"/>
  <c r="FT31" i="30"/>
  <c r="FV19" i="20" a="1"/>
  <c r="FV19" i="20"/>
  <c r="FU31" i="30" a="1"/>
  <c r="FU31" i="30"/>
  <c r="FW19" i="20" a="1"/>
  <c r="FW19" i="20"/>
  <c r="FV31" i="30" a="1"/>
  <c r="FV31" i="30"/>
  <c r="FX19" i="20" a="1"/>
  <c r="FX19" i="20"/>
  <c r="FW31" i="30" a="1"/>
  <c r="FW31" i="30"/>
  <c r="FY19" i="20" a="1"/>
  <c r="FY19" i="20"/>
  <c r="FX31" i="30" a="1"/>
  <c r="FX31" i="30"/>
  <c r="FZ19" i="20" a="1"/>
  <c r="FZ19" i="20"/>
  <c r="FY31" i="30" a="1"/>
  <c r="FY31" i="30"/>
  <c r="GA19" i="20" a="1"/>
  <c r="GA19" i="20"/>
  <c r="FZ31" i="30" a="1"/>
  <c r="FZ31" i="30"/>
  <c r="GB19" i="20" a="1"/>
  <c r="GB19" i="20"/>
  <c r="GA31" i="30" a="1"/>
  <c r="GA31" i="30"/>
  <c r="GC19" i="20" a="1"/>
  <c r="GC19" i="20"/>
  <c r="GB31" i="30" a="1"/>
  <c r="GB31" i="30"/>
  <c r="GD19" i="20" a="1"/>
  <c r="GD19" i="20"/>
  <c r="GC31" i="30" a="1"/>
  <c r="GC31" i="30"/>
  <c r="GE19" i="20" a="1"/>
  <c r="GE19" i="20"/>
  <c r="GD31" i="30" a="1"/>
  <c r="GD31" i="30"/>
  <c r="GF19" i="20" a="1"/>
  <c r="GF19" i="20"/>
  <c r="GE31" i="30" a="1"/>
  <c r="GE31" i="30"/>
  <c r="GG19" i="20" a="1"/>
  <c r="GG19" i="20"/>
  <c r="GF31" i="30" a="1"/>
  <c r="GF31" i="30"/>
  <c r="GH19" i="20" a="1"/>
  <c r="GH19" i="20"/>
  <c r="GG31" i="30" a="1"/>
  <c r="GG31" i="30"/>
  <c r="GI19" i="20" a="1"/>
  <c r="GI19" i="20"/>
  <c r="GH31" i="30" a="1"/>
  <c r="GH31" i="30"/>
  <c r="GJ19" i="20" a="1"/>
  <c r="GJ19" i="20"/>
  <c r="GI31" i="30" a="1"/>
  <c r="GI31" i="30"/>
  <c r="GK19" i="20" a="1"/>
  <c r="GK19" i="20"/>
  <c r="GJ31" i="30" a="1"/>
  <c r="GJ31" i="30"/>
  <c r="GL19" i="20" a="1"/>
  <c r="GL19" i="20"/>
  <c r="GK31" i="30" a="1"/>
  <c r="GK31" i="30"/>
  <c r="GM19" i="20" a="1"/>
  <c r="GM19" i="20"/>
  <c r="GL31" i="30" a="1"/>
  <c r="GL31" i="30"/>
  <c r="GN19" i="20" a="1"/>
  <c r="GN19" i="20"/>
  <c r="GM31" i="30" a="1"/>
  <c r="GM31" i="30"/>
  <c r="GO19" i="20" a="1"/>
  <c r="GO19" i="20"/>
  <c r="GN31" i="30" a="1"/>
  <c r="GN31" i="30"/>
  <c r="GP19" i="20" a="1"/>
  <c r="GP19" i="20"/>
  <c r="GO31" i="30" a="1"/>
  <c r="GO31" i="30"/>
  <c r="GQ19" i="20" a="1"/>
  <c r="GQ19" i="20"/>
  <c r="GP31" i="30" a="1"/>
  <c r="GP31" i="30"/>
  <c r="GR19" i="20" a="1"/>
  <c r="GR19" i="20"/>
  <c r="GQ31" i="30" a="1"/>
  <c r="GQ31" i="30"/>
  <c r="GS19" i="20" a="1"/>
  <c r="GS19" i="20"/>
  <c r="GR31" i="30" a="1"/>
  <c r="GR31" i="30"/>
  <c r="GT19" i="20" a="1"/>
  <c r="GT19" i="20"/>
  <c r="GS31" i="30" a="1"/>
  <c r="GS31" i="30"/>
  <c r="C19" i="20" a="1"/>
  <c r="C19" i="20"/>
  <c r="B31" i="30" a="1"/>
  <c r="B31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R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CI27" i="30"/>
  <c r="CJ27" i="30"/>
  <c r="CK27" i="30"/>
  <c r="CL27" i="30"/>
  <c r="CM27" i="30"/>
  <c r="CN27" i="30"/>
  <c r="CO27" i="30"/>
  <c r="CP27" i="30"/>
  <c r="CQ27" i="30"/>
  <c r="CR27" i="30"/>
  <c r="CS27" i="30"/>
  <c r="CT27" i="30"/>
  <c r="CU27" i="30"/>
  <c r="CV27" i="30"/>
  <c r="CW27" i="30"/>
  <c r="CX27" i="30"/>
  <c r="CY27" i="30"/>
  <c r="CZ27" i="30"/>
  <c r="DA27" i="30"/>
  <c r="DB27" i="30"/>
  <c r="DC27" i="30"/>
  <c r="DD27" i="30"/>
  <c r="DE27" i="30"/>
  <c r="DF27" i="30"/>
  <c r="DG27" i="30"/>
  <c r="DH27" i="30"/>
  <c r="DI27" i="30"/>
  <c r="DJ27" i="30"/>
  <c r="DK27" i="30"/>
  <c r="DL27" i="30"/>
  <c r="DM27" i="30"/>
  <c r="DN27" i="30"/>
  <c r="DO27" i="30"/>
  <c r="DP27" i="30"/>
  <c r="DQ27" i="30"/>
  <c r="DR27" i="30"/>
  <c r="DS27" i="30"/>
  <c r="DT27" i="30"/>
  <c r="DU27" i="30"/>
  <c r="DV27" i="30"/>
  <c r="DW27" i="30"/>
  <c r="DX27" i="30"/>
  <c r="DY27" i="30"/>
  <c r="DZ27" i="30"/>
  <c r="EA27" i="30"/>
  <c r="EB27" i="30"/>
  <c r="EC27" i="30"/>
  <c r="ED27" i="30"/>
  <c r="EE27" i="30"/>
  <c r="EF27" i="30"/>
  <c r="EG27" i="30"/>
  <c r="EH27" i="30"/>
  <c r="EI27" i="30"/>
  <c r="EJ27" i="30"/>
  <c r="EK27" i="30"/>
  <c r="EL27" i="30"/>
  <c r="EM27" i="30"/>
  <c r="EN27" i="30"/>
  <c r="EO27" i="30"/>
  <c r="EP27" i="30"/>
  <c r="EQ27" i="30"/>
  <c r="ER27" i="30"/>
  <c r="ES27" i="30"/>
  <c r="ET27" i="30"/>
  <c r="EU27" i="30"/>
  <c r="EV27" i="30"/>
  <c r="EW27" i="30"/>
  <c r="EX27" i="30"/>
  <c r="EY27" i="30"/>
  <c r="EZ27" i="30"/>
  <c r="FA27" i="30"/>
  <c r="FB27" i="30"/>
  <c r="FC27" i="30"/>
  <c r="FD27" i="30"/>
  <c r="FE27" i="30"/>
  <c r="FF27" i="30"/>
  <c r="FG27" i="30"/>
  <c r="FH27" i="30"/>
  <c r="FI27" i="30"/>
  <c r="FJ27" i="30"/>
  <c r="FK27" i="30"/>
  <c r="FL27" i="30"/>
  <c r="FM27" i="30"/>
  <c r="FN27" i="30"/>
  <c r="FO27" i="30"/>
  <c r="FP27" i="30"/>
  <c r="FQ27" i="30"/>
  <c r="FR27" i="30"/>
  <c r="FS27" i="30"/>
  <c r="FT27" i="30"/>
  <c r="FU27" i="30"/>
  <c r="FV27" i="30"/>
  <c r="FW27" i="30"/>
  <c r="FX27" i="30"/>
  <c r="FY27" i="30"/>
  <c r="FZ27" i="30"/>
  <c r="GA27" i="30"/>
  <c r="GB27" i="30"/>
  <c r="GC27" i="30"/>
  <c r="GD27" i="30"/>
  <c r="GE27" i="30"/>
  <c r="GF27" i="30"/>
  <c r="GG27" i="30"/>
  <c r="GH27" i="30"/>
  <c r="GI27" i="30"/>
  <c r="GJ27" i="30"/>
  <c r="GK27" i="30"/>
  <c r="GL27" i="30"/>
  <c r="GM27" i="30"/>
  <c r="GN27" i="30"/>
  <c r="GO27" i="30"/>
  <c r="GP27" i="30"/>
  <c r="GQ27" i="30"/>
  <c r="GR27" i="30"/>
  <c r="GS27" i="30"/>
  <c r="B27" i="30"/>
  <c r="B233" i="30"/>
  <c r="C183" i="30"/>
  <c r="D183" i="30"/>
  <c r="E183" i="30"/>
  <c r="F183" i="30"/>
  <c r="G183" i="30"/>
  <c r="H183" i="30"/>
  <c r="I183" i="30"/>
  <c r="J183" i="30"/>
  <c r="K183" i="30"/>
  <c r="L183" i="30"/>
  <c r="M183" i="30"/>
  <c r="N183" i="30"/>
  <c r="O183" i="30"/>
  <c r="P183" i="30"/>
  <c r="Q183" i="30"/>
  <c r="R183" i="30"/>
  <c r="S183" i="30"/>
  <c r="T183" i="30"/>
  <c r="U183" i="30"/>
  <c r="V183" i="30"/>
  <c r="W183" i="30"/>
  <c r="X183" i="30"/>
  <c r="Y183" i="30"/>
  <c r="Z183" i="30"/>
  <c r="AA183" i="30"/>
  <c r="AB183" i="30"/>
  <c r="AC183" i="30"/>
  <c r="AD183" i="30"/>
  <c r="AE183" i="30"/>
  <c r="AF183" i="30"/>
  <c r="AG183" i="30"/>
  <c r="AH183" i="30"/>
  <c r="AI183" i="30"/>
  <c r="AJ183" i="30"/>
  <c r="AK183" i="30"/>
  <c r="AL183" i="30"/>
  <c r="AM183" i="30"/>
  <c r="AN183" i="30"/>
  <c r="AO183" i="30"/>
  <c r="AP183" i="30"/>
  <c r="AQ183" i="30"/>
  <c r="AR183" i="30"/>
  <c r="AS183" i="30"/>
  <c r="AT183" i="30"/>
  <c r="AU183" i="30"/>
  <c r="AV183" i="30"/>
  <c r="AW183" i="30"/>
  <c r="AX183" i="30"/>
  <c r="AY183" i="30"/>
  <c r="AZ183" i="30"/>
  <c r="BA183" i="30"/>
  <c r="BB183" i="30"/>
  <c r="BC183" i="30"/>
  <c r="BD183" i="30"/>
  <c r="BE183" i="30"/>
  <c r="BF183" i="30"/>
  <c r="BG183" i="30"/>
  <c r="BH183" i="30"/>
  <c r="BI183" i="30"/>
  <c r="BJ183" i="30"/>
  <c r="BK183" i="30"/>
  <c r="BL183" i="30"/>
  <c r="BM183" i="30"/>
  <c r="BN183" i="30"/>
  <c r="BO183" i="30"/>
  <c r="BP183" i="30"/>
  <c r="BQ183" i="30"/>
  <c r="BR183" i="30"/>
  <c r="BS183" i="30"/>
  <c r="BT183" i="30"/>
  <c r="BU183" i="30"/>
  <c r="BV183" i="30"/>
  <c r="BW183" i="30"/>
  <c r="BX183" i="30"/>
  <c r="BY183" i="30"/>
  <c r="BZ183" i="30"/>
  <c r="CA183" i="30"/>
  <c r="CB183" i="30"/>
  <c r="CC183" i="30"/>
  <c r="CD183" i="30"/>
  <c r="CE183" i="30"/>
  <c r="CF183" i="30"/>
  <c r="CG183" i="30"/>
  <c r="CH183" i="30"/>
  <c r="CI183" i="30"/>
  <c r="CJ183" i="30"/>
  <c r="CK183" i="30"/>
  <c r="CL183" i="30"/>
  <c r="CM183" i="30"/>
  <c r="CN183" i="30"/>
  <c r="CO183" i="30"/>
  <c r="CP183" i="30"/>
  <c r="CQ183" i="30"/>
  <c r="CR183" i="30"/>
  <c r="CS183" i="30"/>
  <c r="CT183" i="30"/>
  <c r="CU183" i="30"/>
  <c r="CV183" i="30"/>
  <c r="CW183" i="30"/>
  <c r="CX183" i="30"/>
  <c r="CY183" i="30"/>
  <c r="CZ183" i="30"/>
  <c r="DA183" i="30"/>
  <c r="DB183" i="30"/>
  <c r="DC183" i="30"/>
  <c r="DD183" i="30"/>
  <c r="DE183" i="30"/>
  <c r="DF183" i="30"/>
  <c r="DG183" i="30"/>
  <c r="DH183" i="30"/>
  <c r="DI183" i="30"/>
  <c r="DJ183" i="30"/>
  <c r="DK183" i="30"/>
  <c r="DL183" i="30"/>
  <c r="DM183" i="30"/>
  <c r="DN183" i="30"/>
  <c r="DO183" i="30"/>
  <c r="DP183" i="30"/>
  <c r="DQ183" i="30"/>
  <c r="DR183" i="30"/>
  <c r="DS183" i="30"/>
  <c r="DT183" i="30"/>
  <c r="DU183" i="30"/>
  <c r="DV183" i="30"/>
  <c r="DW183" i="30"/>
  <c r="DX183" i="30"/>
  <c r="DY183" i="30"/>
  <c r="DZ183" i="30"/>
  <c r="EA183" i="30"/>
  <c r="EB183" i="30"/>
  <c r="EC183" i="30"/>
  <c r="ED183" i="30"/>
  <c r="EE183" i="30"/>
  <c r="EF183" i="30"/>
  <c r="EG183" i="30"/>
  <c r="EH183" i="30"/>
  <c r="EI183" i="30"/>
  <c r="EJ183" i="30"/>
  <c r="EK183" i="30"/>
  <c r="EL183" i="30"/>
  <c r="EM183" i="30"/>
  <c r="EN183" i="30"/>
  <c r="EO183" i="30"/>
  <c r="EP183" i="30"/>
  <c r="EQ183" i="30"/>
  <c r="ER183" i="30"/>
  <c r="ES183" i="30"/>
  <c r="ET183" i="30"/>
  <c r="EU183" i="30"/>
  <c r="EV183" i="30"/>
  <c r="EW183" i="30"/>
  <c r="EX183" i="30"/>
  <c r="EY183" i="30"/>
  <c r="EZ183" i="30"/>
  <c r="FA183" i="30"/>
  <c r="FB183" i="30"/>
  <c r="FC183" i="30"/>
  <c r="FD183" i="30"/>
  <c r="FE183" i="30"/>
  <c r="FF183" i="30"/>
  <c r="FG183" i="30"/>
  <c r="FH183" i="30"/>
  <c r="FI183" i="30"/>
  <c r="FJ183" i="30"/>
  <c r="FK183" i="30"/>
  <c r="FL183" i="30"/>
  <c r="FM183" i="30"/>
  <c r="FN183" i="30"/>
  <c r="FO183" i="30"/>
  <c r="FP183" i="30"/>
  <c r="FQ183" i="30"/>
  <c r="FR183" i="30"/>
  <c r="FS183" i="30"/>
  <c r="FT183" i="30"/>
  <c r="FU183" i="30"/>
  <c r="FV183" i="30"/>
  <c r="FW183" i="30"/>
  <c r="FX183" i="30"/>
  <c r="FY183" i="30"/>
  <c r="FZ183" i="30"/>
  <c r="GA183" i="30"/>
  <c r="GB183" i="30"/>
  <c r="GC183" i="30"/>
  <c r="GD183" i="30"/>
  <c r="GE183" i="30"/>
  <c r="GF183" i="30"/>
  <c r="GG183" i="30"/>
  <c r="GH183" i="30"/>
  <c r="GI183" i="30"/>
  <c r="GJ183" i="30"/>
  <c r="GK183" i="30"/>
  <c r="GL183" i="30"/>
  <c r="GM183" i="30"/>
  <c r="GN183" i="30"/>
  <c r="GO183" i="30"/>
  <c r="GP183" i="30"/>
  <c r="GQ183" i="30"/>
  <c r="GR183" i="30"/>
  <c r="GS183" i="30"/>
  <c r="B183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BX40" i="30"/>
  <c r="BY40" i="30"/>
  <c r="BZ40" i="30"/>
  <c r="CA40" i="30"/>
  <c r="CB40" i="30"/>
  <c r="CC40" i="30"/>
  <c r="CD40" i="30"/>
  <c r="CE40" i="30"/>
  <c r="CF40" i="30"/>
  <c r="CG40" i="30"/>
  <c r="CH40" i="30"/>
  <c r="CI40" i="30"/>
  <c r="CJ40" i="30"/>
  <c r="CK40" i="30"/>
  <c r="CL40" i="30"/>
  <c r="CM40" i="30"/>
  <c r="CN40" i="30"/>
  <c r="CO40" i="30"/>
  <c r="CP40" i="30"/>
  <c r="CQ40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DM40" i="30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EC40" i="30"/>
  <c r="ED40" i="30"/>
  <c r="EE40" i="30"/>
  <c r="EF40" i="30"/>
  <c r="EG40" i="30"/>
  <c r="EH40" i="30"/>
  <c r="EI40" i="30"/>
  <c r="EJ40" i="30"/>
  <c r="EK40" i="30"/>
  <c r="EL40" i="30"/>
  <c r="EM40" i="30"/>
  <c r="EN40" i="30"/>
  <c r="EO40" i="30"/>
  <c r="EP40" i="30"/>
  <c r="EQ40" i="30"/>
  <c r="ER40" i="30"/>
  <c r="ES40" i="30"/>
  <c r="ET40" i="30"/>
  <c r="EU40" i="30"/>
  <c r="EV40" i="30"/>
  <c r="EW40" i="30"/>
  <c r="EX40" i="30"/>
  <c r="EY40" i="30"/>
  <c r="EZ40" i="30"/>
  <c r="FA40" i="30"/>
  <c r="FB40" i="30"/>
  <c r="FC40" i="30"/>
  <c r="FD40" i="30"/>
  <c r="FE40" i="30"/>
  <c r="FF40" i="30"/>
  <c r="FG40" i="30"/>
  <c r="FH40" i="30"/>
  <c r="FI40" i="30"/>
  <c r="FJ40" i="30"/>
  <c r="FK40" i="30"/>
  <c r="FL40" i="30"/>
  <c r="FM40" i="30"/>
  <c r="FN40" i="30"/>
  <c r="FO40" i="30"/>
  <c r="FP40" i="30"/>
  <c r="FQ40" i="30"/>
  <c r="FR40" i="30"/>
  <c r="FS40" i="30"/>
  <c r="FT40" i="30"/>
  <c r="FU40" i="30"/>
  <c r="FV40" i="30"/>
  <c r="FW40" i="30"/>
  <c r="FX40" i="30"/>
  <c r="FY40" i="30"/>
  <c r="FZ40" i="30"/>
  <c r="GA40" i="30"/>
  <c r="GB40" i="30"/>
  <c r="GC40" i="30"/>
  <c r="GD40" i="30"/>
  <c r="GE40" i="30"/>
  <c r="GF40" i="30"/>
  <c r="GG40" i="30"/>
  <c r="GH40" i="30"/>
  <c r="GI40" i="30"/>
  <c r="GJ40" i="30"/>
  <c r="GK40" i="30"/>
  <c r="GL40" i="30"/>
  <c r="GM40" i="30"/>
  <c r="GN40" i="30"/>
  <c r="GO40" i="30"/>
  <c r="GP40" i="30"/>
  <c r="GQ40" i="30"/>
  <c r="GR40" i="30"/>
  <c r="GS40" i="30"/>
  <c r="B40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CI25" i="30"/>
  <c r="CJ25" i="30"/>
  <c r="CK25" i="30"/>
  <c r="CL25" i="30"/>
  <c r="CM25" i="30"/>
  <c r="CN25" i="30"/>
  <c r="CO25" i="30"/>
  <c r="CP25" i="30"/>
  <c r="CQ25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EC25" i="30"/>
  <c r="ED25" i="30"/>
  <c r="EE25" i="30"/>
  <c r="EF25" i="30"/>
  <c r="EG25" i="30"/>
  <c r="EH25" i="30"/>
  <c r="EI25" i="30"/>
  <c r="EJ25" i="30"/>
  <c r="EK25" i="30"/>
  <c r="EL25" i="30"/>
  <c r="EM25" i="30"/>
  <c r="EN25" i="30"/>
  <c r="EO25" i="30"/>
  <c r="EP25" i="30"/>
  <c r="EQ25" i="30"/>
  <c r="ER25" i="30"/>
  <c r="ES25" i="30"/>
  <c r="ET25" i="30"/>
  <c r="EU25" i="30"/>
  <c r="EV25" i="30"/>
  <c r="EW25" i="30"/>
  <c r="EX25" i="30"/>
  <c r="EY25" i="30"/>
  <c r="EZ25" i="30"/>
  <c r="FA25" i="30"/>
  <c r="FB25" i="30"/>
  <c r="FC25" i="30"/>
  <c r="FD25" i="30"/>
  <c r="FE25" i="30"/>
  <c r="FF25" i="30"/>
  <c r="FG25" i="30"/>
  <c r="FH25" i="30"/>
  <c r="FI25" i="30"/>
  <c r="FJ25" i="30"/>
  <c r="FK25" i="30"/>
  <c r="FL25" i="30"/>
  <c r="FM25" i="30"/>
  <c r="FN25" i="30"/>
  <c r="FO25" i="30"/>
  <c r="FP25" i="30"/>
  <c r="FQ25" i="30"/>
  <c r="FR25" i="30"/>
  <c r="FS25" i="30"/>
  <c r="FT25" i="30"/>
  <c r="FU25" i="30"/>
  <c r="FV25" i="30"/>
  <c r="FW25" i="30"/>
  <c r="FX25" i="30"/>
  <c r="FY25" i="30"/>
  <c r="FZ25" i="30"/>
  <c r="GA25" i="30"/>
  <c r="GB25" i="30"/>
  <c r="GC25" i="30"/>
  <c r="GD25" i="30"/>
  <c r="GE25" i="30"/>
  <c r="GF25" i="30"/>
  <c r="GG25" i="30"/>
  <c r="GH25" i="30"/>
  <c r="GI25" i="30"/>
  <c r="GJ25" i="30"/>
  <c r="GK25" i="30"/>
  <c r="GL25" i="30"/>
  <c r="GM25" i="30"/>
  <c r="GN25" i="30"/>
  <c r="GO25" i="30"/>
  <c r="GP25" i="30"/>
  <c r="GQ25" i="30"/>
  <c r="GR25" i="30"/>
  <c r="GS25" i="30"/>
  <c r="B25" i="30"/>
  <c r="C52" i="30"/>
  <c r="D52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AZ52" i="30"/>
  <c r="BA52" i="30"/>
  <c r="BB52" i="30"/>
  <c r="BC52" i="30"/>
  <c r="BD52" i="30"/>
  <c r="BE52" i="30"/>
  <c r="BF52" i="30"/>
  <c r="BG52" i="30"/>
  <c r="BH52" i="30"/>
  <c r="BI52" i="30"/>
  <c r="BJ52" i="30"/>
  <c r="BK52" i="30"/>
  <c r="BL52" i="30"/>
  <c r="BM52" i="30"/>
  <c r="BN52" i="30"/>
  <c r="BO52" i="30"/>
  <c r="BP52" i="30"/>
  <c r="BQ52" i="30"/>
  <c r="BR52" i="30"/>
  <c r="BS52" i="30"/>
  <c r="BT52" i="30"/>
  <c r="BU52" i="30"/>
  <c r="BV52" i="30"/>
  <c r="BW52" i="30"/>
  <c r="BX52" i="30"/>
  <c r="BY52" i="30"/>
  <c r="BZ52" i="30"/>
  <c r="CA52" i="30"/>
  <c r="CB52" i="30"/>
  <c r="CC52" i="30"/>
  <c r="CD52" i="30"/>
  <c r="CE52" i="30"/>
  <c r="CF52" i="30"/>
  <c r="CG52" i="30"/>
  <c r="CH52" i="30"/>
  <c r="CI52" i="30"/>
  <c r="CJ52" i="30"/>
  <c r="CK52" i="30"/>
  <c r="CL52" i="30"/>
  <c r="CM52" i="30"/>
  <c r="CN52" i="30"/>
  <c r="CO52" i="30"/>
  <c r="CP52" i="30"/>
  <c r="CQ52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DM52" i="30"/>
  <c r="DN52" i="30"/>
  <c r="DO52" i="30"/>
  <c r="DP52" i="30"/>
  <c r="DQ52" i="30"/>
  <c r="DR52" i="30"/>
  <c r="DS52" i="30"/>
  <c r="DT52" i="30"/>
  <c r="DU52" i="30"/>
  <c r="DV52" i="30"/>
  <c r="DW52" i="30"/>
  <c r="DX52" i="30"/>
  <c r="DY52" i="30"/>
  <c r="DZ52" i="30"/>
  <c r="EA52" i="30"/>
  <c r="EB52" i="30"/>
  <c r="EC52" i="30"/>
  <c r="ED52" i="30"/>
  <c r="EE52" i="30"/>
  <c r="EF52" i="30"/>
  <c r="EG52" i="30"/>
  <c r="EH52" i="30"/>
  <c r="EI52" i="30"/>
  <c r="EJ52" i="30"/>
  <c r="EK52" i="30"/>
  <c r="EL52" i="30"/>
  <c r="EM52" i="30"/>
  <c r="EN52" i="30"/>
  <c r="EO52" i="30"/>
  <c r="EP52" i="30"/>
  <c r="EQ52" i="30"/>
  <c r="ER52" i="30"/>
  <c r="ES52" i="30"/>
  <c r="ET52" i="30"/>
  <c r="EU52" i="30"/>
  <c r="EV52" i="30"/>
  <c r="EW52" i="30"/>
  <c r="EX52" i="30"/>
  <c r="EY52" i="30"/>
  <c r="EZ52" i="30"/>
  <c r="FA52" i="30"/>
  <c r="FB52" i="30"/>
  <c r="FC52" i="30"/>
  <c r="FD52" i="30"/>
  <c r="FE52" i="30"/>
  <c r="FF52" i="30"/>
  <c r="FG52" i="30"/>
  <c r="FH52" i="30"/>
  <c r="FI52" i="30"/>
  <c r="FJ52" i="30"/>
  <c r="FK52" i="30"/>
  <c r="FL52" i="30"/>
  <c r="FM52" i="30"/>
  <c r="FN52" i="30"/>
  <c r="FO52" i="30"/>
  <c r="FP52" i="30"/>
  <c r="FQ52" i="30"/>
  <c r="FR52" i="30"/>
  <c r="FS52" i="30"/>
  <c r="FT52" i="30"/>
  <c r="FU52" i="30"/>
  <c r="FV52" i="30"/>
  <c r="FW52" i="30"/>
  <c r="FX52" i="30"/>
  <c r="FY52" i="30"/>
  <c r="FZ52" i="30"/>
  <c r="GA52" i="30"/>
  <c r="GB52" i="30"/>
  <c r="GC52" i="30"/>
  <c r="GD52" i="30"/>
  <c r="GE52" i="30"/>
  <c r="GF52" i="30"/>
  <c r="GG52" i="30"/>
  <c r="GH52" i="30"/>
  <c r="GI52" i="30"/>
  <c r="GJ52" i="30"/>
  <c r="GK52" i="30"/>
  <c r="GL52" i="30"/>
  <c r="GM52" i="30"/>
  <c r="GN52" i="30"/>
  <c r="GO52" i="30"/>
  <c r="GP52" i="30"/>
  <c r="GQ52" i="30"/>
  <c r="GR52" i="30"/>
  <c r="GS52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R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CI37" i="30"/>
  <c r="CJ37" i="30"/>
  <c r="CK37" i="30"/>
  <c r="CL37" i="30"/>
  <c r="CM37" i="30"/>
  <c r="CN37" i="30"/>
  <c r="CO37" i="30"/>
  <c r="CP37" i="30"/>
  <c r="CQ37" i="30"/>
  <c r="CR37" i="30"/>
  <c r="CS37" i="30"/>
  <c r="CT37" i="30"/>
  <c r="CU37" i="30"/>
  <c r="CV37" i="30"/>
  <c r="CW37" i="30"/>
  <c r="CX37" i="30"/>
  <c r="CY37" i="30"/>
  <c r="CZ37" i="30"/>
  <c r="DA37" i="30"/>
  <c r="DB37" i="30"/>
  <c r="DC37" i="30"/>
  <c r="DD37" i="30"/>
  <c r="DE37" i="30"/>
  <c r="DF37" i="30"/>
  <c r="DG37" i="30"/>
  <c r="DH37" i="30"/>
  <c r="DI37" i="30"/>
  <c r="DJ37" i="30"/>
  <c r="DK37" i="30"/>
  <c r="DL37" i="30"/>
  <c r="DM37" i="30"/>
  <c r="DN37" i="30"/>
  <c r="DO37" i="30"/>
  <c r="DP37" i="30"/>
  <c r="DQ37" i="30"/>
  <c r="DR37" i="30"/>
  <c r="DS37" i="30"/>
  <c r="DT37" i="30"/>
  <c r="DU37" i="30"/>
  <c r="DV37" i="30"/>
  <c r="DW37" i="30"/>
  <c r="DX37" i="30"/>
  <c r="DY37" i="30"/>
  <c r="DZ37" i="30"/>
  <c r="EA37" i="30"/>
  <c r="EB37" i="30"/>
  <c r="EC37" i="30"/>
  <c r="ED37" i="30"/>
  <c r="EE37" i="30"/>
  <c r="EF37" i="30"/>
  <c r="EG37" i="30"/>
  <c r="EH37" i="30"/>
  <c r="EI37" i="30"/>
  <c r="EJ37" i="30"/>
  <c r="EK37" i="30"/>
  <c r="EL37" i="30"/>
  <c r="EM37" i="30"/>
  <c r="EN37" i="30"/>
  <c r="EO37" i="30"/>
  <c r="EP37" i="30"/>
  <c r="EQ37" i="30"/>
  <c r="ER37" i="30"/>
  <c r="ES37" i="30"/>
  <c r="ET37" i="30"/>
  <c r="EU37" i="30"/>
  <c r="EV37" i="30"/>
  <c r="EW37" i="30"/>
  <c r="EX37" i="30"/>
  <c r="EY37" i="30"/>
  <c r="EZ37" i="30"/>
  <c r="FA37" i="30"/>
  <c r="FB37" i="30"/>
  <c r="FC37" i="30"/>
  <c r="FD37" i="30"/>
  <c r="FE37" i="30"/>
  <c r="FF37" i="30"/>
  <c r="FG37" i="30"/>
  <c r="FH37" i="30"/>
  <c r="FI37" i="30"/>
  <c r="FJ37" i="30"/>
  <c r="FK37" i="30"/>
  <c r="FL37" i="30"/>
  <c r="FM37" i="30"/>
  <c r="FN37" i="30"/>
  <c r="FO37" i="30"/>
  <c r="FP37" i="30"/>
  <c r="FQ37" i="30"/>
  <c r="FR37" i="30"/>
  <c r="FS37" i="30"/>
  <c r="FT37" i="30"/>
  <c r="FU37" i="30"/>
  <c r="FV37" i="30"/>
  <c r="FW37" i="30"/>
  <c r="FX37" i="30"/>
  <c r="FY37" i="30"/>
  <c r="FZ37" i="30"/>
  <c r="GA37" i="30"/>
  <c r="GB37" i="30"/>
  <c r="GC37" i="30"/>
  <c r="GD37" i="30"/>
  <c r="GE37" i="30"/>
  <c r="GF37" i="30"/>
  <c r="GG37" i="30"/>
  <c r="GH37" i="30"/>
  <c r="GI37" i="30"/>
  <c r="GJ37" i="30"/>
  <c r="GK37" i="30"/>
  <c r="GL37" i="30"/>
  <c r="GM37" i="30"/>
  <c r="GN37" i="30"/>
  <c r="GO37" i="30"/>
  <c r="GP37" i="30"/>
  <c r="GQ37" i="30"/>
  <c r="GR37" i="30"/>
  <c r="GS37" i="30"/>
  <c r="B45" i="30"/>
  <c r="C10" i="20"/>
  <c r="C13" i="20"/>
  <c r="C11" i="20"/>
  <c r="C12" i="20"/>
  <c r="C14" i="20"/>
  <c r="C15" i="20"/>
  <c r="C16" i="20"/>
  <c r="C17" i="20"/>
  <c r="B47" i="30" a="1"/>
  <c r="B47" i="30"/>
  <c r="B50" i="30"/>
  <c r="C45" i="30"/>
  <c r="D10" i="20"/>
  <c r="D13" i="20"/>
  <c r="D11" i="20"/>
  <c r="D12" i="20"/>
  <c r="D14" i="20"/>
  <c r="D15" i="20"/>
  <c r="D16" i="20"/>
  <c r="D17" i="20"/>
  <c r="C47" i="30" a="1"/>
  <c r="C47" i="30"/>
  <c r="C50" i="30"/>
  <c r="D45" i="30"/>
  <c r="E10" i="20"/>
  <c r="E13" i="20"/>
  <c r="E11" i="20"/>
  <c r="E12" i="20"/>
  <c r="E14" i="20"/>
  <c r="E15" i="20"/>
  <c r="E16" i="20"/>
  <c r="E17" i="20"/>
  <c r="D47" i="30" a="1"/>
  <c r="D47" i="30"/>
  <c r="D50" i="30"/>
  <c r="E45" i="30"/>
  <c r="F10" i="20"/>
  <c r="F13" i="20"/>
  <c r="F11" i="20"/>
  <c r="F12" i="20"/>
  <c r="F14" i="20"/>
  <c r="F15" i="20"/>
  <c r="F16" i="20"/>
  <c r="F17" i="20"/>
  <c r="E47" i="30" a="1"/>
  <c r="E47" i="30"/>
  <c r="E50" i="30"/>
  <c r="F45" i="30"/>
  <c r="G10" i="20"/>
  <c r="G13" i="20"/>
  <c r="G11" i="20"/>
  <c r="G12" i="20"/>
  <c r="G14" i="20"/>
  <c r="G15" i="20"/>
  <c r="G16" i="20"/>
  <c r="G17" i="20"/>
  <c r="F47" i="30" a="1"/>
  <c r="F47" i="30"/>
  <c r="F50" i="30"/>
  <c r="B30" i="30"/>
  <c r="B32" i="30" a="1"/>
  <c r="B32" i="30"/>
  <c r="B35" i="30"/>
  <c r="C30" i="30"/>
  <c r="C32" i="30" a="1"/>
  <c r="C32" i="30"/>
  <c r="C35" i="30"/>
  <c r="D30" i="30"/>
  <c r="D32" i="30" a="1"/>
  <c r="D32" i="30"/>
  <c r="D35" i="30"/>
  <c r="E30" i="30"/>
  <c r="E32" i="30" a="1"/>
  <c r="E32" i="30"/>
  <c r="E35" i="30"/>
  <c r="F30" i="30"/>
  <c r="F32" i="30" a="1"/>
  <c r="F32" i="30"/>
  <c r="F35" i="30"/>
  <c r="B257" i="30"/>
  <c r="C245" i="30"/>
  <c r="D245" i="30"/>
  <c r="E245" i="30"/>
  <c r="F245" i="30"/>
  <c r="G245" i="30"/>
  <c r="H245" i="30"/>
  <c r="I245" i="30"/>
  <c r="J245" i="30"/>
  <c r="K245" i="30"/>
  <c r="L245" i="30"/>
  <c r="M245" i="30"/>
  <c r="N245" i="30"/>
  <c r="O245" i="30"/>
  <c r="P245" i="30"/>
  <c r="Q245" i="30"/>
  <c r="R245" i="30"/>
  <c r="S245" i="30"/>
  <c r="T245" i="30"/>
  <c r="U245" i="30"/>
  <c r="V245" i="30"/>
  <c r="W245" i="30"/>
  <c r="X245" i="30"/>
  <c r="Y245" i="30"/>
  <c r="Z245" i="30"/>
  <c r="AA245" i="30"/>
  <c r="AB245" i="30"/>
  <c r="AC245" i="30"/>
  <c r="AD245" i="30"/>
  <c r="AE245" i="30"/>
  <c r="AF245" i="30"/>
  <c r="AG245" i="30"/>
  <c r="AH245" i="30"/>
  <c r="AI245" i="30"/>
  <c r="AJ245" i="30"/>
  <c r="AK245" i="30"/>
  <c r="AL245" i="30"/>
  <c r="AM245" i="30"/>
  <c r="AN245" i="30"/>
  <c r="AO245" i="30"/>
  <c r="AP245" i="30"/>
  <c r="AQ245" i="30"/>
  <c r="AR245" i="30"/>
  <c r="AS245" i="30"/>
  <c r="AT245" i="30"/>
  <c r="AU245" i="30"/>
  <c r="AV245" i="30"/>
  <c r="AW245" i="30"/>
  <c r="AX245" i="30"/>
  <c r="AY245" i="30"/>
  <c r="AZ245" i="30"/>
  <c r="BA245" i="30"/>
  <c r="BB245" i="30"/>
  <c r="BC245" i="30"/>
  <c r="BD245" i="30"/>
  <c r="BE245" i="30"/>
  <c r="BF245" i="30"/>
  <c r="BG245" i="30"/>
  <c r="BH245" i="30"/>
  <c r="BI245" i="30"/>
  <c r="BJ245" i="30"/>
  <c r="BK245" i="30"/>
  <c r="BL245" i="30"/>
  <c r="BM245" i="30"/>
  <c r="BN245" i="30"/>
  <c r="BO245" i="30"/>
  <c r="BP245" i="30"/>
  <c r="BQ245" i="30"/>
  <c r="BR245" i="30"/>
  <c r="BS245" i="30"/>
  <c r="BT245" i="30"/>
  <c r="BU245" i="30"/>
  <c r="BV245" i="30"/>
  <c r="BW245" i="30"/>
  <c r="BX245" i="30"/>
  <c r="BY245" i="30"/>
  <c r="BZ245" i="30"/>
  <c r="CA245" i="30"/>
  <c r="CB245" i="30"/>
  <c r="CC245" i="30"/>
  <c r="CD245" i="30"/>
  <c r="CE245" i="30"/>
  <c r="CF245" i="30"/>
  <c r="CG245" i="30"/>
  <c r="CH245" i="30"/>
  <c r="CI245" i="30"/>
  <c r="CJ245" i="30"/>
  <c r="CK245" i="30"/>
  <c r="CL245" i="30"/>
  <c r="CM245" i="30"/>
  <c r="CN245" i="30"/>
  <c r="CO245" i="30"/>
  <c r="CP245" i="30"/>
  <c r="CQ245" i="30"/>
  <c r="CR245" i="30"/>
  <c r="CS245" i="30"/>
  <c r="CT245" i="30"/>
  <c r="CU245" i="30"/>
  <c r="CV245" i="30"/>
  <c r="CW245" i="30"/>
  <c r="CX245" i="30"/>
  <c r="CY245" i="30"/>
  <c r="CZ245" i="30"/>
  <c r="DA245" i="30"/>
  <c r="DB245" i="30"/>
  <c r="DC245" i="30"/>
  <c r="DD245" i="30"/>
  <c r="DE245" i="30"/>
  <c r="DF245" i="30"/>
  <c r="DG245" i="30"/>
  <c r="DH245" i="30"/>
  <c r="DI245" i="30"/>
  <c r="DJ245" i="30"/>
  <c r="DK245" i="30"/>
  <c r="DL245" i="30"/>
  <c r="DM245" i="30"/>
  <c r="DN245" i="30"/>
  <c r="DO245" i="30"/>
  <c r="DP245" i="30"/>
  <c r="DQ245" i="30"/>
  <c r="DR245" i="30"/>
  <c r="DS245" i="30"/>
  <c r="DT245" i="30"/>
  <c r="DU245" i="30"/>
  <c r="DV245" i="30"/>
  <c r="DW245" i="30"/>
  <c r="DX245" i="30"/>
  <c r="DY245" i="30"/>
  <c r="DZ245" i="30"/>
  <c r="EA245" i="30"/>
  <c r="EB245" i="30"/>
  <c r="EC245" i="30"/>
  <c r="ED245" i="30"/>
  <c r="EE245" i="30"/>
  <c r="EF245" i="30"/>
  <c r="EG245" i="30"/>
  <c r="EH245" i="30"/>
  <c r="EI245" i="30"/>
  <c r="EJ245" i="30"/>
  <c r="EK245" i="30"/>
  <c r="EL245" i="30"/>
  <c r="EM245" i="30"/>
  <c r="EN245" i="30"/>
  <c r="EO245" i="30"/>
  <c r="EP245" i="30"/>
  <c r="EQ245" i="30"/>
  <c r="ER245" i="30"/>
  <c r="ES245" i="30"/>
  <c r="ET245" i="30"/>
  <c r="EU245" i="30"/>
  <c r="EV245" i="30"/>
  <c r="EW245" i="30"/>
  <c r="EX245" i="30"/>
  <c r="EY245" i="30"/>
  <c r="EZ245" i="30"/>
  <c r="FA245" i="30"/>
  <c r="FB245" i="30"/>
  <c r="FC245" i="30"/>
  <c r="FD245" i="30"/>
  <c r="FE245" i="30"/>
  <c r="FF245" i="30"/>
  <c r="FG245" i="30"/>
  <c r="FH245" i="30"/>
  <c r="FI245" i="30"/>
  <c r="FJ245" i="30"/>
  <c r="FK245" i="30"/>
  <c r="FL245" i="30"/>
  <c r="FM245" i="30"/>
  <c r="FN245" i="30"/>
  <c r="FO245" i="30"/>
  <c r="FP245" i="30"/>
  <c r="FQ245" i="30"/>
  <c r="FR245" i="30"/>
  <c r="FS245" i="30"/>
  <c r="FT245" i="30"/>
  <c r="FU245" i="30"/>
  <c r="FV245" i="30"/>
  <c r="FW245" i="30"/>
  <c r="FX245" i="30"/>
  <c r="FY245" i="30"/>
  <c r="FZ245" i="30"/>
  <c r="GA245" i="30"/>
  <c r="GB245" i="30"/>
  <c r="GC245" i="30"/>
  <c r="GD245" i="30"/>
  <c r="GE245" i="30"/>
  <c r="GF245" i="30"/>
  <c r="GG245" i="30"/>
  <c r="GH245" i="30"/>
  <c r="GI245" i="30"/>
  <c r="GJ245" i="30"/>
  <c r="GK245" i="30"/>
  <c r="GL245" i="30"/>
  <c r="GM245" i="30"/>
  <c r="GN245" i="30"/>
  <c r="GO245" i="30"/>
  <c r="GP245" i="30"/>
  <c r="GQ245" i="30"/>
  <c r="GR245" i="30"/>
  <c r="GS245" i="30"/>
  <c r="B245" i="30"/>
  <c r="C244" i="30"/>
  <c r="D244" i="30"/>
  <c r="E244" i="30"/>
  <c r="F244" i="30"/>
  <c r="G244" i="30"/>
  <c r="H244" i="30"/>
  <c r="I244" i="30"/>
  <c r="J244" i="30"/>
  <c r="K244" i="30"/>
  <c r="L244" i="30"/>
  <c r="M244" i="30"/>
  <c r="N244" i="30"/>
  <c r="O244" i="30"/>
  <c r="P244" i="30"/>
  <c r="Q244" i="30"/>
  <c r="R244" i="30"/>
  <c r="S244" i="30"/>
  <c r="T244" i="30"/>
  <c r="U244" i="30"/>
  <c r="V244" i="30"/>
  <c r="W244" i="30"/>
  <c r="X244" i="30"/>
  <c r="Y244" i="30"/>
  <c r="Z244" i="30"/>
  <c r="AA244" i="30"/>
  <c r="AB244" i="30"/>
  <c r="AC244" i="30"/>
  <c r="AD244" i="30"/>
  <c r="AE244" i="30"/>
  <c r="AF244" i="30"/>
  <c r="AG244" i="30"/>
  <c r="AH244" i="30"/>
  <c r="AI244" i="30"/>
  <c r="AJ244" i="30"/>
  <c r="AK244" i="30"/>
  <c r="AL244" i="30"/>
  <c r="AM244" i="30"/>
  <c r="AN244" i="30"/>
  <c r="AO244" i="30"/>
  <c r="AP244" i="30"/>
  <c r="AQ244" i="30"/>
  <c r="AR244" i="30"/>
  <c r="AS244" i="30"/>
  <c r="AT244" i="30"/>
  <c r="AU244" i="30"/>
  <c r="AV244" i="30"/>
  <c r="AW244" i="30"/>
  <c r="AX244" i="30"/>
  <c r="AY244" i="30"/>
  <c r="AZ244" i="30"/>
  <c r="BA244" i="30"/>
  <c r="BB244" i="30"/>
  <c r="BC244" i="30"/>
  <c r="BD244" i="30"/>
  <c r="BE244" i="30"/>
  <c r="BF244" i="30"/>
  <c r="BG244" i="30"/>
  <c r="BH244" i="30"/>
  <c r="BI244" i="30"/>
  <c r="BJ244" i="30"/>
  <c r="BK244" i="30"/>
  <c r="BL244" i="30"/>
  <c r="BM244" i="30"/>
  <c r="BN244" i="30"/>
  <c r="BO244" i="30"/>
  <c r="BP244" i="30"/>
  <c r="BQ244" i="30"/>
  <c r="BR244" i="30"/>
  <c r="BS244" i="30"/>
  <c r="BT244" i="30"/>
  <c r="BU244" i="30"/>
  <c r="BV244" i="30"/>
  <c r="BW244" i="30"/>
  <c r="BX244" i="30"/>
  <c r="BY244" i="30"/>
  <c r="BZ244" i="30"/>
  <c r="CA244" i="30"/>
  <c r="CB244" i="30"/>
  <c r="CC244" i="30"/>
  <c r="CD244" i="30"/>
  <c r="CE244" i="30"/>
  <c r="CF244" i="30"/>
  <c r="CG244" i="30"/>
  <c r="CH244" i="30"/>
  <c r="CI244" i="30"/>
  <c r="CJ244" i="30"/>
  <c r="CK244" i="30"/>
  <c r="CL244" i="30"/>
  <c r="CM244" i="30"/>
  <c r="CN244" i="30"/>
  <c r="CO244" i="30"/>
  <c r="CP244" i="30"/>
  <c r="CQ244" i="30"/>
  <c r="CR244" i="30"/>
  <c r="CS244" i="30"/>
  <c r="CT244" i="30"/>
  <c r="CU244" i="30"/>
  <c r="CV244" i="30"/>
  <c r="CW244" i="30"/>
  <c r="CX244" i="30"/>
  <c r="CY244" i="30"/>
  <c r="CZ244" i="30"/>
  <c r="DA244" i="30"/>
  <c r="DB244" i="30"/>
  <c r="DC244" i="30"/>
  <c r="DD244" i="30"/>
  <c r="DE244" i="30"/>
  <c r="DF244" i="30"/>
  <c r="DG244" i="30"/>
  <c r="DH244" i="30"/>
  <c r="DI244" i="30"/>
  <c r="DJ244" i="30"/>
  <c r="DK244" i="30"/>
  <c r="DL244" i="30"/>
  <c r="DM244" i="30"/>
  <c r="DN244" i="30"/>
  <c r="DO244" i="30"/>
  <c r="DP244" i="30"/>
  <c r="DQ244" i="30"/>
  <c r="DR244" i="30"/>
  <c r="DS244" i="30"/>
  <c r="DT244" i="30"/>
  <c r="DU244" i="30"/>
  <c r="DV244" i="30"/>
  <c r="DW244" i="30"/>
  <c r="DX244" i="30"/>
  <c r="DY244" i="30"/>
  <c r="DZ244" i="30"/>
  <c r="EA244" i="30"/>
  <c r="EB244" i="30"/>
  <c r="EC244" i="30"/>
  <c r="ED244" i="30"/>
  <c r="EE244" i="30"/>
  <c r="EF244" i="30"/>
  <c r="EG244" i="30"/>
  <c r="EH244" i="30"/>
  <c r="EI244" i="30"/>
  <c r="EJ244" i="30"/>
  <c r="EK244" i="30"/>
  <c r="EL244" i="30"/>
  <c r="EM244" i="30"/>
  <c r="EN244" i="30"/>
  <c r="EO244" i="30"/>
  <c r="EP244" i="30"/>
  <c r="EQ244" i="30"/>
  <c r="ER244" i="30"/>
  <c r="ES244" i="30"/>
  <c r="ET244" i="30"/>
  <c r="EU244" i="30"/>
  <c r="EV244" i="30"/>
  <c r="EW244" i="30"/>
  <c r="EX244" i="30"/>
  <c r="EY244" i="30"/>
  <c r="EZ244" i="30"/>
  <c r="FA244" i="30"/>
  <c r="FB244" i="30"/>
  <c r="FC244" i="30"/>
  <c r="FD244" i="30"/>
  <c r="FE244" i="30"/>
  <c r="FF244" i="30"/>
  <c r="FG244" i="30"/>
  <c r="FH244" i="30"/>
  <c r="FI244" i="30"/>
  <c r="FJ244" i="30"/>
  <c r="FK244" i="30"/>
  <c r="FL244" i="30"/>
  <c r="FM244" i="30"/>
  <c r="FN244" i="30"/>
  <c r="FO244" i="30"/>
  <c r="FP244" i="30"/>
  <c r="FQ244" i="30"/>
  <c r="FR244" i="30"/>
  <c r="FS244" i="30"/>
  <c r="FT244" i="30"/>
  <c r="FU244" i="30"/>
  <c r="FV244" i="30"/>
  <c r="FW244" i="30"/>
  <c r="FX244" i="30"/>
  <c r="FY244" i="30"/>
  <c r="FZ244" i="30"/>
  <c r="GA244" i="30"/>
  <c r="GB244" i="30"/>
  <c r="GC244" i="30"/>
  <c r="GD244" i="30"/>
  <c r="GE244" i="30"/>
  <c r="GF244" i="30"/>
  <c r="GG244" i="30"/>
  <c r="GH244" i="30"/>
  <c r="GI244" i="30"/>
  <c r="GJ244" i="30"/>
  <c r="GK244" i="30"/>
  <c r="GL244" i="30"/>
  <c r="GM244" i="30"/>
  <c r="GN244" i="30"/>
  <c r="GO244" i="30"/>
  <c r="GP244" i="30"/>
  <c r="GQ244" i="30"/>
  <c r="GR244" i="30"/>
  <c r="GS244" i="30"/>
  <c r="B244" i="30"/>
  <c r="C243" i="30"/>
  <c r="D243" i="30"/>
  <c r="E243" i="30"/>
  <c r="F243" i="30"/>
  <c r="G243" i="30"/>
  <c r="H243" i="30"/>
  <c r="I243" i="30"/>
  <c r="J243" i="30"/>
  <c r="K243" i="30"/>
  <c r="L243" i="30"/>
  <c r="M243" i="30"/>
  <c r="N243" i="30"/>
  <c r="O243" i="30"/>
  <c r="P243" i="30"/>
  <c r="Q243" i="30"/>
  <c r="R243" i="30"/>
  <c r="S243" i="30"/>
  <c r="T243" i="30"/>
  <c r="U243" i="30"/>
  <c r="V243" i="30"/>
  <c r="W243" i="30"/>
  <c r="X243" i="30"/>
  <c r="Y243" i="30"/>
  <c r="Z243" i="30"/>
  <c r="AA243" i="30"/>
  <c r="AB243" i="30"/>
  <c r="AC243" i="30"/>
  <c r="AD243" i="30"/>
  <c r="AE243" i="30"/>
  <c r="AF243" i="30"/>
  <c r="AG243" i="30"/>
  <c r="AH243" i="30"/>
  <c r="AI243" i="30"/>
  <c r="AJ243" i="30"/>
  <c r="AK243" i="30"/>
  <c r="AL243" i="30"/>
  <c r="AM243" i="30"/>
  <c r="AN243" i="30"/>
  <c r="AO243" i="30"/>
  <c r="AP243" i="30"/>
  <c r="AQ243" i="30"/>
  <c r="AR243" i="30"/>
  <c r="AS243" i="30"/>
  <c r="AT243" i="30"/>
  <c r="AU243" i="30"/>
  <c r="AV243" i="30"/>
  <c r="AW243" i="30"/>
  <c r="AX243" i="30"/>
  <c r="AY243" i="30"/>
  <c r="AZ243" i="30"/>
  <c r="BA243" i="30"/>
  <c r="BB243" i="30"/>
  <c r="BC243" i="30"/>
  <c r="BD243" i="30"/>
  <c r="BE243" i="30"/>
  <c r="BF243" i="30"/>
  <c r="BG243" i="30"/>
  <c r="BH243" i="30"/>
  <c r="BI243" i="30"/>
  <c r="BJ243" i="30"/>
  <c r="BK243" i="30"/>
  <c r="BL243" i="30"/>
  <c r="BM243" i="30"/>
  <c r="BN243" i="30"/>
  <c r="BO243" i="30"/>
  <c r="BP243" i="30"/>
  <c r="BQ243" i="30"/>
  <c r="BR243" i="30"/>
  <c r="BS243" i="30"/>
  <c r="BT243" i="30"/>
  <c r="BU243" i="30"/>
  <c r="BV243" i="30"/>
  <c r="BW243" i="30"/>
  <c r="BX243" i="30"/>
  <c r="BY243" i="30"/>
  <c r="BZ243" i="30"/>
  <c r="CA243" i="30"/>
  <c r="CB243" i="30"/>
  <c r="CC243" i="30"/>
  <c r="CD243" i="30"/>
  <c r="CE243" i="30"/>
  <c r="CF243" i="30"/>
  <c r="CG243" i="30"/>
  <c r="CH243" i="30"/>
  <c r="CI243" i="30"/>
  <c r="CJ243" i="30"/>
  <c r="CK243" i="30"/>
  <c r="CL243" i="30"/>
  <c r="CM243" i="30"/>
  <c r="CN243" i="30"/>
  <c r="CO243" i="30"/>
  <c r="CP243" i="30"/>
  <c r="CQ243" i="30"/>
  <c r="CR243" i="30"/>
  <c r="CS243" i="30"/>
  <c r="CT243" i="30"/>
  <c r="CU243" i="30"/>
  <c r="CV243" i="30"/>
  <c r="CW243" i="30"/>
  <c r="CX243" i="30"/>
  <c r="CY243" i="30"/>
  <c r="CZ243" i="30"/>
  <c r="DA243" i="30"/>
  <c r="DB243" i="30"/>
  <c r="DC243" i="30"/>
  <c r="DD243" i="30"/>
  <c r="DE243" i="30"/>
  <c r="DF243" i="30"/>
  <c r="DG243" i="30"/>
  <c r="DH243" i="30"/>
  <c r="DI243" i="30"/>
  <c r="DJ243" i="30"/>
  <c r="DK243" i="30"/>
  <c r="DL243" i="30"/>
  <c r="DM243" i="30"/>
  <c r="DN243" i="30"/>
  <c r="DO243" i="30"/>
  <c r="DP243" i="30"/>
  <c r="DQ243" i="30"/>
  <c r="DR243" i="30"/>
  <c r="DS243" i="30"/>
  <c r="DT243" i="30"/>
  <c r="DU243" i="30"/>
  <c r="DV243" i="30"/>
  <c r="DW243" i="30"/>
  <c r="DX243" i="30"/>
  <c r="DY243" i="30"/>
  <c r="DZ243" i="30"/>
  <c r="EA243" i="30"/>
  <c r="EB243" i="30"/>
  <c r="EC243" i="30"/>
  <c r="ED243" i="30"/>
  <c r="EE243" i="30"/>
  <c r="EF243" i="30"/>
  <c r="EG243" i="30"/>
  <c r="EH243" i="30"/>
  <c r="EI243" i="30"/>
  <c r="EJ243" i="30"/>
  <c r="EK243" i="30"/>
  <c r="EL243" i="30"/>
  <c r="EM243" i="30"/>
  <c r="EN243" i="30"/>
  <c r="EO243" i="30"/>
  <c r="EP243" i="30"/>
  <c r="EQ243" i="30"/>
  <c r="ER243" i="30"/>
  <c r="ES243" i="30"/>
  <c r="ET243" i="30"/>
  <c r="EU243" i="30"/>
  <c r="EV243" i="30"/>
  <c r="EW243" i="30"/>
  <c r="EX243" i="30"/>
  <c r="EY243" i="30"/>
  <c r="EZ243" i="30"/>
  <c r="FA243" i="30"/>
  <c r="FB243" i="30"/>
  <c r="FC243" i="30"/>
  <c r="FD243" i="30"/>
  <c r="FE243" i="30"/>
  <c r="FF243" i="30"/>
  <c r="FG243" i="30"/>
  <c r="FH243" i="30"/>
  <c r="FI243" i="30"/>
  <c r="FJ243" i="30"/>
  <c r="FK243" i="30"/>
  <c r="FL243" i="30"/>
  <c r="FM243" i="30"/>
  <c r="FN243" i="30"/>
  <c r="FO243" i="30"/>
  <c r="FP243" i="30"/>
  <c r="FQ243" i="30"/>
  <c r="FR243" i="30"/>
  <c r="FS243" i="30"/>
  <c r="FT243" i="30"/>
  <c r="FU243" i="30"/>
  <c r="FV243" i="30"/>
  <c r="FW243" i="30"/>
  <c r="FX243" i="30"/>
  <c r="FY243" i="30"/>
  <c r="FZ243" i="30"/>
  <c r="GA243" i="30"/>
  <c r="GB243" i="30"/>
  <c r="GC243" i="30"/>
  <c r="GD243" i="30"/>
  <c r="GE243" i="30"/>
  <c r="GF243" i="30"/>
  <c r="GG243" i="30"/>
  <c r="GH243" i="30"/>
  <c r="GI243" i="30"/>
  <c r="GJ243" i="30"/>
  <c r="GK243" i="30"/>
  <c r="GL243" i="30"/>
  <c r="GM243" i="30"/>
  <c r="GN243" i="30"/>
  <c r="GO243" i="30"/>
  <c r="GP243" i="30"/>
  <c r="GQ243" i="30"/>
  <c r="GR243" i="30"/>
  <c r="GS243" i="30"/>
  <c r="B243" i="30"/>
  <c r="B149" i="30"/>
  <c r="B256" i="30"/>
  <c r="C242" i="30"/>
  <c r="D242" i="30"/>
  <c r="E242" i="30"/>
  <c r="F242" i="30"/>
  <c r="G242" i="30"/>
  <c r="H242" i="30"/>
  <c r="I242" i="30"/>
  <c r="J242" i="30"/>
  <c r="K242" i="30"/>
  <c r="L242" i="30"/>
  <c r="M242" i="30"/>
  <c r="N242" i="30"/>
  <c r="O242" i="30"/>
  <c r="P242" i="30"/>
  <c r="Q242" i="30"/>
  <c r="R242" i="30"/>
  <c r="S242" i="30"/>
  <c r="T242" i="30"/>
  <c r="U242" i="30"/>
  <c r="V242" i="30"/>
  <c r="W242" i="30"/>
  <c r="X242" i="30"/>
  <c r="Y242" i="30"/>
  <c r="Z242" i="30"/>
  <c r="AA242" i="30"/>
  <c r="AB242" i="30"/>
  <c r="AC242" i="30"/>
  <c r="AD242" i="30"/>
  <c r="AE242" i="30"/>
  <c r="AF242" i="30"/>
  <c r="AG242" i="30"/>
  <c r="AH242" i="30"/>
  <c r="AI242" i="30"/>
  <c r="AJ242" i="30"/>
  <c r="AK242" i="30"/>
  <c r="AL242" i="30"/>
  <c r="AM242" i="30"/>
  <c r="AN242" i="30"/>
  <c r="AO242" i="30"/>
  <c r="AP242" i="30"/>
  <c r="AQ242" i="30"/>
  <c r="AR242" i="30"/>
  <c r="AS242" i="30"/>
  <c r="AT242" i="30"/>
  <c r="AU242" i="30"/>
  <c r="AV242" i="30"/>
  <c r="AW242" i="30"/>
  <c r="AX242" i="30"/>
  <c r="AY242" i="30"/>
  <c r="AZ242" i="30"/>
  <c r="BA242" i="30"/>
  <c r="BB242" i="30"/>
  <c r="BC242" i="30"/>
  <c r="BD242" i="30"/>
  <c r="BE242" i="30"/>
  <c r="BF242" i="30"/>
  <c r="BG242" i="30"/>
  <c r="BH242" i="30"/>
  <c r="BI242" i="30"/>
  <c r="BJ242" i="30"/>
  <c r="BK242" i="30"/>
  <c r="BL242" i="30"/>
  <c r="BM242" i="30"/>
  <c r="BN242" i="30"/>
  <c r="BO242" i="30"/>
  <c r="BP242" i="30"/>
  <c r="BQ242" i="30"/>
  <c r="BR242" i="30"/>
  <c r="BS242" i="30"/>
  <c r="BT242" i="30"/>
  <c r="BU242" i="30"/>
  <c r="BV242" i="30"/>
  <c r="BW242" i="30"/>
  <c r="BX242" i="30"/>
  <c r="BY242" i="30"/>
  <c r="BZ242" i="30"/>
  <c r="CA242" i="30"/>
  <c r="CB242" i="30"/>
  <c r="CC242" i="30"/>
  <c r="CD242" i="30"/>
  <c r="CE242" i="30"/>
  <c r="CF242" i="30"/>
  <c r="CG242" i="30"/>
  <c r="CH242" i="30"/>
  <c r="CI242" i="30"/>
  <c r="CJ242" i="30"/>
  <c r="CK242" i="30"/>
  <c r="CL242" i="30"/>
  <c r="CM242" i="30"/>
  <c r="CN242" i="30"/>
  <c r="CO242" i="30"/>
  <c r="CP242" i="30"/>
  <c r="CQ242" i="30"/>
  <c r="CR242" i="30"/>
  <c r="CS242" i="30"/>
  <c r="CT242" i="30"/>
  <c r="CU242" i="30"/>
  <c r="CV242" i="30"/>
  <c r="CW242" i="30"/>
  <c r="CX242" i="30"/>
  <c r="CY242" i="30"/>
  <c r="CZ242" i="30"/>
  <c r="DA242" i="30"/>
  <c r="DB242" i="30"/>
  <c r="DC242" i="30"/>
  <c r="DD242" i="30"/>
  <c r="DE242" i="30"/>
  <c r="DF242" i="30"/>
  <c r="DG242" i="30"/>
  <c r="DH242" i="30"/>
  <c r="DI242" i="30"/>
  <c r="DJ242" i="30"/>
  <c r="DK242" i="30"/>
  <c r="DL242" i="30"/>
  <c r="DM242" i="30"/>
  <c r="DN242" i="30"/>
  <c r="DO242" i="30"/>
  <c r="DP242" i="30"/>
  <c r="DQ242" i="30"/>
  <c r="DR242" i="30"/>
  <c r="DS242" i="30"/>
  <c r="DT242" i="30"/>
  <c r="DU242" i="30"/>
  <c r="DV242" i="30"/>
  <c r="DW242" i="30"/>
  <c r="DX242" i="30"/>
  <c r="DY242" i="30"/>
  <c r="DZ242" i="30"/>
  <c r="EA242" i="30"/>
  <c r="EB242" i="30"/>
  <c r="EC242" i="30"/>
  <c r="ED242" i="30"/>
  <c r="EE242" i="30"/>
  <c r="EF242" i="30"/>
  <c r="EG242" i="30"/>
  <c r="EH242" i="30"/>
  <c r="EI242" i="30"/>
  <c r="EJ242" i="30"/>
  <c r="EK242" i="30"/>
  <c r="EL242" i="30"/>
  <c r="EM242" i="30"/>
  <c r="EN242" i="30"/>
  <c r="EO242" i="30"/>
  <c r="EP242" i="30"/>
  <c r="EQ242" i="30"/>
  <c r="ER242" i="30"/>
  <c r="ES242" i="30"/>
  <c r="ET242" i="30"/>
  <c r="EU242" i="30"/>
  <c r="EV242" i="30"/>
  <c r="EW242" i="30"/>
  <c r="EX242" i="30"/>
  <c r="EY242" i="30"/>
  <c r="EZ242" i="30"/>
  <c r="FA242" i="30"/>
  <c r="FB242" i="30"/>
  <c r="FC242" i="30"/>
  <c r="FD242" i="30"/>
  <c r="FE242" i="30"/>
  <c r="FF242" i="30"/>
  <c r="FG242" i="30"/>
  <c r="FH242" i="30"/>
  <c r="FI242" i="30"/>
  <c r="FJ242" i="30"/>
  <c r="FK242" i="30"/>
  <c r="FL242" i="30"/>
  <c r="FM242" i="30"/>
  <c r="FN242" i="30"/>
  <c r="FO242" i="30"/>
  <c r="FP242" i="30"/>
  <c r="FQ242" i="30"/>
  <c r="FR242" i="30"/>
  <c r="FS242" i="30"/>
  <c r="FT242" i="30"/>
  <c r="FU242" i="30"/>
  <c r="FV242" i="30"/>
  <c r="FW242" i="30"/>
  <c r="FX242" i="30"/>
  <c r="FY242" i="30"/>
  <c r="FZ242" i="30"/>
  <c r="GA242" i="30"/>
  <c r="GB242" i="30"/>
  <c r="GC242" i="30"/>
  <c r="GD242" i="30"/>
  <c r="GE242" i="30"/>
  <c r="GF242" i="30"/>
  <c r="GG242" i="30"/>
  <c r="GH242" i="30"/>
  <c r="GI242" i="30"/>
  <c r="GJ242" i="30"/>
  <c r="GK242" i="30"/>
  <c r="GL242" i="30"/>
  <c r="GM242" i="30"/>
  <c r="GN242" i="30"/>
  <c r="GO242" i="30"/>
  <c r="GP242" i="30"/>
  <c r="GQ242" i="30"/>
  <c r="GR242" i="30"/>
  <c r="GS242" i="30"/>
  <c r="B242" i="30"/>
  <c r="C241" i="30"/>
  <c r="D241" i="30"/>
  <c r="E241" i="30"/>
  <c r="F241" i="30"/>
  <c r="G241" i="30"/>
  <c r="H241" i="30"/>
  <c r="I241" i="30"/>
  <c r="J241" i="30"/>
  <c r="K241" i="30"/>
  <c r="L241" i="30"/>
  <c r="M241" i="30"/>
  <c r="N241" i="30"/>
  <c r="O241" i="30"/>
  <c r="P241" i="30"/>
  <c r="Q241" i="30"/>
  <c r="R241" i="30"/>
  <c r="S241" i="30"/>
  <c r="T241" i="30"/>
  <c r="U241" i="30"/>
  <c r="V241" i="30"/>
  <c r="W241" i="30"/>
  <c r="X241" i="30"/>
  <c r="Y241" i="30"/>
  <c r="Z241" i="30"/>
  <c r="AA241" i="30"/>
  <c r="AB241" i="30"/>
  <c r="AC241" i="30"/>
  <c r="AD241" i="30"/>
  <c r="AE241" i="30"/>
  <c r="AF241" i="30"/>
  <c r="AG241" i="30"/>
  <c r="AH241" i="30"/>
  <c r="AI241" i="30"/>
  <c r="AJ241" i="30"/>
  <c r="AK241" i="30"/>
  <c r="AL241" i="30"/>
  <c r="AM241" i="30"/>
  <c r="AN241" i="30"/>
  <c r="AO241" i="30"/>
  <c r="AP241" i="30"/>
  <c r="AQ241" i="30"/>
  <c r="AR241" i="30"/>
  <c r="AS241" i="30"/>
  <c r="AT241" i="30"/>
  <c r="AU241" i="30"/>
  <c r="AV241" i="30"/>
  <c r="AW241" i="30"/>
  <c r="AX241" i="30"/>
  <c r="AY241" i="30"/>
  <c r="AZ241" i="30"/>
  <c r="BA241" i="30"/>
  <c r="BB241" i="30"/>
  <c r="BC241" i="30"/>
  <c r="BD241" i="30"/>
  <c r="BE241" i="30"/>
  <c r="BF241" i="30"/>
  <c r="BG241" i="30"/>
  <c r="BH241" i="30"/>
  <c r="BI241" i="30"/>
  <c r="BJ241" i="30"/>
  <c r="BK241" i="30"/>
  <c r="BL241" i="30"/>
  <c r="BM241" i="30"/>
  <c r="BN241" i="30"/>
  <c r="BO241" i="30"/>
  <c r="BP241" i="30"/>
  <c r="BQ241" i="30"/>
  <c r="BR241" i="30"/>
  <c r="BS241" i="30"/>
  <c r="BT241" i="30"/>
  <c r="BU241" i="30"/>
  <c r="BV241" i="30"/>
  <c r="BW241" i="30"/>
  <c r="BX241" i="30"/>
  <c r="BY241" i="30"/>
  <c r="BZ241" i="30"/>
  <c r="CA241" i="30"/>
  <c r="CB241" i="30"/>
  <c r="CC241" i="30"/>
  <c r="CD241" i="30"/>
  <c r="CE241" i="30"/>
  <c r="CF241" i="30"/>
  <c r="CG241" i="30"/>
  <c r="CH241" i="30"/>
  <c r="CI241" i="30"/>
  <c r="CJ241" i="30"/>
  <c r="CK241" i="30"/>
  <c r="CL241" i="30"/>
  <c r="CM241" i="30"/>
  <c r="CN241" i="30"/>
  <c r="CO241" i="30"/>
  <c r="CP241" i="30"/>
  <c r="CQ241" i="30"/>
  <c r="CR241" i="30"/>
  <c r="CS241" i="30"/>
  <c r="CT241" i="30"/>
  <c r="CU241" i="30"/>
  <c r="CV241" i="30"/>
  <c r="CW241" i="30"/>
  <c r="CX241" i="30"/>
  <c r="CY241" i="30"/>
  <c r="CZ241" i="30"/>
  <c r="DA241" i="30"/>
  <c r="DB241" i="30"/>
  <c r="DC241" i="30"/>
  <c r="DD241" i="30"/>
  <c r="DE241" i="30"/>
  <c r="DF241" i="30"/>
  <c r="DG241" i="30"/>
  <c r="DH241" i="30"/>
  <c r="DI241" i="30"/>
  <c r="DJ241" i="30"/>
  <c r="DK241" i="30"/>
  <c r="DL241" i="30"/>
  <c r="DM241" i="30"/>
  <c r="DN241" i="30"/>
  <c r="DO241" i="30"/>
  <c r="DP241" i="30"/>
  <c r="DQ241" i="30"/>
  <c r="DR241" i="30"/>
  <c r="DS241" i="30"/>
  <c r="DT241" i="30"/>
  <c r="DU241" i="30"/>
  <c r="DV241" i="30"/>
  <c r="DW241" i="30"/>
  <c r="DX241" i="30"/>
  <c r="DY241" i="30"/>
  <c r="DZ241" i="30"/>
  <c r="EA241" i="30"/>
  <c r="EB241" i="30"/>
  <c r="EC241" i="30"/>
  <c r="ED241" i="30"/>
  <c r="EE241" i="30"/>
  <c r="EF241" i="30"/>
  <c r="EG241" i="30"/>
  <c r="EH241" i="30"/>
  <c r="EI241" i="30"/>
  <c r="EJ241" i="30"/>
  <c r="EK241" i="30"/>
  <c r="EL241" i="30"/>
  <c r="EM241" i="30"/>
  <c r="EN241" i="30"/>
  <c r="EO241" i="30"/>
  <c r="EP241" i="30"/>
  <c r="EQ241" i="30"/>
  <c r="ER241" i="30"/>
  <c r="ES241" i="30"/>
  <c r="ET241" i="30"/>
  <c r="EU241" i="30"/>
  <c r="EV241" i="30"/>
  <c r="EW241" i="30"/>
  <c r="EX241" i="30"/>
  <c r="EY241" i="30"/>
  <c r="EZ241" i="30"/>
  <c r="FA241" i="30"/>
  <c r="FB241" i="30"/>
  <c r="FC241" i="30"/>
  <c r="FD241" i="30"/>
  <c r="FE241" i="30"/>
  <c r="FF241" i="30"/>
  <c r="FG241" i="30"/>
  <c r="FH241" i="30"/>
  <c r="FI241" i="30"/>
  <c r="FJ241" i="30"/>
  <c r="FK241" i="30"/>
  <c r="FL241" i="30"/>
  <c r="FM241" i="30"/>
  <c r="FN241" i="30"/>
  <c r="FO241" i="30"/>
  <c r="FP241" i="30"/>
  <c r="FQ241" i="30"/>
  <c r="FR241" i="30"/>
  <c r="FS241" i="30"/>
  <c r="FT241" i="30"/>
  <c r="FU241" i="30"/>
  <c r="FV241" i="30"/>
  <c r="FW241" i="30"/>
  <c r="FX241" i="30"/>
  <c r="FY241" i="30"/>
  <c r="FZ241" i="30"/>
  <c r="GA241" i="30"/>
  <c r="GB241" i="30"/>
  <c r="GC241" i="30"/>
  <c r="GD241" i="30"/>
  <c r="GE241" i="30"/>
  <c r="GF241" i="30"/>
  <c r="GG241" i="30"/>
  <c r="GH241" i="30"/>
  <c r="GI241" i="30"/>
  <c r="GJ241" i="30"/>
  <c r="GK241" i="30"/>
  <c r="GL241" i="30"/>
  <c r="GM241" i="30"/>
  <c r="GN241" i="30"/>
  <c r="GO241" i="30"/>
  <c r="GP241" i="30"/>
  <c r="GQ241" i="30"/>
  <c r="GR241" i="30"/>
  <c r="GS241" i="30"/>
  <c r="B241" i="30"/>
  <c r="C240" i="30"/>
  <c r="D240" i="30"/>
  <c r="E240" i="30"/>
  <c r="F240" i="30"/>
  <c r="G240" i="30"/>
  <c r="H240" i="30"/>
  <c r="I240" i="30"/>
  <c r="J240" i="30"/>
  <c r="K240" i="30"/>
  <c r="L240" i="30"/>
  <c r="M240" i="30"/>
  <c r="N240" i="30"/>
  <c r="O240" i="30"/>
  <c r="P240" i="30"/>
  <c r="Q240" i="30"/>
  <c r="R240" i="30"/>
  <c r="S240" i="30"/>
  <c r="T240" i="30"/>
  <c r="U240" i="30"/>
  <c r="V240" i="30"/>
  <c r="W240" i="30"/>
  <c r="X240" i="30"/>
  <c r="Y240" i="30"/>
  <c r="Z240" i="30"/>
  <c r="AA240" i="30"/>
  <c r="AB240" i="30"/>
  <c r="AC240" i="30"/>
  <c r="AD240" i="30"/>
  <c r="AE240" i="30"/>
  <c r="AF240" i="30"/>
  <c r="AG240" i="30"/>
  <c r="AH240" i="30"/>
  <c r="AI240" i="30"/>
  <c r="AJ240" i="30"/>
  <c r="AK240" i="30"/>
  <c r="AL240" i="30"/>
  <c r="AM240" i="30"/>
  <c r="AN240" i="30"/>
  <c r="AO240" i="30"/>
  <c r="AP240" i="30"/>
  <c r="AQ240" i="30"/>
  <c r="AR240" i="30"/>
  <c r="AS240" i="30"/>
  <c r="AT240" i="30"/>
  <c r="AU240" i="30"/>
  <c r="AV240" i="30"/>
  <c r="AW240" i="30"/>
  <c r="AX240" i="30"/>
  <c r="AY240" i="30"/>
  <c r="AZ240" i="30"/>
  <c r="BA240" i="30"/>
  <c r="BB240" i="30"/>
  <c r="BC240" i="30"/>
  <c r="BD240" i="30"/>
  <c r="BE240" i="30"/>
  <c r="BF240" i="30"/>
  <c r="BG240" i="30"/>
  <c r="BH240" i="30"/>
  <c r="BI240" i="30"/>
  <c r="BJ240" i="30"/>
  <c r="BK240" i="30"/>
  <c r="BL240" i="30"/>
  <c r="BM240" i="30"/>
  <c r="BN240" i="30"/>
  <c r="BO240" i="30"/>
  <c r="BP240" i="30"/>
  <c r="BQ240" i="30"/>
  <c r="BR240" i="30"/>
  <c r="BS240" i="30"/>
  <c r="BT240" i="30"/>
  <c r="BU240" i="30"/>
  <c r="BV240" i="30"/>
  <c r="BW240" i="30"/>
  <c r="BX240" i="30"/>
  <c r="BY240" i="30"/>
  <c r="BZ240" i="30"/>
  <c r="CA240" i="30"/>
  <c r="CB240" i="30"/>
  <c r="CC240" i="30"/>
  <c r="CD240" i="30"/>
  <c r="CE240" i="30"/>
  <c r="CF240" i="30"/>
  <c r="CG240" i="30"/>
  <c r="CH240" i="30"/>
  <c r="CI240" i="30"/>
  <c r="CJ240" i="30"/>
  <c r="CK240" i="30"/>
  <c r="CL240" i="30"/>
  <c r="CM240" i="30"/>
  <c r="CN240" i="30"/>
  <c r="CO240" i="30"/>
  <c r="CP240" i="30"/>
  <c r="CQ240" i="30"/>
  <c r="CR240" i="30"/>
  <c r="CS240" i="30"/>
  <c r="CT240" i="30"/>
  <c r="CU240" i="30"/>
  <c r="CV240" i="30"/>
  <c r="CW240" i="30"/>
  <c r="CX240" i="30"/>
  <c r="CY240" i="30"/>
  <c r="CZ240" i="30"/>
  <c r="DA240" i="30"/>
  <c r="DB240" i="30"/>
  <c r="DC240" i="30"/>
  <c r="DD240" i="30"/>
  <c r="DE240" i="30"/>
  <c r="DF240" i="30"/>
  <c r="DG240" i="30"/>
  <c r="DH240" i="30"/>
  <c r="DI240" i="30"/>
  <c r="DJ240" i="30"/>
  <c r="DK240" i="30"/>
  <c r="DL240" i="30"/>
  <c r="DM240" i="30"/>
  <c r="DN240" i="30"/>
  <c r="DO240" i="30"/>
  <c r="DP240" i="30"/>
  <c r="DQ240" i="30"/>
  <c r="DR240" i="30"/>
  <c r="DS240" i="30"/>
  <c r="DT240" i="30"/>
  <c r="DU240" i="30"/>
  <c r="DV240" i="30"/>
  <c r="DW240" i="30"/>
  <c r="DX240" i="30"/>
  <c r="DY240" i="30"/>
  <c r="DZ240" i="30"/>
  <c r="EA240" i="30"/>
  <c r="EB240" i="30"/>
  <c r="EC240" i="30"/>
  <c r="ED240" i="30"/>
  <c r="EE240" i="30"/>
  <c r="EF240" i="30"/>
  <c r="EG240" i="30"/>
  <c r="EH240" i="30"/>
  <c r="EI240" i="30"/>
  <c r="EJ240" i="30"/>
  <c r="EK240" i="30"/>
  <c r="EL240" i="30"/>
  <c r="EM240" i="30"/>
  <c r="EN240" i="30"/>
  <c r="EO240" i="30"/>
  <c r="EP240" i="30"/>
  <c r="EQ240" i="30"/>
  <c r="ER240" i="30"/>
  <c r="ES240" i="30"/>
  <c r="ET240" i="30"/>
  <c r="EU240" i="30"/>
  <c r="EV240" i="30"/>
  <c r="EW240" i="30"/>
  <c r="EX240" i="30"/>
  <c r="EY240" i="30"/>
  <c r="EZ240" i="30"/>
  <c r="FA240" i="30"/>
  <c r="FB240" i="30"/>
  <c r="FC240" i="30"/>
  <c r="FD240" i="30"/>
  <c r="FE240" i="30"/>
  <c r="FF240" i="30"/>
  <c r="FG240" i="30"/>
  <c r="FH240" i="30"/>
  <c r="FI240" i="30"/>
  <c r="FJ240" i="30"/>
  <c r="FK240" i="30"/>
  <c r="FL240" i="30"/>
  <c r="FM240" i="30"/>
  <c r="FN240" i="30"/>
  <c r="FO240" i="30"/>
  <c r="FP240" i="30"/>
  <c r="FQ240" i="30"/>
  <c r="FR240" i="30"/>
  <c r="FS240" i="30"/>
  <c r="FT240" i="30"/>
  <c r="FU240" i="30"/>
  <c r="FV240" i="30"/>
  <c r="FW240" i="30"/>
  <c r="FX240" i="30"/>
  <c r="FY240" i="30"/>
  <c r="FZ240" i="30"/>
  <c r="GA240" i="30"/>
  <c r="GB240" i="30"/>
  <c r="GC240" i="30"/>
  <c r="GD240" i="30"/>
  <c r="GE240" i="30"/>
  <c r="GF240" i="30"/>
  <c r="GG240" i="30"/>
  <c r="GH240" i="30"/>
  <c r="GI240" i="30"/>
  <c r="GJ240" i="30"/>
  <c r="GK240" i="30"/>
  <c r="GL240" i="30"/>
  <c r="GM240" i="30"/>
  <c r="GN240" i="30"/>
  <c r="GO240" i="30"/>
  <c r="GP240" i="30"/>
  <c r="GQ240" i="30"/>
  <c r="GR240" i="30"/>
  <c r="GS240" i="30"/>
  <c r="B240" i="30"/>
  <c r="B217" i="30" a="1"/>
  <c r="B21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B7" i="30"/>
  <c r="B26" i="30"/>
  <c r="B36" i="30"/>
  <c r="C26" i="30"/>
  <c r="C36" i="30"/>
  <c r="D26" i="30"/>
  <c r="D36" i="30"/>
  <c r="E26" i="30"/>
  <c r="E36" i="30"/>
  <c r="F26" i="30"/>
  <c r="F36" i="30"/>
  <c r="B188" i="30"/>
  <c r="B41" i="30"/>
  <c r="B44" i="30"/>
  <c r="B51" i="30"/>
  <c r="C41" i="30"/>
  <c r="C44" i="30"/>
  <c r="C51" i="30"/>
  <c r="D41" i="30"/>
  <c r="D44" i="30"/>
  <c r="D51" i="30"/>
  <c r="E41" i="30"/>
  <c r="E44" i="30"/>
  <c r="E51" i="30"/>
  <c r="F41" i="30"/>
  <c r="F44" i="30"/>
  <c r="F51" i="30"/>
  <c r="B189" i="30"/>
  <c r="B194" i="30"/>
  <c r="B148" i="30"/>
  <c r="B193" i="30"/>
  <c r="B187" i="30"/>
  <c r="B195" i="30"/>
  <c r="B196" i="30"/>
  <c r="B191" i="30"/>
  <c r="B197" i="30"/>
  <c r="C184" i="30"/>
  <c r="D184" i="30"/>
  <c r="E184" i="30"/>
  <c r="F184" i="30"/>
  <c r="G184" i="30"/>
  <c r="H184" i="30"/>
  <c r="I184" i="30"/>
  <c r="J184" i="30"/>
  <c r="K184" i="30"/>
  <c r="L184" i="30"/>
  <c r="M184" i="30"/>
  <c r="N184" i="30"/>
  <c r="O184" i="30"/>
  <c r="P184" i="30"/>
  <c r="Q184" i="30"/>
  <c r="R184" i="30"/>
  <c r="S184" i="30"/>
  <c r="T184" i="30"/>
  <c r="U184" i="30"/>
  <c r="V184" i="30"/>
  <c r="W184" i="30"/>
  <c r="X184" i="30"/>
  <c r="Y184" i="30"/>
  <c r="Z184" i="30"/>
  <c r="AA184" i="30"/>
  <c r="AB184" i="30"/>
  <c r="AC184" i="30"/>
  <c r="AD184" i="30"/>
  <c r="AE184" i="30"/>
  <c r="AF184" i="30"/>
  <c r="AG184" i="30"/>
  <c r="AH184" i="30"/>
  <c r="AI184" i="30"/>
  <c r="AJ184" i="30"/>
  <c r="AK184" i="30"/>
  <c r="AL184" i="30"/>
  <c r="AM184" i="30"/>
  <c r="AN184" i="30"/>
  <c r="AO184" i="30"/>
  <c r="AP184" i="30"/>
  <c r="AQ184" i="30"/>
  <c r="AR184" i="30"/>
  <c r="AS184" i="30"/>
  <c r="AT184" i="30"/>
  <c r="AU184" i="30"/>
  <c r="AV184" i="30"/>
  <c r="AW184" i="30"/>
  <c r="AX184" i="30"/>
  <c r="AY184" i="30"/>
  <c r="AZ184" i="30"/>
  <c r="BA184" i="30"/>
  <c r="BB184" i="30"/>
  <c r="BC184" i="30"/>
  <c r="BD184" i="30"/>
  <c r="BE184" i="30"/>
  <c r="BF184" i="30"/>
  <c r="BG184" i="30"/>
  <c r="BH184" i="30"/>
  <c r="BI184" i="30"/>
  <c r="BJ184" i="30"/>
  <c r="BK184" i="30"/>
  <c r="BL184" i="30"/>
  <c r="BM184" i="30"/>
  <c r="BN184" i="30"/>
  <c r="BO184" i="30"/>
  <c r="BP184" i="30"/>
  <c r="BQ184" i="30"/>
  <c r="BR184" i="30"/>
  <c r="BS184" i="30"/>
  <c r="BT184" i="30"/>
  <c r="BU184" i="30"/>
  <c r="BV184" i="30"/>
  <c r="BW184" i="30"/>
  <c r="BX184" i="30"/>
  <c r="BY184" i="30"/>
  <c r="BZ184" i="30"/>
  <c r="CA184" i="30"/>
  <c r="CB184" i="30"/>
  <c r="CC184" i="30"/>
  <c r="CD184" i="30"/>
  <c r="CE184" i="30"/>
  <c r="CF184" i="30"/>
  <c r="CG184" i="30"/>
  <c r="CH184" i="30"/>
  <c r="CI184" i="30"/>
  <c r="CJ184" i="30"/>
  <c r="CK184" i="30"/>
  <c r="CL184" i="30"/>
  <c r="CM184" i="30"/>
  <c r="CN184" i="30"/>
  <c r="CO184" i="30"/>
  <c r="CP184" i="30"/>
  <c r="CQ184" i="30"/>
  <c r="CR184" i="30"/>
  <c r="CS184" i="30"/>
  <c r="CT184" i="30"/>
  <c r="CU184" i="30"/>
  <c r="CV184" i="30"/>
  <c r="CW184" i="30"/>
  <c r="CX184" i="30"/>
  <c r="CY184" i="30"/>
  <c r="CZ184" i="30"/>
  <c r="DA184" i="30"/>
  <c r="DB184" i="30"/>
  <c r="DC184" i="30"/>
  <c r="DD184" i="30"/>
  <c r="DE184" i="30"/>
  <c r="DF184" i="30"/>
  <c r="DG184" i="30"/>
  <c r="DH184" i="30"/>
  <c r="DI184" i="30"/>
  <c r="DJ184" i="30"/>
  <c r="DK184" i="30"/>
  <c r="DL184" i="30"/>
  <c r="DM184" i="30"/>
  <c r="DN184" i="30"/>
  <c r="DO184" i="30"/>
  <c r="DP184" i="30"/>
  <c r="DQ184" i="30"/>
  <c r="DR184" i="30"/>
  <c r="DS184" i="30"/>
  <c r="DT184" i="30"/>
  <c r="DU184" i="30"/>
  <c r="DV184" i="30"/>
  <c r="DW184" i="30"/>
  <c r="DX184" i="30"/>
  <c r="DY184" i="30"/>
  <c r="DZ184" i="30"/>
  <c r="EA184" i="30"/>
  <c r="EB184" i="30"/>
  <c r="EC184" i="30"/>
  <c r="ED184" i="30"/>
  <c r="EE184" i="30"/>
  <c r="EF184" i="30"/>
  <c r="EG184" i="30"/>
  <c r="EH184" i="30"/>
  <c r="EI184" i="30"/>
  <c r="EJ184" i="30"/>
  <c r="EK184" i="30"/>
  <c r="EL184" i="30"/>
  <c r="EM184" i="30"/>
  <c r="EN184" i="30"/>
  <c r="EO184" i="30"/>
  <c r="EP184" i="30"/>
  <c r="EQ184" i="30"/>
  <c r="ER184" i="30"/>
  <c r="ES184" i="30"/>
  <c r="ET184" i="30"/>
  <c r="EU184" i="30"/>
  <c r="EV184" i="30"/>
  <c r="EW184" i="30"/>
  <c r="EX184" i="30"/>
  <c r="EY184" i="30"/>
  <c r="EZ184" i="30"/>
  <c r="FA184" i="30"/>
  <c r="FB184" i="30"/>
  <c r="FC184" i="30"/>
  <c r="FD184" i="30"/>
  <c r="FE184" i="30"/>
  <c r="FF184" i="30"/>
  <c r="FG184" i="30"/>
  <c r="FH184" i="30"/>
  <c r="FI184" i="30"/>
  <c r="FJ184" i="30"/>
  <c r="FK184" i="30"/>
  <c r="FL184" i="30"/>
  <c r="FM184" i="30"/>
  <c r="FN184" i="30"/>
  <c r="FO184" i="30"/>
  <c r="FP184" i="30"/>
  <c r="FQ184" i="30"/>
  <c r="FR184" i="30"/>
  <c r="FS184" i="30"/>
  <c r="FT184" i="30"/>
  <c r="FU184" i="30"/>
  <c r="FV184" i="30"/>
  <c r="FW184" i="30"/>
  <c r="FX184" i="30"/>
  <c r="FY184" i="30"/>
  <c r="FZ184" i="30"/>
  <c r="GA184" i="30"/>
  <c r="GB184" i="30"/>
  <c r="GC184" i="30"/>
  <c r="GD184" i="30"/>
  <c r="GE184" i="30"/>
  <c r="GF184" i="30"/>
  <c r="GG184" i="30"/>
  <c r="GH184" i="30"/>
  <c r="GI184" i="30"/>
  <c r="GJ184" i="30"/>
  <c r="GK184" i="30"/>
  <c r="GL184" i="30"/>
  <c r="GM184" i="30"/>
  <c r="GN184" i="30"/>
  <c r="GO184" i="30"/>
  <c r="GP184" i="30"/>
  <c r="GQ184" i="30"/>
  <c r="GR184" i="30"/>
  <c r="GS184" i="30"/>
  <c r="C185" i="30"/>
  <c r="D185" i="30"/>
  <c r="E185" i="30"/>
  <c r="F185" i="30"/>
  <c r="G185" i="30"/>
  <c r="H185" i="30"/>
  <c r="I185" i="30"/>
  <c r="J185" i="30"/>
  <c r="K185" i="30"/>
  <c r="L185" i="30"/>
  <c r="M185" i="30"/>
  <c r="N185" i="30"/>
  <c r="O185" i="30"/>
  <c r="P185" i="30"/>
  <c r="Q185" i="30"/>
  <c r="R185" i="30"/>
  <c r="S185" i="30"/>
  <c r="T185" i="30"/>
  <c r="U185" i="30"/>
  <c r="V185" i="30"/>
  <c r="W185" i="30"/>
  <c r="X185" i="30"/>
  <c r="Y185" i="30"/>
  <c r="Z185" i="30"/>
  <c r="AA185" i="30"/>
  <c r="AB185" i="30"/>
  <c r="AC185" i="30"/>
  <c r="AD185" i="30"/>
  <c r="AE185" i="30"/>
  <c r="AF185" i="30"/>
  <c r="AG185" i="30"/>
  <c r="AH185" i="30"/>
  <c r="AI185" i="30"/>
  <c r="AJ185" i="30"/>
  <c r="AK185" i="30"/>
  <c r="AL185" i="30"/>
  <c r="AM185" i="30"/>
  <c r="AN185" i="30"/>
  <c r="AO185" i="30"/>
  <c r="AP185" i="30"/>
  <c r="AQ185" i="30"/>
  <c r="AR185" i="30"/>
  <c r="AS185" i="30"/>
  <c r="AT185" i="30"/>
  <c r="AU185" i="30"/>
  <c r="AV185" i="30"/>
  <c r="AW185" i="30"/>
  <c r="AX185" i="30"/>
  <c r="AY185" i="30"/>
  <c r="AZ185" i="30"/>
  <c r="BA185" i="30"/>
  <c r="BB185" i="30"/>
  <c r="BC185" i="30"/>
  <c r="BD185" i="30"/>
  <c r="BE185" i="30"/>
  <c r="BF185" i="30"/>
  <c r="BG185" i="30"/>
  <c r="BH185" i="30"/>
  <c r="BI185" i="30"/>
  <c r="BJ185" i="30"/>
  <c r="BK185" i="30"/>
  <c r="BL185" i="30"/>
  <c r="BM185" i="30"/>
  <c r="BN185" i="30"/>
  <c r="BO185" i="30"/>
  <c r="BP185" i="30"/>
  <c r="BQ185" i="30"/>
  <c r="BR185" i="30"/>
  <c r="BS185" i="30"/>
  <c r="BT185" i="30"/>
  <c r="BU185" i="30"/>
  <c r="BV185" i="30"/>
  <c r="BW185" i="30"/>
  <c r="BX185" i="30"/>
  <c r="BY185" i="30"/>
  <c r="BZ185" i="30"/>
  <c r="CA185" i="30"/>
  <c r="CB185" i="30"/>
  <c r="CC185" i="30"/>
  <c r="CD185" i="30"/>
  <c r="CE185" i="30"/>
  <c r="CF185" i="30"/>
  <c r="CG185" i="30"/>
  <c r="CH185" i="30"/>
  <c r="CI185" i="30"/>
  <c r="CJ185" i="30"/>
  <c r="CK185" i="30"/>
  <c r="CL185" i="30"/>
  <c r="CM185" i="30"/>
  <c r="CN185" i="30"/>
  <c r="CO185" i="30"/>
  <c r="CP185" i="30"/>
  <c r="CQ185" i="30"/>
  <c r="CR185" i="30"/>
  <c r="CS185" i="30"/>
  <c r="CT185" i="30"/>
  <c r="CU185" i="30"/>
  <c r="CV185" i="30"/>
  <c r="CW185" i="30"/>
  <c r="CX185" i="30"/>
  <c r="CY185" i="30"/>
  <c r="CZ185" i="30"/>
  <c r="DA185" i="30"/>
  <c r="DB185" i="30"/>
  <c r="DC185" i="30"/>
  <c r="DD185" i="30"/>
  <c r="DE185" i="30"/>
  <c r="DF185" i="30"/>
  <c r="DG185" i="30"/>
  <c r="DH185" i="30"/>
  <c r="DI185" i="30"/>
  <c r="DJ185" i="30"/>
  <c r="DK185" i="30"/>
  <c r="DL185" i="30"/>
  <c r="DM185" i="30"/>
  <c r="DN185" i="30"/>
  <c r="DO185" i="30"/>
  <c r="DP185" i="30"/>
  <c r="DQ185" i="30"/>
  <c r="DR185" i="30"/>
  <c r="DS185" i="30"/>
  <c r="DT185" i="30"/>
  <c r="DU185" i="30"/>
  <c r="DV185" i="30"/>
  <c r="DW185" i="30"/>
  <c r="DX185" i="30"/>
  <c r="DY185" i="30"/>
  <c r="DZ185" i="30"/>
  <c r="EA185" i="30"/>
  <c r="EB185" i="30"/>
  <c r="EC185" i="30"/>
  <c r="ED185" i="30"/>
  <c r="EE185" i="30"/>
  <c r="EF185" i="30"/>
  <c r="EG185" i="30"/>
  <c r="EH185" i="30"/>
  <c r="EI185" i="30"/>
  <c r="EJ185" i="30"/>
  <c r="EK185" i="30"/>
  <c r="EL185" i="30"/>
  <c r="EM185" i="30"/>
  <c r="EN185" i="30"/>
  <c r="EO185" i="30"/>
  <c r="EP185" i="30"/>
  <c r="EQ185" i="30"/>
  <c r="ER185" i="30"/>
  <c r="ES185" i="30"/>
  <c r="ET185" i="30"/>
  <c r="EU185" i="30"/>
  <c r="EV185" i="30"/>
  <c r="EW185" i="30"/>
  <c r="EX185" i="30"/>
  <c r="EY185" i="30"/>
  <c r="EZ185" i="30"/>
  <c r="FA185" i="30"/>
  <c r="FB185" i="30"/>
  <c r="FC185" i="30"/>
  <c r="FD185" i="30"/>
  <c r="FE185" i="30"/>
  <c r="FF185" i="30"/>
  <c r="FG185" i="30"/>
  <c r="FH185" i="30"/>
  <c r="FI185" i="30"/>
  <c r="FJ185" i="30"/>
  <c r="FK185" i="30"/>
  <c r="FL185" i="30"/>
  <c r="FM185" i="30"/>
  <c r="FN185" i="30"/>
  <c r="FO185" i="30"/>
  <c r="FP185" i="30"/>
  <c r="FQ185" i="30"/>
  <c r="FR185" i="30"/>
  <c r="FS185" i="30"/>
  <c r="FT185" i="30"/>
  <c r="FU185" i="30"/>
  <c r="FV185" i="30"/>
  <c r="FW185" i="30"/>
  <c r="FX185" i="30"/>
  <c r="FY185" i="30"/>
  <c r="FZ185" i="30"/>
  <c r="GA185" i="30"/>
  <c r="GB185" i="30"/>
  <c r="GC185" i="30"/>
  <c r="GD185" i="30"/>
  <c r="GE185" i="30"/>
  <c r="GF185" i="30"/>
  <c r="GG185" i="30"/>
  <c r="GH185" i="30"/>
  <c r="GI185" i="30"/>
  <c r="GJ185" i="30"/>
  <c r="GK185" i="30"/>
  <c r="GL185" i="30"/>
  <c r="GM185" i="30"/>
  <c r="GN185" i="30"/>
  <c r="GO185" i="30"/>
  <c r="GP185" i="30"/>
  <c r="GQ185" i="30"/>
  <c r="GR185" i="30"/>
  <c r="GS185" i="30"/>
  <c r="C186" i="30"/>
  <c r="D186" i="30"/>
  <c r="E186" i="30"/>
  <c r="F186" i="30"/>
  <c r="G186" i="30"/>
  <c r="H186" i="30"/>
  <c r="I186" i="30"/>
  <c r="J186" i="30"/>
  <c r="K186" i="30"/>
  <c r="L186" i="30"/>
  <c r="M186" i="30"/>
  <c r="N186" i="30"/>
  <c r="O186" i="30"/>
  <c r="P186" i="30"/>
  <c r="Q186" i="30"/>
  <c r="R186" i="30"/>
  <c r="S186" i="30"/>
  <c r="T186" i="30"/>
  <c r="U186" i="30"/>
  <c r="V186" i="30"/>
  <c r="W186" i="30"/>
  <c r="X186" i="30"/>
  <c r="Y186" i="30"/>
  <c r="Z186" i="30"/>
  <c r="AA186" i="30"/>
  <c r="AB186" i="30"/>
  <c r="AC186" i="30"/>
  <c r="AD186" i="30"/>
  <c r="AE186" i="30"/>
  <c r="AF186" i="30"/>
  <c r="AG186" i="30"/>
  <c r="AH186" i="30"/>
  <c r="AI186" i="30"/>
  <c r="AJ186" i="30"/>
  <c r="AK186" i="30"/>
  <c r="AL186" i="30"/>
  <c r="AM186" i="30"/>
  <c r="AN186" i="30"/>
  <c r="AO186" i="30"/>
  <c r="AP186" i="30"/>
  <c r="AQ186" i="30"/>
  <c r="AR186" i="30"/>
  <c r="AS186" i="30"/>
  <c r="AT186" i="30"/>
  <c r="AU186" i="30"/>
  <c r="AV186" i="30"/>
  <c r="AW186" i="30"/>
  <c r="AX186" i="30"/>
  <c r="AY186" i="30"/>
  <c r="AZ186" i="30"/>
  <c r="BA186" i="30"/>
  <c r="BB186" i="30"/>
  <c r="BC186" i="30"/>
  <c r="BD186" i="30"/>
  <c r="BE186" i="30"/>
  <c r="BF186" i="30"/>
  <c r="BG186" i="30"/>
  <c r="BH186" i="30"/>
  <c r="BI186" i="30"/>
  <c r="BJ186" i="30"/>
  <c r="BK186" i="30"/>
  <c r="BL186" i="30"/>
  <c r="BM186" i="30"/>
  <c r="BN186" i="30"/>
  <c r="BO186" i="30"/>
  <c r="BP186" i="30"/>
  <c r="BQ186" i="30"/>
  <c r="BR186" i="30"/>
  <c r="BS186" i="30"/>
  <c r="BT186" i="30"/>
  <c r="BU186" i="30"/>
  <c r="BV186" i="30"/>
  <c r="BW186" i="30"/>
  <c r="BX186" i="30"/>
  <c r="BY186" i="30"/>
  <c r="BZ186" i="30"/>
  <c r="CA186" i="30"/>
  <c r="CB186" i="30"/>
  <c r="CC186" i="30"/>
  <c r="CD186" i="30"/>
  <c r="CE186" i="30"/>
  <c r="CF186" i="30"/>
  <c r="CG186" i="30"/>
  <c r="CH186" i="30"/>
  <c r="CI186" i="30"/>
  <c r="CJ186" i="30"/>
  <c r="CK186" i="30"/>
  <c r="CL186" i="30"/>
  <c r="CM186" i="30"/>
  <c r="CN186" i="30"/>
  <c r="CO186" i="30"/>
  <c r="CP186" i="30"/>
  <c r="CQ186" i="30"/>
  <c r="CR186" i="30"/>
  <c r="CS186" i="30"/>
  <c r="CT186" i="30"/>
  <c r="CU186" i="30"/>
  <c r="CV186" i="30"/>
  <c r="CW186" i="30"/>
  <c r="CX186" i="30"/>
  <c r="CY186" i="30"/>
  <c r="CZ186" i="30"/>
  <c r="DA186" i="30"/>
  <c r="DB186" i="30"/>
  <c r="DC186" i="30"/>
  <c r="DD186" i="30"/>
  <c r="DE186" i="30"/>
  <c r="DF186" i="30"/>
  <c r="DG186" i="30"/>
  <c r="DH186" i="30"/>
  <c r="DI186" i="30"/>
  <c r="DJ186" i="30"/>
  <c r="DK186" i="30"/>
  <c r="DL186" i="30"/>
  <c r="DM186" i="30"/>
  <c r="DN186" i="30"/>
  <c r="DO186" i="30"/>
  <c r="DP186" i="30"/>
  <c r="DQ186" i="30"/>
  <c r="DR186" i="30"/>
  <c r="DS186" i="30"/>
  <c r="DT186" i="30"/>
  <c r="DU186" i="30"/>
  <c r="DV186" i="30"/>
  <c r="DW186" i="30"/>
  <c r="DX186" i="30"/>
  <c r="DY186" i="30"/>
  <c r="DZ186" i="30"/>
  <c r="EA186" i="30"/>
  <c r="EB186" i="30"/>
  <c r="EC186" i="30"/>
  <c r="ED186" i="30"/>
  <c r="EE186" i="30"/>
  <c r="EF186" i="30"/>
  <c r="EG186" i="30"/>
  <c r="EH186" i="30"/>
  <c r="EI186" i="30"/>
  <c r="EJ186" i="30"/>
  <c r="EK186" i="30"/>
  <c r="EL186" i="30"/>
  <c r="EM186" i="30"/>
  <c r="EN186" i="30"/>
  <c r="EO186" i="30"/>
  <c r="EP186" i="30"/>
  <c r="EQ186" i="30"/>
  <c r="ER186" i="30"/>
  <c r="ES186" i="30"/>
  <c r="ET186" i="30"/>
  <c r="EU186" i="30"/>
  <c r="EV186" i="30"/>
  <c r="EW186" i="30"/>
  <c r="EX186" i="30"/>
  <c r="EY186" i="30"/>
  <c r="EZ186" i="30"/>
  <c r="FA186" i="30"/>
  <c r="FB186" i="30"/>
  <c r="FC186" i="30"/>
  <c r="FD186" i="30"/>
  <c r="FE186" i="30"/>
  <c r="FF186" i="30"/>
  <c r="FG186" i="30"/>
  <c r="FH186" i="30"/>
  <c r="FI186" i="30"/>
  <c r="FJ186" i="30"/>
  <c r="FK186" i="30"/>
  <c r="FL186" i="30"/>
  <c r="FM186" i="30"/>
  <c r="FN186" i="30"/>
  <c r="FO186" i="30"/>
  <c r="FP186" i="30"/>
  <c r="FQ186" i="30"/>
  <c r="FR186" i="30"/>
  <c r="FS186" i="30"/>
  <c r="FT186" i="30"/>
  <c r="FU186" i="30"/>
  <c r="FV186" i="30"/>
  <c r="FW186" i="30"/>
  <c r="FX186" i="30"/>
  <c r="FY186" i="30"/>
  <c r="FZ186" i="30"/>
  <c r="GA186" i="30"/>
  <c r="GB186" i="30"/>
  <c r="GC186" i="30"/>
  <c r="GD186" i="30"/>
  <c r="GE186" i="30"/>
  <c r="GF186" i="30"/>
  <c r="GG186" i="30"/>
  <c r="GH186" i="30"/>
  <c r="GI186" i="30"/>
  <c r="GJ186" i="30"/>
  <c r="GK186" i="30"/>
  <c r="GL186" i="30"/>
  <c r="GM186" i="30"/>
  <c r="GN186" i="30"/>
  <c r="GO186" i="30"/>
  <c r="GP186" i="30"/>
  <c r="GQ186" i="30"/>
  <c r="GR186" i="30"/>
  <c r="GS186" i="30"/>
  <c r="B186" i="30"/>
  <c r="B185" i="30"/>
  <c r="B184" i="30"/>
  <c r="C260" i="30"/>
  <c r="D260" i="30"/>
  <c r="E260" i="30"/>
  <c r="F260" i="30"/>
  <c r="G260" i="30"/>
  <c r="H260" i="30"/>
  <c r="I260" i="30"/>
  <c r="J260" i="30"/>
  <c r="K260" i="30"/>
  <c r="L260" i="30"/>
  <c r="M260" i="30"/>
  <c r="N260" i="30"/>
  <c r="O260" i="30"/>
  <c r="P260" i="30"/>
  <c r="Q260" i="30"/>
  <c r="R260" i="30"/>
  <c r="S260" i="30"/>
  <c r="T260" i="30"/>
  <c r="U260" i="30"/>
  <c r="V260" i="30"/>
  <c r="W260" i="30"/>
  <c r="X260" i="30"/>
  <c r="Y260" i="30"/>
  <c r="Z260" i="30"/>
  <c r="AA260" i="30"/>
  <c r="AB260" i="30"/>
  <c r="AC260" i="30"/>
  <c r="AD260" i="30"/>
  <c r="AE260" i="30"/>
  <c r="AF260" i="30"/>
  <c r="AG260" i="30"/>
  <c r="AH260" i="30"/>
  <c r="AI260" i="30"/>
  <c r="AJ260" i="30"/>
  <c r="AK260" i="30"/>
  <c r="AL260" i="30"/>
  <c r="AM260" i="30"/>
  <c r="AN260" i="30"/>
  <c r="AO260" i="30"/>
  <c r="AP260" i="30"/>
  <c r="AQ260" i="30"/>
  <c r="AR260" i="30"/>
  <c r="AS260" i="30"/>
  <c r="AT260" i="30"/>
  <c r="AU260" i="30"/>
  <c r="AV260" i="30"/>
  <c r="AW260" i="30"/>
  <c r="AX260" i="30"/>
  <c r="AY260" i="30"/>
  <c r="AZ260" i="30"/>
  <c r="BA260" i="30"/>
  <c r="BB260" i="30"/>
  <c r="BC260" i="30"/>
  <c r="BD260" i="30"/>
  <c r="BE260" i="30"/>
  <c r="BF260" i="30"/>
  <c r="BG260" i="30"/>
  <c r="BH260" i="30"/>
  <c r="BI260" i="30"/>
  <c r="BJ260" i="30"/>
  <c r="BK260" i="30"/>
  <c r="BL260" i="30"/>
  <c r="BM260" i="30"/>
  <c r="BN260" i="30"/>
  <c r="BO260" i="30"/>
  <c r="BP260" i="30"/>
  <c r="BQ260" i="30"/>
  <c r="BR260" i="30"/>
  <c r="BS260" i="30"/>
  <c r="BT260" i="30"/>
  <c r="BU260" i="30"/>
  <c r="BV260" i="30"/>
  <c r="BW260" i="30"/>
  <c r="BX260" i="30"/>
  <c r="BY260" i="30"/>
  <c r="BZ260" i="30"/>
  <c r="CA260" i="30"/>
  <c r="CB260" i="30"/>
  <c r="CC260" i="30"/>
  <c r="CD260" i="30"/>
  <c r="CE260" i="30"/>
  <c r="CF260" i="30"/>
  <c r="CG260" i="30"/>
  <c r="CH260" i="30"/>
  <c r="CI260" i="30"/>
  <c r="CJ260" i="30"/>
  <c r="CK260" i="30"/>
  <c r="CL260" i="30"/>
  <c r="CM260" i="30"/>
  <c r="CN260" i="30"/>
  <c r="CO260" i="30"/>
  <c r="CP260" i="30"/>
  <c r="CQ260" i="30"/>
  <c r="CR260" i="30"/>
  <c r="CS260" i="30"/>
  <c r="CT260" i="30"/>
  <c r="CU260" i="30"/>
  <c r="CV260" i="30"/>
  <c r="CW260" i="30"/>
  <c r="CX260" i="30"/>
  <c r="CY260" i="30"/>
  <c r="CZ260" i="30"/>
  <c r="DA260" i="30"/>
  <c r="DB260" i="30"/>
  <c r="DC260" i="30"/>
  <c r="DD260" i="30"/>
  <c r="DE260" i="30"/>
  <c r="DF260" i="30"/>
  <c r="DG260" i="30"/>
  <c r="DH260" i="30"/>
  <c r="DI260" i="30"/>
  <c r="DJ260" i="30"/>
  <c r="DK260" i="30"/>
  <c r="DL260" i="30"/>
  <c r="DM260" i="30"/>
  <c r="DN260" i="30"/>
  <c r="DO260" i="30"/>
  <c r="DP260" i="30"/>
  <c r="DQ260" i="30"/>
  <c r="DR260" i="30"/>
  <c r="DS260" i="30"/>
  <c r="DT260" i="30"/>
  <c r="DU260" i="30"/>
  <c r="DV260" i="30"/>
  <c r="DW260" i="30"/>
  <c r="DX260" i="30"/>
  <c r="DY260" i="30"/>
  <c r="DZ260" i="30"/>
  <c r="EA260" i="30"/>
  <c r="EB260" i="30"/>
  <c r="EC260" i="30"/>
  <c r="ED260" i="30"/>
  <c r="EE260" i="30"/>
  <c r="EF260" i="30"/>
  <c r="EG260" i="30"/>
  <c r="EH260" i="30"/>
  <c r="EI260" i="30"/>
  <c r="EJ260" i="30"/>
  <c r="EK260" i="30"/>
  <c r="EL260" i="30"/>
  <c r="EM260" i="30"/>
  <c r="EN260" i="30"/>
  <c r="EO260" i="30"/>
  <c r="EP260" i="30"/>
  <c r="EQ260" i="30"/>
  <c r="ER260" i="30"/>
  <c r="ES260" i="30"/>
  <c r="ET260" i="30"/>
  <c r="EU260" i="30"/>
  <c r="EV260" i="30"/>
  <c r="EW260" i="30"/>
  <c r="EX260" i="30"/>
  <c r="EY260" i="30"/>
  <c r="EZ260" i="30"/>
  <c r="FA260" i="30"/>
  <c r="FB260" i="30"/>
  <c r="FC260" i="30"/>
  <c r="FD260" i="30"/>
  <c r="FE260" i="30"/>
  <c r="FF260" i="30"/>
  <c r="FG260" i="30"/>
  <c r="FH260" i="30"/>
  <c r="FI260" i="30"/>
  <c r="FJ260" i="30"/>
  <c r="FK260" i="30"/>
  <c r="FL260" i="30"/>
  <c r="FM260" i="30"/>
  <c r="FN260" i="30"/>
  <c r="FO260" i="30"/>
  <c r="FP260" i="30"/>
  <c r="FQ260" i="30"/>
  <c r="FR260" i="30"/>
  <c r="FS260" i="30"/>
  <c r="FT260" i="30"/>
  <c r="FU260" i="30"/>
  <c r="FV260" i="30"/>
  <c r="FW260" i="30"/>
  <c r="FX260" i="30"/>
  <c r="FY260" i="30"/>
  <c r="FZ260" i="30"/>
  <c r="GA260" i="30"/>
  <c r="GB260" i="30"/>
  <c r="GC260" i="30"/>
  <c r="GD260" i="30"/>
  <c r="GE260" i="30"/>
  <c r="GF260" i="30"/>
  <c r="GG260" i="30"/>
  <c r="GH260" i="30"/>
  <c r="GI260" i="30"/>
  <c r="GJ260" i="30"/>
  <c r="GK260" i="30"/>
  <c r="GL260" i="30"/>
  <c r="GM260" i="30"/>
  <c r="GN260" i="30"/>
  <c r="GO260" i="30"/>
  <c r="GP260" i="30"/>
  <c r="GQ260" i="30"/>
  <c r="GR260" i="30"/>
  <c r="GS260" i="30"/>
  <c r="C261" i="30"/>
  <c r="D261" i="30"/>
  <c r="E261" i="30"/>
  <c r="F261" i="30"/>
  <c r="G261" i="30"/>
  <c r="H261" i="30"/>
  <c r="I261" i="30"/>
  <c r="J261" i="30"/>
  <c r="K261" i="30"/>
  <c r="L261" i="30"/>
  <c r="M261" i="30"/>
  <c r="N261" i="30"/>
  <c r="O261" i="30"/>
  <c r="P261" i="30"/>
  <c r="Q261" i="30"/>
  <c r="R261" i="30"/>
  <c r="S261" i="30"/>
  <c r="T261" i="30"/>
  <c r="U261" i="30"/>
  <c r="V261" i="30"/>
  <c r="W261" i="30"/>
  <c r="X261" i="30"/>
  <c r="Y261" i="30"/>
  <c r="Z261" i="30"/>
  <c r="AA261" i="30"/>
  <c r="AB261" i="30"/>
  <c r="AC261" i="30"/>
  <c r="AD261" i="30"/>
  <c r="AE261" i="30"/>
  <c r="AF261" i="30"/>
  <c r="AG261" i="30"/>
  <c r="AH261" i="30"/>
  <c r="AI261" i="30"/>
  <c r="AJ261" i="30"/>
  <c r="AK261" i="30"/>
  <c r="AL261" i="30"/>
  <c r="AM261" i="30"/>
  <c r="AN261" i="30"/>
  <c r="AO261" i="30"/>
  <c r="AP261" i="30"/>
  <c r="AQ261" i="30"/>
  <c r="AR261" i="30"/>
  <c r="AS261" i="30"/>
  <c r="AT261" i="30"/>
  <c r="AU261" i="30"/>
  <c r="AV261" i="30"/>
  <c r="AW261" i="30"/>
  <c r="AX261" i="30"/>
  <c r="AY261" i="30"/>
  <c r="AZ261" i="30"/>
  <c r="BA261" i="30"/>
  <c r="BB261" i="30"/>
  <c r="BC261" i="30"/>
  <c r="BD261" i="30"/>
  <c r="BE261" i="30"/>
  <c r="BF261" i="30"/>
  <c r="BG261" i="30"/>
  <c r="BH261" i="30"/>
  <c r="BI261" i="30"/>
  <c r="BJ261" i="30"/>
  <c r="BK261" i="30"/>
  <c r="BL261" i="30"/>
  <c r="BM261" i="30"/>
  <c r="BN261" i="30"/>
  <c r="BO261" i="30"/>
  <c r="BP261" i="30"/>
  <c r="BQ261" i="30"/>
  <c r="BR261" i="30"/>
  <c r="BS261" i="30"/>
  <c r="BT261" i="30"/>
  <c r="BU261" i="30"/>
  <c r="BV261" i="30"/>
  <c r="BW261" i="30"/>
  <c r="BX261" i="30"/>
  <c r="BY261" i="30"/>
  <c r="BZ261" i="30"/>
  <c r="CA261" i="30"/>
  <c r="CB261" i="30"/>
  <c r="CC261" i="30"/>
  <c r="CD261" i="30"/>
  <c r="CE261" i="30"/>
  <c r="CF261" i="30"/>
  <c r="CG261" i="30"/>
  <c r="CH261" i="30"/>
  <c r="CI261" i="30"/>
  <c r="CJ261" i="30"/>
  <c r="CK261" i="30"/>
  <c r="CL261" i="30"/>
  <c r="CM261" i="30"/>
  <c r="CN261" i="30"/>
  <c r="CO261" i="30"/>
  <c r="CP261" i="30"/>
  <c r="CQ261" i="30"/>
  <c r="CR261" i="30"/>
  <c r="CS261" i="30"/>
  <c r="CT261" i="30"/>
  <c r="CU261" i="30"/>
  <c r="CV261" i="30"/>
  <c r="CW261" i="30"/>
  <c r="CX261" i="30"/>
  <c r="CY261" i="30"/>
  <c r="CZ261" i="30"/>
  <c r="DA261" i="30"/>
  <c r="DB261" i="30"/>
  <c r="DC261" i="30"/>
  <c r="DD261" i="30"/>
  <c r="DE261" i="30"/>
  <c r="DF261" i="30"/>
  <c r="DG261" i="30"/>
  <c r="DH261" i="30"/>
  <c r="DI261" i="30"/>
  <c r="DJ261" i="30"/>
  <c r="DK261" i="30"/>
  <c r="DL261" i="30"/>
  <c r="DM261" i="30"/>
  <c r="DN261" i="30"/>
  <c r="DO261" i="30"/>
  <c r="DP261" i="30"/>
  <c r="DQ261" i="30"/>
  <c r="DR261" i="30"/>
  <c r="DS261" i="30"/>
  <c r="DT261" i="30"/>
  <c r="DU261" i="30"/>
  <c r="DV261" i="30"/>
  <c r="DW261" i="30"/>
  <c r="DX261" i="30"/>
  <c r="DY261" i="30"/>
  <c r="DZ261" i="30"/>
  <c r="EA261" i="30"/>
  <c r="EB261" i="30"/>
  <c r="EC261" i="30"/>
  <c r="ED261" i="30"/>
  <c r="EE261" i="30"/>
  <c r="EF261" i="30"/>
  <c r="EG261" i="30"/>
  <c r="EH261" i="30"/>
  <c r="EI261" i="30"/>
  <c r="EJ261" i="30"/>
  <c r="EK261" i="30"/>
  <c r="EL261" i="30"/>
  <c r="EM261" i="30"/>
  <c r="EN261" i="30"/>
  <c r="EO261" i="30"/>
  <c r="EP261" i="30"/>
  <c r="EQ261" i="30"/>
  <c r="ER261" i="30"/>
  <c r="ES261" i="30"/>
  <c r="ET261" i="30"/>
  <c r="EU261" i="30"/>
  <c r="EV261" i="30"/>
  <c r="EW261" i="30"/>
  <c r="EX261" i="30"/>
  <c r="EY261" i="30"/>
  <c r="EZ261" i="30"/>
  <c r="FA261" i="30"/>
  <c r="FB261" i="30"/>
  <c r="FC261" i="30"/>
  <c r="FD261" i="30"/>
  <c r="FE261" i="30"/>
  <c r="FF261" i="30"/>
  <c r="FG261" i="30"/>
  <c r="FH261" i="30"/>
  <c r="FI261" i="30"/>
  <c r="FJ261" i="30"/>
  <c r="FK261" i="30"/>
  <c r="FL261" i="30"/>
  <c r="FM261" i="30"/>
  <c r="FN261" i="30"/>
  <c r="FO261" i="30"/>
  <c r="FP261" i="30"/>
  <c r="FQ261" i="30"/>
  <c r="FR261" i="30"/>
  <c r="FS261" i="30"/>
  <c r="FT261" i="30"/>
  <c r="FU261" i="30"/>
  <c r="FV261" i="30"/>
  <c r="FW261" i="30"/>
  <c r="FX261" i="30"/>
  <c r="FY261" i="30"/>
  <c r="FZ261" i="30"/>
  <c r="GA261" i="30"/>
  <c r="GB261" i="30"/>
  <c r="GC261" i="30"/>
  <c r="GD261" i="30"/>
  <c r="GE261" i="30"/>
  <c r="GF261" i="30"/>
  <c r="GG261" i="30"/>
  <c r="GH261" i="30"/>
  <c r="GI261" i="30"/>
  <c r="GJ261" i="30"/>
  <c r="GK261" i="30"/>
  <c r="GL261" i="30"/>
  <c r="GM261" i="30"/>
  <c r="GN261" i="30"/>
  <c r="GO261" i="30"/>
  <c r="GP261" i="30"/>
  <c r="GQ261" i="30"/>
  <c r="GR261" i="30"/>
  <c r="GS261" i="30"/>
  <c r="C262" i="30"/>
  <c r="D262" i="30"/>
  <c r="E262" i="30"/>
  <c r="F262" i="30"/>
  <c r="G262" i="30"/>
  <c r="H262" i="30"/>
  <c r="I262" i="30"/>
  <c r="J262" i="30"/>
  <c r="K262" i="30"/>
  <c r="L262" i="30"/>
  <c r="M262" i="30"/>
  <c r="N262" i="30"/>
  <c r="O262" i="30"/>
  <c r="P262" i="30"/>
  <c r="Q262" i="30"/>
  <c r="R262" i="30"/>
  <c r="S262" i="30"/>
  <c r="T262" i="30"/>
  <c r="U262" i="30"/>
  <c r="V262" i="30"/>
  <c r="W262" i="30"/>
  <c r="X262" i="30"/>
  <c r="Y262" i="30"/>
  <c r="Z262" i="30"/>
  <c r="AA262" i="30"/>
  <c r="AB262" i="30"/>
  <c r="AC262" i="30"/>
  <c r="AD262" i="30"/>
  <c r="AE262" i="30"/>
  <c r="AF262" i="30"/>
  <c r="AG262" i="30"/>
  <c r="AH262" i="30"/>
  <c r="AI262" i="30"/>
  <c r="AJ262" i="30"/>
  <c r="AK262" i="30"/>
  <c r="AL262" i="30"/>
  <c r="AM262" i="30"/>
  <c r="AN262" i="30"/>
  <c r="AO262" i="30"/>
  <c r="AP262" i="30"/>
  <c r="AQ262" i="30"/>
  <c r="AR262" i="30"/>
  <c r="AS262" i="30"/>
  <c r="AT262" i="30"/>
  <c r="AU262" i="30"/>
  <c r="AV262" i="30"/>
  <c r="AW262" i="30"/>
  <c r="AX262" i="30"/>
  <c r="AY262" i="30"/>
  <c r="AZ262" i="30"/>
  <c r="BA262" i="30"/>
  <c r="BB262" i="30"/>
  <c r="BC262" i="30"/>
  <c r="BD262" i="30"/>
  <c r="BE262" i="30"/>
  <c r="BF262" i="30"/>
  <c r="BG262" i="30"/>
  <c r="BH262" i="30"/>
  <c r="BI262" i="30"/>
  <c r="BJ262" i="30"/>
  <c r="BK262" i="30"/>
  <c r="BL262" i="30"/>
  <c r="BM262" i="30"/>
  <c r="BN262" i="30"/>
  <c r="BO262" i="30"/>
  <c r="BP262" i="30"/>
  <c r="BQ262" i="30"/>
  <c r="BR262" i="30"/>
  <c r="BS262" i="30"/>
  <c r="BT262" i="30"/>
  <c r="BU262" i="30"/>
  <c r="BV262" i="30"/>
  <c r="BW262" i="30"/>
  <c r="BX262" i="30"/>
  <c r="BY262" i="30"/>
  <c r="BZ262" i="30"/>
  <c r="CA262" i="30"/>
  <c r="CB262" i="30"/>
  <c r="CC262" i="30"/>
  <c r="CD262" i="30"/>
  <c r="CE262" i="30"/>
  <c r="CF262" i="30"/>
  <c r="CG262" i="30"/>
  <c r="CH262" i="30"/>
  <c r="CI262" i="30"/>
  <c r="CJ262" i="30"/>
  <c r="CK262" i="30"/>
  <c r="CL262" i="30"/>
  <c r="CM262" i="30"/>
  <c r="CN262" i="30"/>
  <c r="CO262" i="30"/>
  <c r="CP262" i="30"/>
  <c r="CQ262" i="30"/>
  <c r="CR262" i="30"/>
  <c r="CS262" i="30"/>
  <c r="CT262" i="30"/>
  <c r="CU262" i="30"/>
  <c r="CV262" i="30"/>
  <c r="CW262" i="30"/>
  <c r="CX262" i="30"/>
  <c r="CY262" i="30"/>
  <c r="CZ262" i="30"/>
  <c r="DA262" i="30"/>
  <c r="DB262" i="30"/>
  <c r="DC262" i="30"/>
  <c r="DD262" i="30"/>
  <c r="DE262" i="30"/>
  <c r="DF262" i="30"/>
  <c r="DG262" i="30"/>
  <c r="DH262" i="30"/>
  <c r="DI262" i="30"/>
  <c r="DJ262" i="30"/>
  <c r="DK262" i="30"/>
  <c r="DL262" i="30"/>
  <c r="DM262" i="30"/>
  <c r="DN262" i="30"/>
  <c r="DO262" i="30"/>
  <c r="DP262" i="30"/>
  <c r="DQ262" i="30"/>
  <c r="DR262" i="30"/>
  <c r="DS262" i="30"/>
  <c r="DT262" i="30"/>
  <c r="DU262" i="30"/>
  <c r="DV262" i="30"/>
  <c r="DW262" i="30"/>
  <c r="DX262" i="30"/>
  <c r="DY262" i="30"/>
  <c r="DZ262" i="30"/>
  <c r="EA262" i="30"/>
  <c r="EB262" i="30"/>
  <c r="EC262" i="30"/>
  <c r="ED262" i="30"/>
  <c r="EE262" i="30"/>
  <c r="EF262" i="30"/>
  <c r="EG262" i="30"/>
  <c r="EH262" i="30"/>
  <c r="EI262" i="30"/>
  <c r="EJ262" i="30"/>
  <c r="EK262" i="30"/>
  <c r="EL262" i="30"/>
  <c r="EM262" i="30"/>
  <c r="EN262" i="30"/>
  <c r="EO262" i="30"/>
  <c r="EP262" i="30"/>
  <c r="EQ262" i="30"/>
  <c r="ER262" i="30"/>
  <c r="ES262" i="30"/>
  <c r="ET262" i="30"/>
  <c r="EU262" i="30"/>
  <c r="EV262" i="30"/>
  <c r="EW262" i="30"/>
  <c r="EX262" i="30"/>
  <c r="EY262" i="30"/>
  <c r="EZ262" i="30"/>
  <c r="FA262" i="30"/>
  <c r="FB262" i="30"/>
  <c r="FC262" i="30"/>
  <c r="FD262" i="30"/>
  <c r="FE262" i="30"/>
  <c r="FF262" i="30"/>
  <c r="FG262" i="30"/>
  <c r="FH262" i="30"/>
  <c r="FI262" i="30"/>
  <c r="FJ262" i="30"/>
  <c r="FK262" i="30"/>
  <c r="FL262" i="30"/>
  <c r="FM262" i="30"/>
  <c r="FN262" i="30"/>
  <c r="FO262" i="30"/>
  <c r="FP262" i="30"/>
  <c r="FQ262" i="30"/>
  <c r="FR262" i="30"/>
  <c r="FS262" i="30"/>
  <c r="FT262" i="30"/>
  <c r="FU262" i="30"/>
  <c r="FV262" i="30"/>
  <c r="FW262" i="30"/>
  <c r="FX262" i="30"/>
  <c r="FY262" i="30"/>
  <c r="FZ262" i="30"/>
  <c r="GA262" i="30"/>
  <c r="GB262" i="30"/>
  <c r="GC262" i="30"/>
  <c r="GD262" i="30"/>
  <c r="GE262" i="30"/>
  <c r="GF262" i="30"/>
  <c r="GG262" i="30"/>
  <c r="GH262" i="30"/>
  <c r="GI262" i="30"/>
  <c r="GJ262" i="30"/>
  <c r="GK262" i="30"/>
  <c r="GL262" i="30"/>
  <c r="GM262" i="30"/>
  <c r="GN262" i="30"/>
  <c r="GO262" i="30"/>
  <c r="GP262" i="30"/>
  <c r="GQ262" i="30"/>
  <c r="GR262" i="30"/>
  <c r="GS262" i="30"/>
  <c r="G51" i="30"/>
  <c r="H51" i="30"/>
  <c r="I51" i="30"/>
  <c r="J51" i="30"/>
  <c r="K51" i="30"/>
  <c r="L51" i="30"/>
  <c r="M51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V51" i="30"/>
  <c r="AW51" i="30"/>
  <c r="AX51" i="30"/>
  <c r="AY51" i="30"/>
  <c r="AZ51" i="30"/>
  <c r="BA51" i="30"/>
  <c r="BB51" i="30"/>
  <c r="BC51" i="30"/>
  <c r="BD51" i="30"/>
  <c r="BE51" i="30"/>
  <c r="BF51" i="30"/>
  <c r="BG51" i="30"/>
  <c r="BH51" i="30"/>
  <c r="BI51" i="30"/>
  <c r="BJ51" i="30"/>
  <c r="BK51" i="30"/>
  <c r="BL51" i="30"/>
  <c r="BM51" i="30"/>
  <c r="BN51" i="30"/>
  <c r="BO51" i="30"/>
  <c r="BP51" i="30"/>
  <c r="BQ51" i="30"/>
  <c r="BR51" i="30"/>
  <c r="BS51" i="30"/>
  <c r="BT51" i="30"/>
  <c r="BU51" i="30"/>
  <c r="BV51" i="30"/>
  <c r="BW51" i="30"/>
  <c r="BX51" i="30"/>
  <c r="BY51" i="30"/>
  <c r="BZ51" i="30"/>
  <c r="CA51" i="30"/>
  <c r="CB51" i="30"/>
  <c r="CC51" i="30"/>
  <c r="CD51" i="30"/>
  <c r="CE51" i="30"/>
  <c r="CF51" i="30"/>
  <c r="CG51" i="30"/>
  <c r="CH51" i="30"/>
  <c r="CI51" i="30"/>
  <c r="CJ51" i="30"/>
  <c r="CK51" i="30"/>
  <c r="CL51" i="30"/>
  <c r="CM51" i="30"/>
  <c r="CN51" i="30"/>
  <c r="CO51" i="30"/>
  <c r="CP51" i="30"/>
  <c r="CQ51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DM51" i="30"/>
  <c r="DN51" i="30"/>
  <c r="DO51" i="30"/>
  <c r="DP51" i="30"/>
  <c r="DQ51" i="30"/>
  <c r="DR51" i="30"/>
  <c r="DS51" i="30"/>
  <c r="DT51" i="30"/>
  <c r="DU51" i="30"/>
  <c r="DV51" i="30"/>
  <c r="DW51" i="30"/>
  <c r="DX51" i="30"/>
  <c r="DY51" i="30"/>
  <c r="DZ51" i="30"/>
  <c r="EA51" i="30"/>
  <c r="EB51" i="30"/>
  <c r="EC51" i="30"/>
  <c r="ED51" i="30"/>
  <c r="EE51" i="30"/>
  <c r="EF51" i="30"/>
  <c r="EG51" i="30"/>
  <c r="EH51" i="30"/>
  <c r="EI51" i="30"/>
  <c r="EJ51" i="30"/>
  <c r="EK51" i="30"/>
  <c r="EL51" i="30"/>
  <c r="EM51" i="30"/>
  <c r="EN51" i="30"/>
  <c r="EO51" i="30"/>
  <c r="EP51" i="30"/>
  <c r="EQ51" i="30"/>
  <c r="ER51" i="30"/>
  <c r="ES51" i="30"/>
  <c r="ET51" i="30"/>
  <c r="EU51" i="30"/>
  <c r="EV51" i="30"/>
  <c r="EW51" i="30"/>
  <c r="EX51" i="30"/>
  <c r="EY51" i="30"/>
  <c r="EZ51" i="30"/>
  <c r="FA51" i="30"/>
  <c r="FB51" i="30"/>
  <c r="FC51" i="30"/>
  <c r="FD51" i="30"/>
  <c r="FE51" i="30"/>
  <c r="FF51" i="30"/>
  <c r="FG51" i="30"/>
  <c r="FH51" i="30"/>
  <c r="FI51" i="30"/>
  <c r="FJ51" i="30"/>
  <c r="FK51" i="30"/>
  <c r="FL51" i="30"/>
  <c r="FM51" i="30"/>
  <c r="FN51" i="30"/>
  <c r="FO51" i="30"/>
  <c r="FP51" i="30"/>
  <c r="FQ51" i="30"/>
  <c r="FR51" i="30"/>
  <c r="FS51" i="30"/>
  <c r="FT51" i="30"/>
  <c r="FU51" i="30"/>
  <c r="FV51" i="30"/>
  <c r="FW51" i="30"/>
  <c r="FX51" i="30"/>
  <c r="FY51" i="30"/>
  <c r="FZ51" i="30"/>
  <c r="GA51" i="30"/>
  <c r="GB51" i="30"/>
  <c r="GC51" i="30"/>
  <c r="GD51" i="30"/>
  <c r="GE51" i="30"/>
  <c r="GF51" i="30"/>
  <c r="GG51" i="30"/>
  <c r="GH51" i="30"/>
  <c r="GI51" i="30"/>
  <c r="GJ51" i="30"/>
  <c r="GK51" i="30"/>
  <c r="GL51" i="30"/>
  <c r="GM51" i="30"/>
  <c r="GN51" i="30"/>
  <c r="GO51" i="30"/>
  <c r="GP51" i="30"/>
  <c r="GQ51" i="30"/>
  <c r="GR51" i="30"/>
  <c r="GS51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R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CI36" i="30"/>
  <c r="CJ36" i="30"/>
  <c r="CK36" i="30"/>
  <c r="CL36" i="30"/>
  <c r="CM36" i="30"/>
  <c r="CN36" i="30"/>
  <c r="CO36" i="30"/>
  <c r="CP36" i="30"/>
  <c r="CQ36" i="30"/>
  <c r="CR36" i="30"/>
  <c r="CS36" i="30"/>
  <c r="CT36" i="30"/>
  <c r="CU36" i="30"/>
  <c r="CV36" i="30"/>
  <c r="CW36" i="30"/>
  <c r="CX36" i="30"/>
  <c r="CY36" i="30"/>
  <c r="CZ36" i="30"/>
  <c r="DA36" i="30"/>
  <c r="DB36" i="30"/>
  <c r="DC36" i="30"/>
  <c r="DD36" i="30"/>
  <c r="DE36" i="30"/>
  <c r="DF36" i="30"/>
  <c r="DG36" i="30"/>
  <c r="DH36" i="30"/>
  <c r="DI36" i="30"/>
  <c r="DJ36" i="30"/>
  <c r="DK36" i="30"/>
  <c r="DL36" i="30"/>
  <c r="DM36" i="30"/>
  <c r="DN36" i="30"/>
  <c r="DO36" i="30"/>
  <c r="DP36" i="30"/>
  <c r="DQ36" i="30"/>
  <c r="DR36" i="30"/>
  <c r="DS36" i="30"/>
  <c r="DT36" i="30"/>
  <c r="DU36" i="30"/>
  <c r="DV36" i="30"/>
  <c r="DW36" i="30"/>
  <c r="DX36" i="30"/>
  <c r="DY36" i="30"/>
  <c r="DZ36" i="30"/>
  <c r="EA36" i="30"/>
  <c r="EB36" i="30"/>
  <c r="EC36" i="30"/>
  <c r="ED36" i="30"/>
  <c r="EE36" i="30"/>
  <c r="EF36" i="30"/>
  <c r="EG36" i="30"/>
  <c r="EH36" i="30"/>
  <c r="EI36" i="30"/>
  <c r="EJ36" i="30"/>
  <c r="EK36" i="30"/>
  <c r="EL36" i="30"/>
  <c r="EM36" i="30"/>
  <c r="EN36" i="30"/>
  <c r="EO36" i="30"/>
  <c r="EP36" i="30"/>
  <c r="EQ36" i="30"/>
  <c r="ER36" i="30"/>
  <c r="ES36" i="30"/>
  <c r="ET36" i="30"/>
  <c r="EU36" i="30"/>
  <c r="EV36" i="30"/>
  <c r="EW36" i="30"/>
  <c r="EX36" i="30"/>
  <c r="EY36" i="30"/>
  <c r="EZ36" i="30"/>
  <c r="FA36" i="30"/>
  <c r="FB36" i="30"/>
  <c r="FC36" i="30"/>
  <c r="FD36" i="30"/>
  <c r="FE36" i="30"/>
  <c r="FF36" i="30"/>
  <c r="FG36" i="30"/>
  <c r="FH36" i="30"/>
  <c r="FI36" i="30"/>
  <c r="FJ36" i="30"/>
  <c r="FK36" i="30"/>
  <c r="FL36" i="30"/>
  <c r="FM36" i="30"/>
  <c r="FN36" i="30"/>
  <c r="FO36" i="30"/>
  <c r="FP36" i="30"/>
  <c r="FQ36" i="30"/>
  <c r="FR36" i="30"/>
  <c r="FS36" i="30"/>
  <c r="FT36" i="30"/>
  <c r="FU36" i="30"/>
  <c r="FV36" i="30"/>
  <c r="FW36" i="30"/>
  <c r="FX36" i="30"/>
  <c r="FY36" i="30"/>
  <c r="FZ36" i="30"/>
  <c r="GA36" i="30"/>
  <c r="GB36" i="30"/>
  <c r="GC36" i="30"/>
  <c r="GD36" i="30"/>
  <c r="GE36" i="30"/>
  <c r="GF36" i="30"/>
  <c r="GG36" i="30"/>
  <c r="GH36" i="30"/>
  <c r="GI36" i="30"/>
  <c r="GJ36" i="30"/>
  <c r="GK36" i="30"/>
  <c r="GL36" i="30"/>
  <c r="GM36" i="30"/>
  <c r="GN36" i="30"/>
  <c r="GO36" i="30"/>
  <c r="GP36" i="30"/>
  <c r="GQ36" i="30"/>
  <c r="GR36" i="30"/>
  <c r="GS36" i="30"/>
  <c r="B2" i="30"/>
  <c r="C2" i="30"/>
  <c r="D2" i="30"/>
  <c r="E2" i="30"/>
  <c r="F2" i="30"/>
  <c r="G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BH2" i="30"/>
  <c r="BI2" i="30"/>
  <c r="BJ2" i="30"/>
  <c r="BK2" i="30"/>
  <c r="BL2" i="30"/>
  <c r="BM2" i="30"/>
  <c r="BN2" i="30"/>
  <c r="BO2" i="30"/>
  <c r="BP2" i="30"/>
  <c r="BQ2" i="30"/>
  <c r="BR2" i="30"/>
  <c r="BS2" i="30"/>
  <c r="BT2" i="30"/>
  <c r="BU2" i="30"/>
  <c r="BV2" i="30"/>
  <c r="BW2" i="30"/>
  <c r="BX2" i="30"/>
  <c r="BY2" i="30"/>
  <c r="BZ2" i="30"/>
  <c r="CA2" i="30"/>
  <c r="CB2" i="30"/>
  <c r="CC2" i="30"/>
  <c r="CD2" i="30"/>
  <c r="CE2" i="30"/>
  <c r="CF2" i="30"/>
  <c r="CG2" i="30"/>
  <c r="CH2" i="30"/>
  <c r="CI2" i="30"/>
  <c r="CJ2" i="30"/>
  <c r="CK2" i="30"/>
  <c r="CL2" i="30"/>
  <c r="CM2" i="30"/>
  <c r="CN2" i="30"/>
  <c r="CO2" i="30"/>
  <c r="CP2" i="30"/>
  <c r="CQ2" i="30"/>
  <c r="CR2" i="30"/>
  <c r="CS2" i="30"/>
  <c r="CT2" i="30"/>
  <c r="CU2" i="30"/>
  <c r="CV2" i="30"/>
  <c r="CW2" i="30"/>
  <c r="CX2" i="30"/>
  <c r="CY2" i="30"/>
  <c r="CZ2" i="30"/>
  <c r="DA2" i="30"/>
  <c r="DB2" i="30"/>
  <c r="DC2" i="30"/>
  <c r="DD2" i="30"/>
  <c r="DE2" i="30"/>
  <c r="DF2" i="30"/>
  <c r="DG2" i="30"/>
  <c r="DH2" i="30"/>
  <c r="DI2" i="30"/>
  <c r="DJ2" i="30"/>
  <c r="DK2" i="30"/>
  <c r="DL2" i="30"/>
  <c r="DM2" i="30"/>
  <c r="DN2" i="30"/>
  <c r="DO2" i="30"/>
  <c r="DP2" i="30"/>
  <c r="DQ2" i="30"/>
  <c r="DR2" i="30"/>
  <c r="DS2" i="30"/>
  <c r="DT2" i="30"/>
  <c r="DU2" i="30"/>
  <c r="DV2" i="30"/>
  <c r="DW2" i="30"/>
  <c r="DX2" i="30"/>
  <c r="DY2" i="30"/>
  <c r="DZ2" i="30"/>
  <c r="EA2" i="30"/>
  <c r="EB2" i="30"/>
  <c r="EC2" i="30"/>
  <c r="ED2" i="30"/>
  <c r="EE2" i="30"/>
  <c r="EF2" i="30"/>
  <c r="EG2" i="30"/>
  <c r="EH2" i="30"/>
  <c r="EI2" i="30"/>
  <c r="EJ2" i="30"/>
  <c r="EK2" i="30"/>
  <c r="EL2" i="30"/>
  <c r="EM2" i="30"/>
  <c r="EN2" i="30"/>
  <c r="EO2" i="30"/>
  <c r="EP2" i="30"/>
  <c r="EQ2" i="30"/>
  <c r="ER2" i="30"/>
  <c r="ES2" i="30"/>
  <c r="ET2" i="30"/>
  <c r="EU2" i="30"/>
  <c r="EV2" i="30"/>
  <c r="EW2" i="30"/>
  <c r="EX2" i="30"/>
  <c r="EY2" i="30"/>
  <c r="EZ2" i="30"/>
  <c r="FA2" i="30"/>
  <c r="FB2" i="30"/>
  <c r="FC2" i="30"/>
  <c r="FD2" i="30"/>
  <c r="FE2" i="30"/>
  <c r="FF2" i="30"/>
  <c r="FG2" i="30"/>
  <c r="FH2" i="30"/>
  <c r="FI2" i="30"/>
  <c r="FJ2" i="30"/>
  <c r="FK2" i="30"/>
  <c r="FL2" i="30"/>
  <c r="FM2" i="30"/>
  <c r="FN2" i="30"/>
  <c r="FO2" i="30"/>
  <c r="FP2" i="30"/>
  <c r="FQ2" i="30"/>
  <c r="FR2" i="30"/>
  <c r="FS2" i="30"/>
  <c r="FT2" i="30"/>
  <c r="FU2" i="30"/>
  <c r="FV2" i="30"/>
  <c r="FW2" i="30"/>
  <c r="FX2" i="30"/>
  <c r="FY2" i="30"/>
  <c r="FZ2" i="30"/>
  <c r="GA2" i="30"/>
  <c r="GB2" i="30"/>
  <c r="GC2" i="30"/>
  <c r="GD2" i="30"/>
  <c r="GE2" i="30"/>
  <c r="GF2" i="30"/>
  <c r="GG2" i="30"/>
  <c r="GH2" i="30"/>
  <c r="GI2" i="30"/>
  <c r="GJ2" i="30"/>
  <c r="GK2" i="30"/>
  <c r="GL2" i="30"/>
  <c r="GM2" i="30"/>
  <c r="GN2" i="30"/>
  <c r="GO2" i="30"/>
  <c r="GP2" i="30"/>
  <c r="GQ2" i="30"/>
  <c r="GR2" i="30"/>
  <c r="GS2" i="30"/>
  <c r="G47" i="30" a="1"/>
  <c r="G47" i="30"/>
  <c r="H47" i="30" a="1"/>
  <c r="H47" i="30"/>
  <c r="I47" i="30" a="1"/>
  <c r="I47" i="30"/>
  <c r="J47" i="30" a="1"/>
  <c r="J47" i="30"/>
  <c r="K47" i="30" a="1"/>
  <c r="K47" i="30"/>
  <c r="L47" i="30" a="1"/>
  <c r="L47" i="30"/>
  <c r="M47" i="30" a="1"/>
  <c r="M47" i="30"/>
  <c r="N47" i="30" a="1"/>
  <c r="N47" i="30"/>
  <c r="O47" i="30" a="1"/>
  <c r="O47" i="30"/>
  <c r="P47" i="30" a="1"/>
  <c r="P47" i="30"/>
  <c r="Q47" i="30" a="1"/>
  <c r="Q47" i="30"/>
  <c r="R47" i="30" a="1"/>
  <c r="R47" i="30"/>
  <c r="S47" i="30" a="1"/>
  <c r="S47" i="30"/>
  <c r="T47" i="30" a="1"/>
  <c r="T47" i="30"/>
  <c r="U47" i="30" a="1"/>
  <c r="U47" i="30"/>
  <c r="V47" i="30" a="1"/>
  <c r="V47" i="30"/>
  <c r="W47" i="30" a="1"/>
  <c r="W47" i="30"/>
  <c r="X47" i="30" a="1"/>
  <c r="X47" i="30"/>
  <c r="Y47" i="30" a="1"/>
  <c r="Y47" i="30"/>
  <c r="Z47" i="30" a="1"/>
  <c r="Z47" i="30"/>
  <c r="AA47" i="30" a="1"/>
  <c r="AA47" i="30"/>
  <c r="AB47" i="30" a="1"/>
  <c r="AB47" i="30"/>
  <c r="AC47" i="30" a="1"/>
  <c r="AC47" i="30"/>
  <c r="AD47" i="30" a="1"/>
  <c r="AD47" i="30"/>
  <c r="AE47" i="30" a="1"/>
  <c r="AE47" i="30"/>
  <c r="AF47" i="30" a="1"/>
  <c r="AF47" i="30"/>
  <c r="AG47" i="30" a="1"/>
  <c r="AG47" i="30"/>
  <c r="AH47" i="30" a="1"/>
  <c r="AH47" i="30"/>
  <c r="AI47" i="30" a="1"/>
  <c r="AI47" i="30"/>
  <c r="AJ47" i="30" a="1"/>
  <c r="AJ47" i="30"/>
  <c r="AK47" i="30" a="1"/>
  <c r="AK47" i="30"/>
  <c r="AL47" i="30" a="1"/>
  <c r="AL47" i="30"/>
  <c r="AM47" i="30" a="1"/>
  <c r="AM47" i="30"/>
  <c r="AN47" i="30" a="1"/>
  <c r="AN47" i="30"/>
  <c r="AO47" i="30" a="1"/>
  <c r="AO47" i="30"/>
  <c r="AP47" i="30" a="1"/>
  <c r="AP47" i="30"/>
  <c r="AQ47" i="30" a="1"/>
  <c r="AQ47" i="30"/>
  <c r="AR47" i="30" a="1"/>
  <c r="AR47" i="30"/>
  <c r="AS47" i="30" a="1"/>
  <c r="AS47" i="30"/>
  <c r="AT47" i="30" a="1"/>
  <c r="AT47" i="30"/>
  <c r="AU47" i="30" a="1"/>
  <c r="AU47" i="30"/>
  <c r="AV47" i="30" a="1"/>
  <c r="AV47" i="30"/>
  <c r="AW47" i="30" a="1"/>
  <c r="AW47" i="30"/>
  <c r="AX47" i="30" a="1"/>
  <c r="AX47" i="30"/>
  <c r="AY47" i="30" a="1"/>
  <c r="AY47" i="30"/>
  <c r="AZ47" i="30" a="1"/>
  <c r="AZ47" i="30"/>
  <c r="BA47" i="30" a="1"/>
  <c r="BA47" i="30"/>
  <c r="BB47" i="30" a="1"/>
  <c r="BB47" i="30"/>
  <c r="BC47" i="30" a="1"/>
  <c r="BC47" i="30"/>
  <c r="BD47" i="30" a="1"/>
  <c r="BD47" i="30"/>
  <c r="BE47" i="30" a="1"/>
  <c r="BE47" i="30"/>
  <c r="BF47" i="30" a="1"/>
  <c r="BF47" i="30"/>
  <c r="BG47" i="30" a="1"/>
  <c r="BG47" i="30"/>
  <c r="BH47" i="30" a="1"/>
  <c r="BH47" i="30"/>
  <c r="BI47" i="30" a="1"/>
  <c r="BI47" i="30"/>
  <c r="BJ47" i="30" a="1"/>
  <c r="BJ47" i="30"/>
  <c r="BK47" i="30" a="1"/>
  <c r="BK47" i="30"/>
  <c r="BL47" i="30" a="1"/>
  <c r="BL47" i="30"/>
  <c r="BM47" i="30" a="1"/>
  <c r="BM47" i="30"/>
  <c r="BN47" i="30" a="1"/>
  <c r="BN47" i="30"/>
  <c r="BO47" i="30" a="1"/>
  <c r="BO47" i="30"/>
  <c r="BP47" i="30" a="1"/>
  <c r="BP47" i="30"/>
  <c r="BQ47" i="30" a="1"/>
  <c r="BQ47" i="30"/>
  <c r="BR47" i="30" a="1"/>
  <c r="BR47" i="30"/>
  <c r="BS47" i="30" a="1"/>
  <c r="BS47" i="30"/>
  <c r="BT47" i="30" a="1"/>
  <c r="BT47" i="30"/>
  <c r="BU47" i="30" a="1"/>
  <c r="BU47" i="30"/>
  <c r="BV47" i="30" a="1"/>
  <c r="BV47" i="30"/>
  <c r="BW47" i="30" a="1"/>
  <c r="BW47" i="30"/>
  <c r="BX47" i="30" a="1"/>
  <c r="BX47" i="30"/>
  <c r="BY47" i="30" a="1"/>
  <c r="BY47" i="30"/>
  <c r="BZ47" i="30" a="1"/>
  <c r="BZ47" i="30"/>
  <c r="CA47" i="30" a="1"/>
  <c r="CA47" i="30"/>
  <c r="CB47" i="30" a="1"/>
  <c r="CB47" i="30"/>
  <c r="CC47" i="30" a="1"/>
  <c r="CC47" i="30"/>
  <c r="CD47" i="30" a="1"/>
  <c r="CD47" i="30"/>
  <c r="CE47" i="30" a="1"/>
  <c r="CE47" i="30"/>
  <c r="CF47" i="30" a="1"/>
  <c r="CF47" i="30"/>
  <c r="CG47" i="30" a="1"/>
  <c r="CG47" i="30"/>
  <c r="CH47" i="30" a="1"/>
  <c r="CH47" i="30"/>
  <c r="CI47" i="30" a="1"/>
  <c r="CI47" i="30"/>
  <c r="CJ47" i="30" a="1"/>
  <c r="CJ47" i="30"/>
  <c r="CK47" i="30" a="1"/>
  <c r="CK47" i="30"/>
  <c r="CL47" i="30" a="1"/>
  <c r="CL47" i="30"/>
  <c r="CM47" i="30" a="1"/>
  <c r="CM47" i="30"/>
  <c r="CN47" i="30" a="1"/>
  <c r="CN47" i="30"/>
  <c r="CO47" i="30" a="1"/>
  <c r="CO47" i="30"/>
  <c r="CP47" i="30" a="1"/>
  <c r="CP47" i="30"/>
  <c r="CQ47" i="30" a="1"/>
  <c r="CQ47" i="30"/>
  <c r="CR47" i="30" a="1"/>
  <c r="CR47" i="30"/>
  <c r="CS47" i="30" a="1"/>
  <c r="CS47" i="30"/>
  <c r="CT47" i="30" a="1"/>
  <c r="CT47" i="30"/>
  <c r="CU47" i="30" a="1"/>
  <c r="CU47" i="30"/>
  <c r="CV47" i="30" a="1"/>
  <c r="CV47" i="30"/>
  <c r="CW47" i="30" a="1"/>
  <c r="CW47" i="30"/>
  <c r="CX47" i="30" a="1"/>
  <c r="CX47" i="30"/>
  <c r="CY47" i="30" a="1"/>
  <c r="CY47" i="30"/>
  <c r="CZ47" i="30" a="1"/>
  <c r="CZ47" i="30"/>
  <c r="DA47" i="30" a="1"/>
  <c r="DA47" i="30"/>
  <c r="DB47" i="30" a="1"/>
  <c r="DB47" i="30"/>
  <c r="DC47" i="30" a="1"/>
  <c r="DC47" i="30"/>
  <c r="DD47" i="30" a="1"/>
  <c r="DD47" i="30"/>
  <c r="DE47" i="30" a="1"/>
  <c r="DE47" i="30"/>
  <c r="DF47" i="30" a="1"/>
  <c r="DF47" i="30"/>
  <c r="DG47" i="30" a="1"/>
  <c r="DG47" i="30"/>
  <c r="DH47" i="30" a="1"/>
  <c r="DH47" i="30"/>
  <c r="DI47" i="30" a="1"/>
  <c r="DI47" i="30"/>
  <c r="DJ47" i="30" a="1"/>
  <c r="DJ47" i="30"/>
  <c r="DK47" i="30" a="1"/>
  <c r="DK47" i="30"/>
  <c r="DL47" i="30" a="1"/>
  <c r="DL47" i="30"/>
  <c r="DM47" i="30" a="1"/>
  <c r="DM47" i="30"/>
  <c r="DN47" i="30" a="1"/>
  <c r="DN47" i="30"/>
  <c r="DO47" i="30" a="1"/>
  <c r="DO47" i="30"/>
  <c r="DP47" i="30" a="1"/>
  <c r="DP47" i="30"/>
  <c r="DQ47" i="30" a="1"/>
  <c r="DQ47" i="30"/>
  <c r="DR47" i="30" a="1"/>
  <c r="DR47" i="30"/>
  <c r="DS47" i="30" a="1"/>
  <c r="DS47" i="30"/>
  <c r="DT47" i="30" a="1"/>
  <c r="DT47" i="30"/>
  <c r="DU47" i="30" a="1"/>
  <c r="DU47" i="30"/>
  <c r="DV47" i="30" a="1"/>
  <c r="DV47" i="30"/>
  <c r="DW47" i="30" a="1"/>
  <c r="DW47" i="30"/>
  <c r="DX47" i="30" a="1"/>
  <c r="DX47" i="30"/>
  <c r="DY47" i="30" a="1"/>
  <c r="DY47" i="30"/>
  <c r="DZ47" i="30" a="1"/>
  <c r="DZ47" i="30"/>
  <c r="EA47" i="30" a="1"/>
  <c r="EA47" i="30"/>
  <c r="EB47" i="30" a="1"/>
  <c r="EB47" i="30"/>
  <c r="EC47" i="30" a="1"/>
  <c r="EC47" i="30"/>
  <c r="ED47" i="30" a="1"/>
  <c r="ED47" i="30"/>
  <c r="EE47" i="30" a="1"/>
  <c r="EE47" i="30"/>
  <c r="EF47" i="30" a="1"/>
  <c r="EF47" i="30"/>
  <c r="EG47" i="30" a="1"/>
  <c r="EG47" i="30"/>
  <c r="EH47" i="30" a="1"/>
  <c r="EH47" i="30"/>
  <c r="EI47" i="30" a="1"/>
  <c r="EI47" i="30"/>
  <c r="EJ47" i="30" a="1"/>
  <c r="EJ47" i="30"/>
  <c r="EK47" i="30" a="1"/>
  <c r="EK47" i="30"/>
  <c r="EL47" i="30" a="1"/>
  <c r="EL47" i="30"/>
  <c r="EM47" i="30" a="1"/>
  <c r="EM47" i="30"/>
  <c r="EN47" i="30" a="1"/>
  <c r="EN47" i="30"/>
  <c r="EO47" i="30" a="1"/>
  <c r="EO47" i="30"/>
  <c r="EP47" i="30" a="1"/>
  <c r="EP47" i="30"/>
  <c r="EQ47" i="30" a="1"/>
  <c r="EQ47" i="30"/>
  <c r="ER47" i="30" a="1"/>
  <c r="ER47" i="30"/>
  <c r="ES47" i="30" a="1"/>
  <c r="ES47" i="30"/>
  <c r="ET47" i="30" a="1"/>
  <c r="ET47" i="30"/>
  <c r="EU47" i="30" a="1"/>
  <c r="EU47" i="30"/>
  <c r="EV47" i="30" a="1"/>
  <c r="EV47" i="30"/>
  <c r="EW47" i="30" a="1"/>
  <c r="EW47" i="30"/>
  <c r="EX47" i="30" a="1"/>
  <c r="EX47" i="30"/>
  <c r="EY47" i="30" a="1"/>
  <c r="EY47" i="30"/>
  <c r="EZ47" i="30" a="1"/>
  <c r="EZ47" i="30"/>
  <c r="FA47" i="30" a="1"/>
  <c r="FA47" i="30"/>
  <c r="FB47" i="30" a="1"/>
  <c r="FB47" i="30"/>
  <c r="FC47" i="30" a="1"/>
  <c r="FC47" i="30"/>
  <c r="FD47" i="30" a="1"/>
  <c r="FD47" i="30"/>
  <c r="FE47" i="30" a="1"/>
  <c r="FE47" i="30"/>
  <c r="FF47" i="30" a="1"/>
  <c r="FF47" i="30"/>
  <c r="FG47" i="30" a="1"/>
  <c r="FG47" i="30"/>
  <c r="FH47" i="30" a="1"/>
  <c r="FH47" i="30"/>
  <c r="FI47" i="30" a="1"/>
  <c r="FI47" i="30"/>
  <c r="FJ47" i="30" a="1"/>
  <c r="FJ47" i="30"/>
  <c r="FK47" i="30" a="1"/>
  <c r="FK47" i="30"/>
  <c r="FL47" i="30" a="1"/>
  <c r="FL47" i="30"/>
  <c r="FM47" i="30" a="1"/>
  <c r="FM47" i="30"/>
  <c r="FN47" i="30" a="1"/>
  <c r="FN47" i="30"/>
  <c r="FO47" i="30" a="1"/>
  <c r="FO47" i="30"/>
  <c r="FP47" i="30" a="1"/>
  <c r="FP47" i="30"/>
  <c r="FQ47" i="30" a="1"/>
  <c r="FQ47" i="30"/>
  <c r="FR47" i="30" a="1"/>
  <c r="FR47" i="30"/>
  <c r="FS47" i="30" a="1"/>
  <c r="FS47" i="30"/>
  <c r="FT47" i="30" a="1"/>
  <c r="FT47" i="30"/>
  <c r="FU47" i="30" a="1"/>
  <c r="FU47" i="30"/>
  <c r="FV47" i="30" a="1"/>
  <c r="FV47" i="30"/>
  <c r="FW47" i="30" a="1"/>
  <c r="FW47" i="30"/>
  <c r="FX47" i="30" a="1"/>
  <c r="FX47" i="30"/>
  <c r="FY47" i="30" a="1"/>
  <c r="FY47" i="30"/>
  <c r="FZ47" i="30" a="1"/>
  <c r="FZ47" i="30"/>
  <c r="GA47" i="30" a="1"/>
  <c r="GA47" i="30"/>
  <c r="GB47" i="30" a="1"/>
  <c r="GB47" i="30"/>
  <c r="GC47" i="30" a="1"/>
  <c r="GC47" i="30"/>
  <c r="GD47" i="30" a="1"/>
  <c r="GD47" i="30"/>
  <c r="GE47" i="30" a="1"/>
  <c r="GE47" i="30"/>
  <c r="GF47" i="30" a="1"/>
  <c r="GF47" i="30"/>
  <c r="GG47" i="30" a="1"/>
  <c r="GG47" i="30"/>
  <c r="GH47" i="30" a="1"/>
  <c r="GH47" i="30"/>
  <c r="GI47" i="30" a="1"/>
  <c r="GI47" i="30"/>
  <c r="GJ47" i="30" a="1"/>
  <c r="GJ47" i="30"/>
  <c r="GK47" i="30" a="1"/>
  <c r="GK47" i="30"/>
  <c r="GL47" i="30" a="1"/>
  <c r="GL47" i="30"/>
  <c r="GM47" i="30" a="1"/>
  <c r="GM47" i="30"/>
  <c r="GN47" i="30" a="1"/>
  <c r="GN47" i="30"/>
  <c r="GO47" i="30" a="1"/>
  <c r="GO47" i="30"/>
  <c r="GP47" i="30" a="1"/>
  <c r="GP47" i="30"/>
  <c r="GQ47" i="30" a="1"/>
  <c r="GQ47" i="30"/>
  <c r="GR47" i="30" a="1"/>
  <c r="GR47" i="30"/>
  <c r="GS47" i="30" a="1"/>
  <c r="GS47" i="30"/>
  <c r="G32" i="30" a="1"/>
  <c r="G32" i="30"/>
  <c r="H32" i="30" a="1"/>
  <c r="H32" i="30"/>
  <c r="I32" i="30" a="1"/>
  <c r="I32" i="30"/>
  <c r="J32" i="30" a="1"/>
  <c r="J32" i="30"/>
  <c r="K32" i="30" a="1"/>
  <c r="K32" i="30"/>
  <c r="L32" i="30" a="1"/>
  <c r="L32" i="30"/>
  <c r="M32" i="30" a="1"/>
  <c r="M32" i="30"/>
  <c r="N32" i="30" a="1"/>
  <c r="N32" i="30"/>
  <c r="O32" i="30" a="1"/>
  <c r="O32" i="30"/>
  <c r="P32" i="30" a="1"/>
  <c r="P32" i="30"/>
  <c r="Q32" i="30" a="1"/>
  <c r="Q32" i="30"/>
  <c r="R32" i="30" a="1"/>
  <c r="R32" i="30"/>
  <c r="S32" i="30" a="1"/>
  <c r="S32" i="30"/>
  <c r="T32" i="30" a="1"/>
  <c r="T32" i="30"/>
  <c r="U32" i="30" a="1"/>
  <c r="U32" i="30"/>
  <c r="V32" i="30" a="1"/>
  <c r="V32" i="30"/>
  <c r="W32" i="30" a="1"/>
  <c r="W32" i="30"/>
  <c r="X32" i="30" a="1"/>
  <c r="X32" i="30"/>
  <c r="Y32" i="30" a="1"/>
  <c r="Y32" i="30"/>
  <c r="Z32" i="30" a="1"/>
  <c r="Z32" i="30"/>
  <c r="AA32" i="30" a="1"/>
  <c r="AA32" i="30"/>
  <c r="AB32" i="30" a="1"/>
  <c r="AB32" i="30"/>
  <c r="AC32" i="30" a="1"/>
  <c r="AC32" i="30"/>
  <c r="AD32" i="30" a="1"/>
  <c r="AD32" i="30"/>
  <c r="AE32" i="30" a="1"/>
  <c r="AE32" i="30"/>
  <c r="AF32" i="30" a="1"/>
  <c r="AF32" i="30"/>
  <c r="AG32" i="30" a="1"/>
  <c r="AG32" i="30"/>
  <c r="AH32" i="30" a="1"/>
  <c r="AH32" i="30"/>
  <c r="AI32" i="30" a="1"/>
  <c r="AI32" i="30"/>
  <c r="AJ32" i="30" a="1"/>
  <c r="AJ32" i="30"/>
  <c r="AK32" i="30" a="1"/>
  <c r="AK32" i="30"/>
  <c r="AL32" i="30" a="1"/>
  <c r="AL32" i="30"/>
  <c r="AM32" i="30" a="1"/>
  <c r="AM32" i="30"/>
  <c r="AN32" i="30" a="1"/>
  <c r="AN32" i="30"/>
  <c r="AO32" i="30" a="1"/>
  <c r="AO32" i="30"/>
  <c r="AP32" i="30" a="1"/>
  <c r="AP32" i="30"/>
  <c r="AQ32" i="30" a="1"/>
  <c r="AQ32" i="30"/>
  <c r="AR32" i="30" a="1"/>
  <c r="AR32" i="30"/>
  <c r="AS32" i="30" a="1"/>
  <c r="AS32" i="30"/>
  <c r="AT32" i="30" a="1"/>
  <c r="AT32" i="30"/>
  <c r="AU32" i="30" a="1"/>
  <c r="AU32" i="30"/>
  <c r="AV32" i="30" a="1"/>
  <c r="AV32" i="30"/>
  <c r="AW32" i="30" a="1"/>
  <c r="AW32" i="30"/>
  <c r="AX32" i="30" a="1"/>
  <c r="AX32" i="30"/>
  <c r="AY32" i="30" a="1"/>
  <c r="AY32" i="30"/>
  <c r="AZ32" i="30" a="1"/>
  <c r="AZ32" i="30"/>
  <c r="BA32" i="30" a="1"/>
  <c r="BA32" i="30"/>
  <c r="BB32" i="30" a="1"/>
  <c r="BB32" i="30"/>
  <c r="BC32" i="30" a="1"/>
  <c r="BC32" i="30"/>
  <c r="BD32" i="30" a="1"/>
  <c r="BD32" i="30"/>
  <c r="BE32" i="30" a="1"/>
  <c r="BE32" i="30"/>
  <c r="BF32" i="30" a="1"/>
  <c r="BF32" i="30"/>
  <c r="BG32" i="30" a="1"/>
  <c r="BG32" i="30"/>
  <c r="BH32" i="30" a="1"/>
  <c r="BH32" i="30"/>
  <c r="BI32" i="30" a="1"/>
  <c r="BI32" i="30"/>
  <c r="BJ32" i="30" a="1"/>
  <c r="BJ32" i="30"/>
  <c r="BK32" i="30" a="1"/>
  <c r="BK32" i="30"/>
  <c r="BL32" i="30" a="1"/>
  <c r="BL32" i="30"/>
  <c r="BM32" i="30" a="1"/>
  <c r="BM32" i="30"/>
  <c r="BN32" i="30" a="1"/>
  <c r="BN32" i="30"/>
  <c r="BO32" i="30" a="1"/>
  <c r="BO32" i="30"/>
  <c r="BP32" i="30" a="1"/>
  <c r="BP32" i="30"/>
  <c r="BQ32" i="30" a="1"/>
  <c r="BQ32" i="30"/>
  <c r="BR32" i="30" a="1"/>
  <c r="BR32" i="30"/>
  <c r="BS32" i="30" a="1"/>
  <c r="BS32" i="30"/>
  <c r="BT32" i="30" a="1"/>
  <c r="BT32" i="30"/>
  <c r="BU32" i="30" a="1"/>
  <c r="BU32" i="30"/>
  <c r="BV32" i="30" a="1"/>
  <c r="BV32" i="30"/>
  <c r="BW32" i="30" a="1"/>
  <c r="BW32" i="30"/>
  <c r="BX32" i="30" a="1"/>
  <c r="BX32" i="30"/>
  <c r="BY32" i="30" a="1"/>
  <c r="BY32" i="30"/>
  <c r="BZ32" i="30" a="1"/>
  <c r="BZ32" i="30"/>
  <c r="CA32" i="30" a="1"/>
  <c r="CA32" i="30"/>
  <c r="CB32" i="30" a="1"/>
  <c r="CB32" i="30"/>
  <c r="CC32" i="30" a="1"/>
  <c r="CC32" i="30"/>
  <c r="CD32" i="30" a="1"/>
  <c r="CD32" i="30"/>
  <c r="CE32" i="30" a="1"/>
  <c r="CE32" i="30"/>
  <c r="CF32" i="30" a="1"/>
  <c r="CF32" i="30"/>
  <c r="CG32" i="30" a="1"/>
  <c r="CG32" i="30"/>
  <c r="CH32" i="30" a="1"/>
  <c r="CH32" i="30"/>
  <c r="CI32" i="30" a="1"/>
  <c r="CI32" i="30"/>
  <c r="CJ32" i="30" a="1"/>
  <c r="CJ32" i="30"/>
  <c r="CK32" i="30" a="1"/>
  <c r="CK32" i="30"/>
  <c r="CL32" i="30" a="1"/>
  <c r="CL32" i="30"/>
  <c r="CM32" i="30" a="1"/>
  <c r="CM32" i="30"/>
  <c r="CN32" i="30" a="1"/>
  <c r="CN32" i="30"/>
  <c r="CO32" i="30" a="1"/>
  <c r="CO32" i="30"/>
  <c r="CP32" i="30" a="1"/>
  <c r="CP32" i="30"/>
  <c r="CQ32" i="30" a="1"/>
  <c r="CQ32" i="30"/>
  <c r="CR32" i="30" a="1"/>
  <c r="CR32" i="30"/>
  <c r="CS32" i="30" a="1"/>
  <c r="CS32" i="30"/>
  <c r="CT32" i="30" a="1"/>
  <c r="CT32" i="30"/>
  <c r="CU32" i="30" a="1"/>
  <c r="CU32" i="30"/>
  <c r="CV32" i="30" a="1"/>
  <c r="CV32" i="30"/>
  <c r="CW32" i="30" a="1"/>
  <c r="CW32" i="30"/>
  <c r="CX32" i="30" a="1"/>
  <c r="CX32" i="30"/>
  <c r="CY32" i="30" a="1"/>
  <c r="CY32" i="30"/>
  <c r="CZ32" i="30" a="1"/>
  <c r="CZ32" i="30"/>
  <c r="DA32" i="30" a="1"/>
  <c r="DA32" i="30"/>
  <c r="DB32" i="30" a="1"/>
  <c r="DB32" i="30"/>
  <c r="DC32" i="30" a="1"/>
  <c r="DC32" i="30"/>
  <c r="DD32" i="30" a="1"/>
  <c r="DD32" i="30"/>
  <c r="DE32" i="30" a="1"/>
  <c r="DE32" i="30"/>
  <c r="DF32" i="30" a="1"/>
  <c r="DF32" i="30"/>
  <c r="DG32" i="30" a="1"/>
  <c r="DG32" i="30"/>
  <c r="DH32" i="30" a="1"/>
  <c r="DH32" i="30"/>
  <c r="DI32" i="30" a="1"/>
  <c r="DI32" i="30"/>
  <c r="DJ32" i="30" a="1"/>
  <c r="DJ32" i="30"/>
  <c r="DK32" i="30" a="1"/>
  <c r="DK32" i="30"/>
  <c r="DL32" i="30" a="1"/>
  <c r="DL32" i="30"/>
  <c r="DM32" i="30" a="1"/>
  <c r="DM32" i="30"/>
  <c r="DN32" i="30" a="1"/>
  <c r="DN32" i="30"/>
  <c r="DO32" i="30" a="1"/>
  <c r="DO32" i="30"/>
  <c r="DP32" i="30" a="1"/>
  <c r="DP32" i="30"/>
  <c r="DQ32" i="30" a="1"/>
  <c r="DQ32" i="30"/>
  <c r="DR32" i="30" a="1"/>
  <c r="DR32" i="30"/>
  <c r="DS32" i="30" a="1"/>
  <c r="DS32" i="30"/>
  <c r="DT32" i="30" a="1"/>
  <c r="DT32" i="30"/>
  <c r="DU32" i="30" a="1"/>
  <c r="DU32" i="30"/>
  <c r="DV32" i="30" a="1"/>
  <c r="DV32" i="30"/>
  <c r="DW32" i="30" a="1"/>
  <c r="DW32" i="30"/>
  <c r="DX32" i="30" a="1"/>
  <c r="DX32" i="30"/>
  <c r="DY32" i="30" a="1"/>
  <c r="DY32" i="30"/>
  <c r="DZ32" i="30" a="1"/>
  <c r="DZ32" i="30"/>
  <c r="EA32" i="30" a="1"/>
  <c r="EA32" i="30"/>
  <c r="EB32" i="30" a="1"/>
  <c r="EB32" i="30"/>
  <c r="EC32" i="30" a="1"/>
  <c r="EC32" i="30"/>
  <c r="ED32" i="30" a="1"/>
  <c r="ED32" i="30"/>
  <c r="EE32" i="30" a="1"/>
  <c r="EE32" i="30"/>
  <c r="EF32" i="30" a="1"/>
  <c r="EF32" i="30"/>
  <c r="EG32" i="30" a="1"/>
  <c r="EG32" i="30"/>
  <c r="EH32" i="30" a="1"/>
  <c r="EH32" i="30"/>
  <c r="EI32" i="30" a="1"/>
  <c r="EI32" i="30"/>
  <c r="EJ32" i="30" a="1"/>
  <c r="EJ32" i="30"/>
  <c r="EK32" i="30" a="1"/>
  <c r="EK32" i="30"/>
  <c r="EL32" i="30" a="1"/>
  <c r="EL32" i="30"/>
  <c r="EM32" i="30" a="1"/>
  <c r="EM32" i="30"/>
  <c r="EN32" i="30" a="1"/>
  <c r="EN32" i="30"/>
  <c r="EO32" i="30" a="1"/>
  <c r="EO32" i="30"/>
  <c r="EP32" i="30" a="1"/>
  <c r="EP32" i="30"/>
  <c r="EQ32" i="30" a="1"/>
  <c r="EQ32" i="30"/>
  <c r="ER32" i="30" a="1"/>
  <c r="ER32" i="30"/>
  <c r="ES32" i="30" a="1"/>
  <c r="ES32" i="30"/>
  <c r="ET32" i="30" a="1"/>
  <c r="ET32" i="30"/>
  <c r="EU32" i="30" a="1"/>
  <c r="EU32" i="30"/>
  <c r="EV32" i="30" a="1"/>
  <c r="EV32" i="30"/>
  <c r="EW32" i="30" a="1"/>
  <c r="EW32" i="30"/>
  <c r="EX32" i="30" a="1"/>
  <c r="EX32" i="30"/>
  <c r="EY32" i="30" a="1"/>
  <c r="EY32" i="30"/>
  <c r="EZ32" i="30" a="1"/>
  <c r="EZ32" i="30"/>
  <c r="FA32" i="30" a="1"/>
  <c r="FA32" i="30"/>
  <c r="FB32" i="30" a="1"/>
  <c r="FB32" i="30"/>
  <c r="FC32" i="30" a="1"/>
  <c r="FC32" i="30"/>
  <c r="FD32" i="30" a="1"/>
  <c r="FD32" i="30"/>
  <c r="FE32" i="30" a="1"/>
  <c r="FE32" i="30"/>
  <c r="FF32" i="30" a="1"/>
  <c r="FF32" i="30"/>
  <c r="FG32" i="30" a="1"/>
  <c r="FG32" i="30"/>
  <c r="FH32" i="30" a="1"/>
  <c r="FH32" i="30"/>
  <c r="FI32" i="30" a="1"/>
  <c r="FI32" i="30"/>
  <c r="FJ32" i="30" a="1"/>
  <c r="FJ32" i="30"/>
  <c r="FK32" i="30" a="1"/>
  <c r="FK32" i="30"/>
  <c r="FL32" i="30" a="1"/>
  <c r="FL32" i="30"/>
  <c r="FM32" i="30" a="1"/>
  <c r="FM32" i="30"/>
  <c r="FN32" i="30" a="1"/>
  <c r="FN32" i="30"/>
  <c r="FO32" i="30" a="1"/>
  <c r="FO32" i="30"/>
  <c r="FP32" i="30" a="1"/>
  <c r="FP32" i="30"/>
  <c r="FQ32" i="30" a="1"/>
  <c r="FQ32" i="30"/>
  <c r="FR32" i="30" a="1"/>
  <c r="FR32" i="30"/>
  <c r="FS32" i="30" a="1"/>
  <c r="FS32" i="30"/>
  <c r="FT32" i="30" a="1"/>
  <c r="FT32" i="30"/>
  <c r="FU32" i="30" a="1"/>
  <c r="FU32" i="30"/>
  <c r="FV32" i="30" a="1"/>
  <c r="FV32" i="30"/>
  <c r="FW32" i="30" a="1"/>
  <c r="FW32" i="30"/>
  <c r="FX32" i="30" a="1"/>
  <c r="FX32" i="30"/>
  <c r="FY32" i="30" a="1"/>
  <c r="FY32" i="30"/>
  <c r="FZ32" i="30" a="1"/>
  <c r="FZ32" i="30"/>
  <c r="GA32" i="30" a="1"/>
  <c r="GA32" i="30"/>
  <c r="GB32" i="30" a="1"/>
  <c r="GB32" i="30"/>
  <c r="GC32" i="30" a="1"/>
  <c r="GC32" i="30"/>
  <c r="GD32" i="30" a="1"/>
  <c r="GD32" i="30"/>
  <c r="GE32" i="30" a="1"/>
  <c r="GE32" i="30"/>
  <c r="GF32" i="30" a="1"/>
  <c r="GF32" i="30"/>
  <c r="GG32" i="30" a="1"/>
  <c r="GG32" i="30"/>
  <c r="GH32" i="30" a="1"/>
  <c r="GH32" i="30"/>
  <c r="GI32" i="30" a="1"/>
  <c r="GI32" i="30"/>
  <c r="GJ32" i="30" a="1"/>
  <c r="GJ32" i="30"/>
  <c r="GK32" i="30" a="1"/>
  <c r="GK32" i="30"/>
  <c r="GL32" i="30" a="1"/>
  <c r="GL32" i="30"/>
  <c r="GM32" i="30" a="1"/>
  <c r="GM32" i="30"/>
  <c r="GN32" i="30" a="1"/>
  <c r="GN32" i="30"/>
  <c r="GO32" i="30" a="1"/>
  <c r="GO32" i="30"/>
  <c r="GP32" i="30" a="1"/>
  <c r="GP32" i="30"/>
  <c r="GQ32" i="30" a="1"/>
  <c r="GQ32" i="30"/>
  <c r="GR32" i="30" a="1"/>
  <c r="GR32" i="30"/>
  <c r="GS32" i="30" a="1"/>
  <c r="GS32" i="30"/>
  <c r="I10" i="20"/>
  <c r="I11" i="20"/>
  <c r="I12" i="20"/>
  <c r="I13" i="20"/>
  <c r="I14" i="20"/>
  <c r="I15" i="20"/>
  <c r="I16" i="20"/>
  <c r="I17" i="20"/>
  <c r="J10" i="20"/>
  <c r="J11" i="20"/>
  <c r="J12" i="20"/>
  <c r="J13" i="20"/>
  <c r="J14" i="20"/>
  <c r="J15" i="20"/>
  <c r="J16" i="20"/>
  <c r="J17" i="20"/>
  <c r="B248" i="30"/>
  <c r="B249" i="30"/>
  <c r="B250" i="30"/>
  <c r="B152" i="30"/>
  <c r="B155" i="30"/>
  <c r="B154" i="30"/>
  <c r="B157" i="30"/>
  <c r="B156" i="30"/>
  <c r="B159" i="30"/>
  <c r="B158" i="30"/>
  <c r="B153" i="30"/>
  <c r="B151" i="30"/>
  <c r="B150" i="30"/>
  <c r="G45" i="30"/>
  <c r="G50" i="30"/>
  <c r="H45" i="30"/>
  <c r="H50" i="30"/>
  <c r="I45" i="30"/>
  <c r="I50" i="30"/>
  <c r="G30" i="30"/>
  <c r="G35" i="30"/>
  <c r="H30" i="30"/>
  <c r="H35" i="30"/>
  <c r="I30" i="30"/>
  <c r="I35" i="30"/>
  <c r="B251" i="30"/>
  <c r="B252" i="30"/>
  <c r="B253" i="30"/>
  <c r="B171" i="30"/>
  <c r="B170" i="30"/>
  <c r="H10" i="20"/>
  <c r="H11" i="20"/>
  <c r="H12" i="20"/>
  <c r="H13" i="20"/>
  <c r="H14" i="20"/>
  <c r="H15" i="20"/>
  <c r="H16" i="20"/>
  <c r="H17" i="20"/>
  <c r="J45" i="30"/>
  <c r="K10" i="20"/>
  <c r="K11" i="20"/>
  <c r="K12" i="20"/>
  <c r="K13" i="20"/>
  <c r="K14" i="20"/>
  <c r="K15" i="20"/>
  <c r="K16" i="20"/>
  <c r="K17" i="20"/>
  <c r="J50" i="30"/>
  <c r="J30" i="30"/>
  <c r="J35" i="30"/>
  <c r="L10" i="20"/>
  <c r="L11" i="20"/>
  <c r="L12" i="20"/>
  <c r="L13" i="20"/>
  <c r="L14" i="20"/>
  <c r="L15" i="20"/>
  <c r="L16" i="20"/>
  <c r="L17" i="20"/>
  <c r="K45" i="30"/>
  <c r="K50" i="30"/>
  <c r="K30" i="30"/>
  <c r="K35" i="30"/>
  <c r="J29" i="20"/>
  <c r="J30" i="20"/>
  <c r="G41" i="30"/>
  <c r="G44" i="30"/>
  <c r="H41" i="30"/>
  <c r="H44" i="30"/>
  <c r="I41" i="30"/>
  <c r="I44" i="30"/>
  <c r="J41" i="30"/>
  <c r="J44" i="30"/>
  <c r="K41" i="30"/>
  <c r="K44" i="30"/>
  <c r="G26" i="30"/>
  <c r="H26" i="30"/>
  <c r="I26" i="30"/>
  <c r="J26" i="30"/>
  <c r="K26" i="30"/>
  <c r="L45" i="30"/>
  <c r="M10" i="20"/>
  <c r="M11" i="20"/>
  <c r="M12" i="20"/>
  <c r="M16" i="20"/>
  <c r="M45" i="30"/>
  <c r="N10" i="20"/>
  <c r="N11" i="20"/>
  <c r="N12" i="20"/>
  <c r="N16" i="20"/>
  <c r="N45" i="30"/>
  <c r="O10" i="20"/>
  <c r="O11" i="20"/>
  <c r="O12" i="20"/>
  <c r="O16" i="20"/>
  <c r="O45" i="30"/>
  <c r="P10" i="20"/>
  <c r="P11" i="20"/>
  <c r="P12" i="20"/>
  <c r="P16" i="20"/>
  <c r="P45" i="30"/>
  <c r="Q10" i="20"/>
  <c r="Q11" i="20"/>
  <c r="Q12" i="20"/>
  <c r="Q16" i="2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M17" i="20"/>
  <c r="M13" i="20"/>
  <c r="M14" i="20"/>
  <c r="M15" i="20"/>
  <c r="L50" i="30"/>
  <c r="L35" i="30"/>
  <c r="L41" i="30"/>
  <c r="L44" i="30"/>
  <c r="M41" i="30"/>
  <c r="M44" i="30"/>
  <c r="N41" i="30"/>
  <c r="N44" i="30"/>
  <c r="O41" i="30"/>
  <c r="O44" i="30"/>
  <c r="P41" i="30"/>
  <c r="P44" i="30"/>
  <c r="Q41" i="30"/>
  <c r="Q44" i="30"/>
  <c r="R41" i="30"/>
  <c r="R44" i="30"/>
  <c r="S41" i="30"/>
  <c r="S44" i="30"/>
  <c r="T41" i="30"/>
  <c r="T44" i="30"/>
  <c r="U41" i="30"/>
  <c r="U44" i="30"/>
  <c r="V41" i="30"/>
  <c r="V44" i="30"/>
  <c r="W41" i="30"/>
  <c r="W44" i="30"/>
  <c r="X41" i="30"/>
  <c r="X44" i="30"/>
  <c r="Y41" i="30"/>
  <c r="Y44" i="30"/>
  <c r="Z41" i="30"/>
  <c r="Z44" i="30"/>
  <c r="AA41" i="30"/>
  <c r="AA44" i="30"/>
  <c r="AB41" i="30"/>
  <c r="AB44" i="30"/>
  <c r="AC41" i="30"/>
  <c r="AC44" i="30"/>
  <c r="AD41" i="30"/>
  <c r="AD44" i="30"/>
  <c r="AE41" i="30"/>
  <c r="AE44" i="30"/>
  <c r="AF41" i="30"/>
  <c r="AF44" i="30"/>
  <c r="AG41" i="30"/>
  <c r="AG44" i="30"/>
  <c r="AH41" i="30"/>
  <c r="AH44" i="30"/>
  <c r="AI41" i="30"/>
  <c r="AI44" i="30"/>
  <c r="AJ41" i="30"/>
  <c r="AJ44" i="30"/>
  <c r="AK41" i="30"/>
  <c r="AK44" i="30"/>
  <c r="AL41" i="30"/>
  <c r="AL44" i="30"/>
  <c r="AM41" i="30"/>
  <c r="AM44" i="30"/>
  <c r="AN41" i="30"/>
  <c r="AN44" i="30"/>
  <c r="AO41" i="30"/>
  <c r="AO44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BX41" i="30"/>
  <c r="BY41" i="30"/>
  <c r="BZ41" i="30"/>
  <c r="CA41" i="30"/>
  <c r="CB41" i="30"/>
  <c r="CC41" i="30"/>
  <c r="CD41" i="30"/>
  <c r="CE41" i="30"/>
  <c r="CF41" i="30"/>
  <c r="CG41" i="30"/>
  <c r="CH41" i="30"/>
  <c r="CI41" i="30"/>
  <c r="CJ41" i="30"/>
  <c r="CK41" i="30"/>
  <c r="CL41" i="30"/>
  <c r="CM41" i="30"/>
  <c r="CN41" i="30"/>
  <c r="CO41" i="30"/>
  <c r="CP41" i="30"/>
  <c r="CQ41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DM41" i="30"/>
  <c r="DN41" i="30"/>
  <c r="DO41" i="30"/>
  <c r="DP41" i="30"/>
  <c r="DQ41" i="30"/>
  <c r="DR41" i="30"/>
  <c r="DS41" i="30"/>
  <c r="DT41" i="30"/>
  <c r="DU41" i="30"/>
  <c r="DV41" i="30"/>
  <c r="DW41" i="30"/>
  <c r="DX41" i="30"/>
  <c r="DY41" i="30"/>
  <c r="DZ41" i="30"/>
  <c r="EA41" i="30"/>
  <c r="EB41" i="30"/>
  <c r="EC41" i="30"/>
  <c r="ED41" i="30"/>
  <c r="EE41" i="30"/>
  <c r="EF41" i="30"/>
  <c r="EG41" i="30"/>
  <c r="EH41" i="30"/>
  <c r="EI41" i="30"/>
  <c r="EJ41" i="30"/>
  <c r="EK41" i="30"/>
  <c r="EL41" i="30"/>
  <c r="EM41" i="30"/>
  <c r="EN41" i="30"/>
  <c r="EO41" i="30"/>
  <c r="EP41" i="30"/>
  <c r="EQ41" i="30"/>
  <c r="ER41" i="30"/>
  <c r="ES41" i="30"/>
  <c r="ET41" i="30"/>
  <c r="EU41" i="30"/>
  <c r="EV41" i="30"/>
  <c r="EW41" i="30"/>
  <c r="EX41" i="30"/>
  <c r="EY41" i="30"/>
  <c r="EZ41" i="30"/>
  <c r="FA41" i="30"/>
  <c r="FB41" i="30"/>
  <c r="FC41" i="30"/>
  <c r="FD41" i="30"/>
  <c r="FE41" i="30"/>
  <c r="FF41" i="30"/>
  <c r="FG41" i="30"/>
  <c r="FH41" i="30"/>
  <c r="FI41" i="30"/>
  <c r="FJ41" i="30"/>
  <c r="FK41" i="30"/>
  <c r="FL41" i="30"/>
  <c r="FM41" i="30"/>
  <c r="FN41" i="30"/>
  <c r="FO41" i="30"/>
  <c r="FP41" i="30"/>
  <c r="FQ41" i="30"/>
  <c r="FR41" i="30"/>
  <c r="FS41" i="30"/>
  <c r="FT41" i="30"/>
  <c r="FU41" i="30"/>
  <c r="FV41" i="30"/>
  <c r="FW41" i="30"/>
  <c r="FX41" i="30"/>
  <c r="FY41" i="30"/>
  <c r="FZ41" i="30"/>
  <c r="GA41" i="30"/>
  <c r="GB41" i="30"/>
  <c r="GC41" i="30"/>
  <c r="GD41" i="30"/>
  <c r="GE41" i="30"/>
  <c r="GF41" i="30"/>
  <c r="GG41" i="30"/>
  <c r="GH41" i="30"/>
  <c r="GI41" i="30"/>
  <c r="GJ41" i="30"/>
  <c r="GK41" i="30"/>
  <c r="GL41" i="30"/>
  <c r="GM41" i="30"/>
  <c r="GN41" i="30"/>
  <c r="GO41" i="30"/>
  <c r="GP41" i="30"/>
  <c r="GQ41" i="30"/>
  <c r="GR41" i="30"/>
  <c r="GS41" i="30"/>
  <c r="AP45" i="30"/>
  <c r="AP44" i="30"/>
  <c r="AQ45" i="30"/>
  <c r="AQ44" i="30"/>
  <c r="AR45" i="30"/>
  <c r="AR44" i="30"/>
  <c r="AS45" i="30"/>
  <c r="AS44" i="30"/>
  <c r="AT45" i="30"/>
  <c r="AT44" i="30"/>
  <c r="AU45" i="30"/>
  <c r="AU44" i="30"/>
  <c r="AV45" i="30"/>
  <c r="AV44" i="30"/>
  <c r="AW45" i="30"/>
  <c r="AW44" i="30"/>
  <c r="AX45" i="30"/>
  <c r="AX44" i="30"/>
  <c r="AY45" i="30"/>
  <c r="AY44" i="30"/>
  <c r="AZ45" i="30"/>
  <c r="AZ44" i="30"/>
  <c r="BA45" i="30"/>
  <c r="BA44" i="30"/>
  <c r="BB45" i="30"/>
  <c r="BB44" i="30"/>
  <c r="BC45" i="30"/>
  <c r="BC44" i="30"/>
  <c r="BD45" i="30"/>
  <c r="BD44" i="30"/>
  <c r="BE45" i="30"/>
  <c r="BE44" i="30"/>
  <c r="BF45" i="30"/>
  <c r="BF44" i="30"/>
  <c r="BG45" i="30"/>
  <c r="BG44" i="30"/>
  <c r="BH45" i="30"/>
  <c r="BH44" i="30"/>
  <c r="BI45" i="30"/>
  <c r="BI44" i="30"/>
  <c r="BJ45" i="30"/>
  <c r="BJ44" i="30"/>
  <c r="BK45" i="30"/>
  <c r="BK44" i="30"/>
  <c r="BL45" i="30"/>
  <c r="BL44" i="30"/>
  <c r="BM45" i="30"/>
  <c r="BM44" i="30"/>
  <c r="BN45" i="30"/>
  <c r="BN44" i="30"/>
  <c r="BO45" i="30"/>
  <c r="BO44" i="30"/>
  <c r="BP45" i="30"/>
  <c r="BP44" i="30"/>
  <c r="BQ45" i="30"/>
  <c r="BQ44" i="30"/>
  <c r="BR45" i="30"/>
  <c r="BR44" i="30"/>
  <c r="BS45" i="30"/>
  <c r="BS44" i="30"/>
  <c r="BT45" i="30"/>
  <c r="BT44" i="30"/>
  <c r="BU45" i="30"/>
  <c r="BU44" i="30"/>
  <c r="BV45" i="30"/>
  <c r="BV44" i="30"/>
  <c r="BW45" i="30"/>
  <c r="BW44" i="30"/>
  <c r="BX45" i="30"/>
  <c r="BX44" i="30"/>
  <c r="BY45" i="30"/>
  <c r="BY44" i="30"/>
  <c r="BZ45" i="30"/>
  <c r="BZ44" i="30"/>
  <c r="CA45" i="30"/>
  <c r="CA44" i="30"/>
  <c r="CB45" i="30"/>
  <c r="CB44" i="30"/>
  <c r="CC45" i="30"/>
  <c r="CC44" i="30"/>
  <c r="CD45" i="30"/>
  <c r="CD44" i="30"/>
  <c r="CE45" i="30"/>
  <c r="CE44" i="30"/>
  <c r="CF45" i="30"/>
  <c r="CF44" i="30"/>
  <c r="CG45" i="30"/>
  <c r="CG44" i="30"/>
  <c r="CH45" i="30"/>
  <c r="CH44" i="30"/>
  <c r="CI45" i="30"/>
  <c r="CI44" i="30"/>
  <c r="CJ45" i="30"/>
  <c r="CJ44" i="30"/>
  <c r="CK45" i="30"/>
  <c r="CK44" i="30"/>
  <c r="CL45" i="30"/>
  <c r="CL44" i="30"/>
  <c r="CM45" i="30"/>
  <c r="CM44" i="30"/>
  <c r="CN45" i="30"/>
  <c r="CN44" i="30"/>
  <c r="CO45" i="30"/>
  <c r="CO44" i="30"/>
  <c r="CP45" i="30"/>
  <c r="CP44" i="30"/>
  <c r="CQ45" i="30"/>
  <c r="CQ44" i="30"/>
  <c r="CR45" i="30"/>
  <c r="CR44" i="30"/>
  <c r="CS45" i="30"/>
  <c r="CS44" i="30"/>
  <c r="CT45" i="30"/>
  <c r="CT44" i="30"/>
  <c r="CU45" i="30"/>
  <c r="CU44" i="30"/>
  <c r="CV45" i="30"/>
  <c r="CV44" i="30"/>
  <c r="CW45" i="30"/>
  <c r="CW44" i="30"/>
  <c r="CX45" i="30"/>
  <c r="CX44" i="30"/>
  <c r="CY45" i="30"/>
  <c r="CY44" i="30"/>
  <c r="CZ45" i="30"/>
  <c r="CZ44" i="30"/>
  <c r="DA45" i="30"/>
  <c r="DA44" i="30"/>
  <c r="DB45" i="30"/>
  <c r="DB44" i="30"/>
  <c r="DC45" i="30"/>
  <c r="DC44" i="30"/>
  <c r="DD45" i="30"/>
  <c r="DD44" i="30"/>
  <c r="DE45" i="30"/>
  <c r="DE44" i="30"/>
  <c r="DF45" i="30"/>
  <c r="DF44" i="30"/>
  <c r="DG45" i="30"/>
  <c r="DG44" i="30"/>
  <c r="DH45" i="30"/>
  <c r="DH44" i="30"/>
  <c r="DI45" i="30"/>
  <c r="DI44" i="30"/>
  <c r="DJ45" i="30"/>
  <c r="DJ44" i="30"/>
  <c r="DK45" i="30"/>
  <c r="DK44" i="30"/>
  <c r="DL45" i="30"/>
  <c r="DL44" i="30"/>
  <c r="DM45" i="30"/>
  <c r="DM44" i="30"/>
  <c r="DN45" i="30"/>
  <c r="DN44" i="30"/>
  <c r="DO45" i="30"/>
  <c r="DO44" i="30"/>
  <c r="DP45" i="30"/>
  <c r="DP44" i="30"/>
  <c r="DQ45" i="30"/>
  <c r="DQ44" i="30"/>
  <c r="DR45" i="30"/>
  <c r="DR44" i="30"/>
  <c r="DS45" i="30"/>
  <c r="DS44" i="30"/>
  <c r="DT45" i="30"/>
  <c r="DT44" i="30"/>
  <c r="DU45" i="30"/>
  <c r="DU44" i="30"/>
  <c r="DV45" i="30"/>
  <c r="DV44" i="30"/>
  <c r="DW45" i="30"/>
  <c r="DW44" i="30"/>
  <c r="DX45" i="30"/>
  <c r="DX44" i="30"/>
  <c r="DY45" i="30"/>
  <c r="DY44" i="30"/>
  <c r="DZ45" i="30"/>
  <c r="DZ44" i="30"/>
  <c r="EA45" i="30"/>
  <c r="EA44" i="30"/>
  <c r="EB45" i="30"/>
  <c r="EB44" i="30"/>
  <c r="EC45" i="30"/>
  <c r="EC44" i="30"/>
  <c r="ED45" i="30"/>
  <c r="ED44" i="30"/>
  <c r="EE45" i="30"/>
  <c r="EE44" i="30"/>
  <c r="EF45" i="30"/>
  <c r="EF44" i="30"/>
  <c r="EG45" i="30"/>
  <c r="EG44" i="30"/>
  <c r="EH45" i="30"/>
  <c r="EH44" i="30"/>
  <c r="EI45" i="30"/>
  <c r="EI44" i="30"/>
  <c r="EJ45" i="30"/>
  <c r="EJ44" i="30"/>
  <c r="EK45" i="30"/>
  <c r="EK44" i="30"/>
  <c r="EL45" i="30"/>
  <c r="EL44" i="30"/>
  <c r="EM45" i="30"/>
  <c r="EM44" i="30"/>
  <c r="EN45" i="30"/>
  <c r="EN44" i="30"/>
  <c r="EO45" i="30"/>
  <c r="EO44" i="30"/>
  <c r="EP45" i="30"/>
  <c r="EP44" i="30"/>
  <c r="EQ45" i="30"/>
  <c r="EQ44" i="30"/>
  <c r="ER45" i="30"/>
  <c r="ER44" i="30"/>
  <c r="ES45" i="30"/>
  <c r="ES44" i="30"/>
  <c r="ET45" i="30"/>
  <c r="ET44" i="30"/>
  <c r="EU45" i="30"/>
  <c r="EU44" i="30"/>
  <c r="EV45" i="30"/>
  <c r="EV44" i="30"/>
  <c r="EW45" i="30"/>
  <c r="EW44" i="30"/>
  <c r="EX45" i="30"/>
  <c r="EX44" i="30"/>
  <c r="EY45" i="30"/>
  <c r="EY44" i="30"/>
  <c r="EZ45" i="30"/>
  <c r="EZ44" i="30"/>
  <c r="FA45" i="30"/>
  <c r="FA44" i="30"/>
  <c r="FB45" i="30"/>
  <c r="FB44" i="30"/>
  <c r="FC45" i="30"/>
  <c r="FC44" i="30"/>
  <c r="FD45" i="30"/>
  <c r="FD44" i="30"/>
  <c r="FE45" i="30"/>
  <c r="FE44" i="30"/>
  <c r="FF45" i="30"/>
  <c r="FF44" i="30"/>
  <c r="FG45" i="30"/>
  <c r="FG44" i="30"/>
  <c r="FH45" i="30"/>
  <c r="FH44" i="30"/>
  <c r="FI45" i="30"/>
  <c r="FI44" i="30"/>
  <c r="FJ45" i="30"/>
  <c r="FJ44" i="30"/>
  <c r="FK45" i="30"/>
  <c r="FK44" i="30"/>
  <c r="FL45" i="30"/>
  <c r="FL44" i="30"/>
  <c r="FM45" i="30"/>
  <c r="FM44" i="30"/>
  <c r="FN45" i="30"/>
  <c r="FN44" i="30"/>
  <c r="FO45" i="30"/>
  <c r="FO44" i="30"/>
  <c r="FP45" i="30"/>
  <c r="FP44" i="30"/>
  <c r="FQ45" i="30"/>
  <c r="FQ44" i="30"/>
  <c r="FR45" i="30"/>
  <c r="FR44" i="30"/>
  <c r="FS45" i="30"/>
  <c r="FS44" i="30"/>
  <c r="FT45" i="30"/>
  <c r="FT44" i="30"/>
  <c r="FU45" i="30"/>
  <c r="FU44" i="30"/>
  <c r="FV45" i="30"/>
  <c r="FV44" i="30"/>
  <c r="FW45" i="30"/>
  <c r="FW44" i="30"/>
  <c r="FX45" i="30"/>
  <c r="FX44" i="30"/>
  <c r="FY45" i="30"/>
  <c r="FY44" i="30"/>
  <c r="FZ45" i="30"/>
  <c r="FZ44" i="30"/>
  <c r="GA45" i="30"/>
  <c r="GA44" i="30"/>
  <c r="GB45" i="30"/>
  <c r="GB44" i="30"/>
  <c r="GC45" i="30"/>
  <c r="GC44" i="30"/>
  <c r="GD45" i="30"/>
  <c r="GD44" i="30"/>
  <c r="GE45" i="30"/>
  <c r="GE44" i="30"/>
  <c r="GF45" i="30"/>
  <c r="GF44" i="30"/>
  <c r="GG45" i="30"/>
  <c r="GG44" i="30"/>
  <c r="GH45" i="30"/>
  <c r="GH44" i="30"/>
  <c r="GI45" i="30"/>
  <c r="GI44" i="30"/>
  <c r="GJ45" i="30"/>
  <c r="GJ44" i="30"/>
  <c r="GK45" i="30"/>
  <c r="GK44" i="30"/>
  <c r="GL45" i="30"/>
  <c r="GL44" i="30"/>
  <c r="GM45" i="30"/>
  <c r="GM44" i="30"/>
  <c r="GN45" i="30"/>
  <c r="GN44" i="30"/>
  <c r="GO45" i="30"/>
  <c r="GO44" i="30"/>
  <c r="GP45" i="30"/>
  <c r="GP44" i="30"/>
  <c r="GQ45" i="30"/>
  <c r="GQ44" i="30"/>
  <c r="GR45" i="30"/>
  <c r="GR44" i="30"/>
  <c r="GS45" i="30"/>
  <c r="GS44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BX50" i="30"/>
  <c r="BY50" i="30"/>
  <c r="BZ50" i="30"/>
  <c r="CA50" i="30"/>
  <c r="CB50" i="30"/>
  <c r="CC50" i="30"/>
  <c r="CD50" i="30"/>
  <c r="CE50" i="30"/>
  <c r="CF50" i="30"/>
  <c r="CG50" i="30"/>
  <c r="CH50" i="30"/>
  <c r="CI50" i="30"/>
  <c r="CJ50" i="30"/>
  <c r="CK50" i="30"/>
  <c r="CL50" i="30"/>
  <c r="CM50" i="30"/>
  <c r="CN50" i="30"/>
  <c r="CO50" i="30"/>
  <c r="CP50" i="30"/>
  <c r="CQ50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DM50" i="30"/>
  <c r="DN50" i="30"/>
  <c r="DO50" i="30"/>
  <c r="DP50" i="30"/>
  <c r="DQ50" i="30"/>
  <c r="DR50" i="30"/>
  <c r="DS50" i="30"/>
  <c r="DT50" i="30"/>
  <c r="DU50" i="30"/>
  <c r="DV50" i="30"/>
  <c r="DW50" i="30"/>
  <c r="DX50" i="30"/>
  <c r="DY50" i="30"/>
  <c r="DZ50" i="30"/>
  <c r="EA50" i="30"/>
  <c r="EB50" i="30"/>
  <c r="EC50" i="30"/>
  <c r="ED50" i="30"/>
  <c r="EE50" i="30"/>
  <c r="EF50" i="30"/>
  <c r="EG50" i="30"/>
  <c r="EH50" i="30"/>
  <c r="EI50" i="30"/>
  <c r="EJ50" i="30"/>
  <c r="EK50" i="30"/>
  <c r="EL50" i="30"/>
  <c r="EM50" i="30"/>
  <c r="EN50" i="30"/>
  <c r="EO50" i="30"/>
  <c r="EP50" i="30"/>
  <c r="EQ50" i="30"/>
  <c r="ER50" i="30"/>
  <c r="ES50" i="30"/>
  <c r="ET50" i="30"/>
  <c r="EU50" i="30"/>
  <c r="EV50" i="30"/>
  <c r="EW50" i="30"/>
  <c r="EX50" i="30"/>
  <c r="EY50" i="30"/>
  <c r="EZ50" i="30"/>
  <c r="FA50" i="30"/>
  <c r="FB50" i="30"/>
  <c r="FC50" i="30"/>
  <c r="FD50" i="30"/>
  <c r="FE50" i="30"/>
  <c r="FF50" i="30"/>
  <c r="FG50" i="30"/>
  <c r="FH50" i="30"/>
  <c r="FI50" i="30"/>
  <c r="FJ50" i="30"/>
  <c r="FK50" i="30"/>
  <c r="FL50" i="30"/>
  <c r="FM50" i="30"/>
  <c r="FN50" i="30"/>
  <c r="FO50" i="30"/>
  <c r="FP50" i="30"/>
  <c r="FQ50" i="30"/>
  <c r="FR50" i="30"/>
  <c r="FS50" i="30"/>
  <c r="FT50" i="30"/>
  <c r="FU50" i="30"/>
  <c r="FV50" i="30"/>
  <c r="FW50" i="30"/>
  <c r="FX50" i="30"/>
  <c r="FY50" i="30"/>
  <c r="FZ50" i="30"/>
  <c r="GA50" i="30"/>
  <c r="GB50" i="30"/>
  <c r="GC50" i="30"/>
  <c r="GD50" i="30"/>
  <c r="GE50" i="30"/>
  <c r="GF50" i="30"/>
  <c r="GG50" i="30"/>
  <c r="GH50" i="30"/>
  <c r="GI50" i="30"/>
  <c r="GJ50" i="30"/>
  <c r="GK50" i="30"/>
  <c r="GL50" i="30"/>
  <c r="GM50" i="30"/>
  <c r="GN50" i="30"/>
  <c r="GO50" i="30"/>
  <c r="GP50" i="30"/>
  <c r="GQ50" i="30"/>
  <c r="GR50" i="30"/>
  <c r="GS50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30" i="30"/>
  <c r="AP29" i="30"/>
  <c r="AQ30" i="30"/>
  <c r="AQ29" i="30"/>
  <c r="AR30" i="30"/>
  <c r="AR29" i="30"/>
  <c r="AS30" i="30"/>
  <c r="AS29" i="30"/>
  <c r="AT30" i="30"/>
  <c r="AT29" i="30"/>
  <c r="AU30" i="30"/>
  <c r="AU29" i="30"/>
  <c r="AV30" i="30"/>
  <c r="AV29" i="30"/>
  <c r="AW30" i="30"/>
  <c r="AW29" i="30"/>
  <c r="AX30" i="30"/>
  <c r="AX29" i="30"/>
  <c r="AY30" i="30"/>
  <c r="AY29" i="30"/>
  <c r="AZ30" i="30"/>
  <c r="AZ29" i="30"/>
  <c r="BA30" i="30"/>
  <c r="BA29" i="30"/>
  <c r="BB30" i="30"/>
  <c r="BB29" i="30"/>
  <c r="BC30" i="30"/>
  <c r="BC29" i="30"/>
  <c r="BD30" i="30"/>
  <c r="BD29" i="30"/>
  <c r="BE30" i="30"/>
  <c r="BE29" i="30"/>
  <c r="BF30" i="30"/>
  <c r="BF29" i="30"/>
  <c r="BG30" i="30"/>
  <c r="BG29" i="30"/>
  <c r="BH30" i="30"/>
  <c r="BH29" i="30"/>
  <c r="BI30" i="30"/>
  <c r="BI29" i="30"/>
  <c r="BJ30" i="30"/>
  <c r="BJ29" i="30"/>
  <c r="BK30" i="30"/>
  <c r="BK29" i="30"/>
  <c r="BL30" i="30"/>
  <c r="BL29" i="30"/>
  <c r="BM30" i="30"/>
  <c r="BM29" i="30"/>
  <c r="BN30" i="30"/>
  <c r="BN29" i="30"/>
  <c r="BO30" i="30"/>
  <c r="BO29" i="30"/>
  <c r="BP30" i="30"/>
  <c r="BP29" i="30"/>
  <c r="BQ30" i="30"/>
  <c r="BQ29" i="30"/>
  <c r="BR30" i="30"/>
  <c r="BR29" i="30"/>
  <c r="BS30" i="30"/>
  <c r="BS29" i="30"/>
  <c r="BT30" i="30"/>
  <c r="BT29" i="30"/>
  <c r="BU30" i="30"/>
  <c r="BU29" i="30"/>
  <c r="BV30" i="30"/>
  <c r="BV29" i="30"/>
  <c r="BW30" i="30"/>
  <c r="BW29" i="30"/>
  <c r="BX30" i="30"/>
  <c r="BX29" i="30"/>
  <c r="BY30" i="30"/>
  <c r="BY29" i="30"/>
  <c r="BZ30" i="30"/>
  <c r="BZ29" i="30"/>
  <c r="CA30" i="30"/>
  <c r="CA29" i="30"/>
  <c r="CB30" i="30"/>
  <c r="CB29" i="30"/>
  <c r="CC30" i="30"/>
  <c r="CC29" i="30"/>
  <c r="CD30" i="30"/>
  <c r="CD29" i="30"/>
  <c r="CE30" i="30"/>
  <c r="CE29" i="30"/>
  <c r="CF30" i="30"/>
  <c r="CF29" i="30"/>
  <c r="CG30" i="30"/>
  <c r="CG29" i="30"/>
  <c r="CH30" i="30"/>
  <c r="CH29" i="30"/>
  <c r="CI30" i="30"/>
  <c r="CI29" i="30"/>
  <c r="CJ30" i="30"/>
  <c r="CJ29" i="30"/>
  <c r="CK30" i="30"/>
  <c r="CK29" i="30"/>
  <c r="CL30" i="30"/>
  <c r="CL29" i="30"/>
  <c r="CM30" i="30"/>
  <c r="CM29" i="30"/>
  <c r="CN30" i="30"/>
  <c r="CN29" i="30"/>
  <c r="CO30" i="30"/>
  <c r="CO29" i="30"/>
  <c r="CP30" i="30"/>
  <c r="CP29" i="30"/>
  <c r="CQ30" i="30"/>
  <c r="CQ29" i="30"/>
  <c r="CR30" i="30"/>
  <c r="CR29" i="30"/>
  <c r="CS30" i="30"/>
  <c r="CS29" i="30"/>
  <c r="CT30" i="30"/>
  <c r="CT29" i="30"/>
  <c r="CU30" i="30"/>
  <c r="CU29" i="30"/>
  <c r="CV30" i="30"/>
  <c r="CV29" i="30"/>
  <c r="CW30" i="30"/>
  <c r="CW29" i="30"/>
  <c r="CX30" i="30"/>
  <c r="CX29" i="30"/>
  <c r="CY30" i="30"/>
  <c r="CY29" i="30"/>
  <c r="CZ30" i="30"/>
  <c r="CZ29" i="30"/>
  <c r="DA30" i="30"/>
  <c r="DA29" i="30"/>
  <c r="DB30" i="30"/>
  <c r="DB29" i="30"/>
  <c r="DC30" i="30"/>
  <c r="DC29" i="30"/>
  <c r="DD30" i="30"/>
  <c r="DD29" i="30"/>
  <c r="DE30" i="30"/>
  <c r="DE29" i="30"/>
  <c r="DF30" i="30"/>
  <c r="DF29" i="30"/>
  <c r="DG30" i="30"/>
  <c r="DG29" i="30"/>
  <c r="DH30" i="30"/>
  <c r="DH29" i="30"/>
  <c r="DI30" i="30"/>
  <c r="DI29" i="30"/>
  <c r="DJ30" i="30"/>
  <c r="DJ29" i="30"/>
  <c r="DK30" i="30"/>
  <c r="DK29" i="30"/>
  <c r="DL30" i="30"/>
  <c r="DL29" i="30"/>
  <c r="DM30" i="30"/>
  <c r="DM29" i="30"/>
  <c r="DN30" i="30"/>
  <c r="DN29" i="30"/>
  <c r="DO30" i="30"/>
  <c r="DO29" i="30"/>
  <c r="DP30" i="30"/>
  <c r="DP29" i="30"/>
  <c r="DQ30" i="30"/>
  <c r="DQ29" i="30"/>
  <c r="DR30" i="30"/>
  <c r="DR29" i="30"/>
  <c r="DS30" i="30"/>
  <c r="DS29" i="30"/>
  <c r="DT30" i="30"/>
  <c r="DT29" i="30"/>
  <c r="DU30" i="30"/>
  <c r="DU29" i="30"/>
  <c r="DV30" i="30"/>
  <c r="DV29" i="30"/>
  <c r="DW30" i="30"/>
  <c r="DW29" i="30"/>
  <c r="DX30" i="30"/>
  <c r="DX29" i="30"/>
  <c r="DY30" i="30"/>
  <c r="DY29" i="30"/>
  <c r="DZ30" i="30"/>
  <c r="DZ29" i="30"/>
  <c r="EA30" i="30"/>
  <c r="EA29" i="30"/>
  <c r="EB30" i="30"/>
  <c r="EB29" i="30"/>
  <c r="EC30" i="30"/>
  <c r="EC29" i="30"/>
  <c r="ED30" i="30"/>
  <c r="ED29" i="30"/>
  <c r="EE30" i="30"/>
  <c r="EE29" i="30"/>
  <c r="EF30" i="30"/>
  <c r="EF29" i="30"/>
  <c r="EG30" i="30"/>
  <c r="EG29" i="30"/>
  <c r="EH30" i="30"/>
  <c r="EH29" i="30"/>
  <c r="EI30" i="30"/>
  <c r="EI29" i="30"/>
  <c r="EJ30" i="30"/>
  <c r="EJ29" i="30"/>
  <c r="EK30" i="30"/>
  <c r="EK29" i="30"/>
  <c r="EL30" i="30"/>
  <c r="EL29" i="30"/>
  <c r="EM30" i="30"/>
  <c r="EM29" i="30"/>
  <c r="EN30" i="30"/>
  <c r="EN29" i="30"/>
  <c r="EO30" i="30"/>
  <c r="EO29" i="30"/>
  <c r="EP30" i="30"/>
  <c r="EP29" i="30"/>
  <c r="EQ30" i="30"/>
  <c r="EQ29" i="30"/>
  <c r="ER30" i="30"/>
  <c r="ER29" i="30"/>
  <c r="ES30" i="30"/>
  <c r="ES29" i="30"/>
  <c r="ET30" i="30"/>
  <c r="ET29" i="30"/>
  <c r="EU30" i="30"/>
  <c r="EU29" i="30"/>
  <c r="EV30" i="30"/>
  <c r="EV29" i="30"/>
  <c r="EW30" i="30"/>
  <c r="EW29" i="30"/>
  <c r="EX30" i="30"/>
  <c r="EX29" i="30"/>
  <c r="EY30" i="30"/>
  <c r="EY29" i="30"/>
  <c r="EZ30" i="30"/>
  <c r="EZ29" i="30"/>
  <c r="FA30" i="30"/>
  <c r="FA29" i="30"/>
  <c r="FB30" i="30"/>
  <c r="FB29" i="30"/>
  <c r="FC30" i="30"/>
  <c r="FC29" i="30"/>
  <c r="FD30" i="30"/>
  <c r="FD29" i="30"/>
  <c r="FE30" i="30"/>
  <c r="FE29" i="30"/>
  <c r="FF30" i="30"/>
  <c r="FF29" i="30"/>
  <c r="FG30" i="30"/>
  <c r="FG29" i="30"/>
  <c r="FH30" i="30"/>
  <c r="FH29" i="30"/>
  <c r="FI30" i="30"/>
  <c r="FI29" i="30"/>
  <c r="FJ30" i="30"/>
  <c r="FJ29" i="30"/>
  <c r="FK30" i="30"/>
  <c r="FK29" i="30"/>
  <c r="FL30" i="30"/>
  <c r="FL29" i="30"/>
  <c r="FM30" i="30"/>
  <c r="FM29" i="30"/>
  <c r="FN30" i="30"/>
  <c r="FN29" i="30"/>
  <c r="FO30" i="30"/>
  <c r="FO29" i="30"/>
  <c r="FP30" i="30"/>
  <c r="FP29" i="30"/>
  <c r="FQ30" i="30"/>
  <c r="FQ29" i="30"/>
  <c r="FR30" i="30"/>
  <c r="FR29" i="30"/>
  <c r="FS30" i="30"/>
  <c r="FS29" i="30"/>
  <c r="FT30" i="30"/>
  <c r="FT29" i="30"/>
  <c r="FU30" i="30"/>
  <c r="FU29" i="30"/>
  <c r="FV30" i="30"/>
  <c r="FV29" i="30"/>
  <c r="FW30" i="30"/>
  <c r="FW29" i="30"/>
  <c r="FX30" i="30"/>
  <c r="FX29" i="30"/>
  <c r="FY30" i="30"/>
  <c r="FY29" i="30"/>
  <c r="FZ30" i="30"/>
  <c r="FZ29" i="30"/>
  <c r="GA30" i="30"/>
  <c r="GA29" i="30"/>
  <c r="GB30" i="30"/>
  <c r="GB29" i="30"/>
  <c r="GC30" i="30"/>
  <c r="GC29" i="30"/>
  <c r="GD30" i="30"/>
  <c r="GD29" i="30"/>
  <c r="GE30" i="30"/>
  <c r="GE29" i="30"/>
  <c r="GF30" i="30"/>
  <c r="GF29" i="30"/>
  <c r="GG30" i="30"/>
  <c r="GG29" i="30"/>
  <c r="GH30" i="30"/>
  <c r="GH29" i="30"/>
  <c r="GI30" i="30"/>
  <c r="GI29" i="30"/>
  <c r="GJ30" i="30"/>
  <c r="GJ29" i="30"/>
  <c r="GK30" i="30"/>
  <c r="GK29" i="30"/>
  <c r="GL30" i="30"/>
  <c r="GL29" i="30"/>
  <c r="GM30" i="30"/>
  <c r="GM29" i="30"/>
  <c r="GN30" i="30"/>
  <c r="GN29" i="30"/>
  <c r="GO30" i="30"/>
  <c r="GO29" i="30"/>
  <c r="GP30" i="30"/>
  <c r="GP29" i="30"/>
  <c r="GQ30" i="30"/>
  <c r="GQ29" i="30"/>
  <c r="GR30" i="30"/>
  <c r="GR29" i="30"/>
  <c r="GS30" i="30"/>
  <c r="GS29" i="30"/>
  <c r="B29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R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CI26" i="30"/>
  <c r="CJ26" i="30"/>
  <c r="CK26" i="30"/>
  <c r="CL26" i="30"/>
  <c r="CM26" i="30"/>
  <c r="CN26" i="30"/>
  <c r="CO26" i="30"/>
  <c r="CP26" i="30"/>
  <c r="CQ26" i="30"/>
  <c r="CR26" i="30"/>
  <c r="CS26" i="30"/>
  <c r="CT26" i="30"/>
  <c r="CU26" i="30"/>
  <c r="CV26" i="30"/>
  <c r="CW26" i="30"/>
  <c r="CX26" i="30"/>
  <c r="CY26" i="30"/>
  <c r="CZ26" i="30"/>
  <c r="DA26" i="30"/>
  <c r="DB26" i="30"/>
  <c r="DC26" i="30"/>
  <c r="DD26" i="30"/>
  <c r="DE26" i="30"/>
  <c r="DF26" i="30"/>
  <c r="DG26" i="30"/>
  <c r="DH26" i="30"/>
  <c r="DI26" i="30"/>
  <c r="DJ26" i="30"/>
  <c r="DK26" i="30"/>
  <c r="DL26" i="30"/>
  <c r="DM26" i="30"/>
  <c r="DN26" i="30"/>
  <c r="DO26" i="30"/>
  <c r="DP26" i="30"/>
  <c r="DQ26" i="30"/>
  <c r="DR26" i="30"/>
  <c r="DS26" i="30"/>
  <c r="DT26" i="30"/>
  <c r="DU26" i="30"/>
  <c r="DV26" i="30"/>
  <c r="DW26" i="30"/>
  <c r="DX26" i="30"/>
  <c r="DY26" i="30"/>
  <c r="DZ26" i="30"/>
  <c r="EA26" i="30"/>
  <c r="EB26" i="30"/>
  <c r="EC26" i="30"/>
  <c r="ED26" i="30"/>
  <c r="EE26" i="30"/>
  <c r="EF26" i="30"/>
  <c r="EG26" i="30"/>
  <c r="EH26" i="30"/>
  <c r="EI26" i="30"/>
  <c r="EJ26" i="30"/>
  <c r="EK26" i="30"/>
  <c r="EL26" i="30"/>
  <c r="EM26" i="30"/>
  <c r="EN26" i="30"/>
  <c r="EO26" i="30"/>
  <c r="EP26" i="30"/>
  <c r="EQ26" i="30"/>
  <c r="ER26" i="30"/>
  <c r="ES26" i="30"/>
  <c r="ET26" i="30"/>
  <c r="EU26" i="30"/>
  <c r="EV26" i="30"/>
  <c r="EW26" i="30"/>
  <c r="EX26" i="30"/>
  <c r="EY26" i="30"/>
  <c r="EZ26" i="30"/>
  <c r="FA26" i="30"/>
  <c r="FB26" i="30"/>
  <c r="FC26" i="30"/>
  <c r="FD26" i="30"/>
  <c r="FE26" i="30"/>
  <c r="FF26" i="30"/>
  <c r="FG26" i="30"/>
  <c r="FH26" i="30"/>
  <c r="FI26" i="30"/>
  <c r="FJ26" i="30"/>
  <c r="FK26" i="30"/>
  <c r="FL26" i="30"/>
  <c r="FM26" i="30"/>
  <c r="FN26" i="30"/>
  <c r="FO26" i="30"/>
  <c r="FP26" i="30"/>
  <c r="FQ26" i="30"/>
  <c r="FR26" i="30"/>
  <c r="FS26" i="30"/>
  <c r="FT26" i="30"/>
  <c r="FU26" i="30"/>
  <c r="FV26" i="30"/>
  <c r="FW26" i="30"/>
  <c r="FX26" i="30"/>
  <c r="FY26" i="30"/>
  <c r="FZ26" i="30"/>
  <c r="GA26" i="30"/>
  <c r="GB26" i="30"/>
  <c r="GC26" i="30"/>
  <c r="GD26" i="30"/>
  <c r="GE26" i="30"/>
  <c r="GF26" i="30"/>
  <c r="GG26" i="30"/>
  <c r="GH26" i="30"/>
  <c r="GI26" i="30"/>
  <c r="GJ26" i="30"/>
  <c r="GK26" i="30"/>
  <c r="GL26" i="30"/>
  <c r="GM26" i="30"/>
  <c r="GN26" i="30"/>
  <c r="GO26" i="30"/>
  <c r="GP26" i="30"/>
  <c r="GQ26" i="30"/>
  <c r="GR26" i="30"/>
  <c r="GS26" i="30"/>
  <c r="C191" i="30"/>
  <c r="D191" i="30"/>
  <c r="E191" i="30"/>
  <c r="F191" i="30"/>
  <c r="G191" i="30"/>
  <c r="H191" i="30"/>
  <c r="I191" i="30"/>
  <c r="J191" i="30"/>
  <c r="K191" i="30"/>
  <c r="L191" i="30"/>
  <c r="M191" i="30"/>
  <c r="N191" i="30"/>
  <c r="O191" i="30"/>
  <c r="P191" i="30"/>
  <c r="Q191" i="30"/>
  <c r="R191" i="30"/>
  <c r="S191" i="30"/>
  <c r="T191" i="30"/>
  <c r="U191" i="30"/>
  <c r="V191" i="30"/>
  <c r="W191" i="30"/>
  <c r="X191" i="30"/>
  <c r="Y191" i="30"/>
  <c r="Z191" i="30"/>
  <c r="AA191" i="30"/>
  <c r="AB191" i="30"/>
  <c r="AC191" i="30"/>
  <c r="AD191" i="30"/>
  <c r="AE191" i="30"/>
  <c r="AF191" i="30"/>
  <c r="AG191" i="30"/>
  <c r="AH191" i="30"/>
  <c r="AI191" i="30"/>
  <c r="AJ191" i="30"/>
  <c r="AK191" i="30"/>
  <c r="AL191" i="30"/>
  <c r="AM191" i="30"/>
  <c r="AN191" i="30"/>
  <c r="AO191" i="30"/>
  <c r="AP191" i="30"/>
  <c r="AQ191" i="30"/>
  <c r="AR191" i="30"/>
  <c r="AS191" i="30"/>
  <c r="AT191" i="30"/>
  <c r="AU191" i="30"/>
  <c r="AV191" i="30"/>
  <c r="AW191" i="30"/>
  <c r="AX191" i="30"/>
  <c r="AY191" i="30"/>
  <c r="AZ191" i="30"/>
  <c r="BA191" i="30"/>
  <c r="BB191" i="30"/>
  <c r="BC191" i="30"/>
  <c r="BD191" i="30"/>
  <c r="BE191" i="30"/>
  <c r="BF191" i="30"/>
  <c r="BG191" i="30"/>
  <c r="BH191" i="30"/>
  <c r="BI191" i="30"/>
  <c r="BJ191" i="30"/>
  <c r="BK191" i="30"/>
  <c r="BL191" i="30"/>
  <c r="BM191" i="30"/>
  <c r="BN191" i="30"/>
  <c r="BO191" i="30"/>
  <c r="BP191" i="30"/>
  <c r="BQ191" i="30"/>
  <c r="BR191" i="30"/>
  <c r="BS191" i="30"/>
  <c r="BT191" i="30"/>
  <c r="BU191" i="30"/>
  <c r="BV191" i="30"/>
  <c r="BW191" i="30"/>
  <c r="BX191" i="30"/>
  <c r="BY191" i="30"/>
  <c r="BZ191" i="30"/>
  <c r="CA191" i="30"/>
  <c r="CB191" i="30"/>
  <c r="CC191" i="30"/>
  <c r="CD191" i="30"/>
  <c r="CE191" i="30"/>
  <c r="CF191" i="30"/>
  <c r="CG191" i="30"/>
  <c r="CH191" i="30"/>
  <c r="CI191" i="30"/>
  <c r="CJ191" i="30"/>
  <c r="CK191" i="30"/>
  <c r="CL191" i="30"/>
  <c r="CM191" i="30"/>
  <c r="CN191" i="30"/>
  <c r="CO191" i="30"/>
  <c r="CP191" i="30"/>
  <c r="CQ191" i="30"/>
  <c r="CR191" i="30"/>
  <c r="CS191" i="30"/>
  <c r="CT191" i="30"/>
  <c r="CU191" i="30"/>
  <c r="CV191" i="30"/>
  <c r="CW191" i="30"/>
  <c r="CX191" i="30"/>
  <c r="CY191" i="30"/>
  <c r="CZ191" i="30"/>
  <c r="DA191" i="30"/>
  <c r="DB191" i="30"/>
  <c r="DC191" i="30"/>
  <c r="DD191" i="30"/>
  <c r="DE191" i="30"/>
  <c r="DF191" i="30"/>
  <c r="DG191" i="30"/>
  <c r="DH191" i="30"/>
  <c r="DI191" i="30"/>
  <c r="DJ191" i="30"/>
  <c r="DK191" i="30"/>
  <c r="DL191" i="30"/>
  <c r="DM191" i="30"/>
  <c r="DN191" i="30"/>
  <c r="DO191" i="30"/>
  <c r="DP191" i="30"/>
  <c r="DQ191" i="30"/>
  <c r="DR191" i="30"/>
  <c r="DS191" i="30"/>
  <c r="DT191" i="30"/>
  <c r="DU191" i="30"/>
  <c r="DV191" i="30"/>
  <c r="DW191" i="30"/>
  <c r="DX191" i="30"/>
  <c r="DY191" i="30"/>
  <c r="DZ191" i="30"/>
  <c r="EA191" i="30"/>
  <c r="EB191" i="30"/>
  <c r="EC191" i="30"/>
  <c r="ED191" i="30"/>
  <c r="EE191" i="30"/>
  <c r="EF191" i="30"/>
  <c r="EG191" i="30"/>
  <c r="EH191" i="30"/>
  <c r="EI191" i="30"/>
  <c r="EJ191" i="30"/>
  <c r="EK191" i="30"/>
  <c r="EL191" i="30"/>
  <c r="EM191" i="30"/>
  <c r="EN191" i="30"/>
  <c r="EO191" i="30"/>
  <c r="EP191" i="30"/>
  <c r="EQ191" i="30"/>
  <c r="ER191" i="30"/>
  <c r="ES191" i="30"/>
  <c r="ET191" i="30"/>
  <c r="EU191" i="30"/>
  <c r="EV191" i="30"/>
  <c r="EW191" i="30"/>
  <c r="EX191" i="30"/>
  <c r="EY191" i="30"/>
  <c r="EZ191" i="30"/>
  <c r="FA191" i="30"/>
  <c r="FB191" i="30"/>
  <c r="FC191" i="30"/>
  <c r="FD191" i="30"/>
  <c r="FE191" i="30"/>
  <c r="FF191" i="30"/>
  <c r="FG191" i="30"/>
  <c r="FH191" i="30"/>
  <c r="FI191" i="30"/>
  <c r="FJ191" i="30"/>
  <c r="FK191" i="30"/>
  <c r="FL191" i="30"/>
  <c r="FM191" i="30"/>
  <c r="FN191" i="30"/>
  <c r="FO191" i="30"/>
  <c r="FP191" i="30"/>
  <c r="FQ191" i="30"/>
  <c r="FR191" i="30"/>
  <c r="FS191" i="30"/>
  <c r="FT191" i="30"/>
  <c r="FU191" i="30"/>
  <c r="FV191" i="30"/>
  <c r="FW191" i="30"/>
  <c r="FX191" i="30"/>
  <c r="FY191" i="30"/>
  <c r="FZ191" i="30"/>
  <c r="GA191" i="30"/>
  <c r="GB191" i="30"/>
  <c r="GC191" i="30"/>
  <c r="GD191" i="30"/>
  <c r="GE191" i="30"/>
  <c r="GF191" i="30"/>
  <c r="GG191" i="30"/>
  <c r="GH191" i="30"/>
  <c r="GI191" i="30"/>
  <c r="GJ191" i="30"/>
  <c r="GK191" i="30"/>
  <c r="GL191" i="30"/>
  <c r="GM191" i="30"/>
  <c r="GN191" i="30"/>
  <c r="GO191" i="30"/>
  <c r="GP191" i="30"/>
  <c r="GQ191" i="30"/>
  <c r="GR191" i="30"/>
  <c r="GS191" i="30"/>
  <c r="C193" i="30"/>
  <c r="D193" i="30"/>
  <c r="E193" i="30"/>
  <c r="F193" i="30"/>
  <c r="G193" i="30"/>
  <c r="H193" i="30"/>
  <c r="I193" i="30"/>
  <c r="J193" i="30"/>
  <c r="K193" i="30"/>
  <c r="L193" i="30"/>
  <c r="M193" i="30"/>
  <c r="N193" i="30"/>
  <c r="O193" i="30"/>
  <c r="P193" i="30"/>
  <c r="Q193" i="30"/>
  <c r="R193" i="30"/>
  <c r="S193" i="30"/>
  <c r="T193" i="30"/>
  <c r="U193" i="30"/>
  <c r="V193" i="30"/>
  <c r="W193" i="30"/>
  <c r="X193" i="30"/>
  <c r="Y193" i="30"/>
  <c r="Z193" i="30"/>
  <c r="AA193" i="30"/>
  <c r="AB193" i="30"/>
  <c r="AC193" i="30"/>
  <c r="AD193" i="30"/>
  <c r="AE193" i="30"/>
  <c r="AF193" i="30"/>
  <c r="AG193" i="30"/>
  <c r="AH193" i="30"/>
  <c r="AI193" i="30"/>
  <c r="AJ193" i="30"/>
  <c r="AK193" i="30"/>
  <c r="AL193" i="30"/>
  <c r="AM193" i="30"/>
  <c r="AN193" i="30"/>
  <c r="AO193" i="30"/>
  <c r="AP193" i="30"/>
  <c r="AQ193" i="30"/>
  <c r="AR193" i="30"/>
  <c r="AS193" i="30"/>
  <c r="AT193" i="30"/>
  <c r="AU193" i="30"/>
  <c r="AV193" i="30"/>
  <c r="AW193" i="30"/>
  <c r="AX193" i="30"/>
  <c r="AY193" i="30"/>
  <c r="AZ193" i="30"/>
  <c r="BA193" i="30"/>
  <c r="BB193" i="30"/>
  <c r="BC193" i="30"/>
  <c r="BD193" i="30"/>
  <c r="BE193" i="30"/>
  <c r="BF193" i="30"/>
  <c r="BG193" i="30"/>
  <c r="BH193" i="30"/>
  <c r="BI193" i="30"/>
  <c r="BJ193" i="30"/>
  <c r="BK193" i="30"/>
  <c r="BL193" i="30"/>
  <c r="BM193" i="30"/>
  <c r="BN193" i="30"/>
  <c r="BO193" i="30"/>
  <c r="BP193" i="30"/>
  <c r="BQ193" i="30"/>
  <c r="BR193" i="30"/>
  <c r="BS193" i="30"/>
  <c r="BT193" i="30"/>
  <c r="BU193" i="30"/>
  <c r="BV193" i="30"/>
  <c r="BW193" i="30"/>
  <c r="BX193" i="30"/>
  <c r="BY193" i="30"/>
  <c r="BZ193" i="30"/>
  <c r="CA193" i="30"/>
  <c r="CB193" i="30"/>
  <c r="CC193" i="30"/>
  <c r="CD193" i="30"/>
  <c r="CE193" i="30"/>
  <c r="CF193" i="30"/>
  <c r="CG193" i="30"/>
  <c r="CH193" i="30"/>
  <c r="CI193" i="30"/>
  <c r="CJ193" i="30"/>
  <c r="CK193" i="30"/>
  <c r="CL193" i="30"/>
  <c r="CM193" i="30"/>
  <c r="CN193" i="30"/>
  <c r="CO193" i="30"/>
  <c r="CP193" i="30"/>
  <c r="CQ193" i="30"/>
  <c r="CR193" i="30"/>
  <c r="CS193" i="30"/>
  <c r="CT193" i="30"/>
  <c r="CU193" i="30"/>
  <c r="CV193" i="30"/>
  <c r="CW193" i="30"/>
  <c r="CX193" i="30"/>
  <c r="CY193" i="30"/>
  <c r="CZ193" i="30"/>
  <c r="DA193" i="30"/>
  <c r="DB193" i="30"/>
  <c r="DC193" i="30"/>
  <c r="DD193" i="30"/>
  <c r="DE193" i="30"/>
  <c r="DF193" i="30"/>
  <c r="DG193" i="30"/>
  <c r="DH193" i="30"/>
  <c r="DI193" i="30"/>
  <c r="DJ193" i="30"/>
  <c r="DK193" i="30"/>
  <c r="DL193" i="30"/>
  <c r="DM193" i="30"/>
  <c r="DN193" i="30"/>
  <c r="DO193" i="30"/>
  <c r="DP193" i="30"/>
  <c r="DQ193" i="30"/>
  <c r="DR193" i="30"/>
  <c r="DS193" i="30"/>
  <c r="DT193" i="30"/>
  <c r="DU193" i="30"/>
  <c r="DV193" i="30"/>
  <c r="DW193" i="30"/>
  <c r="DX193" i="30"/>
  <c r="DY193" i="30"/>
  <c r="DZ193" i="30"/>
  <c r="EA193" i="30"/>
  <c r="EB193" i="30"/>
  <c r="EC193" i="30"/>
  <c r="ED193" i="30"/>
  <c r="EE193" i="30"/>
  <c r="EF193" i="30"/>
  <c r="EG193" i="30"/>
  <c r="EH193" i="30"/>
  <c r="EI193" i="30"/>
  <c r="EJ193" i="30"/>
  <c r="EK193" i="30"/>
  <c r="EL193" i="30"/>
  <c r="EM193" i="30"/>
  <c r="EN193" i="30"/>
  <c r="EO193" i="30"/>
  <c r="EP193" i="30"/>
  <c r="EQ193" i="30"/>
  <c r="ER193" i="30"/>
  <c r="ES193" i="30"/>
  <c r="ET193" i="30"/>
  <c r="EU193" i="30"/>
  <c r="EV193" i="30"/>
  <c r="EW193" i="30"/>
  <c r="EX193" i="30"/>
  <c r="EY193" i="30"/>
  <c r="EZ193" i="30"/>
  <c r="FA193" i="30"/>
  <c r="FB193" i="30"/>
  <c r="FC193" i="30"/>
  <c r="FD193" i="30"/>
  <c r="FE193" i="30"/>
  <c r="FF193" i="30"/>
  <c r="FG193" i="30"/>
  <c r="FH193" i="30"/>
  <c r="FI193" i="30"/>
  <c r="FJ193" i="30"/>
  <c r="FK193" i="30"/>
  <c r="FL193" i="30"/>
  <c r="FM193" i="30"/>
  <c r="FN193" i="30"/>
  <c r="FO193" i="30"/>
  <c r="FP193" i="30"/>
  <c r="FQ193" i="30"/>
  <c r="FR193" i="30"/>
  <c r="FS193" i="30"/>
  <c r="FT193" i="30"/>
  <c r="FU193" i="30"/>
  <c r="FV193" i="30"/>
  <c r="FW193" i="30"/>
  <c r="FX193" i="30"/>
  <c r="FY193" i="30"/>
  <c r="FZ193" i="30"/>
  <c r="GA193" i="30"/>
  <c r="GB193" i="30"/>
  <c r="GC193" i="30"/>
  <c r="GD193" i="30"/>
  <c r="GE193" i="30"/>
  <c r="GF193" i="30"/>
  <c r="GG193" i="30"/>
  <c r="GH193" i="30"/>
  <c r="GI193" i="30"/>
  <c r="GJ193" i="30"/>
  <c r="GK193" i="30"/>
  <c r="GL193" i="30"/>
  <c r="GM193" i="30"/>
  <c r="GN193" i="30"/>
  <c r="GO193" i="30"/>
  <c r="GP193" i="30"/>
  <c r="GQ193" i="30"/>
  <c r="GR193" i="30"/>
  <c r="GS193" i="30"/>
  <c r="C195" i="30"/>
  <c r="D195" i="30"/>
  <c r="E195" i="30"/>
  <c r="F195" i="30"/>
  <c r="G195" i="30"/>
  <c r="H195" i="30"/>
  <c r="I195" i="30"/>
  <c r="J195" i="30"/>
  <c r="K195" i="30"/>
  <c r="L195" i="30"/>
  <c r="M195" i="30"/>
  <c r="N195" i="30"/>
  <c r="O195" i="30"/>
  <c r="P195" i="30"/>
  <c r="Q195" i="30"/>
  <c r="R195" i="30"/>
  <c r="S195" i="30"/>
  <c r="T195" i="30"/>
  <c r="U195" i="30"/>
  <c r="V195" i="30"/>
  <c r="W195" i="30"/>
  <c r="X195" i="30"/>
  <c r="Y195" i="30"/>
  <c r="Z195" i="30"/>
  <c r="AA195" i="30"/>
  <c r="AB195" i="30"/>
  <c r="AC195" i="30"/>
  <c r="AD195" i="30"/>
  <c r="AE195" i="30"/>
  <c r="AF195" i="30"/>
  <c r="AG195" i="30"/>
  <c r="AH195" i="30"/>
  <c r="AI195" i="30"/>
  <c r="AJ195" i="30"/>
  <c r="AK195" i="30"/>
  <c r="AL195" i="30"/>
  <c r="AM195" i="30"/>
  <c r="AN195" i="30"/>
  <c r="AO195" i="30"/>
  <c r="AP195" i="30"/>
  <c r="AQ195" i="30"/>
  <c r="AR195" i="30"/>
  <c r="AS195" i="30"/>
  <c r="AT195" i="30"/>
  <c r="AU195" i="30"/>
  <c r="AV195" i="30"/>
  <c r="AW195" i="30"/>
  <c r="AX195" i="30"/>
  <c r="AY195" i="30"/>
  <c r="AZ195" i="30"/>
  <c r="BA195" i="30"/>
  <c r="BB195" i="30"/>
  <c r="BC195" i="30"/>
  <c r="BD195" i="30"/>
  <c r="BE195" i="30"/>
  <c r="BF195" i="30"/>
  <c r="BG195" i="30"/>
  <c r="BH195" i="30"/>
  <c r="BI195" i="30"/>
  <c r="BJ195" i="30"/>
  <c r="BK195" i="30"/>
  <c r="BL195" i="30"/>
  <c r="BM195" i="30"/>
  <c r="BN195" i="30"/>
  <c r="BO195" i="30"/>
  <c r="BP195" i="30"/>
  <c r="BQ195" i="30"/>
  <c r="BR195" i="30"/>
  <c r="BS195" i="30"/>
  <c r="BT195" i="30"/>
  <c r="BU195" i="30"/>
  <c r="BV195" i="30"/>
  <c r="BW195" i="30"/>
  <c r="BX195" i="30"/>
  <c r="BY195" i="30"/>
  <c r="BZ195" i="30"/>
  <c r="CA195" i="30"/>
  <c r="CB195" i="30"/>
  <c r="CC195" i="30"/>
  <c r="CD195" i="30"/>
  <c r="CE195" i="30"/>
  <c r="CF195" i="30"/>
  <c r="CG195" i="30"/>
  <c r="CH195" i="30"/>
  <c r="CI195" i="30"/>
  <c r="CJ195" i="30"/>
  <c r="CK195" i="30"/>
  <c r="CL195" i="30"/>
  <c r="CM195" i="30"/>
  <c r="CN195" i="30"/>
  <c r="CO195" i="30"/>
  <c r="CP195" i="30"/>
  <c r="CQ195" i="30"/>
  <c r="CR195" i="30"/>
  <c r="CS195" i="30"/>
  <c r="CT195" i="30"/>
  <c r="CU195" i="30"/>
  <c r="CV195" i="30"/>
  <c r="CW195" i="30"/>
  <c r="CX195" i="30"/>
  <c r="CY195" i="30"/>
  <c r="CZ195" i="30"/>
  <c r="DA195" i="30"/>
  <c r="DB195" i="30"/>
  <c r="DC195" i="30"/>
  <c r="DD195" i="30"/>
  <c r="DE195" i="30"/>
  <c r="DF195" i="30"/>
  <c r="DG195" i="30"/>
  <c r="DH195" i="30"/>
  <c r="DI195" i="30"/>
  <c r="DJ195" i="30"/>
  <c r="DK195" i="30"/>
  <c r="DL195" i="30"/>
  <c r="DM195" i="30"/>
  <c r="DN195" i="30"/>
  <c r="DO195" i="30"/>
  <c r="DP195" i="30"/>
  <c r="DQ195" i="30"/>
  <c r="DR195" i="30"/>
  <c r="DS195" i="30"/>
  <c r="DT195" i="30"/>
  <c r="DU195" i="30"/>
  <c r="DV195" i="30"/>
  <c r="DW195" i="30"/>
  <c r="DX195" i="30"/>
  <c r="DY195" i="30"/>
  <c r="DZ195" i="30"/>
  <c r="EA195" i="30"/>
  <c r="EB195" i="30"/>
  <c r="EC195" i="30"/>
  <c r="ED195" i="30"/>
  <c r="EE195" i="30"/>
  <c r="EF195" i="30"/>
  <c r="EG195" i="30"/>
  <c r="EH195" i="30"/>
  <c r="EI195" i="30"/>
  <c r="EJ195" i="30"/>
  <c r="EK195" i="30"/>
  <c r="EL195" i="30"/>
  <c r="EM195" i="30"/>
  <c r="EN195" i="30"/>
  <c r="EO195" i="30"/>
  <c r="EP195" i="30"/>
  <c r="EQ195" i="30"/>
  <c r="ER195" i="30"/>
  <c r="ES195" i="30"/>
  <c r="ET195" i="30"/>
  <c r="EU195" i="30"/>
  <c r="EV195" i="30"/>
  <c r="EW195" i="30"/>
  <c r="EX195" i="30"/>
  <c r="EY195" i="30"/>
  <c r="EZ195" i="30"/>
  <c r="FA195" i="30"/>
  <c r="FB195" i="30"/>
  <c r="FC195" i="30"/>
  <c r="FD195" i="30"/>
  <c r="FE195" i="30"/>
  <c r="FF195" i="30"/>
  <c r="FG195" i="30"/>
  <c r="FH195" i="30"/>
  <c r="FI195" i="30"/>
  <c r="FJ195" i="30"/>
  <c r="FK195" i="30"/>
  <c r="FL195" i="30"/>
  <c r="FM195" i="30"/>
  <c r="FN195" i="30"/>
  <c r="FO195" i="30"/>
  <c r="FP195" i="30"/>
  <c r="FQ195" i="30"/>
  <c r="FR195" i="30"/>
  <c r="FS195" i="30"/>
  <c r="FT195" i="30"/>
  <c r="FU195" i="30"/>
  <c r="FV195" i="30"/>
  <c r="FW195" i="30"/>
  <c r="FX195" i="30"/>
  <c r="FY195" i="30"/>
  <c r="FZ195" i="30"/>
  <c r="GA195" i="30"/>
  <c r="GB195" i="30"/>
  <c r="GC195" i="30"/>
  <c r="GD195" i="30"/>
  <c r="GE195" i="30"/>
  <c r="GF195" i="30"/>
  <c r="GG195" i="30"/>
  <c r="GH195" i="30"/>
  <c r="GI195" i="30"/>
  <c r="GJ195" i="30"/>
  <c r="GK195" i="30"/>
  <c r="GL195" i="30"/>
  <c r="GM195" i="30"/>
  <c r="GN195" i="30"/>
  <c r="GO195" i="30"/>
  <c r="GP195" i="30"/>
  <c r="GQ195" i="30"/>
  <c r="GR195" i="30"/>
  <c r="GS195" i="30"/>
  <c r="C196" i="30"/>
  <c r="D196" i="30"/>
  <c r="E196" i="30"/>
  <c r="F196" i="30"/>
  <c r="G196" i="30"/>
  <c r="H196" i="30"/>
  <c r="I196" i="30"/>
  <c r="J196" i="30"/>
  <c r="K196" i="30"/>
  <c r="L196" i="30"/>
  <c r="M196" i="30"/>
  <c r="N196" i="30"/>
  <c r="O196" i="30"/>
  <c r="P196" i="30"/>
  <c r="Q196" i="30"/>
  <c r="R196" i="30"/>
  <c r="S196" i="30"/>
  <c r="T196" i="30"/>
  <c r="U196" i="30"/>
  <c r="V196" i="30"/>
  <c r="W196" i="30"/>
  <c r="X196" i="30"/>
  <c r="Y196" i="30"/>
  <c r="Z196" i="30"/>
  <c r="AA196" i="30"/>
  <c r="AB196" i="30"/>
  <c r="AC196" i="30"/>
  <c r="AD196" i="30"/>
  <c r="AE196" i="30"/>
  <c r="AF196" i="30"/>
  <c r="AG196" i="30"/>
  <c r="AH196" i="30"/>
  <c r="AI196" i="30"/>
  <c r="AJ196" i="30"/>
  <c r="AK196" i="30"/>
  <c r="AL196" i="30"/>
  <c r="AM196" i="30"/>
  <c r="AN196" i="30"/>
  <c r="AO196" i="30"/>
  <c r="AP196" i="30"/>
  <c r="AQ196" i="30"/>
  <c r="AR196" i="30"/>
  <c r="AS196" i="30"/>
  <c r="AT196" i="30"/>
  <c r="AU196" i="30"/>
  <c r="AV196" i="30"/>
  <c r="AW196" i="30"/>
  <c r="AX196" i="30"/>
  <c r="AY196" i="30"/>
  <c r="AZ196" i="30"/>
  <c r="BA196" i="30"/>
  <c r="BB196" i="30"/>
  <c r="BC196" i="30"/>
  <c r="BD196" i="30"/>
  <c r="BE196" i="30"/>
  <c r="BF196" i="30"/>
  <c r="BG196" i="30"/>
  <c r="BH196" i="30"/>
  <c r="BI196" i="30"/>
  <c r="BJ196" i="30"/>
  <c r="BK196" i="30"/>
  <c r="BL196" i="30"/>
  <c r="BM196" i="30"/>
  <c r="BN196" i="30"/>
  <c r="BO196" i="30"/>
  <c r="BP196" i="30"/>
  <c r="BQ196" i="30"/>
  <c r="BR196" i="30"/>
  <c r="BS196" i="30"/>
  <c r="BT196" i="30"/>
  <c r="BU196" i="30"/>
  <c r="BV196" i="30"/>
  <c r="BW196" i="30"/>
  <c r="BX196" i="30"/>
  <c r="BY196" i="30"/>
  <c r="BZ196" i="30"/>
  <c r="CA196" i="30"/>
  <c r="CB196" i="30"/>
  <c r="CC196" i="30"/>
  <c r="CD196" i="30"/>
  <c r="CE196" i="30"/>
  <c r="CF196" i="30"/>
  <c r="CG196" i="30"/>
  <c r="CH196" i="30"/>
  <c r="CI196" i="30"/>
  <c r="CJ196" i="30"/>
  <c r="CK196" i="30"/>
  <c r="CL196" i="30"/>
  <c r="CM196" i="30"/>
  <c r="CN196" i="30"/>
  <c r="CO196" i="30"/>
  <c r="CP196" i="30"/>
  <c r="CQ196" i="30"/>
  <c r="CR196" i="30"/>
  <c r="CS196" i="30"/>
  <c r="CT196" i="30"/>
  <c r="CU196" i="30"/>
  <c r="CV196" i="30"/>
  <c r="CW196" i="30"/>
  <c r="CX196" i="30"/>
  <c r="CY196" i="30"/>
  <c r="CZ196" i="30"/>
  <c r="DA196" i="30"/>
  <c r="DB196" i="30"/>
  <c r="DC196" i="30"/>
  <c r="DD196" i="30"/>
  <c r="DE196" i="30"/>
  <c r="DF196" i="30"/>
  <c r="DG196" i="30"/>
  <c r="DH196" i="30"/>
  <c r="DI196" i="30"/>
  <c r="DJ196" i="30"/>
  <c r="DK196" i="30"/>
  <c r="DL196" i="30"/>
  <c r="DM196" i="30"/>
  <c r="DN196" i="30"/>
  <c r="DO196" i="30"/>
  <c r="DP196" i="30"/>
  <c r="DQ196" i="30"/>
  <c r="DR196" i="30"/>
  <c r="DS196" i="30"/>
  <c r="DT196" i="30"/>
  <c r="DU196" i="30"/>
  <c r="DV196" i="30"/>
  <c r="DW196" i="30"/>
  <c r="DX196" i="30"/>
  <c r="DY196" i="30"/>
  <c r="DZ196" i="30"/>
  <c r="EA196" i="30"/>
  <c r="EB196" i="30"/>
  <c r="EC196" i="30"/>
  <c r="ED196" i="30"/>
  <c r="EE196" i="30"/>
  <c r="EF196" i="30"/>
  <c r="EG196" i="30"/>
  <c r="EH196" i="30"/>
  <c r="EI196" i="30"/>
  <c r="EJ196" i="30"/>
  <c r="EK196" i="30"/>
  <c r="EL196" i="30"/>
  <c r="EM196" i="30"/>
  <c r="EN196" i="30"/>
  <c r="EO196" i="30"/>
  <c r="EP196" i="30"/>
  <c r="EQ196" i="30"/>
  <c r="ER196" i="30"/>
  <c r="ES196" i="30"/>
  <c r="ET196" i="30"/>
  <c r="EU196" i="30"/>
  <c r="EV196" i="30"/>
  <c r="EW196" i="30"/>
  <c r="EX196" i="30"/>
  <c r="EY196" i="30"/>
  <c r="EZ196" i="30"/>
  <c r="FA196" i="30"/>
  <c r="FB196" i="30"/>
  <c r="FC196" i="30"/>
  <c r="FD196" i="30"/>
  <c r="FE196" i="30"/>
  <c r="FF196" i="30"/>
  <c r="FG196" i="30"/>
  <c r="FH196" i="30"/>
  <c r="FI196" i="30"/>
  <c r="FJ196" i="30"/>
  <c r="FK196" i="30"/>
  <c r="FL196" i="30"/>
  <c r="FM196" i="30"/>
  <c r="FN196" i="30"/>
  <c r="FO196" i="30"/>
  <c r="FP196" i="30"/>
  <c r="FQ196" i="30"/>
  <c r="FR196" i="30"/>
  <c r="FS196" i="30"/>
  <c r="FT196" i="30"/>
  <c r="FU196" i="30"/>
  <c r="FV196" i="30"/>
  <c r="FW196" i="30"/>
  <c r="FX196" i="30"/>
  <c r="FY196" i="30"/>
  <c r="FZ196" i="30"/>
  <c r="GA196" i="30"/>
  <c r="GB196" i="30"/>
  <c r="GC196" i="30"/>
  <c r="GD196" i="30"/>
  <c r="GE196" i="30"/>
  <c r="GF196" i="30"/>
  <c r="GG196" i="30"/>
  <c r="GH196" i="30"/>
  <c r="GI196" i="30"/>
  <c r="GJ196" i="30"/>
  <c r="GK196" i="30"/>
  <c r="GL196" i="30"/>
  <c r="GM196" i="30"/>
  <c r="GN196" i="30"/>
  <c r="GO196" i="30"/>
  <c r="GP196" i="30"/>
  <c r="GQ196" i="30"/>
  <c r="GR196" i="30"/>
  <c r="GS196" i="30"/>
  <c r="F15" i="25"/>
  <c r="C97" i="26"/>
  <c r="C74" i="26"/>
  <c r="C51" i="26"/>
  <c r="C28" i="26"/>
  <c r="C5" i="26"/>
  <c r="A41" i="35"/>
  <c r="A42" i="35"/>
  <c r="A43" i="35"/>
  <c r="A44" i="35"/>
  <c r="A45" i="35"/>
  <c r="A46" i="35"/>
  <c r="A47" i="35"/>
  <c r="A48" i="35"/>
  <c r="A49" i="35"/>
  <c r="A50" i="35"/>
  <c r="A51" i="35"/>
  <c r="A5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2" i="35"/>
  <c r="K6" i="33"/>
  <c r="J6" i="33"/>
  <c r="K6" i="31"/>
  <c r="J6" i="31"/>
  <c r="C15" i="25"/>
  <c r="C95" i="26"/>
  <c r="C72" i="26"/>
  <c r="C49" i="26"/>
  <c r="C26" i="26"/>
  <c r="C3" i="26"/>
  <c r="U10" i="20"/>
  <c r="U11" i="20"/>
  <c r="U12" i="20"/>
  <c r="V10" i="20"/>
  <c r="V11" i="20"/>
  <c r="V12" i="20"/>
  <c r="X10" i="20"/>
  <c r="X11" i="20"/>
  <c r="X12" i="20"/>
  <c r="Y10" i="20"/>
  <c r="Y11" i="20"/>
  <c r="Y12" i="20"/>
  <c r="Z10" i="20"/>
  <c r="Z11" i="20"/>
  <c r="Z12" i="20"/>
  <c r="AA10" i="20"/>
  <c r="AA11" i="20"/>
  <c r="AA12" i="20"/>
  <c r="AE10" i="20"/>
  <c r="AE11" i="20"/>
  <c r="AE12" i="20"/>
  <c r="AG10" i="20"/>
  <c r="AG11" i="20"/>
  <c r="AG12" i="20"/>
  <c r="AH10" i="20"/>
  <c r="AH11" i="20"/>
  <c r="AH12" i="20"/>
  <c r="AI10" i="20"/>
  <c r="AI11" i="20"/>
  <c r="AI12" i="20"/>
  <c r="AM10" i="20"/>
  <c r="AM11" i="20"/>
  <c r="AM12" i="20"/>
  <c r="AN10" i="20"/>
  <c r="AN11" i="20"/>
  <c r="AN12" i="20"/>
  <c r="AP10" i="20"/>
  <c r="AP11" i="20"/>
  <c r="AP12" i="20"/>
  <c r="Q54" i="24"/>
  <c r="P54" i="24"/>
  <c r="R53" i="24"/>
  <c r="Q51" i="24"/>
  <c r="R51" i="24"/>
  <c r="Q52" i="24"/>
  <c r="R52" i="24"/>
  <c r="R50" i="24"/>
  <c r="Q50" i="24"/>
  <c r="E15" i="25"/>
  <c r="B15" i="25"/>
  <c r="C4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7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50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3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6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2" i="26"/>
  <c r="D15" i="25"/>
  <c r="GQ1" i="20"/>
  <c r="GR1" i="20"/>
  <c r="GS1" i="20"/>
  <c r="GT1" i="20"/>
  <c r="GQ10" i="20"/>
  <c r="GR10" i="20"/>
  <c r="GS10" i="20"/>
  <c r="GT10" i="20"/>
  <c r="GQ11" i="20"/>
  <c r="GR11" i="20"/>
  <c r="GS11" i="20"/>
  <c r="GT11" i="20"/>
  <c r="GQ12" i="20"/>
  <c r="GR12" i="20"/>
  <c r="GS12" i="20"/>
  <c r="GT12" i="20"/>
  <c r="GQ18" i="20" a="1"/>
  <c r="GQ18" i="20"/>
  <c r="GR18" i="20" a="1"/>
  <c r="GR18" i="20"/>
  <c r="GS18" i="20" a="1"/>
  <c r="GS18" i="20"/>
  <c r="GT18" i="20" a="1"/>
  <c r="GT18" i="20"/>
  <c r="GK1" i="20"/>
  <c r="GL1" i="20"/>
  <c r="GM1" i="20"/>
  <c r="GN1" i="20"/>
  <c r="GO1" i="20"/>
  <c r="GP1" i="20"/>
  <c r="GK10" i="20"/>
  <c r="GL10" i="20"/>
  <c r="GM10" i="20"/>
  <c r="GN10" i="20"/>
  <c r="GO10" i="20"/>
  <c r="GP10" i="20"/>
  <c r="GK11" i="20"/>
  <c r="GL11" i="20"/>
  <c r="GM11" i="20"/>
  <c r="GN11" i="20"/>
  <c r="GO11" i="20"/>
  <c r="GP11" i="20"/>
  <c r="GK12" i="20"/>
  <c r="GL12" i="20"/>
  <c r="GM12" i="20"/>
  <c r="GN12" i="20"/>
  <c r="GO12" i="20"/>
  <c r="GP12" i="20"/>
  <c r="GK18" i="20" a="1"/>
  <c r="GK18" i="20"/>
  <c r="GL18" i="20" a="1"/>
  <c r="GL18" i="20"/>
  <c r="GM18" i="20" a="1"/>
  <c r="GM18" i="20"/>
  <c r="GN18" i="20" a="1"/>
  <c r="GN18" i="20"/>
  <c r="GO18" i="20" a="1"/>
  <c r="GO18" i="20"/>
  <c r="GP18" i="20" a="1"/>
  <c r="GP18" i="20"/>
  <c r="FS1" i="20"/>
  <c r="FT1" i="20"/>
  <c r="FU1" i="20"/>
  <c r="FV1" i="20"/>
  <c r="FW1" i="20"/>
  <c r="FX1" i="20"/>
  <c r="FY1" i="20"/>
  <c r="FZ1" i="20"/>
  <c r="GA1" i="20"/>
  <c r="GB1" i="20"/>
  <c r="GC1" i="20"/>
  <c r="GD1" i="20"/>
  <c r="GE1" i="20"/>
  <c r="GF1" i="20"/>
  <c r="GG1" i="20"/>
  <c r="GH1" i="20"/>
  <c r="GI1" i="20"/>
  <c r="GJ1" i="20"/>
  <c r="FS10" i="20"/>
  <c r="FT10" i="20"/>
  <c r="FU10" i="20"/>
  <c r="FV10" i="20"/>
  <c r="FW10" i="20"/>
  <c r="FX10" i="20"/>
  <c r="FY10" i="20"/>
  <c r="FZ10" i="20"/>
  <c r="GA10" i="20"/>
  <c r="GB10" i="20"/>
  <c r="GC10" i="20"/>
  <c r="GD10" i="20"/>
  <c r="GE10" i="20"/>
  <c r="GF10" i="20"/>
  <c r="GG10" i="20"/>
  <c r="GH10" i="20"/>
  <c r="GI10" i="20"/>
  <c r="GJ10" i="20"/>
  <c r="FS11" i="20"/>
  <c r="FT11" i="20"/>
  <c r="FU11" i="20"/>
  <c r="FV11" i="20"/>
  <c r="FW11" i="20"/>
  <c r="FX11" i="20"/>
  <c r="FY11" i="20"/>
  <c r="FZ11" i="20"/>
  <c r="GA11" i="20"/>
  <c r="GB11" i="20"/>
  <c r="GC11" i="20"/>
  <c r="GD11" i="20"/>
  <c r="GE11" i="20"/>
  <c r="GF11" i="20"/>
  <c r="GG11" i="20"/>
  <c r="GH11" i="20"/>
  <c r="GI11" i="20"/>
  <c r="GJ11" i="20"/>
  <c r="FS12" i="20"/>
  <c r="FT12" i="20"/>
  <c r="FU12" i="20"/>
  <c r="FV12" i="20"/>
  <c r="FW12" i="20"/>
  <c r="FX12" i="20"/>
  <c r="FY12" i="20"/>
  <c r="FZ12" i="20"/>
  <c r="GA12" i="20"/>
  <c r="GB12" i="20"/>
  <c r="GC12" i="20"/>
  <c r="GD12" i="20"/>
  <c r="GE12" i="20"/>
  <c r="GF12" i="20"/>
  <c r="GG12" i="20"/>
  <c r="GH12" i="20"/>
  <c r="GI12" i="20"/>
  <c r="GJ12" i="20"/>
  <c r="FS18" i="20" a="1"/>
  <c r="FS18" i="20"/>
  <c r="FT18" i="20" a="1"/>
  <c r="FT18" i="20"/>
  <c r="FU18" i="20" a="1"/>
  <c r="FU18" i="20"/>
  <c r="FV18" i="20" a="1"/>
  <c r="FV18" i="20"/>
  <c r="FW18" i="20" a="1"/>
  <c r="FW18" i="20"/>
  <c r="FX18" i="20" a="1"/>
  <c r="FX18" i="20"/>
  <c r="FY18" i="20" a="1"/>
  <c r="FY18" i="20"/>
  <c r="FZ18" i="20" a="1"/>
  <c r="FZ18" i="20"/>
  <c r="GA18" i="20" a="1"/>
  <c r="GA18" i="20"/>
  <c r="GB18" i="20" a="1"/>
  <c r="GB18" i="20"/>
  <c r="GC18" i="20" a="1"/>
  <c r="GC18" i="20"/>
  <c r="GD18" i="20" a="1"/>
  <c r="GD18" i="20"/>
  <c r="GE18" i="20" a="1"/>
  <c r="GE18" i="20"/>
  <c r="GF18" i="20" a="1"/>
  <c r="GF18" i="20"/>
  <c r="GG18" i="20" a="1"/>
  <c r="GG18" i="20"/>
  <c r="GH18" i="20" a="1"/>
  <c r="GH18" i="20"/>
  <c r="GI18" i="20" a="1"/>
  <c r="GI18" i="20"/>
  <c r="GJ18" i="20" a="1"/>
  <c r="GJ18" i="20"/>
  <c r="FG1" i="20"/>
  <c r="FH1" i="20"/>
  <c r="FI1" i="20"/>
  <c r="FJ1" i="20"/>
  <c r="FK1" i="20"/>
  <c r="FL1" i="20"/>
  <c r="FM1" i="20"/>
  <c r="FN1" i="20"/>
  <c r="FO1" i="20"/>
  <c r="FP1" i="20"/>
  <c r="FQ1" i="20"/>
  <c r="FR1" i="20"/>
  <c r="FG10" i="20"/>
  <c r="FH10" i="20"/>
  <c r="FI10" i="20"/>
  <c r="FJ10" i="20"/>
  <c r="FK10" i="20"/>
  <c r="FL10" i="20"/>
  <c r="FM10" i="20"/>
  <c r="FN10" i="20"/>
  <c r="FO10" i="20"/>
  <c r="FP10" i="20"/>
  <c r="FQ10" i="20"/>
  <c r="FR10" i="20"/>
  <c r="FG11" i="20"/>
  <c r="FH11" i="20"/>
  <c r="FI11" i="20"/>
  <c r="FJ11" i="20"/>
  <c r="FK11" i="20"/>
  <c r="FL11" i="20"/>
  <c r="FM11" i="20"/>
  <c r="FN11" i="20"/>
  <c r="FO11" i="20"/>
  <c r="FP11" i="20"/>
  <c r="FQ11" i="20"/>
  <c r="FR11" i="20"/>
  <c r="FG12" i="20"/>
  <c r="FH12" i="20"/>
  <c r="FI12" i="20"/>
  <c r="FJ12" i="20"/>
  <c r="FK12" i="20"/>
  <c r="FL12" i="20"/>
  <c r="FM12" i="20"/>
  <c r="FN12" i="20"/>
  <c r="FO12" i="20"/>
  <c r="FP12" i="20"/>
  <c r="FQ12" i="20"/>
  <c r="FR12" i="20"/>
  <c r="FG18" i="20" a="1"/>
  <c r="FG18" i="20"/>
  <c r="FH18" i="20" a="1"/>
  <c r="FH18" i="20"/>
  <c r="FI18" i="20" a="1"/>
  <c r="FI18" i="20"/>
  <c r="FJ18" i="20" a="1"/>
  <c r="FJ18" i="20"/>
  <c r="FK18" i="20" a="1"/>
  <c r="FK18" i="20"/>
  <c r="FL18" i="20" a="1"/>
  <c r="FL18" i="20"/>
  <c r="FM18" i="20" a="1"/>
  <c r="FM18" i="20"/>
  <c r="FN18" i="20" a="1"/>
  <c r="FN18" i="20"/>
  <c r="FO18" i="20" a="1"/>
  <c r="FO18" i="20"/>
  <c r="FP18" i="20" a="1"/>
  <c r="FP18" i="20"/>
  <c r="FQ18" i="20" a="1"/>
  <c r="FQ18" i="20"/>
  <c r="FR18" i="20" a="1"/>
  <c r="FR18" i="20"/>
  <c r="FE1" i="20"/>
  <c r="FF1" i="20"/>
  <c r="FE10" i="20"/>
  <c r="FF10" i="20"/>
  <c r="FE11" i="20"/>
  <c r="FF11" i="20"/>
  <c r="FE12" i="20"/>
  <c r="FF12" i="20"/>
  <c r="FE18" i="20" a="1"/>
  <c r="FE18" i="20"/>
  <c r="FF18" i="20" a="1"/>
  <c r="FF18" i="20"/>
  <c r="D1" i="20"/>
  <c r="E1" i="20"/>
  <c r="F1" i="20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BI1" i="20"/>
  <c r="BJ1" i="20"/>
  <c r="BK1" i="20"/>
  <c r="BL1" i="20"/>
  <c r="BM1" i="20"/>
  <c r="BN1" i="20"/>
  <c r="BO1" i="20"/>
  <c r="BP1" i="20"/>
  <c r="BQ1" i="20"/>
  <c r="BR1" i="20"/>
  <c r="BS1" i="20"/>
  <c r="BT1" i="20"/>
  <c r="BU1" i="20"/>
  <c r="BV1" i="20"/>
  <c r="BW1" i="20"/>
  <c r="BX1" i="20"/>
  <c r="BY1" i="20"/>
  <c r="BZ1" i="20"/>
  <c r="CA1" i="20"/>
  <c r="CB1" i="20"/>
  <c r="CC1" i="20"/>
  <c r="CD1" i="20"/>
  <c r="CE1" i="20"/>
  <c r="CF1" i="20"/>
  <c r="CG1" i="20"/>
  <c r="CH1" i="20"/>
  <c r="CI1" i="20"/>
  <c r="CJ1" i="20"/>
  <c r="CK1" i="20"/>
  <c r="CL1" i="20"/>
  <c r="CM1" i="20"/>
  <c r="CN1" i="20"/>
  <c r="CO1" i="20"/>
  <c r="CP1" i="20"/>
  <c r="CQ1" i="20"/>
  <c r="CR1" i="20"/>
  <c r="CS1" i="20"/>
  <c r="CT1" i="20"/>
  <c r="CU1" i="20"/>
  <c r="CV1" i="20"/>
  <c r="CW1" i="20"/>
  <c r="CX1" i="20"/>
  <c r="CY1" i="20"/>
  <c r="CZ1" i="20"/>
  <c r="DA1" i="20"/>
  <c r="DB1" i="20"/>
  <c r="DC1" i="20"/>
  <c r="DD1" i="20"/>
  <c r="DE1" i="20"/>
  <c r="DF1" i="20"/>
  <c r="DG1" i="20"/>
  <c r="DH1" i="20"/>
  <c r="DI1" i="20"/>
  <c r="DJ1" i="20"/>
  <c r="DK1" i="20"/>
  <c r="DL1" i="20"/>
  <c r="DM1" i="20"/>
  <c r="DN1" i="20"/>
  <c r="DO1" i="20"/>
  <c r="DP1" i="20"/>
  <c r="DQ1" i="20"/>
  <c r="DR1" i="20"/>
  <c r="DS1" i="20"/>
  <c r="DT1" i="20"/>
  <c r="DU1" i="20"/>
  <c r="DV1" i="20"/>
  <c r="DW1" i="20"/>
  <c r="DX1" i="20"/>
  <c r="DY1" i="20"/>
  <c r="DZ1" i="20"/>
  <c r="EA1" i="20"/>
  <c r="EB1" i="20"/>
  <c r="EC1" i="20"/>
  <c r="ED1" i="20"/>
  <c r="EE1" i="20"/>
  <c r="EF1" i="20"/>
  <c r="EG1" i="20"/>
  <c r="EH1" i="20"/>
  <c r="EI1" i="20"/>
  <c r="EJ1" i="20"/>
  <c r="EK1" i="20"/>
  <c r="EL1" i="20"/>
  <c r="EM1" i="20"/>
  <c r="EN1" i="20"/>
  <c r="EO1" i="20"/>
  <c r="EP1" i="20"/>
  <c r="EQ1" i="20"/>
  <c r="ER1" i="20"/>
  <c r="ES1" i="20"/>
  <c r="ET1" i="20"/>
  <c r="EU1" i="20"/>
  <c r="EV1" i="20"/>
  <c r="EW1" i="20"/>
  <c r="EX1" i="20"/>
  <c r="EY1" i="20"/>
  <c r="EZ1" i="20"/>
  <c r="FA1" i="20"/>
  <c r="FB1" i="20"/>
  <c r="FC1" i="20"/>
  <c r="FD1" i="20"/>
  <c r="R10" i="20"/>
  <c r="S10" i="20"/>
  <c r="T10" i="20"/>
  <c r="W10" i="20"/>
  <c r="AB10" i="20"/>
  <c r="AC10" i="20"/>
  <c r="AD10" i="20"/>
  <c r="AF10" i="20"/>
  <c r="AJ10" i="20"/>
  <c r="AK10" i="20"/>
  <c r="AL10" i="20"/>
  <c r="AO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CR10" i="20"/>
  <c r="CS10" i="20"/>
  <c r="CT10" i="20"/>
  <c r="CU10" i="20"/>
  <c r="CV10" i="20"/>
  <c r="CW10" i="20"/>
  <c r="CX10" i="20"/>
  <c r="CY10" i="20"/>
  <c r="CZ10" i="20"/>
  <c r="DA10" i="20"/>
  <c r="DB10" i="20"/>
  <c r="DC10" i="20"/>
  <c r="DD10" i="20"/>
  <c r="DE10" i="20"/>
  <c r="DF10" i="20"/>
  <c r="DG10" i="20"/>
  <c r="DH10" i="20"/>
  <c r="DI10" i="20"/>
  <c r="DJ10" i="20"/>
  <c r="DK10" i="20"/>
  <c r="DL10" i="20"/>
  <c r="DM10" i="20"/>
  <c r="DN10" i="20"/>
  <c r="DO10" i="20"/>
  <c r="DP10" i="20"/>
  <c r="DQ10" i="20"/>
  <c r="DR10" i="20"/>
  <c r="DS10" i="20"/>
  <c r="DT10" i="20"/>
  <c r="DU10" i="20"/>
  <c r="DV10" i="20"/>
  <c r="DW10" i="20"/>
  <c r="DX10" i="20"/>
  <c r="DY10" i="20"/>
  <c r="DZ10" i="20"/>
  <c r="EA10" i="20"/>
  <c r="EB10" i="20"/>
  <c r="EC10" i="20"/>
  <c r="ED10" i="20"/>
  <c r="EE10" i="20"/>
  <c r="EF10" i="20"/>
  <c r="EG10" i="20"/>
  <c r="EH10" i="20"/>
  <c r="EI10" i="20"/>
  <c r="EJ10" i="20"/>
  <c r="EK10" i="20"/>
  <c r="EL10" i="20"/>
  <c r="EM10" i="20"/>
  <c r="EN10" i="20"/>
  <c r="EO10" i="20"/>
  <c r="EP10" i="20"/>
  <c r="EQ10" i="20"/>
  <c r="ER10" i="20"/>
  <c r="ES10" i="20"/>
  <c r="ET10" i="20"/>
  <c r="EU10" i="20"/>
  <c r="EV10" i="20"/>
  <c r="EW10" i="20"/>
  <c r="EX10" i="20"/>
  <c r="EY10" i="20"/>
  <c r="EZ10" i="20"/>
  <c r="FA10" i="20"/>
  <c r="FB10" i="20"/>
  <c r="FC10" i="20"/>
  <c r="FD10" i="20"/>
  <c r="R11" i="20"/>
  <c r="S11" i="20"/>
  <c r="T11" i="20"/>
  <c r="W11" i="20"/>
  <c r="AB11" i="20"/>
  <c r="AC11" i="20"/>
  <c r="AD11" i="20"/>
  <c r="AF11" i="20"/>
  <c r="AJ11" i="20"/>
  <c r="AK11" i="20"/>
  <c r="AL11" i="20"/>
  <c r="AO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CR11" i="20"/>
  <c r="CS11" i="20"/>
  <c r="CT11" i="20"/>
  <c r="CU11" i="20"/>
  <c r="CV11" i="20"/>
  <c r="CW11" i="20"/>
  <c r="CX11" i="20"/>
  <c r="CY11" i="20"/>
  <c r="CZ11" i="20"/>
  <c r="DA11" i="20"/>
  <c r="DB11" i="20"/>
  <c r="DC11" i="20"/>
  <c r="DD11" i="20"/>
  <c r="DE11" i="20"/>
  <c r="DF11" i="20"/>
  <c r="DG11" i="20"/>
  <c r="DH11" i="20"/>
  <c r="DI11" i="20"/>
  <c r="DJ11" i="20"/>
  <c r="DK11" i="20"/>
  <c r="DL11" i="20"/>
  <c r="DM11" i="20"/>
  <c r="DN11" i="20"/>
  <c r="DO11" i="20"/>
  <c r="DP11" i="20"/>
  <c r="DQ11" i="20"/>
  <c r="DR11" i="20"/>
  <c r="DS11" i="20"/>
  <c r="DT11" i="20"/>
  <c r="DU11" i="20"/>
  <c r="DV11" i="20"/>
  <c r="DW11" i="20"/>
  <c r="DX11" i="20"/>
  <c r="DY11" i="20"/>
  <c r="DZ11" i="20"/>
  <c r="EA11" i="20"/>
  <c r="EB11" i="20"/>
  <c r="EC11" i="20"/>
  <c r="ED11" i="20"/>
  <c r="EE11" i="20"/>
  <c r="EF11" i="20"/>
  <c r="EG11" i="20"/>
  <c r="EH11" i="20"/>
  <c r="EI11" i="20"/>
  <c r="EJ11" i="20"/>
  <c r="EK11" i="20"/>
  <c r="EL11" i="20"/>
  <c r="EM11" i="20"/>
  <c r="EN11" i="20"/>
  <c r="EO11" i="20"/>
  <c r="EP11" i="20"/>
  <c r="EQ11" i="20"/>
  <c r="ER11" i="20"/>
  <c r="ES11" i="20"/>
  <c r="ET11" i="20"/>
  <c r="EU11" i="20"/>
  <c r="EV11" i="20"/>
  <c r="EW11" i="20"/>
  <c r="EX11" i="20"/>
  <c r="EY11" i="20"/>
  <c r="EZ11" i="20"/>
  <c r="FA11" i="20"/>
  <c r="FB11" i="20"/>
  <c r="FC11" i="20"/>
  <c r="FD11" i="20"/>
  <c r="R12" i="20"/>
  <c r="S12" i="20"/>
  <c r="T12" i="20"/>
  <c r="W12" i="20"/>
  <c r="AB12" i="20"/>
  <c r="AC12" i="20"/>
  <c r="AD12" i="20"/>
  <c r="AF12" i="20"/>
  <c r="AJ12" i="20"/>
  <c r="AK12" i="20"/>
  <c r="AL12" i="20"/>
  <c r="AO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CR12" i="20"/>
  <c r="CS12" i="20"/>
  <c r="CT12" i="20"/>
  <c r="CU12" i="20"/>
  <c r="CV12" i="20"/>
  <c r="CW12" i="20"/>
  <c r="CX12" i="20"/>
  <c r="CY12" i="20"/>
  <c r="CZ12" i="20"/>
  <c r="DA12" i="20"/>
  <c r="DB12" i="20"/>
  <c r="DC12" i="20"/>
  <c r="DD12" i="20"/>
  <c r="DE12" i="20"/>
  <c r="DF12" i="20"/>
  <c r="DG12" i="20"/>
  <c r="DH12" i="20"/>
  <c r="DI12" i="20"/>
  <c r="DJ12" i="20"/>
  <c r="DK12" i="20"/>
  <c r="DL12" i="20"/>
  <c r="DM12" i="20"/>
  <c r="DN12" i="20"/>
  <c r="DO12" i="20"/>
  <c r="DP12" i="20"/>
  <c r="DQ12" i="20"/>
  <c r="DR12" i="20"/>
  <c r="DS12" i="20"/>
  <c r="DT12" i="20"/>
  <c r="DU12" i="20"/>
  <c r="DV12" i="20"/>
  <c r="DW12" i="20"/>
  <c r="DX12" i="20"/>
  <c r="DY12" i="20"/>
  <c r="DZ12" i="20"/>
  <c r="EA12" i="20"/>
  <c r="EB12" i="20"/>
  <c r="EC12" i="20"/>
  <c r="ED12" i="20"/>
  <c r="EE12" i="20"/>
  <c r="EF12" i="20"/>
  <c r="EG12" i="20"/>
  <c r="EH12" i="20"/>
  <c r="EI12" i="20"/>
  <c r="EJ12" i="20"/>
  <c r="EK12" i="20"/>
  <c r="EL12" i="20"/>
  <c r="EM12" i="20"/>
  <c r="EN12" i="20"/>
  <c r="EO12" i="20"/>
  <c r="EP12" i="20"/>
  <c r="EQ12" i="20"/>
  <c r="ER12" i="20"/>
  <c r="ES12" i="20"/>
  <c r="ET12" i="20"/>
  <c r="EU12" i="20"/>
  <c r="EV12" i="20"/>
  <c r="EW12" i="20"/>
  <c r="EX12" i="20"/>
  <c r="EY12" i="20"/>
  <c r="EZ12" i="20"/>
  <c r="FA12" i="20"/>
  <c r="FB12" i="20"/>
  <c r="FC12" i="20"/>
  <c r="FD12" i="20"/>
  <c r="D18" i="20" a="1"/>
  <c r="D18" i="20"/>
  <c r="E18" i="20" a="1"/>
  <c r="E18" i="20"/>
  <c r="F18" i="20" a="1"/>
  <c r="F18" i="20"/>
  <c r="G18" i="20" a="1"/>
  <c r="G18" i="20"/>
  <c r="H18" i="20" a="1"/>
  <c r="H18" i="20"/>
  <c r="I18" i="20" a="1"/>
  <c r="I18" i="20"/>
  <c r="J18" i="20" a="1"/>
  <c r="J18" i="20"/>
  <c r="K18" i="20" a="1"/>
  <c r="K18" i="20"/>
  <c r="L18" i="20" a="1"/>
  <c r="L18" i="20"/>
  <c r="M18" i="20" a="1"/>
  <c r="M18" i="20"/>
  <c r="N18" i="20" a="1"/>
  <c r="N18" i="20"/>
  <c r="O18" i="20" a="1"/>
  <c r="O18" i="20"/>
  <c r="P18" i="20" a="1"/>
  <c r="P18" i="20"/>
  <c r="Q18" i="20" a="1"/>
  <c r="Q18" i="20"/>
  <c r="R18" i="20" a="1"/>
  <c r="R18" i="20"/>
  <c r="S18" i="20" a="1"/>
  <c r="S18" i="20"/>
  <c r="T18" i="20" a="1"/>
  <c r="T18" i="20"/>
  <c r="U18" i="20" a="1"/>
  <c r="U18" i="20"/>
  <c r="V18" i="20" a="1"/>
  <c r="V18" i="20"/>
  <c r="W18" i="20" a="1"/>
  <c r="W18" i="20"/>
  <c r="X18" i="20" a="1"/>
  <c r="X18" i="20"/>
  <c r="Y18" i="20" a="1"/>
  <c r="Y18" i="20"/>
  <c r="Z18" i="20" a="1"/>
  <c r="Z18" i="20"/>
  <c r="AA18" i="20" a="1"/>
  <c r="AA18" i="20"/>
  <c r="AB18" i="20" a="1"/>
  <c r="AB18" i="20"/>
  <c r="AC18" i="20" a="1"/>
  <c r="AC18" i="20"/>
  <c r="AD18" i="20" a="1"/>
  <c r="AD18" i="20"/>
  <c r="AE18" i="20" a="1"/>
  <c r="AE18" i="20"/>
  <c r="AF18" i="20" a="1"/>
  <c r="AF18" i="20"/>
  <c r="AG18" i="20" a="1"/>
  <c r="AG18" i="20"/>
  <c r="AH18" i="20" a="1"/>
  <c r="AH18" i="20"/>
  <c r="AI18" i="20" a="1"/>
  <c r="AI18" i="20"/>
  <c r="AJ18" i="20" a="1"/>
  <c r="AJ18" i="20"/>
  <c r="AK18" i="20" a="1"/>
  <c r="AK18" i="20"/>
  <c r="AL18" i="20" a="1"/>
  <c r="AL18" i="20"/>
  <c r="AM18" i="20" a="1"/>
  <c r="AM18" i="20"/>
  <c r="AN18" i="20" a="1"/>
  <c r="AN18" i="20"/>
  <c r="AO18" i="20" a="1"/>
  <c r="AO18" i="20"/>
  <c r="AP18" i="20" a="1"/>
  <c r="AP18" i="20"/>
  <c r="AQ18" i="20" a="1"/>
  <c r="AQ18" i="20"/>
  <c r="AR18" i="20" a="1"/>
  <c r="AR18" i="20"/>
  <c r="AS18" i="20" a="1"/>
  <c r="AS18" i="20"/>
  <c r="AT18" i="20" a="1"/>
  <c r="AT18" i="20"/>
  <c r="AU18" i="20" a="1"/>
  <c r="AU18" i="20"/>
  <c r="AV18" i="20" a="1"/>
  <c r="AV18" i="20"/>
  <c r="AW18" i="20" a="1"/>
  <c r="AW18" i="20"/>
  <c r="AX18" i="20" a="1"/>
  <c r="AX18" i="20"/>
  <c r="AY18" i="20" a="1"/>
  <c r="AY18" i="20"/>
  <c r="AZ18" i="20" a="1"/>
  <c r="AZ18" i="20"/>
  <c r="BA18" i="20" a="1"/>
  <c r="BA18" i="20"/>
  <c r="BB18" i="20" a="1"/>
  <c r="BB18" i="20"/>
  <c r="BC18" i="20" a="1"/>
  <c r="BC18" i="20"/>
  <c r="BD18" i="20" a="1"/>
  <c r="BD18" i="20"/>
  <c r="BE18" i="20" a="1"/>
  <c r="BE18" i="20"/>
  <c r="BF18" i="20" a="1"/>
  <c r="BF18" i="20"/>
  <c r="BG18" i="20" a="1"/>
  <c r="BG18" i="20"/>
  <c r="BH18" i="20" a="1"/>
  <c r="BH18" i="20"/>
  <c r="BI18" i="20" a="1"/>
  <c r="BI18" i="20"/>
  <c r="BJ18" i="20" a="1"/>
  <c r="BJ18" i="20"/>
  <c r="BK18" i="20" a="1"/>
  <c r="BK18" i="20"/>
  <c r="BL18" i="20" a="1"/>
  <c r="BL18" i="20"/>
  <c r="BM18" i="20" a="1"/>
  <c r="BM18" i="20"/>
  <c r="BN18" i="20" a="1"/>
  <c r="BN18" i="20"/>
  <c r="BO18" i="20" a="1"/>
  <c r="BO18" i="20"/>
  <c r="BP18" i="20" a="1"/>
  <c r="BP18" i="20"/>
  <c r="BQ18" i="20" a="1"/>
  <c r="BQ18" i="20"/>
  <c r="BR18" i="20" a="1"/>
  <c r="BR18" i="20"/>
  <c r="BS18" i="20" a="1"/>
  <c r="BS18" i="20"/>
  <c r="BT18" i="20" a="1"/>
  <c r="BT18" i="20"/>
  <c r="BU18" i="20" a="1"/>
  <c r="BU18" i="20"/>
  <c r="BV18" i="20" a="1"/>
  <c r="BV18" i="20"/>
  <c r="BW18" i="20" a="1"/>
  <c r="BW18" i="20"/>
  <c r="BX18" i="20" a="1"/>
  <c r="BX18" i="20"/>
  <c r="BY18" i="20" a="1"/>
  <c r="BY18" i="20"/>
  <c r="BZ18" i="20" a="1"/>
  <c r="BZ18" i="20"/>
  <c r="CA18" i="20" a="1"/>
  <c r="CA18" i="20"/>
  <c r="CB18" i="20" a="1"/>
  <c r="CB18" i="20"/>
  <c r="CC18" i="20" a="1"/>
  <c r="CC18" i="20"/>
  <c r="CD18" i="20" a="1"/>
  <c r="CD18" i="20"/>
  <c r="CE18" i="20" a="1"/>
  <c r="CE18" i="20"/>
  <c r="CF18" i="20" a="1"/>
  <c r="CF18" i="20"/>
  <c r="CG18" i="20" a="1"/>
  <c r="CG18" i="20"/>
  <c r="CH18" i="20" a="1"/>
  <c r="CH18" i="20"/>
  <c r="CI18" i="20" a="1"/>
  <c r="CI18" i="20"/>
  <c r="CJ18" i="20" a="1"/>
  <c r="CJ18" i="20"/>
  <c r="CK18" i="20" a="1"/>
  <c r="CK18" i="20"/>
  <c r="CL18" i="20" a="1"/>
  <c r="CL18" i="20"/>
  <c r="CM18" i="20" a="1"/>
  <c r="CM18" i="20"/>
  <c r="CN18" i="20" a="1"/>
  <c r="CN18" i="20"/>
  <c r="CO18" i="20" a="1"/>
  <c r="CO18" i="20"/>
  <c r="CP18" i="20" a="1"/>
  <c r="CP18" i="20"/>
  <c r="CQ18" i="20" a="1"/>
  <c r="CQ18" i="20"/>
  <c r="CR18" i="20" a="1"/>
  <c r="CR18" i="20"/>
  <c r="CS18" i="20" a="1"/>
  <c r="CS18" i="20"/>
  <c r="CT18" i="20" a="1"/>
  <c r="CT18" i="20"/>
  <c r="CU18" i="20" a="1"/>
  <c r="CU18" i="20"/>
  <c r="CV18" i="20" a="1"/>
  <c r="CV18" i="20"/>
  <c r="CW18" i="20" a="1"/>
  <c r="CW18" i="20"/>
  <c r="CX18" i="20" a="1"/>
  <c r="CX18" i="20"/>
  <c r="CY18" i="20" a="1"/>
  <c r="CY18" i="20"/>
  <c r="CZ18" i="20" a="1"/>
  <c r="CZ18" i="20"/>
  <c r="DA18" i="20" a="1"/>
  <c r="DA18" i="20"/>
  <c r="DB18" i="20" a="1"/>
  <c r="DB18" i="20"/>
  <c r="DC18" i="20" a="1"/>
  <c r="DC18" i="20"/>
  <c r="DD18" i="20" a="1"/>
  <c r="DD18" i="20"/>
  <c r="DE18" i="20" a="1"/>
  <c r="DE18" i="20"/>
  <c r="DF18" i="20" a="1"/>
  <c r="DF18" i="20"/>
  <c r="DG18" i="20" a="1"/>
  <c r="DG18" i="20"/>
  <c r="DH18" i="20" a="1"/>
  <c r="DH18" i="20"/>
  <c r="DI18" i="20" a="1"/>
  <c r="DI18" i="20"/>
  <c r="DJ18" i="20" a="1"/>
  <c r="DJ18" i="20"/>
  <c r="DK18" i="20" a="1"/>
  <c r="DK18" i="20"/>
  <c r="DL18" i="20" a="1"/>
  <c r="DL18" i="20"/>
  <c r="DM18" i="20" a="1"/>
  <c r="DM18" i="20"/>
  <c r="DN18" i="20" a="1"/>
  <c r="DN18" i="20"/>
  <c r="DO18" i="20" a="1"/>
  <c r="DO18" i="20"/>
  <c r="DP18" i="20" a="1"/>
  <c r="DP18" i="20"/>
  <c r="DQ18" i="20" a="1"/>
  <c r="DQ18" i="20"/>
  <c r="DR18" i="20" a="1"/>
  <c r="DR18" i="20"/>
  <c r="DS18" i="20" a="1"/>
  <c r="DS18" i="20"/>
  <c r="DT18" i="20" a="1"/>
  <c r="DT18" i="20"/>
  <c r="DU18" i="20" a="1"/>
  <c r="DU18" i="20"/>
  <c r="DV18" i="20" a="1"/>
  <c r="DV18" i="20"/>
  <c r="DW18" i="20" a="1"/>
  <c r="DW18" i="20"/>
  <c r="DX18" i="20" a="1"/>
  <c r="DX18" i="20"/>
  <c r="DY18" i="20" a="1"/>
  <c r="DY18" i="20"/>
  <c r="DZ18" i="20" a="1"/>
  <c r="DZ18" i="20"/>
  <c r="EA18" i="20" a="1"/>
  <c r="EA18" i="20"/>
  <c r="EB18" i="20" a="1"/>
  <c r="EB18" i="20"/>
  <c r="EC18" i="20" a="1"/>
  <c r="EC18" i="20"/>
  <c r="ED18" i="20" a="1"/>
  <c r="ED18" i="20"/>
  <c r="EE18" i="20" a="1"/>
  <c r="EE18" i="20"/>
  <c r="EF18" i="20" a="1"/>
  <c r="EF18" i="20"/>
  <c r="EG18" i="20" a="1"/>
  <c r="EG18" i="20"/>
  <c r="EH18" i="20" a="1"/>
  <c r="EH18" i="20"/>
  <c r="EI18" i="20" a="1"/>
  <c r="EI18" i="20"/>
  <c r="EJ18" i="20" a="1"/>
  <c r="EJ18" i="20"/>
  <c r="EK18" i="20" a="1"/>
  <c r="EK18" i="20"/>
  <c r="EL18" i="20" a="1"/>
  <c r="EL18" i="20"/>
  <c r="EM18" i="20" a="1"/>
  <c r="EM18" i="20"/>
  <c r="EN18" i="20" a="1"/>
  <c r="EN18" i="20"/>
  <c r="EO18" i="20" a="1"/>
  <c r="EO18" i="20"/>
  <c r="EP18" i="20" a="1"/>
  <c r="EP18" i="20"/>
  <c r="EQ18" i="20" a="1"/>
  <c r="EQ18" i="20"/>
  <c r="ER18" i="20" a="1"/>
  <c r="ER18" i="20"/>
  <c r="ES18" i="20" a="1"/>
  <c r="ES18" i="20"/>
  <c r="ET18" i="20" a="1"/>
  <c r="ET18" i="20"/>
  <c r="EU18" i="20" a="1"/>
  <c r="EU18" i="20"/>
  <c r="EV18" i="20" a="1"/>
  <c r="EV18" i="20"/>
  <c r="EW18" i="20" a="1"/>
  <c r="EW18" i="20"/>
  <c r="EX18" i="20" a="1"/>
  <c r="EX18" i="20"/>
  <c r="EY18" i="20" a="1"/>
  <c r="EY18" i="20"/>
  <c r="EZ18" i="20" a="1"/>
  <c r="EZ18" i="20"/>
  <c r="FA18" i="20" a="1"/>
  <c r="FA18" i="20"/>
  <c r="FB18" i="20" a="1"/>
  <c r="FB18" i="20"/>
  <c r="FC18" i="20" a="1"/>
  <c r="FC18" i="20"/>
  <c r="FD18" i="20" a="1"/>
  <c r="FD18" i="20"/>
  <c r="C18" i="20" a="1"/>
  <c r="C18" i="20"/>
  <c r="C1" i="20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3" i="18"/>
  <c r="O13" i="20"/>
  <c r="ES13" i="20"/>
  <c r="CG15" i="20"/>
  <c r="GS17" i="20"/>
  <c r="DX15" i="20"/>
  <c r="BW15" i="20"/>
  <c r="AH17" i="20"/>
  <c r="GO16" i="20"/>
  <c r="BF14" i="20"/>
  <c r="GS16" i="20"/>
  <c r="GK16" i="20"/>
  <c r="EW16" i="20"/>
  <c r="EO17" i="20"/>
  <c r="BU16" i="20"/>
  <c r="FL17" i="20"/>
  <c r="GP14" i="20"/>
  <c r="BB13" i="20"/>
  <c r="FH17" i="20"/>
  <c r="FL16" i="20"/>
  <c r="U17" i="20"/>
  <c r="CW13" i="20"/>
  <c r="AM17" i="20"/>
  <c r="P17" i="20"/>
  <c r="DY17" i="20"/>
  <c r="DQ17" i="20"/>
  <c r="DI16" i="20"/>
  <c r="CS17" i="20"/>
  <c r="BM17" i="20"/>
  <c r="BE16" i="20"/>
  <c r="T17" i="20"/>
  <c r="FA16" i="20"/>
  <c r="EK16" i="20"/>
  <c r="DU16" i="20"/>
  <c r="DM17" i="20"/>
  <c r="DE17" i="20"/>
  <c r="CW16" i="20"/>
  <c r="CO16" i="20"/>
  <c r="BQ17" i="20"/>
  <c r="BA16" i="20"/>
  <c r="AD17" i="20"/>
  <c r="AV15" i="20"/>
  <c r="BM16" i="20"/>
  <c r="AB15" i="20"/>
  <c r="EY16" i="20"/>
  <c r="EQ17" i="20"/>
  <c r="EA16" i="20"/>
  <c r="DS17" i="20"/>
  <c r="DK17" i="20"/>
  <c r="DC16" i="20"/>
  <c r="CU16" i="20"/>
  <c r="CM16" i="20"/>
  <c r="CE17" i="20"/>
  <c r="BG17" i="20"/>
  <c r="EU17" i="20"/>
  <c r="EM16" i="20"/>
  <c r="EE16" i="20"/>
  <c r="DW17" i="20"/>
  <c r="DG16" i="20"/>
  <c r="CA17" i="20"/>
  <c r="BK17" i="20"/>
  <c r="AU16" i="20"/>
  <c r="R17" i="20"/>
  <c r="FR17" i="20"/>
  <c r="FJ16" i="20"/>
  <c r="GH16" i="20"/>
  <c r="FZ16" i="20"/>
  <c r="GM17" i="20"/>
  <c r="GQ17" i="20"/>
  <c r="GO17" i="20"/>
  <c r="DH15" i="20"/>
  <c r="CB13" i="20"/>
  <c r="AN17" i="20"/>
  <c r="CQ13" i="20"/>
  <c r="AI17" i="20"/>
  <c r="AE17" i="20"/>
  <c r="Z17" i="20"/>
  <c r="GA15" i="20"/>
  <c r="FC15" i="20"/>
  <c r="GQ16" i="20"/>
  <c r="FN17" i="20"/>
  <c r="FB16" i="20"/>
  <c r="ET16" i="20"/>
  <c r="EL17" i="20"/>
  <c r="ED17" i="20"/>
  <c r="DV16" i="20"/>
  <c r="DF17" i="20"/>
  <c r="CX17" i="20"/>
  <c r="CP17" i="20"/>
  <c r="CH16" i="20"/>
  <c r="BZ16" i="20"/>
  <c r="BR17" i="20"/>
  <c r="BJ17" i="20"/>
  <c r="BB17" i="20"/>
  <c r="AT16" i="20"/>
  <c r="AF17" i="20"/>
  <c r="FE16" i="20"/>
  <c r="FQ16" i="20"/>
  <c r="FI17" i="20"/>
  <c r="FU16" i="20"/>
  <c r="GL17" i="20"/>
  <c r="GK17" i="20"/>
  <c r="X17" i="20"/>
  <c r="V17" i="20"/>
  <c r="Q17" i="20"/>
  <c r="DD13" i="20"/>
  <c r="CE16" i="20"/>
  <c r="FZ17" i="20"/>
  <c r="BQ14" i="20"/>
  <c r="DL15" i="20"/>
  <c r="GM16" i="20"/>
  <c r="FN16" i="20"/>
  <c r="EQ16" i="20"/>
  <c r="BQ16" i="20"/>
  <c r="BK16" i="20"/>
  <c r="N17" i="20"/>
  <c r="AP17" i="20"/>
  <c r="DW16" i="20"/>
  <c r="FI16" i="20"/>
  <c r="W15" i="20"/>
  <c r="FB17" i="20"/>
  <c r="FQ17" i="20"/>
  <c r="CD17" i="20"/>
  <c r="FB15" i="20"/>
  <c r="BJ16" i="20"/>
  <c r="EI16" i="20"/>
  <c r="BO17" i="20"/>
  <c r="AY16" i="20"/>
  <c r="AB17" i="20"/>
  <c r="GR17" i="20"/>
  <c r="AA17" i="20"/>
  <c r="O17" i="20"/>
  <c r="CX16" i="20"/>
  <c r="AG17" i="20"/>
  <c r="GL16" i="20"/>
  <c r="GT17" i="20"/>
  <c r="GR16" i="20"/>
  <c r="ET17" i="20"/>
  <c r="EL16" i="20"/>
  <c r="CW14" i="20"/>
  <c r="W13" i="20"/>
  <c r="GC16" i="20"/>
  <c r="FU17" i="20"/>
  <c r="ES17" i="20"/>
  <c r="ES16" i="20"/>
  <c r="EK17" i="20"/>
  <c r="DU17" i="20"/>
  <c r="CW17" i="20"/>
  <c r="CO17" i="20"/>
  <c r="CG17" i="20"/>
  <c r="CG16" i="20"/>
  <c r="BI17" i="20"/>
  <c r="AS16" i="20"/>
  <c r="AS17" i="20"/>
  <c r="FB13" i="20"/>
  <c r="EY17" i="20"/>
  <c r="EI17" i="20"/>
  <c r="EA17" i="20"/>
  <c r="DS16" i="20"/>
  <c r="DK16" i="20"/>
  <c r="DC17" i="20"/>
  <c r="CU17" i="20"/>
  <c r="CM17" i="20"/>
  <c r="BW16" i="20"/>
  <c r="BW17" i="20"/>
  <c r="BO16" i="20"/>
  <c r="BG16" i="20"/>
  <c r="AY17" i="20"/>
  <c r="AQ17" i="20"/>
  <c r="AQ16" i="20"/>
  <c r="FF17" i="20"/>
  <c r="FF16" i="20"/>
  <c r="FR16" i="20"/>
  <c r="GN17" i="20"/>
  <c r="GC17" i="20"/>
  <c r="EU16" i="20"/>
  <c r="EM17" i="20"/>
  <c r="DO16" i="20"/>
  <c r="DO17" i="20"/>
  <c r="DG17" i="20"/>
  <c r="CY16" i="20"/>
  <c r="CQ16" i="20"/>
  <c r="CI16" i="20"/>
  <c r="CA16" i="20"/>
  <c r="BS16" i="20"/>
  <c r="AU17" i="20"/>
  <c r="AJ17" i="20"/>
  <c r="EW17" i="20"/>
  <c r="EO16" i="20"/>
  <c r="DI17" i="20"/>
  <c r="DA16" i="20"/>
  <c r="DA17" i="20"/>
  <c r="CC17" i="20"/>
  <c r="CC16" i="20"/>
  <c r="BU17" i="20"/>
  <c r="BE17" i="20"/>
  <c r="AW16" i="20"/>
  <c r="AL17" i="20"/>
  <c r="FP17" i="20"/>
  <c r="FP16" i="20"/>
  <c r="FH16" i="20"/>
  <c r="CG14" i="20"/>
  <c r="FB14" i="20"/>
  <c r="Y17" i="20"/>
  <c r="ED16" i="20"/>
  <c r="DV17" i="20"/>
  <c r="DN16" i="20"/>
  <c r="CP16" i="20"/>
  <c r="BR16" i="20"/>
  <c r="BB16" i="20"/>
  <c r="AT17" i="20"/>
  <c r="GB16" i="20"/>
  <c r="FT17" i="20"/>
  <c r="GD17" i="20"/>
  <c r="FV17" i="20"/>
  <c r="GF16" i="20"/>
  <c r="FM16" i="20"/>
  <c r="CW15" i="20"/>
  <c r="FE17" i="20"/>
  <c r="GH17" i="20"/>
  <c r="AX13" i="20"/>
  <c r="AE13" i="20"/>
  <c r="AE16" i="20"/>
  <c r="DN17" i="20"/>
  <c r="DF16" i="20"/>
  <c r="CH17" i="20"/>
  <c r="GN16" i="20"/>
  <c r="DD17" i="20"/>
  <c r="GJ17" i="20"/>
  <c r="FM17" i="20"/>
  <c r="EC16" i="20"/>
  <c r="DM16" i="20"/>
  <c r="BY17" i="20"/>
  <c r="BI16" i="20"/>
  <c r="EE17" i="20"/>
  <c r="CY17" i="20"/>
  <c r="CQ17" i="20"/>
  <c r="CI17" i="20"/>
  <c r="BS17" i="20"/>
  <c r="DY16" i="20"/>
  <c r="DQ16" i="20"/>
  <c r="CS16" i="20"/>
  <c r="AW17" i="20"/>
  <c r="BZ17" i="20"/>
  <c r="FV16" i="20"/>
  <c r="GB17" i="20"/>
  <c r="GP16" i="20"/>
  <c r="AI14" i="20"/>
  <c r="GJ16" i="20"/>
  <c r="GP17" i="20"/>
  <c r="FC16" i="20"/>
  <c r="FC17" i="20"/>
  <c r="BC16" i="20"/>
  <c r="BC17" i="20"/>
  <c r="EG17" i="20"/>
  <c r="EG16" i="20"/>
  <c r="CK17" i="20"/>
  <c r="CK16" i="20"/>
  <c r="FX17" i="20"/>
  <c r="GD16" i="20"/>
  <c r="GF17" i="20"/>
  <c r="FX16" i="20"/>
  <c r="FT16" i="20"/>
  <c r="GT16" i="20"/>
  <c r="FA17" i="20"/>
  <c r="EC17" i="20"/>
  <c r="DE16" i="20"/>
  <c r="BY16" i="20"/>
  <c r="BA17" i="20"/>
  <c r="FJ17" i="20"/>
  <c r="CR16" i="20"/>
  <c r="GA16" i="20"/>
  <c r="AA13" i="20"/>
  <c r="AA16" i="20"/>
  <c r="O15" i="20"/>
  <c r="CG13" i="20"/>
  <c r="BR13" i="20"/>
  <c r="W14" i="20"/>
  <c r="W16" i="20"/>
  <c r="FD16" i="20"/>
  <c r="EN16" i="20"/>
  <c r="DX16" i="20"/>
  <c r="DX17" i="20"/>
  <c r="DH16" i="20"/>
  <c r="DH17" i="20"/>
  <c r="CR17" i="20"/>
  <c r="CB16" i="20"/>
  <c r="CB17" i="20"/>
  <c r="BT17" i="20"/>
  <c r="BT16" i="20"/>
  <c r="AV17" i="20"/>
  <c r="AV16" i="20"/>
  <c r="S17" i="20"/>
  <c r="S16" i="20"/>
  <c r="EP16" i="20"/>
  <c r="EP17" i="20"/>
  <c r="DZ17" i="20"/>
  <c r="DZ16" i="20"/>
  <c r="DJ17" i="20"/>
  <c r="DJ16" i="20"/>
  <c r="CT16" i="20"/>
  <c r="CT17" i="20"/>
  <c r="CD16" i="20"/>
  <c r="BN16" i="20"/>
  <c r="BN17" i="20"/>
  <c r="AX17" i="20"/>
  <c r="AX16" i="20"/>
  <c r="ER17" i="20"/>
  <c r="ER16" i="20"/>
  <c r="DT17" i="20"/>
  <c r="DT16" i="20"/>
  <c r="DD16" i="20"/>
  <c r="CN16" i="20"/>
  <c r="CN17" i="20"/>
  <c r="BX16" i="20"/>
  <c r="BX17" i="20"/>
  <c r="BH16" i="20"/>
  <c r="BH17" i="20"/>
  <c r="AR16" i="20"/>
  <c r="AR17" i="20"/>
  <c r="FK17" i="20"/>
  <c r="FO16" i="20"/>
  <c r="FO17" i="20"/>
  <c r="FG16" i="20"/>
  <c r="FG17" i="20"/>
  <c r="GE16" i="20"/>
  <c r="GE17" i="20"/>
  <c r="GG17" i="20"/>
  <c r="GG16" i="20"/>
  <c r="EV16" i="20"/>
  <c r="EV17" i="20"/>
  <c r="EF17" i="20"/>
  <c r="DP16" i="20"/>
  <c r="DP17" i="20"/>
  <c r="CZ16" i="20"/>
  <c r="CJ17" i="20"/>
  <c r="CJ16" i="20"/>
  <c r="BL17" i="20"/>
  <c r="BL16" i="20"/>
  <c r="BD16" i="20"/>
  <c r="BD17" i="20"/>
  <c r="AK17" i="20"/>
  <c r="EX17" i="20"/>
  <c r="EX16" i="20"/>
  <c r="EH17" i="20"/>
  <c r="EH16" i="20"/>
  <c r="DR16" i="20"/>
  <c r="DR17" i="20"/>
  <c r="DB16" i="20"/>
  <c r="CL17" i="20"/>
  <c r="BV17" i="20"/>
  <c r="BV16" i="20"/>
  <c r="BF17" i="20"/>
  <c r="BF16" i="20"/>
  <c r="EZ17" i="20"/>
  <c r="EZ16" i="20"/>
  <c r="EJ17" i="20"/>
  <c r="EJ16" i="20"/>
  <c r="EB16" i="20"/>
  <c r="EB17" i="20"/>
  <c r="DL16" i="20"/>
  <c r="DL17" i="20"/>
  <c r="CV17" i="20"/>
  <c r="CV16" i="20"/>
  <c r="CF16" i="20"/>
  <c r="CF17" i="20"/>
  <c r="BP16" i="20"/>
  <c r="BP17" i="20"/>
  <c r="AZ17" i="20"/>
  <c r="AZ16" i="20"/>
  <c r="AC17" i="20"/>
  <c r="FW17" i="20"/>
  <c r="FW16" i="20"/>
  <c r="FY16" i="20"/>
  <c r="FY17" i="20"/>
  <c r="GI16" i="20"/>
  <c r="GI17" i="20"/>
  <c r="FS16" i="20"/>
  <c r="FS17" i="20"/>
  <c r="EN17" i="20"/>
  <c r="DB17" i="20"/>
  <c r="FK16" i="20"/>
  <c r="FD17" i="20"/>
  <c r="BQ15" i="20"/>
  <c r="BV14" i="20"/>
  <c r="CZ17" i="20"/>
  <c r="AO17" i="20"/>
  <c r="W17" i="20"/>
  <c r="EF16" i="20"/>
  <c r="AO16" i="20"/>
  <c r="CL16" i="20"/>
  <c r="GA17" i="20"/>
  <c r="DW15" i="20"/>
  <c r="BN15" i="20"/>
  <c r="FG14" i="20"/>
  <c r="DX13" i="20"/>
  <c r="BI13" i="20"/>
  <c r="CT13" i="20"/>
  <c r="O14" i="20"/>
  <c r="CT15" i="20"/>
  <c r="AI15" i="20"/>
  <c r="S14" i="20"/>
  <c r="BQ13" i="20"/>
  <c r="BN13" i="20"/>
  <c r="CT14" i="20"/>
  <c r="S13" i="20"/>
  <c r="AI13" i="20"/>
  <c r="AI16" i="20"/>
  <c r="BY14" i="20"/>
  <c r="DW13" i="20"/>
  <c r="DN13" i="20"/>
  <c r="GI13" i="20"/>
  <c r="BY13" i="20"/>
  <c r="BN14" i="20"/>
  <c r="S15" i="20"/>
  <c r="BY15" i="20"/>
  <c r="FR15" i="20"/>
  <c r="AA14" i="20"/>
  <c r="AA15" i="20"/>
  <c r="AX15" i="20"/>
  <c r="BV15" i="20"/>
  <c r="AX14" i="20"/>
  <c r="BB14" i="20"/>
  <c r="BB15" i="20"/>
  <c r="EC13" i="20"/>
  <c r="GP13" i="20"/>
  <c r="BV13" i="20"/>
  <c r="ES14" i="20"/>
  <c r="ES15" i="20"/>
  <c r="DN15" i="20"/>
  <c r="AE15" i="20"/>
  <c r="AE14" i="20"/>
  <c r="DH13" i="20"/>
  <c r="DN14" i="20"/>
  <c r="CR15" i="20"/>
  <c r="CD13" i="20"/>
  <c r="CD15" i="20"/>
  <c r="CD14" i="20"/>
  <c r="FC14" i="20"/>
  <c r="CB15" i="20"/>
  <c r="GA13" i="20"/>
  <c r="DW14" i="20"/>
  <c r="CM14" i="20"/>
  <c r="EC15" i="20"/>
  <c r="AV13" i="20"/>
  <c r="CM13" i="20"/>
  <c r="DZ14" i="20"/>
  <c r="DL14" i="20"/>
  <c r="CM15" i="20"/>
  <c r="EC14" i="20"/>
  <c r="BO14" i="20"/>
  <c r="CY14" i="20"/>
  <c r="AU14" i="20"/>
  <c r="P13" i="20"/>
  <c r="CX14" i="20"/>
  <c r="GT13" i="20"/>
  <c r="BI14" i="20"/>
  <c r="DM13" i="20"/>
  <c r="BI15" i="20"/>
  <c r="EN14" i="20"/>
  <c r="AR15" i="20"/>
  <c r="FC13" i="20"/>
  <c r="GA14" i="20"/>
  <c r="BW13" i="20"/>
  <c r="EV15" i="20"/>
  <c r="AN13" i="20"/>
  <c r="AN16" i="20"/>
  <c r="DE15" i="20"/>
  <c r="EI14" i="20"/>
  <c r="FM15" i="20"/>
  <c r="BM13" i="20"/>
  <c r="EB15" i="20"/>
  <c r="GL14" i="20"/>
  <c r="AP13" i="20"/>
  <c r="DL13" i="20"/>
  <c r="BS15" i="20"/>
  <c r="DH14" i="20"/>
  <c r="CR13" i="20"/>
  <c r="AV14" i="20"/>
  <c r="ED13" i="20"/>
  <c r="AT14" i="20"/>
  <c r="GS15" i="20"/>
  <c r="CF13" i="20"/>
  <c r="EH15" i="20"/>
  <c r="GQ13" i="20"/>
  <c r="BL13" i="20"/>
  <c r="BR14" i="20"/>
  <c r="EL13" i="20"/>
  <c r="DK13" i="20"/>
  <c r="BD15" i="20"/>
  <c r="AD13" i="20"/>
  <c r="EM13" i="20"/>
  <c r="ET15" i="20"/>
  <c r="EF15" i="20"/>
  <c r="Y13" i="20"/>
  <c r="BO15" i="20"/>
  <c r="DI15" i="20"/>
  <c r="R13" i="20"/>
  <c r="DG15" i="20"/>
  <c r="CJ14" i="20"/>
  <c r="FJ13" i="20"/>
  <c r="DQ15" i="20"/>
  <c r="DY14" i="20"/>
  <c r="FV14" i="20"/>
  <c r="BO13" i="20"/>
  <c r="CZ13" i="20"/>
  <c r="GJ15" i="20"/>
  <c r="FX15" i="20"/>
  <c r="FH13" i="20"/>
  <c r="DD14" i="20"/>
  <c r="BP15" i="20"/>
  <c r="DO14" i="20"/>
  <c r="CP15" i="20"/>
  <c r="EQ13" i="20"/>
  <c r="CJ13" i="20"/>
  <c r="EQ14" i="20"/>
  <c r="AO14" i="20"/>
  <c r="BA15" i="20"/>
  <c r="EQ15" i="20"/>
  <c r="CJ15" i="20"/>
  <c r="BA13" i="20"/>
  <c r="BA14" i="20"/>
  <c r="BG15" i="20"/>
  <c r="ET13" i="20"/>
  <c r="EH13" i="20"/>
  <c r="BR15" i="20"/>
  <c r="AO13" i="20"/>
  <c r="AQ13" i="20"/>
  <c r="EL15" i="20"/>
  <c r="AO15" i="20"/>
  <c r="EL14" i="20"/>
  <c r="FW15" i="20"/>
  <c r="AQ14" i="20"/>
  <c r="GT14" i="20"/>
  <c r="FZ14" i="20"/>
  <c r="BF15" i="20"/>
  <c r="CX13" i="20"/>
  <c r="BG14" i="20"/>
  <c r="CA15" i="20"/>
  <c r="CX15" i="20"/>
  <c r="AJ14" i="20"/>
  <c r="BF13" i="20"/>
  <c r="FZ15" i="20"/>
  <c r="GP15" i="20"/>
  <c r="CP13" i="20"/>
  <c r="FZ13" i="20"/>
  <c r="CP14" i="20"/>
  <c r="CQ14" i="20"/>
  <c r="CA13" i="20"/>
  <c r="GT15" i="20"/>
  <c r="EE13" i="20"/>
  <c r="CQ15" i="20"/>
  <c r="AQ15" i="20"/>
  <c r="FG15" i="20"/>
  <c r="BG13" i="20"/>
  <c r="FR14" i="20"/>
  <c r="BZ15" i="20"/>
  <c r="BZ14" i="20"/>
  <c r="ET14" i="20"/>
  <c r="FG13" i="20"/>
  <c r="FR13" i="20"/>
  <c r="CY13" i="20"/>
  <c r="DK15" i="20"/>
  <c r="AP14" i="20"/>
  <c r="BZ13" i="20"/>
  <c r="GQ15" i="20"/>
  <c r="AB13" i="20"/>
  <c r="AB16" i="20"/>
  <c r="CR14" i="20"/>
  <c r="CY15" i="20"/>
  <c r="DX14" i="20"/>
  <c r="EE14" i="20"/>
  <c r="DK14" i="20"/>
  <c r="P14" i="20"/>
  <c r="AB14" i="20"/>
  <c r="AC13" i="20"/>
  <c r="AC16" i="20"/>
  <c r="FX14" i="20"/>
  <c r="P15" i="20"/>
  <c r="AC15" i="20"/>
  <c r="AC14" i="20"/>
  <c r="DO13" i="20"/>
  <c r="BJ13" i="20"/>
  <c r="FW14" i="20"/>
  <c r="ED14" i="20"/>
  <c r="BJ15" i="20"/>
  <c r="CA14" i="20"/>
  <c r="DG14" i="20"/>
  <c r="BJ14" i="20"/>
  <c r="FW13" i="20"/>
  <c r="CN14" i="20"/>
  <c r="FH15" i="20"/>
  <c r="CH15" i="20"/>
  <c r="DG13" i="20"/>
  <c r="DO15" i="20"/>
  <c r="ED15" i="20"/>
  <c r="CN13" i="20"/>
  <c r="BW14" i="20"/>
  <c r="X13" i="20"/>
  <c r="EB13" i="20"/>
  <c r="EH14" i="20"/>
  <c r="CH13" i="20"/>
  <c r="CH14" i="20"/>
  <c r="CS14" i="20"/>
  <c r="EV14" i="20"/>
  <c r="FH14" i="20"/>
  <c r="FJ14" i="20"/>
  <c r="FJ15" i="20"/>
  <c r="EI13" i="20"/>
  <c r="CB14" i="20"/>
  <c r="DZ15" i="20"/>
  <c r="GL15" i="20"/>
  <c r="BL14" i="20"/>
  <c r="EE15" i="20"/>
  <c r="BC15" i="20"/>
  <c r="DZ13" i="20"/>
  <c r="BL15" i="20"/>
  <c r="BC14" i="20"/>
  <c r="AJ15" i="20"/>
  <c r="DF13" i="20"/>
  <c r="AT13" i="20"/>
  <c r="EM15" i="20"/>
  <c r="DF15" i="20"/>
  <c r="AN14" i="20"/>
  <c r="AN15" i="20"/>
  <c r="EX13" i="20"/>
  <c r="FM14" i="20"/>
  <c r="DF14" i="20"/>
  <c r="BP14" i="20"/>
  <c r="AJ13" i="20"/>
  <c r="AJ16" i="20"/>
  <c r="Y15" i="20"/>
  <c r="EM14" i="20"/>
  <c r="DE14" i="20"/>
  <c r="AT15" i="20"/>
  <c r="EV13" i="20"/>
  <c r="EU14" i="20"/>
  <c r="GQ14" i="20"/>
  <c r="EU15" i="20"/>
  <c r="BP13" i="20"/>
  <c r="Y14" i="20"/>
  <c r="EU13" i="20"/>
  <c r="GE13" i="20"/>
  <c r="BE15" i="20"/>
  <c r="BK14" i="20"/>
  <c r="BK15" i="20"/>
  <c r="BK13" i="20"/>
  <c r="BS14" i="20"/>
  <c r="BS13" i="20"/>
  <c r="V13" i="20"/>
  <c r="V16" i="20"/>
  <c r="V14" i="20"/>
  <c r="V15" i="20"/>
  <c r="GM15" i="20"/>
  <c r="GM14" i="20"/>
  <c r="BX15" i="20"/>
  <c r="BX13" i="20"/>
  <c r="BX14" i="20"/>
  <c r="DR14" i="20"/>
  <c r="DR15" i="20"/>
  <c r="DR13" i="20"/>
  <c r="FV15" i="20"/>
  <c r="FV13" i="20"/>
  <c r="FL14" i="20"/>
  <c r="FL15" i="20"/>
  <c r="FL13" i="20"/>
  <c r="GK15" i="20"/>
  <c r="GK14" i="20"/>
  <c r="GK13" i="20"/>
  <c r="CZ15" i="20"/>
  <c r="X15" i="20"/>
  <c r="Y16" i="20"/>
  <c r="EN13" i="20"/>
  <c r="CV13" i="20"/>
  <c r="BC13" i="20"/>
  <c r="BM14" i="20"/>
  <c r="CV14" i="20"/>
  <c r="DQ14" i="20"/>
  <c r="CF15" i="20"/>
  <c r="EN15" i="20"/>
  <c r="DQ13" i="20"/>
  <c r="AU13" i="20"/>
  <c r="GI15" i="20"/>
  <c r="GI14" i="20"/>
  <c r="AZ13" i="20"/>
  <c r="AZ14" i="20"/>
  <c r="CI14" i="20"/>
  <c r="GL13" i="20"/>
  <c r="AU15" i="20"/>
  <c r="FS15" i="20"/>
  <c r="FS13" i="20"/>
  <c r="FS14" i="20"/>
  <c r="FP15" i="20"/>
  <c r="FP13" i="20"/>
  <c r="AF14" i="20"/>
  <c r="AF13" i="20"/>
  <c r="AF16" i="20"/>
  <c r="AF15" i="20"/>
  <c r="DP14" i="20"/>
  <c r="DP15" i="20"/>
  <c r="GR14" i="20"/>
  <c r="GR13" i="20"/>
  <c r="GR15" i="20"/>
  <c r="CK14" i="20"/>
  <c r="CK15" i="20"/>
  <c r="CK13" i="20"/>
  <c r="DU15" i="20"/>
  <c r="DU14" i="20"/>
  <c r="DU13" i="20"/>
  <c r="GD13" i="20"/>
  <c r="GD15" i="20"/>
  <c r="GD14" i="20"/>
  <c r="N15" i="20"/>
  <c r="N13" i="20"/>
  <c r="N14" i="20"/>
  <c r="DE13" i="20"/>
  <c r="GE14" i="20"/>
  <c r="AP15" i="20"/>
  <c r="AP16" i="20"/>
  <c r="CN15" i="20"/>
  <c r="EB14" i="20"/>
  <c r="FM13" i="20"/>
  <c r="Q13" i="20"/>
  <c r="AR13" i="20"/>
  <c r="CS15" i="20"/>
  <c r="DB15" i="20"/>
  <c r="Q14" i="20"/>
  <c r="CS13" i="20"/>
  <c r="FK15" i="20"/>
  <c r="FF15" i="20"/>
  <c r="Q15" i="20"/>
  <c r="EW13" i="20"/>
  <c r="FF13" i="20"/>
  <c r="AR14" i="20"/>
  <c r="CZ14" i="20"/>
  <c r="EW14" i="20"/>
  <c r="FF14" i="20"/>
  <c r="CI15" i="20"/>
  <c r="CI13" i="20"/>
  <c r="GN14" i="20"/>
  <c r="EZ13" i="20"/>
  <c r="FK14" i="20"/>
  <c r="EW15" i="20"/>
  <c r="FK13" i="20"/>
  <c r="EZ15" i="20"/>
  <c r="GN13" i="20"/>
  <c r="X14" i="20"/>
  <c r="X16" i="20"/>
  <c r="DB14" i="20"/>
  <c r="EZ14" i="20"/>
  <c r="DB13" i="20"/>
  <c r="DJ13" i="20"/>
  <c r="DJ14" i="20"/>
  <c r="FN15" i="20"/>
  <c r="FN14" i="20"/>
  <c r="AH14" i="20"/>
  <c r="AH15" i="20"/>
  <c r="U14" i="20"/>
  <c r="U15" i="20"/>
  <c r="U13" i="20"/>
  <c r="U16" i="20"/>
  <c r="CU15" i="20"/>
  <c r="CU13" i="20"/>
  <c r="CU14" i="20"/>
  <c r="EY14" i="20"/>
  <c r="EY13" i="20"/>
  <c r="EY15" i="20"/>
  <c r="T14" i="20"/>
  <c r="BT13" i="20"/>
  <c r="BT14" i="20"/>
  <c r="BT15" i="20"/>
  <c r="AD14" i="20"/>
  <c r="AD16" i="20"/>
  <c r="CF14" i="20"/>
  <c r="GE15" i="20"/>
  <c r="AD15" i="20"/>
  <c r="GN15" i="20"/>
  <c r="AG15" i="20"/>
  <c r="AG14" i="20"/>
  <c r="AG13" i="20"/>
  <c r="AG16" i="20"/>
  <c r="BH15" i="20"/>
  <c r="BH13" i="20"/>
  <c r="BH14" i="20"/>
  <c r="AW15" i="20"/>
  <c r="AL14" i="20"/>
  <c r="AL13" i="20"/>
  <c r="AL15" i="20"/>
  <c r="CL15" i="20"/>
  <c r="CL14" i="20"/>
  <c r="CL13" i="20"/>
  <c r="EJ14" i="20"/>
  <c r="EJ15" i="20"/>
  <c r="AK14" i="20"/>
  <c r="AK15" i="20"/>
  <c r="AK13" i="20"/>
  <c r="GF14" i="20"/>
  <c r="GF13" i="20"/>
  <c r="GF15" i="20"/>
  <c r="ER13" i="20"/>
  <c r="ER15" i="20"/>
  <c r="EJ13" i="20"/>
  <c r="EP14" i="20"/>
  <c r="EP13" i="20"/>
  <c r="EP15" i="20"/>
  <c r="DT14" i="20"/>
  <c r="DT15" i="20"/>
  <c r="DT13" i="20"/>
  <c r="ER14" i="20"/>
  <c r="Z14" i="20"/>
  <c r="Z13" i="20"/>
  <c r="Z15" i="20"/>
  <c r="EX14" i="20"/>
  <c r="EX15" i="20"/>
  <c r="CO14" i="20"/>
  <c r="BD13" i="20"/>
  <c r="BD14" i="20"/>
  <c r="FT13" i="20"/>
  <c r="FT14" i="20"/>
  <c r="FT15" i="20"/>
  <c r="FE15" i="20"/>
  <c r="FE13" i="20"/>
  <c r="DY15" i="20"/>
  <c r="DY13" i="20"/>
  <c r="GG15" i="20"/>
  <c r="GG14" i="20"/>
  <c r="DI14" i="20"/>
  <c r="DA13" i="20"/>
  <c r="DA14" i="20"/>
  <c r="DA15" i="20"/>
  <c r="CC13" i="20"/>
  <c r="CC15" i="20"/>
  <c r="CC14" i="20"/>
  <c r="FE14" i="20"/>
  <c r="R15" i="20"/>
  <c r="R14" i="20"/>
  <c r="R16" i="20"/>
  <c r="AZ15" i="20"/>
  <c r="DD15" i="20"/>
  <c r="AH13" i="20"/>
  <c r="AH16" i="20"/>
  <c r="FX13" i="20"/>
  <c r="DJ15" i="20"/>
  <c r="FN13" i="20"/>
  <c r="CV15" i="20"/>
  <c r="FP14" i="20"/>
  <c r="GB15" i="20"/>
  <c r="GC13" i="20"/>
  <c r="GC15" i="20"/>
  <c r="AW14" i="20"/>
  <c r="AW13" i="20"/>
  <c r="EG14" i="20"/>
  <c r="EG15" i="20"/>
  <c r="GC14" i="20"/>
  <c r="EG13" i="20"/>
  <c r="GM13" i="20"/>
  <c r="BM15" i="20"/>
  <c r="AY14" i="20"/>
  <c r="AY13" i="20"/>
  <c r="EA13" i="20"/>
  <c r="EA15" i="20"/>
  <c r="GS14" i="20"/>
  <c r="GS13" i="20"/>
  <c r="FD13" i="20"/>
  <c r="FD15" i="20"/>
  <c r="BU13" i="20"/>
  <c r="BU15" i="20"/>
  <c r="BU14" i="20"/>
  <c r="AY15" i="20"/>
  <c r="FD14" i="20"/>
  <c r="DI13" i="20"/>
  <c r="AM13" i="20"/>
  <c r="AM15" i="20"/>
  <c r="AM14" i="20"/>
  <c r="T13" i="20"/>
  <c r="T15" i="20"/>
  <c r="GB13" i="20"/>
  <c r="GB14" i="20"/>
  <c r="FU14" i="20"/>
  <c r="FU15" i="20"/>
  <c r="FU13" i="20"/>
  <c r="GJ14" i="20"/>
  <c r="GJ13" i="20"/>
  <c r="DP13" i="20"/>
  <c r="BE13" i="20"/>
  <c r="BE14" i="20"/>
  <c r="EF14" i="20"/>
  <c r="EF13" i="20"/>
  <c r="CE14" i="20"/>
  <c r="CE13" i="20"/>
  <c r="CE15" i="20"/>
  <c r="DC13" i="20"/>
  <c r="DC14" i="20"/>
  <c r="DC15" i="20"/>
  <c r="FO14" i="20"/>
  <c r="FO15" i="20"/>
  <c r="FO13" i="20"/>
  <c r="EI15" i="20"/>
  <c r="DS15" i="20"/>
  <c r="DS13" i="20"/>
  <c r="DS14" i="20"/>
  <c r="EA14" i="20"/>
  <c r="AS15" i="20"/>
  <c r="AS13" i="20"/>
  <c r="AS14" i="20"/>
  <c r="DV13" i="20"/>
  <c r="FY15" i="20"/>
  <c r="FY13" i="20"/>
  <c r="FY14" i="20"/>
  <c r="EK15" i="20"/>
  <c r="EK14" i="20"/>
  <c r="EK13" i="20"/>
  <c r="FA15" i="20"/>
  <c r="FA13" i="20"/>
  <c r="FA14" i="20"/>
  <c r="FI14" i="20"/>
  <c r="FI15" i="20"/>
  <c r="FI13" i="20"/>
  <c r="CO15" i="20"/>
  <c r="CO13" i="20"/>
  <c r="DM14" i="20"/>
  <c r="DM15" i="20"/>
  <c r="GG13" i="20"/>
  <c r="FQ13" i="20"/>
  <c r="FQ14" i="20"/>
  <c r="FQ15" i="20"/>
  <c r="GO15" i="20"/>
  <c r="GO14" i="20"/>
  <c r="GO13" i="20"/>
  <c r="DV15" i="20"/>
  <c r="DV14" i="20"/>
  <c r="GH15" i="20"/>
  <c r="GH13" i="20"/>
  <c r="GH14" i="20"/>
  <c r="EO13" i="20"/>
  <c r="EO14" i="20"/>
  <c r="EO15" i="20"/>
  <c r="AM16" i="20"/>
  <c r="AL16" i="20"/>
  <c r="Z16" i="20"/>
  <c r="T16" i="20"/>
  <c r="AK16" i="20"/>
  <c r="GS188" i="30"/>
  <c r="GR188" i="30"/>
  <c r="GQ188" i="30"/>
  <c r="GP188" i="30"/>
  <c r="GO188" i="30"/>
  <c r="GN188" i="30"/>
  <c r="GM188" i="30"/>
  <c r="GL188" i="30"/>
  <c r="GK188" i="30"/>
  <c r="GJ188" i="30"/>
  <c r="GI188" i="30"/>
  <c r="GH188" i="30"/>
  <c r="GG188" i="30"/>
  <c r="GF188" i="30"/>
  <c r="GE188" i="30"/>
  <c r="GD188" i="30"/>
  <c r="GC188" i="30"/>
  <c r="GB188" i="30"/>
  <c r="GA188" i="30"/>
  <c r="FZ188" i="30"/>
  <c r="FY188" i="30"/>
  <c r="FX188" i="30"/>
  <c r="FW188" i="30"/>
  <c r="FV188" i="30"/>
  <c r="FU188" i="30"/>
  <c r="FT188" i="30"/>
  <c r="FS188" i="30"/>
  <c r="FR188" i="30"/>
  <c r="FQ188" i="30"/>
  <c r="FP188" i="30"/>
  <c r="FO188" i="30"/>
  <c r="FN188" i="30"/>
  <c r="FM188" i="30"/>
  <c r="FL188" i="30"/>
  <c r="FK188" i="30"/>
  <c r="FJ188" i="30"/>
  <c r="FI188" i="30"/>
  <c r="FH188" i="30"/>
  <c r="FG188" i="30"/>
  <c r="FF188" i="30"/>
  <c r="FE188" i="30"/>
  <c r="FD188" i="30"/>
  <c r="FC188" i="30"/>
  <c r="FB188" i="30"/>
  <c r="FA188" i="30"/>
  <c r="EZ188" i="30"/>
  <c r="EY188" i="30"/>
  <c r="EX188" i="30"/>
  <c r="EW188" i="30"/>
  <c r="EV188" i="30"/>
  <c r="EU188" i="30"/>
  <c r="ET188" i="30"/>
  <c r="ES188" i="30"/>
  <c r="ER188" i="30"/>
  <c r="EQ188" i="30"/>
  <c r="EP188" i="30"/>
  <c r="EO188" i="30"/>
  <c r="EN188" i="30"/>
  <c r="EM188" i="30"/>
  <c r="EL188" i="30"/>
  <c r="EK188" i="30"/>
  <c r="EJ188" i="30"/>
  <c r="EI188" i="30"/>
  <c r="EH188" i="30"/>
  <c r="EG188" i="30"/>
  <c r="EF188" i="30"/>
  <c r="EE188" i="30"/>
  <c r="ED188" i="30"/>
  <c r="EC188" i="30"/>
  <c r="EB188" i="30"/>
  <c r="EA188" i="30"/>
  <c r="DZ188" i="30"/>
  <c r="DY188" i="30"/>
  <c r="DX188" i="30"/>
  <c r="DW188" i="30"/>
  <c r="DV188" i="30"/>
  <c r="DU188" i="30"/>
  <c r="DT188" i="30"/>
  <c r="DS188" i="30"/>
  <c r="DR188" i="30"/>
  <c r="DQ188" i="30"/>
  <c r="DP188" i="30"/>
  <c r="DO188" i="30"/>
  <c r="DN188" i="30"/>
  <c r="DM188" i="30"/>
  <c r="DL188" i="30"/>
  <c r="DK188" i="30"/>
  <c r="DJ188" i="30"/>
  <c r="DI188" i="30"/>
  <c r="DH188" i="30"/>
  <c r="DG188" i="30"/>
  <c r="DF188" i="30"/>
  <c r="DE188" i="30"/>
  <c r="DD188" i="30"/>
  <c r="DC188" i="30"/>
  <c r="DB188" i="30"/>
  <c r="DA188" i="30"/>
  <c r="CZ188" i="30"/>
  <c r="CY188" i="30"/>
  <c r="CX188" i="30"/>
  <c r="CW188" i="30"/>
  <c r="CV188" i="30"/>
  <c r="CU188" i="30"/>
  <c r="CT188" i="30"/>
  <c r="CS188" i="30"/>
  <c r="CR188" i="30"/>
  <c r="CQ188" i="30"/>
  <c r="CP188" i="30"/>
  <c r="CO188" i="30"/>
  <c r="CN188" i="30"/>
  <c r="CM188" i="30"/>
  <c r="CL188" i="30"/>
  <c r="CK188" i="30"/>
  <c r="CJ188" i="30"/>
  <c r="CI188" i="30"/>
  <c r="CH188" i="30"/>
  <c r="CG188" i="30"/>
  <c r="CF188" i="30"/>
  <c r="CE188" i="30"/>
  <c r="CD188" i="30"/>
  <c r="CC188" i="30"/>
  <c r="CB188" i="30"/>
  <c r="CA188" i="30"/>
  <c r="BZ188" i="30"/>
  <c r="BY188" i="30"/>
  <c r="BX188" i="30"/>
  <c r="BW188" i="30"/>
  <c r="BV188" i="30"/>
  <c r="BU188" i="30"/>
  <c r="BT188" i="30"/>
  <c r="BS188" i="30"/>
  <c r="BR188" i="30"/>
  <c r="BQ188" i="30"/>
  <c r="BP188" i="30"/>
  <c r="BO188" i="30"/>
  <c r="BN188" i="30"/>
  <c r="BM188" i="30"/>
  <c r="BL188" i="30"/>
  <c r="BK188" i="30"/>
  <c r="BJ188" i="30"/>
  <c r="BI188" i="30"/>
  <c r="BH188" i="30"/>
  <c r="BG188" i="30"/>
  <c r="BF188" i="30"/>
  <c r="BE188" i="30"/>
  <c r="BD188" i="30"/>
  <c r="BC188" i="30"/>
  <c r="BB188" i="30"/>
  <c r="BA188" i="30"/>
  <c r="AZ188" i="30"/>
  <c r="AY188" i="30"/>
  <c r="AX188" i="30"/>
  <c r="AW188" i="30"/>
  <c r="AV188" i="30"/>
  <c r="AU188" i="30"/>
  <c r="AT188" i="30"/>
  <c r="AS188" i="30"/>
  <c r="AR188" i="30"/>
  <c r="AQ188" i="30"/>
  <c r="AP188" i="30"/>
  <c r="AO188" i="30"/>
  <c r="AN188" i="30"/>
  <c r="AM188" i="30"/>
  <c r="AL188" i="30"/>
  <c r="AK188" i="30"/>
  <c r="AJ188" i="30"/>
  <c r="AI188" i="30"/>
  <c r="AH188" i="30"/>
  <c r="AG188" i="30"/>
  <c r="AF188" i="30"/>
  <c r="AE188" i="30"/>
  <c r="AD188" i="30"/>
  <c r="AC188" i="30"/>
  <c r="AB188" i="30"/>
  <c r="AA188" i="30"/>
  <c r="Z188" i="30"/>
  <c r="Y188" i="30"/>
  <c r="X188" i="30"/>
  <c r="W188" i="30"/>
  <c r="V188" i="30"/>
  <c r="U188" i="30"/>
  <c r="T188" i="30"/>
  <c r="S188" i="30"/>
  <c r="R188" i="30"/>
  <c r="Q188" i="30"/>
  <c r="P188" i="30"/>
  <c r="O188" i="30"/>
  <c r="N188" i="30"/>
  <c r="M188" i="30"/>
  <c r="L188" i="30"/>
  <c r="K188" i="30"/>
  <c r="J188" i="30"/>
  <c r="I188" i="30"/>
  <c r="H188" i="30"/>
  <c r="G188" i="30"/>
  <c r="F188" i="30"/>
  <c r="E188" i="30"/>
  <c r="D188" i="30"/>
  <c r="C188" i="30"/>
  <c r="GS189" i="30"/>
  <c r="GR189" i="30"/>
  <c r="GQ189" i="30"/>
  <c r="GP189" i="30"/>
  <c r="GO189" i="30"/>
  <c r="GN189" i="30"/>
  <c r="GM189" i="30"/>
  <c r="GL189" i="30"/>
  <c r="GK189" i="30"/>
  <c r="GJ189" i="30"/>
  <c r="GI189" i="30"/>
  <c r="GH189" i="30"/>
  <c r="GG189" i="30"/>
  <c r="GF189" i="30"/>
  <c r="GE189" i="30"/>
  <c r="GD189" i="30"/>
  <c r="GC189" i="30"/>
  <c r="GB189" i="30"/>
  <c r="GA189" i="30"/>
  <c r="FZ189" i="30"/>
  <c r="FY189" i="30"/>
  <c r="FX189" i="30"/>
  <c r="FW189" i="30"/>
  <c r="FV189" i="30"/>
  <c r="FU189" i="30"/>
  <c r="FT189" i="30"/>
  <c r="FS189" i="30"/>
  <c r="FR189" i="30"/>
  <c r="FQ189" i="30"/>
  <c r="FP189" i="30"/>
  <c r="FO189" i="30"/>
  <c r="FN189" i="30"/>
  <c r="FM189" i="30"/>
  <c r="FL189" i="30"/>
  <c r="FK189" i="30"/>
  <c r="FJ189" i="30"/>
  <c r="FI189" i="30"/>
  <c r="FH189" i="30"/>
  <c r="FG189" i="30"/>
  <c r="FF189" i="30"/>
  <c r="FE189" i="30"/>
  <c r="FD189" i="30"/>
  <c r="FC189" i="30"/>
  <c r="FB189" i="30"/>
  <c r="FA189" i="30"/>
  <c r="EZ189" i="30"/>
  <c r="EY189" i="30"/>
  <c r="EX189" i="30"/>
  <c r="EW189" i="30"/>
  <c r="EV189" i="30"/>
  <c r="EU189" i="30"/>
  <c r="ET189" i="30"/>
  <c r="ES189" i="30"/>
  <c r="ER189" i="30"/>
  <c r="EQ189" i="30"/>
  <c r="EP189" i="30"/>
  <c r="EO189" i="30"/>
  <c r="EN189" i="30"/>
  <c r="EM189" i="30"/>
  <c r="EL189" i="30"/>
  <c r="EK189" i="30"/>
  <c r="EJ189" i="30"/>
  <c r="EI189" i="30"/>
  <c r="EH189" i="30"/>
  <c r="EG189" i="30"/>
  <c r="EF189" i="30"/>
  <c r="EE189" i="30"/>
  <c r="ED189" i="30"/>
  <c r="EC189" i="30"/>
  <c r="EB189" i="30"/>
  <c r="EA189" i="30"/>
  <c r="DZ189" i="30"/>
  <c r="DY189" i="30"/>
  <c r="DX189" i="30"/>
  <c r="DW189" i="30"/>
  <c r="DV189" i="30"/>
  <c r="DU189" i="30"/>
  <c r="DT189" i="30"/>
  <c r="DS189" i="30"/>
  <c r="DR189" i="30"/>
  <c r="DQ189" i="30"/>
  <c r="DP189" i="30"/>
  <c r="DO189" i="30"/>
  <c r="DN189" i="30"/>
  <c r="DM189" i="30"/>
  <c r="DL189" i="30"/>
  <c r="DK189" i="30"/>
  <c r="DJ189" i="30"/>
  <c r="DI189" i="30"/>
  <c r="DH189" i="30"/>
  <c r="DG189" i="30"/>
  <c r="DF189" i="30"/>
  <c r="DE189" i="30"/>
  <c r="DD189" i="30"/>
  <c r="DC189" i="30"/>
  <c r="DB189" i="30"/>
  <c r="DA189" i="30"/>
  <c r="CZ189" i="30"/>
  <c r="CY189" i="30"/>
  <c r="CX189" i="30"/>
  <c r="CW189" i="30"/>
  <c r="CV189" i="30"/>
  <c r="CU189" i="30"/>
  <c r="CT189" i="30"/>
  <c r="CS189" i="30"/>
  <c r="CR189" i="30"/>
  <c r="CQ189" i="30"/>
  <c r="CP189" i="30"/>
  <c r="CO189" i="30"/>
  <c r="CN189" i="30"/>
  <c r="CM189" i="30"/>
  <c r="CL189" i="30"/>
  <c r="CK189" i="30"/>
  <c r="CJ189" i="30"/>
  <c r="CI189" i="30"/>
  <c r="CH189" i="30"/>
  <c r="CG189" i="30"/>
  <c r="CF189" i="30"/>
  <c r="CE189" i="30"/>
  <c r="CD189" i="30"/>
  <c r="CC189" i="30"/>
  <c r="CB189" i="30"/>
  <c r="CA189" i="30"/>
  <c r="BZ189" i="30"/>
  <c r="BY189" i="30"/>
  <c r="BX189" i="30"/>
  <c r="BW189" i="30"/>
  <c r="BV189" i="30"/>
  <c r="BU189" i="30"/>
  <c r="BT189" i="30"/>
  <c r="BS189" i="30"/>
  <c r="BR189" i="30"/>
  <c r="BQ189" i="30"/>
  <c r="BP189" i="30"/>
  <c r="BO189" i="30"/>
  <c r="BN189" i="30"/>
  <c r="BM189" i="30"/>
  <c r="BL189" i="30"/>
  <c r="BK189" i="30"/>
  <c r="BJ189" i="30"/>
  <c r="BI189" i="30"/>
  <c r="BH189" i="30"/>
  <c r="BG189" i="30"/>
  <c r="BF189" i="30"/>
  <c r="BE189" i="30"/>
  <c r="BD189" i="30"/>
  <c r="BC189" i="30"/>
  <c r="BB189" i="30"/>
  <c r="BA189" i="30"/>
  <c r="AZ189" i="30"/>
  <c r="AY189" i="30"/>
  <c r="AX189" i="30"/>
  <c r="AW189" i="30"/>
  <c r="AV189" i="30"/>
  <c r="AU189" i="30"/>
  <c r="AT189" i="30"/>
  <c r="AS189" i="30"/>
  <c r="AR189" i="30"/>
  <c r="AQ189" i="30"/>
  <c r="AP189" i="30"/>
  <c r="AO189" i="30"/>
  <c r="AN189" i="30"/>
  <c r="AM189" i="30"/>
  <c r="AL189" i="30"/>
  <c r="AK189" i="30"/>
  <c r="AJ189" i="30"/>
  <c r="AI189" i="30"/>
  <c r="AH189" i="30"/>
  <c r="AG189" i="30"/>
  <c r="AF189" i="30"/>
  <c r="AE189" i="30"/>
  <c r="AD189" i="30"/>
  <c r="AC189" i="30"/>
  <c r="AB189" i="30"/>
  <c r="AA189" i="30"/>
  <c r="Z189" i="30"/>
  <c r="Y189" i="30"/>
  <c r="X189" i="30"/>
  <c r="W189" i="30"/>
  <c r="V189" i="30"/>
  <c r="U189" i="30"/>
  <c r="T189" i="30"/>
  <c r="S189" i="30"/>
  <c r="R189" i="30"/>
  <c r="Q189" i="30"/>
  <c r="P189" i="30"/>
  <c r="O189" i="30"/>
  <c r="N189" i="30"/>
  <c r="M189" i="30"/>
  <c r="L189" i="30"/>
  <c r="K189" i="30"/>
  <c r="J189" i="30"/>
  <c r="I189" i="30"/>
  <c r="H189" i="30"/>
  <c r="G189" i="30"/>
  <c r="F189" i="30"/>
  <c r="E189" i="30"/>
  <c r="D189" i="30"/>
  <c r="C189" i="30"/>
  <c r="GS187" i="30"/>
  <c r="GR187" i="30"/>
  <c r="GQ187" i="30"/>
  <c r="GP187" i="30"/>
  <c r="GO187" i="30"/>
  <c r="GN187" i="30"/>
  <c r="GM187" i="30"/>
  <c r="GL187" i="30"/>
  <c r="GK187" i="30"/>
  <c r="GJ187" i="30"/>
  <c r="GI187" i="30"/>
  <c r="GH187" i="30"/>
  <c r="GG187" i="30"/>
  <c r="GF187" i="30"/>
  <c r="GE187" i="30"/>
  <c r="GD187" i="30"/>
  <c r="GC187" i="30"/>
  <c r="GB187" i="30"/>
  <c r="GA187" i="30"/>
  <c r="FZ187" i="30"/>
  <c r="FY187" i="30"/>
  <c r="FX187" i="30"/>
  <c r="FW187" i="30"/>
  <c r="FV187" i="30"/>
  <c r="FU187" i="30"/>
  <c r="FT187" i="30"/>
  <c r="FS187" i="30"/>
  <c r="FR187" i="30"/>
  <c r="FQ187" i="30"/>
  <c r="FP187" i="30"/>
  <c r="FO187" i="30"/>
  <c r="FN187" i="30"/>
  <c r="FM187" i="30"/>
  <c r="FL187" i="30"/>
  <c r="FK187" i="30"/>
  <c r="FJ187" i="30"/>
  <c r="FI187" i="30"/>
  <c r="FH187" i="30"/>
  <c r="FG187" i="30"/>
  <c r="FF187" i="30"/>
  <c r="FE187" i="30"/>
  <c r="FD187" i="30"/>
  <c r="FC187" i="30"/>
  <c r="FB187" i="30"/>
  <c r="FA187" i="30"/>
  <c r="EZ187" i="30"/>
  <c r="EY187" i="30"/>
  <c r="EX187" i="30"/>
  <c r="EW187" i="30"/>
  <c r="EV187" i="30"/>
  <c r="EU187" i="30"/>
  <c r="ET187" i="30"/>
  <c r="ES187" i="30"/>
  <c r="ER187" i="30"/>
  <c r="EQ187" i="30"/>
  <c r="EP187" i="30"/>
  <c r="EO187" i="30"/>
  <c r="EN187" i="30"/>
  <c r="EM187" i="30"/>
  <c r="EL187" i="30"/>
  <c r="EK187" i="30"/>
  <c r="EJ187" i="30"/>
  <c r="EI187" i="30"/>
  <c r="EH187" i="30"/>
  <c r="EG187" i="30"/>
  <c r="EF187" i="30"/>
  <c r="EE187" i="30"/>
  <c r="ED187" i="30"/>
  <c r="EC187" i="30"/>
  <c r="EB187" i="30"/>
  <c r="EA187" i="30"/>
  <c r="DZ187" i="30"/>
  <c r="DY187" i="30"/>
  <c r="DX187" i="30"/>
  <c r="DW187" i="30"/>
  <c r="DV187" i="30"/>
  <c r="DU187" i="30"/>
  <c r="DT187" i="30"/>
  <c r="DS187" i="30"/>
  <c r="DR187" i="30"/>
  <c r="DQ187" i="30"/>
  <c r="DP187" i="30"/>
  <c r="DO187" i="30"/>
  <c r="DN187" i="30"/>
  <c r="DM187" i="30"/>
  <c r="DL187" i="30"/>
  <c r="DK187" i="30"/>
  <c r="DJ187" i="30"/>
  <c r="DI187" i="30"/>
  <c r="DH187" i="30"/>
  <c r="DG187" i="30"/>
  <c r="DF187" i="30"/>
  <c r="DE187" i="30"/>
  <c r="DD187" i="30"/>
  <c r="DC187" i="30"/>
  <c r="DB187" i="30"/>
  <c r="DA187" i="30"/>
  <c r="CZ187" i="30"/>
  <c r="CY187" i="30"/>
  <c r="CX187" i="30"/>
  <c r="CW187" i="30"/>
  <c r="CV187" i="30"/>
  <c r="CU187" i="30"/>
  <c r="CT187" i="30"/>
  <c r="CS187" i="30"/>
  <c r="CR187" i="30"/>
  <c r="CQ187" i="30"/>
  <c r="CP187" i="30"/>
  <c r="CO187" i="30"/>
  <c r="CN187" i="30"/>
  <c r="CM187" i="30"/>
  <c r="CL187" i="30"/>
  <c r="CK187" i="30"/>
  <c r="CJ187" i="30"/>
  <c r="CI187" i="30"/>
  <c r="CH187" i="30"/>
  <c r="CG187" i="30"/>
  <c r="CF187" i="30"/>
  <c r="CE187" i="30"/>
  <c r="CD187" i="30"/>
  <c r="CC187" i="30"/>
  <c r="CB187" i="30"/>
  <c r="CA187" i="30"/>
  <c r="BZ187" i="30"/>
  <c r="BY187" i="30"/>
  <c r="BX187" i="30"/>
  <c r="BW187" i="30"/>
  <c r="BV187" i="30"/>
  <c r="BU187" i="30"/>
  <c r="BT187" i="30"/>
  <c r="BS187" i="30"/>
  <c r="BR187" i="30"/>
  <c r="BQ187" i="30"/>
  <c r="BP187" i="30"/>
  <c r="BO187" i="30"/>
  <c r="BN187" i="30"/>
  <c r="BM187" i="30"/>
  <c r="BL187" i="30"/>
  <c r="BK187" i="30"/>
  <c r="BJ187" i="30"/>
  <c r="BI187" i="30"/>
  <c r="BH187" i="30"/>
  <c r="BG187" i="30"/>
  <c r="BF187" i="30"/>
  <c r="BE187" i="30"/>
  <c r="BD187" i="30"/>
  <c r="BC187" i="30"/>
  <c r="BB187" i="30"/>
  <c r="BA187" i="30"/>
  <c r="AZ187" i="30"/>
  <c r="AY187" i="30"/>
  <c r="AX187" i="30"/>
  <c r="AW187" i="30"/>
  <c r="AV187" i="30"/>
  <c r="AU187" i="30"/>
  <c r="AT187" i="30"/>
  <c r="AS187" i="30"/>
  <c r="AR187" i="30"/>
  <c r="AQ187" i="30"/>
  <c r="AP187" i="30"/>
  <c r="AO187" i="30"/>
  <c r="AN187" i="30"/>
  <c r="AM187" i="30"/>
  <c r="AL187" i="30"/>
  <c r="AK187" i="30"/>
  <c r="AJ187" i="30"/>
  <c r="AI187" i="30"/>
  <c r="AH187" i="30"/>
  <c r="AG187" i="30"/>
  <c r="AF187" i="30"/>
  <c r="AE187" i="30"/>
  <c r="AD187" i="30"/>
  <c r="AC187" i="30"/>
  <c r="AB187" i="30"/>
  <c r="AA187" i="30"/>
  <c r="Z187" i="30"/>
  <c r="Y187" i="30"/>
  <c r="X187" i="30"/>
  <c r="W187" i="30"/>
  <c r="V187" i="30"/>
  <c r="U187" i="30"/>
  <c r="T187" i="30"/>
  <c r="S187" i="30"/>
  <c r="R187" i="30"/>
  <c r="Q187" i="30"/>
  <c r="P187" i="30"/>
  <c r="O187" i="30"/>
  <c r="N187" i="30"/>
  <c r="M187" i="30"/>
  <c r="L187" i="30"/>
  <c r="K187" i="30"/>
  <c r="J187" i="30"/>
  <c r="I187" i="30"/>
  <c r="H187" i="30"/>
  <c r="G187" i="30"/>
  <c r="F187" i="30"/>
  <c r="E187" i="30"/>
  <c r="D187" i="30"/>
  <c r="C187" i="30"/>
  <c r="B237" i="30"/>
  <c r="B102" i="30"/>
  <c r="B215" i="30"/>
  <c r="B235" i="30"/>
  <c r="C194" i="30"/>
  <c r="C197" i="30"/>
  <c r="D194" i="30"/>
  <c r="D197" i="30"/>
  <c r="E194" i="30"/>
  <c r="E197" i="30"/>
  <c r="F194" i="30"/>
  <c r="F197" i="30"/>
  <c r="G194" i="30"/>
  <c r="G197" i="30"/>
  <c r="H194" i="30"/>
  <c r="H197" i="30"/>
  <c r="I194" i="30"/>
  <c r="I197" i="30"/>
  <c r="J194" i="30"/>
  <c r="J197" i="30"/>
  <c r="K194" i="30"/>
  <c r="K197" i="30"/>
  <c r="L194" i="30"/>
  <c r="L197" i="30"/>
  <c r="M194" i="30"/>
  <c r="M197" i="30"/>
  <c r="N194" i="30"/>
  <c r="N197" i="30"/>
  <c r="O194" i="30"/>
  <c r="O197" i="30"/>
  <c r="P194" i="30"/>
  <c r="P197" i="30"/>
  <c r="Q194" i="30"/>
  <c r="Q197" i="30"/>
  <c r="R194" i="30"/>
  <c r="R197" i="30"/>
  <c r="S194" i="30"/>
  <c r="S197" i="30"/>
  <c r="T194" i="30"/>
  <c r="T197" i="30"/>
  <c r="U194" i="30"/>
  <c r="U197" i="30"/>
  <c r="V194" i="30"/>
  <c r="V197" i="30"/>
  <c r="W194" i="30"/>
  <c r="W197" i="30"/>
  <c r="X194" i="30"/>
  <c r="X197" i="30"/>
  <c r="Y194" i="30"/>
  <c r="Y197" i="30"/>
  <c r="Z194" i="30"/>
  <c r="Z197" i="30"/>
  <c r="AA194" i="30"/>
  <c r="AA197" i="30"/>
  <c r="AB194" i="30"/>
  <c r="AB197" i="30"/>
  <c r="AC194" i="30"/>
  <c r="AC197" i="30"/>
  <c r="AD194" i="30"/>
  <c r="AD197" i="30"/>
  <c r="AE194" i="30"/>
  <c r="AE197" i="30"/>
  <c r="AF194" i="30"/>
  <c r="AF197" i="30"/>
  <c r="AG194" i="30"/>
  <c r="AG197" i="30"/>
  <c r="AH194" i="30"/>
  <c r="AH197" i="30"/>
  <c r="AI194" i="30"/>
  <c r="AI197" i="30"/>
  <c r="AJ194" i="30"/>
  <c r="AJ197" i="30"/>
  <c r="AK194" i="30"/>
  <c r="AK197" i="30"/>
  <c r="AL194" i="30"/>
  <c r="AL197" i="30"/>
  <c r="AM194" i="30"/>
  <c r="AM197" i="30"/>
  <c r="AN194" i="30"/>
  <c r="AN197" i="30"/>
  <c r="AO194" i="30"/>
  <c r="AO197" i="30"/>
  <c r="AP194" i="30"/>
  <c r="AP197" i="30"/>
  <c r="AQ194" i="30"/>
  <c r="AQ197" i="30"/>
  <c r="AR194" i="30"/>
  <c r="AR197" i="30"/>
  <c r="AS194" i="30"/>
  <c r="AS197" i="30"/>
  <c r="AT194" i="30"/>
  <c r="AT197" i="30"/>
  <c r="AU194" i="30"/>
  <c r="AU197" i="30"/>
  <c r="AV194" i="30"/>
  <c r="AV197" i="30"/>
  <c r="AW194" i="30"/>
  <c r="AW197" i="30"/>
  <c r="AX194" i="30"/>
  <c r="AX197" i="30"/>
  <c r="AY194" i="30"/>
  <c r="AY197" i="30"/>
  <c r="AZ194" i="30"/>
  <c r="AZ197" i="30"/>
  <c r="BA194" i="30"/>
  <c r="BA197" i="30"/>
  <c r="BB194" i="30"/>
  <c r="BB197" i="30"/>
  <c r="BC194" i="30"/>
  <c r="BC197" i="30"/>
  <c r="BD194" i="30"/>
  <c r="BD197" i="30"/>
  <c r="BE194" i="30"/>
  <c r="BE197" i="30"/>
  <c r="BF194" i="30"/>
  <c r="BF197" i="30"/>
  <c r="BG194" i="30"/>
  <c r="BG197" i="30"/>
  <c r="BH194" i="30"/>
  <c r="BH197" i="30"/>
  <c r="BI194" i="30"/>
  <c r="BI197" i="30"/>
  <c r="BJ194" i="30"/>
  <c r="BJ197" i="30"/>
  <c r="BK194" i="30"/>
  <c r="BK197" i="30"/>
  <c r="BL194" i="30"/>
  <c r="BL197" i="30"/>
  <c r="BM194" i="30"/>
  <c r="BM197" i="30"/>
  <c r="BN194" i="30"/>
  <c r="BN197" i="30"/>
  <c r="BO194" i="30"/>
  <c r="BO197" i="30"/>
  <c r="BP194" i="30"/>
  <c r="BP197" i="30"/>
  <c r="BQ194" i="30"/>
  <c r="BQ197" i="30"/>
  <c r="BR194" i="30"/>
  <c r="BR197" i="30"/>
  <c r="BS194" i="30"/>
  <c r="BS197" i="30"/>
  <c r="BT194" i="30"/>
  <c r="BT197" i="30"/>
  <c r="BU194" i="30"/>
  <c r="BU197" i="30"/>
  <c r="BV194" i="30"/>
  <c r="BV197" i="30"/>
  <c r="BW194" i="30"/>
  <c r="BW197" i="30"/>
  <c r="BX194" i="30"/>
  <c r="BX197" i="30"/>
  <c r="BY194" i="30"/>
  <c r="BY197" i="30"/>
  <c r="BZ194" i="30"/>
  <c r="BZ197" i="30"/>
  <c r="CA194" i="30"/>
  <c r="CA197" i="30"/>
  <c r="CB194" i="30"/>
  <c r="CB197" i="30"/>
  <c r="CC194" i="30"/>
  <c r="CC197" i="30"/>
  <c r="CD194" i="30"/>
  <c r="CD197" i="30"/>
  <c r="CE194" i="30"/>
  <c r="CE197" i="30"/>
  <c r="CF194" i="30"/>
  <c r="CF197" i="30"/>
  <c r="CG194" i="30"/>
  <c r="CG197" i="30"/>
  <c r="CH194" i="30"/>
  <c r="CH197" i="30"/>
  <c r="CI194" i="30"/>
  <c r="CI197" i="30"/>
  <c r="CJ194" i="30"/>
  <c r="CJ197" i="30"/>
  <c r="CK194" i="30"/>
  <c r="CK197" i="30"/>
  <c r="CL194" i="30"/>
  <c r="CL197" i="30"/>
  <c r="CM194" i="30"/>
  <c r="CM197" i="30"/>
  <c r="CN194" i="30"/>
  <c r="CN197" i="30"/>
  <c r="CO194" i="30"/>
  <c r="CO197" i="30"/>
  <c r="CP194" i="30"/>
  <c r="CP197" i="30"/>
  <c r="CQ194" i="30"/>
  <c r="CQ197" i="30"/>
  <c r="CR194" i="30"/>
  <c r="CR197" i="30"/>
  <c r="CS194" i="30"/>
  <c r="CS197" i="30"/>
  <c r="CT194" i="30"/>
  <c r="CT197" i="30"/>
  <c r="CU194" i="30"/>
  <c r="CU197" i="30"/>
  <c r="CV194" i="30"/>
  <c r="CV197" i="30"/>
  <c r="CW194" i="30"/>
  <c r="CW197" i="30"/>
  <c r="CX194" i="30"/>
  <c r="CX197" i="30"/>
  <c r="CY194" i="30"/>
  <c r="CY197" i="30"/>
  <c r="CZ194" i="30"/>
  <c r="CZ197" i="30"/>
  <c r="DA194" i="30"/>
  <c r="DA197" i="30"/>
  <c r="DB194" i="30"/>
  <c r="DB197" i="30"/>
  <c r="DC194" i="30"/>
  <c r="DC197" i="30"/>
  <c r="DD194" i="30"/>
  <c r="DD197" i="30"/>
  <c r="DE194" i="30"/>
  <c r="DE197" i="30"/>
  <c r="DF194" i="30"/>
  <c r="DF197" i="30"/>
  <c r="DG194" i="30"/>
  <c r="DG197" i="30"/>
  <c r="DH194" i="30"/>
  <c r="DH197" i="30"/>
  <c r="DI194" i="30"/>
  <c r="DI197" i="30"/>
  <c r="DJ194" i="30"/>
  <c r="DJ197" i="30"/>
  <c r="DK194" i="30"/>
  <c r="DK197" i="30"/>
  <c r="DL194" i="30"/>
  <c r="DL197" i="30"/>
  <c r="DM194" i="30"/>
  <c r="DM197" i="30"/>
  <c r="DN194" i="30"/>
  <c r="DN197" i="30"/>
  <c r="DO194" i="30"/>
  <c r="DO197" i="30"/>
  <c r="DP194" i="30"/>
  <c r="DP197" i="30"/>
  <c r="DQ194" i="30"/>
  <c r="DQ197" i="30"/>
  <c r="DR194" i="30"/>
  <c r="DR197" i="30"/>
  <c r="DS194" i="30"/>
  <c r="DS197" i="30"/>
  <c r="DT194" i="30"/>
  <c r="DT197" i="30"/>
  <c r="DU194" i="30"/>
  <c r="DU197" i="30"/>
  <c r="DV194" i="30"/>
  <c r="DV197" i="30"/>
  <c r="DW194" i="30"/>
  <c r="DW197" i="30"/>
  <c r="DX194" i="30"/>
  <c r="DX197" i="30"/>
  <c r="DY194" i="30"/>
  <c r="DY197" i="30"/>
  <c r="DZ194" i="30"/>
  <c r="DZ197" i="30"/>
  <c r="EA194" i="30"/>
  <c r="EA197" i="30"/>
  <c r="EB194" i="30"/>
  <c r="EB197" i="30"/>
  <c r="EC194" i="30"/>
  <c r="EC197" i="30"/>
  <c r="ED194" i="30"/>
  <c r="ED197" i="30"/>
  <c r="EE194" i="30"/>
  <c r="EE197" i="30"/>
  <c r="EF194" i="30"/>
  <c r="EF197" i="30"/>
  <c r="EG194" i="30"/>
  <c r="EG197" i="30"/>
  <c r="EH194" i="30"/>
  <c r="EH197" i="30"/>
  <c r="EI194" i="30"/>
  <c r="EI197" i="30"/>
  <c r="EJ194" i="30"/>
  <c r="EJ197" i="30"/>
  <c r="EK194" i="30"/>
  <c r="EK197" i="30"/>
  <c r="EL194" i="30"/>
  <c r="EL197" i="30"/>
  <c r="EM194" i="30"/>
  <c r="EM197" i="30"/>
  <c r="EN194" i="30"/>
  <c r="EN197" i="30"/>
  <c r="EO194" i="30"/>
  <c r="EO197" i="30"/>
  <c r="EP194" i="30"/>
  <c r="EP197" i="30"/>
  <c r="EQ194" i="30"/>
  <c r="EQ197" i="30"/>
  <c r="ER194" i="30"/>
  <c r="ER197" i="30"/>
  <c r="ES194" i="30"/>
  <c r="ES197" i="30"/>
  <c r="ET194" i="30"/>
  <c r="ET197" i="30"/>
  <c r="EU194" i="30"/>
  <c r="EU197" i="30"/>
  <c r="EV194" i="30"/>
  <c r="EV197" i="30"/>
  <c r="EW194" i="30"/>
  <c r="EW197" i="30"/>
  <c r="EX194" i="30"/>
  <c r="EX197" i="30"/>
  <c r="EY194" i="30"/>
  <c r="EY197" i="30"/>
  <c r="EZ194" i="30"/>
  <c r="EZ197" i="30"/>
  <c r="FA194" i="30"/>
  <c r="FA197" i="30"/>
  <c r="FB194" i="30"/>
  <c r="FB197" i="30"/>
  <c r="FC194" i="30"/>
  <c r="FC197" i="30"/>
  <c r="FD194" i="30"/>
  <c r="FD197" i="30"/>
  <c r="FE194" i="30"/>
  <c r="FE197" i="30"/>
  <c r="FF194" i="30"/>
  <c r="FF197" i="30"/>
  <c r="FG194" i="30"/>
  <c r="FG197" i="30"/>
  <c r="FH194" i="30"/>
  <c r="FH197" i="30"/>
  <c r="FI194" i="30"/>
  <c r="FI197" i="30"/>
  <c r="FJ194" i="30"/>
  <c r="FJ197" i="30"/>
  <c r="FK194" i="30"/>
  <c r="FK197" i="30"/>
  <c r="FL194" i="30"/>
  <c r="FL197" i="30"/>
  <c r="FM194" i="30"/>
  <c r="FM197" i="30"/>
  <c r="FN194" i="30"/>
  <c r="FN197" i="30"/>
  <c r="FO194" i="30"/>
  <c r="FO197" i="30"/>
  <c r="FP194" i="30"/>
  <c r="FP197" i="30"/>
  <c r="FQ194" i="30"/>
  <c r="FQ197" i="30"/>
  <c r="FR194" i="30"/>
  <c r="FR197" i="30"/>
  <c r="FS194" i="30"/>
  <c r="FS197" i="30"/>
  <c r="FT194" i="30"/>
  <c r="FT197" i="30"/>
  <c r="FU194" i="30"/>
  <c r="FU197" i="30"/>
  <c r="FV194" i="30"/>
  <c r="FV197" i="30"/>
  <c r="FW194" i="30"/>
  <c r="FW197" i="30"/>
  <c r="FX194" i="30"/>
  <c r="FX197" i="30"/>
  <c r="FY194" i="30"/>
  <c r="FY197" i="30"/>
  <c r="FZ194" i="30"/>
  <c r="FZ197" i="30"/>
  <c r="GA194" i="30"/>
  <c r="GA197" i="30"/>
  <c r="GB194" i="30"/>
  <c r="GB197" i="30"/>
  <c r="GC194" i="30"/>
  <c r="GC197" i="30"/>
  <c r="GD194" i="30"/>
  <c r="GD197" i="30"/>
  <c r="GE194" i="30"/>
  <c r="GE197" i="30"/>
  <c r="GF194" i="30"/>
  <c r="GF197" i="30"/>
  <c r="GG194" i="30"/>
  <c r="GG197" i="30"/>
  <c r="GH194" i="30"/>
  <c r="GH197" i="30"/>
  <c r="GI194" i="30"/>
  <c r="GI197" i="30"/>
  <c r="GJ194" i="30"/>
  <c r="GJ197" i="30"/>
  <c r="GK194" i="30"/>
  <c r="GK197" i="30"/>
  <c r="GL194" i="30"/>
  <c r="GL197" i="30"/>
  <c r="GM194" i="30"/>
  <c r="GM197" i="30"/>
  <c r="GN194" i="30"/>
  <c r="GN197" i="30"/>
  <c r="GO194" i="30"/>
  <c r="GO197" i="30"/>
  <c r="GP194" i="30"/>
  <c r="GP197" i="30"/>
  <c r="GQ194" i="30"/>
  <c r="GQ197" i="30"/>
  <c r="GR194" i="30"/>
  <c r="GR197" i="30"/>
  <c r="GS194" i="30"/>
  <c r="GS197" i="30"/>
  <c r="C102" i="30"/>
  <c r="D102" i="30"/>
  <c r="E102" i="30"/>
  <c r="F102" i="30"/>
  <c r="G102" i="30"/>
  <c r="H102" i="30"/>
  <c r="I102" i="30"/>
  <c r="J102" i="30"/>
  <c r="K102" i="30"/>
  <c r="L102" i="30"/>
  <c r="M102" i="30"/>
  <c r="N102" i="30"/>
  <c r="O102" i="30"/>
  <c r="P102" i="30"/>
  <c r="Q102" i="30"/>
  <c r="R102" i="30"/>
  <c r="S102" i="30"/>
  <c r="T102" i="30"/>
  <c r="U102" i="30"/>
  <c r="V102" i="30"/>
  <c r="W102" i="30"/>
  <c r="X102" i="30"/>
  <c r="Y102" i="30"/>
  <c r="Z102" i="30"/>
  <c r="AA102" i="30"/>
  <c r="AB102" i="30"/>
  <c r="AC102" i="30"/>
  <c r="AD102" i="30"/>
  <c r="AE102" i="30"/>
  <c r="AF102" i="30"/>
  <c r="AG102" i="30"/>
  <c r="AH102" i="30"/>
  <c r="AI102" i="30"/>
  <c r="AJ102" i="30"/>
  <c r="AK102" i="30"/>
  <c r="AL102" i="30"/>
  <c r="AM102" i="30"/>
  <c r="AN102" i="30"/>
  <c r="AO102" i="30"/>
  <c r="AP102" i="30"/>
  <c r="AQ102" i="30"/>
  <c r="AR102" i="30"/>
  <c r="AS102" i="30"/>
  <c r="AT102" i="30"/>
  <c r="AU102" i="30"/>
  <c r="AV102" i="30"/>
  <c r="AW102" i="30"/>
  <c r="AX102" i="30"/>
  <c r="AY102" i="30"/>
  <c r="AZ102" i="30"/>
  <c r="BA102" i="30"/>
  <c r="BB102" i="30"/>
  <c r="BC102" i="30"/>
  <c r="BD102" i="30"/>
  <c r="BE102" i="30"/>
  <c r="BF102" i="30"/>
  <c r="BG102" i="30"/>
  <c r="BH102" i="30"/>
  <c r="BI102" i="30"/>
  <c r="BJ102" i="30"/>
  <c r="BK102" i="30"/>
  <c r="BL102" i="30"/>
  <c r="BM102" i="30"/>
  <c r="BN102" i="30"/>
  <c r="BO102" i="30"/>
  <c r="BP102" i="30"/>
  <c r="BQ102" i="30"/>
  <c r="BR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D102" i="30"/>
  <c r="CE102" i="30"/>
  <c r="CF102" i="30"/>
  <c r="CG102" i="30"/>
  <c r="CH102" i="30"/>
  <c r="CI102" i="30"/>
  <c r="CJ102" i="30"/>
  <c r="CK102" i="30"/>
  <c r="CL102" i="30"/>
  <c r="CM102" i="30"/>
  <c r="CN102" i="30"/>
  <c r="CO102" i="30"/>
  <c r="CP102" i="30"/>
  <c r="CQ102" i="30"/>
  <c r="CR102" i="30"/>
  <c r="CS102" i="30"/>
  <c r="CT102" i="30"/>
  <c r="CU102" i="30"/>
  <c r="CV102" i="30"/>
  <c r="CW102" i="30"/>
  <c r="CX102" i="30"/>
  <c r="CY102" i="30"/>
  <c r="CZ102" i="30"/>
  <c r="DA102" i="30"/>
  <c r="DB102" i="30"/>
  <c r="DC102" i="30"/>
  <c r="DD102" i="30"/>
  <c r="DE102" i="30"/>
  <c r="DF102" i="30"/>
  <c r="DG102" i="30"/>
  <c r="DH102" i="30"/>
  <c r="DI102" i="30"/>
  <c r="DJ102" i="30"/>
  <c r="DK102" i="30"/>
  <c r="DL102" i="30"/>
  <c r="DM102" i="30"/>
  <c r="DN102" i="30"/>
  <c r="DO102" i="30"/>
  <c r="DP102" i="30"/>
  <c r="DQ102" i="30"/>
  <c r="DR102" i="30"/>
  <c r="DS102" i="30"/>
  <c r="DT102" i="30"/>
  <c r="DU102" i="30"/>
  <c r="DV102" i="30"/>
  <c r="DW102" i="30"/>
  <c r="DX102" i="30"/>
  <c r="DY102" i="30"/>
  <c r="DZ102" i="30"/>
  <c r="EA102" i="30"/>
  <c r="EB102" i="30"/>
  <c r="EC102" i="30"/>
  <c r="ED102" i="30"/>
  <c r="EE102" i="30"/>
  <c r="EF102" i="30"/>
  <c r="EG102" i="30"/>
  <c r="EH102" i="30"/>
  <c r="EI102" i="30"/>
  <c r="EJ102" i="30"/>
  <c r="EK102" i="30"/>
  <c r="EL102" i="30"/>
  <c r="EM102" i="30"/>
  <c r="EN102" i="30"/>
  <c r="EO102" i="30"/>
  <c r="EP102" i="30"/>
  <c r="EQ102" i="30"/>
  <c r="ER102" i="30"/>
  <c r="ES102" i="30"/>
  <c r="ET102" i="30"/>
  <c r="EU102" i="30"/>
  <c r="EV102" i="30"/>
  <c r="EW102" i="30"/>
  <c r="EX102" i="30"/>
  <c r="EY102" i="30"/>
  <c r="EZ102" i="30"/>
  <c r="FA102" i="30"/>
  <c r="FB102" i="30"/>
  <c r="FC102" i="30"/>
  <c r="FD102" i="30"/>
  <c r="FE102" i="30"/>
  <c r="FF102" i="30"/>
  <c r="FG102" i="30"/>
  <c r="FH102" i="30"/>
  <c r="FI102" i="30"/>
  <c r="FJ102" i="30"/>
  <c r="FK102" i="30"/>
  <c r="FL102" i="30"/>
  <c r="FM102" i="30"/>
  <c r="FN102" i="30"/>
  <c r="FO102" i="30"/>
  <c r="FP102" i="30"/>
  <c r="FQ102" i="30"/>
  <c r="FR102" i="30"/>
  <c r="FS102" i="30"/>
  <c r="FT102" i="30"/>
  <c r="FU102" i="30"/>
  <c r="FV102" i="30"/>
  <c r="FW102" i="30"/>
  <c r="FX102" i="30"/>
  <c r="FY102" i="30"/>
  <c r="FZ102" i="30"/>
  <c r="GA102" i="30"/>
  <c r="GB102" i="30"/>
  <c r="GC102" i="30"/>
  <c r="GD102" i="30"/>
  <c r="GE102" i="30"/>
  <c r="GF102" i="30"/>
  <c r="GG102" i="30"/>
  <c r="GH102" i="30"/>
  <c r="GI102" i="30"/>
  <c r="GJ102" i="30"/>
  <c r="GK102" i="30"/>
  <c r="GL102" i="30"/>
  <c r="GM102" i="30"/>
  <c r="GN102" i="30"/>
  <c r="GO102" i="30"/>
  <c r="GP102" i="30"/>
  <c r="GQ102" i="30"/>
  <c r="GR102" i="30"/>
  <c r="GS102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Варвара Яковлева</author>
  </authors>
  <commentList>
    <comment ref="A3" authorId="0" shapeId="0" xr:uid="{00000000-0006-0000-0E00-000002000000}">
      <text>
        <r>
          <rPr>
            <b/>
            <sz val="9"/>
            <color indexed="81"/>
            <rFont val="Tahoma"/>
            <family val="2"/>
            <charset val="204"/>
          </rPr>
          <t>Варвара Яковлева:</t>
        </r>
        <r>
          <rPr>
            <sz val="9"/>
            <color indexed="81"/>
            <rFont val="Tahoma"/>
            <family val="2"/>
            <charset val="204"/>
          </rPr>
          <t xml:space="preserve">
as of 04/01/2021
SingleLimitsNonStackedUMBICoverageSubjectToNoFaultLC
SingleLimitsInterpolicyAndIntrapolicyStackedUMBICovSubjectToNoFaultLC</t>
        </r>
      </text>
    </comment>
    <comment ref="A24" authorId="0" shapeId="0" xr:uid="{00000000-0006-0000-0E00-000003000000}">
      <text>
        <r>
          <rPr>
            <b/>
            <sz val="9"/>
            <color indexed="81"/>
            <rFont val="Tahoma"/>
            <family val="2"/>
            <charset val="204"/>
          </rPr>
          <t>Варвара Яковлева:</t>
        </r>
        <r>
          <rPr>
            <sz val="9"/>
            <color indexed="81"/>
            <rFont val="Tahoma"/>
            <family val="2"/>
            <charset val="204"/>
          </rPr>
          <t xml:space="preserve">
SingleLimitsUninsuredAndUnderinsuredMotoristsBIAndPDCoverageLC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tc={A775CFD8-B225-49C6-87F4-38A7431D3FBF}</author>
    <author>tc={ABF69698-3D0E-4730-98B8-3D61BA2FC8FA}</author>
    <author>tc={D372EA83-48C5-454C-A7B9-88FBCC7900DA}</author>
    <author>tc={A3705143-0CF6-4D9B-AE54-C367CFA5FD67}</author>
    <author>tc={3C39878A-0E20-4BE4-A80B-BB68E1E6D21C}</author>
    <author>tc={CF2F6386-A52A-4C52-8383-AF5D089547A7}</author>
    <author>tc={76601665-76B8-4528-87B1-4A45866E9FEB}</author>
    <author>tc={4BF3EB00-7263-4031-898B-5E2EA2CE5FC6}</author>
    <author>tc={66E782A4-4043-4442-934C-C6AC278BAEAB}</author>
    <author>tc={894F5771-10FE-40FF-9B1D-63104C735BC3}</author>
    <author>tc={86BC0BE3-76DE-4100-A13D-C70D8E7D974E}</author>
    <author>tc={06A05522-5FAC-44D2-ADBF-B33B38F8D146}</author>
    <author>tc={73DB4D7D-5ABC-4AED-83E8-5683F151DB9A}</author>
    <author>tc={30B382B7-C0D8-42B7-85AA-D04F8022CE95}</author>
  </authors>
  <commentList>
    <comment ref="A57" authorId="0" shapeId="0" xr:uid="{A775CFD8-B225-49C6-87F4-38A7431D3FBF}">
      <text>
        <t>[Threaded comment]
Your version of Excel allows you to read this threaded comment; however, any edits to it will get removed if the file is opened in a newer version of Excel. Learn more: https://go.microsoft.com/fwlink/?linkid=870924
Comment:
    vehicle type = private passenger</t>
      </text>
    </comment>
    <comment ref="A62" authorId="1" shapeId="0" xr:uid="{ABF69698-3D0E-4730-98B8-3D61BA2FC8FA}">
      <text>
        <t>[Threaded comment]
Your version of Excel allows you to read this threaded comment; however, any edits to it will get removed if the file is opened in a newer version of Excel. Learn more: https://go.microsoft.com/fwlink/?linkid=870924
Comment:
    CA and TX</t>
      </text>
    </comment>
    <comment ref="A64" authorId="2" shapeId="0" xr:uid="{D372EA83-48C5-454C-A7B9-88FBCC7900DA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78" authorId="3" shapeId="0" xr:uid="{A3705143-0CF6-4D9B-AE54-C367CFA5FD67}">
      <text>
        <t>[Threaded comment]
Your version of Excel allows you to read this threaded comment; however, any edits to it will get removed if the file is opened in a newer version of Excel. Learn more: https://go.microsoft.com/fwlink/?linkid=870924
Comment:
    NJ</t>
      </text>
    </comment>
    <comment ref="A81" authorId="4" shapeId="0" xr:uid="{3C39878A-0E20-4BE4-A80B-BB68E1E6D21C}">
      <text>
        <t>[Threaded comment]
Your version of Excel allows you to read this threaded comment; however, any edits to it will get removed if the file is opened in a newer version of Excel. Learn more: https://go.microsoft.com/fwlink/?linkid=870924
Comment:
    NJ</t>
      </text>
    </comment>
    <comment ref="A82" authorId="5" shapeId="0" xr:uid="{CF2F6386-A52A-4C52-8383-AF5D089547A7}">
      <text>
        <t>[Threaded comment]
Your version of Excel allows you to read this threaded comment; however, any edits to it will get removed if the file is opened in a newer version of Excel. Learn more: https://go.microsoft.com/fwlink/?linkid=870924
Comment:
    NJ and FL</t>
      </text>
    </comment>
    <comment ref="A84" authorId="6" shapeId="0" xr:uid="{76601665-76B8-4528-87B1-4A45866E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86" authorId="7" shapeId="0" xr:uid="{4BF3EB00-7263-4031-898B-5E2EA2CE5FC6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88" authorId="8" shapeId="0" xr:uid="{66E782A4-4043-4442-934C-C6AC278BAEAB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0" authorId="9" shapeId="0" xr:uid="{894F5771-10FE-40FF-9B1D-63104C735BC3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2" authorId="10" shapeId="0" xr:uid="{86BC0BE3-76DE-4100-A13D-C70D8E7D974E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4" authorId="11" shapeId="0" xr:uid="{06A05522-5FAC-44D2-ADBF-B33B38F8D146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6" authorId="12" shapeId="0" xr:uid="{73DB4D7D-5ABC-4AED-83E8-5683F151DB9A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states except PA</t>
      </text>
    </comment>
    <comment ref="B197" authorId="13" shapeId="0" xr:uid="{30B382B7-C0D8-42B7-85AA-D04F8022CE95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amount for the first location takes into account policy level premiums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<sst xmlns="http://schemas.openxmlformats.org/spreadsheetml/2006/main" count="40083" uniqueCount="9545">
  <si>
    <t>VehicleCollection</t>
  </si>
  <si>
    <t>Vehicle/VehicleDescriptionRows</t>
  </si>
  <si>
    <t>Vehicle1</t>
  </si>
  <si>
    <t>Vehicle2</t>
  </si>
  <si>
    <t>Vehicle3</t>
  </si>
  <si>
    <t>Vehicle4</t>
  </si>
  <si>
    <t>Vehicle5</t>
  </si>
  <si>
    <t>Vehicle6</t>
  </si>
  <si>
    <t>Vehicle7</t>
  </si>
  <si>
    <t>Vehicle8</t>
  </si>
  <si>
    <t>Vehicle9</t>
  </si>
  <si>
    <t>Vehicle10</t>
  </si>
  <si>
    <t>Vehicle11</t>
  </si>
  <si>
    <t>Vehicle12</t>
  </si>
  <si>
    <t>Vehicle13</t>
  </si>
  <si>
    <t>Vehicle14</t>
  </si>
  <si>
    <t>Vehicle15</t>
  </si>
  <si>
    <t>Vehicle16</t>
  </si>
  <si>
    <t>Vehicle17</t>
  </si>
  <si>
    <t>Vehicle18</t>
  </si>
  <si>
    <t>Vehicle19</t>
  </si>
  <si>
    <t>Vehicle20</t>
  </si>
  <si>
    <t>Vehicle21</t>
  </si>
  <si>
    <t>Vehicle22</t>
  </si>
  <si>
    <t>Vehicle23</t>
  </si>
  <si>
    <t>Vehicle24</t>
  </si>
  <si>
    <t>Vehicle25</t>
  </si>
  <si>
    <t>Vehicle26</t>
  </si>
  <si>
    <t>Vehicle27</t>
  </si>
  <si>
    <t>Vehicle28</t>
  </si>
  <si>
    <t>Vehicle29</t>
  </si>
  <si>
    <t>Vehicle30</t>
  </si>
  <si>
    <t>Vehicle31</t>
  </si>
  <si>
    <t>Vehicle32</t>
  </si>
  <si>
    <t>Vehicle33</t>
  </si>
  <si>
    <t>Vehicle34</t>
  </si>
  <si>
    <t>Vehicle35</t>
  </si>
  <si>
    <t>Vehicle36</t>
  </si>
  <si>
    <t>Vehicle37</t>
  </si>
  <si>
    <t>Vehicle38</t>
  </si>
  <si>
    <t>Vehicle39</t>
  </si>
  <si>
    <t>Vehicle40</t>
  </si>
  <si>
    <t>Vehicle41</t>
  </si>
  <si>
    <t>Vehicle42</t>
  </si>
  <si>
    <t>Vehicle43</t>
  </si>
  <si>
    <t>Vehicle44</t>
  </si>
  <si>
    <t>Vehicle45</t>
  </si>
  <si>
    <t>Vehicle46</t>
  </si>
  <si>
    <t>Vehicle47</t>
  </si>
  <si>
    <t>Vehicle48</t>
  </si>
  <si>
    <t>Vehicle49</t>
  </si>
  <si>
    <t>Vehicle50</t>
  </si>
  <si>
    <t>Vehicle51</t>
  </si>
  <si>
    <t>Vehicle52</t>
  </si>
  <si>
    <t>Vehicle53</t>
  </si>
  <si>
    <t>Vehicle54</t>
  </si>
  <si>
    <t>Vehicle55</t>
  </si>
  <si>
    <t>Vehicle56</t>
  </si>
  <si>
    <t>Vehicle57</t>
  </si>
  <si>
    <t>Vehicle58</t>
  </si>
  <si>
    <t>Vehicle59</t>
  </si>
  <si>
    <t>Vehicle60</t>
  </si>
  <si>
    <t>Vehicle61</t>
  </si>
  <si>
    <t>Vehicle62</t>
  </si>
  <si>
    <t>Vehicle63</t>
  </si>
  <si>
    <t>Vehicle64</t>
  </si>
  <si>
    <t>Vehicle65</t>
  </si>
  <si>
    <t>Vehicle66</t>
  </si>
  <si>
    <t>Vehicle67</t>
  </si>
  <si>
    <t>Vehicle68</t>
  </si>
  <si>
    <t>Vehicle69</t>
  </si>
  <si>
    <t>Vehicle70</t>
  </si>
  <si>
    <t>Vehicle71</t>
  </si>
  <si>
    <t>Vehicle72</t>
  </si>
  <si>
    <t>Vehicle73</t>
  </si>
  <si>
    <t>Vehicle74</t>
  </si>
  <si>
    <t>Vehicle75</t>
  </si>
  <si>
    <t>Vehicle76</t>
  </si>
  <si>
    <t>Vehicle77</t>
  </si>
  <si>
    <t>Vehicle78</t>
  </si>
  <si>
    <t>Vehicle79</t>
  </si>
  <si>
    <t>Vehicle80</t>
  </si>
  <si>
    <t>Vehicle81</t>
  </si>
  <si>
    <t>Vehicle82</t>
  </si>
  <si>
    <t>Vehicle83</t>
  </si>
  <si>
    <t>Vehicle84</t>
  </si>
  <si>
    <t>Vehicle85</t>
  </si>
  <si>
    <t>Vehicle86</t>
  </si>
  <si>
    <t>Vehicle87</t>
  </si>
  <si>
    <t>Vehicle88</t>
  </si>
  <si>
    <t>Vehicle89</t>
  </si>
  <si>
    <t>Vehicle90</t>
  </si>
  <si>
    <t>Vehicle91</t>
  </si>
  <si>
    <t>Vehicle92</t>
  </si>
  <si>
    <t>Vehicle93</t>
  </si>
  <si>
    <t>Vehicle94</t>
  </si>
  <si>
    <t>Vehicle95</t>
  </si>
  <si>
    <t>Vehicle96</t>
  </si>
  <si>
    <t>Vehicle97</t>
  </si>
  <si>
    <t>Vehicle98</t>
  </si>
  <si>
    <t>Vehicle99</t>
  </si>
  <si>
    <t>Vehicle100</t>
  </si>
  <si>
    <t>Vehicle101</t>
  </si>
  <si>
    <t>Vehicle102</t>
  </si>
  <si>
    <t>Vehicle103</t>
  </si>
  <si>
    <t>Vehicle104</t>
  </si>
  <si>
    <t>Vehicle105</t>
  </si>
  <si>
    <t>Vehicle106</t>
  </si>
  <si>
    <t>Vehicle107</t>
  </si>
  <si>
    <t>Vehicle108</t>
  </si>
  <si>
    <t>Vehicle109</t>
  </si>
  <si>
    <t>Vehicle110</t>
  </si>
  <si>
    <t>Vehicle111</t>
  </si>
  <si>
    <t>Vehicle112</t>
  </si>
  <si>
    <t>Vehicle113</t>
  </si>
  <si>
    <t>Vehicle114</t>
  </si>
  <si>
    <t>Vehicle115</t>
  </si>
  <si>
    <t>Vehicle116</t>
  </si>
  <si>
    <t>Vehicle117</t>
  </si>
  <si>
    <t>Vehicle118</t>
  </si>
  <si>
    <t>Vehicle119</t>
  </si>
  <si>
    <t>Vehicle120</t>
  </si>
  <si>
    <t>Vehicle121</t>
  </si>
  <si>
    <t>Vehicle122</t>
  </si>
  <si>
    <t>Vehicle123</t>
  </si>
  <si>
    <t>Vehicle124</t>
  </si>
  <si>
    <t>Vehicle125</t>
  </si>
  <si>
    <t>Vehicle126</t>
  </si>
  <si>
    <t>Vehicle127</t>
  </si>
  <si>
    <t>Vehicle128</t>
  </si>
  <si>
    <t>Vehicle129</t>
  </si>
  <si>
    <t>Vehicle130</t>
  </si>
  <si>
    <t>Vehicle131</t>
  </si>
  <si>
    <t>Vehicle132</t>
  </si>
  <si>
    <t>Vehicle133</t>
  </si>
  <si>
    <t>Vehicle134</t>
  </si>
  <si>
    <t>Vehicle135</t>
  </si>
  <si>
    <t>Vehicle136</t>
  </si>
  <si>
    <t>Vehicle137</t>
  </si>
  <si>
    <t>Vehicle138</t>
  </si>
  <si>
    <t>Vehicle139</t>
  </si>
  <si>
    <t>Vehicle140</t>
  </si>
  <si>
    <t>Vehicle141</t>
  </si>
  <si>
    <t>Vehicle142</t>
  </si>
  <si>
    <t>Vehicle143</t>
  </si>
  <si>
    <t>Vehicle144</t>
  </si>
  <si>
    <t>Vehicle145</t>
  </si>
  <si>
    <t>Vehicle146</t>
  </si>
  <si>
    <t>Vehicle147</t>
  </si>
  <si>
    <t>Vehicle148</t>
  </si>
  <si>
    <t>Vehicle149</t>
  </si>
  <si>
    <t>Vehicle150</t>
  </si>
  <si>
    <t>Vehicle151</t>
  </si>
  <si>
    <t>Vehicle152</t>
  </si>
  <si>
    <t>Vehicle153</t>
  </si>
  <si>
    <t>Vehicle154</t>
  </si>
  <si>
    <t>Vehicle155</t>
  </si>
  <si>
    <t>Vehicle156</t>
  </si>
  <si>
    <t>Vehicle157</t>
  </si>
  <si>
    <t>Vehicle158</t>
  </si>
  <si>
    <t>Vehicle159</t>
  </si>
  <si>
    <t>Vehicle160</t>
  </si>
  <si>
    <t>Vehicle161</t>
  </si>
  <si>
    <t>Vehicle162</t>
  </si>
  <si>
    <t>Vehicle163</t>
  </si>
  <si>
    <t>Vehicle164</t>
  </si>
  <si>
    <t>Vehicle165</t>
  </si>
  <si>
    <t>Vehicle166</t>
  </si>
  <si>
    <t>Vehicle167</t>
  </si>
  <si>
    <t>Vehicle168</t>
  </si>
  <si>
    <t>Vehicle169</t>
  </si>
  <si>
    <t>Vehicle170</t>
  </si>
  <si>
    <t>Vehicle171</t>
  </si>
  <si>
    <t>Vehicle172</t>
  </si>
  <si>
    <t>Vehicle173</t>
  </si>
  <si>
    <t>Vehicle174</t>
  </si>
  <si>
    <t>Vehicle175</t>
  </si>
  <si>
    <t>Vehicle176</t>
  </si>
  <si>
    <t>Vehicle177</t>
  </si>
  <si>
    <t>Vehicle178</t>
  </si>
  <si>
    <t>Vehicle179</t>
  </si>
  <si>
    <t>Vehicle180</t>
  </si>
  <si>
    <t>Vehicle181</t>
  </si>
  <si>
    <t>Vehicle182</t>
  </si>
  <si>
    <t>Vehicle183</t>
  </si>
  <si>
    <t>Vehicle184</t>
  </si>
  <si>
    <t>Vehicle185</t>
  </si>
  <si>
    <t>Vehicle186</t>
  </si>
  <si>
    <t>Vehicle187</t>
  </si>
  <si>
    <t>Vehicle188</t>
  </si>
  <si>
    <t>Vehicle189</t>
  </si>
  <si>
    <t>Vehicle190</t>
  </si>
  <si>
    <t>Vehicle191</t>
  </si>
  <si>
    <t>Vehicle192</t>
  </si>
  <si>
    <t>Vehicle193</t>
  </si>
  <si>
    <t>Vehicle194</t>
  </si>
  <si>
    <t>Vehicle195</t>
  </si>
  <si>
    <t>Vehicle196</t>
  </si>
  <si>
    <t>Vehicle197</t>
  </si>
  <si>
    <t>Vehicle198</t>
  </si>
  <si>
    <t>Vehicle199</t>
  </si>
  <si>
    <t>Vehicle200</t>
  </si>
  <si>
    <t>VehicleNumber</t>
  </si>
  <si>
    <t>VehicleDescrVehicleNum</t>
  </si>
  <si>
    <t>StatedAmountBasis</t>
  </si>
  <si>
    <t>VehicleDescrDeductibleBasedOnStatedAmountBasis</t>
  </si>
  <si>
    <t>Value</t>
  </si>
  <si>
    <t>Year</t>
  </si>
  <si>
    <t>LocationNumber</t>
  </si>
  <si>
    <t>VehicleDescrLoc</t>
  </si>
  <si>
    <t>VehicleTypeTruck</t>
  </si>
  <si>
    <t>VehicleTruckTrailer</t>
  </si>
  <si>
    <t>VehicletypeTruckTractor</t>
  </si>
  <si>
    <t>VehicleDescrlblVehicleTypeTruckTractorLimAppetite</t>
  </si>
  <si>
    <t>VehicleTypeTrailer</t>
  </si>
  <si>
    <t>VehicleDescrlblVehicleTypeTrailer</t>
  </si>
  <si>
    <t>VehicletypeSemiTrailer</t>
  </si>
  <si>
    <t>VehicleDescrlblVehicleTypeSemiTrailerLimAppetite</t>
  </si>
  <si>
    <t>UtilityTrailer</t>
  </si>
  <si>
    <t>VehicleDescrlblVehicleTypeServiceOrUtilityTrailer</t>
  </si>
  <si>
    <t>VehicletypePrivatePassenger</t>
  </si>
  <si>
    <t>VehicleDescrVehicleTypePersonallyProcuredTransportation</t>
  </si>
  <si>
    <t>GrossVehicleWeight</t>
  </si>
  <si>
    <t>Local</t>
  </si>
  <si>
    <t>VehicleDescrRadiusLocal</t>
  </si>
  <si>
    <t>Intermediate</t>
  </si>
  <si>
    <t>VehicleDescrRadiusIntermediate</t>
  </si>
  <si>
    <t>LongHaul</t>
  </si>
  <si>
    <t>VehicleDescrRadiusLongHaul</t>
  </si>
  <si>
    <t>UsedWithLightTruck</t>
  </si>
  <si>
    <t>VehicleDescr/UsedWithLightTruck</t>
  </si>
  <si>
    <t>GaragingZone</t>
  </si>
  <si>
    <t>VehicleDescrGaragingZone</t>
  </si>
  <si>
    <t>FarthestTerminalZone</t>
  </si>
  <si>
    <t>VehicleDescrFarthestTerminalZone</t>
  </si>
  <si>
    <t>UseOfVehicleCommercial</t>
  </si>
  <si>
    <t>VehicleDescrUseOfVehicleCommercial</t>
  </si>
  <si>
    <t>UseOfVehicleRetail</t>
  </si>
  <si>
    <t>VehicleDescrUseOfVehicleRetail</t>
  </si>
  <si>
    <t>UseOfVehicleService</t>
  </si>
  <si>
    <t>VehicleDescrUseOfVehicleService</t>
  </si>
  <si>
    <t>PercentOfUseCommercial</t>
  </si>
  <si>
    <t>VehicleDescr/PercentageOfUseCommercial</t>
  </si>
  <si>
    <t>PercentOfUseRetail</t>
  </si>
  <si>
    <t>VehicleDescr/PercentageOfUseRetail</t>
  </si>
  <si>
    <t>PercentOfUseService</t>
  </si>
  <si>
    <t>VehicleDescr/PercentageOfUseService</t>
  </si>
  <si>
    <t>AdditionalInsuredLossPayee</t>
  </si>
  <si>
    <t>VehicleDescr/LossPayeeAdditionalInsured</t>
  </si>
  <si>
    <t>Liability</t>
  </si>
  <si>
    <t>VehicleDescrCheckCoveragesLiability</t>
  </si>
  <si>
    <t>NoFaultPIPCoverage</t>
  </si>
  <si>
    <t>VehicleDescrCheckCoveragesNoFaultCoverage</t>
  </si>
  <si>
    <t>PedestrianCoverage</t>
  </si>
  <si>
    <t>VehicleDescrlblCheckCoverages/Pedestrian</t>
  </si>
  <si>
    <t>MedicalPayments</t>
  </si>
  <si>
    <t>VehicleDescrCheckCoveragesMedicalPayments</t>
  </si>
  <si>
    <t>UninsuredMotorist</t>
  </si>
  <si>
    <t>VehicleDescrCheckCoveragesUninsuredMotorist</t>
  </si>
  <si>
    <t>UnderinsuredMotorist</t>
  </si>
  <si>
    <t>VehicleDescrCheckCoveragesUnderinsuredMotorist</t>
  </si>
  <si>
    <t>ComprehensiveCoverage</t>
  </si>
  <si>
    <t>VehicleDescrCheckCoveragesComprehensiveCoverage</t>
  </si>
  <si>
    <t>CollisionCoverage</t>
  </si>
  <si>
    <t>VehicleDescrCheckCoveragesCollisionCoverage</t>
  </si>
  <si>
    <t>RentalReimbursementCoverage</t>
  </si>
  <si>
    <t>VehicleDescrCheckCoveragesRentalReimbursementCoverage</t>
  </si>
  <si>
    <t>TowingAndLabor</t>
  </si>
  <si>
    <t>VehicleDescrCheckCoveragesTowingAndLabor</t>
  </si>
  <si>
    <t>AdditionalPIPNoFault</t>
  </si>
  <si>
    <t>VehicleDescrCheckCoveragesAdditionalNoFaultProtection</t>
  </si>
  <si>
    <t>ComprehensiveOtherThanCollisionOrSpecifiedCauseOfLossDeductible</t>
  </si>
  <si>
    <t>VehicleDescrOtherThanCollisionDeductible</t>
  </si>
  <si>
    <t>CollisionDeductible</t>
  </si>
  <si>
    <t>VehicleDescrCollisionDeductible</t>
  </si>
  <si>
    <t>Truckers</t>
  </si>
  <si>
    <t>VehicleTruckTrailerIndustryTruckers</t>
  </si>
  <si>
    <t>FoodDelivery</t>
  </si>
  <si>
    <t>VehicleTruckTrailerIndustryFoodDelivery</t>
  </si>
  <si>
    <t>SpecializedDelivery</t>
  </si>
  <si>
    <t>VehicleTruckTrailerIndustrySpecializedDelivery</t>
  </si>
  <si>
    <t>WasteDisposal</t>
  </si>
  <si>
    <t>VehicleTruckTrailerIndustryWasteDisposal</t>
  </si>
  <si>
    <t>Farmers</t>
  </si>
  <si>
    <t>VehicleTruckTrailerIndustryFarmers</t>
  </si>
  <si>
    <t>Dump&amp;TransitMix</t>
  </si>
  <si>
    <t>VehicleTruckTrailerIndustryDumpAndTransitMix</t>
  </si>
  <si>
    <t>Contractors</t>
  </si>
  <si>
    <t>VehicleTruckTrailerIndustryContractors</t>
  </si>
  <si>
    <t>Nototherwisespecified</t>
  </si>
  <si>
    <t>VehicleTruckTrailerIndustryNOC</t>
  </si>
  <si>
    <t>CommonCarriers</t>
  </si>
  <si>
    <t>VehicleTruckTrailerIndustryTruckersCommonCarriers</t>
  </si>
  <si>
    <t>ContractorcarriersOtherthanchemicalorironandsteelhaulers</t>
  </si>
  <si>
    <t>VehicleTruckTrailerIndustryTruckersContractorCarriersNOC</t>
  </si>
  <si>
    <t>Contractcarriershaulingchemicals</t>
  </si>
  <si>
    <t>VehicleTruckTrailerIndustryTruckersChemicalContractCarrier</t>
  </si>
  <si>
    <t>Contractcarriershaulingironorsteel</t>
  </si>
  <si>
    <t>VehicleTruckTrailerIndustryTruckersIronSteelContractCarrier</t>
  </si>
  <si>
    <t>Exemptcarriersotherthanlivestockhaulers</t>
  </si>
  <si>
    <t>VehicleTruckTrailerIndustryTruckersExemptCarriersNLivestock</t>
  </si>
  <si>
    <t>Exemptcarriershaulinglivestock</t>
  </si>
  <si>
    <t>VehicleTruckTrailerIndustryTruckersLivestockExemptCarriers</t>
  </si>
  <si>
    <t>Carriersengagedinbothprivatecarriageandtransportinggoods,materialsorcommoditiesforothers</t>
  </si>
  <si>
    <t>VehicleTruckTrailerIndustryTruckersCarrierPrivateAndForHire</t>
  </si>
  <si>
    <t>Towtrucksforhire</t>
  </si>
  <si>
    <t>VehicleTruckTrailerIndustryTruckersTowTrucksForHire</t>
  </si>
  <si>
    <t>Allother</t>
  </si>
  <si>
    <t>VehicleTruckTrailerIndustryTruckersAllOther</t>
  </si>
  <si>
    <t>Canneries&amp;PackingPlant</t>
  </si>
  <si>
    <t>VehicleTruckTrailerIndustryFoodDeliveryCanneriesPackingPlant</t>
  </si>
  <si>
    <t>FishSeafood</t>
  </si>
  <si>
    <t>VehicleTruckTrailerIndustryFoodDeliveryFishSeafood</t>
  </si>
  <si>
    <t>FrozenFood</t>
  </si>
  <si>
    <t>VehicleTruckTrailerIndustryFoodDeliveryFrozenFood</t>
  </si>
  <si>
    <t>Fruit&amp;Vegetables</t>
  </si>
  <si>
    <t>VehicleTruckTrailerIndustryFoodDeliveryFruitVegetables</t>
  </si>
  <si>
    <t>MeatorPoultry</t>
  </si>
  <si>
    <t>VehicleTruckTrailerIndustryFoodDeliveryMeatPoultry</t>
  </si>
  <si>
    <t>AllOther</t>
  </si>
  <si>
    <t>VehicleTruckTrailerIndustryFoodDeliveryAllOther</t>
  </si>
  <si>
    <t>ArmoredCars</t>
  </si>
  <si>
    <t>VehicleTruckTrailerIndustrySpecializedDeliveryArmoredCars</t>
  </si>
  <si>
    <t>FilmDelivery</t>
  </si>
  <si>
    <t>VehicleTruckTrailerIndustrySpecializedDeliveryFilmDelivery</t>
  </si>
  <si>
    <t>MagazinesorNewspapers</t>
  </si>
  <si>
    <t>VehicleTruckTrailerIndustrySpecializedDeliveryMagazinesNewspapers</t>
  </si>
  <si>
    <t>Mail&amp;ParcelPost</t>
  </si>
  <si>
    <t>VehicleTruckTrailerIndustrySpecializedDeliveryMailParcelPost</t>
  </si>
  <si>
    <t>VehicleTruckTrailerIndustrySpecializedDeliveryAllOther</t>
  </si>
  <si>
    <t>AutoDismantlers</t>
  </si>
  <si>
    <t>VehicleTruckTrailerIndustryWasteDisposalAutoDismantlers</t>
  </si>
  <si>
    <t>BuildingWreckingOperations</t>
  </si>
  <si>
    <t>VehicleTruckTrailerIndustryWasteDisposalBuildingWreckingOperations</t>
  </si>
  <si>
    <t>Garbage</t>
  </si>
  <si>
    <t>VehicleTruckTrailerIndustryWasteDisposalGarbage</t>
  </si>
  <si>
    <t>JunkDealers</t>
  </si>
  <si>
    <t>VehicleTruckTrailerIndustryWasteDisposalJunkDealers</t>
  </si>
  <si>
    <t>VehicleTruckTrailerIndustryWasteDisposalAllOther</t>
  </si>
  <si>
    <t>IndividuallyOwnedorFamilyCorpOtherthanLivestockHauling</t>
  </si>
  <si>
    <t>VehicleTruckTrailerIndustryFarmersIndividualFamilyCorp</t>
  </si>
  <si>
    <t>LivestockHauling</t>
  </si>
  <si>
    <t>VehicleTruckTrailerIndustryFarmersLivestockHauling</t>
  </si>
  <si>
    <t>VehicleTruckTrailerIndustryFarmersAllOther</t>
  </si>
  <si>
    <t>Excavating</t>
  </si>
  <si>
    <t>VehicleTruckTrailerIndustryDumpAndTransitMixExcavating</t>
  </si>
  <si>
    <t>SandandGravelOtherthanQuarrying</t>
  </si>
  <si>
    <t>VehicleTruckTrailerIndustryDumpAndTransitMixSandGravelNQuarrying</t>
  </si>
  <si>
    <t>Mining</t>
  </si>
  <si>
    <t>VehicleTruckTrailerIndustryDumpAndTransitMixMining</t>
  </si>
  <si>
    <t>Quarrying</t>
  </si>
  <si>
    <t>VehicleTruckTrailerIndustryDumpAndTransitMixQuarrying</t>
  </si>
  <si>
    <t>VehicleTruckTrailerIndustryDumpAndTransitMixAllOther</t>
  </si>
  <si>
    <t>BuildingCommercial</t>
  </si>
  <si>
    <t>VehicleTruckTrailerIndustryContractorsBuildingCommercial</t>
  </si>
  <si>
    <t>BuildingPrivateDwelling</t>
  </si>
  <si>
    <t>VehicleTruckTrailerIndustryContractorsBuildingPrivateDwelling</t>
  </si>
  <si>
    <t>Electrical,Plumbing,Masonry,PlasteringandOtherRepairorService</t>
  </si>
  <si>
    <t>VehicleTruckTrailerIndustryContractorsElecPlumbMasonPlaster</t>
  </si>
  <si>
    <t>VehicleTruckTrailerIndustryContractorsExcavating</t>
  </si>
  <si>
    <t>Street&amp;Road</t>
  </si>
  <si>
    <t>VehicleTruckTrailerIndustryContractorsStreetRoad</t>
  </si>
  <si>
    <t>VehicleTruckTrailerIndustryContractorsAllOther</t>
  </si>
  <si>
    <t>Logging&amp;Lumbering</t>
  </si>
  <si>
    <t>VehicleTruckTrailerIndustryNOCLoggingLumbering</t>
  </si>
  <si>
    <t>VehicleTruckTrailerIndustryNOCAllOther</t>
  </si>
  <si>
    <t>ExtendedMedicalExpenseBenefits</t>
  </si>
  <si>
    <t>BusinessAuto/CompulsoryPersonalInjuryProtectionLimitsExtendedMedicalExpenseBenefits</t>
  </si>
  <si>
    <t>ExtMedPayLimit</t>
  </si>
  <si>
    <t>BusinessAuto/CompulsoryPersonalInjuryProtectionLimitsExtendedMedicalExpenseEachPerson</t>
  </si>
  <si>
    <t>Business/AdditionalPIP</t>
  </si>
  <si>
    <t>MedicalExpenseBenefits</t>
  </si>
  <si>
    <t>BusinessAuto/CompulsoryPersonalInjuryProtectionLimitsMedExpCov</t>
  </si>
  <si>
    <t>MedicalExpenseBenefitsLimit</t>
  </si>
  <si>
    <t>Business/FirstPartyBenefitsLimitsMedicalExpense</t>
  </si>
  <si>
    <t>WorkLossBenefits</t>
  </si>
  <si>
    <t>BusinessAuto/CompulsoryPersonalInjuryProtectionLimitsWorkLossCov</t>
  </si>
  <si>
    <t>WorkLossBenLimit1000Monthly5000Total</t>
  </si>
  <si>
    <t>Business/FirstPartyBenefitsLimitsWorkLossSel10005000</t>
  </si>
  <si>
    <t>WorkLossBenLimit1000Monthly15000Total</t>
  </si>
  <si>
    <t>Business/FirstPartyBenefitsLimitsWorkLossSel100015000</t>
  </si>
  <si>
    <t>WorkLossBenLimit1500Monthly25000Total</t>
  </si>
  <si>
    <t>Business/FirstPartyBenefitsLimitsWorkLoss150025000</t>
  </si>
  <si>
    <t>WorkLossBenLimit2500Monthly50000Total</t>
  </si>
  <si>
    <t>Business/FirstPartyBenefitsLimitsWorkLoss250050000</t>
  </si>
  <si>
    <t>FuneralExpenseBenefits</t>
  </si>
  <si>
    <t>BusinessAuto/CompulsoryPersonalInjuryProtectionLimitFunExpCov</t>
  </si>
  <si>
    <t>FuneralExpenseBenefitsLimit</t>
  </si>
  <si>
    <t>Business/FirstPartyBenefitsLimitsFuneralExpense</t>
  </si>
  <si>
    <t>AccidentalDeathBenefits</t>
  </si>
  <si>
    <t>BusinessAuto/CompulsoryPersonalInjuryProtectionLimitsAccDeathY</t>
  </si>
  <si>
    <t>AccidentalDeathBenefitsLimit</t>
  </si>
  <si>
    <t>Business/FirstPartyBenefitsLimitsAccidentalDeath</t>
  </si>
  <si>
    <t>CombinationFirstPartyBenefits</t>
  </si>
  <si>
    <t>Business/CombinationFirstPartyBenefits</t>
  </si>
  <si>
    <t>CombinationFirstPartyBenefitsLimit</t>
  </si>
  <si>
    <t>Business/CombinationFirstPartyBenLimitsTotalLimit</t>
  </si>
  <si>
    <t>ExtraordinaryMedicalBenefits</t>
  </si>
  <si>
    <t>Business/ExtraordinaryMedicalBenefits</t>
  </si>
  <si>
    <t>ExtraordinaryMedicalBenefitsLimit</t>
  </si>
  <si>
    <t>Business/ExtraordMedBenLimits</t>
  </si>
  <si>
    <t>Employee Operated</t>
  </si>
  <si>
    <t>Business/EmployeeOperated</t>
  </si>
  <si>
    <t>CoveredByWorkersCompensation</t>
  </si>
  <si>
    <t>VehicleDescrCoveredWorkersCompensation</t>
  </si>
  <si>
    <t>LocationsCollection</t>
  </si>
  <si>
    <t>Location/LocationRows</t>
  </si>
  <si>
    <t>Location1</t>
  </si>
  <si>
    <t>Location2</t>
  </si>
  <si>
    <t>Location3</t>
  </si>
  <si>
    <t>Location4</t>
  </si>
  <si>
    <t>Location5</t>
  </si>
  <si>
    <t>Location6</t>
  </si>
  <si>
    <t>Location7</t>
  </si>
  <si>
    <t>Location8</t>
  </si>
  <si>
    <t>Location9</t>
  </si>
  <si>
    <t>Location10</t>
  </si>
  <si>
    <t>Location11</t>
  </si>
  <si>
    <t>Location12</t>
  </si>
  <si>
    <t>Location13</t>
  </si>
  <si>
    <t>Location14</t>
  </si>
  <si>
    <t>Location15</t>
  </si>
  <si>
    <t>Location16</t>
  </si>
  <si>
    <t>Location17</t>
  </si>
  <si>
    <t>Location18</t>
  </si>
  <si>
    <t>Location19</t>
  </si>
  <si>
    <t>Location20</t>
  </si>
  <si>
    <t>Location21</t>
  </si>
  <si>
    <t>Location22</t>
  </si>
  <si>
    <t>Location23</t>
  </si>
  <si>
    <t>Location24</t>
  </si>
  <si>
    <t>Location25</t>
  </si>
  <si>
    <t>Location26</t>
  </si>
  <si>
    <t>Location27</t>
  </si>
  <si>
    <t>Location28</t>
  </si>
  <si>
    <t>Location29</t>
  </si>
  <si>
    <t>Location30</t>
  </si>
  <si>
    <t>Location31</t>
  </si>
  <si>
    <t>Location32</t>
  </si>
  <si>
    <t>Location33</t>
  </si>
  <si>
    <t>Location34</t>
  </si>
  <si>
    <t>Location35</t>
  </si>
  <si>
    <t>Location36</t>
  </si>
  <si>
    <t>Location37</t>
  </si>
  <si>
    <t>Location38</t>
  </si>
  <si>
    <t>Location39</t>
  </si>
  <si>
    <t>Location40</t>
  </si>
  <si>
    <t>Location41</t>
  </si>
  <si>
    <t>Location42</t>
  </si>
  <si>
    <t>Location43</t>
  </si>
  <si>
    <t>Location44</t>
  </si>
  <si>
    <t>Location45</t>
  </si>
  <si>
    <t>Location46</t>
  </si>
  <si>
    <t>Location47</t>
  </si>
  <si>
    <t>Location48</t>
  </si>
  <si>
    <t>Location49</t>
  </si>
  <si>
    <t>Location50</t>
  </si>
  <si>
    <t>Location51</t>
  </si>
  <si>
    <t>Location52</t>
  </si>
  <si>
    <t>Location53</t>
  </si>
  <si>
    <t>Location54</t>
  </si>
  <si>
    <t>Location55</t>
  </si>
  <si>
    <t>Location56</t>
  </si>
  <si>
    <t>Location57</t>
  </si>
  <si>
    <t>Location58</t>
  </si>
  <si>
    <t>Location59</t>
  </si>
  <si>
    <t>Location60</t>
  </si>
  <si>
    <t>Location61</t>
  </si>
  <si>
    <t>Location62</t>
  </si>
  <si>
    <t>Location63</t>
  </si>
  <si>
    <t>Location64</t>
  </si>
  <si>
    <t>Location65</t>
  </si>
  <si>
    <t>Location66</t>
  </si>
  <si>
    <t>Location67</t>
  </si>
  <si>
    <t>Location68</t>
  </si>
  <si>
    <t>Location69</t>
  </si>
  <si>
    <t>Location70</t>
  </si>
  <si>
    <t>Location71</t>
  </si>
  <si>
    <t>Location72</t>
  </si>
  <si>
    <t>Location73</t>
  </si>
  <si>
    <t>Location74</t>
  </si>
  <si>
    <t>Location75</t>
  </si>
  <si>
    <t>Location76</t>
  </si>
  <si>
    <t>Location77</t>
  </si>
  <si>
    <t>Location78</t>
  </si>
  <si>
    <t>Location79</t>
  </si>
  <si>
    <t>Location80</t>
  </si>
  <si>
    <t>Location81</t>
  </si>
  <si>
    <t>Location82</t>
  </si>
  <si>
    <t>Location83</t>
  </si>
  <si>
    <t>Location84</t>
  </si>
  <si>
    <t>Location85</t>
  </si>
  <si>
    <t>Location86</t>
  </si>
  <si>
    <t>Location87</t>
  </si>
  <si>
    <t>Location88</t>
  </si>
  <si>
    <t>Location89</t>
  </si>
  <si>
    <t>Location90</t>
  </si>
  <si>
    <t>Location91</t>
  </si>
  <si>
    <t>Location92</t>
  </si>
  <si>
    <t>Location93</t>
  </si>
  <si>
    <t>Location94</t>
  </si>
  <si>
    <t>Location95</t>
  </si>
  <si>
    <t>Location96</t>
  </si>
  <si>
    <t>Location97</t>
  </si>
  <si>
    <t>Location98</t>
  </si>
  <si>
    <t>Location99</t>
  </si>
  <si>
    <t>Location100</t>
  </si>
  <si>
    <t>Location101</t>
  </si>
  <si>
    <t>Location102</t>
  </si>
  <si>
    <t>Location103</t>
  </si>
  <si>
    <t>Location104</t>
  </si>
  <si>
    <t>Location105</t>
  </si>
  <si>
    <t>Location106</t>
  </si>
  <si>
    <t>Location107</t>
  </si>
  <si>
    <t>Location108</t>
  </si>
  <si>
    <t>Location109</t>
  </si>
  <si>
    <t>Location110</t>
  </si>
  <si>
    <t>Location111</t>
  </si>
  <si>
    <t>Location112</t>
  </si>
  <si>
    <t>Location113</t>
  </si>
  <si>
    <t>Location114</t>
  </si>
  <si>
    <t>Location115</t>
  </si>
  <si>
    <t>Location116</t>
  </si>
  <si>
    <t>Location117</t>
  </si>
  <si>
    <t>Location118</t>
  </si>
  <si>
    <t>Location119</t>
  </si>
  <si>
    <t>Location120</t>
  </si>
  <si>
    <t>Location121</t>
  </si>
  <si>
    <t>Location122</t>
  </si>
  <si>
    <t>Location123</t>
  </si>
  <si>
    <t>Location124</t>
  </si>
  <si>
    <t>Location125</t>
  </si>
  <si>
    <t>Location126</t>
  </si>
  <si>
    <t>Location127</t>
  </si>
  <si>
    <t>Location128</t>
  </si>
  <si>
    <t>Location129</t>
  </si>
  <si>
    <t>Location130</t>
  </si>
  <si>
    <t>Location131</t>
  </si>
  <si>
    <t>Location132</t>
  </si>
  <si>
    <t>Location133</t>
  </si>
  <si>
    <t>Location134</t>
  </si>
  <si>
    <t>Location135</t>
  </si>
  <si>
    <t>Location136</t>
  </si>
  <si>
    <t>Location137</t>
  </si>
  <si>
    <t>Location138</t>
  </si>
  <si>
    <t>Location139</t>
  </si>
  <si>
    <t>Location140</t>
  </si>
  <si>
    <t>Location141</t>
  </si>
  <si>
    <t>Location142</t>
  </si>
  <si>
    <t>Location143</t>
  </si>
  <si>
    <t>Location144</t>
  </si>
  <si>
    <t>Location145</t>
  </si>
  <si>
    <t>Location146</t>
  </si>
  <si>
    <t>Location147</t>
  </si>
  <si>
    <t>Location148</t>
  </si>
  <si>
    <t>Location149</t>
  </si>
  <si>
    <t>Location150</t>
  </si>
  <si>
    <t>Location151</t>
  </si>
  <si>
    <t>Location152</t>
  </si>
  <si>
    <t>Location153</t>
  </si>
  <si>
    <t>Location154</t>
  </si>
  <si>
    <t>Location155</t>
  </si>
  <si>
    <t>Location156</t>
  </si>
  <si>
    <t>Location157</t>
  </si>
  <si>
    <t>Location158</t>
  </si>
  <si>
    <t>Location159</t>
  </si>
  <si>
    <t>Location160</t>
  </si>
  <si>
    <t>Location161</t>
  </si>
  <si>
    <t>Location162</t>
  </si>
  <si>
    <t>Location163</t>
  </si>
  <si>
    <t>Location164</t>
  </si>
  <si>
    <t>Location165</t>
  </si>
  <si>
    <t>Location166</t>
  </si>
  <si>
    <t>Location167</t>
  </si>
  <si>
    <t>Location168</t>
  </si>
  <si>
    <t>Location169</t>
  </si>
  <si>
    <t>Location170</t>
  </si>
  <si>
    <t>Location171</t>
  </si>
  <si>
    <t>Location172</t>
  </si>
  <si>
    <t>Location173</t>
  </si>
  <si>
    <t>Location174</t>
  </si>
  <si>
    <t>Location175</t>
  </si>
  <si>
    <t>Location176</t>
  </si>
  <si>
    <t>Location177</t>
  </si>
  <si>
    <t>Location178</t>
  </si>
  <si>
    <t>Location179</t>
  </si>
  <si>
    <t>Location180</t>
  </si>
  <si>
    <t>Location181</t>
  </si>
  <si>
    <t>Location182</t>
  </si>
  <si>
    <t>Location183</t>
  </si>
  <si>
    <t>Location184</t>
  </si>
  <si>
    <t>Location185</t>
  </si>
  <si>
    <t>Location186</t>
  </si>
  <si>
    <t>Location187</t>
  </si>
  <si>
    <t>Location188</t>
  </si>
  <si>
    <t>Location189</t>
  </si>
  <si>
    <t>Location190</t>
  </si>
  <si>
    <t>Location191</t>
  </si>
  <si>
    <t>Location192</t>
  </si>
  <si>
    <t>Location193</t>
  </si>
  <si>
    <t>Location194</t>
  </si>
  <si>
    <t>Location195</t>
  </si>
  <si>
    <t>Location196</t>
  </si>
  <si>
    <t>Location197</t>
  </si>
  <si>
    <t>Location198</t>
  </si>
  <si>
    <t>Location199</t>
  </si>
  <si>
    <t>Location200</t>
  </si>
  <si>
    <t>Locationnumber</t>
  </si>
  <si>
    <t>ZIP</t>
  </si>
  <si>
    <t>Location/Zip</t>
  </si>
  <si>
    <t>07003</t>
  </si>
  <si>
    <t>90002</t>
  </si>
  <si>
    <t>State</t>
  </si>
  <si>
    <t>Location/State</t>
  </si>
  <si>
    <t>NJ</t>
  </si>
  <si>
    <t>CA</t>
  </si>
  <si>
    <t>ClaimsCollection</t>
  </si>
  <si>
    <t>ClaimInformation/ClaimsSupplementRows</t>
  </si>
  <si>
    <t>Occurrence1</t>
  </si>
  <si>
    <t>Occurrence2</t>
  </si>
  <si>
    <t>Occurrence3</t>
  </si>
  <si>
    <t>Occurrence4</t>
  </si>
  <si>
    <t>Occurrence5</t>
  </si>
  <si>
    <t>Occurrence6</t>
  </si>
  <si>
    <t>Occurrence7</t>
  </si>
  <si>
    <t>Occurrence8</t>
  </si>
  <si>
    <t>Occurrence9</t>
  </si>
  <si>
    <t>Occurrence10</t>
  </si>
  <si>
    <t>Occurrence11</t>
  </si>
  <si>
    <t>Occurrence12</t>
  </si>
  <si>
    <t>Occurrence13</t>
  </si>
  <si>
    <t>Occurrence14</t>
  </si>
  <si>
    <t>Occurrence15</t>
  </si>
  <si>
    <t>Occurrence16</t>
  </si>
  <si>
    <t>Occurrence17</t>
  </si>
  <si>
    <t>Occurrence18</t>
  </si>
  <si>
    <t>Occurrence19</t>
  </si>
  <si>
    <t>Occurrence20</t>
  </si>
  <si>
    <t>Occurrence21</t>
  </si>
  <si>
    <t>Occurrence22</t>
  </si>
  <si>
    <t>Occurrence23</t>
  </si>
  <si>
    <t>Occurrence24</t>
  </si>
  <si>
    <t>Occurrence25</t>
  </si>
  <si>
    <t>Occurrence26</t>
  </si>
  <si>
    <t>Occurrence27</t>
  </si>
  <si>
    <t>Occurrence28</t>
  </si>
  <si>
    <t>Occurrence29</t>
  </si>
  <si>
    <t>Occurrence30</t>
  </si>
  <si>
    <t>Occurrence31</t>
  </si>
  <si>
    <t>Occurrence32</t>
  </si>
  <si>
    <t>Occurrence33</t>
  </si>
  <si>
    <t>Occurrence34</t>
  </si>
  <si>
    <t>Occurrence35</t>
  </si>
  <si>
    <t>Occurrence36</t>
  </si>
  <si>
    <t>Occurrence37</t>
  </si>
  <si>
    <t>Occurrence38</t>
  </si>
  <si>
    <t>Occurrence39</t>
  </si>
  <si>
    <t>Occurrence40</t>
  </si>
  <si>
    <t>Occurrence41</t>
  </si>
  <si>
    <t>Occurrence42</t>
  </si>
  <si>
    <t>Occurrence43</t>
  </si>
  <si>
    <t>Occurrence44</t>
  </si>
  <si>
    <t>Occurrence45</t>
  </si>
  <si>
    <t>Occurrence46</t>
  </si>
  <si>
    <t>Occurrence47</t>
  </si>
  <si>
    <t>Occurrence48</t>
  </si>
  <si>
    <t>Occurrence49</t>
  </si>
  <si>
    <t>Occurrence50</t>
  </si>
  <si>
    <t>Occurrence51</t>
  </si>
  <si>
    <t>Occurrence52</t>
  </si>
  <si>
    <t>Occurrence53</t>
  </si>
  <si>
    <t>Occurrence54</t>
  </si>
  <si>
    <t>Occurrence55</t>
  </si>
  <si>
    <t>Occurrence56</t>
  </si>
  <si>
    <t>Occurrence57</t>
  </si>
  <si>
    <t>Occurrence58</t>
  </si>
  <si>
    <t>Occurrence59</t>
  </si>
  <si>
    <t>Occurrence60</t>
  </si>
  <si>
    <t>Occurrence61</t>
  </si>
  <si>
    <t>Occurrence62</t>
  </si>
  <si>
    <t>Occurrence63</t>
  </si>
  <si>
    <t>Occurrence64</t>
  </si>
  <si>
    <t>Occurrence65</t>
  </si>
  <si>
    <t>Occurrence66</t>
  </si>
  <si>
    <t>Occurrence67</t>
  </si>
  <si>
    <t>Occurrence68</t>
  </si>
  <si>
    <t>Occurrence69</t>
  </si>
  <si>
    <t>Occurrence70</t>
  </si>
  <si>
    <t>Occurrence71</t>
  </si>
  <si>
    <t>Occurrence72</t>
  </si>
  <si>
    <t>Occurrence73</t>
  </si>
  <si>
    <t>Occurrence74</t>
  </si>
  <si>
    <t>Occurrence75</t>
  </si>
  <si>
    <t>Occurrence76</t>
  </si>
  <si>
    <t>Occurrence77</t>
  </si>
  <si>
    <t>Occurrence78</t>
  </si>
  <si>
    <t>Occurrence79</t>
  </si>
  <si>
    <t>Occurrence80</t>
  </si>
  <si>
    <t>Occurrence81</t>
  </si>
  <si>
    <t>Occurrence82</t>
  </si>
  <si>
    <t>Occurrence83</t>
  </si>
  <si>
    <t>Occurrence84</t>
  </si>
  <si>
    <t>Occurrence85</t>
  </si>
  <si>
    <t>Occurrence86</t>
  </si>
  <si>
    <t>Occurrence87</t>
  </si>
  <si>
    <t>Occurrence88</t>
  </si>
  <si>
    <t>Occurrence89</t>
  </si>
  <si>
    <t>Occurrence90</t>
  </si>
  <si>
    <t>Occurrence91</t>
  </si>
  <si>
    <t>Occurrence92</t>
  </si>
  <si>
    <t>Occurrence93</t>
  </si>
  <si>
    <t>Occurrence94</t>
  </si>
  <si>
    <t>Occurrence95</t>
  </si>
  <si>
    <t>Occurrence96</t>
  </si>
  <si>
    <t>Occurrence97</t>
  </si>
  <si>
    <t>Occurrence98</t>
  </si>
  <si>
    <t>Occurrence99</t>
  </si>
  <si>
    <t>Occurrence100</t>
  </si>
  <si>
    <t>Occurrence101</t>
  </si>
  <si>
    <t>Occurrence102</t>
  </si>
  <si>
    <t>Occurrence103</t>
  </si>
  <si>
    <t>Occurrence104</t>
  </si>
  <si>
    <t>Occurrence105</t>
  </si>
  <si>
    <t>Occurrence106</t>
  </si>
  <si>
    <t>Occurrence107</t>
  </si>
  <si>
    <t>Occurrence108</t>
  </si>
  <si>
    <t>Occurrence109</t>
  </si>
  <si>
    <t>Occurrence110</t>
  </si>
  <si>
    <t>Occurrence111</t>
  </si>
  <si>
    <t>Occurrence112</t>
  </si>
  <si>
    <t>Occurrence113</t>
  </si>
  <si>
    <t>Occurrence114</t>
  </si>
  <si>
    <t>Occurrence115</t>
  </si>
  <si>
    <t>Occurrence116</t>
  </si>
  <si>
    <t>Occurrence117</t>
  </si>
  <si>
    <t>Occurrence118</t>
  </si>
  <si>
    <t>Occurrence119</t>
  </si>
  <si>
    <t>Occurrence120</t>
  </si>
  <si>
    <t>Occurrence121</t>
  </si>
  <si>
    <t>Occurrence122</t>
  </si>
  <si>
    <t>Occurrence123</t>
  </si>
  <si>
    <t>Occurrence124</t>
  </si>
  <si>
    <t>Occurrence125</t>
  </si>
  <si>
    <t>Occurrence126</t>
  </si>
  <si>
    <t>Occurrence127</t>
  </si>
  <si>
    <t>Occurrence128</t>
  </si>
  <si>
    <t>Occurrence129</t>
  </si>
  <si>
    <t>Occurrence130</t>
  </si>
  <si>
    <t>Occurrence131</t>
  </si>
  <si>
    <t>Occurrence132</t>
  </si>
  <si>
    <t>Occurrence133</t>
  </si>
  <si>
    <t>Occurrence134</t>
  </si>
  <si>
    <t>Occurrence135</t>
  </si>
  <si>
    <t>Occurrence136</t>
  </si>
  <si>
    <t>Occurrence137</t>
  </si>
  <si>
    <t>Occurrence138</t>
  </si>
  <si>
    <t>Occurrence139</t>
  </si>
  <si>
    <t>Occurrence140</t>
  </si>
  <si>
    <t>Occurrence141</t>
  </si>
  <si>
    <t>Occurrence142</t>
  </si>
  <si>
    <t>Occurrence143</t>
  </si>
  <si>
    <t>Occurrence144</t>
  </si>
  <si>
    <t>Occurrence145</t>
  </si>
  <si>
    <t>Occurrence146</t>
  </si>
  <si>
    <t>Occurrence147</t>
  </si>
  <si>
    <t>Occurrence148</t>
  </si>
  <si>
    <t>Occurrence149</t>
  </si>
  <si>
    <t>Occurrence150</t>
  </si>
  <si>
    <t>Occurrence151</t>
  </si>
  <si>
    <t>Occurrence152</t>
  </si>
  <si>
    <t>Occurrence153</t>
  </si>
  <si>
    <t>Occurrence154</t>
  </si>
  <si>
    <t>Occurrence155</t>
  </si>
  <si>
    <t>Occurrence156</t>
  </si>
  <si>
    <t>Occurrence157</t>
  </si>
  <si>
    <t>Occurrence158</t>
  </si>
  <si>
    <t>Occurrence159</t>
  </si>
  <si>
    <t>Occurrence160</t>
  </si>
  <si>
    <t>Occurrence161</t>
  </si>
  <si>
    <t>Occurrence162</t>
  </si>
  <si>
    <t>Occurrence163</t>
  </si>
  <si>
    <t>Occurrence164</t>
  </si>
  <si>
    <t>Occurrence165</t>
  </si>
  <si>
    <t>Occurrence166</t>
  </si>
  <si>
    <t>Occurrence167</t>
  </si>
  <si>
    <t>Occurrence168</t>
  </si>
  <si>
    <t>Occurrence169</t>
  </si>
  <si>
    <t>Occurrence170</t>
  </si>
  <si>
    <t>Occurrence171</t>
  </si>
  <si>
    <t>Occurrence172</t>
  </si>
  <si>
    <t>Occurrence173</t>
  </si>
  <si>
    <t>Occurrence174</t>
  </si>
  <si>
    <t>Occurrence175</t>
  </si>
  <si>
    <t>Occurrence176</t>
  </si>
  <si>
    <t>Occurrence177</t>
  </si>
  <si>
    <t>Occurrence178</t>
  </si>
  <si>
    <t>Occurrence179</t>
  </si>
  <si>
    <t>Occurrence180</t>
  </si>
  <si>
    <t>Occurrence181</t>
  </si>
  <si>
    <t>Occurrence182</t>
  </si>
  <si>
    <t>Occurrence183</t>
  </si>
  <si>
    <t>Occurrence184</t>
  </si>
  <si>
    <t>Occurrence185</t>
  </si>
  <si>
    <t>Occurrence186</t>
  </si>
  <si>
    <t>Occurrence187</t>
  </si>
  <si>
    <t>Occurrence188</t>
  </si>
  <si>
    <t>Occurrence189</t>
  </si>
  <si>
    <t>Occurrence190</t>
  </si>
  <si>
    <t>Occurrence191</t>
  </si>
  <si>
    <t>Occurrence192</t>
  </si>
  <si>
    <t>Occurrence193</t>
  </si>
  <si>
    <t>Occurrence194</t>
  </si>
  <si>
    <t>Occurrence195</t>
  </si>
  <si>
    <t>Occurrence196</t>
  </si>
  <si>
    <t>Occurrence197</t>
  </si>
  <si>
    <t>Occurrence198</t>
  </si>
  <si>
    <t>Occurrence199</t>
  </si>
  <si>
    <t>Occurrence200</t>
  </si>
  <si>
    <t>Loss ClassificationLiaiblity</t>
  </si>
  <si>
    <t>Claim/LossClassificationLiability</t>
  </si>
  <si>
    <t>Loss ClassificationPhysicalDamage</t>
  </si>
  <si>
    <t>Claim/LossClassificationPD</t>
  </si>
  <si>
    <t>TotalClaimAmount</t>
  </si>
  <si>
    <t>ClaimAmountTotal</t>
  </si>
  <si>
    <t>Dateofoccurrence</t>
  </si>
  <si>
    <t>ClaimDateOfLoss</t>
  </si>
  <si>
    <t>RatingCollection</t>
  </si>
  <si>
    <t>AlliedWorldRatingList</t>
  </si>
  <si>
    <t>AlliedWorldRating/LocNum</t>
  </si>
  <si>
    <t>LiabilityTier</t>
  </si>
  <si>
    <t>AlliedWorldRating/LiabTier</t>
  </si>
  <si>
    <t>LiabilityScheduled</t>
  </si>
  <si>
    <t>AlliedWorldRating/LiabScheduled</t>
  </si>
  <si>
    <t>LiabilityCommision</t>
  </si>
  <si>
    <t>AlliedWorldRating/LiabCommission</t>
  </si>
  <si>
    <t>ComprehensiveTier</t>
  </si>
  <si>
    <t>AlliedWorldRating/ComprTier</t>
  </si>
  <si>
    <t>ComprehensiveScheduled</t>
  </si>
  <si>
    <t>AlliedWorldRating/ComprScheduled</t>
  </si>
  <si>
    <t>ComprehensiveCommission</t>
  </si>
  <si>
    <t>AlliedWorldRating/ComprCommission</t>
  </si>
  <si>
    <t>CollisionTier</t>
  </si>
  <si>
    <t>AlliedWorldRating/CollTier</t>
  </si>
  <si>
    <t>CollisionScheduled</t>
  </si>
  <si>
    <t>AlliedWorldRating/CollScheduled</t>
  </si>
  <si>
    <t>CollisionCommission</t>
  </si>
  <si>
    <t>AlliedWorldRating/CollCommission</t>
  </si>
  <si>
    <t>BusinessAutoTable</t>
  </si>
  <si>
    <t>LiabilityCSL</t>
  </si>
  <si>
    <t>BusinessAuto/LiabilityLimitsCSLAmount</t>
  </si>
  <si>
    <t>EnhancementEndorsement</t>
  </si>
  <si>
    <t>Business/BusinessAutoEnhancementEndorsement</t>
  </si>
  <si>
    <t>Fleet</t>
  </si>
  <si>
    <t>HiredBorrowedLiability?</t>
  </si>
  <si>
    <t>BusinessAuto/HiredBorrowedLiability</t>
  </si>
  <si>
    <t>CostOfHire</t>
  </si>
  <si>
    <t>BusinessAuto/HiredBorrowedLiabilityCostOfHire</t>
  </si>
  <si>
    <t>NonOwnedLiability</t>
  </si>
  <si>
    <t>BusinessAuto/NonOwnedLiability</t>
  </si>
  <si>
    <t>NumberOfEmployees</t>
  </si>
  <si>
    <t>BusinessAuto/NonOwnedLiabilityGroupTypeEmployeesNum</t>
  </si>
  <si>
    <t>ComprehensiveOrOtherThanCollisionDeductibleAmountHiredPD</t>
  </si>
  <si>
    <t>BusinessAuto/HiredPhysicalDamageCoverageDeductibleComprehensive</t>
  </si>
  <si>
    <t>CollisionDeductibleAmountHiredPD</t>
  </si>
  <si>
    <t>BusinessAuto/HiredPhysicalDamageCoverageDeductibleCollision</t>
  </si>
  <si>
    <t>MedicalPaymentLimit</t>
  </si>
  <si>
    <t>BusinessAuto/MedicalPaymentsPerPersonLimit</t>
  </si>
  <si>
    <t>CSLAmountUMMotorist</t>
  </si>
  <si>
    <t>BusinessAuto/UninsuredMotoristsLimitsCSLAmount</t>
  </si>
  <si>
    <t>CSLAmountUIMMotorist</t>
  </si>
  <si>
    <t>BusinessAuto/UnderinsuredMotoristsLimitsCSLAmount</t>
  </si>
  <si>
    <t>UMStacked</t>
  </si>
  <si>
    <t>BusinessAuto/UninsuredMotoristsStacked</t>
  </si>
  <si>
    <t>UIMStacked</t>
  </si>
  <si>
    <t>BusinessAuto/UnderinsuredMotoristsStacked</t>
  </si>
  <si>
    <t>UMPropertyDamage</t>
  </si>
  <si>
    <t>BusinessAuto/UninsuredMotoristsLimitsPropertyDamageRequested</t>
  </si>
  <si>
    <t>PhysicalDamageTowingAndLaborLimitAmount</t>
  </si>
  <si>
    <t>BusinessAuto/PhysicalDamageTowingLaborLimits</t>
  </si>
  <si>
    <t>AudioVisualEmdorsement</t>
  </si>
  <si>
    <t>Business/AudioVisual</t>
  </si>
  <si>
    <t>PerLossLimit</t>
  </si>
  <si>
    <t>Business/AudioVisualPerLossLimit</t>
  </si>
  <si>
    <t>WithTortLimitation</t>
  </si>
  <si>
    <t>Business/TortLimitation</t>
  </si>
  <si>
    <t>EffectiveDate</t>
  </si>
  <si>
    <t>NAICS</t>
  </si>
  <si>
    <t>Insured/GMINAICS</t>
  </si>
  <si>
    <t>TriggersTable</t>
  </si>
  <si>
    <t>Secondary Factors Collision</t>
  </si>
  <si>
    <t>Size Class</t>
  </si>
  <si>
    <t>Use</t>
  </si>
  <si>
    <t>Radius</t>
  </si>
  <si>
    <t>Primary Class Code</t>
  </si>
  <si>
    <t>Liability Rating Factor</t>
  </si>
  <si>
    <t>Physical Damage Rating Factor</t>
  </si>
  <si>
    <t>Primary Factors Liability</t>
  </si>
  <si>
    <t>Primary Factors Collision</t>
  </si>
  <si>
    <t>Primary Factors Comprehensive</t>
  </si>
  <si>
    <t>Secondary Classification</t>
  </si>
  <si>
    <t>Secondary Class Code</t>
  </si>
  <si>
    <t>Secondary Classification Rating Factors</t>
  </si>
  <si>
    <t>Secondary Factors Liability</t>
  </si>
  <si>
    <t>Truck</t>
  </si>
  <si>
    <t>Trailer</t>
  </si>
  <si>
    <t>Secondary Factors Comprehensive</t>
  </si>
  <si>
    <t>Light Truck</t>
  </si>
  <si>
    <t>Service</t>
  </si>
  <si>
    <t>No</t>
  </si>
  <si>
    <t>011</t>
  </si>
  <si>
    <t>Private Passenger</t>
  </si>
  <si>
    <t>Truckers - Common Carriers</t>
  </si>
  <si>
    <t>21</t>
  </si>
  <si>
    <t>012</t>
  </si>
  <si>
    <t>Truckers - Contract Carriers (Other than Chemical or Iron and Steel Haulers)</t>
  </si>
  <si>
    <t>22</t>
  </si>
  <si>
    <t>Long Distance</t>
  </si>
  <si>
    <t>013</t>
  </si>
  <si>
    <t>Truckers - Contract Carriers Hauling Chemicals</t>
  </si>
  <si>
    <t>23</t>
  </si>
  <si>
    <t>Yes</t>
  </si>
  <si>
    <t>014</t>
  </si>
  <si>
    <t>Truckers - Contract Carriers Hauling Iron and Steel</t>
  </si>
  <si>
    <t>24</t>
  </si>
  <si>
    <t>015</t>
  </si>
  <si>
    <t>Truckers - Exempt Carriers (Other than Livestock Haulers)</t>
  </si>
  <si>
    <t>25</t>
  </si>
  <si>
    <t>016</t>
  </si>
  <si>
    <t>Truckers - Exempt Carriers Hauling Livestock</t>
  </si>
  <si>
    <t>26</t>
  </si>
  <si>
    <t>Retail</t>
  </si>
  <si>
    <t>021</t>
  </si>
  <si>
    <t>Truckers - Carrier Both Private Carriage &amp; Transport Goods/Materials/Commodities</t>
  </si>
  <si>
    <t>02</t>
  </si>
  <si>
    <t>022</t>
  </si>
  <si>
    <t>Truckers - Tow Trucks For-Hire</t>
  </si>
  <si>
    <t>03</t>
  </si>
  <si>
    <t>023</t>
  </si>
  <si>
    <t>Truckers - All Other</t>
  </si>
  <si>
    <t>29</t>
  </si>
  <si>
    <t>024</t>
  </si>
  <si>
    <t>Food Delivery - Canneries and Packing Plants</t>
  </si>
  <si>
    <t>31</t>
  </si>
  <si>
    <t>025</t>
  </si>
  <si>
    <t>Food Delivery - Fish and Seafood</t>
  </si>
  <si>
    <t>32</t>
  </si>
  <si>
    <t>026</t>
  </si>
  <si>
    <t>Food Delivery - Frozen Food</t>
  </si>
  <si>
    <t>33</t>
  </si>
  <si>
    <t>Commercial</t>
  </si>
  <si>
    <t>031</t>
  </si>
  <si>
    <t>Food Delivery - Fruit and Vegetable</t>
  </si>
  <si>
    <t>34</t>
  </si>
  <si>
    <t>032</t>
  </si>
  <si>
    <t>Food Delivery - Meat or Poultry</t>
  </si>
  <si>
    <t>35</t>
  </si>
  <si>
    <t>033</t>
  </si>
  <si>
    <t>Food Delivery - All Other</t>
  </si>
  <si>
    <t>39</t>
  </si>
  <si>
    <t>034</t>
  </si>
  <si>
    <t>Specialized Delivery - Armored Cars</t>
  </si>
  <si>
    <t>41</t>
  </si>
  <si>
    <t>035</t>
  </si>
  <si>
    <t>Specialized Delivery - Film Delivery</t>
  </si>
  <si>
    <t>42</t>
  </si>
  <si>
    <t>036</t>
  </si>
  <si>
    <t>Specialized Delivery - Magazines or Newspapers</t>
  </si>
  <si>
    <t>43</t>
  </si>
  <si>
    <t>Medium Truck</t>
  </si>
  <si>
    <t>211</t>
  </si>
  <si>
    <t>Specialized Delivery - Mail and Parcel Post</t>
  </si>
  <si>
    <t>44</t>
  </si>
  <si>
    <t>212</t>
  </si>
  <si>
    <t>Specialized Delivery - All Other</t>
  </si>
  <si>
    <t>49</t>
  </si>
  <si>
    <t>214</t>
  </si>
  <si>
    <t>Waste Disposal - Auto Dismantlers</t>
  </si>
  <si>
    <t>51</t>
  </si>
  <si>
    <t>215</t>
  </si>
  <si>
    <t>Waste Disposal - Building Wrecking Operators</t>
  </si>
  <si>
    <t>52</t>
  </si>
  <si>
    <t>221</t>
  </si>
  <si>
    <t>Waste Disposal - Garbage</t>
  </si>
  <si>
    <t>53</t>
  </si>
  <si>
    <t>222</t>
  </si>
  <si>
    <t>Waste Disposal - Junk Dealers</t>
  </si>
  <si>
    <t>54</t>
  </si>
  <si>
    <t>224</t>
  </si>
  <si>
    <t>Waste Disposal - All Other</t>
  </si>
  <si>
    <t>59</t>
  </si>
  <si>
    <t>225</t>
  </si>
  <si>
    <t>Farmers - Individually Owned or Family Corp (Other than Livestock Hauling)</t>
  </si>
  <si>
    <t>61</t>
  </si>
  <si>
    <t>231</t>
  </si>
  <si>
    <t>Farmers - Livestock Hauling</t>
  </si>
  <si>
    <t>62</t>
  </si>
  <si>
    <t>232</t>
  </si>
  <si>
    <t>Farmers - All Other</t>
  </si>
  <si>
    <t>69</t>
  </si>
  <si>
    <t>234</t>
  </si>
  <si>
    <t>Dump and Transit Mix - Excavating</t>
  </si>
  <si>
    <t>71</t>
  </si>
  <si>
    <t>235</t>
  </si>
  <si>
    <t>Dump and Transit Mix - Sand and Gravel (Other than Quarrying)</t>
  </si>
  <si>
    <t>72</t>
  </si>
  <si>
    <t>Heavy Truck</t>
  </si>
  <si>
    <t>311</t>
  </si>
  <si>
    <t>Dump and Transit Mix - Mining</t>
  </si>
  <si>
    <t>73</t>
  </si>
  <si>
    <t>312</t>
  </si>
  <si>
    <t>Dump and Transit Mix - Quarrying</t>
  </si>
  <si>
    <t>74</t>
  </si>
  <si>
    <t>314</t>
  </si>
  <si>
    <t>Dump and Transit Mix - All Other</t>
  </si>
  <si>
    <t>79</t>
  </si>
  <si>
    <t>315</t>
  </si>
  <si>
    <t>Contractors - Building - Commercial</t>
  </si>
  <si>
    <t>81</t>
  </si>
  <si>
    <t>321</t>
  </si>
  <si>
    <t>Contractors - Building - Private Dwellings</t>
  </si>
  <si>
    <t>82</t>
  </si>
  <si>
    <t>322</t>
  </si>
  <si>
    <t>Contractors - Electrical, Plumbing, Masonry, Plastering, Other Repair/Service</t>
  </si>
  <si>
    <t>83</t>
  </si>
  <si>
    <t>324</t>
  </si>
  <si>
    <t>Contractors - Excavating</t>
  </si>
  <si>
    <t>84</t>
  </si>
  <si>
    <t>325</t>
  </si>
  <si>
    <t>Contractors - Street and Road</t>
  </si>
  <si>
    <t>85</t>
  </si>
  <si>
    <t>331</t>
  </si>
  <si>
    <t>Contractors - All Other</t>
  </si>
  <si>
    <t>89</t>
  </si>
  <si>
    <t>332</t>
  </si>
  <si>
    <t>Not Otherwise Specified - Logging and Lumbering</t>
  </si>
  <si>
    <t>91</t>
  </si>
  <si>
    <t>334</t>
  </si>
  <si>
    <t>Not Otherwise Specified - All Other</t>
  </si>
  <si>
    <t>99</t>
  </si>
  <si>
    <t>335</t>
  </si>
  <si>
    <t>Heavy Truck-Tractor</t>
  </si>
  <si>
    <t>341</t>
  </si>
  <si>
    <t>342</t>
  </si>
  <si>
    <t>344</t>
  </si>
  <si>
    <t>345</t>
  </si>
  <si>
    <t>351</t>
  </si>
  <si>
    <t>352</t>
  </si>
  <si>
    <t>354</t>
  </si>
  <si>
    <t>355</t>
  </si>
  <si>
    <t>361</t>
  </si>
  <si>
    <t>362</t>
  </si>
  <si>
    <t>364</t>
  </si>
  <si>
    <t>365</t>
  </si>
  <si>
    <t>Extra-Heavy Truck</t>
  </si>
  <si>
    <t>All Uses</t>
  </si>
  <si>
    <t>401</t>
  </si>
  <si>
    <t>402</t>
  </si>
  <si>
    <t>404</t>
  </si>
  <si>
    <t>405</t>
  </si>
  <si>
    <t>Extra-Heavy Truck-Tractor</t>
  </si>
  <si>
    <t>501</t>
  </si>
  <si>
    <t>502</t>
  </si>
  <si>
    <t>504</t>
  </si>
  <si>
    <t>505</t>
  </si>
  <si>
    <t>Semitrailer</t>
  </si>
  <si>
    <t>671</t>
  </si>
  <si>
    <t>672</t>
  </si>
  <si>
    <t>673</t>
  </si>
  <si>
    <t>674</t>
  </si>
  <si>
    <t>675</t>
  </si>
  <si>
    <t>676</t>
  </si>
  <si>
    <t>681</t>
  </si>
  <si>
    <t>682</t>
  </si>
  <si>
    <t>683</t>
  </si>
  <si>
    <t>684</t>
  </si>
  <si>
    <t>685</t>
  </si>
  <si>
    <t>686</t>
  </si>
  <si>
    <t>Service or Utility Trailer</t>
  </si>
  <si>
    <t>691</t>
  </si>
  <si>
    <t>692</t>
  </si>
  <si>
    <t>693</t>
  </si>
  <si>
    <t>694</t>
  </si>
  <si>
    <t>695</t>
  </si>
  <si>
    <t>696</t>
  </si>
  <si>
    <t>213</t>
  </si>
  <si>
    <t>216</t>
  </si>
  <si>
    <t>223</t>
  </si>
  <si>
    <t>226</t>
  </si>
  <si>
    <t>233</t>
  </si>
  <si>
    <t>236</t>
  </si>
  <si>
    <t>313</t>
  </si>
  <si>
    <t>316</t>
  </si>
  <si>
    <t>323</t>
  </si>
  <si>
    <t>326</t>
  </si>
  <si>
    <t>333</t>
  </si>
  <si>
    <t>336</t>
  </si>
  <si>
    <t>343</t>
  </si>
  <si>
    <t>346</t>
  </si>
  <si>
    <t>353</t>
  </si>
  <si>
    <t>356</t>
  </si>
  <si>
    <t>363</t>
  </si>
  <si>
    <t>366</t>
  </si>
  <si>
    <t>Not Applicable</t>
  </si>
  <si>
    <t>403</t>
  </si>
  <si>
    <t>406</t>
  </si>
  <si>
    <t>503</t>
  </si>
  <si>
    <t>506</t>
  </si>
  <si>
    <t>FL</t>
  </si>
  <si>
    <t>PA</t>
  </si>
  <si>
    <t>90001</t>
  </si>
  <si>
    <t>111</t>
  </si>
  <si>
    <t>90003</t>
  </si>
  <si>
    <t>90004</t>
  </si>
  <si>
    <t>90005</t>
  </si>
  <si>
    <t>90006</t>
  </si>
  <si>
    <t>90007</t>
  </si>
  <si>
    <t>90008</t>
  </si>
  <si>
    <t>90009</t>
  </si>
  <si>
    <t>116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</si>
  <si>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</si>
  <si>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</si>
  <si>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</si>
  <si>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</si>
  <si>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</si>
  <si>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</si>
  <si>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</si>
  <si>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</si>
  <si>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</si>
  <si>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</si>
  <si>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</si>
  <si>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</si>
  <si>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</si>
  <si>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112</t>
  </si>
  <si>
    <t>90023</t>
  </si>
  <si>
    <t>109</t>
  </si>
  <si>
    <t>90024</t>
  </si>
  <si>
    <t>90025</t>
  </si>
  <si>
    <t>90026</t>
  </si>
  <si>
    <t>90027</t>
  </si>
  <si>
    <t>110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</si>
  <si>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</si>
  <si>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</si>
  <si>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</si>
  <si>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</si>
  <si>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</si>
  <si>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</si>
  <si>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</si>
  <si>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</si>
  <si>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</si>
  <si>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</si>
  <si>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</si>
  <si>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</si>
  <si>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</si>
  <si>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</si>
  <si>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101</t>
  </si>
  <si>
    <t>90042</t>
  </si>
  <si>
    <t>90043</t>
  </si>
  <si>
    <t>115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</si>
  <si>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</si>
  <si>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</si>
  <si>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</si>
  <si>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</si>
  <si>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</si>
  <si>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</si>
  <si>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</si>
  <si>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</si>
  <si>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</si>
  <si>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</si>
  <si>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</si>
  <si>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</si>
  <si>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</si>
  <si>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</si>
  <si>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</si>
  <si>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</si>
  <si>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</si>
  <si>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</si>
  <si>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</si>
  <si>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</si>
  <si>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</si>
  <si>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</si>
  <si>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</si>
  <si>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</si>
  <si>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</si>
  <si>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</si>
  <si>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</si>
  <si>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</si>
  <si>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168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</si>
  <si>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</si>
  <si>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</si>
  <si>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</si>
  <si>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</si>
  <si>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</si>
  <si>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</si>
  <si>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</si>
  <si>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</si>
  <si>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</si>
  <si>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</si>
  <si>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</si>
  <si>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</si>
  <si>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</si>
  <si>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</si>
  <si>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</si>
  <si>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</si>
  <si>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</si>
  <si>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</si>
  <si>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</si>
  <si>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</si>
  <si>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</si>
  <si>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</si>
  <si>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</si>
  <si>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</si>
  <si>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</si>
  <si>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</si>
  <si>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</si>
  <si>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</si>
  <si>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</si>
  <si>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</si>
  <si>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</si>
  <si>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</si>
  <si>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</si>
  <si>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</si>
  <si>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</si>
  <si>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</si>
  <si>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</si>
  <si>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</si>
  <si>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</si>
  <si>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</si>
  <si>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</si>
  <si>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</si>
  <si>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</si>
  <si>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114</t>
  </si>
  <si>
    <t>90240</t>
  </si>
  <si>
    <t>90241</t>
  </si>
  <si>
    <t>90242</t>
  </si>
  <si>
    <t>90245</t>
  </si>
  <si>
    <t>117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</si>
  <si>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</si>
  <si>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</si>
  <si>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</si>
  <si>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</si>
  <si>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</si>
  <si>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</si>
  <si>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</si>
  <si>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</si>
  <si>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</si>
  <si>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</si>
  <si>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</si>
  <si>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</si>
  <si>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189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</si>
  <si>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</si>
  <si>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</si>
  <si>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</si>
  <si>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</si>
  <si>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</si>
  <si>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</si>
  <si>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</si>
  <si>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</si>
  <si>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</si>
  <si>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</si>
  <si>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</si>
  <si>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108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</si>
  <si>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</si>
  <si>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</si>
  <si>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</si>
  <si>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</si>
  <si>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</si>
  <si>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</si>
  <si>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</si>
  <si>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</si>
  <si>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</si>
  <si>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</si>
  <si>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</si>
  <si>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</si>
  <si>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</si>
  <si>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</si>
  <si>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</si>
  <si>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</si>
  <si>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</si>
  <si>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</si>
  <si>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</si>
  <si>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</si>
  <si>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</si>
  <si>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</si>
  <si>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</si>
  <si>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</si>
  <si>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</si>
  <si>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</si>
  <si>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</si>
  <si>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</si>
  <si>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</si>
  <si>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</si>
  <si>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</si>
  <si>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</si>
  <si>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</si>
  <si>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</si>
  <si>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</si>
  <si>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</si>
  <si>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</si>
  <si>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</si>
  <si>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</si>
  <si>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</si>
  <si>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105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</si>
  <si>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</si>
  <si>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</si>
  <si>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</si>
  <si>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</si>
  <si>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</si>
  <si>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</si>
  <si>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</si>
  <si>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</si>
  <si>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</si>
  <si>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</si>
  <si>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186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</si>
  <si>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</si>
  <si>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</si>
  <si>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</si>
  <si>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</si>
  <si>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</si>
  <si>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</si>
  <si>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</si>
  <si>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</si>
  <si>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</si>
  <si>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</si>
  <si>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</si>
  <si>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</si>
  <si>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</si>
  <si>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</si>
  <si>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</si>
  <si>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</si>
  <si>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</si>
  <si>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</si>
  <si>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</si>
  <si>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</si>
  <si>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</si>
  <si>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</si>
  <si>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</si>
  <si>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</si>
  <si>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</si>
  <si>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</si>
  <si>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</si>
  <si>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</si>
  <si>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113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</si>
  <si>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</si>
  <si>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</si>
  <si>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</si>
  <si>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</si>
  <si>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</si>
  <si>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</si>
  <si>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</si>
  <si>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</si>
  <si>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</si>
  <si>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</si>
  <si>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</si>
  <si>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</si>
  <si>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</si>
  <si>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</si>
  <si>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</si>
  <si>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</si>
  <si>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</si>
  <si>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</si>
  <si>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</si>
  <si>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</si>
  <si>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</si>
  <si>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</si>
  <si>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</si>
  <si>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</si>
  <si>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</si>
  <si>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</si>
  <si>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</si>
  <si>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</si>
  <si>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</si>
  <si>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</si>
  <si>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</si>
  <si>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</si>
  <si>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</si>
  <si>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</si>
  <si>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</si>
  <si>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</si>
  <si>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</si>
  <si>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</si>
  <si>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</si>
  <si>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</si>
  <si>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</si>
  <si>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</si>
  <si>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</si>
  <si>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</si>
  <si>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</si>
  <si>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</si>
  <si>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</si>
  <si>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</si>
  <si>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</si>
  <si>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</si>
  <si>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</si>
  <si>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</si>
  <si>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</si>
  <si>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104</t>
  </si>
  <si>
    <t>91007</t>
  </si>
  <si>
    <t>91008</t>
  </si>
  <si>
    <t>91009</t>
  </si>
  <si>
    <t>103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</si>
  <si>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</si>
  <si>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</si>
  <si>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</si>
  <si>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</si>
  <si>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</si>
  <si>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</si>
  <si>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</si>
  <si>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</si>
  <si>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</si>
  <si>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</si>
  <si>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</si>
  <si>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</si>
  <si>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</si>
  <si>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</si>
  <si>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</si>
  <si>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</si>
  <si>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</si>
  <si>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</si>
  <si>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</si>
  <si>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</si>
  <si>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</si>
  <si>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</si>
  <si>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</si>
  <si>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</si>
  <si>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</si>
  <si>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</si>
  <si>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</si>
  <si>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</si>
  <si>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</si>
  <si>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</si>
  <si>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</si>
  <si>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</si>
  <si>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</si>
  <si>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</si>
  <si>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</si>
  <si>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</si>
  <si>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</si>
  <si>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</si>
  <si>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</si>
  <si>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</si>
  <si>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</si>
  <si>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</si>
  <si>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</si>
  <si>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</si>
  <si>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</si>
  <si>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</si>
  <si>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</si>
  <si>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</si>
  <si>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</si>
  <si>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</si>
  <si>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</si>
  <si>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</si>
  <si>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</si>
  <si>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</si>
  <si>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</si>
  <si>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</si>
  <si>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</si>
  <si>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</si>
  <si>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</si>
  <si>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</si>
  <si>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</si>
  <si>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</si>
  <si>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</si>
  <si>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</si>
  <si>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</si>
  <si>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</si>
  <si>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</si>
  <si>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</si>
  <si>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</si>
  <si>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</si>
  <si>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</si>
  <si>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</si>
  <si>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</si>
  <si>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</si>
  <si>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</si>
  <si>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</si>
  <si>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</si>
  <si>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</si>
  <si>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</si>
  <si>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</si>
  <si>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</si>
  <si>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</si>
  <si>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</si>
  <si>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</si>
  <si>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</si>
  <si>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</si>
  <si>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</si>
  <si>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106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</si>
  <si>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</si>
  <si>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</si>
  <si>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</si>
  <si>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</si>
  <si>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</si>
  <si>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</si>
  <si>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</si>
  <si>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</si>
  <si>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</si>
  <si>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</si>
  <si>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</si>
  <si>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</si>
  <si>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</si>
  <si>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</si>
  <si>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</si>
  <si>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</si>
  <si>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</si>
  <si>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</si>
  <si>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</si>
  <si>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</si>
  <si>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</si>
  <si>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</si>
  <si>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</si>
  <si>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</si>
  <si>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</si>
  <si>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</si>
  <si>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</si>
  <si>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</si>
  <si>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</si>
  <si>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</si>
  <si>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</si>
  <si>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</si>
  <si>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</si>
  <si>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</si>
  <si>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</si>
  <si>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</si>
  <si>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</si>
  <si>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</si>
  <si>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</si>
  <si>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</si>
  <si>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</si>
  <si>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</si>
  <si>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</si>
  <si>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</si>
  <si>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</si>
  <si>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</si>
  <si>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107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</si>
  <si>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</si>
  <si>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</si>
  <si>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</si>
  <si>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</si>
  <si>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</si>
  <si>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</si>
  <si>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</si>
  <si>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</si>
  <si>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</si>
  <si>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</si>
  <si>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</si>
  <si>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</si>
  <si>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</si>
  <si>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</si>
  <si>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</si>
  <si>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</si>
  <si>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</si>
  <si>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</si>
  <si>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</si>
  <si>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</si>
  <si>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</si>
  <si>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</si>
  <si>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</si>
  <si>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</si>
  <si>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</si>
  <si>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</si>
  <si>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</si>
  <si>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</si>
  <si>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</si>
  <si>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</si>
  <si>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</si>
  <si>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</si>
  <si>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</si>
  <si>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</si>
  <si>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</si>
  <si>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</si>
  <si>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</si>
  <si>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</si>
  <si>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</si>
  <si>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</si>
  <si>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</si>
  <si>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</si>
  <si>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</si>
  <si>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</si>
  <si>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</si>
  <si>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</si>
  <si>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</si>
  <si>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</si>
  <si>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</si>
  <si>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</si>
  <si>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</si>
  <si>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</si>
  <si>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159</t>
  </si>
  <si>
    <t>91702</t>
  </si>
  <si>
    <t>91706</t>
  </si>
  <si>
    <t>102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</si>
  <si>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</si>
  <si>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</si>
  <si>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</si>
  <si>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</si>
  <si>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</si>
  <si>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</si>
  <si>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</si>
  <si>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</si>
  <si>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</si>
  <si>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</si>
  <si>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</si>
  <si>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</si>
  <si>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</si>
  <si>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</si>
  <si>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</si>
  <si>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</si>
  <si>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</si>
  <si>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</si>
  <si>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</si>
  <si>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</si>
  <si>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</si>
  <si>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</si>
  <si>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</si>
  <si>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</si>
  <si>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</si>
  <si>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</si>
  <si>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</si>
  <si>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</si>
  <si>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</si>
  <si>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</si>
  <si>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158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</si>
  <si>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</si>
  <si>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</si>
  <si>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</si>
  <si>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</si>
  <si>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</si>
  <si>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</si>
  <si>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</si>
  <si>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</si>
  <si>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</si>
  <si>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</si>
  <si>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</si>
  <si>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</si>
  <si>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</si>
  <si>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</si>
  <si>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</si>
  <si>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</si>
  <si>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</si>
  <si>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</si>
  <si>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</si>
  <si>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</si>
  <si>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</si>
  <si>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</si>
  <si>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</si>
  <si>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</si>
  <si>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</si>
  <si>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</si>
  <si>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</si>
  <si>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</si>
  <si>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</si>
  <si>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</si>
  <si>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</si>
  <si>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</si>
  <si>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</si>
  <si>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</si>
  <si>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</si>
  <si>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</si>
  <si>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</si>
  <si>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</si>
  <si>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142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</si>
  <si>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</si>
  <si>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</si>
  <si>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</si>
  <si>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</si>
  <si>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</si>
  <si>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</si>
  <si>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</si>
  <si>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</si>
  <si>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</si>
  <si>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</si>
  <si>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</si>
  <si>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</si>
  <si>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</si>
  <si>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</si>
  <si>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</si>
  <si>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</si>
  <si>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</si>
  <si>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</si>
  <si>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</si>
  <si>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</si>
  <si>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</si>
  <si>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</si>
  <si>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</si>
  <si>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</si>
  <si>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</si>
  <si>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</si>
  <si>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</si>
  <si>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</si>
  <si>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</si>
  <si>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</si>
  <si>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</si>
  <si>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</si>
  <si>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</si>
  <si>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</si>
  <si>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</si>
  <si>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</si>
  <si>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</si>
  <si>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</si>
  <si>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</si>
  <si>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</si>
  <si>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</si>
  <si>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</si>
  <si>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</si>
  <si>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141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</si>
  <si>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</si>
  <si>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</si>
  <si>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</si>
  <si>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</si>
  <si>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</si>
  <si>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</si>
  <si>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</si>
  <si>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</si>
  <si>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</si>
  <si>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</si>
  <si>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</si>
  <si>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</si>
  <si>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</si>
  <si>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</si>
  <si>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</si>
  <si>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</si>
  <si>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</si>
  <si>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</si>
  <si>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</si>
  <si>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</si>
  <si>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</si>
  <si>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</si>
  <si>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</si>
  <si>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</si>
  <si>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</si>
  <si>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</si>
  <si>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</si>
  <si>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</si>
  <si>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</si>
  <si>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</si>
  <si>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</si>
  <si>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</si>
  <si>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</si>
  <si>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</si>
  <si>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</si>
  <si>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</si>
  <si>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</si>
  <si>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</si>
  <si>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</si>
  <si>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</si>
  <si>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</si>
  <si>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</si>
  <si>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</si>
  <si>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</si>
  <si>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</si>
  <si>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</si>
  <si>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</si>
  <si>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</si>
  <si>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</si>
  <si>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</si>
  <si>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</si>
  <si>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</si>
  <si>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</si>
  <si>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</si>
  <si>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</si>
  <si>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</si>
  <si>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</si>
  <si>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</si>
  <si>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</si>
  <si>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</si>
  <si>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</si>
  <si>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</si>
  <si>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</si>
  <si>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</si>
  <si>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</si>
  <si>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</si>
  <si>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</si>
  <si>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</si>
  <si>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</si>
  <si>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</si>
  <si>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</si>
  <si>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</si>
  <si>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</si>
  <si>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</si>
  <si>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</si>
  <si>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</si>
  <si>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</si>
  <si>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</si>
  <si>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</si>
  <si>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</si>
  <si>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</si>
  <si>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</si>
  <si>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</si>
  <si>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</si>
  <si>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</si>
  <si>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</si>
  <si>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</si>
  <si>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</si>
  <si>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</si>
  <si>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</si>
  <si>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</si>
  <si>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</si>
  <si>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</si>
  <si>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</si>
  <si>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</si>
  <si>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</si>
  <si>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</si>
  <si>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</si>
  <si>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</si>
  <si>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</si>
  <si>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</si>
  <si>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</si>
  <si>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</si>
  <si>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</si>
  <si>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</si>
  <si>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</si>
  <si>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</si>
  <si>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</si>
  <si>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</si>
  <si>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</si>
  <si>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</si>
  <si>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</si>
  <si>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</si>
  <si>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</si>
  <si>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</si>
  <si>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</si>
  <si>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</si>
  <si>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</si>
  <si>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</si>
  <si>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</si>
  <si>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</si>
  <si>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</si>
  <si>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</si>
  <si>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</si>
  <si>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</si>
  <si>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</si>
  <si>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</si>
  <si>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</si>
  <si>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</si>
  <si>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</si>
  <si>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</si>
  <si>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</si>
  <si>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</si>
  <si>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</si>
  <si>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</si>
  <si>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</si>
  <si>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</si>
  <si>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</si>
  <si>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169</t>
  </si>
  <si>
    <t>92202</t>
  </si>
  <si>
    <t>92203</t>
  </si>
  <si>
    <t>92210</t>
  </si>
  <si>
    <t>92211</t>
  </si>
  <si>
    <t>92220</t>
  </si>
  <si>
    <t>92222</t>
  </si>
  <si>
    <t>172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</si>
  <si>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</si>
  <si>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</si>
  <si>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</si>
  <si>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</si>
  <si>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</si>
  <si>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</si>
  <si>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</si>
  <si>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</si>
  <si>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</si>
  <si>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</si>
  <si>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</si>
  <si>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</si>
  <si>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</si>
  <si>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</si>
  <si>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</si>
  <si>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170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</si>
  <si>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</si>
  <si>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</si>
  <si>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</si>
  <si>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</si>
  <si>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</si>
  <si>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</si>
  <si>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</si>
  <si>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</si>
  <si>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</si>
  <si>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</si>
  <si>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</si>
  <si>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</si>
  <si>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</si>
  <si>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</si>
  <si>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</si>
  <si>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</si>
  <si>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</si>
  <si>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</si>
  <si>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</si>
  <si>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</si>
  <si>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</si>
  <si>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</si>
  <si>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</si>
  <si>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</si>
  <si>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</si>
  <si>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</si>
  <si>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</si>
  <si>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</si>
  <si>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</si>
  <si>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</si>
  <si>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</si>
  <si>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</si>
  <si>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</si>
  <si>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</si>
  <si>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</si>
  <si>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</si>
  <si>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</si>
  <si>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</si>
  <si>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</si>
  <si>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</si>
  <si>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</si>
  <si>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</si>
  <si>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</si>
  <si>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</si>
  <si>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</si>
  <si>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</si>
  <si>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</si>
  <si>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</si>
  <si>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</si>
  <si>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</si>
  <si>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</si>
  <si>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</si>
  <si>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</si>
  <si>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</si>
  <si>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</si>
  <si>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</si>
  <si>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</si>
  <si>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</si>
  <si>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</si>
  <si>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</si>
  <si>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178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</si>
  <si>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</si>
  <si>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</si>
  <si>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</si>
  <si>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</si>
  <si>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</si>
  <si>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</si>
  <si>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</si>
  <si>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</si>
  <si>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</si>
  <si>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</si>
  <si>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</si>
  <si>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</si>
  <si>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</si>
  <si>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</si>
  <si>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</si>
  <si>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</si>
  <si>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</si>
  <si>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</si>
  <si>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</si>
  <si>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</si>
  <si>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</si>
  <si>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</si>
  <si>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</si>
  <si>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</si>
  <si>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</si>
  <si>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</si>
  <si>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</si>
  <si>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</si>
  <si>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</si>
  <si>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</si>
  <si>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</si>
  <si>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</si>
  <si>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</si>
  <si>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</si>
  <si>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</si>
  <si>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</si>
  <si>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</si>
  <si>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</si>
  <si>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</si>
  <si>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</si>
  <si>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</si>
  <si>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</si>
  <si>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</si>
  <si>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</si>
  <si>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</si>
  <si>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</si>
  <si>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</si>
  <si>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</si>
  <si>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</si>
  <si>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</si>
  <si>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</si>
  <si>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</si>
  <si>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</si>
  <si>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</si>
  <si>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</si>
  <si>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</si>
  <si>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</si>
  <si>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</si>
  <si>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</si>
  <si>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</si>
  <si>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</si>
  <si>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</si>
  <si>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</si>
  <si>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</si>
  <si>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</si>
  <si>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</si>
  <si>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</si>
  <si>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</si>
  <si>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</si>
  <si>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</si>
  <si>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</si>
  <si>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</si>
  <si>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</si>
  <si>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</si>
  <si>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</si>
  <si>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</si>
  <si>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</si>
  <si>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</si>
  <si>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</si>
  <si>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</si>
  <si>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</si>
  <si>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</si>
  <si>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</si>
  <si>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</si>
  <si>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</si>
  <si>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</si>
  <si>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</si>
  <si>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</si>
  <si>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</si>
  <si>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</si>
  <si>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</si>
  <si>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</si>
  <si>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</si>
  <si>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</si>
  <si>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</si>
  <si>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</si>
  <si>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</si>
  <si>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</si>
  <si>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</si>
  <si>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</si>
  <si>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</si>
  <si>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</si>
  <si>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</si>
  <si>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</si>
  <si>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</si>
  <si>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</si>
  <si>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</si>
  <si>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</si>
  <si>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</si>
  <si>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</si>
  <si>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</si>
  <si>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</si>
  <si>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</si>
  <si>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</si>
  <si>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</si>
  <si>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</si>
  <si>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</si>
  <si>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</si>
  <si>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</si>
  <si>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</si>
  <si>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</si>
  <si>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</si>
  <si>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</si>
  <si>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</si>
  <si>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</si>
  <si>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187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</si>
  <si>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</si>
  <si>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</si>
  <si>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</si>
  <si>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</si>
  <si>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</si>
  <si>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</si>
  <si>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</si>
  <si>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</si>
  <si>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</si>
  <si>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</si>
  <si>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</si>
  <si>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</si>
  <si>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</si>
  <si>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</si>
  <si>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</si>
  <si>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</si>
  <si>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</si>
  <si>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</si>
  <si>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</si>
  <si>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</si>
  <si>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</si>
  <si>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</si>
  <si>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</si>
  <si>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</si>
  <si>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</si>
  <si>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</si>
  <si>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</si>
  <si>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</si>
  <si>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</si>
  <si>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</si>
  <si>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</si>
  <si>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</si>
  <si>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</si>
  <si>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</si>
  <si>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</si>
  <si>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</si>
  <si>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</si>
  <si>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</si>
  <si>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</si>
  <si>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</si>
  <si>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</si>
  <si>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</si>
  <si>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</si>
  <si>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</si>
  <si>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</si>
  <si>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</si>
  <si>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</si>
  <si>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</si>
  <si>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</si>
  <si>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</si>
  <si>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</si>
  <si>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</si>
  <si>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</si>
  <si>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</si>
  <si>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</si>
  <si>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</si>
  <si>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</si>
  <si>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</si>
  <si>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</si>
  <si>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</si>
  <si>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</si>
  <si>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</si>
  <si>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</si>
  <si>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</si>
  <si>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</si>
  <si>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</si>
  <si>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</si>
  <si>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</si>
  <si>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</si>
  <si>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</si>
  <si>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</si>
  <si>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</si>
  <si>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</si>
  <si>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</si>
  <si>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</si>
  <si>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</si>
  <si>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</si>
  <si>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</si>
  <si>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</si>
  <si>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</si>
  <si>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</si>
  <si>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</si>
  <si>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</si>
  <si>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</si>
  <si>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</si>
  <si>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</si>
  <si>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</si>
  <si>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</si>
  <si>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</si>
  <si>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</si>
  <si>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</si>
  <si>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</si>
  <si>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</si>
  <si>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</si>
  <si>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</si>
  <si>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</si>
  <si>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</si>
  <si>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</si>
  <si>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</si>
  <si>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</si>
  <si>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</si>
  <si>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</si>
  <si>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</si>
  <si>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</si>
  <si>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</si>
  <si>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</si>
  <si>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</si>
  <si>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</si>
  <si>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</si>
  <si>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</si>
  <si>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</si>
  <si>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</si>
  <si>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</si>
  <si>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</si>
  <si>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</si>
  <si>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</si>
  <si>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</si>
  <si>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</si>
  <si>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</si>
  <si>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</si>
  <si>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</si>
  <si>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</si>
  <si>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</si>
  <si>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</si>
  <si>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</si>
  <si>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</si>
  <si>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</si>
  <si>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</si>
  <si>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</si>
  <si>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</si>
  <si>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</si>
  <si>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</si>
  <si>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</si>
  <si>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</si>
  <si>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</si>
  <si>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</si>
  <si>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</si>
  <si>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</si>
  <si>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</si>
  <si>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</si>
  <si>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</si>
  <si>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</si>
  <si>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</si>
  <si>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</si>
  <si>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</si>
  <si>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</si>
  <si>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</si>
  <si>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</si>
  <si>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</si>
  <si>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</si>
  <si>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188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</si>
  <si>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</si>
  <si>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</si>
  <si>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</si>
  <si>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</si>
  <si>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</si>
  <si>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</si>
  <si>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</si>
  <si>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</si>
  <si>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</si>
  <si>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</si>
  <si>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</si>
  <si>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</si>
  <si>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</si>
  <si>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</si>
  <si>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</si>
  <si>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</si>
  <si>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</si>
  <si>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</si>
  <si>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</si>
  <si>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</si>
  <si>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</si>
  <si>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</si>
  <si>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</si>
  <si>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</si>
  <si>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</si>
  <si>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</si>
  <si>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</si>
  <si>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</si>
  <si>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</si>
  <si>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</si>
  <si>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</si>
  <si>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</si>
  <si>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</si>
  <si>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</si>
  <si>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</si>
  <si>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</si>
  <si>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</si>
  <si>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</si>
  <si>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</si>
  <si>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</si>
  <si>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</si>
  <si>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</si>
  <si>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</si>
  <si>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</si>
  <si>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</si>
  <si>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</si>
  <si>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</si>
  <si>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</si>
  <si>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</si>
  <si>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</si>
  <si>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</si>
  <si>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</si>
  <si>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122</t>
  </si>
  <si>
    <t>93202</t>
  </si>
  <si>
    <t>93203</t>
  </si>
  <si>
    <t>167</t>
  </si>
  <si>
    <t>93204</t>
  </si>
  <si>
    <t>93205</t>
  </si>
  <si>
    <t>93206</t>
  </si>
  <si>
    <t>93207</t>
  </si>
  <si>
    <t>93208</t>
  </si>
  <si>
    <t>93210</t>
  </si>
  <si>
    <t>134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</si>
  <si>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</si>
  <si>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</si>
  <si>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</si>
  <si>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</si>
  <si>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</si>
  <si>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</si>
  <si>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</si>
  <si>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</si>
  <si>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</si>
  <si>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</si>
  <si>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</si>
  <si>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</si>
  <si>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</si>
  <si>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</si>
  <si>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</si>
  <si>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</si>
  <si>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</si>
  <si>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</si>
  <si>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</si>
  <si>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</si>
  <si>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</si>
  <si>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</si>
  <si>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</si>
  <si>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</si>
  <si>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</si>
  <si>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</si>
  <si>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</si>
  <si>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</si>
  <si>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</si>
  <si>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</si>
  <si>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</si>
  <si>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</si>
  <si>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</si>
  <si>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</si>
  <si>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</si>
  <si>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</si>
  <si>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</si>
  <si>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</si>
  <si>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</si>
  <si>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</si>
  <si>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</si>
  <si>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</si>
  <si>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</si>
  <si>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</si>
  <si>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</si>
  <si>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</si>
  <si>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</si>
  <si>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</si>
  <si>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</si>
  <si>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</si>
  <si>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</si>
  <si>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</si>
  <si>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</si>
  <si>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</si>
  <si>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</si>
  <si>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</si>
  <si>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</si>
  <si>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</si>
  <si>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</si>
  <si>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</si>
  <si>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</si>
  <si>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</si>
  <si>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</si>
  <si>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</si>
  <si>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</si>
  <si>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</si>
  <si>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</si>
  <si>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</si>
  <si>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</si>
  <si>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</si>
  <si>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</si>
  <si>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</si>
  <si>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</si>
  <si>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</si>
  <si>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</si>
  <si>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</si>
  <si>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</si>
  <si>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</si>
  <si>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</si>
  <si>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</si>
  <si>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</si>
  <si>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</si>
  <si>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</si>
  <si>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</si>
  <si>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</si>
  <si>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</si>
  <si>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128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</si>
  <si>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</si>
  <si>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</si>
  <si>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</si>
  <si>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</si>
  <si>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</si>
  <si>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</si>
  <si>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</si>
  <si>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</si>
  <si>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</si>
  <si>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</si>
  <si>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</si>
  <si>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</si>
  <si>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</si>
  <si>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</si>
  <si>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</si>
  <si>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155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</si>
  <si>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</si>
  <si>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</si>
  <si>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</si>
  <si>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</si>
  <si>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</si>
  <si>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</si>
  <si>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</si>
  <si>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</si>
  <si>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</si>
  <si>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</si>
  <si>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</si>
  <si>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</si>
  <si>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</si>
  <si>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</si>
  <si>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</si>
  <si>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</si>
  <si>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</si>
  <si>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</si>
  <si>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</si>
  <si>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</si>
  <si>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</si>
  <si>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</si>
  <si>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</si>
  <si>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</si>
  <si>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</si>
  <si>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</si>
  <si>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</si>
  <si>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</si>
  <si>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</si>
  <si>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</si>
  <si>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</si>
  <si>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</si>
  <si>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</si>
  <si>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</si>
  <si>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</si>
  <si>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</si>
  <si>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</si>
  <si>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</si>
  <si>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</si>
  <si>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</si>
  <si>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</si>
  <si>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</si>
  <si>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</si>
  <si>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125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</si>
  <si>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</si>
  <si>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</si>
  <si>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</si>
  <si>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</si>
  <si>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</si>
  <si>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</si>
  <si>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</si>
  <si>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</si>
  <si>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</si>
  <si>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</si>
  <si>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</si>
  <si>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</si>
  <si>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</si>
  <si>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</si>
  <si>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</si>
  <si>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</si>
  <si>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</si>
  <si>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</si>
  <si>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</si>
  <si>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</si>
  <si>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</si>
  <si>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</si>
  <si>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</si>
  <si>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</si>
  <si>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</si>
  <si>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</si>
  <si>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</si>
  <si>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</si>
  <si>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</si>
  <si>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</si>
  <si>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</si>
  <si>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</si>
  <si>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</si>
  <si>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</si>
  <si>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</si>
  <si>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</si>
  <si>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</si>
  <si>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</si>
  <si>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</si>
  <si>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</si>
  <si>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</si>
  <si>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</si>
  <si>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</si>
  <si>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</si>
  <si>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</si>
  <si>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</si>
  <si>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</si>
  <si>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</si>
  <si>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</si>
  <si>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124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</si>
  <si>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</si>
  <si>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</si>
  <si>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</si>
  <si>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</si>
  <si>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</si>
  <si>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</si>
  <si>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</si>
  <si>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</si>
  <si>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</si>
  <si>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</si>
  <si>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</si>
  <si>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133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</si>
  <si>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</si>
  <si>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</si>
  <si>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</si>
  <si>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</si>
  <si>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</si>
  <si>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</si>
  <si>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</si>
  <si>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</si>
  <si>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</si>
  <si>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</si>
  <si>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</si>
  <si>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</si>
  <si>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</si>
  <si>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</si>
  <si>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</si>
  <si>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</si>
  <si>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</si>
  <si>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</si>
  <si>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</si>
  <si>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</si>
  <si>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</si>
  <si>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</si>
  <si>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</si>
  <si>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</si>
  <si>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</si>
  <si>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</si>
  <si>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</si>
  <si>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</si>
  <si>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</si>
  <si>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</si>
  <si>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</si>
  <si>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</si>
  <si>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</si>
  <si>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</si>
  <si>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</si>
  <si>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</si>
  <si>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</si>
  <si>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</si>
  <si>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</si>
  <si>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</si>
  <si>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</si>
  <si>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</si>
  <si>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</si>
  <si>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</si>
  <si>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</si>
  <si>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</si>
  <si>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</si>
  <si>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</si>
  <si>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</si>
  <si>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</si>
  <si>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</si>
  <si>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</si>
  <si>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</si>
  <si>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</si>
  <si>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</si>
  <si>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</si>
  <si>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</si>
  <si>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</si>
  <si>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</si>
  <si>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</si>
  <si>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</si>
  <si>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</si>
  <si>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</si>
  <si>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</si>
  <si>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</si>
  <si>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</si>
  <si>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</si>
  <si>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</si>
  <si>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</si>
  <si>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</si>
  <si>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</si>
  <si>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</si>
  <si>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</si>
  <si>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</si>
  <si>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</si>
  <si>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</si>
  <si>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</si>
  <si>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</si>
  <si>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</si>
  <si>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</si>
  <si>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</si>
  <si>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</si>
  <si>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</si>
  <si>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</si>
  <si>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</si>
  <si>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</si>
  <si>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</si>
  <si>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</si>
  <si>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</si>
  <si>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</si>
  <si>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</si>
  <si>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</si>
  <si>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</si>
  <si>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</si>
  <si>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</si>
  <si>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</si>
  <si>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</si>
  <si>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</si>
  <si>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</si>
  <si>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</si>
  <si>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</si>
  <si>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</si>
  <si>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</si>
  <si>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</si>
  <si>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</si>
  <si>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</si>
  <si>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</si>
  <si>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</si>
  <si>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</si>
  <si>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</si>
  <si>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</si>
  <si>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</si>
  <si>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</si>
  <si>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</si>
  <si>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</si>
  <si>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</si>
  <si>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</si>
  <si>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</si>
  <si>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</si>
  <si>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</si>
  <si>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</si>
  <si>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</si>
  <si>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</si>
  <si>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</si>
  <si>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</si>
  <si>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</si>
  <si>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</si>
  <si>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</si>
  <si>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</si>
  <si>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</si>
  <si>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</si>
  <si>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</si>
  <si>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</si>
  <si>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</si>
  <si>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</si>
  <si>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</si>
  <si>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</si>
  <si>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</si>
  <si>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</si>
  <si>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</si>
  <si>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</si>
  <si>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191</t>
  </si>
  <si>
    <t>94005</t>
  </si>
  <si>
    <t>190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</si>
  <si>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</si>
  <si>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</si>
  <si>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</si>
  <si>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</si>
  <si>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</si>
  <si>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</si>
  <si>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</si>
  <si>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</si>
  <si>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</si>
  <si>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</si>
  <si>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</si>
  <si>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153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</si>
  <si>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</si>
  <si>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</si>
  <si>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</si>
  <si>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</si>
  <si>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</si>
  <si>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</si>
  <si>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</si>
  <si>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</si>
  <si>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</si>
  <si>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</si>
  <si>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</si>
  <si>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</si>
  <si>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</si>
  <si>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</si>
  <si>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</si>
  <si>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</si>
  <si>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</si>
  <si>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</si>
  <si>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</si>
  <si>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</si>
  <si>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</si>
  <si>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</si>
  <si>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</si>
  <si>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</si>
  <si>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</si>
  <si>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</si>
  <si>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</si>
  <si>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</si>
  <si>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</si>
  <si>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</si>
  <si>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</si>
  <si>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</si>
  <si>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</si>
  <si>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151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</si>
  <si>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</si>
  <si>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</si>
  <si>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</si>
  <si>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</si>
  <si>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</si>
  <si>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</si>
  <si>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</si>
  <si>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</si>
  <si>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</si>
  <si>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</si>
  <si>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</si>
  <si>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</si>
  <si>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</si>
  <si>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</si>
  <si>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</si>
  <si>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</si>
  <si>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</si>
  <si>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</si>
  <si>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</si>
  <si>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</si>
  <si>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</si>
  <si>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</si>
  <si>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</si>
  <si>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</si>
  <si>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</si>
  <si>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</si>
  <si>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</si>
  <si>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</si>
  <si>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</si>
  <si>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</si>
  <si>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</si>
  <si>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</si>
  <si>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</si>
  <si>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</si>
  <si>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</si>
  <si>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</si>
  <si>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</si>
  <si>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</si>
  <si>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</si>
  <si>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</si>
  <si>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</si>
  <si>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</si>
  <si>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</si>
  <si>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</si>
  <si>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</si>
  <si>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</si>
  <si>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</si>
  <si>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</si>
  <si>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</si>
  <si>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</si>
  <si>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</si>
  <si>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135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</si>
  <si>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</si>
  <si>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</si>
  <si>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</si>
  <si>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</si>
  <si>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</si>
  <si>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</si>
  <si>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</si>
  <si>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</si>
  <si>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</si>
  <si>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</si>
  <si>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</si>
  <si>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</si>
  <si>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</si>
  <si>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</si>
  <si>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</si>
  <si>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</si>
  <si>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136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</si>
  <si>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</si>
  <si>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</si>
  <si>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</si>
  <si>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</si>
  <si>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</si>
  <si>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</si>
  <si>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</si>
  <si>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</si>
  <si>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</si>
  <si>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</si>
  <si>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</si>
  <si>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</si>
  <si>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</si>
  <si>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</si>
  <si>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</si>
  <si>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</si>
  <si>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</si>
  <si>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</si>
  <si>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</si>
  <si>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</si>
  <si>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</si>
  <si>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</si>
  <si>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</si>
  <si>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</si>
  <si>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</si>
  <si>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</si>
  <si>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</si>
  <si>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</si>
  <si>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</si>
  <si>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</si>
  <si>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</si>
  <si>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</si>
  <si>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</si>
  <si>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</si>
  <si>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</si>
  <si>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</si>
  <si>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</si>
  <si>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</si>
  <si>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</si>
  <si>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</si>
  <si>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</si>
  <si>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</si>
  <si>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</si>
  <si>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</si>
  <si>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</si>
  <si>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</si>
  <si>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174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</si>
  <si>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</si>
  <si>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</si>
  <si>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</si>
  <si>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</si>
  <si>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</si>
  <si>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</si>
  <si>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</si>
  <si>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</si>
  <si>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160</t>
  </si>
  <si>
    <t>94502</t>
  </si>
  <si>
    <t>94503</t>
  </si>
  <si>
    <t>126</t>
  </si>
  <si>
    <t>94505</t>
  </si>
  <si>
    <t>176</t>
  </si>
  <si>
    <t>94506</t>
  </si>
  <si>
    <t>94507</t>
  </si>
  <si>
    <t>140</t>
  </si>
  <si>
    <t>94508</t>
  </si>
  <si>
    <t>94509</t>
  </si>
  <si>
    <t>94510</t>
  </si>
  <si>
    <t>129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</si>
  <si>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</si>
  <si>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</si>
  <si>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</si>
  <si>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</si>
  <si>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</si>
  <si>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</si>
  <si>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</si>
  <si>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</si>
  <si>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</si>
  <si>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</si>
  <si>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</si>
  <si>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</si>
  <si>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</si>
  <si>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</si>
  <si>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</si>
  <si>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139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</si>
  <si>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</si>
  <si>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</si>
  <si>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</si>
  <si>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</si>
  <si>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</si>
  <si>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</si>
  <si>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</si>
  <si>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</si>
  <si>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</si>
  <si>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</si>
  <si>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181</t>
  </si>
  <si>
    <t>94537</t>
  </si>
  <si>
    <t>94538</t>
  </si>
  <si>
    <t>94539</t>
  </si>
  <si>
    <t>175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</si>
  <si>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</si>
  <si>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</si>
  <si>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</si>
  <si>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</si>
  <si>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</si>
  <si>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</si>
  <si>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</si>
  <si>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</si>
  <si>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</si>
  <si>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</si>
  <si>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</si>
  <si>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</si>
  <si>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</si>
  <si>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</si>
  <si>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</si>
  <si>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</si>
  <si>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</si>
  <si>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</si>
  <si>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</si>
  <si>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</si>
  <si>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</si>
  <si>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</si>
  <si>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</si>
  <si>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</si>
  <si>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</si>
  <si>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</si>
  <si>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</si>
  <si>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</si>
  <si>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</si>
  <si>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</si>
  <si>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</si>
  <si>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</si>
  <si>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</si>
  <si>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</si>
  <si>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</si>
  <si>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</si>
  <si>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</si>
  <si>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</si>
  <si>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</si>
  <si>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</si>
  <si>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</si>
  <si>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</si>
  <si>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</si>
  <si>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</si>
  <si>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</si>
  <si>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</si>
  <si>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</si>
  <si>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</si>
  <si>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</si>
  <si>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</si>
  <si>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</si>
  <si>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</si>
  <si>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</si>
  <si>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</si>
  <si>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</si>
  <si>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</si>
  <si>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</si>
  <si>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</si>
  <si>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</si>
  <si>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</si>
  <si>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</si>
  <si>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</si>
  <si>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</si>
  <si>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</si>
  <si>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</si>
  <si>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</si>
  <si>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</si>
  <si>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</si>
  <si>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</si>
  <si>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</si>
  <si>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</si>
  <si>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</si>
  <si>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</si>
  <si>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</si>
  <si>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</si>
  <si>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</si>
  <si>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</si>
  <si>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</si>
  <si>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</si>
  <si>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</si>
  <si>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</si>
  <si>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</si>
  <si>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</si>
  <si>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</si>
  <si>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</si>
  <si>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</si>
  <si>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</si>
  <si>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</si>
  <si>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</si>
  <si>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</si>
  <si>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</si>
  <si>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</si>
  <si>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</si>
  <si>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</si>
  <si>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</si>
  <si>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</si>
  <si>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</si>
  <si>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</si>
  <si>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</si>
  <si>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</si>
  <si>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</si>
  <si>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</si>
  <si>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</si>
  <si>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</si>
  <si>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</si>
  <si>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</si>
  <si>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</si>
  <si>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</si>
  <si>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177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</si>
  <si>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</si>
  <si>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</si>
  <si>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</si>
  <si>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</si>
  <si>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</si>
  <si>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</si>
  <si>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</si>
  <si>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</si>
  <si>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130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</si>
  <si>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</si>
  <si>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</si>
  <si>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</si>
  <si>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</si>
  <si>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</si>
  <si>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</si>
  <si>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</si>
  <si>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</si>
  <si>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</si>
  <si>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</si>
  <si>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</si>
  <si>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</si>
  <si>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</si>
  <si>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</si>
  <si>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</si>
  <si>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</si>
  <si>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</si>
  <si>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</si>
  <si>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</si>
  <si>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</si>
  <si>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</si>
  <si>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</si>
  <si>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</si>
  <si>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</si>
  <si>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</si>
  <si>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</si>
  <si>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</si>
  <si>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</si>
  <si>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</si>
  <si>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</si>
  <si>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</si>
  <si>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</si>
  <si>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</si>
  <si>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</si>
  <si>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</si>
  <si>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</si>
  <si>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</si>
  <si>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</si>
  <si>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</si>
  <si>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</si>
  <si>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</si>
  <si>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</si>
  <si>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</si>
  <si>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</si>
  <si>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</si>
  <si>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</si>
  <si>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</si>
  <si>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192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</si>
  <si>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</si>
  <si>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</si>
  <si>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</si>
  <si>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</si>
  <si>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</si>
  <si>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</si>
  <si>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</si>
  <si>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</si>
  <si>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</si>
  <si>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</si>
  <si>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</si>
  <si>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</si>
  <si>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</si>
  <si>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</si>
  <si>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</si>
  <si>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</si>
  <si>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</si>
  <si>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</si>
  <si>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</si>
  <si>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</si>
  <si>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</si>
  <si>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</si>
  <si>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</si>
  <si>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</si>
  <si>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</si>
  <si>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</si>
  <si>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</si>
  <si>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</si>
  <si>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</si>
  <si>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</si>
  <si>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</si>
  <si>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</si>
  <si>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</si>
  <si>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</si>
  <si>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</si>
  <si>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</si>
  <si>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</si>
  <si>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</si>
  <si>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</si>
  <si>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</si>
  <si>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</si>
  <si>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</si>
  <si>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</si>
  <si>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</si>
  <si>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</si>
  <si>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</si>
  <si>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</si>
  <si>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</si>
  <si>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</si>
  <si>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</si>
  <si>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</si>
  <si>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</si>
  <si>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</si>
  <si>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</si>
  <si>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</si>
  <si>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</si>
  <si>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</si>
  <si>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</si>
  <si>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</si>
  <si>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</si>
  <si>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</si>
  <si>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</si>
  <si>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</si>
  <si>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</si>
  <si>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</si>
  <si>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</si>
  <si>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</si>
  <si>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</si>
  <si>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</si>
  <si>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</si>
  <si>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</si>
  <si>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</si>
  <si>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</si>
  <si>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</si>
  <si>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</si>
  <si>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</si>
  <si>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</si>
  <si>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</si>
  <si>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</si>
  <si>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</si>
  <si>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</si>
  <si>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</si>
  <si>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</si>
  <si>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</si>
  <si>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</si>
  <si>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</si>
  <si>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</si>
  <si>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</si>
  <si>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</si>
  <si>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</si>
  <si>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</si>
  <si>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</si>
  <si>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</si>
  <si>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</si>
  <si>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</si>
  <si>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</si>
  <si>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</si>
  <si>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</si>
  <si>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</si>
  <si>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</si>
  <si>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</si>
  <si>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</si>
  <si>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</si>
  <si>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</si>
  <si>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</si>
  <si>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</si>
  <si>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</si>
  <si>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</si>
  <si>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</si>
  <si>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</si>
  <si>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</si>
  <si>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</si>
  <si>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</si>
  <si>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</si>
  <si>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</si>
  <si>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</si>
  <si>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</si>
  <si>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137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</si>
  <si>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</si>
  <si>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</si>
  <si>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</si>
  <si>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</si>
  <si>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</si>
  <si>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</si>
  <si>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</si>
  <si>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</si>
  <si>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</si>
  <si>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</si>
  <si>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138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</si>
  <si>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</si>
  <si>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</si>
  <si>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</si>
  <si>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</si>
  <si>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</si>
  <si>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</si>
  <si>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</si>
  <si>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</si>
  <si>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</si>
  <si>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</si>
  <si>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</si>
  <si>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</si>
  <si>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</si>
  <si>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</si>
  <si>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</si>
  <si>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</si>
  <si>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</si>
  <si>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</si>
  <si>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</si>
  <si>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</si>
  <si>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</si>
  <si>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</si>
  <si>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</si>
  <si>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</si>
  <si>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</si>
  <si>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</si>
  <si>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</si>
  <si>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</si>
  <si>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</si>
  <si>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</si>
  <si>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</si>
  <si>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</si>
  <si>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</si>
  <si>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</si>
  <si>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</si>
  <si>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</si>
  <si>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</si>
  <si>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</si>
  <si>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</si>
  <si>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</si>
  <si>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</si>
  <si>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</si>
  <si>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</si>
  <si>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</si>
  <si>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173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</si>
  <si>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</si>
  <si>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</si>
  <si>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</si>
  <si>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</si>
  <si>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</si>
  <si>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</si>
  <si>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</si>
  <si>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</si>
  <si>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</si>
  <si>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</si>
  <si>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</si>
  <si>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</si>
  <si>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</si>
  <si>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</si>
  <si>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</si>
  <si>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</si>
  <si>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</si>
  <si>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</si>
  <si>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</si>
  <si>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</si>
  <si>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</si>
  <si>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</si>
  <si>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</si>
  <si>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</si>
  <si>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</si>
  <si>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</si>
  <si>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</si>
  <si>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</si>
  <si>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</si>
  <si>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</si>
  <si>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</si>
  <si>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</si>
  <si>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</si>
  <si>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</si>
  <si>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</si>
  <si>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</si>
  <si>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</si>
  <si>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</si>
  <si>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</si>
  <si>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</si>
  <si>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</si>
  <si>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</si>
  <si>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</si>
  <si>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</si>
  <si>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</si>
  <si>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</si>
  <si>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</si>
  <si>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</si>
  <si>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</si>
  <si>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</si>
  <si>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</si>
  <si>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</si>
  <si>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</si>
  <si>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</si>
  <si>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</si>
  <si>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</si>
  <si>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</si>
  <si>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</si>
  <si>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</si>
  <si>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</si>
  <si>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</si>
  <si>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</si>
  <si>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</si>
  <si>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</si>
  <si>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</si>
  <si>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</si>
  <si>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</si>
  <si>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</si>
  <si>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</si>
  <si>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</si>
  <si>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</si>
  <si>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</si>
  <si>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</si>
  <si>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</si>
  <si>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</si>
  <si>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</si>
  <si>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</si>
  <si>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</si>
  <si>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</si>
  <si>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</si>
  <si>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</si>
  <si>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</si>
  <si>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</si>
  <si>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</si>
  <si>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</si>
  <si>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123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</si>
  <si>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</si>
  <si>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</si>
  <si>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</si>
  <si>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</si>
  <si>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</si>
  <si>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</si>
  <si>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</si>
  <si>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</si>
  <si>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</si>
  <si>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</si>
  <si>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</si>
  <si>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</si>
  <si>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</si>
  <si>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</si>
  <si>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</si>
  <si>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</si>
  <si>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</si>
  <si>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</si>
  <si>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</si>
  <si>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</si>
  <si>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</si>
  <si>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</si>
  <si>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</si>
  <si>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</si>
  <si>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</si>
  <si>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</si>
  <si>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</si>
  <si>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</si>
  <si>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</si>
  <si>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</si>
  <si>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</si>
  <si>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</si>
  <si>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</si>
  <si>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</si>
  <si>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</si>
  <si>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</si>
  <si>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</si>
  <si>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</si>
  <si>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</si>
  <si>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</si>
  <si>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</si>
  <si>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</si>
  <si>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</si>
  <si>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</si>
  <si>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</si>
  <si>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</si>
  <si>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</si>
  <si>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</si>
  <si>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</si>
  <si>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</si>
  <si>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</si>
  <si>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</si>
  <si>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</si>
  <si>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</si>
  <si>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</si>
  <si>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</si>
  <si>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</si>
  <si>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</si>
  <si>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</si>
  <si>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</si>
  <si>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</si>
  <si>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</si>
  <si>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</si>
  <si>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</si>
  <si>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</si>
  <si>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</si>
  <si>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</si>
  <si>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</si>
  <si>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</si>
  <si>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179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</si>
  <si>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</si>
  <si>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</si>
  <si>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</si>
  <si>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</si>
  <si>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</si>
  <si>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</si>
  <si>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</si>
  <si>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</si>
  <si>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</si>
  <si>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</si>
  <si>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</si>
  <si>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120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</si>
  <si>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</si>
  <si>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</si>
  <si>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</si>
  <si>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</si>
  <si>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</si>
  <si>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</si>
  <si>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</si>
  <si>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</si>
  <si>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</si>
  <si>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</si>
  <si>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</si>
  <si>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</si>
  <si>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</si>
  <si>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</si>
  <si>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</si>
  <si>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</si>
  <si>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</si>
  <si>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</si>
  <si>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</si>
  <si>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</si>
  <si>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</si>
  <si>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</si>
  <si>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</si>
  <si>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</si>
  <si>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</si>
  <si>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</si>
  <si>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</si>
  <si>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</si>
  <si>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</si>
  <si>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</si>
  <si>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</si>
  <si>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</si>
  <si>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</si>
  <si>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</si>
  <si>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</si>
  <si>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</si>
  <si>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</si>
  <si>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</si>
  <si>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</si>
  <si>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</si>
  <si>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</si>
  <si>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131</t>
  </si>
  <si>
    <t>95603</t>
  </si>
  <si>
    <t>127</t>
  </si>
  <si>
    <t>95604</t>
  </si>
  <si>
    <t>95605</t>
  </si>
  <si>
    <t>95606</t>
  </si>
  <si>
    <t>132</t>
  </si>
  <si>
    <t>95607</t>
  </si>
  <si>
    <t>95608</t>
  </si>
  <si>
    <t>95609</t>
  </si>
  <si>
    <t>95610</t>
  </si>
  <si>
    <t>95611</t>
  </si>
  <si>
    <t>95612</t>
  </si>
  <si>
    <t>95613</t>
  </si>
  <si>
    <t>121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</si>
  <si>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</si>
  <si>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</si>
  <si>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</si>
  <si>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</si>
  <si>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</si>
  <si>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</si>
  <si>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</si>
  <si>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</si>
  <si>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</si>
  <si>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</si>
  <si>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</si>
  <si>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</si>
  <si>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</si>
  <si>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</si>
  <si>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</si>
  <si>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</si>
  <si>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</si>
  <si>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</si>
  <si>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</si>
  <si>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</si>
  <si>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</si>
  <si>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</si>
  <si>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</si>
  <si>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</si>
  <si>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</si>
  <si>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</si>
  <si>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</si>
  <si>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</si>
  <si>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</si>
  <si>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</si>
  <si>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</si>
  <si>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</si>
  <si>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</si>
  <si>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</si>
  <si>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</si>
  <si>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</si>
  <si>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</si>
  <si>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</si>
  <si>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</si>
  <si>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</si>
  <si>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</si>
  <si>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</si>
  <si>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</si>
  <si>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</si>
  <si>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</si>
  <si>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</si>
  <si>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</si>
  <si>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</si>
  <si>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</si>
  <si>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</si>
  <si>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</si>
  <si>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</si>
  <si>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</si>
  <si>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</si>
  <si>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</si>
  <si>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</si>
  <si>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</si>
  <si>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</si>
  <si>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</si>
  <si>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</si>
  <si>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</si>
  <si>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</si>
  <si>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</si>
  <si>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</si>
  <si>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</si>
  <si>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</si>
  <si>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</si>
  <si>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</si>
  <si>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</si>
  <si>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</si>
  <si>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</si>
  <si>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</si>
  <si>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</si>
  <si>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</si>
  <si>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</si>
  <si>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</si>
  <si>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</si>
  <si>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</si>
  <si>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</si>
  <si>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</si>
  <si>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</si>
  <si>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</si>
  <si>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</si>
  <si>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</si>
  <si>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</si>
  <si>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</si>
  <si>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</si>
  <si>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</si>
  <si>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</si>
  <si>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</si>
  <si>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</si>
  <si>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</si>
  <si>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</si>
  <si>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</si>
  <si>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</si>
  <si>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</si>
  <si>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</si>
  <si>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</si>
  <si>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</si>
  <si>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</si>
  <si>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</si>
  <si>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</si>
  <si>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</si>
  <si>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</si>
  <si>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</si>
  <si>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</si>
  <si>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</si>
  <si>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</si>
  <si>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</si>
  <si>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</si>
  <si>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</si>
  <si>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</si>
  <si>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</si>
  <si>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</si>
  <si>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</si>
  <si>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</si>
  <si>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</si>
  <si>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</si>
  <si>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</si>
  <si>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</si>
  <si>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</si>
  <si>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</si>
  <si>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</si>
  <si>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</si>
  <si>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</si>
  <si>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</si>
  <si>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</si>
  <si>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</si>
  <si>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</si>
  <si>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</si>
  <si>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</si>
  <si>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</si>
  <si>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</si>
  <si>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</si>
  <si>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</si>
  <si>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</si>
  <si>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</si>
  <si>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</si>
  <si>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</si>
  <si>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</si>
  <si>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</si>
  <si>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</si>
  <si>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</si>
  <si>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</si>
  <si>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</si>
  <si>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</si>
  <si>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</si>
  <si>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</si>
  <si>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</si>
  <si>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</si>
  <si>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</si>
  <si>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</si>
  <si>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</si>
  <si>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</si>
  <si>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</si>
  <si>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</si>
  <si>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</si>
  <si>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</si>
  <si>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</si>
  <si>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</si>
  <si>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</si>
  <si>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</si>
  <si>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</si>
  <si>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</si>
  <si>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</si>
  <si>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</si>
  <si>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</si>
  <si>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</si>
  <si>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</si>
  <si>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</si>
  <si>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</si>
  <si>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</si>
  <si>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</si>
  <si>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</si>
  <si>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</si>
  <si>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</si>
  <si>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</si>
  <si>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</si>
  <si>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</si>
  <si>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</si>
  <si>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</si>
  <si>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</si>
  <si>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</si>
  <si>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</si>
  <si>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</si>
  <si>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</si>
  <si>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</si>
  <si>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</si>
  <si>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</si>
  <si>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</si>
  <si>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</si>
  <si>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</si>
  <si>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</si>
  <si>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</si>
  <si>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</si>
  <si>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</si>
  <si>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</si>
  <si>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</si>
  <si>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</si>
  <si>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</si>
  <si>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</si>
  <si>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</si>
  <si>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</si>
  <si>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</si>
  <si>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</si>
  <si>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</si>
  <si>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</si>
  <si>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</si>
  <si>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</si>
  <si>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</si>
  <si>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</si>
  <si>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</si>
  <si>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</si>
  <si>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</si>
  <si>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</si>
  <si>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</si>
  <si>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</si>
  <si>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</si>
  <si>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</si>
  <si>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</si>
  <si>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</si>
  <si>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</si>
  <si>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</si>
  <si>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</si>
  <si>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</si>
  <si>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</si>
  <si>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</si>
  <si>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</si>
  <si>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</si>
  <si>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</si>
  <si>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</si>
  <si>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</si>
  <si>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</si>
  <si>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</si>
  <si>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</si>
  <si>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</si>
  <si>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</si>
  <si>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</si>
  <si>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</si>
  <si>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</si>
  <si>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</si>
  <si>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</si>
  <si>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</si>
  <si>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</si>
  <si>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</si>
  <si>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</si>
  <si>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</si>
  <si>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</si>
  <si>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</si>
  <si>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</si>
  <si>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</si>
  <si>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</si>
  <si>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</si>
  <si>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</si>
  <si>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</si>
  <si>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</si>
  <si>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</si>
  <si>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</si>
  <si>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</si>
  <si>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</si>
  <si>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</si>
  <si>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</si>
  <si>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</si>
  <si>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</si>
  <si>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</si>
  <si>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</si>
  <si>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</si>
  <si>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</si>
  <si>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</si>
  <si>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</si>
  <si>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</si>
  <si>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</si>
  <si>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</si>
  <si>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</si>
  <si>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</si>
  <si>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</si>
  <si>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</si>
  <si>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</si>
  <si>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</si>
  <si>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</si>
  <si>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</si>
  <si>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</si>
  <si>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</si>
  <si>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</si>
  <si>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</si>
  <si>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</si>
  <si>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</si>
  <si>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</si>
  <si>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</si>
  <si>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</si>
  <si>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</si>
  <si>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</si>
  <si>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</si>
  <si>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</si>
  <si>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</si>
  <si>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</si>
  <si>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</si>
  <si>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</si>
  <si>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</si>
  <si>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</si>
  <si>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</si>
  <si>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</si>
  <si>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</si>
  <si>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</si>
  <si>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</si>
  <si>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</si>
  <si>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</si>
  <si>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</si>
  <si>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</si>
  <si>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</si>
  <si>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</si>
  <si>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</si>
  <si>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</si>
  <si>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</si>
  <si>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</si>
  <si>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</si>
  <si>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</si>
  <si>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</si>
  <si>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</si>
  <si>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</si>
  <si>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</si>
  <si>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</si>
  <si>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</si>
  <si>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</si>
  <si>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</si>
  <si>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</si>
  <si>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</si>
  <si>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</si>
  <si>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</si>
  <si>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</si>
  <si>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</si>
  <si>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</si>
  <si>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</si>
  <si>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</si>
  <si>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</si>
  <si>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</si>
  <si>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</si>
  <si>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</si>
  <si>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</si>
  <si>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</si>
  <si>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</si>
  <si>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</si>
  <si>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</si>
  <si>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</si>
  <si>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</si>
  <si>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</si>
  <si>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</si>
  <si>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</si>
  <si>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</si>
  <si>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</si>
  <si>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</si>
  <si>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</si>
  <si>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</si>
  <si>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</si>
  <si>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</si>
  <si>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</si>
  <si>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</si>
  <si>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</si>
  <si>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</si>
  <si>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</si>
  <si>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</si>
  <si>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</si>
  <si>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32003</t>
  </si>
  <si>
    <t>195</t>
  </si>
  <si>
    <t>32004</t>
  </si>
  <si>
    <t>32006</t>
  </si>
  <si>
    <t>32007</t>
  </si>
  <si>
    <t>196</t>
  </si>
  <si>
    <t>32008</t>
  </si>
  <si>
    <t>32009</t>
  </si>
  <si>
    <t>32011</t>
  </si>
  <si>
    <t>32013</t>
  </si>
  <si>
    <t>32024</t>
  </si>
  <si>
    <t>146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</si>
  <si>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</si>
  <si>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</si>
  <si>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</si>
  <si>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</si>
  <si>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</si>
  <si>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</si>
  <si>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</si>
  <si>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</si>
  <si>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</si>
  <si>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194</t>
  </si>
  <si>
    <t>32043</t>
  </si>
  <si>
    <t>32044</t>
  </si>
  <si>
    <t>32046</t>
  </si>
  <si>
    <t>32050</t>
  </si>
  <si>
    <t>32052</t>
  </si>
  <si>
    <t>32053</t>
  </si>
  <si>
    <t>32054</t>
  </si>
  <si>
    <t>193</t>
  </si>
  <si>
    <t>32055</t>
  </si>
  <si>
    <t>32056</t>
  </si>
  <si>
    <t>32058</t>
  </si>
  <si>
    <t>32059</t>
  </si>
  <si>
    <t>184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</si>
  <si>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</si>
  <si>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</si>
  <si>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</si>
  <si>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</si>
  <si>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</si>
  <si>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</si>
  <si>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</si>
  <si>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</si>
  <si>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</si>
  <si>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</si>
  <si>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</si>
  <si>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</si>
  <si>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</si>
  <si>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</si>
  <si>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</si>
  <si>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</si>
  <si>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</si>
  <si>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</si>
  <si>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</si>
  <si>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</si>
  <si>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</si>
  <si>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</si>
  <si>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</si>
  <si>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</si>
  <si>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</si>
  <si>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</si>
  <si>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</si>
  <si>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</si>
  <si>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</si>
  <si>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149</t>
  </si>
  <si>
    <t>32110</t>
  </si>
  <si>
    <t>32111</t>
  </si>
  <si>
    <t>147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</si>
  <si>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</si>
  <si>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</si>
  <si>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</si>
  <si>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</si>
  <si>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</si>
  <si>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</si>
  <si>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</si>
  <si>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</si>
  <si>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</si>
  <si>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</si>
  <si>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</si>
  <si>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</si>
  <si>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</si>
  <si>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</si>
  <si>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</si>
  <si>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</si>
  <si>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</si>
  <si>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</si>
  <si>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</si>
  <si>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</si>
  <si>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</si>
  <si>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</si>
  <si>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</si>
  <si>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</si>
  <si>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</si>
  <si>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</si>
  <si>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</si>
  <si>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145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</si>
  <si>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</si>
  <si>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</si>
  <si>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</si>
  <si>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</si>
  <si>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</si>
  <si>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</si>
  <si>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</si>
  <si>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</si>
  <si>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</si>
  <si>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</si>
  <si>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</si>
  <si>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</si>
  <si>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</si>
  <si>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</si>
  <si>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</si>
  <si>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</si>
  <si>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</si>
  <si>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</si>
  <si>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</si>
  <si>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</si>
  <si>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</si>
  <si>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</si>
  <si>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</si>
  <si>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</si>
  <si>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</si>
  <si>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</si>
  <si>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</si>
  <si>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</si>
  <si>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</si>
  <si>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</si>
  <si>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</si>
  <si>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</si>
  <si>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</si>
  <si>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</si>
  <si>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</si>
  <si>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</si>
  <si>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</si>
  <si>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</si>
  <si>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</si>
  <si>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</si>
  <si>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</si>
  <si>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</si>
  <si>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</si>
  <si>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</si>
  <si>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</si>
  <si>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</si>
  <si>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</si>
  <si>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</si>
  <si>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</si>
  <si>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</si>
  <si>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</si>
  <si>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</si>
  <si>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</si>
  <si>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</si>
  <si>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</si>
  <si>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</si>
  <si>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</si>
  <si>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</si>
  <si>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</si>
  <si>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</si>
  <si>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</si>
  <si>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</si>
  <si>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</si>
  <si>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</si>
  <si>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</si>
  <si>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</si>
  <si>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</si>
  <si>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</si>
  <si>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</si>
  <si>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</si>
  <si>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</si>
  <si>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</si>
  <si>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</si>
  <si>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</si>
  <si>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</si>
  <si>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</si>
  <si>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</si>
  <si>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</si>
  <si>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</si>
  <si>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</si>
  <si>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</si>
  <si>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</si>
  <si>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</si>
  <si>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</si>
  <si>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</si>
  <si>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</si>
  <si>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</si>
  <si>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</si>
  <si>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</si>
  <si>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</si>
  <si>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</si>
  <si>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</si>
  <si>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</si>
  <si>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</si>
  <si>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</si>
  <si>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</si>
  <si>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</si>
  <si>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</si>
  <si>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</si>
  <si>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</si>
  <si>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</si>
  <si>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</si>
  <si>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</si>
  <si>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</si>
  <si>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</si>
  <si>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</si>
  <si>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</si>
  <si>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</si>
  <si>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</si>
  <si>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180</t>
  </si>
  <si>
    <t>32322</t>
  </si>
  <si>
    <t>32323</t>
  </si>
  <si>
    <t>32324</t>
  </si>
  <si>
    <t>32326</t>
  </si>
  <si>
    <t>182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</si>
  <si>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</si>
  <si>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</si>
  <si>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</si>
  <si>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</si>
  <si>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</si>
  <si>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</si>
  <si>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</si>
  <si>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</si>
  <si>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</si>
  <si>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</si>
  <si>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183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</si>
  <si>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</si>
  <si>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</si>
  <si>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</si>
  <si>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</si>
  <si>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</si>
  <si>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</si>
  <si>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</si>
  <si>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</si>
  <si>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185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</si>
  <si>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</si>
  <si>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</si>
  <si>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</si>
  <si>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</si>
  <si>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</si>
  <si>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</si>
  <si>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</si>
  <si>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</si>
  <si>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</si>
  <si>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</si>
  <si>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</si>
  <si>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</si>
  <si>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</si>
  <si>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</si>
  <si>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</si>
  <si>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</si>
  <si>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</si>
  <si>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</si>
  <si>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</si>
  <si>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</si>
  <si>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</si>
  <si>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</si>
  <si>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</si>
  <si>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</si>
  <si>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</si>
  <si>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</si>
  <si>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</si>
  <si>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</si>
  <si>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</si>
  <si>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</si>
  <si>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</si>
  <si>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</si>
  <si>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</si>
  <si>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</si>
  <si>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</si>
  <si>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</si>
  <si>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</si>
  <si>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</si>
  <si>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</si>
  <si>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</si>
  <si>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</si>
  <si>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</si>
  <si>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</si>
  <si>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</si>
  <si>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</si>
  <si>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</si>
  <si>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</si>
  <si>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</si>
  <si>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</si>
  <si>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</si>
  <si>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</si>
  <si>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</si>
  <si>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</si>
  <si>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</si>
  <si>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</si>
  <si>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</si>
  <si>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</si>
  <si>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</si>
  <si>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</si>
  <si>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</si>
  <si>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</si>
  <si>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</si>
  <si>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</si>
  <si>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</si>
  <si>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</si>
  <si>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</si>
  <si>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</si>
  <si>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</si>
  <si>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</si>
  <si>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</si>
  <si>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</si>
  <si>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</si>
  <si>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</si>
  <si>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</si>
  <si>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</si>
  <si>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</si>
  <si>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</si>
  <si>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</si>
  <si>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</si>
  <si>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</si>
  <si>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</si>
  <si>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</si>
  <si>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</si>
  <si>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</si>
  <si>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</si>
  <si>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</si>
  <si>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</si>
  <si>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</si>
  <si>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</si>
  <si>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171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</si>
  <si>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</si>
  <si>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</si>
  <si>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</si>
  <si>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</si>
  <si>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</si>
  <si>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</si>
  <si>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</si>
  <si>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</si>
  <si>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</si>
  <si>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</si>
  <si>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</si>
  <si>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</si>
  <si>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</si>
  <si>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</si>
  <si>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</si>
  <si>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</si>
  <si>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</si>
  <si>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</si>
  <si>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</si>
  <si>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</si>
  <si>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</si>
  <si>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</si>
  <si>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</si>
  <si>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</si>
  <si>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</si>
  <si>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</si>
  <si>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</si>
  <si>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</si>
  <si>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</si>
  <si>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</si>
  <si>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</si>
  <si>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</si>
  <si>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</si>
  <si>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</si>
  <si>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</si>
  <si>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</si>
  <si>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</si>
  <si>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</si>
  <si>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</si>
  <si>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</si>
  <si>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</si>
  <si>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</si>
  <si>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</si>
  <si>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</si>
  <si>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</si>
  <si>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</si>
  <si>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</si>
  <si>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</si>
  <si>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</si>
  <si>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</si>
  <si>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</si>
  <si>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</si>
  <si>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</si>
  <si>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</si>
  <si>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</si>
  <si>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</si>
  <si>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</si>
  <si>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</si>
  <si>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</si>
  <si>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</si>
  <si>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</si>
  <si>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</si>
  <si>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</si>
  <si>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</si>
  <si>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</si>
  <si>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</si>
  <si>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</si>
  <si>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</si>
  <si>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</si>
  <si>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</si>
  <si>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</si>
  <si>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</si>
  <si>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</si>
  <si>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</si>
  <si>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</si>
  <si>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</si>
  <si>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</si>
  <si>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</si>
  <si>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</si>
  <si>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</si>
  <si>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</si>
  <si>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</si>
  <si>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</si>
  <si>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</si>
  <si>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</si>
  <si>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</si>
  <si>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</si>
  <si>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</si>
  <si>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</si>
  <si>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</si>
  <si>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</si>
  <si>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</si>
  <si>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148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</si>
  <si>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</si>
  <si>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</si>
  <si>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</si>
  <si>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</si>
  <si>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</si>
  <si>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</si>
  <si>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</si>
  <si>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</si>
  <si>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</si>
  <si>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</si>
  <si>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</si>
  <si>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</si>
  <si>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</si>
  <si>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</si>
  <si>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</si>
  <si>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</si>
  <si>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</si>
  <si>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</si>
  <si>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</si>
  <si>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</si>
  <si>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</si>
  <si>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</si>
  <si>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</si>
  <si>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</si>
  <si>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</si>
  <si>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</si>
  <si>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</si>
  <si>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</si>
  <si>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</si>
  <si>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</si>
  <si>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</si>
  <si>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</si>
  <si>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</si>
  <si>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</si>
  <si>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</si>
  <si>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</si>
  <si>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</si>
  <si>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</si>
  <si>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</si>
  <si>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</si>
  <si>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</si>
  <si>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</si>
  <si>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</si>
  <si>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</si>
  <si>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</si>
  <si>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</si>
  <si>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</si>
  <si>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</si>
  <si>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</si>
  <si>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</si>
  <si>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</si>
  <si>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</si>
  <si>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</si>
  <si>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</si>
  <si>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</si>
  <si>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</si>
  <si>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</si>
  <si>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</si>
  <si>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</si>
  <si>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</si>
  <si>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</si>
  <si>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</si>
  <si>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</si>
  <si>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</si>
  <si>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</si>
  <si>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</si>
  <si>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</si>
  <si>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</si>
  <si>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</si>
  <si>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</si>
  <si>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</si>
  <si>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</si>
  <si>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</si>
  <si>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</si>
  <si>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</si>
  <si>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</si>
  <si>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</si>
  <si>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</si>
  <si>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</si>
  <si>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</si>
  <si>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</si>
  <si>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</si>
  <si>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</si>
  <si>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</si>
  <si>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</si>
  <si>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</si>
  <si>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</si>
  <si>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</si>
  <si>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</si>
  <si>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</si>
  <si>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</si>
  <si>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</si>
  <si>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</si>
  <si>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</si>
  <si>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</si>
  <si>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</si>
  <si>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</si>
  <si>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</si>
  <si>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</si>
  <si>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</si>
  <si>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</si>
  <si>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</si>
  <si>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</si>
  <si>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</si>
  <si>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</si>
  <si>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</si>
  <si>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</si>
  <si>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</si>
  <si>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</si>
  <si>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</si>
  <si>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</si>
  <si>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</si>
  <si>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</si>
  <si>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</si>
  <si>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</si>
  <si>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</si>
  <si>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</si>
  <si>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</si>
  <si>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</si>
  <si>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</si>
  <si>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</si>
  <si>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</si>
  <si>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</si>
  <si>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</si>
  <si>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</si>
  <si>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</si>
  <si>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</si>
  <si>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</si>
  <si>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</si>
  <si>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</si>
  <si>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</si>
  <si>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</si>
  <si>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</si>
  <si>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</si>
  <si>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</si>
  <si>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</si>
  <si>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</si>
  <si>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</si>
  <si>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</si>
  <si>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</si>
  <si>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</si>
  <si>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</si>
  <si>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</si>
  <si>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</si>
  <si>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</si>
  <si>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</si>
  <si>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</si>
  <si>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</si>
  <si>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</si>
  <si>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</si>
  <si>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</si>
  <si>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</si>
  <si>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</si>
  <si>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</si>
  <si>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</si>
  <si>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</si>
  <si>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</si>
  <si>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</si>
  <si>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</si>
  <si>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</si>
  <si>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</si>
  <si>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156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</si>
  <si>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</si>
  <si>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</si>
  <si>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</si>
  <si>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</si>
  <si>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</si>
  <si>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</si>
  <si>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</si>
  <si>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</si>
  <si>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</si>
  <si>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</si>
  <si>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</si>
  <si>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</si>
  <si>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</si>
  <si>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</si>
  <si>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</si>
  <si>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</si>
  <si>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</si>
  <si>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</si>
  <si>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</si>
  <si>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</si>
  <si>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</si>
  <si>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</si>
  <si>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</si>
  <si>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</si>
  <si>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</si>
  <si>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</si>
  <si>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</si>
  <si>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</si>
  <si>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119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</si>
  <si>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</si>
  <si>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</si>
  <si>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</si>
  <si>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</si>
  <si>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</si>
  <si>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</si>
  <si>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</si>
  <si>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</si>
  <si>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</si>
  <si>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</si>
  <si>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</si>
  <si>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</si>
  <si>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</si>
  <si>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</si>
  <si>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</si>
  <si>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</si>
  <si>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</si>
  <si>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</si>
  <si>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</si>
  <si>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</si>
  <si>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</si>
  <si>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</si>
  <si>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</si>
  <si>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</si>
  <si>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</si>
  <si>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</si>
  <si>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</si>
  <si>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</si>
  <si>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</si>
  <si>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</si>
  <si>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</si>
  <si>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</si>
  <si>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</si>
  <si>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</si>
  <si>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</si>
  <si>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</si>
  <si>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</si>
  <si>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</si>
  <si>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</si>
  <si>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</si>
  <si>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</si>
  <si>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</si>
  <si>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</si>
  <si>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</si>
  <si>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</si>
  <si>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</si>
  <si>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</si>
  <si>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</si>
  <si>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</si>
  <si>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</si>
  <si>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</si>
  <si>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</si>
  <si>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</si>
  <si>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</si>
  <si>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</si>
  <si>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</si>
  <si>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</si>
  <si>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</si>
  <si>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</si>
  <si>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</si>
  <si>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</si>
  <si>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</si>
  <si>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</si>
  <si>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</si>
  <si>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</si>
  <si>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</si>
  <si>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</si>
  <si>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</si>
  <si>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</si>
  <si>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</si>
  <si>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</si>
  <si>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</si>
  <si>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</si>
  <si>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</si>
  <si>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</si>
  <si>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</si>
  <si>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</si>
  <si>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</si>
  <si>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</si>
  <si>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</si>
  <si>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</si>
  <si>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</si>
  <si>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</si>
  <si>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</si>
  <si>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</si>
  <si>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</si>
  <si>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</si>
  <si>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</si>
  <si>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</si>
  <si>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</si>
  <si>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</si>
  <si>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</si>
  <si>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</si>
  <si>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</si>
  <si>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</si>
  <si>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</si>
  <si>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</si>
  <si>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</si>
  <si>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</si>
  <si>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</si>
  <si>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</si>
  <si>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</si>
  <si>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</si>
  <si>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</si>
  <si>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</si>
  <si>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</si>
  <si>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</si>
  <si>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</si>
  <si>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</si>
  <si>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</si>
  <si>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</si>
  <si>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</si>
  <si>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</si>
  <si>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</si>
  <si>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</si>
  <si>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</si>
  <si>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</si>
  <si>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</si>
  <si>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</si>
  <si>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</si>
  <si>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</si>
  <si>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</si>
  <si>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</si>
  <si>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</si>
  <si>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</si>
  <si>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</si>
  <si>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</si>
  <si>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</si>
  <si>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</si>
  <si>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</si>
  <si>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</si>
  <si>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</si>
  <si>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</si>
  <si>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</si>
  <si>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</si>
  <si>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</si>
  <si>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</si>
  <si>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</si>
  <si>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</si>
  <si>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</si>
  <si>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</si>
  <si>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</si>
  <si>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</si>
  <si>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</si>
  <si>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</si>
  <si>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</si>
  <si>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</si>
  <si>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</si>
  <si>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</si>
  <si>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</si>
  <si>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</si>
  <si>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</si>
  <si>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</si>
  <si>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</si>
  <si>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</si>
  <si>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</si>
  <si>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</si>
  <si>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</si>
  <si>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</si>
  <si>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</si>
  <si>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</si>
  <si>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</si>
  <si>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</si>
  <si>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</si>
  <si>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</si>
  <si>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</si>
  <si>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</si>
  <si>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</si>
  <si>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</si>
  <si>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</si>
  <si>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</si>
  <si>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</si>
  <si>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</si>
  <si>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</si>
  <si>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</si>
  <si>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</si>
  <si>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</si>
  <si>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</si>
  <si>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</si>
  <si>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</si>
  <si>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</si>
  <si>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</si>
  <si>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</si>
  <si>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</si>
  <si>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</si>
  <si>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</si>
  <si>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</si>
  <si>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</si>
  <si>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</si>
  <si>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</si>
  <si>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</si>
  <si>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</si>
  <si>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</si>
  <si>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</si>
  <si>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</si>
  <si>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</si>
  <si>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</si>
  <si>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</si>
  <si>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</si>
  <si>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</si>
  <si>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</si>
  <si>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</si>
  <si>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</si>
  <si>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</si>
  <si>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</si>
  <si>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</si>
  <si>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</si>
  <si>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</si>
  <si>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</si>
  <si>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</si>
  <si>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</si>
  <si>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</si>
  <si>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</si>
  <si>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</si>
  <si>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</si>
  <si>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</si>
  <si>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</si>
  <si>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</si>
  <si>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</si>
  <si>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</si>
  <si>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</si>
  <si>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</si>
  <si>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</si>
  <si>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</si>
  <si>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</si>
  <si>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</si>
  <si>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</si>
  <si>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</si>
  <si>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</si>
  <si>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</si>
  <si>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</si>
  <si>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</si>
  <si>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</si>
  <si>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</si>
  <si>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</si>
  <si>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</si>
  <si>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</si>
  <si>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</si>
  <si>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</si>
  <si>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</si>
  <si>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</si>
  <si>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</si>
  <si>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</si>
  <si>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</si>
  <si>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</si>
  <si>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</si>
  <si>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</si>
  <si>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</si>
  <si>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</si>
  <si>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</si>
  <si>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</si>
  <si>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</si>
  <si>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</si>
  <si>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</si>
  <si>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</si>
  <si>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</si>
  <si>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</si>
  <si>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</si>
  <si>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157</t>
  </si>
  <si>
    <t>33440</t>
  </si>
  <si>
    <t>163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</si>
  <si>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</si>
  <si>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</si>
  <si>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</si>
  <si>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</si>
  <si>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</si>
  <si>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</si>
  <si>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</si>
  <si>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</si>
  <si>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</si>
  <si>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</si>
  <si>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</si>
  <si>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</si>
  <si>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</si>
  <si>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</si>
  <si>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</si>
  <si>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</si>
  <si>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</si>
  <si>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</si>
  <si>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</si>
  <si>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</si>
  <si>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</si>
  <si>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</si>
  <si>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</si>
  <si>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</si>
  <si>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161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</si>
  <si>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</si>
  <si>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</si>
  <si>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</si>
  <si>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</si>
  <si>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</si>
  <si>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</si>
  <si>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</si>
  <si>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</si>
  <si>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</si>
  <si>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</si>
  <si>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</si>
  <si>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</si>
  <si>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</si>
  <si>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</si>
  <si>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</si>
  <si>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</si>
  <si>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</si>
  <si>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</si>
  <si>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</si>
  <si>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</si>
  <si>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</si>
  <si>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</si>
  <si>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</si>
  <si>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</si>
  <si>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</si>
  <si>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</si>
  <si>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</si>
  <si>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</si>
  <si>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</si>
  <si>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154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</si>
  <si>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</si>
  <si>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</si>
  <si>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</si>
  <si>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</si>
  <si>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</si>
  <si>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</si>
  <si>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</si>
  <si>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</si>
  <si>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</si>
  <si>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</si>
  <si>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</si>
  <si>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</si>
  <si>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</si>
  <si>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</si>
  <si>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</si>
  <si>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</si>
  <si>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</si>
  <si>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</si>
  <si>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</si>
  <si>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</si>
  <si>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</si>
  <si>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</si>
  <si>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</si>
  <si>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</si>
  <si>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</si>
  <si>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</si>
  <si>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</si>
  <si>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</si>
  <si>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</si>
  <si>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</si>
  <si>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</si>
  <si>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</si>
  <si>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</si>
  <si>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</si>
  <si>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</si>
  <si>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</si>
  <si>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</si>
  <si>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</si>
  <si>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</si>
  <si>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</si>
  <si>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</si>
  <si>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</si>
  <si>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</si>
  <si>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</si>
  <si>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</si>
  <si>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</si>
  <si>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</si>
  <si>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</si>
  <si>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</si>
  <si>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</si>
  <si>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</si>
  <si>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</si>
  <si>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</si>
  <si>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</si>
  <si>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</si>
  <si>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</si>
  <si>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</si>
  <si>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</si>
  <si>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</si>
  <si>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</si>
  <si>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</si>
  <si>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</si>
  <si>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</si>
  <si>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</si>
  <si>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</si>
  <si>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</si>
  <si>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</si>
  <si>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</si>
  <si>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</si>
  <si>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</si>
  <si>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</si>
  <si>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</si>
  <si>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</si>
  <si>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</si>
  <si>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</si>
  <si>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</si>
  <si>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</si>
  <si>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</si>
  <si>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</si>
  <si>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</si>
  <si>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</si>
  <si>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</si>
  <si>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</si>
  <si>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</si>
  <si>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</si>
  <si>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</si>
  <si>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</si>
  <si>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</si>
  <si>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</si>
  <si>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</si>
  <si>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</si>
  <si>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</si>
  <si>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</si>
  <si>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</si>
  <si>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</si>
  <si>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</si>
  <si>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</si>
  <si>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</si>
  <si>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</si>
  <si>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</si>
  <si>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</si>
  <si>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</si>
  <si>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</si>
  <si>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</si>
  <si>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</si>
  <si>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</si>
  <si>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</si>
  <si>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</si>
  <si>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</si>
  <si>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</si>
  <si>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</si>
  <si>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</si>
  <si>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</si>
  <si>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</si>
  <si>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</si>
  <si>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</si>
  <si>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</si>
  <si>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</si>
  <si>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</si>
  <si>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</si>
  <si>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</si>
  <si>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</si>
  <si>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</si>
  <si>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</si>
  <si>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</si>
  <si>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</si>
  <si>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</si>
  <si>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</si>
  <si>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</si>
  <si>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</si>
  <si>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</si>
  <si>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</si>
  <si>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</si>
  <si>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</si>
  <si>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</si>
  <si>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</si>
  <si>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</si>
  <si>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</si>
  <si>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</si>
  <si>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</si>
  <si>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</si>
  <si>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</si>
  <si>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</si>
  <si>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</si>
  <si>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</si>
  <si>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</si>
  <si>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</si>
  <si>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</si>
  <si>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</si>
  <si>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</si>
  <si>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</si>
  <si>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</si>
  <si>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</si>
  <si>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</si>
  <si>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</si>
  <si>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</si>
  <si>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</si>
  <si>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</si>
  <si>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</si>
  <si>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</si>
  <si>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</si>
  <si>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</si>
  <si>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</si>
  <si>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</si>
  <si>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</si>
  <si>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</si>
  <si>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</si>
  <si>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</si>
  <si>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</si>
  <si>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</si>
  <si>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</si>
  <si>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</si>
  <si>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</si>
  <si>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</si>
  <si>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</si>
  <si>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</si>
  <si>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</si>
  <si>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</si>
  <si>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</si>
  <si>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</si>
  <si>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</si>
  <si>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</si>
  <si>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</si>
  <si>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</si>
  <si>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164</t>
  </si>
  <si>
    <t>33826</t>
  </si>
  <si>
    <t>33827</t>
  </si>
  <si>
    <t>33830</t>
  </si>
  <si>
    <t>33831</t>
  </si>
  <si>
    <t>33834</t>
  </si>
  <si>
    <t>162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</si>
  <si>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</si>
  <si>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</si>
  <si>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</si>
  <si>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</si>
  <si>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</si>
  <si>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</si>
  <si>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</si>
  <si>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</si>
  <si>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</si>
  <si>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</si>
  <si>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</si>
  <si>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</si>
  <si>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</si>
  <si>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166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</si>
  <si>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</si>
  <si>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</si>
  <si>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</si>
  <si>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</si>
  <si>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</si>
  <si>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</si>
  <si>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</si>
  <si>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</si>
  <si>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</si>
  <si>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</si>
  <si>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</si>
  <si>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</si>
  <si>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</si>
  <si>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</si>
  <si>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</si>
  <si>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</si>
  <si>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</si>
  <si>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</si>
  <si>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</si>
  <si>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</si>
  <si>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</si>
  <si>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</si>
  <si>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</si>
  <si>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</si>
  <si>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</si>
  <si>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</si>
  <si>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</si>
  <si>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</si>
  <si>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</si>
  <si>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</si>
  <si>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</si>
  <si>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</si>
  <si>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</si>
  <si>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</si>
  <si>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</si>
  <si>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</si>
  <si>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</si>
  <si>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</si>
  <si>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</si>
  <si>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</si>
  <si>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</si>
  <si>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</si>
  <si>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</si>
  <si>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</si>
  <si>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</si>
  <si>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</si>
  <si>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</si>
  <si>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</si>
  <si>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</si>
  <si>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</si>
  <si>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</si>
  <si>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</si>
  <si>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</si>
  <si>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</si>
  <si>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</si>
  <si>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</si>
  <si>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</si>
  <si>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</si>
  <si>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</si>
  <si>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</si>
  <si>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</si>
  <si>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</si>
  <si>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</si>
  <si>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</si>
  <si>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</si>
  <si>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</si>
  <si>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</si>
  <si>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</si>
  <si>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</si>
  <si>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</si>
  <si>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</si>
  <si>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</si>
  <si>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</si>
  <si>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</si>
  <si>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</si>
  <si>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</si>
  <si>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</si>
  <si>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</si>
  <si>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</si>
  <si>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</si>
  <si>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</si>
  <si>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</si>
  <si>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</si>
  <si>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</si>
  <si>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</si>
  <si>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</si>
  <si>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</si>
  <si>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</si>
  <si>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</si>
  <si>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</si>
  <si>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</si>
  <si>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</si>
  <si>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</si>
  <si>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</si>
  <si>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</si>
  <si>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</si>
  <si>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</si>
  <si>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</si>
  <si>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</si>
  <si>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</si>
  <si>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</si>
  <si>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</si>
  <si>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</si>
  <si>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</si>
  <si>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</si>
  <si>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</si>
  <si>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</si>
  <si>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</si>
  <si>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</si>
  <si>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</si>
  <si>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</si>
  <si>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</si>
  <si>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</si>
  <si>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</si>
  <si>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</si>
  <si>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</si>
  <si>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</si>
  <si>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</si>
  <si>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</si>
  <si>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</si>
  <si>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</si>
  <si>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</si>
  <si>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</si>
  <si>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</si>
  <si>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</si>
  <si>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</si>
  <si>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</si>
  <si>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</si>
  <si>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</si>
  <si>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</si>
  <si>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</si>
  <si>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143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</si>
  <si>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</si>
  <si>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</si>
  <si>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</si>
  <si>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</si>
  <si>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</si>
  <si>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</si>
  <si>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</si>
  <si>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</si>
  <si>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</si>
  <si>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</si>
  <si>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</si>
  <si>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</si>
  <si>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</si>
  <si>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</si>
  <si>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</si>
  <si>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</si>
  <si>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</si>
  <si>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</si>
  <si>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</si>
  <si>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</si>
  <si>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144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</si>
  <si>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</si>
  <si>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</si>
  <si>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</si>
  <si>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</si>
  <si>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</si>
  <si>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</si>
  <si>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</si>
  <si>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</si>
  <si>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</si>
  <si>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</si>
  <si>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</si>
  <si>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</si>
  <si>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</si>
  <si>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</si>
  <si>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</si>
  <si>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</si>
  <si>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</si>
  <si>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</si>
  <si>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</si>
  <si>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</si>
  <si>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</si>
  <si>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</si>
  <si>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</si>
  <si>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</si>
  <si>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</si>
  <si>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</si>
  <si>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</si>
  <si>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</si>
  <si>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</si>
  <si>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</si>
  <si>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</si>
  <si>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</si>
  <si>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</si>
  <si>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</si>
  <si>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</si>
  <si>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</si>
  <si>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</si>
  <si>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</si>
  <si>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</si>
  <si>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</si>
  <si>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</si>
  <si>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</si>
  <si>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</si>
  <si>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</si>
  <si>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</si>
  <si>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</si>
  <si>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</si>
  <si>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</si>
  <si>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</si>
  <si>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</si>
  <si>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</si>
  <si>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</si>
  <si>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</si>
  <si>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</si>
  <si>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</si>
  <si>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</si>
  <si>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</si>
  <si>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</si>
  <si>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</si>
  <si>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</si>
  <si>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</si>
  <si>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</si>
  <si>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</si>
  <si>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</si>
  <si>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</si>
  <si>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</si>
  <si>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</si>
  <si>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</si>
  <si>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</si>
  <si>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</si>
  <si>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</si>
  <si>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</si>
  <si>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</si>
  <si>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</si>
  <si>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</si>
  <si>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</si>
  <si>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</si>
  <si>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</si>
  <si>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</si>
  <si>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</si>
  <si>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</si>
  <si>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</si>
  <si>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</si>
  <si>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</si>
  <si>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</si>
  <si>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</si>
  <si>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</si>
  <si>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</si>
  <si>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</si>
  <si>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</si>
  <si>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</si>
  <si>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</si>
  <si>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</si>
  <si>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</si>
  <si>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</si>
  <si>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152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</si>
  <si>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</si>
  <si>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</si>
  <si>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</si>
  <si>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</si>
  <si>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</si>
  <si>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</si>
  <si>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</si>
  <si>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</si>
  <si>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</si>
  <si>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</si>
  <si>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</si>
  <si>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</si>
  <si>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</si>
  <si>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</si>
  <si>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</si>
  <si>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</si>
  <si>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</si>
  <si>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</si>
  <si>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</si>
  <si>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</si>
  <si>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</si>
  <si>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</si>
  <si>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</si>
  <si>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</si>
  <si>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</si>
  <si>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</si>
  <si>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</si>
  <si>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</si>
  <si>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</si>
  <si>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</si>
  <si>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</si>
  <si>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</si>
  <si>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</si>
  <si>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</si>
  <si>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</si>
  <si>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</si>
  <si>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</si>
  <si>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</si>
  <si>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</si>
  <si>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</si>
  <si>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</si>
  <si>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</si>
  <si>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</si>
  <si>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</si>
  <si>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</si>
  <si>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</si>
  <si>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</si>
  <si>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</si>
  <si>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</si>
  <si>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</si>
  <si>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</si>
  <si>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</si>
  <si>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</si>
  <si>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</si>
  <si>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</si>
  <si>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</si>
  <si>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</si>
  <si>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</si>
  <si>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</si>
  <si>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</si>
  <si>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</si>
  <si>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</si>
  <si>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</si>
  <si>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</si>
  <si>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</si>
  <si>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</si>
  <si>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</si>
  <si>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</si>
  <si>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</si>
  <si>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</si>
  <si>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</si>
  <si>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</si>
  <si>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</si>
  <si>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</si>
  <si>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</si>
  <si>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</si>
  <si>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</si>
  <si>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</si>
  <si>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</si>
  <si>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</si>
  <si>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</si>
  <si>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</si>
  <si>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</si>
  <si>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</si>
  <si>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</si>
  <si>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</si>
  <si>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</si>
  <si>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</si>
  <si>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</si>
  <si>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</si>
  <si>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</si>
  <si>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</si>
  <si>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</si>
  <si>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</si>
  <si>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</si>
  <si>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</si>
  <si>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</si>
  <si>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</si>
  <si>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</si>
  <si>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</si>
  <si>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</si>
  <si>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165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</si>
  <si>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</si>
  <si>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</si>
  <si>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</si>
  <si>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</si>
  <si>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</si>
  <si>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</si>
  <si>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</si>
  <si>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</si>
  <si>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</si>
  <si>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</si>
  <si>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</si>
  <si>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</si>
  <si>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</si>
  <si>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</si>
  <si>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</si>
  <si>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</si>
  <si>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</si>
  <si>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</si>
  <si>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07001</t>
  </si>
  <si>
    <t>07002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</si>
  <si>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</si>
  <si>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</si>
  <si>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</si>
  <si>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</si>
  <si>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</si>
  <si>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</si>
  <si>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</si>
  <si>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</si>
  <si>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</si>
  <si>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</si>
  <si>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</si>
  <si>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</si>
  <si>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</si>
  <si>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</si>
  <si>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</si>
  <si>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</si>
  <si>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</si>
  <si>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</si>
  <si>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</si>
  <si>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</si>
  <si>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</si>
  <si>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</si>
  <si>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</si>
  <si>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</si>
  <si>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</si>
  <si>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</si>
  <si>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</si>
  <si>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</si>
  <si>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</si>
  <si>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</si>
  <si>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</si>
  <si>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</si>
  <si>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</si>
  <si>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</si>
  <si>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</si>
  <si>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</si>
  <si>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</si>
  <si>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</si>
  <si>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</si>
  <si>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</si>
  <si>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</si>
  <si>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</si>
  <si>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</si>
  <si>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</si>
  <si>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</si>
  <si>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</si>
  <si>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</si>
  <si>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</si>
  <si>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</si>
  <si>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</si>
  <si>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</si>
  <si>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</si>
  <si>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</si>
  <si>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</si>
  <si>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</si>
  <si>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</si>
  <si>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</si>
  <si>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</si>
  <si>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</si>
  <si>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</si>
  <si>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</si>
  <si>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</si>
  <si>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</si>
  <si>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</si>
  <si>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</si>
  <si>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</si>
  <si>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</si>
  <si>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</si>
  <si>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</si>
  <si>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</si>
  <si>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</si>
  <si>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</si>
  <si>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</si>
  <si>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</si>
  <si>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</si>
  <si>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</si>
  <si>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</si>
  <si>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</si>
  <si>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</si>
  <si>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</si>
  <si>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</si>
  <si>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</si>
  <si>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</si>
  <si>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</si>
  <si>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</si>
  <si>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</si>
  <si>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</si>
  <si>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</si>
  <si>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</si>
  <si>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</si>
  <si>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</si>
  <si>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</si>
  <si>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</si>
  <si>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</si>
  <si>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</si>
  <si>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</si>
  <si>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</si>
  <si>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</si>
  <si>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</si>
  <si>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</si>
  <si>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</si>
  <si>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</si>
  <si>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</si>
  <si>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</si>
  <si>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</si>
  <si>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</si>
  <si>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</si>
  <si>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</si>
  <si>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</si>
  <si>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</si>
  <si>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</si>
  <si>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</si>
  <si>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</si>
  <si>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</si>
  <si>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</si>
  <si>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</si>
  <si>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</si>
  <si>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</si>
  <si>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</si>
  <si>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</si>
  <si>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</si>
  <si>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</si>
  <si>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</si>
  <si>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</si>
  <si>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</si>
  <si>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</si>
  <si>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</si>
  <si>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</si>
  <si>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</si>
  <si>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</si>
  <si>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</si>
  <si>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</si>
  <si>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</si>
  <si>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</si>
  <si>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</si>
  <si>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</si>
  <si>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</si>
  <si>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</si>
  <si>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</si>
  <si>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</si>
  <si>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</si>
  <si>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</si>
  <si>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</si>
  <si>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</si>
  <si>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</si>
  <si>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</si>
  <si>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</si>
  <si>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</si>
  <si>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</si>
  <si>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</si>
  <si>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</si>
  <si>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</si>
  <si>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</si>
  <si>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</si>
  <si>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</si>
  <si>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</si>
  <si>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</si>
  <si>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</si>
  <si>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</si>
  <si>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</si>
  <si>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</si>
  <si>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</si>
  <si>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</si>
  <si>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</si>
  <si>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</si>
  <si>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</si>
  <si>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</si>
  <si>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</si>
  <si>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</si>
  <si>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</si>
  <si>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</si>
  <si>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</si>
  <si>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</si>
  <si>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</si>
  <si>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</si>
  <si>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</si>
  <si>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</si>
  <si>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</si>
  <si>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</si>
  <si>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</si>
  <si>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</si>
  <si>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</si>
  <si>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</si>
  <si>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</si>
  <si>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</si>
  <si>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</si>
  <si>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</si>
  <si>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</si>
  <si>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</si>
  <si>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</si>
  <si>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</si>
  <si>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</si>
  <si>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</si>
  <si>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</si>
  <si>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</si>
  <si>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</si>
  <si>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</si>
  <si>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</si>
  <si>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</si>
  <si>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</si>
  <si>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</si>
  <si>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</si>
  <si>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</si>
  <si>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</si>
  <si>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</si>
  <si>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</si>
  <si>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</si>
  <si>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</si>
  <si>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</si>
  <si>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</si>
  <si>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</si>
  <si>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</si>
  <si>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</si>
  <si>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</si>
  <si>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</si>
  <si>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</si>
  <si>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</si>
  <si>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</si>
  <si>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</si>
  <si>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</si>
  <si>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</si>
  <si>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</si>
  <si>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</si>
  <si>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</si>
  <si>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</si>
  <si>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</si>
  <si>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</si>
  <si>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</si>
  <si>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</si>
  <si>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</si>
  <si>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</si>
  <si>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</si>
  <si>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</si>
  <si>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</si>
  <si>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</si>
  <si>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</si>
  <si>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</si>
  <si>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</si>
  <si>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</si>
  <si>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</si>
  <si>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</si>
  <si>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</si>
  <si>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</si>
  <si>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</si>
  <si>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</si>
  <si>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</si>
  <si>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</si>
  <si>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</si>
  <si>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</si>
  <si>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</si>
  <si>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</si>
  <si>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</si>
  <si>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</si>
  <si>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</si>
  <si>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</si>
  <si>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</si>
  <si>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</si>
  <si>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</si>
  <si>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</si>
  <si>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</si>
  <si>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</si>
  <si>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</si>
  <si>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</si>
  <si>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</si>
  <si>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</si>
  <si>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</si>
  <si>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</si>
  <si>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</si>
  <si>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</si>
  <si>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</si>
  <si>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</si>
  <si>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</si>
  <si>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</si>
  <si>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</si>
  <si>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</si>
  <si>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</si>
  <si>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</si>
  <si>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</si>
  <si>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</si>
  <si>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</si>
  <si>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</si>
  <si>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</si>
  <si>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</si>
  <si>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</si>
  <si>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</si>
  <si>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</si>
  <si>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</si>
  <si>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</si>
  <si>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</si>
  <si>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</si>
  <si>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</si>
  <si>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</si>
  <si>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</si>
  <si>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</si>
  <si>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</si>
  <si>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</si>
  <si>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</si>
  <si>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</si>
  <si>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</si>
  <si>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</si>
  <si>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</si>
  <si>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</si>
  <si>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</si>
  <si>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</si>
  <si>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</si>
  <si>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</si>
  <si>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</si>
  <si>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</si>
  <si>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</si>
  <si>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</si>
  <si>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</si>
  <si>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</si>
  <si>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</si>
  <si>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</si>
  <si>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</si>
  <si>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</si>
  <si>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</si>
  <si>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</si>
  <si>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</si>
  <si>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</si>
  <si>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</si>
  <si>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</si>
  <si>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</si>
  <si>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</si>
  <si>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</si>
  <si>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</si>
  <si>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</si>
  <si>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</si>
  <si>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</si>
  <si>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</si>
  <si>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</si>
  <si>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</si>
  <si>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</si>
  <si>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</si>
  <si>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</si>
  <si>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</si>
  <si>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</si>
  <si>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</si>
  <si>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</si>
  <si>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</si>
  <si>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</si>
  <si>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</si>
  <si>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</si>
  <si>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</si>
  <si>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</si>
  <si>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</si>
  <si>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</si>
  <si>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</si>
  <si>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</si>
  <si>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</si>
  <si>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</si>
  <si>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</si>
  <si>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</si>
  <si>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</si>
  <si>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</si>
  <si>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</si>
  <si>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</si>
  <si>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</si>
  <si>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</si>
  <si>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</si>
  <si>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</si>
  <si>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</si>
  <si>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</si>
  <si>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</si>
  <si>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</si>
  <si>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</si>
  <si>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</si>
  <si>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</si>
  <si>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</si>
  <si>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</si>
  <si>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</si>
  <si>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</si>
  <si>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</si>
  <si>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</si>
  <si>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</si>
  <si>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</si>
  <si>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</si>
  <si>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</si>
  <si>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</si>
  <si>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</si>
  <si>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</si>
  <si>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</si>
  <si>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</si>
  <si>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</si>
  <si>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</si>
  <si>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</si>
  <si>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</si>
  <si>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</si>
  <si>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</si>
  <si>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</si>
  <si>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</si>
  <si>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</si>
  <si>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</si>
  <si>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</si>
  <si>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</si>
  <si>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</si>
  <si>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</si>
  <si>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</si>
  <si>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</si>
  <si>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</si>
  <si>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</si>
  <si>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</si>
  <si>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</si>
  <si>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</si>
  <si>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</si>
  <si>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</si>
  <si>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</si>
  <si>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</si>
  <si>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</si>
  <si>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</si>
  <si>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</si>
  <si>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</si>
  <si>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</si>
  <si>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</si>
  <si>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</si>
  <si>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</si>
  <si>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</si>
  <si>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</si>
  <si>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</si>
  <si>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</si>
  <si>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</si>
  <si>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</si>
  <si>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</si>
  <si>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</si>
  <si>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</si>
  <si>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</si>
  <si>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</si>
  <si>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</si>
  <si>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</si>
  <si>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</si>
  <si>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</si>
  <si>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</si>
  <si>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</si>
  <si>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</si>
  <si>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</si>
  <si>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</si>
  <si>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</si>
  <si>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</si>
  <si>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</si>
  <si>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</si>
  <si>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</si>
  <si>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</si>
  <si>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</si>
  <si>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</si>
  <si>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</si>
  <si>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</si>
  <si>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</si>
  <si>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</si>
  <si>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</si>
  <si>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</si>
  <si>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</si>
  <si>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</si>
  <si>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</si>
  <si>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</si>
  <si>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</si>
  <si>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</si>
  <si>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</si>
  <si>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</si>
  <si>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</si>
  <si>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</si>
  <si>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</si>
  <si>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</si>
  <si>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</si>
  <si>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</si>
  <si>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</si>
  <si>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</si>
  <si>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</si>
  <si>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</si>
  <si>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</si>
  <si>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</si>
  <si>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</si>
  <si>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</si>
  <si>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</si>
  <si>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</si>
  <si>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</si>
  <si>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</si>
  <si>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</si>
  <si>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</si>
  <si>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</si>
  <si>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</si>
  <si>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</si>
  <si>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</si>
  <si>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</si>
  <si>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</si>
  <si>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</si>
  <si>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</si>
  <si>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</si>
  <si>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</si>
  <si>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</si>
  <si>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</si>
  <si>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</si>
  <si>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</si>
  <si>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</si>
  <si>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</si>
  <si>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</si>
  <si>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</si>
  <si>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</si>
  <si>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</si>
  <si>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</si>
  <si>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</si>
  <si>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</si>
  <si>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</si>
  <si>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</si>
  <si>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</si>
  <si>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</si>
  <si>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</si>
  <si>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</si>
  <si>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</si>
  <si>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</si>
  <si>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</si>
  <si>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</si>
  <si>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</si>
  <si>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</si>
  <si>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</si>
  <si>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</si>
  <si>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</si>
  <si>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</si>
  <si>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</si>
  <si>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</si>
  <si>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</si>
  <si>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</si>
  <si>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</si>
  <si>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</si>
  <si>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</si>
  <si>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</si>
  <si>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</si>
  <si>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</si>
  <si>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</si>
  <si>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</si>
  <si>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</si>
  <si>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</si>
  <si>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</si>
  <si>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</si>
  <si>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</si>
  <si>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</si>
  <si>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</si>
  <si>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</si>
  <si>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</si>
  <si>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</si>
  <si>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</si>
  <si>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</si>
  <si>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</si>
  <si>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</si>
  <si>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</si>
  <si>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</si>
  <si>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</si>
  <si>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</si>
  <si>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</si>
  <si>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</si>
  <si>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</si>
  <si>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</si>
  <si>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</si>
  <si>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</si>
  <si>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</si>
  <si>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</si>
  <si>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</si>
  <si>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</si>
  <si>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</si>
  <si>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</si>
  <si>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</si>
  <si>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</si>
  <si>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</si>
  <si>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</si>
  <si>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</si>
  <si>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</si>
  <si>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</si>
  <si>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</si>
  <si>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</si>
  <si>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</si>
  <si>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</si>
  <si>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</si>
  <si>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</si>
  <si>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</si>
  <si>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</si>
  <si>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</si>
  <si>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</si>
  <si>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</si>
  <si>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</si>
  <si>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</si>
  <si>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</si>
  <si>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</si>
  <si>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</si>
  <si>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</si>
  <si>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</si>
  <si>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</si>
  <si>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</si>
  <si>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</si>
  <si>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</si>
  <si>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</si>
  <si>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</si>
  <si>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</si>
  <si>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</si>
  <si>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</si>
  <si>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</si>
  <si>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</si>
  <si>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</si>
  <si>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</si>
  <si>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</si>
  <si>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</si>
  <si>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</si>
  <si>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</si>
  <si>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</si>
  <si>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</si>
  <si>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</si>
  <si>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</si>
  <si>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</si>
  <si>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</si>
  <si>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</si>
  <si>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</si>
  <si>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</si>
  <si>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</si>
  <si>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</si>
  <si>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</si>
  <si>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</si>
  <si>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</si>
  <si>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</si>
  <si>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</si>
  <si>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</si>
  <si>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</si>
  <si>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</si>
  <si>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</si>
  <si>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</si>
  <si>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</si>
  <si>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</si>
  <si>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</si>
  <si>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</si>
  <si>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</si>
  <si>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</si>
  <si>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</si>
  <si>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</si>
  <si>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</si>
  <si>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</si>
  <si>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</si>
  <si>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</si>
  <si>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</si>
  <si>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</si>
  <si>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</si>
  <si>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</si>
  <si>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</si>
  <si>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</si>
  <si>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</si>
  <si>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</si>
  <si>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</si>
  <si>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</si>
  <si>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</si>
  <si>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</si>
  <si>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</si>
  <si>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</si>
  <si>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</si>
  <si>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</si>
  <si>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</si>
  <si>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</si>
  <si>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</si>
  <si>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</si>
  <si>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</si>
  <si>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</si>
  <si>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</si>
  <si>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</si>
  <si>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</si>
  <si>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</si>
  <si>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</si>
  <si>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</si>
  <si>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</si>
  <si>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</si>
  <si>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</si>
  <si>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</si>
  <si>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</si>
  <si>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</si>
  <si>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</si>
  <si>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</si>
  <si>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</si>
  <si>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</si>
  <si>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</si>
  <si>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</si>
  <si>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</si>
  <si>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</si>
  <si>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</si>
  <si>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</si>
  <si>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</si>
  <si>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</si>
  <si>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</si>
  <si>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</si>
  <si>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</si>
  <si>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</si>
  <si>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</si>
  <si>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</si>
  <si>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</si>
  <si>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</si>
  <si>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</si>
  <si>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</si>
  <si>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</si>
  <si>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</si>
  <si>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</si>
  <si>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</si>
  <si>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</si>
  <si>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</si>
  <si>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</si>
  <si>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</si>
  <si>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</si>
  <si>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</si>
  <si>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</si>
  <si>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</si>
  <si>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</si>
  <si>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</si>
  <si>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</si>
  <si>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</si>
  <si>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</si>
  <si>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</si>
  <si>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</si>
  <si>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</si>
  <si>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</si>
  <si>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</si>
  <si>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</si>
  <si>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</si>
  <si>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</si>
  <si>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</si>
  <si>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</si>
  <si>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</si>
  <si>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</si>
  <si>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</si>
  <si>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</si>
  <si>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</si>
  <si>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</si>
  <si>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</si>
  <si>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</si>
  <si>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</si>
  <si>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</si>
  <si>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</si>
  <si>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</si>
  <si>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</si>
  <si>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</si>
  <si>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</si>
  <si>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</si>
  <si>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</si>
  <si>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</si>
  <si>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</si>
  <si>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</si>
  <si>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</si>
  <si>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</si>
  <si>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</si>
  <si>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</si>
  <si>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</si>
  <si>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</si>
  <si>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</si>
  <si>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</si>
  <si>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</si>
  <si>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</si>
  <si>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</si>
  <si>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</si>
  <si>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</si>
  <si>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</si>
  <si>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</si>
  <si>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</si>
  <si>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</si>
  <si>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</si>
  <si>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</si>
  <si>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</si>
  <si>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</si>
  <si>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</si>
  <si>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</si>
  <si>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</si>
  <si>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</si>
  <si>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</si>
  <si>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</si>
  <si>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</si>
  <si>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</si>
  <si>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</si>
  <si>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</si>
  <si>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</si>
  <si>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</si>
  <si>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</si>
  <si>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</si>
  <si>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</si>
  <si>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</si>
  <si>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</si>
  <si>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</si>
  <si>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</si>
  <si>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</si>
  <si>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</si>
  <si>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</si>
  <si>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</si>
  <si>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</si>
  <si>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</si>
  <si>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</si>
  <si>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</si>
  <si>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</si>
  <si>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</si>
  <si>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</si>
  <si>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</si>
  <si>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</si>
  <si>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</si>
  <si>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</si>
  <si>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</si>
  <si>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</si>
  <si>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</si>
  <si>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</si>
  <si>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</si>
  <si>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</si>
  <si>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</si>
  <si>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</si>
  <si>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</si>
  <si>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</si>
  <si>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</si>
  <si>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</si>
  <si>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</si>
  <si>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</si>
  <si>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</si>
  <si>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</si>
  <si>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</si>
  <si>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</si>
  <si>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</si>
  <si>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</si>
  <si>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</si>
  <si>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</si>
  <si>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</si>
  <si>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</si>
  <si>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</si>
  <si>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</si>
  <si>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</si>
  <si>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</si>
  <si>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</si>
  <si>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</si>
  <si>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</si>
  <si>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</si>
  <si>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</si>
  <si>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</si>
  <si>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</si>
  <si>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</si>
  <si>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</si>
  <si>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</si>
  <si>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</si>
  <si>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</si>
  <si>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</si>
  <si>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</si>
  <si>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</si>
  <si>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</si>
  <si>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</si>
  <si>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</si>
  <si>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</si>
  <si>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</si>
  <si>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</si>
  <si>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</si>
  <si>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</si>
  <si>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</si>
  <si>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</si>
  <si>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</si>
  <si>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</si>
  <si>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</si>
  <si>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</si>
  <si>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</si>
  <si>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</si>
  <si>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</si>
  <si>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</si>
  <si>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</si>
  <si>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</si>
  <si>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</si>
  <si>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</si>
  <si>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</si>
  <si>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</si>
  <si>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</si>
  <si>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</si>
  <si>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</si>
  <si>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</si>
  <si>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</si>
  <si>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</si>
  <si>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</si>
  <si>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</si>
  <si>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</si>
  <si>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</si>
  <si>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</si>
  <si>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</si>
  <si>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</si>
  <si>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</si>
  <si>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</si>
  <si>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</si>
  <si>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</si>
  <si>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</si>
  <si>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</si>
  <si>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</si>
  <si>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</si>
  <si>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</si>
  <si>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</si>
  <si>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</si>
  <si>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</si>
  <si>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</si>
  <si>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</si>
  <si>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</si>
  <si>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</si>
  <si>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</si>
  <si>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</si>
  <si>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</si>
  <si>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</si>
  <si>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</si>
  <si>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</si>
  <si>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</si>
  <si>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</si>
  <si>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</si>
  <si>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</si>
  <si>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</si>
  <si>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</si>
  <si>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</si>
  <si>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</si>
  <si>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</si>
  <si>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</si>
  <si>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</si>
  <si>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</si>
  <si>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</si>
  <si>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</si>
  <si>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</si>
  <si>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</si>
  <si>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</si>
  <si>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</si>
  <si>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</si>
  <si>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</si>
  <si>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</si>
  <si>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</si>
  <si>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</si>
  <si>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</si>
  <si>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</si>
  <si>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</si>
  <si>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</si>
  <si>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</si>
  <si>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</si>
  <si>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</si>
  <si>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</si>
  <si>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</si>
  <si>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</si>
  <si>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</si>
  <si>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</si>
  <si>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</si>
  <si>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</si>
  <si>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</si>
  <si>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</si>
  <si>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</si>
  <si>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</si>
  <si>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</si>
  <si>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</si>
  <si>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</si>
  <si>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</si>
  <si>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</si>
  <si>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</si>
  <si>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</si>
  <si>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</si>
  <si>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</si>
  <si>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</si>
  <si>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</si>
  <si>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</si>
  <si>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</si>
  <si>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</si>
  <si>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</si>
  <si>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</si>
  <si>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</si>
  <si>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</si>
  <si>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</si>
  <si>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</si>
  <si>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</si>
  <si>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</si>
  <si>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</si>
  <si>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</si>
  <si>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</si>
  <si>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</si>
  <si>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</si>
  <si>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</si>
  <si>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</si>
  <si>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</si>
  <si>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</si>
  <si>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</si>
  <si>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</si>
  <si>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</si>
  <si>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</si>
  <si>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</si>
  <si>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</si>
  <si>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</si>
  <si>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</si>
  <si>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</si>
  <si>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</si>
  <si>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</si>
  <si>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</si>
  <si>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</si>
  <si>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</si>
  <si>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</si>
  <si>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</si>
  <si>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</si>
  <si>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</si>
  <si>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</si>
  <si>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</si>
  <si>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</si>
  <si>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</si>
  <si>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</si>
  <si>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</si>
  <si>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</si>
  <si>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</si>
  <si>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</si>
  <si>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</si>
  <si>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</si>
  <si>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</si>
  <si>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</si>
  <si>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</si>
  <si>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</si>
  <si>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</si>
  <si>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</si>
  <si>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</si>
  <si>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</si>
  <si>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</si>
  <si>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</si>
  <si>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</si>
  <si>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</si>
  <si>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</si>
  <si>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</si>
  <si>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</si>
  <si>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</si>
  <si>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</si>
  <si>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</si>
  <si>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</si>
  <si>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</si>
  <si>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</si>
  <si>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</si>
  <si>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</si>
  <si>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</si>
  <si>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</si>
  <si>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</si>
  <si>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</si>
  <si>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</si>
  <si>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</si>
  <si>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</si>
  <si>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</si>
  <si>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</si>
  <si>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</si>
  <si>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</si>
  <si>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</si>
  <si>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</si>
  <si>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</si>
  <si>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</si>
  <si>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</si>
  <si>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</si>
  <si>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</si>
  <si>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</si>
  <si>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</si>
  <si>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</si>
  <si>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</si>
  <si>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</si>
  <si>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</si>
  <si>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</si>
  <si>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</si>
  <si>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</si>
  <si>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</si>
  <si>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</si>
  <si>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</si>
  <si>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</si>
  <si>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</si>
  <si>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</si>
  <si>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</si>
  <si>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</si>
  <si>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</si>
  <si>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</si>
  <si>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</si>
  <si>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</si>
  <si>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</si>
  <si>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</si>
  <si>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</si>
  <si>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</si>
  <si>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</si>
  <si>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</si>
  <si>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</si>
  <si>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</si>
  <si>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</si>
  <si>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</si>
  <si>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</si>
  <si>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</si>
  <si>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</si>
  <si>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</si>
  <si>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</si>
  <si>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</si>
  <si>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</si>
  <si>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</si>
  <si>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</si>
  <si>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</si>
  <si>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</si>
  <si>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</si>
  <si>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</si>
  <si>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</si>
  <si>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</si>
  <si>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</si>
  <si>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</si>
  <si>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</si>
  <si>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</si>
  <si>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</si>
  <si>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</si>
  <si>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</si>
  <si>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</si>
  <si>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</si>
  <si>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</si>
  <si>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</si>
  <si>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</si>
  <si>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</si>
  <si>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</si>
  <si>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</si>
  <si>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</si>
  <si>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</si>
  <si>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</si>
  <si>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</si>
  <si>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</si>
  <si>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</si>
  <si>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</si>
  <si>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</si>
  <si>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</si>
  <si>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</si>
  <si>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</si>
  <si>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</si>
  <si>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</si>
  <si>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</si>
  <si>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</si>
  <si>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</si>
  <si>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</si>
  <si>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</si>
  <si>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</si>
  <si>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</si>
  <si>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</si>
  <si>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</si>
  <si>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</si>
  <si>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</si>
  <si>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</si>
  <si>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</si>
  <si>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</si>
  <si>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</si>
  <si>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</si>
  <si>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</si>
  <si>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</si>
  <si>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</si>
  <si>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</si>
  <si>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</si>
  <si>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</si>
  <si>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</si>
  <si>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</si>
  <si>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</si>
  <si>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</si>
  <si>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</si>
  <si>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</si>
  <si>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</si>
  <si>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</si>
  <si>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</si>
  <si>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</si>
  <si>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</si>
  <si>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</si>
  <si>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</si>
  <si>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</si>
  <si>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</si>
  <si>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</si>
  <si>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</si>
  <si>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</si>
  <si>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</si>
  <si>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</si>
  <si>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</si>
  <si>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</si>
  <si>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</si>
  <si>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</si>
  <si>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</si>
  <si>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</si>
  <si>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</si>
  <si>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</si>
  <si>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</si>
  <si>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</si>
  <si>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</si>
  <si>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</si>
  <si>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</si>
  <si>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</si>
  <si>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</si>
  <si>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</si>
  <si>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</si>
  <si>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</si>
  <si>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</si>
  <si>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</si>
  <si>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</si>
  <si>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</si>
  <si>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</si>
  <si>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</si>
  <si>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</si>
  <si>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</si>
  <si>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</si>
  <si>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</si>
  <si>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</si>
  <si>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</si>
  <si>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</si>
  <si>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</si>
  <si>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</si>
  <si>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</si>
  <si>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</si>
  <si>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</si>
  <si>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</si>
  <si>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</si>
  <si>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</si>
  <si>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</si>
  <si>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</si>
  <si>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</si>
  <si>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</si>
  <si>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</si>
  <si>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</si>
  <si>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</si>
  <si>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</si>
  <si>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</si>
  <si>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</si>
  <si>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</si>
  <si>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</si>
  <si>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</si>
  <si>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</si>
  <si>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</si>
  <si>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</si>
  <si>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</si>
  <si>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</si>
  <si>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</si>
  <si>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</si>
  <si>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</si>
  <si>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</si>
  <si>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</si>
  <si>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</si>
  <si>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</si>
  <si>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</si>
  <si>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</si>
  <si>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</si>
  <si>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</si>
  <si>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</si>
  <si>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</si>
  <si>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</si>
  <si>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</si>
  <si>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</si>
  <si>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</si>
  <si>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</si>
  <si>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</si>
  <si>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</si>
  <si>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</si>
  <si>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</si>
  <si>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</si>
  <si>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</si>
  <si>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</si>
  <si>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</si>
  <si>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</si>
  <si>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</si>
  <si>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</si>
  <si>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</si>
  <si>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</si>
  <si>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</si>
  <si>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</si>
  <si>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</si>
  <si>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</si>
  <si>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</si>
  <si>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</si>
  <si>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</si>
  <si>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</si>
  <si>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</si>
  <si>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</si>
  <si>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</si>
  <si>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</si>
  <si>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</si>
  <si>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</si>
  <si>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</si>
  <si>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</si>
  <si>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</si>
  <si>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</si>
  <si>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</si>
  <si>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</si>
  <si>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</si>
  <si>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</si>
  <si>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</si>
  <si>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</si>
  <si>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</si>
  <si>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</si>
  <si>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</si>
  <si>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</si>
  <si>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</si>
  <si>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</si>
  <si>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</si>
  <si>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</si>
  <si>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</si>
  <si>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</si>
  <si>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</si>
  <si>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</si>
  <si>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</si>
  <si>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</si>
  <si>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</si>
  <si>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</si>
  <si>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</si>
  <si>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</si>
  <si>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</si>
  <si>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</si>
  <si>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</si>
  <si>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</si>
  <si>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</si>
  <si>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</si>
  <si>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</si>
  <si>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</si>
  <si>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</si>
  <si>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</si>
  <si>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</si>
  <si>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</si>
  <si>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</si>
  <si>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</si>
  <si>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</si>
  <si>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</si>
  <si>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</si>
  <si>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</si>
  <si>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</si>
  <si>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</si>
  <si>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</si>
  <si>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</si>
  <si>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</si>
  <si>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</si>
  <si>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</si>
  <si>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</si>
  <si>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</si>
  <si>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</si>
  <si>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</si>
  <si>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</si>
  <si>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</si>
  <si>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</si>
  <si>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</si>
  <si>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</si>
  <si>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</si>
  <si>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</si>
  <si>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</si>
  <si>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</si>
  <si>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</si>
  <si>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</si>
  <si>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</si>
  <si>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</si>
  <si>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</si>
  <si>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</si>
  <si>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</si>
  <si>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</si>
  <si>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</si>
  <si>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</si>
  <si>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</si>
  <si>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</si>
  <si>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</si>
  <si>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</si>
  <si>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</si>
  <si>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</si>
  <si>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</si>
  <si>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</si>
  <si>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</si>
  <si>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</si>
  <si>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</si>
  <si>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</si>
  <si>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</si>
  <si>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</si>
  <si>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</si>
  <si>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</si>
  <si>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</si>
  <si>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</si>
  <si>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</si>
  <si>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</si>
  <si>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</si>
  <si>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</si>
  <si>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</si>
  <si>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</si>
  <si>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</si>
  <si>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</si>
  <si>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</si>
  <si>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</si>
  <si>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</si>
  <si>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</si>
  <si>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</si>
  <si>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</si>
  <si>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</si>
  <si>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</si>
  <si>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</si>
  <si>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</si>
  <si>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</si>
  <si>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</si>
  <si>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</si>
  <si>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</si>
  <si>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</si>
  <si>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</si>
  <si>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</si>
  <si>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</si>
  <si>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</si>
  <si>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</si>
  <si>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</si>
  <si>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</si>
  <si>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</si>
  <si>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</si>
  <si>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</si>
  <si>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</si>
  <si>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</si>
  <si>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</si>
  <si>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</si>
  <si>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</si>
  <si>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</si>
  <si>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</si>
  <si>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</si>
  <si>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</si>
  <si>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</si>
  <si>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</si>
  <si>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</si>
  <si>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</si>
  <si>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</si>
  <si>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</si>
  <si>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</si>
  <si>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</si>
  <si>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</si>
  <si>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</si>
  <si>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</si>
  <si>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</si>
  <si>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</si>
  <si>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</si>
  <si>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</si>
  <si>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</si>
  <si>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</si>
  <si>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</si>
  <si>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</si>
  <si>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</si>
  <si>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</si>
  <si>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</si>
  <si>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</si>
  <si>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</si>
  <si>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</si>
  <si>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</si>
  <si>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</si>
  <si>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</si>
  <si>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</si>
  <si>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</si>
  <si>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</si>
  <si>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</si>
  <si>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</si>
  <si>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</si>
  <si>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</si>
  <si>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</si>
  <si>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</si>
  <si>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</si>
  <si>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</si>
  <si>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</si>
  <si>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</si>
  <si>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</si>
  <si>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</si>
  <si>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</si>
  <si>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</si>
  <si>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</si>
  <si>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</si>
  <si>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</si>
  <si>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</si>
  <si>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</si>
  <si>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</si>
  <si>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</si>
  <si>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</si>
  <si>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</si>
  <si>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</si>
  <si>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</si>
  <si>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</si>
  <si>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</si>
  <si>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</si>
  <si>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</si>
  <si>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</si>
  <si>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</si>
  <si>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</si>
  <si>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</si>
  <si>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</si>
  <si>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</si>
  <si>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</si>
  <si>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</si>
  <si>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</si>
  <si>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</si>
  <si>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</si>
  <si>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</si>
  <si>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</si>
  <si>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</si>
  <si>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</si>
  <si>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</si>
  <si>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</si>
  <si>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</si>
  <si>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</si>
  <si>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</si>
  <si>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</si>
  <si>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</si>
  <si>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</si>
  <si>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</si>
  <si>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</si>
  <si>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</si>
  <si>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</si>
  <si>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</si>
  <si>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</si>
  <si>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</si>
  <si>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</si>
  <si>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</si>
  <si>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</si>
  <si>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</si>
  <si>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</si>
  <si>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</si>
  <si>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</si>
  <si>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</si>
  <si>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</si>
  <si>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</si>
  <si>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</si>
  <si>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</si>
  <si>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</si>
  <si>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</si>
  <si>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</si>
  <si>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</si>
  <si>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</si>
  <si>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</si>
  <si>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</si>
  <si>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</si>
  <si>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</si>
  <si>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</si>
  <si>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</si>
  <si>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</si>
  <si>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</si>
  <si>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</si>
  <si>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</si>
  <si>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</si>
  <si>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</si>
  <si>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</si>
  <si>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</si>
  <si>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</si>
  <si>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</si>
  <si>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</si>
  <si>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</si>
  <si>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</si>
  <si>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</si>
  <si>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</si>
  <si>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</si>
  <si>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</si>
  <si>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</si>
  <si>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</si>
  <si>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</si>
  <si>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</si>
  <si>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</si>
  <si>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</si>
  <si>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</si>
  <si>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</si>
  <si>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</si>
  <si>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</si>
  <si>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</si>
  <si>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</si>
  <si>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</si>
  <si>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</si>
  <si>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</si>
  <si>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</si>
  <si>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</si>
  <si>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</si>
  <si>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</si>
  <si>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</si>
  <si>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</si>
  <si>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</si>
  <si>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</si>
  <si>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</si>
  <si>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</si>
  <si>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</si>
  <si>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</si>
  <si>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</si>
  <si>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</si>
  <si>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</si>
  <si>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</si>
  <si>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</si>
  <si>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</si>
  <si>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</si>
  <si>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</si>
  <si>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</si>
  <si>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</si>
  <si>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</si>
  <si>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</si>
  <si>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</si>
  <si>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</si>
  <si>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</si>
  <si>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</si>
  <si>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</si>
  <si>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</si>
  <si>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</si>
  <si>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</si>
  <si>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</si>
  <si>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</si>
  <si>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</si>
  <si>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</si>
  <si>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</si>
  <si>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</si>
  <si>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</si>
  <si>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</si>
  <si>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</si>
  <si>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</si>
  <si>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</si>
  <si>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</si>
  <si>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</si>
  <si>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</si>
  <si>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</si>
  <si>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</si>
  <si>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</si>
  <si>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</si>
  <si>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</si>
  <si>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</si>
  <si>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</si>
  <si>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</si>
  <si>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</si>
  <si>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</si>
  <si>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</si>
  <si>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</si>
  <si>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</si>
  <si>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</si>
  <si>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</si>
  <si>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</si>
  <si>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</si>
  <si>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</si>
  <si>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</si>
  <si>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</si>
  <si>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</si>
  <si>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</si>
  <si>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</si>
  <si>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</si>
  <si>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</si>
  <si>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</si>
  <si>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</si>
  <si>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</si>
  <si>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</si>
  <si>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</si>
  <si>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</si>
  <si>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</si>
  <si>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</si>
  <si>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</si>
  <si>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</si>
  <si>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</si>
  <si>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</si>
  <si>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</si>
  <si>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</si>
  <si>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</si>
  <si>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</si>
  <si>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</si>
  <si>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</si>
  <si>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</si>
  <si>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</si>
  <si>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</si>
  <si>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</si>
  <si>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</si>
  <si>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</si>
  <si>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</si>
  <si>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</si>
  <si>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</si>
  <si>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</si>
  <si>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</si>
  <si>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</si>
  <si>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</si>
  <si>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</si>
  <si>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</si>
  <si>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</si>
  <si>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</si>
  <si>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</si>
  <si>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</si>
  <si>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</si>
  <si>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</si>
  <si>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</si>
  <si>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</si>
  <si>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</si>
  <si>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</si>
  <si>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</si>
  <si>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</si>
  <si>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</si>
  <si>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</si>
  <si>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</si>
  <si>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</si>
  <si>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</si>
  <si>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</si>
  <si>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</si>
  <si>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</si>
  <si>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</si>
  <si>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</si>
  <si>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</si>
  <si>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</si>
  <si>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</si>
  <si>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</si>
  <si>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</si>
  <si>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</si>
  <si>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</si>
  <si>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</si>
  <si>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</si>
  <si>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</si>
  <si>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</si>
  <si>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</si>
  <si>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</si>
  <si>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</si>
  <si>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</si>
  <si>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</si>
  <si>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</si>
  <si>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</si>
  <si>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</si>
  <si>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</si>
  <si>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</si>
  <si>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</si>
  <si>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</si>
  <si>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</si>
  <si>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</si>
  <si>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</si>
  <si>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</si>
  <si>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</si>
  <si>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</si>
  <si>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</si>
  <si>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</si>
  <si>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</si>
  <si>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</si>
  <si>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</si>
  <si>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</si>
  <si>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</si>
  <si>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</si>
  <si>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</si>
  <si>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</si>
  <si>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</si>
  <si>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</si>
  <si>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</si>
  <si>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</si>
  <si>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</si>
  <si>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</si>
  <si>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</si>
  <si>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</si>
  <si>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</si>
  <si>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</si>
  <si>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</si>
  <si>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</si>
  <si>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</si>
  <si>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</si>
  <si>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</si>
  <si>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</si>
  <si>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</si>
  <si>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</si>
  <si>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</si>
  <si>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</si>
  <si>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</si>
  <si>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</si>
  <si>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</si>
  <si>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</si>
  <si>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</si>
  <si>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</si>
  <si>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</si>
  <si>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</si>
  <si>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</si>
  <si>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</si>
  <si>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</si>
  <si>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</si>
  <si>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</si>
  <si>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</si>
  <si>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</si>
  <si>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</si>
  <si>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</si>
  <si>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</si>
  <si>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</si>
  <si>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</si>
  <si>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</si>
  <si>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</si>
  <si>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</si>
  <si>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</si>
  <si>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</si>
  <si>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</si>
  <si>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</si>
  <si>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</si>
  <si>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</si>
  <si>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</si>
  <si>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</si>
  <si>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</si>
  <si>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</si>
  <si>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</si>
  <si>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</si>
  <si>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</si>
  <si>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</si>
  <si>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</si>
  <si>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</si>
  <si>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</si>
  <si>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</si>
  <si>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</si>
  <si>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</si>
  <si>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</si>
  <si>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</si>
  <si>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</si>
  <si>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</si>
  <si>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</si>
  <si>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</si>
  <si>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</si>
  <si>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</si>
  <si>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</si>
  <si>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</si>
  <si>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</si>
  <si>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</si>
  <si>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</si>
  <si>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</si>
  <si>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</si>
  <si>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</si>
  <si>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</si>
  <si>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</si>
  <si>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</si>
  <si>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</si>
  <si>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</si>
  <si>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</si>
  <si>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</si>
  <si>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</si>
  <si>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</si>
  <si>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</si>
  <si>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</si>
  <si>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</si>
  <si>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</si>
  <si>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</si>
  <si>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</si>
  <si>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</si>
  <si>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</si>
  <si>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</si>
  <si>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</si>
  <si>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</si>
  <si>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</si>
  <si>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</si>
  <si>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</si>
  <si>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</si>
  <si>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</si>
  <si>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</si>
  <si>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</si>
  <si>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</si>
  <si>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</si>
  <si>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</si>
  <si>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</si>
  <si>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</si>
  <si>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</si>
  <si>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</si>
  <si>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</si>
  <si>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</si>
  <si>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</si>
  <si>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</si>
  <si>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</si>
  <si>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</si>
  <si>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</si>
  <si>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</si>
  <si>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</si>
  <si>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</si>
  <si>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</si>
  <si>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</si>
  <si>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</si>
  <si>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</si>
  <si>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</si>
  <si>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</si>
  <si>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</si>
  <si>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</si>
  <si>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</si>
  <si>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</si>
  <si>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</si>
  <si>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</si>
  <si>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</si>
  <si>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</si>
  <si>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</si>
  <si>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</si>
  <si>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</si>
  <si>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</si>
  <si>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</si>
  <si>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</si>
  <si>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</si>
  <si>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</si>
  <si>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</si>
  <si>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</si>
  <si>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</si>
  <si>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</si>
  <si>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</si>
  <si>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</si>
  <si>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</si>
  <si>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</si>
  <si>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</si>
  <si>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</si>
  <si>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</si>
  <si>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</si>
  <si>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</si>
  <si>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</si>
  <si>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</si>
  <si>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</si>
  <si>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</si>
  <si>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</si>
  <si>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</si>
  <si>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</si>
  <si>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</si>
  <si>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</si>
  <si>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</si>
  <si>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</si>
  <si>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</si>
  <si>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</si>
  <si>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</si>
  <si>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</si>
  <si>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</si>
  <si>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</si>
  <si>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</si>
  <si>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</si>
  <si>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</si>
  <si>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</si>
  <si>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</si>
  <si>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</si>
  <si>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</si>
  <si>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</si>
  <si>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</si>
  <si>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</si>
  <si>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</si>
  <si>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</si>
  <si>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</si>
  <si>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</si>
  <si>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</si>
  <si>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</si>
  <si>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</si>
  <si>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</si>
  <si>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</si>
  <si>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</si>
  <si>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</si>
  <si>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</si>
  <si>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</si>
  <si>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</si>
  <si>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</si>
  <si>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</si>
  <si>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</si>
  <si>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</si>
  <si>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</si>
  <si>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</si>
  <si>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</si>
  <si>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</si>
  <si>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</si>
  <si>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</si>
  <si>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</si>
  <si>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</si>
  <si>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</si>
  <si>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</si>
  <si>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</si>
  <si>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</si>
  <si>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</si>
  <si>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</si>
  <si>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</si>
  <si>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</si>
  <si>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</si>
  <si>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</si>
  <si>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</si>
  <si>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</si>
  <si>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</si>
  <si>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</si>
  <si>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</si>
  <si>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</si>
  <si>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</si>
  <si>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</si>
  <si>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</si>
  <si>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</si>
  <si>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</si>
  <si>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</si>
  <si>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</si>
  <si>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</si>
  <si>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</si>
  <si>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</si>
  <si>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</si>
  <si>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</si>
  <si>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</si>
  <si>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</si>
  <si>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</si>
  <si>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</si>
  <si>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</si>
  <si>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</si>
  <si>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</si>
  <si>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</si>
  <si>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</si>
  <si>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</si>
  <si>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</si>
  <si>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</si>
  <si>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</si>
  <si>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</si>
  <si>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</si>
  <si>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</si>
  <si>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</si>
  <si>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</si>
  <si>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</si>
  <si>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</si>
  <si>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</si>
  <si>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</si>
  <si>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</si>
  <si>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</si>
  <si>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</si>
  <si>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</si>
  <si>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</si>
  <si>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</si>
  <si>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</si>
  <si>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</si>
  <si>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</si>
  <si>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</si>
  <si>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</si>
  <si>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</si>
  <si>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</si>
  <si>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</si>
  <si>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</si>
  <si>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</si>
  <si>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</si>
  <si>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</si>
  <si>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</si>
  <si>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</si>
  <si>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</si>
  <si>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</si>
  <si>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</si>
  <si>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</si>
  <si>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</si>
  <si>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</si>
  <si>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</si>
  <si>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</si>
  <si>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</si>
  <si>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</si>
  <si>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</si>
  <si>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</si>
  <si>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</si>
  <si>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</si>
  <si>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</si>
  <si>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</si>
  <si>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</si>
  <si>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</si>
  <si>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</si>
  <si>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</si>
  <si>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</si>
  <si>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</si>
  <si>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</si>
  <si>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</si>
  <si>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</si>
  <si>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</si>
  <si>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</si>
  <si>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</si>
  <si>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</si>
  <si>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</si>
  <si>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</si>
  <si>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</si>
  <si>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</si>
  <si>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</si>
  <si>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</si>
  <si>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</si>
  <si>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</si>
  <si>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</si>
  <si>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</si>
  <si>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</si>
  <si>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</si>
  <si>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</si>
  <si>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</si>
  <si>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</si>
  <si>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</si>
  <si>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</si>
  <si>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</si>
  <si>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</si>
  <si>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</si>
  <si>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</si>
  <si>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</si>
  <si>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</si>
  <si>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</si>
  <si>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</si>
  <si>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</si>
  <si>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</si>
  <si>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</si>
  <si>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</si>
  <si>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</si>
  <si>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</si>
  <si>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</si>
  <si>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</si>
  <si>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</si>
  <si>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</si>
  <si>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</si>
  <si>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</si>
  <si>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</si>
  <si>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</si>
  <si>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</si>
  <si>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</si>
  <si>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</si>
  <si>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</si>
  <si>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</si>
  <si>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</si>
  <si>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</si>
  <si>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</si>
  <si>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</si>
  <si>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</si>
  <si>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</si>
  <si>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</si>
  <si>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</si>
  <si>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</si>
  <si>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</si>
  <si>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</si>
  <si>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</si>
  <si>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</si>
  <si>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</si>
  <si>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</si>
  <si>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</si>
  <si>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</si>
  <si>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</si>
  <si>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</si>
  <si>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</si>
  <si>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</si>
  <si>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</si>
  <si>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</si>
  <si>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</si>
  <si>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</si>
  <si>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</si>
  <si>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</si>
  <si>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</si>
  <si>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</si>
  <si>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</si>
  <si>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</si>
  <si>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</si>
  <si>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</si>
  <si>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</si>
  <si>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</si>
  <si>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</si>
  <si>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</si>
  <si>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</si>
  <si>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</si>
  <si>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</si>
  <si>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</si>
  <si>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</si>
  <si>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</si>
  <si>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</si>
  <si>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</si>
  <si>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</si>
  <si>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</si>
  <si>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</si>
  <si>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</si>
  <si>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</si>
  <si>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</si>
  <si>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</si>
  <si>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</si>
  <si>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</si>
  <si>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</si>
  <si>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</si>
  <si>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</si>
  <si>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</si>
  <si>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</si>
  <si>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</si>
  <si>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</si>
  <si>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</si>
  <si>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</si>
  <si>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</si>
  <si>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</si>
  <si>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</si>
  <si>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</si>
  <si>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</si>
  <si>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</si>
  <si>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</si>
  <si>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</si>
  <si>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</si>
  <si>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</si>
  <si>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</si>
  <si>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</si>
  <si>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</si>
  <si>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</si>
  <si>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</si>
  <si>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</si>
  <si>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</si>
  <si>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</si>
  <si>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</si>
  <si>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</si>
  <si>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</si>
  <si>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</si>
  <si>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</si>
  <si>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</si>
  <si>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</si>
  <si>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</si>
  <si>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</si>
  <si>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</si>
  <si>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</si>
  <si>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</si>
  <si>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</si>
  <si>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</si>
  <si>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</si>
  <si>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</si>
  <si>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</si>
  <si>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</si>
  <si>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</si>
  <si>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</si>
  <si>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</si>
  <si>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</si>
  <si>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</si>
  <si>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</si>
  <si>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</si>
  <si>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</si>
  <si>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</si>
  <si>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</si>
  <si>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</si>
  <si>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</si>
  <si>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</si>
  <si>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</si>
  <si>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</si>
  <si>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</si>
  <si>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</si>
  <si>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</si>
  <si>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</si>
  <si>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</si>
  <si>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</si>
  <si>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</si>
  <si>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</si>
  <si>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</si>
  <si>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</si>
  <si>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</si>
  <si>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</si>
  <si>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</si>
  <si>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</si>
  <si>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</si>
  <si>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</si>
  <si>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</si>
  <si>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</si>
  <si>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</si>
  <si>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</si>
  <si>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</si>
  <si>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</si>
  <si>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</si>
  <si>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</si>
  <si>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</si>
  <si>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</si>
  <si>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</si>
  <si>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</si>
  <si>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</si>
  <si>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</si>
  <si>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</si>
  <si>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</si>
  <si>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</si>
  <si>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</si>
  <si>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</si>
  <si>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</si>
  <si>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</si>
  <si>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</si>
  <si>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</si>
  <si>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</si>
  <si>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</si>
  <si>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</si>
  <si>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</si>
  <si>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</si>
  <si>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</si>
  <si>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</si>
  <si>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</si>
  <si>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</si>
  <si>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</si>
  <si>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</si>
  <si>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</si>
  <si>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</si>
  <si>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</si>
  <si>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</si>
  <si>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</si>
  <si>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</si>
  <si>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</si>
  <si>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</si>
  <si>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</si>
  <si>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</si>
  <si>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</si>
  <si>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</si>
  <si>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</si>
  <si>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</si>
  <si>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</si>
  <si>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</si>
  <si>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</si>
  <si>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</si>
  <si>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</si>
  <si>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</si>
  <si>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</si>
  <si>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</si>
  <si>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</si>
  <si>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</si>
  <si>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</si>
  <si>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</si>
  <si>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</si>
  <si>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</si>
  <si>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</si>
  <si>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</si>
  <si>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</si>
  <si>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</si>
  <si>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</si>
  <si>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</si>
  <si>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</si>
  <si>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</si>
  <si>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</si>
  <si>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</si>
  <si>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</si>
  <si>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</si>
  <si>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</si>
  <si>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</si>
  <si>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</si>
  <si>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</si>
  <si>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</si>
  <si>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</si>
  <si>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</si>
  <si>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</si>
  <si>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</si>
  <si>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</si>
  <si>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</si>
  <si>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</si>
  <si>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</si>
  <si>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</si>
  <si>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</si>
  <si>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</si>
  <si>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</si>
  <si>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</si>
  <si>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</si>
  <si>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</si>
  <si>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</si>
  <si>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</si>
  <si>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</si>
  <si>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</si>
  <si>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</si>
  <si>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</si>
  <si>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</si>
  <si>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</si>
  <si>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</si>
  <si>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</si>
  <si>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</si>
  <si>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</si>
  <si>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</si>
  <si>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</si>
  <si>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</si>
  <si>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</si>
  <si>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</si>
  <si>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</si>
  <si>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</si>
  <si>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</si>
  <si>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</si>
  <si>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</si>
  <si>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</si>
  <si>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</si>
  <si>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</si>
  <si>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</si>
  <si>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</si>
  <si>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</si>
  <si>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</si>
  <si>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</si>
  <si>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</si>
  <si>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</si>
  <si>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</si>
  <si>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</si>
  <si>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</si>
  <si>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</si>
  <si>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</si>
  <si>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</si>
  <si>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</si>
  <si>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</si>
  <si>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</si>
  <si>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</si>
  <si>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</si>
  <si>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</si>
  <si>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</si>
  <si>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</si>
  <si>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</si>
  <si>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</si>
  <si>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</si>
  <si>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</si>
  <si>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</si>
  <si>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</si>
  <si>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</si>
  <si>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</si>
  <si>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</si>
  <si>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</si>
  <si>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</si>
  <si>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</si>
  <si>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</si>
  <si>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</si>
  <si>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</si>
  <si>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</si>
  <si>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</si>
  <si>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</si>
  <si>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</si>
  <si>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</si>
  <si>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</si>
  <si>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</si>
  <si>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</si>
  <si>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</si>
  <si>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</si>
  <si>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</si>
  <si>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</si>
  <si>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</si>
  <si>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</si>
  <si>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</si>
  <si>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</si>
  <si>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</si>
  <si>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</si>
  <si>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</si>
  <si>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</si>
  <si>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</si>
  <si>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</si>
  <si>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</si>
  <si>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</si>
  <si>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</si>
  <si>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</si>
  <si>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</si>
  <si>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</si>
  <si>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</si>
  <si>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</si>
  <si>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</si>
  <si>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</si>
  <si>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</si>
  <si>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</si>
  <si>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</si>
  <si>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</si>
  <si>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</si>
  <si>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</si>
  <si>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</si>
  <si>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</si>
  <si>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</si>
  <si>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</si>
  <si>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</si>
  <si>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</si>
  <si>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</si>
  <si>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</si>
  <si>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</si>
  <si>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</si>
  <si>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</si>
  <si>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</si>
  <si>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</si>
  <si>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</si>
  <si>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</si>
  <si>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</si>
  <si>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</si>
  <si>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</si>
  <si>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</si>
  <si>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</si>
  <si>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</si>
  <si>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</si>
  <si>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</si>
  <si>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</si>
  <si>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</si>
  <si>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</si>
  <si>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</si>
  <si>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</si>
  <si>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</si>
  <si>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</si>
  <si>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</si>
  <si>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</si>
  <si>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</si>
  <si>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</si>
  <si>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</si>
  <si>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</si>
  <si>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</si>
  <si>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</si>
  <si>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</si>
  <si>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</si>
  <si>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</si>
  <si>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</si>
  <si>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</si>
  <si>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</si>
  <si>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</si>
  <si>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</si>
  <si>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</si>
  <si>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</si>
  <si>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</si>
  <si>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</si>
  <si>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</si>
  <si>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</si>
  <si>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</si>
  <si>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</si>
  <si>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</si>
  <si>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</si>
  <si>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</si>
  <si>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</si>
  <si>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</si>
  <si>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</si>
  <si>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</si>
  <si>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</si>
  <si>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</si>
  <si>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</si>
  <si>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</si>
  <si>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</si>
  <si>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</si>
  <si>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</si>
  <si>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</si>
  <si>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</si>
  <si>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</si>
  <si>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</si>
  <si>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</si>
  <si>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</si>
  <si>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</si>
  <si>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</si>
  <si>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</si>
  <si>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</si>
  <si>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</si>
  <si>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</si>
  <si>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</si>
  <si>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</si>
  <si>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</si>
  <si>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</si>
  <si>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</si>
  <si>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</si>
  <si>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</si>
  <si>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</si>
  <si>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</si>
  <si>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</si>
  <si>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</si>
  <si>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</si>
  <si>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</si>
  <si>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</si>
  <si>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</si>
  <si>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</si>
  <si>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</si>
  <si>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</si>
  <si>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</si>
  <si>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</si>
  <si>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</si>
  <si>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</si>
  <si>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</si>
  <si>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</si>
  <si>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</si>
  <si>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</si>
  <si>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</si>
  <si>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</si>
  <si>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</si>
  <si>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</si>
  <si>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</si>
  <si>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</si>
  <si>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</si>
  <si>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</si>
  <si>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</si>
  <si>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</si>
  <si>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</si>
  <si>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</si>
  <si>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</si>
  <si>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</si>
  <si>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</si>
  <si>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</si>
  <si>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</si>
  <si>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</si>
  <si>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</si>
  <si>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</si>
  <si>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</si>
  <si>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</si>
  <si>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</si>
  <si>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</si>
  <si>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</si>
  <si>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</si>
  <si>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</si>
  <si>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</si>
  <si>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</si>
  <si>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</si>
  <si>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</si>
  <si>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</si>
  <si>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</si>
  <si>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</si>
  <si>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</si>
  <si>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</si>
  <si>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</si>
  <si>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</si>
  <si>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</si>
  <si>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</si>
  <si>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</si>
  <si>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</si>
  <si>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</si>
  <si>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</si>
  <si>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</si>
  <si>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</si>
  <si>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</si>
  <si>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</si>
  <si>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</si>
  <si>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</si>
  <si>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</si>
  <si>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</si>
  <si>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</si>
  <si>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</si>
  <si>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</si>
  <si>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</si>
  <si>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</si>
  <si>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</si>
  <si>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</si>
  <si>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</si>
  <si>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</si>
  <si>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</si>
  <si>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</si>
  <si>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</si>
  <si>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</si>
  <si>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</si>
  <si>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</si>
  <si>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</si>
  <si>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</si>
  <si>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</si>
  <si>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</si>
  <si>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</si>
  <si>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</si>
  <si>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</si>
  <si>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</si>
  <si>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</si>
  <si>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</si>
  <si>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</si>
  <si>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</si>
  <si>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</si>
  <si>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</si>
  <si>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</si>
  <si>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</si>
  <si>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</si>
  <si>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</si>
  <si>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</si>
  <si>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</si>
  <si>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</si>
  <si>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</si>
  <si>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</si>
  <si>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</si>
  <si>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</si>
  <si>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</si>
  <si>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</si>
  <si>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</si>
  <si>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</si>
  <si>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</si>
  <si>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</si>
  <si>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</si>
  <si>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</si>
  <si>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</si>
  <si>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</si>
  <si>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</si>
  <si>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</si>
  <si>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</si>
  <si>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</si>
  <si>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</si>
  <si>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</si>
  <si>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</si>
  <si>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</si>
  <si>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</si>
  <si>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</si>
  <si>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</si>
  <si>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</si>
  <si>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</si>
  <si>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</si>
  <si>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</si>
  <si>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</si>
  <si>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</si>
  <si>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</si>
  <si>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</si>
  <si>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</si>
  <si>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</si>
  <si>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</si>
  <si>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</si>
  <si>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</si>
  <si>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</si>
  <si>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</si>
  <si>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</si>
  <si>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</si>
  <si>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</si>
  <si>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</si>
  <si>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</si>
  <si>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</si>
  <si>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</si>
  <si>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</si>
  <si>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</si>
  <si>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</si>
  <si>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</si>
  <si>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</si>
  <si>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</si>
  <si>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</si>
  <si>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</si>
  <si>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</si>
  <si>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</si>
  <si>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</si>
  <si>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</si>
  <si>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</si>
  <si>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</si>
  <si>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</si>
  <si>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</si>
  <si>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</si>
  <si>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</si>
  <si>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</si>
  <si>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</si>
  <si>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</si>
  <si>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</si>
  <si>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</si>
  <si>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</si>
  <si>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</si>
  <si>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</si>
  <si>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</si>
  <si>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</si>
  <si>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</si>
  <si>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</si>
  <si>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</si>
  <si>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</si>
  <si>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</si>
  <si>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</si>
  <si>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</si>
  <si>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</si>
  <si>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</si>
  <si>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</si>
  <si>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</si>
  <si>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</si>
  <si>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</si>
  <si>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</si>
  <si>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</si>
  <si>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</si>
  <si>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</si>
  <si>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</si>
  <si>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</si>
  <si>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</si>
  <si>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</si>
  <si>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</si>
  <si>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</si>
  <si>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</si>
  <si>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</si>
  <si>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</si>
  <si>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</si>
  <si>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</si>
  <si>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</si>
  <si>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</si>
  <si>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</si>
  <si>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</si>
  <si>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</si>
  <si>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</si>
  <si>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</si>
  <si>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</si>
  <si>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</si>
  <si>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</si>
  <si>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</si>
  <si>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</si>
  <si>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</si>
  <si>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</si>
  <si>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</si>
  <si>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</si>
  <si>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</si>
  <si>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</si>
  <si>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</si>
  <si>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</si>
  <si>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</si>
  <si>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</si>
  <si>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</si>
  <si>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</si>
  <si>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</si>
  <si>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</si>
  <si>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</si>
  <si>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</si>
  <si>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</si>
  <si>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</si>
  <si>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</si>
  <si>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</si>
  <si>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</si>
  <si>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</si>
  <si>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</si>
  <si>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</si>
  <si>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</si>
  <si>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</si>
  <si>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</si>
  <si>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</si>
  <si>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</si>
  <si>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</si>
  <si>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</si>
  <si>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</si>
  <si>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</si>
  <si>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</si>
  <si>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</si>
  <si>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</si>
  <si>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</si>
  <si>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</si>
  <si>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</si>
  <si>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</si>
  <si>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</si>
  <si>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</si>
  <si>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</si>
  <si>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</si>
  <si>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</si>
  <si>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</si>
  <si>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</si>
  <si>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</si>
  <si>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</si>
  <si>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</si>
  <si>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</si>
  <si>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</si>
  <si>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</si>
  <si>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</si>
  <si>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</si>
  <si>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</si>
  <si>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</si>
  <si>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</si>
  <si>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</si>
  <si>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</si>
  <si>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</si>
  <si>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</si>
  <si>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</si>
  <si>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</si>
  <si>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</si>
  <si>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</si>
  <si>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</si>
  <si>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</si>
  <si>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</si>
  <si>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</si>
  <si>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</si>
  <si>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</si>
  <si>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</si>
  <si>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</si>
  <si>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</si>
  <si>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</si>
  <si>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</si>
  <si>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</si>
  <si>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</si>
  <si>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</si>
  <si>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</si>
  <si>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</si>
  <si>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</si>
  <si>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</si>
  <si>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</si>
  <si>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</si>
  <si>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</si>
  <si>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</si>
  <si>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</si>
  <si>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</si>
  <si>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</si>
  <si>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</si>
  <si>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</si>
  <si>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</si>
  <si>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</si>
  <si>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</si>
  <si>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</si>
  <si>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</si>
  <si>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</si>
  <si>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</si>
  <si>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</si>
  <si>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</si>
  <si>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</si>
  <si>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</si>
  <si>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</si>
  <si>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</si>
  <si>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</si>
  <si>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</si>
  <si>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</si>
  <si>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</si>
  <si>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</si>
  <si>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</si>
  <si>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</si>
  <si>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</si>
  <si>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</si>
  <si>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</si>
  <si>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</si>
  <si>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</si>
  <si>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</si>
  <si>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</si>
  <si>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</si>
  <si>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</si>
  <si>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</si>
  <si>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</si>
  <si>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</si>
  <si>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</si>
  <si>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</si>
  <si>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</si>
  <si>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</si>
  <si>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</si>
  <si>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</si>
  <si>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</si>
  <si>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</si>
  <si>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</si>
  <si>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</si>
  <si>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</si>
  <si>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</si>
  <si>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</si>
  <si>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</si>
  <si>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</si>
  <si>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</si>
  <si>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</si>
  <si>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</si>
  <si>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</si>
  <si>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</si>
  <si>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</si>
  <si>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</si>
  <si>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</si>
  <si>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</si>
  <si>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</si>
  <si>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</si>
  <si>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</si>
  <si>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</si>
  <si>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</si>
  <si>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</si>
  <si>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</si>
  <si>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</si>
  <si>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</si>
  <si>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</si>
  <si>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</si>
  <si>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</si>
  <si>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</si>
  <si>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</si>
  <si>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</si>
  <si>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</si>
  <si>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</si>
  <si>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</si>
  <si>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</si>
  <si>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</si>
  <si>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</si>
  <si>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</si>
  <si>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</si>
  <si>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</si>
  <si>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</si>
  <si>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</si>
  <si>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</si>
  <si>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</si>
  <si>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</si>
  <si>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</si>
  <si>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</si>
  <si>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</si>
  <si>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</si>
  <si>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</si>
  <si>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</si>
  <si>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</si>
  <si>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</si>
  <si>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</si>
  <si>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</si>
  <si>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</si>
  <si>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</si>
  <si>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</si>
  <si>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</si>
  <si>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</si>
  <si>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</si>
  <si>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</si>
  <si>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</si>
  <si>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</si>
  <si>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</si>
  <si>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</si>
  <si>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</si>
  <si>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</si>
  <si>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</si>
  <si>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Vehicle Collection</t>
  </si>
  <si>
    <t>Territory</t>
  </si>
  <si>
    <t>Vehicle Type</t>
  </si>
  <si>
    <t>Trailer/Truck/PPT</t>
  </si>
  <si>
    <t>Radius Class</t>
  </si>
  <si>
    <t>Zone Rated?</t>
  </si>
  <si>
    <t>Weight</t>
  </si>
  <si>
    <t>Use of Vehicle from Input</t>
  </si>
  <si>
    <t>Rate</t>
  </si>
  <si>
    <t>The Highest Rated Use</t>
  </si>
  <si>
    <t>More than one "Use"?</t>
  </si>
  <si>
    <t>Dominant Use</t>
  </si>
  <si>
    <t>Use of Vehicle</t>
  </si>
  <si>
    <t>Price Range</t>
  </si>
  <si>
    <t xml:space="preserve">Increased Liability Class </t>
  </si>
  <si>
    <t>All Other Risks</t>
  </si>
  <si>
    <t>Light And Medium Trucks</t>
  </si>
  <si>
    <t>Age</t>
  </si>
  <si>
    <t>Comprehensive</t>
  </si>
  <si>
    <t>Collision</t>
  </si>
  <si>
    <t>UM Stacked</t>
  </si>
  <si>
    <t>Vehicle/Weight</t>
  </si>
  <si>
    <t xml:space="preserve">Increase Liability Class </t>
  </si>
  <si>
    <t>Truck-Tractor</t>
  </si>
  <si>
    <t>PIP Rating Basis</t>
  </si>
  <si>
    <t>Truck Rating Basis</t>
  </si>
  <si>
    <t>Heavy Trucks And Truck-Tractors</t>
  </si>
  <si>
    <t>Zone Rated</t>
  </si>
  <si>
    <t>Extra-Heavy Trucks And Truck-Tractors</t>
  </si>
  <si>
    <t>An exception has occurred</t>
  </si>
  <si>
    <t xml:space="preserve"> Base Loss Costs</t>
  </si>
  <si>
    <t>Truck Medical Payments Base Loss Costs</t>
  </si>
  <si>
    <t>Private Passenger Medical Payments Base Loss Costs</t>
  </si>
  <si>
    <t>Limit</t>
  </si>
  <si>
    <t>State and Territory</t>
  </si>
  <si>
    <t>CA101</t>
  </si>
  <si>
    <t>CA102</t>
  </si>
  <si>
    <t>CA103</t>
  </si>
  <si>
    <t>CA104</t>
  </si>
  <si>
    <t>CA105</t>
  </si>
  <si>
    <t>CA106</t>
  </si>
  <si>
    <t>CA107</t>
  </si>
  <si>
    <t>CA108</t>
  </si>
  <si>
    <t>CA109</t>
  </si>
  <si>
    <t>CA110</t>
  </si>
  <si>
    <t>CA111</t>
  </si>
  <si>
    <t>CA112</t>
  </si>
  <si>
    <t>CA113</t>
  </si>
  <si>
    <t>CA114</t>
  </si>
  <si>
    <t>CA115</t>
  </si>
  <si>
    <t>CA116</t>
  </si>
  <si>
    <t>CA117</t>
  </si>
  <si>
    <t>CA120</t>
  </si>
  <si>
    <t>CA121</t>
  </si>
  <si>
    <t>CA122</t>
  </si>
  <si>
    <t>CA123</t>
  </si>
  <si>
    <t>CA124</t>
  </si>
  <si>
    <t>CA125</t>
  </si>
  <si>
    <t>CA126</t>
  </si>
  <si>
    <t>CA127</t>
  </si>
  <si>
    <t>CA128</t>
  </si>
  <si>
    <t>CA129</t>
  </si>
  <si>
    <t>CA130</t>
  </si>
  <si>
    <t>CA131</t>
  </si>
  <si>
    <t>CA132</t>
  </si>
  <si>
    <t>CA133</t>
  </si>
  <si>
    <t>CA134</t>
  </si>
  <si>
    <t>CA135</t>
  </si>
  <si>
    <t>CA136</t>
  </si>
  <si>
    <t>CA137</t>
  </si>
  <si>
    <t>CA138</t>
  </si>
  <si>
    <t>CA139</t>
  </si>
  <si>
    <t>CA140</t>
  </si>
  <si>
    <t>CA141</t>
  </si>
  <si>
    <t>CA142</t>
  </si>
  <si>
    <t>CA151</t>
  </si>
  <si>
    <t>CA153</t>
  </si>
  <si>
    <t>CA155</t>
  </si>
  <si>
    <t>CA158</t>
  </si>
  <si>
    <t>CA159</t>
  </si>
  <si>
    <t>CA160</t>
  </si>
  <si>
    <t>CA167</t>
  </si>
  <si>
    <t>CA168</t>
  </si>
  <si>
    <t>CA169</t>
  </si>
  <si>
    <t>CA170</t>
  </si>
  <si>
    <t>CA172</t>
  </si>
  <si>
    <t>CA173</t>
  </si>
  <si>
    <t>CA174</t>
  </si>
  <si>
    <t>CA175</t>
  </si>
  <si>
    <t>CA176</t>
  </si>
  <si>
    <t>CA177</t>
  </si>
  <si>
    <t>CA178</t>
  </si>
  <si>
    <t>CA179</t>
  </si>
  <si>
    <t>CA181</t>
  </si>
  <si>
    <t>CA186</t>
  </si>
  <si>
    <t>CA187</t>
  </si>
  <si>
    <t>CA188</t>
  </si>
  <si>
    <t>CA189</t>
  </si>
  <si>
    <t>CA190</t>
  </si>
  <si>
    <t>CA191</t>
  </si>
  <si>
    <t>CA192</t>
  </si>
  <si>
    <t>FL105</t>
  </si>
  <si>
    <t>FL106</t>
  </si>
  <si>
    <t>FL107</t>
  </si>
  <si>
    <t>FL110</t>
  </si>
  <si>
    <t>FL112</t>
  </si>
  <si>
    <t>FL114</t>
  </si>
  <si>
    <t>FL115</t>
  </si>
  <si>
    <t>FL119</t>
  </si>
  <si>
    <t>FL120</t>
  </si>
  <si>
    <t>FL123</t>
  </si>
  <si>
    <t>FL132</t>
  </si>
  <si>
    <t>FL133</t>
  </si>
  <si>
    <t>FL134</t>
  </si>
  <si>
    <t>FL135</t>
  </si>
  <si>
    <t>FL136</t>
  </si>
  <si>
    <t>FL138</t>
  </si>
  <si>
    <t>FL139</t>
  </si>
  <si>
    <t>FL140</t>
  </si>
  <si>
    <t>FL141</t>
  </si>
  <si>
    <t>FL142</t>
  </si>
  <si>
    <t>FL143</t>
  </si>
  <si>
    <t>FL144</t>
  </si>
  <si>
    <t>FL145</t>
  </si>
  <si>
    <t>FL146</t>
  </si>
  <si>
    <t>FL147</t>
  </si>
  <si>
    <t>FL148</t>
  </si>
  <si>
    <t>FL149</t>
  </si>
  <si>
    <t>FL151</t>
  </si>
  <si>
    <t>FL152</t>
  </si>
  <si>
    <t>FL153</t>
  </si>
  <si>
    <t>FL154</t>
  </si>
  <si>
    <t>FL155</t>
  </si>
  <si>
    <t>FL156</t>
  </si>
  <si>
    <t>FL157</t>
  </si>
  <si>
    <t>FL158</t>
  </si>
  <si>
    <t>FL159</t>
  </si>
  <si>
    <t>FL160</t>
  </si>
  <si>
    <t>FL161</t>
  </si>
  <si>
    <t>FL162</t>
  </si>
  <si>
    <t>FL163</t>
  </si>
  <si>
    <t>FL164</t>
  </si>
  <si>
    <t>FL165</t>
  </si>
  <si>
    <t>FL166</t>
  </si>
  <si>
    <t>FL167</t>
  </si>
  <si>
    <t>FL168</t>
  </si>
  <si>
    <t>FL169</t>
  </si>
  <si>
    <t>FL170</t>
  </si>
  <si>
    <t>FL171</t>
  </si>
  <si>
    <t>FL172</t>
  </si>
  <si>
    <t>FL173</t>
  </si>
  <si>
    <t>FL174</t>
  </si>
  <si>
    <t>FL175</t>
  </si>
  <si>
    <t>FL176</t>
  </si>
  <si>
    <t>FL177</t>
  </si>
  <si>
    <t>FL178</t>
  </si>
  <si>
    <t>FL179</t>
  </si>
  <si>
    <t>FL180</t>
  </si>
  <si>
    <t>FL181</t>
  </si>
  <si>
    <t>FL182</t>
  </si>
  <si>
    <t>FL183</t>
  </si>
  <si>
    <t>FL184</t>
  </si>
  <si>
    <t>FL185</t>
  </si>
  <si>
    <t>FL186</t>
  </si>
  <si>
    <t>FL187</t>
  </si>
  <si>
    <t>FL188</t>
  </si>
  <si>
    <t>FL189</t>
  </si>
  <si>
    <t>FL190</t>
  </si>
  <si>
    <t>FL191</t>
  </si>
  <si>
    <t>FL192</t>
  </si>
  <si>
    <t>FL193</t>
  </si>
  <si>
    <t>FL194</t>
  </si>
  <si>
    <t>FL195</t>
  </si>
  <si>
    <t>FL196</t>
  </si>
  <si>
    <t>NJ101</t>
  </si>
  <si>
    <t>NJ102</t>
  </si>
  <si>
    <t>NJ103</t>
  </si>
  <si>
    <t>NJ104</t>
  </si>
  <si>
    <t>NJ105</t>
  </si>
  <si>
    <t>NJ106</t>
  </si>
  <si>
    <t>NJ107</t>
  </si>
  <si>
    <t>NJ108</t>
  </si>
  <si>
    <t>NJ110</t>
  </si>
  <si>
    <t>NJ111</t>
  </si>
  <si>
    <t>NJ112</t>
  </si>
  <si>
    <t>NJ113</t>
  </si>
  <si>
    <t>NJ114</t>
  </si>
  <si>
    <t>NJ115</t>
  </si>
  <si>
    <t>NJ116</t>
  </si>
  <si>
    <t>NJ117</t>
  </si>
  <si>
    <t>NJ119</t>
  </si>
  <si>
    <t>NJ122</t>
  </si>
  <si>
    <t>NJ123</t>
  </si>
  <si>
    <t>NJ124</t>
  </si>
  <si>
    <t>NJ125</t>
  </si>
  <si>
    <t>NJ126</t>
  </si>
  <si>
    <t>NJ127</t>
  </si>
  <si>
    <t>NJ131</t>
  </si>
  <si>
    <t>NJ138</t>
  </si>
  <si>
    <t>NJ139</t>
  </si>
  <si>
    <t>NJ140</t>
  </si>
  <si>
    <t>PA101</t>
  </si>
  <si>
    <t>PA103</t>
  </si>
  <si>
    <t>PA105</t>
  </si>
  <si>
    <t>PA106</t>
  </si>
  <si>
    <t>PA107</t>
  </si>
  <si>
    <t>PA108</t>
  </si>
  <si>
    <t>PA109</t>
  </si>
  <si>
    <t>PA110</t>
  </si>
  <si>
    <t>PA112</t>
  </si>
  <si>
    <t>PA114</t>
  </si>
  <si>
    <t>PA121</t>
  </si>
  <si>
    <t>PA122</t>
  </si>
  <si>
    <t>PA123</t>
  </si>
  <si>
    <t>PA124</t>
  </si>
  <si>
    <t>PA125</t>
  </si>
  <si>
    <t>PA127</t>
  </si>
  <si>
    <t>PA134</t>
  </si>
  <si>
    <t>PA138</t>
  </si>
  <si>
    <t>PA139</t>
  </si>
  <si>
    <t>PA140</t>
  </si>
  <si>
    <t>PA141</t>
  </si>
  <si>
    <t>PA142</t>
  </si>
  <si>
    <t>PA143</t>
  </si>
  <si>
    <t>PA145</t>
  </si>
  <si>
    <t>PA146</t>
  </si>
  <si>
    <t>PA147</t>
  </si>
  <si>
    <t>PA148</t>
  </si>
  <si>
    <t>PA149</t>
  </si>
  <si>
    <t>PA151</t>
  </si>
  <si>
    <t>PA152</t>
  </si>
  <si>
    <t>PA153</t>
  </si>
  <si>
    <t>PA154</t>
  </si>
  <si>
    <t>PA155</t>
  </si>
  <si>
    <t>PA156</t>
  </si>
  <si>
    <t>PA157</t>
  </si>
  <si>
    <t>PA158</t>
  </si>
  <si>
    <t>PA159</t>
  </si>
  <si>
    <t>PA161</t>
  </si>
  <si>
    <t>PA170</t>
  </si>
  <si>
    <t>PA171</t>
  </si>
  <si>
    <t>Zone Rated Base Loss Costs</t>
  </si>
  <si>
    <t>Farthest Terminal Zone / Garaging Zone</t>
  </si>
  <si>
    <t>Zone 15 Jacksonville</t>
  </si>
  <si>
    <t>Zone 18 Los Angeles</t>
  </si>
  <si>
    <t>Zone 21 Miami</t>
  </si>
  <si>
    <t>Zone 26 New York City</t>
  </si>
  <si>
    <t>Zone 30 Philadelphia</t>
  </si>
  <si>
    <t>Zone 31 Pittsburgh</t>
  </si>
  <si>
    <t>Zone 36 San Francisco</t>
  </si>
  <si>
    <t>Zone 48 Eastern</t>
  </si>
  <si>
    <t>Zone 40 Pacific</t>
  </si>
  <si>
    <t>Zone 47 Southeast</t>
  </si>
  <si>
    <t>Zone 01 Atlanta</t>
  </si>
  <si>
    <t>Zone 02 Baltimore/Washington</t>
  </si>
  <si>
    <t>Zone 03 Boston</t>
  </si>
  <si>
    <t>Zone 04 Buffalo</t>
  </si>
  <si>
    <t>Zone 05 Charlotte</t>
  </si>
  <si>
    <t>Zone 06 Chicago</t>
  </si>
  <si>
    <t>Zone 07 Cincinnati</t>
  </si>
  <si>
    <t>Zone 08 Cleveland</t>
  </si>
  <si>
    <t>Zone 09 Dallas/Fort Worth</t>
  </si>
  <si>
    <t>Zone 10 Denver</t>
  </si>
  <si>
    <t>Zone 11 Detroit</t>
  </si>
  <si>
    <t>Zone 12 Hartford</t>
  </si>
  <si>
    <t>Zone 13 Houston</t>
  </si>
  <si>
    <t>Zone 14 Indianapolis</t>
  </si>
  <si>
    <t>Zone 16 Kansas City</t>
  </si>
  <si>
    <t>Zone 17 Little Rock</t>
  </si>
  <si>
    <t>Zone 19 Louisville</t>
  </si>
  <si>
    <t>Zone 20 Memphis</t>
  </si>
  <si>
    <t>Zone 22 Milwaukee</t>
  </si>
  <si>
    <t>Zone 23 Minneapolis/St. Paul</t>
  </si>
  <si>
    <t>Zone 24 Nashville</t>
  </si>
  <si>
    <t>Zone 25 New Orleans</t>
  </si>
  <si>
    <t>Zone 27 Oklahoma City</t>
  </si>
  <si>
    <t>Zone 28 Omaha</t>
  </si>
  <si>
    <t>Zone 29 Phoenix</t>
  </si>
  <si>
    <t>Zone 32 Portland</t>
  </si>
  <si>
    <t>Zone 33 Richmond</t>
  </si>
  <si>
    <t>Zone 34 St. Louis</t>
  </si>
  <si>
    <t>Zone 35 Salt Lake City</t>
  </si>
  <si>
    <t>Zone 37 Tulsa</t>
  </si>
  <si>
    <t>Zone 41 Mountain</t>
  </si>
  <si>
    <t>Zone 42 Midwest</t>
  </si>
  <si>
    <t>Zone 43 Southwest</t>
  </si>
  <si>
    <t>Zone 44 North Central</t>
  </si>
  <si>
    <t>Zone 45 Mideast</t>
  </si>
  <si>
    <t>Zone 46 Gulf</t>
  </si>
  <si>
    <t>Zone 49 New England</t>
  </si>
  <si>
    <t>Increased Liability Class</t>
  </si>
  <si>
    <t>Other Than Garage Service Operations Base Loss Costs (Non Owned Base Loss Costs)</t>
  </si>
  <si>
    <t>Total Number Of Employees</t>
  </si>
  <si>
    <t>Constants</t>
  </si>
  <si>
    <t>Liability Loss Cost Multiplier</t>
  </si>
  <si>
    <t xml:space="preserve">Physical Damage Loss Cost Multiplier </t>
  </si>
  <si>
    <t>Liability Minimum Premium</t>
  </si>
  <si>
    <t>Rental Reimbursement Physical Damage Base Loss Costs</t>
  </si>
  <si>
    <t xml:space="preserve">Collision </t>
  </si>
  <si>
    <t>All Perils-Glass</t>
  </si>
  <si>
    <t xml:space="preserve">Liability Coverage Factor </t>
  </si>
  <si>
    <t xml:space="preserve">Pedestrian Personal Injury Protection Coverages Factor </t>
  </si>
  <si>
    <t>Liability And Basic No Fault Coverages Factor</t>
  </si>
  <si>
    <t>All Other Types Liability And Personal Injury Protection Coverages Factors</t>
  </si>
  <si>
    <t>Liability - With Tort Limitation</t>
  </si>
  <si>
    <t>Liability - Without Tort Limitation</t>
  </si>
  <si>
    <t>Personal Injury Protection - With Tort Limitation</t>
  </si>
  <si>
    <t>Personal Injury Protection - Without Tort Limitation</t>
  </si>
  <si>
    <t>Personal Injury Protection Zone Rated Risks</t>
  </si>
  <si>
    <t xml:space="preserve">Cost Of Hire Basis Liability Base Loss Cost </t>
  </si>
  <si>
    <t>Private Passenger Types Liability Tort Limitation Elimination Factor</t>
  </si>
  <si>
    <t>Trucks Tractors And Trailers Original Cost New Over 90,000 Factor</t>
  </si>
  <si>
    <t>Zone Rated Risks Over 90,000 Factor</t>
  </si>
  <si>
    <t>Private Passenger Types Over 90,000 Factor</t>
  </si>
  <si>
    <t>Truck Physical Damage Coverages Factor</t>
  </si>
  <si>
    <t>Fleets Physical Damage Coverages Factor</t>
  </si>
  <si>
    <t>Audio Visual And Data Electronic Equipment Loss Costs</t>
  </si>
  <si>
    <t>Age Group Factors</t>
  </si>
  <si>
    <t>Auto Class Version:</t>
  </si>
  <si>
    <t>Liability Age Factors Original Cost New</t>
  </si>
  <si>
    <t>Group</t>
  </si>
  <si>
    <t>Liability Expected Experience Ratio</t>
  </si>
  <si>
    <t>Liability Maximum Single Loss</t>
  </si>
  <si>
    <t>Physical Damage Maximum Single Loss</t>
  </si>
  <si>
    <t>NAICSCode</t>
  </si>
  <si>
    <t>PPT</t>
  </si>
  <si>
    <t>LC</t>
  </si>
  <si>
    <t>Auto</t>
  </si>
  <si>
    <t>Age Group</t>
  </si>
  <si>
    <t>Alabama</t>
  </si>
  <si>
    <t>Company Subject LC</t>
  </si>
  <si>
    <t>Liability Credibility Factor</t>
  </si>
  <si>
    <t xml:space="preserve">Zone Rated </t>
  </si>
  <si>
    <t xml:space="preserve">Other Than Zone Rated </t>
  </si>
  <si>
    <t>Physical Damage Credibility Factor</t>
  </si>
  <si>
    <t>Physical Damage Expected Experience Ratio</t>
  </si>
  <si>
    <t>Liability Company Subject Loss Cost</t>
  </si>
  <si>
    <t>Non-Garage</t>
  </si>
  <si>
    <t>Physical Damage Company Subject LC</t>
  </si>
  <si>
    <t>Maximum Single Loss</t>
  </si>
  <si>
    <t>Alaska</t>
  </si>
  <si>
    <t>State Group</t>
  </si>
  <si>
    <t>Arizona</t>
  </si>
  <si>
    <t>Arkansas</t>
  </si>
  <si>
    <t>Colorado</t>
  </si>
  <si>
    <t>Connecticut</t>
  </si>
  <si>
    <t>Delaware</t>
  </si>
  <si>
    <t>District of Columbia</t>
  </si>
  <si>
    <t>GA</t>
  </si>
  <si>
    <t>Hawaii</t>
  </si>
  <si>
    <t>Idaho</t>
  </si>
  <si>
    <t>IL</t>
  </si>
  <si>
    <t>Indiana</t>
  </si>
  <si>
    <t>Iowa</t>
  </si>
  <si>
    <t xml:space="preserve">Liability Coverage for Owner of Hired Auto Factor </t>
  </si>
  <si>
    <t>Kansas</t>
  </si>
  <si>
    <t>Kentucky</t>
  </si>
  <si>
    <t>Original Cost New Factors</t>
  </si>
  <si>
    <t>LA</t>
  </si>
  <si>
    <t>Maine</t>
  </si>
  <si>
    <t>Maryland</t>
  </si>
  <si>
    <t>Michigan</t>
  </si>
  <si>
    <t>Hired Autos Physical Damage Base Loss Cost</t>
  </si>
  <si>
    <t>Minnesota</t>
  </si>
  <si>
    <t>Mississippi</t>
  </si>
  <si>
    <t>Deductible</t>
  </si>
  <si>
    <t>MO</t>
  </si>
  <si>
    <t>Montana</t>
  </si>
  <si>
    <t>Nebraska</t>
  </si>
  <si>
    <t>Nevada</t>
  </si>
  <si>
    <t>New Hampshire</t>
  </si>
  <si>
    <t>Maturity of Losses 21</t>
  </si>
  <si>
    <t>New Mexico</t>
  </si>
  <si>
    <t>NonGarage</t>
  </si>
  <si>
    <t>ZoneRated</t>
  </si>
  <si>
    <t>NY</t>
  </si>
  <si>
    <t>States with OCP:</t>
  </si>
  <si>
    <t>North Carolina</t>
  </si>
  <si>
    <t>North Dakota</t>
  </si>
  <si>
    <t>Zone Rated Medical Payments Factors</t>
  </si>
  <si>
    <t>Ohio</t>
  </si>
  <si>
    <t>Factor</t>
  </si>
  <si>
    <t>Oklahoma</t>
  </si>
  <si>
    <t>Oregon</t>
  </si>
  <si>
    <t>Puerto Rico</t>
  </si>
  <si>
    <t>Rhode Island</t>
  </si>
  <si>
    <t>South Carolina</t>
  </si>
  <si>
    <t>Liability Fleet Size Factors</t>
  </si>
  <si>
    <t>South Dakota</t>
  </si>
  <si>
    <t>VehicleType</t>
  </si>
  <si>
    <t>Fleet Size Factors All Perils-Glass</t>
  </si>
  <si>
    <t>Maturity of Losses 33</t>
  </si>
  <si>
    <t>Maturity of Losses 45</t>
  </si>
  <si>
    <t>Tennessee</t>
  </si>
  <si>
    <t>TX</t>
  </si>
  <si>
    <t>Utah</t>
  </si>
  <si>
    <t>Vermont</t>
  </si>
  <si>
    <t>Fleet Size Factors Collision</t>
  </si>
  <si>
    <t>Virginia</t>
  </si>
  <si>
    <t>Washington</t>
  </si>
  <si>
    <t>West Virginia</t>
  </si>
  <si>
    <t>Wisconsin</t>
  </si>
  <si>
    <t>Wyoming</t>
  </si>
  <si>
    <t>Value Factor Stated Amount</t>
  </si>
  <si>
    <t>Liability Original Cost New Factor</t>
  </si>
  <si>
    <t xml:space="preserve">All Perils-Glass </t>
  </si>
  <si>
    <t>Trucks Tractors And Trailers All Perils-Glass Vehicle Value Factors OCN Vehicles</t>
  </si>
  <si>
    <t>Value / Age Group</t>
  </si>
  <si>
    <t>Private Passenger Types Comprehensive Vehicle Value Factors OCN Vehicles</t>
  </si>
  <si>
    <t>Trailer Types Collision Vehicle Value Factors OCN Vehicles</t>
  </si>
  <si>
    <t>Trucks And Truck Tractors Collision Vehicle Value Factors OCN Vehicles</t>
  </si>
  <si>
    <t>Private Passenger Types Collision Value Factors OCN</t>
  </si>
  <si>
    <t>Deductible Factors OCP</t>
  </si>
  <si>
    <t>Towing And Labor Base Loss Costs</t>
  </si>
  <si>
    <t xml:space="preserve">Deductible Relativity Factors </t>
  </si>
  <si>
    <t>Deductible Factors Zone-Rated</t>
  </si>
  <si>
    <t>Other Than PPT</t>
  </si>
  <si>
    <t>Single Limits Uninsured And Underinsured Motorists BI And PD Coverage LC</t>
  </si>
  <si>
    <t>Uninsured Motorist Property Damage - CA</t>
  </si>
  <si>
    <t>Uninsured Motorist Territory Group - CA</t>
  </si>
  <si>
    <t>Limits</t>
  </si>
  <si>
    <t>Stacked</t>
  </si>
  <si>
    <t>Nonstacked</t>
  </si>
  <si>
    <t>Territory Group</t>
  </si>
  <si>
    <t>FL20000</t>
  </si>
  <si>
    <t>Limits / Territory Group</t>
  </si>
  <si>
    <t>FL50000</t>
  </si>
  <si>
    <t>FL100000</t>
  </si>
  <si>
    <t>FL125000</t>
  </si>
  <si>
    <t>FL150000</t>
  </si>
  <si>
    <t>FL200000</t>
  </si>
  <si>
    <t>FL250000</t>
  </si>
  <si>
    <t>FL300000</t>
  </si>
  <si>
    <t>FL350000</t>
  </si>
  <si>
    <t>FL400000</t>
  </si>
  <si>
    <t>FL500000</t>
  </si>
  <si>
    <t>FL600000</t>
  </si>
  <si>
    <t>FL750000</t>
  </si>
  <si>
    <t>FL1000000</t>
  </si>
  <si>
    <t>FL1500000</t>
  </si>
  <si>
    <t>FL2000000</t>
  </si>
  <si>
    <t>FL2500000</t>
  </si>
  <si>
    <t>FL3000000</t>
  </si>
  <si>
    <t>FL5000000</t>
  </si>
  <si>
    <t>FL7500000</t>
  </si>
  <si>
    <t>FL10000000</t>
  </si>
  <si>
    <t>NJ35000</t>
  </si>
  <si>
    <t>NJ50000</t>
  </si>
  <si>
    <t>NJ100000</t>
  </si>
  <si>
    <t>NJ125000</t>
  </si>
  <si>
    <t>NJ150000</t>
  </si>
  <si>
    <t>NJ200000</t>
  </si>
  <si>
    <t>NJ250000</t>
  </si>
  <si>
    <t>NJ300000</t>
  </si>
  <si>
    <t>NJ350000</t>
  </si>
  <si>
    <t>NJ400000</t>
  </si>
  <si>
    <t>NJ500000</t>
  </si>
  <si>
    <t>NJ600000</t>
  </si>
  <si>
    <t>NJ750000</t>
  </si>
  <si>
    <t>NJ1000000</t>
  </si>
  <si>
    <t>NJ1500000</t>
  </si>
  <si>
    <t>Single Limits Nonstacked Underinsured Motorists Bodily Injury Coverage LC</t>
  </si>
  <si>
    <t>Single Limits Stacked Underinsured Motorists Bodily Injury Coverage LC</t>
  </si>
  <si>
    <t>NJ2000000</t>
  </si>
  <si>
    <t>PA35000</t>
  </si>
  <si>
    <t>PA50000</t>
  </si>
  <si>
    <t>PA100000</t>
  </si>
  <si>
    <t>PA125000</t>
  </si>
  <si>
    <t>PA150000</t>
  </si>
  <si>
    <t>PA200000</t>
  </si>
  <si>
    <t>PA250000</t>
  </si>
  <si>
    <t>PA300000</t>
  </si>
  <si>
    <t>PA350000</t>
  </si>
  <si>
    <t>PA400000</t>
  </si>
  <si>
    <t>PA500000</t>
  </si>
  <si>
    <t>PA600000</t>
  </si>
  <si>
    <t>PA750000</t>
  </si>
  <si>
    <t>PA1000000</t>
  </si>
  <si>
    <t>PA1500000</t>
  </si>
  <si>
    <t>PA2000000</t>
  </si>
  <si>
    <t>PA2500000</t>
  </si>
  <si>
    <t>PA3000000</t>
  </si>
  <si>
    <t>PA5000000</t>
  </si>
  <si>
    <t>PA7500000</t>
  </si>
  <si>
    <t>PA10000000</t>
  </si>
  <si>
    <t>Covered By Workers' Compensation</t>
  </si>
  <si>
    <t>Not Covered By Workers' Compensation</t>
  </si>
  <si>
    <t>Not Principally Operated By Employees</t>
  </si>
  <si>
    <t>Principally Operated By Employees</t>
  </si>
  <si>
    <t>Added PIP - FL</t>
  </si>
  <si>
    <t>Added PIP First Auto Or Auto Dealer Rating Unit Loss Costs - NJ</t>
  </si>
  <si>
    <t>Additional PIP</t>
  </si>
  <si>
    <t>$100 Weekly/$10,400 Aggregate</t>
  </si>
  <si>
    <t>$125 Weekly/$13,000 Aggregate</t>
  </si>
  <si>
    <t>$175 Weekly/$18,200 Aggregate</t>
  </si>
  <si>
    <t>$250 Weekly/$26,000 Aggregate</t>
  </si>
  <si>
    <t>$400 Weekly/$41,600 Aggregate</t>
  </si>
  <si>
    <t>$500 Weekly/$52,000 Aggregate</t>
  </si>
  <si>
    <t>$600 Weekly/$62,400 Aggregate</t>
  </si>
  <si>
    <t>$700 Weekly/$72,800 Aggregate</t>
  </si>
  <si>
    <t>$100 Weekly/Unlimited Aggregate</t>
  </si>
  <si>
    <t>$125 Weekly/Unlimited Aggregate</t>
  </si>
  <si>
    <t>$175 Weekly/Unlimited Aggregate</t>
  </si>
  <si>
    <t>$250 Weekly/Unlimited Aggregate</t>
  </si>
  <si>
    <t>$400 Weekly/Unlimited Aggregate</t>
  </si>
  <si>
    <t>$500 Weekly/Unlimited Aggregate</t>
  </si>
  <si>
    <t>$600 Weekly/Unlimited Aggregate</t>
  </si>
  <si>
    <t>$700 Weekly/Unlimited Aggregate</t>
  </si>
  <si>
    <t>Medical Expense Benefits - PA</t>
  </si>
  <si>
    <t>Extraordinary Medical Benefits - PA</t>
  </si>
  <si>
    <t>Rating Basis</t>
  </si>
  <si>
    <t>Not Principally Operated By Employees/Not Covered By Workers' Compensation</t>
  </si>
  <si>
    <t>Work Loss Benefits - PA</t>
  </si>
  <si>
    <t>Principally Operated By Employees/Covered By Workers' Compensation</t>
  </si>
  <si>
    <t>1,000 Monthly / 5,000 Total</t>
  </si>
  <si>
    <t>1,000 Monthly / 15,000 Total</t>
  </si>
  <si>
    <t>1,500 Monthly / 25,000 Total</t>
  </si>
  <si>
    <t>2,500 Monthly / 50,000 Total</t>
  </si>
  <si>
    <t>Funeral Expense Benefits - PA</t>
  </si>
  <si>
    <t>Accidental Death Benefits - PA</t>
  </si>
  <si>
    <t>Combination FBP - PA</t>
  </si>
  <si>
    <t>Total</t>
  </si>
  <si>
    <t>Class</t>
  </si>
  <si>
    <t>PremiumsCollection</t>
  </si>
  <si>
    <t xml:space="preserve">Vehicle1 </t>
  </si>
  <si>
    <t>DescrClassificationCode</t>
  </si>
  <si>
    <t>AgeGroup</t>
  </si>
  <si>
    <t>LiabilityPremium</t>
  </si>
  <si>
    <t>CollisionPremium</t>
  </si>
  <si>
    <t>OTCPremium</t>
  </si>
  <si>
    <t>UninsuredMotoristPremium</t>
  </si>
  <si>
    <t>UnderinsuredMotoristPremium</t>
  </si>
  <si>
    <t>BasicPIPPremium</t>
  </si>
  <si>
    <t>PedestrianOrPIPPremium</t>
  </si>
  <si>
    <t>ExtendedMedicalBenefitsPremium</t>
  </si>
  <si>
    <t>AdditionalPIPPremium</t>
  </si>
  <si>
    <t>MedPayPremium</t>
  </si>
  <si>
    <t>AudioVisualPremium</t>
  </si>
  <si>
    <t>RentalReimbursementPremium</t>
  </si>
  <si>
    <t>TotalPremiumByVehicle</t>
  </si>
  <si>
    <t>PremiumsByLocationCollection</t>
  </si>
  <si>
    <t>UMTotalPremium</t>
  </si>
  <si>
    <t>PIPTotalPremium</t>
  </si>
  <si>
    <t>TotalPremiumByLocation</t>
  </si>
  <si>
    <t>TotalPremiumTable</t>
  </si>
  <si>
    <t>TotalLiabilityPremium</t>
  </si>
  <si>
    <t>TotalCollisionPremium</t>
  </si>
  <si>
    <t>TotalOtcPremium</t>
  </si>
  <si>
    <t>TotalUnderinsuredMotoristPremium</t>
  </si>
  <si>
    <t>TotalMedPayPremium</t>
  </si>
  <si>
    <t>TotalAudioVisualPremium</t>
  </si>
  <si>
    <t>TotalRentalReimbursementPremium</t>
  </si>
  <si>
    <t>TotalTowingAndLaborPremium</t>
  </si>
  <si>
    <t>PolicyLevelPremiumTable</t>
  </si>
  <si>
    <t>Premium</t>
  </si>
  <si>
    <t>HiredAuto</t>
  </si>
  <si>
    <t>PremiumForAllVehiclesAndPolicyLevelPremiums</t>
  </si>
  <si>
    <t>Exposure</t>
  </si>
  <si>
    <t>EndorsementsAKAOther</t>
  </si>
  <si>
    <t>NonOwnedLiabilityClassCode</t>
  </si>
  <si>
    <t>TaxesAndSurcharges</t>
  </si>
  <si>
    <t>TotalPremiumForQuote</t>
  </si>
  <si>
    <t>PolicyFee</t>
  </si>
  <si>
    <t>TotalPremiumForQuoteWithPolicySurchargesTaxes</t>
  </si>
  <si>
    <t>UMPDPremium</t>
  </si>
  <si>
    <t>MedicalExpenseBenefitsPremium</t>
  </si>
  <si>
    <t>WorkLossBenefitsPremium</t>
  </si>
  <si>
    <t>FuneralExpenseBenefitsPremium</t>
  </si>
  <si>
    <t>AccidentalDeathBenefitsPremium</t>
  </si>
  <si>
    <t>CombinationFirstPartyBenefitsPremium</t>
  </si>
  <si>
    <t>ExtraordinaryMedicalBenefitsPremium</t>
  </si>
  <si>
    <t>AdditionalPIPNJ</t>
  </si>
  <si>
    <t>Business/AdditionalPIPFL</t>
  </si>
  <si>
    <t>AdditionalPIPFL</t>
  </si>
  <si>
    <t>Policy Fee</t>
  </si>
  <si>
    <t>Abilene</t>
  </si>
  <si>
    <t>Alamo</t>
  </si>
  <si>
    <t>Alamo Heights</t>
  </si>
  <si>
    <t>Albany</t>
  </si>
  <si>
    <t>Alice</t>
  </si>
  <si>
    <t>Alpine</t>
  </si>
  <si>
    <t>Alto</t>
  </si>
  <si>
    <t>Alvarado</t>
  </si>
  <si>
    <t>Alvin</t>
  </si>
  <si>
    <t>Amarillo</t>
  </si>
  <si>
    <t>Anahuac</t>
  </si>
  <si>
    <t>Andrews</t>
  </si>
  <si>
    <t>Angleton</t>
  </si>
  <si>
    <t>Anson</t>
  </si>
  <si>
    <t>Anthony</t>
  </si>
  <si>
    <t>Aransas Pass</t>
  </si>
  <si>
    <t>Archer City</t>
  </si>
  <si>
    <t>Arlington</t>
  </si>
  <si>
    <t>Asherton</t>
  </si>
  <si>
    <t>Aspermont</t>
  </si>
  <si>
    <t>Athens</t>
  </si>
  <si>
    <t>Atlanta</t>
  </si>
  <si>
    <t>Austin</t>
  </si>
  <si>
    <t>Baird</t>
  </si>
  <si>
    <t>Balch Springs</t>
  </si>
  <si>
    <t>Ballinger</t>
  </si>
  <si>
    <t>Bandera</t>
  </si>
  <si>
    <t>Bastrop</t>
  </si>
  <si>
    <t>Bay City</t>
  </si>
  <si>
    <t>Baytown</t>
  </si>
  <si>
    <t>Beaumont</t>
  </si>
  <si>
    <t>Beeville</t>
  </si>
  <si>
    <t>Bellaire</t>
  </si>
  <si>
    <t>Bellmead</t>
  </si>
  <si>
    <t>Bellville</t>
  </si>
  <si>
    <t>Belton</t>
  </si>
  <si>
    <t>Benavides</t>
  </si>
  <si>
    <t>Big Lake</t>
  </si>
  <si>
    <t>Big Spring</t>
  </si>
  <si>
    <t>Big Wells</t>
  </si>
  <si>
    <t>Bishop</t>
  </si>
  <si>
    <t>Boerne</t>
  </si>
  <si>
    <t>Bonham</t>
  </si>
  <si>
    <t>Borger</t>
  </si>
  <si>
    <t>Bowie</t>
  </si>
  <si>
    <t>Brackettville</t>
  </si>
  <si>
    <t>Brady</t>
  </si>
  <si>
    <t>Breckenridge</t>
  </si>
  <si>
    <t>Bremond</t>
  </si>
  <si>
    <t>Brenham</t>
  </si>
  <si>
    <t>Bridge City</t>
  </si>
  <si>
    <t>Bridgeport</t>
  </si>
  <si>
    <t>Bronte</t>
  </si>
  <si>
    <t>Brookshire</t>
  </si>
  <si>
    <t>Brownfield</t>
  </si>
  <si>
    <t>Brownsville</t>
  </si>
  <si>
    <t>Brownwood</t>
  </si>
  <si>
    <t>Brownwood-Oakland</t>
  </si>
  <si>
    <t>Bryan</t>
  </si>
  <si>
    <t>Bunavista</t>
  </si>
  <si>
    <t>Burkburnett</t>
  </si>
  <si>
    <t>Burnet</t>
  </si>
  <si>
    <t>Caldwell</t>
  </si>
  <si>
    <t>Calvert</t>
  </si>
  <si>
    <t>Camden</t>
  </si>
  <si>
    <t>Cameron</t>
  </si>
  <si>
    <t>Canadian</t>
  </si>
  <si>
    <t>Canutillo</t>
  </si>
  <si>
    <t>Canyon</t>
  </si>
  <si>
    <t>Carrizo Springs</t>
  </si>
  <si>
    <t>Carrollton</t>
  </si>
  <si>
    <t>Carthage</t>
  </si>
  <si>
    <t>Cedar Bayou-Stewart Heights</t>
  </si>
  <si>
    <t>Celina</t>
  </si>
  <si>
    <t>Center</t>
  </si>
  <si>
    <t>Charlotte</t>
  </si>
  <si>
    <t>Childress</t>
  </si>
  <si>
    <t>Chillicothe</t>
  </si>
  <si>
    <t>Cisco</t>
  </si>
  <si>
    <t>Clarendon</t>
  </si>
  <si>
    <t>Clarksville</t>
  </si>
  <si>
    <t>Cleburne</t>
  </si>
  <si>
    <t>Cleveland</t>
  </si>
  <si>
    <t>Clifton</t>
  </si>
  <si>
    <t>Clute</t>
  </si>
  <si>
    <t>Cockrell Hill</t>
  </si>
  <si>
    <t>Coleman</t>
  </si>
  <si>
    <t>College Station</t>
  </si>
  <si>
    <t>Colorado City</t>
  </si>
  <si>
    <t>Columbus</t>
  </si>
  <si>
    <t>Comanche</t>
  </si>
  <si>
    <t>Comfort</t>
  </si>
  <si>
    <t>Commerce</t>
  </si>
  <si>
    <t>Conroe</t>
  </si>
  <si>
    <t>Coolidge</t>
  </si>
  <si>
    <t>Cooper</t>
  </si>
  <si>
    <t>Copperas Cove</t>
  </si>
  <si>
    <t>Corpus Christi</t>
  </si>
  <si>
    <t>Corrigan</t>
  </si>
  <si>
    <t>Corsicana</t>
  </si>
  <si>
    <t>Cotulla</t>
  </si>
  <si>
    <t>Crane</t>
  </si>
  <si>
    <t>Crockett</t>
  </si>
  <si>
    <t>Crosbyton</t>
  </si>
  <si>
    <t>Cross Plains</t>
  </si>
  <si>
    <t>Crowell</t>
  </si>
  <si>
    <t>Crystal City</t>
  </si>
  <si>
    <t>Cuero</t>
  </si>
  <si>
    <t>Daingerfield</t>
  </si>
  <si>
    <t>Daisetta</t>
  </si>
  <si>
    <t>Dalhart</t>
  </si>
  <si>
    <t>Dallas</t>
  </si>
  <si>
    <t>Dawson</t>
  </si>
  <si>
    <t>Dayton</t>
  </si>
  <si>
    <t>Decatur</t>
  </si>
  <si>
    <t>De Kalb</t>
  </si>
  <si>
    <t>De Leon</t>
  </si>
  <si>
    <t>Del Rio</t>
  </si>
  <si>
    <t>Denison</t>
  </si>
  <si>
    <t>Denton</t>
  </si>
  <si>
    <t>Denver City</t>
  </si>
  <si>
    <t>Devine</t>
  </si>
  <si>
    <t>Diboll</t>
  </si>
  <si>
    <t>Dickinson</t>
  </si>
  <si>
    <t>Dilley</t>
  </si>
  <si>
    <t>Dimmitt</t>
  </si>
  <si>
    <t>Donna</t>
  </si>
  <si>
    <t>Donnybrook Place</t>
  </si>
  <si>
    <t>Dublin</t>
  </si>
  <si>
    <t>Dumas</t>
  </si>
  <si>
    <t>Eagle Lake</t>
  </si>
  <si>
    <t>Eagle Pass</t>
  </si>
  <si>
    <t>Eastland</t>
  </si>
  <si>
    <t>Edcouch</t>
  </si>
  <si>
    <t>Eden</t>
  </si>
  <si>
    <t>Edinburg</t>
  </si>
  <si>
    <t>Edna</t>
  </si>
  <si>
    <t>El Campo</t>
  </si>
  <si>
    <t>Eldorado</t>
  </si>
  <si>
    <t>Electra</t>
  </si>
  <si>
    <t>Elgin</t>
  </si>
  <si>
    <t>El Paso</t>
  </si>
  <si>
    <t>Elsa</t>
  </si>
  <si>
    <t>Ennis</t>
  </si>
  <si>
    <t>Euless</t>
  </si>
  <si>
    <t>Fabens</t>
  </si>
  <si>
    <t>Fairfield</t>
  </si>
  <si>
    <t>Falfurrias</t>
  </si>
  <si>
    <t>Farmersville</t>
  </si>
  <si>
    <t>Farwell</t>
  </si>
  <si>
    <t>Ferguson</t>
  </si>
  <si>
    <t>Ferris</t>
  </si>
  <si>
    <t>Flatonia</t>
  </si>
  <si>
    <t>Floresville</t>
  </si>
  <si>
    <t>Floydada</t>
  </si>
  <si>
    <t>Forest Hill</t>
  </si>
  <si>
    <t>Forney</t>
  </si>
  <si>
    <t>Fort Davis</t>
  </si>
  <si>
    <t>Fort Stockton</t>
  </si>
  <si>
    <t>Fort Worth</t>
  </si>
  <si>
    <t>Franklin</t>
  </si>
  <si>
    <t>Frankston</t>
  </si>
  <si>
    <t>Fredericksburg</t>
  </si>
  <si>
    <t>Freeport</t>
  </si>
  <si>
    <t>Freer</t>
  </si>
  <si>
    <t>Friona</t>
  </si>
  <si>
    <t>Gainesville</t>
  </si>
  <si>
    <t>Galena Park</t>
  </si>
  <si>
    <t>Galveston</t>
  </si>
  <si>
    <t>Ganado</t>
  </si>
  <si>
    <t>Garland</t>
  </si>
  <si>
    <t>Gatesville</t>
  </si>
  <si>
    <t>Georgetown</t>
  </si>
  <si>
    <t>George West</t>
  </si>
  <si>
    <t>Giddings</t>
  </si>
  <si>
    <t>Gilmer</t>
  </si>
  <si>
    <t>Gladewater</t>
  </si>
  <si>
    <t>Glen Rose</t>
  </si>
  <si>
    <t>Goldthwaite</t>
  </si>
  <si>
    <t>Goliad</t>
  </si>
  <si>
    <t>Gonzales</t>
  </si>
  <si>
    <t>Gorman</t>
  </si>
  <si>
    <t>Graham</t>
  </si>
  <si>
    <t>Granbury</t>
  </si>
  <si>
    <t>Grand Prairie</t>
  </si>
  <si>
    <t>Grand Saline</t>
  </si>
  <si>
    <t>Granger</t>
  </si>
  <si>
    <t>Grapeland</t>
  </si>
  <si>
    <t>Grapevine</t>
  </si>
  <si>
    <t>Greenville</t>
  </si>
  <si>
    <t>Greggton</t>
  </si>
  <si>
    <t>Griffing Park</t>
  </si>
  <si>
    <t>Groesbeck</t>
  </si>
  <si>
    <t>Groves</t>
  </si>
  <si>
    <t>Grulla</t>
  </si>
  <si>
    <t>Gulf Park</t>
  </si>
  <si>
    <t>Hale Center</t>
  </si>
  <si>
    <t>Hallettsville</t>
  </si>
  <si>
    <t>Haltom City</t>
  </si>
  <si>
    <t>Hamilton</t>
  </si>
  <si>
    <t>Hamlin</t>
  </si>
  <si>
    <t>Handley</t>
  </si>
  <si>
    <t>Harlingen</t>
  </si>
  <si>
    <t>Haskell</t>
  </si>
  <si>
    <t>Hearne</t>
  </si>
  <si>
    <t>Hebbronville</t>
  </si>
  <si>
    <t>Hempstead</t>
  </si>
  <si>
    <t>Henderson</t>
  </si>
  <si>
    <t>Henrietta</t>
  </si>
  <si>
    <t>Hereford</t>
  </si>
  <si>
    <t>Hico</t>
  </si>
  <si>
    <t>Highland Park</t>
  </si>
  <si>
    <t>Highlands</t>
  </si>
  <si>
    <t>Hillcrest</t>
  </si>
  <si>
    <t>Hillsboro</t>
  </si>
  <si>
    <t>Hitchcock</t>
  </si>
  <si>
    <t>Holliday</t>
  </si>
  <si>
    <t>Hondo</t>
  </si>
  <si>
    <t>Honey Grove</t>
  </si>
  <si>
    <t>Hooks</t>
  </si>
  <si>
    <t>Houston</t>
  </si>
  <si>
    <t>Hubbard</t>
  </si>
  <si>
    <t>Hughes Springs</t>
  </si>
  <si>
    <t>Hull</t>
  </si>
  <si>
    <t>Humble</t>
  </si>
  <si>
    <t>Huntington</t>
  </si>
  <si>
    <t>Huntsville</t>
  </si>
  <si>
    <t>Hurst</t>
  </si>
  <si>
    <t>Idalou</t>
  </si>
  <si>
    <t>Ingleside</t>
  </si>
  <si>
    <t>Iowa Park</t>
  </si>
  <si>
    <t>Iraan</t>
  </si>
  <si>
    <t>Irving</t>
  </si>
  <si>
    <t>Italy</t>
  </si>
  <si>
    <t>Itasca</t>
  </si>
  <si>
    <t>Jacinto City</t>
  </si>
  <si>
    <t>Jacksboro</t>
  </si>
  <si>
    <t>Jacksonville</t>
  </si>
  <si>
    <t>Jasper</t>
  </si>
  <si>
    <t>Jefferson</t>
  </si>
  <si>
    <t>Jones Creek</t>
  </si>
  <si>
    <t>Jourdanton</t>
  </si>
  <si>
    <t>Junction</t>
  </si>
  <si>
    <t>Karnes City</t>
  </si>
  <si>
    <t>Kaufman</t>
  </si>
  <si>
    <t>Keltys</t>
  </si>
  <si>
    <t>Kemp Newby</t>
  </si>
  <si>
    <t>Kenedy</t>
  </si>
  <si>
    <t>Kennedale</t>
  </si>
  <si>
    <t>Kerens</t>
  </si>
  <si>
    <t>Kermit</t>
  </si>
  <si>
    <t>Kerrville</t>
  </si>
  <si>
    <t>Kilgore</t>
  </si>
  <si>
    <t>Killeen</t>
  </si>
  <si>
    <t>Kingsville</t>
  </si>
  <si>
    <t>Kirbyville</t>
  </si>
  <si>
    <t>Knox City</t>
  </si>
  <si>
    <t>Kountze</t>
  </si>
  <si>
    <t>Ladonia</t>
  </si>
  <si>
    <t>La Feria</t>
  </si>
  <si>
    <t>La Grange</t>
  </si>
  <si>
    <t>Lake Jackson</t>
  </si>
  <si>
    <t>Lakeview</t>
  </si>
  <si>
    <t>Lake Worth Village</t>
  </si>
  <si>
    <t>La Marque</t>
  </si>
  <si>
    <t>Lamesa</t>
  </si>
  <si>
    <t>Lampasas</t>
  </si>
  <si>
    <t>Lancaster</t>
  </si>
  <si>
    <t>La Porte</t>
  </si>
  <si>
    <t>Laredo</t>
  </si>
  <si>
    <t>League City</t>
  </si>
  <si>
    <t>Leonard</t>
  </si>
  <si>
    <t>Levelland</t>
  </si>
  <si>
    <t>Lewisville</t>
  </si>
  <si>
    <t>Liberty</t>
  </si>
  <si>
    <t>Lindale</t>
  </si>
  <si>
    <t>Linden</t>
  </si>
  <si>
    <t>Littlefield</t>
  </si>
  <si>
    <t>Livingston</t>
  </si>
  <si>
    <t>Llano</t>
  </si>
  <si>
    <t>Lockhart</t>
  </si>
  <si>
    <t>Lockney</t>
  </si>
  <si>
    <t>Lone Star</t>
  </si>
  <si>
    <t>Longview</t>
  </si>
  <si>
    <t>Loraine</t>
  </si>
  <si>
    <t>Los Fresnos</t>
  </si>
  <si>
    <t>Lubbock</t>
  </si>
  <si>
    <t>Lufkin</t>
  </si>
  <si>
    <t>Luling</t>
  </si>
  <si>
    <t>Lyford</t>
  </si>
  <si>
    <t>McAllen</t>
  </si>
  <si>
    <t>McCamey</t>
  </si>
  <si>
    <t>McGregor</t>
  </si>
  <si>
    <t>McKinney</t>
  </si>
  <si>
    <t>McLean</t>
  </si>
  <si>
    <t>McNair</t>
  </si>
  <si>
    <t>Madisonville</t>
  </si>
  <si>
    <t>Malakoff</t>
  </si>
  <si>
    <t>Marble Falls</t>
  </si>
  <si>
    <t>Marfa</t>
  </si>
  <si>
    <t>Marlin</t>
  </si>
  <si>
    <t>Marshall</t>
  </si>
  <si>
    <t>Mart</t>
  </si>
  <si>
    <t>Mason</t>
  </si>
  <si>
    <t>Matador</t>
  </si>
  <si>
    <t>Mathis</t>
  </si>
  <si>
    <t>Memphis</t>
  </si>
  <si>
    <t>Menard</t>
  </si>
  <si>
    <t>Mercedes</t>
  </si>
  <si>
    <t>Meridian</t>
  </si>
  <si>
    <t>Merkel</t>
  </si>
  <si>
    <t>Mesquite</t>
  </si>
  <si>
    <t>Mexia</t>
  </si>
  <si>
    <t>Midland</t>
  </si>
  <si>
    <t>Midlothian</t>
  </si>
  <si>
    <t>Mills</t>
  </si>
  <si>
    <t>Mineola</t>
  </si>
  <si>
    <t>Mineral Wells</t>
  </si>
  <si>
    <t>Mission</t>
  </si>
  <si>
    <t>Monahans</t>
  </si>
  <si>
    <t>Moody</t>
  </si>
  <si>
    <t>Morton</t>
  </si>
  <si>
    <t>Mount Pleasant</t>
  </si>
  <si>
    <t>Mount Vernon</t>
  </si>
  <si>
    <t>Muleshoe</t>
  </si>
  <si>
    <t>Munday</t>
  </si>
  <si>
    <t>Nacogdoches</t>
  </si>
  <si>
    <t>Naples</t>
  </si>
  <si>
    <t>Navasota</t>
  </si>
  <si>
    <t>Nederland</t>
  </si>
  <si>
    <t>New Boston</t>
  </si>
  <si>
    <t>New Braunfels</t>
  </si>
  <si>
    <t>Newgulf</t>
  </si>
  <si>
    <t>Nixon</t>
  </si>
  <si>
    <t>Nocona</t>
  </si>
  <si>
    <t>North Park</t>
  </si>
  <si>
    <t>Odem</t>
  </si>
  <si>
    <t>Odessa</t>
  </si>
  <si>
    <t>O'Donnell</t>
  </si>
  <si>
    <t>Olmos Park</t>
  </si>
  <si>
    <t>Olney</t>
  </si>
  <si>
    <t>Olton</t>
  </si>
  <si>
    <t>Orange</t>
  </si>
  <si>
    <t>Overton</t>
  </si>
  <si>
    <t>Ozona</t>
  </si>
  <si>
    <t>Paducah</t>
  </si>
  <si>
    <t>Palacios</t>
  </si>
  <si>
    <t>Palestine</t>
  </si>
  <si>
    <t>Pampa</t>
  </si>
  <si>
    <t>Panhandle</t>
  </si>
  <si>
    <t>Paris</t>
  </si>
  <si>
    <t>Pasadena</t>
  </si>
  <si>
    <t>Pear Ridge</t>
  </si>
  <si>
    <t>Pearsall</t>
  </si>
  <si>
    <t>Pecos</t>
  </si>
  <si>
    <t>Perryton</t>
  </si>
  <si>
    <t>Pharr</t>
  </si>
  <si>
    <t>Phillips</t>
  </si>
  <si>
    <t>Pilot Point</t>
  </si>
  <si>
    <t>Pineland</t>
  </si>
  <si>
    <t>Pittsburg</t>
  </si>
  <si>
    <t>Plainview</t>
  </si>
  <si>
    <t>Plano</t>
  </si>
  <si>
    <t>Pleasant Grove</t>
  </si>
  <si>
    <t>Pleasant Valley</t>
  </si>
  <si>
    <t>Pleasanton</t>
  </si>
  <si>
    <t>Port Arthur</t>
  </si>
  <si>
    <t>Port Isabel</t>
  </si>
  <si>
    <t>Portland</t>
  </si>
  <si>
    <t>Port Lavaca</t>
  </si>
  <si>
    <t>Port Neches</t>
  </si>
  <si>
    <t>Post</t>
  </si>
  <si>
    <t>Poteet</t>
  </si>
  <si>
    <t>Poth</t>
  </si>
  <si>
    <t>Premont</t>
  </si>
  <si>
    <t>Quanah</t>
  </si>
  <si>
    <t>Ralls</t>
  </si>
  <si>
    <t>Ramona</t>
  </si>
  <si>
    <t>Ranger</t>
  </si>
  <si>
    <t>Rankin</t>
  </si>
  <si>
    <t>Raymondville</t>
  </si>
  <si>
    <t>Red Cut Heights</t>
  </si>
  <si>
    <t>Refugio</t>
  </si>
  <si>
    <t>Richardson</t>
  </si>
  <si>
    <t>Richmond</t>
  </si>
  <si>
    <t>Rio Grande City</t>
  </si>
  <si>
    <t>Rio Hondo</t>
  </si>
  <si>
    <t>Rising Star</t>
  </si>
  <si>
    <t>River Oaks</t>
  </si>
  <si>
    <t>Robert Lee</t>
  </si>
  <si>
    <t>Robstown</t>
  </si>
  <si>
    <t>Roby</t>
  </si>
  <si>
    <t>Rockdale</t>
  </si>
  <si>
    <t>Rockport</t>
  </si>
  <si>
    <t>Rocksprings</t>
  </si>
  <si>
    <t>Rockwall</t>
  </si>
  <si>
    <t>Roma-Los Saenz</t>
  </si>
  <si>
    <t>Roscoe</t>
  </si>
  <si>
    <t>Rosebud</t>
  </si>
  <si>
    <t>Rosenberg</t>
  </si>
  <si>
    <t>Rotan</t>
  </si>
  <si>
    <t>Round Rock</t>
  </si>
  <si>
    <t>Royse City</t>
  </si>
  <si>
    <t>Rule</t>
  </si>
  <si>
    <t>Runge</t>
  </si>
  <si>
    <t>Rusk</t>
  </si>
  <si>
    <t>Sabinal</t>
  </si>
  <si>
    <t>Saint Jo</t>
  </si>
  <si>
    <t>San Angelo</t>
  </si>
  <si>
    <t>San Antonio</t>
  </si>
  <si>
    <t>San Augustine</t>
  </si>
  <si>
    <t>San Benito</t>
  </si>
  <si>
    <t>Sanderson</t>
  </si>
  <si>
    <t>Sanger</t>
  </si>
  <si>
    <t>San Juan</t>
  </si>
  <si>
    <t>San Marcos</t>
  </si>
  <si>
    <t>San Pedro</t>
  </si>
  <si>
    <t>San Saba</t>
  </si>
  <si>
    <t>Sansom Park Village</t>
  </si>
  <si>
    <t>Santa Anna</t>
  </si>
  <si>
    <t>Schulenburg</t>
  </si>
  <si>
    <t>Seagoville</t>
  </si>
  <si>
    <t>Seagraves</t>
  </si>
  <si>
    <t>Sealy</t>
  </si>
  <si>
    <t>Seguin</t>
  </si>
  <si>
    <t>Seminole</t>
  </si>
  <si>
    <t>Seth Ward</t>
  </si>
  <si>
    <t>Seymour</t>
  </si>
  <si>
    <t>Shamrock</t>
  </si>
  <si>
    <t>Shell Camp</t>
  </si>
  <si>
    <t>Sherman</t>
  </si>
  <si>
    <t>Shiner</t>
  </si>
  <si>
    <t>Silsbee</t>
  </si>
  <si>
    <t>Sinton</t>
  </si>
  <si>
    <t>Slaton</t>
  </si>
  <si>
    <t>Smithville</t>
  </si>
  <si>
    <t>Snyder</t>
  </si>
  <si>
    <t>Somerville</t>
  </si>
  <si>
    <t>Sonora</t>
  </si>
  <si>
    <t>Sourlake</t>
  </si>
  <si>
    <t>South Houston</t>
  </si>
  <si>
    <t>South Side Place</t>
  </si>
  <si>
    <t>Spearman</t>
  </si>
  <si>
    <t>Spooner</t>
  </si>
  <si>
    <t>Spur</t>
  </si>
  <si>
    <t>Stamford</t>
  </si>
  <si>
    <t>Stanton</t>
  </si>
  <si>
    <t>Stephenville</t>
  </si>
  <si>
    <t>Stinnett</t>
  </si>
  <si>
    <t>Stockdale</t>
  </si>
  <si>
    <t>Stratford</t>
  </si>
  <si>
    <t>Sudan</t>
  </si>
  <si>
    <t>Sugar Land</t>
  </si>
  <si>
    <t>Sulphur Springs</t>
  </si>
  <si>
    <t>Sundown</t>
  </si>
  <si>
    <t>Sunnydale</t>
  </si>
  <si>
    <t>Sunray</t>
  </si>
  <si>
    <t>Sunrise</t>
  </si>
  <si>
    <t>Sweeny</t>
  </si>
  <si>
    <t>Sweetwater</t>
  </si>
  <si>
    <t>Taft</t>
  </si>
  <si>
    <t>Tahoka</t>
  </si>
  <si>
    <t>Taylor</t>
  </si>
  <si>
    <t>Teague</t>
  </si>
  <si>
    <t>Temple</t>
  </si>
  <si>
    <t>Terrell</t>
  </si>
  <si>
    <t>Terrell Hills</t>
  </si>
  <si>
    <t>Texarkana</t>
  </si>
  <si>
    <t>Texas City</t>
  </si>
  <si>
    <t>Three Rivers</t>
  </si>
  <si>
    <t>Throckmorton</t>
  </si>
  <si>
    <t>Timpson</t>
  </si>
  <si>
    <t>Tomball</t>
  </si>
  <si>
    <t>Trinity</t>
  </si>
  <si>
    <t>Tulia</t>
  </si>
  <si>
    <t>Turkey</t>
  </si>
  <si>
    <t>Tyler</t>
  </si>
  <si>
    <t>University Park</t>
  </si>
  <si>
    <t>Uvalde</t>
  </si>
  <si>
    <t>Valley Mills</t>
  </si>
  <si>
    <t>Van Alstyne</t>
  </si>
  <si>
    <t>Van Horn</t>
  </si>
  <si>
    <t>Velasco</t>
  </si>
  <si>
    <t>Vernon</t>
  </si>
  <si>
    <t>Vickery</t>
  </si>
  <si>
    <t>Victoria</t>
  </si>
  <si>
    <t>Vidor</t>
  </si>
  <si>
    <t>Waco</t>
  </si>
  <si>
    <t>Waelder</t>
  </si>
  <si>
    <t>Wake Village</t>
  </si>
  <si>
    <t>Waxahachie</t>
  </si>
  <si>
    <t>Weatherford</t>
  </si>
  <si>
    <t>Weimar</t>
  </si>
  <si>
    <t>Wellington</t>
  </si>
  <si>
    <t>Weslaco</t>
  </si>
  <si>
    <t>West</t>
  </si>
  <si>
    <t>West Columbia</t>
  </si>
  <si>
    <t>West Orange</t>
  </si>
  <si>
    <t>West University Place</t>
  </si>
  <si>
    <t>Wharton</t>
  </si>
  <si>
    <t>Whitesboro</t>
  </si>
  <si>
    <t>White Settlement</t>
  </si>
  <si>
    <t>Whitewright</t>
  </si>
  <si>
    <t>Whitney</t>
  </si>
  <si>
    <t>Wichita Falls</t>
  </si>
  <si>
    <t>Willis</t>
  </si>
  <si>
    <t>Wills Point</t>
  </si>
  <si>
    <t>Wink</t>
  </si>
  <si>
    <t>Winnsboro</t>
  </si>
  <si>
    <t>Winter</t>
  </si>
  <si>
    <t>Wolfe City</t>
  </si>
  <si>
    <t>Woodsboro</t>
  </si>
  <si>
    <t>Woodville</t>
  </si>
  <si>
    <t>Wortham</t>
  </si>
  <si>
    <t>Wylie</t>
  </si>
  <si>
    <t>Yoakum</t>
  </si>
  <si>
    <t>Yorktown</t>
  </si>
  <si>
    <t>Ysleta</t>
  </si>
  <si>
    <t>Zapata</t>
  </si>
  <si>
    <t>057</t>
  </si>
  <si>
    <t>003</t>
  </si>
  <si>
    <t>065</t>
  </si>
  <si>
    <t>055</t>
  </si>
  <si>
    <t>063</t>
  </si>
  <si>
    <t>037</t>
  </si>
  <si>
    <t>049</t>
  </si>
  <si>
    <t>061</t>
  </si>
  <si>
    <t>005</t>
  </si>
  <si>
    <t>004</t>
  </si>
  <si>
    <t>064</t>
  </si>
  <si>
    <t>002</t>
  </si>
  <si>
    <t>054</t>
  </si>
  <si>
    <t>001</t>
  </si>
  <si>
    <t>051</t>
  </si>
  <si>
    <t>060</t>
  </si>
  <si>
    <t>007</t>
  </si>
  <si>
    <t>062</t>
  </si>
  <si>
    <t>006</t>
  </si>
  <si>
    <t>039</t>
  </si>
  <si>
    <t>066</t>
  </si>
  <si>
    <t>020</t>
  </si>
  <si>
    <t>028</t>
  </si>
  <si>
    <t>040</t>
  </si>
  <si>
    <t>041</t>
  </si>
  <si>
    <t>058</t>
  </si>
  <si>
    <t>027</t>
  </si>
  <si>
    <t>047</t>
  </si>
  <si>
    <t>056</t>
  </si>
  <si>
    <t>045</t>
  </si>
  <si>
    <t>052</t>
  </si>
  <si>
    <t>044</t>
  </si>
  <si>
    <t>042</t>
  </si>
  <si>
    <t>046</t>
  </si>
  <si>
    <t>010</t>
  </si>
  <si>
    <t>048</t>
  </si>
  <si>
    <t>043</t>
  </si>
  <si>
    <t>053</t>
  </si>
  <si>
    <t>059</t>
  </si>
  <si>
    <t>038</t>
  </si>
  <si>
    <t>TX001</t>
  </si>
  <si>
    <t>TX002</t>
  </si>
  <si>
    <t>TX003</t>
  </si>
  <si>
    <t>TX004</t>
  </si>
  <si>
    <t>TX005</t>
  </si>
  <si>
    <t>TX006</t>
  </si>
  <si>
    <t>TX007</t>
  </si>
  <si>
    <t>TX010</t>
  </si>
  <si>
    <t>TX011</t>
  </si>
  <si>
    <t>TX012</t>
  </si>
  <si>
    <t>TX013</t>
  </si>
  <si>
    <t>TX014</t>
  </si>
  <si>
    <t>TX016</t>
  </si>
  <si>
    <t>TX020</t>
  </si>
  <si>
    <t>TX021</t>
  </si>
  <si>
    <t>TX022</t>
  </si>
  <si>
    <t>TX023</t>
  </si>
  <si>
    <t>TX024</t>
  </si>
  <si>
    <t>TX027</t>
  </si>
  <si>
    <t>TX028</t>
  </si>
  <si>
    <t>TX031</t>
  </si>
  <si>
    <t>TX032</t>
  </si>
  <si>
    <t>TX034</t>
  </si>
  <si>
    <t>TX037</t>
  </si>
  <si>
    <t>TX038</t>
  </si>
  <si>
    <t>TX039</t>
  </si>
  <si>
    <t>TX040</t>
  </si>
  <si>
    <t>TX041</t>
  </si>
  <si>
    <t>TX042</t>
  </si>
  <si>
    <t>TX043</t>
  </si>
  <si>
    <t>TX044</t>
  </si>
  <si>
    <t>TX045</t>
  </si>
  <si>
    <t>TX046</t>
  </si>
  <si>
    <t>TX047</t>
  </si>
  <si>
    <t>TX048</t>
  </si>
  <si>
    <t>TX049</t>
  </si>
  <si>
    <t>TX051</t>
  </si>
  <si>
    <t>TX052</t>
  </si>
  <si>
    <t>TX053</t>
  </si>
  <si>
    <t>TX054</t>
  </si>
  <si>
    <t>TX055</t>
  </si>
  <si>
    <t>TX056</t>
  </si>
  <si>
    <t>TX057</t>
  </si>
  <si>
    <t>TX058</t>
  </si>
  <si>
    <t>TX059</t>
  </si>
  <si>
    <t>TX060</t>
  </si>
  <si>
    <t>TX061</t>
  </si>
  <si>
    <t>TX062</t>
  </si>
  <si>
    <t>TX063</t>
  </si>
  <si>
    <t>TX064</t>
  </si>
  <si>
    <t>TX065</t>
  </si>
  <si>
    <t>TX066</t>
  </si>
  <si>
    <t>GrossCombinedWeight</t>
  </si>
  <si>
    <t>Liability / Physical Damage Company Expected Loss Ratio</t>
  </si>
  <si>
    <t>Zip Code / County</t>
  </si>
  <si>
    <t>City</t>
  </si>
  <si>
    <t>Location/City</t>
  </si>
  <si>
    <t>BusinessAuto/UninsuredMotoristsLimitsPropertyDamage</t>
  </si>
  <si>
    <t>UMPDLimit</t>
  </si>
  <si>
    <t>PIPLimit</t>
  </si>
  <si>
    <t>BusinessAuto/CompulsoryPersonalInjuryProtectionLimitsBIEaPer</t>
  </si>
  <si>
    <t>TX85000</t>
  </si>
  <si>
    <t>TX100000</t>
  </si>
  <si>
    <t>TX125000</t>
  </si>
  <si>
    <t>TX150000</t>
  </si>
  <si>
    <t>TX200000</t>
  </si>
  <si>
    <t>TX250000</t>
  </si>
  <si>
    <t>TX300000</t>
  </si>
  <si>
    <t>TX350000</t>
  </si>
  <si>
    <t>TX400000</t>
  </si>
  <si>
    <t>TX500000</t>
  </si>
  <si>
    <t>TX600000</t>
  </si>
  <si>
    <t>TX750000</t>
  </si>
  <si>
    <t>TX1000000</t>
  </si>
  <si>
    <t>TX1500000</t>
  </si>
  <si>
    <t>TX2000000</t>
  </si>
  <si>
    <t>Uninsured Motorist Property Damage - TX</t>
  </si>
  <si>
    <t>Personal Injury Protection Increased Limits Factors</t>
  </si>
  <si>
    <t>Deductible Factors NoOCP</t>
  </si>
  <si>
    <t>UMPDLossCost</t>
  </si>
  <si>
    <t>LiabilityLossCost</t>
  </si>
  <si>
    <t>LiabilityLossCostMultiplier</t>
  </si>
  <si>
    <t>UninsuredMotoristLossCost</t>
  </si>
  <si>
    <t>UnderinsuredMotoristLossCost</t>
  </si>
  <si>
    <t>MedicalExpenseBenefitsLossCost</t>
  </si>
  <si>
    <t>WorkLossBenefitsLossCost</t>
  </si>
  <si>
    <t>FuneralExpenseBenefitsLossCost</t>
  </si>
  <si>
    <t>AccidentalDeathBenefitsLossCost</t>
  </si>
  <si>
    <t>CombinationFirstPartyBenefitsLossCost</t>
  </si>
  <si>
    <t>ExtraordinaryMedicalBenefitsLossCost</t>
  </si>
  <si>
    <t>PedestrianOrPIPLossCost</t>
  </si>
  <si>
    <t>PedestrianOrPIPTortFactor</t>
  </si>
  <si>
    <t>AdditionalPIPLossCost</t>
  </si>
  <si>
    <t>MedPayLossCost</t>
  </si>
  <si>
    <t>MedPayZoneFactor</t>
  </si>
  <si>
    <t>MedPayClassFactor</t>
  </si>
  <si>
    <t>PhysicalDamageLossCostMultiplier</t>
  </si>
  <si>
    <t>RentalReimbursementLossCost</t>
  </si>
  <si>
    <t>BasicPIPPremiumNJ</t>
  </si>
  <si>
    <t>BasicPIPLossCostNJ</t>
  </si>
  <si>
    <t>BasicPIPLossCostFLPA</t>
  </si>
  <si>
    <t>BasicPIPPremiumFLPA</t>
  </si>
  <si>
    <t>BasicPIPClassFactorFLPA</t>
  </si>
  <si>
    <t>BasicPIPFleetFactorFLPA</t>
  </si>
  <si>
    <t>BasicPIPPremiumTX</t>
  </si>
  <si>
    <t>BasicPIPLossCostTX</t>
  </si>
  <si>
    <t>BasicPIPIncreasedLiabilityFactorTX</t>
  </si>
  <si>
    <t>BasicPIPTortFactorNJ</t>
  </si>
  <si>
    <t>BasicPIPZoneFactorFLPA</t>
  </si>
  <si>
    <t>LiabilityTortFactor</t>
  </si>
  <si>
    <t>LiabilityFleetFactor</t>
  </si>
  <si>
    <t>LiabilityClassFactor</t>
  </si>
  <si>
    <t>LiabilityAgeFactor</t>
  </si>
  <si>
    <t>LiabilityCostFactor</t>
  </si>
  <si>
    <t>LiabilityNAICSFactor</t>
  </si>
  <si>
    <t>LiabilityIncreasedLiabilityFactor</t>
  </si>
  <si>
    <t>LiabilityModificationFactor</t>
  </si>
  <si>
    <t>LiabilityBasePremium</t>
  </si>
  <si>
    <t>CollisionLossCost</t>
  </si>
  <si>
    <t>CollisionCostFactor</t>
  </si>
  <si>
    <t>CollisionOver90000Factor</t>
  </si>
  <si>
    <t>CollisionOriginalCostNewFactor</t>
  </si>
  <si>
    <t>CollisionDeductibleFactor</t>
  </si>
  <si>
    <t>CollisionAgeFactor</t>
  </si>
  <si>
    <t>CollisionFleetFactor</t>
  </si>
  <si>
    <t>CollisionClassFactor</t>
  </si>
  <si>
    <t>CollisionValueFactor</t>
  </si>
  <si>
    <t>CollisionNAICSFactor</t>
  </si>
  <si>
    <t>CollisionModificationFactor</t>
  </si>
  <si>
    <t>CollisionBasePremium</t>
  </si>
  <si>
    <t>OTCLossCost</t>
  </si>
  <si>
    <t>OTCCostFactor</t>
  </si>
  <si>
    <t>OTCOver90000Factor</t>
  </si>
  <si>
    <t>OTCOriginalCostNewFactor</t>
  </si>
  <si>
    <t>OTCDeductible</t>
  </si>
  <si>
    <t>OTCAgeFactor</t>
  </si>
  <si>
    <t>OTCFleetFactor</t>
  </si>
  <si>
    <t>OTCClassFactor</t>
  </si>
  <si>
    <t>OTCValueFactor</t>
  </si>
  <si>
    <t>OTCDeductibleFactor</t>
  </si>
  <si>
    <t>OTCNAICSFactor</t>
  </si>
  <si>
    <t>OTCModificationFactor</t>
  </si>
  <si>
    <t>OTCBasePremium</t>
  </si>
  <si>
    <t>AudioVisualLossCost</t>
  </si>
  <si>
    <t>AudioVisualBasePremium</t>
  </si>
  <si>
    <t>TowingAndLaborLossCost</t>
  </si>
  <si>
    <t>TowingAndLaborBasePremium</t>
  </si>
  <si>
    <t>EperienceRatingTable</t>
  </si>
  <si>
    <t>LiabilityExperienceRatingModificationFactor</t>
  </si>
  <si>
    <t>ExperienceRatingLiabilityEligibility</t>
  </si>
  <si>
    <t>LiabilityCredibilityFactor</t>
  </si>
  <si>
    <t>LiabilityCompanySubjectLossCost</t>
  </si>
  <si>
    <t>LiabilityLatestYearAnnualBasicLimitsCompanyLossCostsSubjectToExperienceRating</t>
  </si>
  <si>
    <t>LiabilityAnnualBasicLimitsCompanyLossCostForThePolicyBeingRated</t>
  </si>
  <si>
    <t>LiabilityAnnualBasicLimitsCompanyPremium</t>
  </si>
  <si>
    <t>TotalOtherThanZoneRatedBasicLimitsPremium</t>
  </si>
  <si>
    <t>TotalZoneRatedBasicLimitsPremium</t>
  </si>
  <si>
    <t>LiabilitySecondLatestYearAnnualBasicLimitsCompanyLossCostsSubjectToExperienceRating</t>
  </si>
  <si>
    <t>LiabilityThirdLatestYearAnnualBasicLimitsCompanyLossCostsSubjectToExperienceRating</t>
  </si>
  <si>
    <t>LiabilityExpectedExperienceRatio</t>
  </si>
  <si>
    <t>ClassificationType</t>
  </si>
  <si>
    <t>LiabilityZoneRatedExpectedExperienceRatio</t>
  </si>
  <si>
    <t>LiabilityOtherThanZoneRatedExpectedExperienceRatio</t>
  </si>
  <si>
    <t>StateGroup</t>
  </si>
  <si>
    <t>LiabilityActualExperienceRatio</t>
  </si>
  <si>
    <t>LiabilityTotalIncludableLosses</t>
  </si>
  <si>
    <t>LiabilityTotalExperiencePeriodIncludableLimitedLosses</t>
  </si>
  <si>
    <t>LiabilityTotalAdjustmentToReflectTheUltimateLevelOfLosses</t>
  </si>
  <si>
    <t>LiabilityLatestYearAdjustmentToReflectTheUltimateLevelOfLosses</t>
  </si>
  <si>
    <t>LiabilityLatestYearLossDevelopmentFactor</t>
  </si>
  <si>
    <t>LiabilitySecondLatestYearAdjustmentToReflectTheUltimateLevelOfLosses</t>
  </si>
  <si>
    <t>LiabilitySecondLatestYearLossDevelopmentFactor</t>
  </si>
  <si>
    <t>LiabilityThirdLatestYearAdjustmentToReflectTheUltimateLevelOfLosses</t>
  </si>
  <si>
    <t>LiabilityThirdLatestYearLossDevelopmentFactor</t>
  </si>
  <si>
    <t>PhysicalDamageExperienceRatingModificationFactor</t>
  </si>
  <si>
    <t>ExperienceRatingPhysicalDamageEligibility</t>
  </si>
  <si>
    <t>PhysicalDamageCredibilityFactor</t>
  </si>
  <si>
    <t>PhysicalDamageCompanySubjectLossCost</t>
  </si>
  <si>
    <t>PhysicalDamageLatestYearAnnualBasicLimitsCompanyLossCostsSubjectToExperienceRating</t>
  </si>
  <si>
    <t>PhysicalDamageAnnualBasicLimitsCompanyLossCostForThePolicyBeingRated</t>
  </si>
  <si>
    <t>PhysicalDamageAnnualBasicLimitsCompanyPremium</t>
  </si>
  <si>
    <t>PhysicalDamageSecondLatestYearAnnualBasicLimitsCompanyLossCostsSubjectToExperienceRating</t>
  </si>
  <si>
    <t>PhysicalDamageThirdLatestYearAnnualBasicLimitsCompanyLossCostsSubjectToExperienceRating</t>
  </si>
  <si>
    <t>PhysicalDamageExpectedExperienceRatio</t>
  </si>
  <si>
    <t>PhysicalDamageActualExperienceRatio</t>
  </si>
  <si>
    <t>PhysicalDamageTotalIncludableLosses</t>
  </si>
  <si>
    <t>IncludableLimitedLossesYear1</t>
  </si>
  <si>
    <t>IncludableLimitedLossesYear2</t>
  </si>
  <si>
    <t>IncludableLimitedLossesYear3</t>
  </si>
  <si>
    <t>LimitedIndemnityYear1</t>
  </si>
  <si>
    <t>LimitedIndemnityYear2</t>
  </si>
  <si>
    <t>LimitedIndemnityYear3</t>
  </si>
  <si>
    <t>TotalClaimsTable</t>
  </si>
  <si>
    <t>TotalIncludableLimitedLossesYear1</t>
  </si>
  <si>
    <t>TotalIncludableLimitedLossesYear2</t>
  </si>
  <si>
    <t>TotalIncludableLimitedLossesYear3</t>
  </si>
  <si>
    <t>TotalLimitedIndemnityYear1</t>
  </si>
  <si>
    <t>TotalLimitedIndemnityYear2</t>
  </si>
  <si>
    <t>TotalLimitedIndemnityYear3</t>
  </si>
  <si>
    <t>MSLTable</t>
  </si>
  <si>
    <t>LiabilityMSL</t>
  </si>
  <si>
    <t>PhysicalDamageMSL</t>
  </si>
  <si>
    <t>NonOwnedLiabilityBase</t>
  </si>
  <si>
    <t>NonOwnedLiabilityLossCost</t>
  </si>
  <si>
    <t>NonOwnedLiabilityModificationFactor</t>
  </si>
  <si>
    <t>NonOwnedLiabilityPremium</t>
  </si>
  <si>
    <t>HiredAutoLiability</t>
  </si>
  <si>
    <t>HiredAutoLiabilityMinimumPremium</t>
  </si>
  <si>
    <t>HiredAutoLiabilityBase</t>
  </si>
  <si>
    <t>HiredAutoLiabilityLossCost</t>
  </si>
  <si>
    <t>HiredAutoLiabilityModificationFactor</t>
  </si>
  <si>
    <t>HiredAutoLiabilityBasePremium</t>
  </si>
  <si>
    <t>HiredAutoCollision</t>
  </si>
  <si>
    <t>HiredAutoCollisionBasePremium</t>
  </si>
  <si>
    <t>HiredAutoCollisionBase</t>
  </si>
  <si>
    <t>HiredAutoCollisionLossCost</t>
  </si>
  <si>
    <t>HiredAutoCollisionModificationFactor</t>
  </si>
  <si>
    <t>HiredAutoOTC</t>
  </si>
  <si>
    <t>HiredAutoOTCBase</t>
  </si>
  <si>
    <t>HiredAutoOTCLossCost</t>
  </si>
  <si>
    <t>HiredAutoOTCModificationFactor</t>
  </si>
  <si>
    <t>HiredAutoOTCBasePremium</t>
  </si>
  <si>
    <t>OptionalClassPlan</t>
  </si>
  <si>
    <t>IncreasedLiabilityFactor</t>
  </si>
  <si>
    <t>VehicleDescr/GMIModelYear</t>
  </si>
  <si>
    <t>VehicleDescr/GMIGrossVehicleWeight</t>
  </si>
  <si>
    <t>VehicleDescr/GMIGrossCombinedWeight</t>
  </si>
  <si>
    <t>VehicleDescr/GMIValue</t>
  </si>
  <si>
    <t>FinalLiabilityRatingFactor</t>
  </si>
  <si>
    <t>FinalOTCRatingFactor</t>
  </si>
  <si>
    <t>FinalCollisionRatingFactor</t>
  </si>
  <si>
    <t>LiabilityRatingFactor</t>
  </si>
  <si>
    <t>OTCRatingFactor</t>
  </si>
  <si>
    <t>CollisionRatingFactor</t>
  </si>
  <si>
    <t>RatingFactors</t>
  </si>
  <si>
    <t>PrimaryLocation</t>
  </si>
  <si>
    <t>Locations/IsPrimaryLocationAtThisAddress</t>
  </si>
  <si>
    <t>DetrendFactorsTable</t>
  </si>
  <si>
    <t>LiabilityLatestYear</t>
  </si>
  <si>
    <t>LiabilitySecondLatestYear</t>
  </si>
  <si>
    <t>LiabilityThirdLatestYear</t>
  </si>
  <si>
    <t>PhysicalDamageLatestYear</t>
  </si>
  <si>
    <t>PhysicalDamageSecondLatestYear</t>
  </si>
  <si>
    <t>PhysicalDamageThirdLatestYear</t>
  </si>
  <si>
    <t>VehicleFeeTable</t>
  </si>
  <si>
    <t>ZIPOrCity</t>
  </si>
  <si>
    <t>NumberOfVehiclesCA</t>
  </si>
  <si>
    <t>FeePerVehicleCA</t>
  </si>
  <si>
    <t>TotalVehicleFeeCA</t>
  </si>
  <si>
    <t>FeePerVehicleTX</t>
  </si>
  <si>
    <t>NumberOfVehiclesTX</t>
  </si>
  <si>
    <t>TotalVehicleFeeTX</t>
  </si>
  <si>
    <t>NumberOfTrucks</t>
  </si>
  <si>
    <t>NumberOfTruckTractors</t>
  </si>
  <si>
    <t>NumberOfPrivatePassengers</t>
  </si>
  <si>
    <t>AtLeastFiveSelfPoweredVehicles</t>
  </si>
  <si>
    <t>?</t>
  </si>
  <si>
    <t>Vehicles</t>
  </si>
  <si>
    <t>LocationNumer</t>
  </si>
  <si>
    <t>UseOfVehicle</t>
  </si>
  <si>
    <t>ComprehensiveDeductible</t>
  </si>
  <si>
    <t>Collision Deductible</t>
  </si>
  <si>
    <t>IndustryAndIndustryType</t>
  </si>
  <si>
    <t>LocationCollection</t>
  </si>
  <si>
    <t>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</si>
</sst>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;@"/>
    <numFmt numFmtId="165" formatCode="#,##0.0"/>
    <numFmt numFmtId="167" formatCode="#,##0.000"/>
  </numFmts>
  <fonts count="43">
    <font>
      <sz val="11"/>
      <color theme="1"/>
      <name val="Calibri"/>
      <family val="2"/>
      <scheme val="minor"/>
    </font>
    <font>
      <sz val="12"/>
      <color theme="1"/>
      <name val="Perpetua"/>
      <family val="1"/>
    </font>
    <font>
      <sz val="12"/>
      <name val="Perpetua"/>
      <family val="1"/>
    </font>
    <font>
      <sz val="11"/>
      <color theme="0" tint="-0.1499679555650502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rgb="FF000000"/>
      <name val="Perpetua"/>
      <family val="1"/>
    </font>
    <font>
      <sz val="12"/>
      <color rgb="FFFF0000"/>
      <name val="Perpetua"/>
      <family val="1"/>
    </font>
    <font>
      <b/>
      <sz val="12"/>
      <name val="Perpetua"/>
      <family val="1"/>
    </font>
    <font>
      <b/>
      <sz val="11"/>
      <color rgb="FF000000"/>
      <name val="Perpetua"/>
      <family val="1"/>
    </font>
    <font>
      <sz val="11"/>
      <color theme="1"/>
      <name val="Perpetua"/>
      <family val="1"/>
    </font>
    <font>
      <sz val="11"/>
      <color theme="0" tint="-0.14996795556505021"/>
      <name val="Perpetua"/>
      <family val="1"/>
    </font>
    <font>
      <b/>
      <sz val="12"/>
      <color rgb="FF000000"/>
      <name val="Perpetua"/>
      <family val="1"/>
    </font>
    <font>
      <sz val="11"/>
      <name val="Perpetua"/>
      <family val="1"/>
    </font>
    <font>
      <b/>
      <sz val="12"/>
      <color theme="4"/>
      <name val="Perpetua"/>
      <family val="1"/>
    </font>
    <font>
      <b/>
      <sz val="12"/>
      <color theme="1"/>
      <name val="Perpetua"/>
      <family val="1"/>
    </font>
    <font>
      <sz val="12"/>
      <color theme="7" tint="-0.249977111117893"/>
      <name val="Perpetua"/>
      <family val="1"/>
    </font>
    <font>
      <sz val="12"/>
      <color rgb="FFC00000"/>
      <name val="Perpetua"/>
      <family val="1"/>
    </font>
    <font>
      <sz val="12"/>
      <color theme="0" tint="-0.14996795556505021"/>
      <name val="Perpetua"/>
      <family val="1"/>
    </font>
    <font>
      <b/>
      <sz val="12"/>
      <color rgb="FFC00000"/>
      <name val="Perpetua"/>
      <family val="1"/>
    </font>
    <font>
      <b/>
      <sz val="11"/>
      <name val="Perpetua"/>
      <family val="1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Perpetua"/>
      <family val="1"/>
    </font>
    <font>
      <sz val="11"/>
      <color rgb="FFFF0000"/>
      <name val="Perpetua"/>
      <family val="1"/>
    </font>
    <font>
      <sz val="11"/>
      <color rgb="FFFF0000"/>
      <name val="Calibri"/>
      <family val="2"/>
      <charset val="204"/>
      <scheme val="minor"/>
    </font>
    <font>
      <i/>
      <sz val="12"/>
      <color theme="1"/>
      <name val="Perpetua"/>
      <family val="1"/>
    </font>
    <font>
      <b/>
      <sz val="1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1"/>
      <color theme="0" tint="-0.249977111117893"/>
      <name val="Perpetua"/>
      <family val="1"/>
    </font>
    <font>
      <b/>
      <sz val="12"/>
      <color theme="0" tint="-0.14996795556505021"/>
      <name val="Perpetua"/>
      <family val="1"/>
    </font>
    <font>
      <b/>
      <sz val="12"/>
      <color theme="1"/>
      <name val="Calibri"/>
      <family val="2"/>
      <charset val="204"/>
      <scheme val="minor"/>
    </font>
    <font>
      <b/>
      <sz val="11"/>
      <color theme="0" tint="-0.14996795556505021"/>
      <name val="Perpetua"/>
      <family val="1"/>
    </font>
    <font>
      <sz val="11"/>
      <color rgb="FF000000"/>
      <name val="Perpetua"/>
      <family val="1"/>
      <charset val="204"/>
    </font>
    <font>
      <sz val="11"/>
      <color rgb="FF000000"/>
      <name val="Perpetua"/>
      <family val="1"/>
    </font>
    <font>
      <sz val="11"/>
      <name val="Perpetua"/>
      <family val="1"/>
      <charset val="204"/>
    </font>
    <font>
      <b/>
      <sz val="12"/>
      <color theme="9" tint="-0.249977111117893"/>
      <name val="Perpetua"/>
      <family val="1"/>
    </font>
    <font>
      <sz val="12"/>
      <color theme="9" tint="-0.249977111117893"/>
      <name val="Perpetua"/>
      <family val="1"/>
    </font>
    <font>
      <sz val="12"/>
      <color theme="0" tint="-0.34998626667073579"/>
      <name val="Perpetua"/>
      <family val="1"/>
    </font>
    <font>
      <sz val="10"/>
      <color rgb="FF000000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2"/>
      <color theme="0" tint="-0.14999847407452621"/>
      <name val="Perpetua"/>
      <family val="1"/>
    </font>
    <font>
      <sz val="11"/>
      <color theme="0" tint="-0.14999847407452621"/>
      <name val="Perpetua"/>
      <family val="1"/>
    </font>
    <font>
      <b/>
      <sz val="12"/>
      <color theme="0" tint="-0.34998626667073579"/>
      <name val="Perpetua"/>
      <family val="1"/>
    </font>
  </fonts>
  <fills count="6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FF00"/>
        <bgColor indexed="64"/>
      </patternFill>
    </fill>
  </fills>
  <borders count="64">
    <border>
      <left/>
      <right/>
      <top/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/>
      <right/>
      <top/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8458815271462"/>
      </left>
      <right/>
      <top style="thin">
        <color theme="0" tint="-0.1498458815271462"/>
      </top>
      <bottom style="thin">
        <color theme="0" tint="-0.1498458815271462"/>
      </bottom>
      <diagonal/>
    </border>
    <border>
      <left/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/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/>
      <right/>
      <top style="thin">
        <color theme="0" tint="-0.149876400036622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8764000366222"/>
      </left>
      <right/>
      <top/>
      <bottom/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458815271462"/>
      </top>
      <bottom/>
      <diagonal/>
    </border>
    <border>
      <left style="thin">
        <color theme="0" tint="-0.1498458815271462"/>
      </left>
      <right style="thin">
        <color theme="0" tint="-0.1498458815271462"/>
      </right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8764000366222"/>
      </left>
      <right/>
      <top/>
      <bottom style="thin">
        <color theme="0" tint="-0.1498764000366222"/>
      </bottom>
      <diagonal/>
    </border>
    <border>
      <left style="thin">
        <color theme="0" tint="-0.1498458815271462"/>
      </left>
      <right style="thin">
        <color theme="0" tint="-0.1498458815271462"/>
      </right>
      <top/>
      <bottom style="thin">
        <color theme="0" tint="-0.1498458815271462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/>
      <right/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8458815271462"/>
      </left>
      <right style="thin">
        <color theme="0" tint="-0.1499069185460982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81536301767021"/>
      </left>
      <right style="thin">
        <color theme="0" tint="-0.14990691854609822"/>
      </right>
      <top style="thin">
        <color theme="0" tint="-0.14981536301767021"/>
      </top>
      <bottom style="thin">
        <color theme="0" tint="-0.14981536301767021"/>
      </bottom>
      <diagonal/>
    </border>
    <border>
      <left/>
      <right style="thin">
        <color theme="0" tint="-0.14981536301767021"/>
      </right>
      <top style="thin">
        <color theme="0" tint="-0.14981536301767021"/>
      </top>
      <bottom style="thin">
        <color theme="0" tint="-0.14981536301767021"/>
      </bottom>
      <diagonal/>
    </border>
    <border>
      <left style="thin">
        <color theme="0" tint="-0.14981536301767021"/>
      </left>
      <right style="thin">
        <color theme="0" tint="-0.14981536301767021"/>
      </right>
      <top style="thin">
        <color theme="0" tint="-0.14981536301767021"/>
      </top>
      <bottom style="thin">
        <color theme="0" tint="-0.1498153630176702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1498458815271462"/>
      </left>
      <right/>
      <top style="thin">
        <color theme="0" tint="-0.1498458815271462"/>
      </top>
      <bottom/>
      <diagonal/>
    </border>
    <border>
      <left style="thin">
        <color theme="0" tint="-0.14981536301767021"/>
      </left>
      <right style="thin">
        <color theme="0" tint="-0.14981536301767021"/>
      </right>
      <top style="thin">
        <color theme="0" tint="-0.1498153630176702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</borders>
  <cellStyleXfs count="2">
    <xf numFmtId="0" fontId="0" fillId="0" borderId="0"/>
    <xf numFmtId="0" fontId="37" fillId="0" borderId="0"/>
  </cellStyleXfs>
  <cellXfs count="443">
    <xf numFmtId="0" fontId="0" fillId="0" borderId="0" xfId="0"/>
    <xf numFmtId="0" fontId="1" fillId="0" borderId="0" xfId="1" applyFont="1"/>
    <xf numFmtId="0" fontId="2" fillId="2" borderId="0" xfId="1" applyFont="1" applyFill="1"/>
    <xf numFmtId="49" fontId="2" fillId="0" borderId="0" xfId="1" applyNumberFormat="1" applyFont="1"/>
    <xf numFmtId="0" fontId="1" fillId="0" borderId="0" xfId="0" applyFont="1" applyAlignment="1">
      <alignment wrapText="1"/>
    </xf>
    <xf numFmtId="3" fontId="1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1" applyFont="1"/>
    <xf numFmtId="0" fontId="2" fillId="0" borderId="0" xfId="1" applyFont="1" applyAlignment="1">
      <alignment horizontal="center" vertical="center"/>
    </xf>
    <xf numFmtId="0" fontId="2" fillId="0" borderId="1" xfId="1" applyFont="1" applyBorder="1"/>
    <xf numFmtId="0" fontId="2" fillId="0" borderId="1" xfId="1" applyFont="1" applyBorder="1" applyAlignment="1">
      <alignment horizontal="center" vertical="center"/>
    </xf>
    <xf numFmtId="0" fontId="1" fillId="0" borderId="1" xfId="1" applyFont="1" applyBorder="1"/>
    <xf numFmtId="0" fontId="2" fillId="2" borderId="0" xfId="1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" xfId="1" applyFont="1" applyBorder="1"/>
    <xf numFmtId="0" fontId="1" fillId="0" borderId="3" xfId="1" applyFont="1" applyBorder="1"/>
    <xf numFmtId="0" fontId="2" fillId="0" borderId="3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49" fontId="2" fillId="0" borderId="1" xfId="1" applyNumberFormat="1" applyFont="1" applyBorder="1"/>
    <xf numFmtId="49" fontId="2" fillId="0" borderId="1" xfId="1" applyNumberFormat="1" applyFont="1" applyBorder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14" fontId="2" fillId="0" borderId="0" xfId="1" applyNumberFormat="1" applyFont="1" applyAlignment="1">
      <alignment horizontal="center" vertical="center" wrapText="1"/>
    </xf>
    <xf numFmtId="0" fontId="2" fillId="0" borderId="3" xfId="1" applyFont="1" applyBorder="1"/>
    <xf numFmtId="0" fontId="7" fillId="2" borderId="0" xfId="1" applyFont="1" applyFill="1"/>
    <xf numFmtId="0" fontId="2" fillId="3" borderId="0" xfId="1" applyFont="1" applyFill="1" applyAlignment="1">
      <alignment horizontal="center" vertical="center"/>
    </xf>
    <xf numFmtId="0" fontId="1" fillId="0" borderId="0" xfId="0" applyFont="1"/>
    <xf numFmtId="0" fontId="1" fillId="0" borderId="4" xfId="0" applyFont="1" applyBorder="1"/>
    <xf numFmtId="0" fontId="5" fillId="0" borderId="5" xfId="0" applyFont="1" applyBorder="1"/>
    <xf numFmtId="0" fontId="1" fillId="0" borderId="5" xfId="0" applyFont="1" applyBorder="1"/>
    <xf numFmtId="0" fontId="2" fillId="0" borderId="5" xfId="1" applyFont="1" applyBorder="1"/>
    <xf numFmtId="0" fontId="1" fillId="0" borderId="5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Continuous" vertical="center" wrapText="1"/>
    </xf>
    <xf numFmtId="0" fontId="8" fillId="0" borderId="7" xfId="0" applyFont="1" applyBorder="1" applyAlignment="1">
      <alignment horizontal="centerContinuous" vertical="center" wrapText="1"/>
    </xf>
    <xf numFmtId="0" fontId="8" fillId="0" borderId="8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1" fillId="0" borderId="1" xfId="0" applyFont="1" applyBorder="1" applyAlignment="1">
      <alignment horizontal="centerContinuous" vertical="center"/>
    </xf>
    <xf numFmtId="49" fontId="12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7" fillId="0" borderId="10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3" fontId="1" fillId="0" borderId="10" xfId="0" quotePrefix="1" applyNumberFormat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1" fillId="0" borderId="13" xfId="0" applyFont="1" applyBorder="1" applyAlignment="1">
      <alignment vertical="center" wrapText="1"/>
    </xf>
    <xf numFmtId="3" fontId="11" fillId="0" borderId="14" xfId="0" applyNumberFormat="1" applyFont="1" applyBorder="1" applyAlignment="1">
      <alignment horizontal="center" vertical="center" wrapText="1"/>
    </xf>
    <xf numFmtId="3" fontId="11" fillId="0" borderId="15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16" xfId="0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16" fillId="0" borderId="10" xfId="0" applyFont="1" applyBorder="1" applyAlignment="1">
      <alignment horizontal="center" vertical="center" wrapText="1"/>
    </xf>
    <xf numFmtId="0" fontId="14" fillId="0" borderId="10" xfId="0" applyFont="1" applyBorder="1" applyAlignment="1">
      <alignment vertical="center"/>
    </xf>
    <xf numFmtId="3" fontId="5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7" fillId="0" borderId="8" xfId="0" applyFont="1" applyBorder="1" applyAlignment="1">
      <alignment vertical="center" wrapText="1"/>
    </xf>
    <xf numFmtId="0" fontId="17" fillId="0" borderId="17" xfId="0" applyFont="1" applyBorder="1" applyAlignment="1">
      <alignment vertical="center" wrapText="1"/>
    </xf>
    <xf numFmtId="0" fontId="15" fillId="0" borderId="10" xfId="0" applyFont="1" applyBorder="1" applyAlignment="1">
      <alignment horizontal="center" vertical="center" wrapText="1"/>
    </xf>
    <xf numFmtId="0" fontId="14" fillId="0" borderId="10" xfId="0" applyFont="1" applyBorder="1" applyAlignment="1">
      <alignment vertical="center" wrapText="1"/>
    </xf>
    <xf numFmtId="0" fontId="14" fillId="0" borderId="11" xfId="0" applyFont="1" applyBorder="1" applyAlignment="1">
      <alignment vertical="center" wrapText="1"/>
    </xf>
    <xf numFmtId="0" fontId="1" fillId="0" borderId="11" xfId="0" applyFont="1" applyBorder="1" applyAlignment="1">
      <alignment horizontal="center" vertical="center" wrapText="1"/>
    </xf>
    <xf numFmtId="49" fontId="12" fillId="0" borderId="8" xfId="0" applyNumberFormat="1" applyFont="1" applyBorder="1" applyAlignment="1">
      <alignment horizontal="center" vertical="center"/>
    </xf>
    <xf numFmtId="0" fontId="14" fillId="0" borderId="18" xfId="0" applyFont="1" applyBorder="1" applyAlignment="1">
      <alignment vertical="center" wrapText="1"/>
    </xf>
    <xf numFmtId="0" fontId="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vertical="center" wrapText="1"/>
    </xf>
    <xf numFmtId="0" fontId="15" fillId="0" borderId="20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7" fillId="0" borderId="21" xfId="0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3" fontId="5" fillId="0" borderId="8" xfId="0" applyNumberFormat="1" applyFont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165" fontId="5" fillId="0" borderId="8" xfId="0" applyNumberFormat="1" applyFont="1" applyBorder="1" applyAlignment="1">
      <alignment horizontal="center" vertical="center"/>
    </xf>
    <xf numFmtId="0" fontId="0" fillId="0" borderId="2" xfId="0" applyBorder="1"/>
    <xf numFmtId="0" fontId="11" fillId="0" borderId="22" xfId="0" applyFont="1" applyBorder="1" applyAlignment="1">
      <alignment horizontal="centerContinuous" vertical="center"/>
    </xf>
    <xf numFmtId="0" fontId="7" fillId="0" borderId="8" xfId="0" applyFont="1" applyBorder="1" applyAlignment="1">
      <alignment horizontal="centerContinuous" vertical="center"/>
    </xf>
    <xf numFmtId="0" fontId="11" fillId="0" borderId="8" xfId="0" applyFont="1" applyBorder="1" applyAlignment="1">
      <alignment horizontal="centerContinuous" vertical="center"/>
    </xf>
    <xf numFmtId="0" fontId="8" fillId="0" borderId="23" xfId="0" applyFont="1" applyBorder="1" applyAlignment="1">
      <alignment horizontal="centerContinuous" vertical="center" wrapText="1"/>
    </xf>
    <xf numFmtId="0" fontId="8" fillId="0" borderId="24" xfId="0" applyFont="1" applyBorder="1" applyAlignment="1">
      <alignment horizontal="centerContinuous" vertical="center" wrapText="1"/>
    </xf>
    <xf numFmtId="0" fontId="8" fillId="0" borderId="25" xfId="0" applyFont="1" applyBorder="1" applyAlignment="1">
      <alignment horizontal="centerContinuous" vertical="center" wrapText="1"/>
    </xf>
    <xf numFmtId="0" fontId="8" fillId="0" borderId="26" xfId="0" applyFont="1" applyBorder="1" applyAlignment="1">
      <alignment vertical="center" wrapText="1"/>
    </xf>
    <xf numFmtId="0" fontId="8" fillId="0" borderId="22" xfId="0" applyFont="1" applyBorder="1" applyAlignment="1">
      <alignment horizontal="centerContinuous" vertical="center" wrapText="1"/>
    </xf>
    <xf numFmtId="0" fontId="19" fillId="0" borderId="8" xfId="0" applyFont="1" applyBorder="1" applyAlignment="1">
      <alignment horizontal="centerContinuous" vertical="center" wrapText="1"/>
    </xf>
    <xf numFmtId="0" fontId="8" fillId="0" borderId="8" xfId="0" applyFont="1" applyBorder="1" applyAlignment="1">
      <alignment horizontal="centerContinuous" vertical="center" wrapText="1"/>
    </xf>
    <xf numFmtId="0" fontId="8" fillId="0" borderId="27" xfId="0" applyFont="1" applyBorder="1" applyAlignment="1">
      <alignment horizontal="centerContinuous" vertical="center" wrapText="1"/>
    </xf>
    <xf numFmtId="0" fontId="8" fillId="0" borderId="28" xfId="0" applyFont="1" applyBorder="1" applyAlignment="1">
      <alignment horizontal="centerContinuous" vertical="center" wrapText="1"/>
    </xf>
    <xf numFmtId="0" fontId="8" fillId="0" borderId="29" xfId="0" applyFont="1" applyBorder="1" applyAlignment="1">
      <alignment horizontal="centerContinuous" vertical="center" wrapText="1"/>
    </xf>
    <xf numFmtId="0" fontId="8" fillId="0" borderId="9" xfId="0" applyFont="1" applyBorder="1" applyAlignment="1">
      <alignment vertical="center" wrapText="1"/>
    </xf>
    <xf numFmtId="3" fontId="8" fillId="0" borderId="8" xfId="0" applyNumberFormat="1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0" fillId="0" borderId="0" xfId="0" applyFont="1"/>
    <xf numFmtId="0" fontId="20" fillId="0" borderId="0" xfId="0" applyFont="1"/>
    <xf numFmtId="49" fontId="21" fillId="0" borderId="10" xfId="0" applyNumberFormat="1" applyFont="1" applyBorder="1" applyAlignment="1">
      <alignment horizontal="centerContinuous" vertical="center"/>
    </xf>
    <xf numFmtId="0" fontId="0" fillId="0" borderId="0" xfId="0" applyFont="1" applyAlignment="1">
      <alignment horizontal="centerContinuous"/>
    </xf>
    <xf numFmtId="0" fontId="0" fillId="0" borderId="10" xfId="0" applyFont="1" applyBorder="1" applyAlignment="1">
      <alignment horizontal="centerContinuous"/>
    </xf>
    <xf numFmtId="49" fontId="21" fillId="0" borderId="10" xfId="0" applyNumberFormat="1" applyFont="1" applyBorder="1" applyAlignment="1">
      <alignment horizontal="center" vertical="center" wrapText="1"/>
    </xf>
    <xf numFmtId="49" fontId="21" fillId="0" borderId="10" xfId="0" applyNumberFormat="1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49" fontId="21" fillId="0" borderId="30" xfId="0" applyNumberFormat="1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0" fillId="0" borderId="8" xfId="0" applyBorder="1"/>
    <xf numFmtId="0" fontId="8" fillId="0" borderId="31" xfId="0" applyFont="1" applyFill="1" applyBorder="1" applyAlignment="1">
      <alignment horizontal="center" vertical="center" wrapText="1"/>
    </xf>
    <xf numFmtId="3" fontId="12" fillId="0" borderId="8" xfId="0" applyNumberFormat="1" applyFont="1" applyBorder="1" applyAlignment="1">
      <alignment horizontal="center" vertical="center"/>
    </xf>
    <xf numFmtId="0" fontId="3" fillId="0" borderId="8" xfId="0" applyFont="1" applyBorder="1"/>
    <xf numFmtId="0" fontId="22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Continuous"/>
    </xf>
    <xf numFmtId="3" fontId="12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/>
    </xf>
    <xf numFmtId="0" fontId="5" fillId="0" borderId="32" xfId="0" applyFont="1" applyBorder="1" applyAlignment="1">
      <alignment horizontal="left" vertical="center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23" fillId="0" borderId="1" xfId="0" applyFont="1" applyBorder="1"/>
    <xf numFmtId="0" fontId="0" fillId="0" borderId="1" xfId="0" applyBorder="1"/>
    <xf numFmtId="0" fontId="24" fillId="0" borderId="1" xfId="0" applyFont="1" applyBorder="1" applyAlignment="1">
      <alignment horizontal="right"/>
    </xf>
    <xf numFmtId="0" fontId="24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  <xf numFmtId="0" fontId="4" fillId="0" borderId="1" xfId="0" applyFont="1" applyBorder="1"/>
    <xf numFmtId="0" fontId="3" fillId="0" borderId="1" xfId="0" applyFont="1" applyBorder="1"/>
    <xf numFmtId="0" fontId="19" fillId="0" borderId="0" xfId="0" applyFont="1" applyAlignment="1">
      <alignment horizontal="centerContinuous" vertical="center" wrapText="1"/>
    </xf>
    <xf numFmtId="0" fontId="4" fillId="0" borderId="0" xfId="0" applyFont="1" applyAlignment="1">
      <alignment horizontal="centerContinuous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Continuous" vertical="center"/>
    </xf>
    <xf numFmtId="0" fontId="11" fillId="0" borderId="12" xfId="0" applyFont="1" applyBorder="1" applyAlignment="1">
      <alignment vertical="center"/>
    </xf>
    <xf numFmtId="0" fontId="11" fillId="0" borderId="33" xfId="0" applyFont="1" applyBorder="1" applyAlignment="1">
      <alignment vertical="center" wrapText="1"/>
    </xf>
    <xf numFmtId="0" fontId="14" fillId="0" borderId="32" xfId="0" applyFont="1" applyBorder="1" applyAlignment="1">
      <alignment horizontal="centerContinuous" vertical="center"/>
    </xf>
    <xf numFmtId="0" fontId="0" fillId="0" borderId="34" xfId="0" applyFont="1" applyBorder="1" applyAlignment="1">
      <alignment horizontal="centerContinuous"/>
    </xf>
    <xf numFmtId="0" fontId="0" fillId="0" borderId="22" xfId="0" applyFont="1" applyBorder="1" applyAlignment="1">
      <alignment horizontal="centerContinuous"/>
    </xf>
    <xf numFmtId="0" fontId="11" fillId="0" borderId="3" xfId="0" applyFont="1" applyBorder="1" applyAlignment="1">
      <alignment horizontal="left" vertical="center"/>
    </xf>
    <xf numFmtId="0" fontId="0" fillId="0" borderId="10" xfId="0" applyBorder="1"/>
    <xf numFmtId="0" fontId="14" fillId="0" borderId="23" xfId="0" applyFont="1" applyBorder="1" applyAlignment="1">
      <alignment horizontal="centerContinuous" vertical="center"/>
    </xf>
    <xf numFmtId="0" fontId="14" fillId="0" borderId="24" xfId="0" applyFont="1" applyBorder="1" applyAlignment="1">
      <alignment horizontal="centerContinuous" vertical="center"/>
    </xf>
    <xf numFmtId="0" fontId="0" fillId="0" borderId="25" xfId="0" applyFont="1" applyBorder="1" applyAlignment="1">
      <alignment horizontal="centerContinuous"/>
    </xf>
    <xf numFmtId="0" fontId="7" fillId="0" borderId="1" xfId="0" applyFont="1" applyBorder="1" applyAlignment="1">
      <alignment horizontal="center" vertical="center"/>
    </xf>
    <xf numFmtId="0" fontId="0" fillId="0" borderId="35" xfId="0" applyBorder="1"/>
    <xf numFmtId="0" fontId="19" fillId="0" borderId="36" xfId="0" applyFont="1" applyBorder="1" applyAlignment="1">
      <alignment horizontal="centerContinuous" vertical="center" wrapText="1"/>
    </xf>
    <xf numFmtId="0" fontId="4" fillId="0" borderId="10" xfId="0" applyFont="1" applyBorder="1" applyAlignment="1">
      <alignment horizontal="centerContinuous"/>
    </xf>
    <xf numFmtId="0" fontId="3" fillId="0" borderId="35" xfId="0" applyFont="1" applyBorder="1"/>
    <xf numFmtId="0" fontId="3" fillId="0" borderId="2" xfId="0" applyFont="1" applyBorder="1"/>
    <xf numFmtId="0" fontId="19" fillId="0" borderId="37" xfId="0" applyFont="1" applyBorder="1" applyAlignment="1">
      <alignment horizontal="centerContinuous" vertical="center"/>
    </xf>
    <xf numFmtId="0" fontId="25" fillId="0" borderId="8" xfId="0" applyFont="1" applyBorder="1" applyAlignment="1">
      <alignment horizontal="centerContinuous"/>
    </xf>
    <xf numFmtId="0" fontId="19" fillId="0" borderId="8" xfId="0" applyFont="1" applyBorder="1" applyAlignment="1">
      <alignment horizontal="centerContinuous" vertical="center"/>
    </xf>
    <xf numFmtId="0" fontId="4" fillId="0" borderId="8" xfId="0" applyFont="1" applyBorder="1" applyAlignment="1">
      <alignment horizontal="centerContinuous"/>
    </xf>
    <xf numFmtId="0" fontId="8" fillId="0" borderId="10" xfId="0" applyFont="1" applyBorder="1" applyAlignment="1">
      <alignment horizontal="center" vertical="center" wrapText="1"/>
    </xf>
    <xf numFmtId="0" fontId="0" fillId="0" borderId="31" xfId="0" applyFont="1" applyBorder="1"/>
    <xf numFmtId="0" fontId="21" fillId="0" borderId="38" xfId="0" applyFont="1" applyBorder="1" applyAlignment="1">
      <alignment horizontal="centerContinuous" vertical="center" wrapText="1"/>
    </xf>
    <xf numFmtId="0" fontId="21" fillId="0" borderId="30" xfId="0" applyFont="1" applyBorder="1" applyAlignment="1">
      <alignment horizontal="centerContinuous" vertical="center" wrapText="1"/>
    </xf>
    <xf numFmtId="0" fontId="5" fillId="0" borderId="3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Continuous" vertical="center"/>
    </xf>
    <xf numFmtId="0" fontId="21" fillId="0" borderId="38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 wrapText="1"/>
    </xf>
    <xf numFmtId="0" fontId="19" fillId="0" borderId="39" xfId="0" applyFont="1" applyBorder="1" applyAlignment="1">
      <alignment horizontal="center" vertical="center" wrapText="1"/>
    </xf>
    <xf numFmtId="0" fontId="19" fillId="0" borderId="40" xfId="0" applyFont="1" applyBorder="1" applyAlignment="1">
      <alignment horizontal="center" vertical="center" wrapText="1"/>
    </xf>
    <xf numFmtId="0" fontId="19" fillId="0" borderId="41" xfId="0" applyFont="1" applyBorder="1" applyAlignment="1">
      <alignment horizontal="center" vertical="center" wrapText="1"/>
    </xf>
    <xf numFmtId="0" fontId="19" fillId="0" borderId="33" xfId="0" applyFont="1" applyBorder="1" applyAlignment="1">
      <alignment horizontal="centerContinuous" vertical="center" wrapText="1"/>
    </xf>
    <xf numFmtId="0" fontId="19" fillId="0" borderId="10" xfId="0" applyFont="1" applyBorder="1" applyAlignment="1">
      <alignment horizontal="centerContinuous" vertical="center" wrapText="1"/>
    </xf>
    <xf numFmtId="0" fontId="19" fillId="0" borderId="26" xfId="0" applyFont="1" applyBorder="1" applyAlignment="1">
      <alignment horizontal="center" vertical="center" wrapText="1"/>
    </xf>
    <xf numFmtId="0" fontId="19" fillId="0" borderId="22" xfId="0" applyFont="1" applyBorder="1" applyAlignment="1">
      <alignment horizontal="centerContinuous" vertical="center"/>
    </xf>
    <xf numFmtId="0" fontId="26" fillId="0" borderId="8" xfId="0" applyFont="1" applyBorder="1" applyAlignment="1">
      <alignment horizontal="centerContinuous" vertical="center"/>
    </xf>
    <xf numFmtId="0" fontId="19" fillId="0" borderId="8" xfId="0" applyFont="1" applyBorder="1" applyAlignment="1">
      <alignment horizontal="center" vertical="center" wrapText="1"/>
    </xf>
    <xf numFmtId="3" fontId="12" fillId="0" borderId="10" xfId="0" applyNumberFormat="1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 wrapText="1"/>
    </xf>
    <xf numFmtId="0" fontId="21" fillId="0" borderId="33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3" fontId="21" fillId="0" borderId="30" xfId="0" applyNumberFormat="1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Continuous" vertical="center"/>
    </xf>
    <xf numFmtId="3" fontId="12" fillId="0" borderId="30" xfId="0" applyNumberFormat="1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 wrapText="1"/>
    </xf>
    <xf numFmtId="0" fontId="19" fillId="0" borderId="44" xfId="0" applyFont="1" applyBorder="1" applyAlignment="1">
      <alignment horizontal="center" vertical="center" wrapText="1"/>
    </xf>
    <xf numFmtId="0" fontId="0" fillId="0" borderId="45" xfId="0" applyBorder="1"/>
    <xf numFmtId="0" fontId="19" fillId="0" borderId="33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 wrapText="1"/>
    </xf>
    <xf numFmtId="0" fontId="19" fillId="0" borderId="45" xfId="0" applyFont="1" applyBorder="1" applyAlignment="1">
      <alignment horizontal="center" vertical="center" wrapText="1"/>
    </xf>
    <xf numFmtId="3" fontId="19" fillId="0" borderId="33" xfId="0" applyNumberFormat="1" applyFont="1" applyBorder="1" applyAlignment="1">
      <alignment horizontal="center" vertical="center"/>
    </xf>
    <xf numFmtId="3" fontId="19" fillId="0" borderId="10" xfId="0" applyNumberFormat="1" applyFont="1" applyBorder="1" applyAlignment="1">
      <alignment horizontal="center" vertical="center"/>
    </xf>
    <xf numFmtId="3" fontId="21" fillId="0" borderId="10" xfId="0" applyNumberFormat="1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3" fontId="19" fillId="0" borderId="30" xfId="0" applyNumberFormat="1" applyFont="1" applyBorder="1" applyAlignment="1">
      <alignment horizontal="center" vertical="center"/>
    </xf>
    <xf numFmtId="3" fontId="10" fillId="0" borderId="30" xfId="0" applyNumberFormat="1" applyFont="1" applyBorder="1" applyAlignment="1">
      <alignment horizontal="center" vertical="center"/>
    </xf>
    <xf numFmtId="0" fontId="11" fillId="0" borderId="32" xfId="0" applyFont="1" applyBorder="1" applyAlignment="1">
      <alignment horizontal="centerContinuous" vertical="center"/>
    </xf>
    <xf numFmtId="0" fontId="0" fillId="0" borderId="34" xfId="0" applyBorder="1" applyAlignment="1">
      <alignment horizontal="centerContinuous"/>
    </xf>
    <xf numFmtId="0" fontId="0" fillId="0" borderId="22" xfId="0" applyBorder="1" applyAlignment="1">
      <alignment horizontal="centerContinuous"/>
    </xf>
    <xf numFmtId="0" fontId="0" fillId="0" borderId="10" xfId="0" applyBorder="1" applyAlignment="1">
      <alignment horizontal="centerContinuous"/>
    </xf>
    <xf numFmtId="0" fontId="0" fillId="0" borderId="31" xfId="0" applyBorder="1"/>
    <xf numFmtId="0" fontId="8" fillId="0" borderId="38" xfId="0" applyFont="1" applyBorder="1" applyAlignment="1">
      <alignment horizontal="centerContinuous" vertical="center" wrapText="1"/>
    </xf>
    <xf numFmtId="0" fontId="0" fillId="0" borderId="0" xfId="0" applyAlignment="1">
      <alignment horizontal="centerContinuous"/>
    </xf>
    <xf numFmtId="0" fontId="8" fillId="0" borderId="30" xfId="0" applyFont="1" applyBorder="1" applyAlignment="1">
      <alignment horizontal="centerContinuous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33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/>
    </xf>
    <xf numFmtId="0" fontId="11" fillId="0" borderId="32" xfId="0" applyFont="1" applyBorder="1" applyAlignment="1">
      <alignment horizontal="left" vertical="center"/>
    </xf>
    <xf numFmtId="0" fontId="11" fillId="0" borderId="22" xfId="0" applyFont="1" applyBorder="1" applyAlignment="1">
      <alignment horizontal="centerContinuous" vertical="center" wrapText="1"/>
    </xf>
    <xf numFmtId="0" fontId="0" fillId="0" borderId="8" xfId="0" applyBorder="1" applyAlignment="1">
      <alignment horizontal="centerContinuous"/>
    </xf>
    <xf numFmtId="0" fontId="7" fillId="0" borderId="0" xfId="0" applyFont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/>
    </xf>
    <xf numFmtId="0" fontId="7" fillId="0" borderId="3" xfId="0" applyFont="1" applyBorder="1" applyAlignment="1">
      <alignment horizontal="centerContinuous" vertical="center"/>
    </xf>
    <xf numFmtId="0" fontId="29" fillId="0" borderId="3" xfId="0" applyFont="1" applyBorder="1" applyAlignment="1">
      <alignment horizontal="centerContinuous"/>
    </xf>
    <xf numFmtId="0" fontId="19" fillId="0" borderId="6" xfId="0" applyFont="1" applyBorder="1" applyAlignment="1">
      <alignment horizontal="centerContinuous" vertical="center"/>
    </xf>
    <xf numFmtId="0" fontId="19" fillId="0" borderId="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Continuous" vertical="center" wrapText="1"/>
    </xf>
    <xf numFmtId="0" fontId="8" fillId="0" borderId="47" xfId="0" applyFont="1" applyBorder="1" applyAlignment="1">
      <alignment horizontal="centerContinuous" vertical="center" wrapText="1"/>
    </xf>
    <xf numFmtId="0" fontId="8" fillId="0" borderId="48" xfId="0" applyFont="1" applyBorder="1" applyAlignment="1">
      <alignment horizontal="centerContinuous" vertical="center" wrapText="1"/>
    </xf>
    <xf numFmtId="0" fontId="12" fillId="0" borderId="6" xfId="0" applyFont="1" applyBorder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/>
    </xf>
    <xf numFmtId="0" fontId="7" fillId="0" borderId="12" xfId="0" applyFont="1" applyBorder="1" applyAlignment="1">
      <alignment horizontal="centerContinuous" vertical="center"/>
    </xf>
    <xf numFmtId="0" fontId="14" fillId="0" borderId="5" xfId="0" applyFont="1" applyBorder="1" applyAlignment="1">
      <alignment horizontal="centerContinuous"/>
    </xf>
    <xf numFmtId="0" fontId="29" fillId="0" borderId="5" xfId="0" applyFont="1" applyBorder="1" applyAlignment="1">
      <alignment horizontal="centerContinuous"/>
    </xf>
    <xf numFmtId="0" fontId="29" fillId="0" borderId="33" xfId="0" applyFont="1" applyBorder="1" applyAlignment="1">
      <alignment horizontal="centerContinuous"/>
    </xf>
    <xf numFmtId="3" fontId="19" fillId="0" borderId="0" xfId="0" applyNumberFormat="1" applyFont="1" applyAlignment="1">
      <alignment horizontal="center" vertical="center"/>
    </xf>
    <xf numFmtId="0" fontId="14" fillId="0" borderId="8" xfId="0" applyFont="1" applyBorder="1" applyAlignment="1">
      <alignment horizontal="centerContinuous"/>
    </xf>
    <xf numFmtId="0" fontId="14" fillId="0" borderId="12" xfId="0" applyFont="1" applyBorder="1" applyAlignment="1">
      <alignment horizontal="centerContinuous"/>
    </xf>
    <xf numFmtId="0" fontId="14" fillId="0" borderId="33" xfId="0" applyFont="1" applyBorder="1" applyAlignment="1">
      <alignment horizontal="centerContinuous"/>
    </xf>
    <xf numFmtId="0" fontId="0" fillId="0" borderId="30" xfId="0" applyBorder="1"/>
    <xf numFmtId="0" fontId="14" fillId="0" borderId="30" xfId="0" applyFont="1" applyBorder="1" applyAlignment="1">
      <alignment horizontal="centerContinuous" vertical="center"/>
    </xf>
    <xf numFmtId="0" fontId="0" fillId="0" borderId="30" xfId="0" applyBorder="1" applyAlignment="1">
      <alignment horizontal="centerContinuous"/>
    </xf>
    <xf numFmtId="0" fontId="8" fillId="0" borderId="38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7" fillId="0" borderId="6" xfId="0" applyFont="1" applyBorder="1" applyAlignment="1">
      <alignment horizontal="centerContinuous" vertical="center"/>
    </xf>
    <xf numFmtId="0" fontId="4" fillId="0" borderId="49" xfId="0" applyFont="1" applyBorder="1" applyAlignment="1">
      <alignment horizontal="centerContinuous"/>
    </xf>
    <xf numFmtId="0" fontId="4" fillId="0" borderId="7" xfId="0" applyFont="1" applyBorder="1" applyAlignment="1">
      <alignment horizontal="centerContinuous"/>
    </xf>
    <xf numFmtId="0" fontId="4" fillId="0" borderId="27" xfId="0" applyFont="1" applyBorder="1"/>
    <xf numFmtId="0" fontId="19" fillId="0" borderId="27" xfId="0" applyFont="1" applyBorder="1" applyAlignment="1">
      <alignment horizontal="centerContinuous" vertical="center" wrapText="1"/>
    </xf>
    <xf numFmtId="0" fontId="19" fillId="0" borderId="30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0" fillId="0" borderId="27" xfId="0" applyFont="1" applyBorder="1" applyAlignment="1">
      <alignment horizontal="center" vertical="center" wrapText="1"/>
    </xf>
    <xf numFmtId="0" fontId="30" fillId="0" borderId="30" xfId="0" applyFont="1" applyBorder="1" applyAlignment="1">
      <alignment horizontal="center" vertical="center" wrapText="1"/>
    </xf>
    <xf numFmtId="0" fontId="30" fillId="0" borderId="9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3" fontId="30" fillId="0" borderId="10" xfId="0" applyNumberFormat="1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3" fillId="0" borderId="0" xfId="0" applyFont="1" applyBorder="1"/>
    <xf numFmtId="0" fontId="0" fillId="0" borderId="11" xfId="0" applyBorder="1"/>
    <xf numFmtId="0" fontId="8" fillId="0" borderId="50" xfId="0" applyFont="1" applyBorder="1" applyAlignment="1">
      <alignment horizontal="centerContinuous" vertical="center" wrapText="1"/>
    </xf>
    <xf numFmtId="0" fontId="0" fillId="0" borderId="49" xfId="0" applyBorder="1" applyAlignment="1">
      <alignment horizontal="centerContinuous"/>
    </xf>
    <xf numFmtId="0" fontId="8" fillId="0" borderId="51" xfId="0" applyFont="1" applyBorder="1" applyAlignment="1">
      <alignment horizontal="centerContinuous" vertical="center" wrapText="1"/>
    </xf>
    <xf numFmtId="0" fontId="0" fillId="0" borderId="52" xfId="0" applyBorder="1" applyAlignment="1">
      <alignment horizontal="centerContinuous"/>
    </xf>
    <xf numFmtId="0" fontId="11" fillId="0" borderId="3" xfId="0" applyFont="1" applyBorder="1" applyAlignment="1">
      <alignment horizontal="centerContinuous" vertical="center" wrapText="1"/>
    </xf>
    <xf numFmtId="0" fontId="0" fillId="0" borderId="3" xfId="0" applyBorder="1" applyAlignment="1">
      <alignment horizontal="centerContinuous"/>
    </xf>
    <xf numFmtId="0" fontId="8" fillId="0" borderId="10" xfId="0" applyFont="1" applyBorder="1" applyAlignment="1">
      <alignment horizontal="centerContinuous" vertical="center" wrapText="1"/>
    </xf>
    <xf numFmtId="0" fontId="0" fillId="0" borderId="10" xfId="0" applyBorder="1" applyAlignment="1">
      <alignment horizontal="centerContinuous" vertical="center"/>
    </xf>
    <xf numFmtId="0" fontId="11" fillId="0" borderId="53" xfId="0" applyFont="1" applyBorder="1" applyAlignment="1">
      <alignment horizontal="left" vertical="center"/>
    </xf>
    <xf numFmtId="0" fontId="0" fillId="0" borderId="53" xfId="0" applyBorder="1" applyAlignment="1">
      <alignment horizontal="centerContinuous"/>
    </xf>
    <xf numFmtId="0" fontId="8" fillId="0" borderId="29" xfId="0" applyFont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Continuous" vertical="center" wrapText="1"/>
    </xf>
    <xf numFmtId="0" fontId="11" fillId="0" borderId="45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2" fillId="0" borderId="3" xfId="0" applyFont="1" applyBorder="1" applyAlignment="1">
      <alignment horizontal="center" vertical="center" wrapText="1"/>
    </xf>
    <xf numFmtId="3" fontId="19" fillId="0" borderId="1" xfId="0" applyNumberFormat="1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Continuous" vertical="center" wrapText="1"/>
    </xf>
    <xf numFmtId="0" fontId="0" fillId="0" borderId="0" xfId="0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Continuous" vertical="center"/>
    </xf>
    <xf numFmtId="0" fontId="11" fillId="0" borderId="33" xfId="0" applyFont="1" applyBorder="1" applyAlignment="1">
      <alignment horizontal="centerContinuous" vertical="center"/>
    </xf>
    <xf numFmtId="3" fontId="1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33" xfId="0" applyFont="1" applyBorder="1" applyAlignment="1">
      <alignment vertical="center"/>
    </xf>
    <xf numFmtId="0" fontId="32" fillId="0" borderId="8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Continuous" vertical="center" wrapText="1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3" fontId="1" fillId="0" borderId="9" xfId="0" applyNumberFormat="1" applyFont="1" applyBorder="1" applyAlignment="1">
      <alignment horizontal="center" wrapText="1"/>
    </xf>
    <xf numFmtId="0" fontId="1" fillId="0" borderId="9" xfId="0" applyNumberFormat="1" applyFont="1" applyBorder="1" applyAlignment="1">
      <alignment horizontal="center" wrapText="1"/>
    </xf>
    <xf numFmtId="3" fontId="34" fillId="0" borderId="1" xfId="0" applyNumberFormat="1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wrapText="1"/>
    </xf>
    <xf numFmtId="0" fontId="35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wrapText="1"/>
    </xf>
    <xf numFmtId="0" fontId="1" fillId="0" borderId="1" xfId="0" applyNumberFormat="1" applyFont="1" applyBorder="1" applyAlignment="1">
      <alignment horizontal="center" wrapText="1"/>
    </xf>
    <xf numFmtId="0" fontId="14" fillId="0" borderId="0" xfId="0" applyFont="1" applyBorder="1" applyAlignment="1">
      <alignment horizontal="centerContinuous" wrapText="1"/>
    </xf>
    <xf numFmtId="3" fontId="14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1" fillId="0" borderId="1" xfId="0" applyNumberFormat="1" applyFont="1" applyBorder="1" applyAlignment="1">
      <alignment horizontal="center" vertical="center" wrapText="1"/>
    </xf>
    <xf numFmtId="0" fontId="1" fillId="0" borderId="10" xfId="0" applyFont="1" applyBorder="1"/>
    <xf numFmtId="0" fontId="2" fillId="0" borderId="10" xfId="0" applyFont="1" applyBorder="1"/>
    <xf numFmtId="3" fontId="1" fillId="0" borderId="10" xfId="0" applyNumberFormat="1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Border="1"/>
    <xf numFmtId="4" fontId="5" fillId="0" borderId="10" xfId="0" applyNumberFormat="1" applyFont="1" applyFill="1" applyBorder="1" applyAlignment="1">
      <alignment horizontal="center" vertical="center"/>
    </xf>
    <xf numFmtId="3" fontId="5" fillId="0" borderId="10" xfId="0" applyNumberFormat="1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49" fontId="21" fillId="0" borderId="54" xfId="0" applyNumberFormat="1" applyFont="1" applyFill="1" applyBorder="1" applyAlignment="1">
      <alignment horizontal="center" vertical="center" wrapText="1"/>
    </xf>
    <xf numFmtId="49" fontId="21" fillId="0" borderId="0" xfId="0" applyNumberFormat="1" applyFont="1" applyBorder="1" applyAlignment="1">
      <alignment horizontal="centerContinuous" vertical="center"/>
    </xf>
    <xf numFmtId="0" fontId="0" fillId="0" borderId="0" xfId="0" applyFont="1" applyBorder="1" applyAlignment="1">
      <alignment horizontal="centerContinuous"/>
    </xf>
    <xf numFmtId="0" fontId="41" fillId="0" borderId="10" xfId="0" applyFont="1" applyBorder="1" applyAlignment="1">
      <alignment horizontal="center" vertical="center"/>
    </xf>
    <xf numFmtId="0" fontId="2" fillId="0" borderId="0" xfId="1" applyFont="1" applyBorder="1"/>
    <xf numFmtId="0" fontId="2" fillId="0" borderId="3" xfId="0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10" xfId="0" applyNumberFormat="1" applyFont="1" applyFill="1" applyBorder="1" applyAlignment="1">
      <alignment horizontal="center" vertical="center"/>
    </xf>
    <xf numFmtId="0" fontId="1" fillId="0" borderId="0" xfId="0" applyFont="1" applyFill="1"/>
    <xf numFmtId="0" fontId="1" fillId="0" borderId="10" xfId="0" applyFont="1" applyFill="1" applyBorder="1" applyAlignment="1">
      <alignment horizontal="center" vertical="center"/>
    </xf>
    <xf numFmtId="0" fontId="36" fillId="0" borderId="10" xfId="0" applyFont="1" applyBorder="1"/>
    <xf numFmtId="3" fontId="36" fillId="0" borderId="10" xfId="0" applyNumberFormat="1" applyFont="1" applyBorder="1" applyAlignment="1">
      <alignment horizontal="center" vertical="center"/>
    </xf>
    <xf numFmtId="0" fontId="36" fillId="0" borderId="0" xfId="0" applyFont="1"/>
    <xf numFmtId="49" fontId="2" fillId="0" borderId="3" xfId="1" applyNumberFormat="1" applyFont="1" applyBorder="1"/>
    <xf numFmtId="49" fontId="2" fillId="0" borderId="3" xfId="1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164" fontId="1" fillId="0" borderId="3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2" fillId="0" borderId="53" xfId="1" applyFont="1" applyBorder="1" applyAlignment="1">
      <alignment horizontal="center" vertical="center"/>
    </xf>
    <xf numFmtId="0" fontId="36" fillId="0" borderId="10" xfId="0" applyFont="1" applyBorder="1" applyAlignment="1">
      <alignment horizontal="left" indent="1"/>
    </xf>
    <xf numFmtId="0" fontId="36" fillId="0" borderId="10" xfId="0" applyFont="1" applyBorder="1" applyAlignment="1">
      <alignment horizontal="left" indent="3"/>
    </xf>
    <xf numFmtId="0" fontId="2" fillId="0" borderId="10" xfId="0" applyFont="1" applyBorder="1" applyAlignment="1">
      <alignment horizontal="left" indent="2"/>
    </xf>
    <xf numFmtId="3" fontId="2" fillId="0" borderId="10" xfId="0" applyNumberFormat="1" applyFont="1" applyBorder="1" applyAlignment="1">
      <alignment horizontal="center" vertical="center"/>
    </xf>
    <xf numFmtId="0" fontId="7" fillId="0" borderId="10" xfId="0" applyFont="1" applyBorder="1"/>
    <xf numFmtId="0" fontId="14" fillId="0" borderId="10" xfId="0" applyFont="1" applyBorder="1" applyAlignment="1">
      <alignment horizontal="center" vertical="center"/>
    </xf>
    <xf numFmtId="0" fontId="14" fillId="0" borderId="10" xfId="0" applyFont="1" applyBorder="1"/>
    <xf numFmtId="0" fontId="11" fillId="0" borderId="10" xfId="0" applyFont="1" applyBorder="1" applyAlignment="1">
      <alignment horizontal="center" vertical="center"/>
    </xf>
    <xf numFmtId="0" fontId="14" fillId="0" borderId="0" xfId="0" applyFont="1"/>
    <xf numFmtId="0" fontId="7" fillId="0" borderId="55" xfId="0" applyFont="1" applyBorder="1"/>
    <xf numFmtId="0" fontId="2" fillId="0" borderId="55" xfId="0" applyFont="1" applyBorder="1"/>
    <xf numFmtId="0" fontId="2" fillId="0" borderId="55" xfId="0" applyFont="1" applyBorder="1" applyAlignment="1">
      <alignment horizontal="left" indent="1"/>
    </xf>
    <xf numFmtId="0" fontId="2" fillId="0" borderId="55" xfId="0" applyFont="1" applyBorder="1" applyAlignment="1">
      <alignment horizontal="left" indent="2"/>
    </xf>
    <xf numFmtId="0" fontId="2" fillId="0" borderId="55" xfId="0" applyFont="1" applyBorder="1" applyAlignment="1">
      <alignment horizontal="left" indent="3"/>
    </xf>
    <xf numFmtId="0" fontId="2" fillId="0" borderId="55" xfId="0" applyFont="1" applyBorder="1" applyAlignment="1">
      <alignment horizontal="left" indent="4"/>
    </xf>
    <xf numFmtId="0" fontId="2" fillId="0" borderId="55" xfId="0" applyFont="1" applyBorder="1" applyAlignment="1">
      <alignment horizontal="left" indent="5"/>
    </xf>
    <xf numFmtId="0" fontId="2" fillId="0" borderId="56" xfId="0" applyFont="1" applyBorder="1" applyAlignment="1">
      <alignment horizontal="left" indent="3"/>
    </xf>
    <xf numFmtId="0" fontId="2" fillId="0" borderId="10" xfId="0" applyFont="1" applyBorder="1" applyAlignment="1">
      <alignment horizontal="left" indent="4"/>
    </xf>
    <xf numFmtId="0" fontId="2" fillId="0" borderId="10" xfId="0" applyFont="1" applyBorder="1" applyAlignment="1">
      <alignment horizontal="left" indent="5"/>
    </xf>
    <xf numFmtId="0" fontId="42" fillId="0" borderId="10" xfId="0" applyFont="1" applyBorder="1"/>
    <xf numFmtId="3" fontId="42" fillId="0" borderId="10" xfId="0" applyNumberFormat="1" applyFont="1" applyBorder="1" applyAlignment="1">
      <alignment horizontal="center" vertical="center"/>
    </xf>
    <xf numFmtId="0" fontId="42" fillId="0" borderId="0" xfId="0" applyFont="1"/>
    <xf numFmtId="0" fontId="1" fillId="0" borderId="55" xfId="0" applyFont="1" applyBorder="1" applyAlignment="1">
      <alignment horizontal="center" vertical="center"/>
    </xf>
    <xf numFmtId="3" fontId="1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2" fillId="0" borderId="10" xfId="0" applyFont="1" applyBorder="1" applyAlignment="1">
      <alignment horizontal="left" indent="1"/>
    </xf>
    <xf numFmtId="0" fontId="36" fillId="0" borderId="10" xfId="0" applyFont="1" applyBorder="1" applyAlignment="1">
      <alignment horizontal="left" indent="2"/>
    </xf>
    <xf numFmtId="0" fontId="2" fillId="0" borderId="10" xfId="0" applyFont="1" applyBorder="1" applyAlignment="1">
      <alignment horizontal="left" indent="3"/>
    </xf>
    <xf numFmtId="0" fontId="36" fillId="0" borderId="0" xfId="0" applyFont="1" applyBorder="1" applyAlignment="1">
      <alignment horizontal="left" indent="1"/>
    </xf>
    <xf numFmtId="3" fontId="36" fillId="0" borderId="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167" fontId="36" fillId="0" borderId="10" xfId="0" applyNumberFormat="1" applyFont="1" applyBorder="1" applyAlignment="1">
      <alignment horizontal="center" vertical="center"/>
    </xf>
    <xf numFmtId="167" fontId="2" fillId="0" borderId="10" xfId="0" applyNumberFormat="1" applyFont="1" applyBorder="1" applyAlignment="1">
      <alignment horizontal="center" vertical="center"/>
    </xf>
    <xf numFmtId="0" fontId="2" fillId="0" borderId="56" xfId="0" applyFont="1" applyBorder="1" applyAlignment="1">
      <alignment horizontal="left" indent="1"/>
    </xf>
    <xf numFmtId="3" fontId="1" fillId="0" borderId="0" xfId="0" applyNumberFormat="1" applyFont="1" applyBorder="1" applyAlignment="1">
      <alignment horizontal="center" vertical="center"/>
    </xf>
    <xf numFmtId="0" fontId="12" fillId="0" borderId="8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left"/>
    </xf>
    <xf numFmtId="3" fontId="1" fillId="0" borderId="0" xfId="0" applyNumberFormat="1" applyFont="1" applyFill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3" fontId="14" fillId="0" borderId="10" xfId="0" applyNumberFormat="1" applyFont="1" applyBorder="1" applyAlignment="1">
      <alignment horizontal="center" vertical="center"/>
    </xf>
    <xf numFmtId="0" fontId="1" fillId="0" borderId="0" xfId="0" applyFont="1" applyBorder="1"/>
    <xf numFmtId="0" fontId="42" fillId="0" borderId="10" xfId="0" applyFont="1" applyBorder="1" applyAlignment="1">
      <alignment horizontal="center" vertical="center"/>
    </xf>
    <xf numFmtId="167" fontId="1" fillId="0" borderId="55" xfId="0" applyNumberFormat="1" applyFont="1" applyBorder="1" applyAlignment="1">
      <alignment horizontal="center" vertical="center"/>
    </xf>
    <xf numFmtId="0" fontId="36" fillId="0" borderId="0" xfId="0" applyFont="1" applyBorder="1"/>
    <xf numFmtId="3" fontId="1" fillId="5" borderId="10" xfId="0" applyNumberFormat="1" applyFont="1" applyFill="1" applyBorder="1" applyAlignment="1">
      <alignment horizontal="center" vertical="center"/>
    </xf>
    <xf numFmtId="0" fontId="7" fillId="0" borderId="8" xfId="0" applyFont="1" applyBorder="1"/>
    <xf numFmtId="0" fontId="14" fillId="0" borderId="8" xfId="0" applyFont="1" applyBorder="1" applyAlignment="1">
      <alignment horizontal="center" vertical="center"/>
    </xf>
    <xf numFmtId="0" fontId="2" fillId="0" borderId="8" xfId="0" applyFont="1" applyBorder="1"/>
    <xf numFmtId="0" fontId="7" fillId="0" borderId="0" xfId="0" applyFont="1" applyBorder="1" applyAlignment="1">
      <alignment horizontal="centerContinuous" vertical="center"/>
    </xf>
    <xf numFmtId="0" fontId="28" fillId="0" borderId="0" xfId="0" applyFont="1" applyBorder="1" applyAlignment="1">
      <alignment horizontal="centerContinuous" vertical="center"/>
    </xf>
    <xf numFmtId="0" fontId="7" fillId="0" borderId="0" xfId="0" applyFont="1" applyBorder="1" applyAlignment="1">
      <alignment horizontal="left" vertical="center"/>
    </xf>
    <xf numFmtId="0" fontId="36" fillId="0" borderId="55" xfId="0" applyFont="1" applyBorder="1"/>
    <xf numFmtId="3" fontId="36" fillId="0" borderId="55" xfId="0" applyNumberFormat="1" applyFont="1" applyBorder="1" applyAlignment="1">
      <alignment horizontal="center" vertical="center"/>
    </xf>
    <xf numFmtId="0" fontId="36" fillId="0" borderId="55" xfId="0" applyFont="1" applyBorder="1" applyAlignment="1">
      <alignment horizontal="left" indent="2"/>
    </xf>
    <xf numFmtId="0" fontId="36" fillId="0" borderId="55" xfId="0" applyFont="1" applyBorder="1" applyAlignment="1">
      <alignment horizontal="center" vertical="center"/>
    </xf>
    <xf numFmtId="0" fontId="36" fillId="0" borderId="55" xfId="0" applyFont="1" applyBorder="1" applyAlignment="1">
      <alignment horizontal="left" indent="3"/>
    </xf>
    <xf numFmtId="0" fontId="36" fillId="0" borderId="55" xfId="0" applyFont="1" applyBorder="1" applyAlignment="1">
      <alignment horizontal="left" indent="6"/>
    </xf>
    <xf numFmtId="0" fontId="36" fillId="0" borderId="55" xfId="0" applyFont="1" applyBorder="1" applyAlignment="1">
      <alignment horizontal="left" indent="7"/>
    </xf>
    <xf numFmtId="0" fontId="36" fillId="0" borderId="55" xfId="0" applyFont="1" applyBorder="1" applyAlignment="1">
      <alignment horizontal="left" indent="1"/>
    </xf>
    <xf numFmtId="0" fontId="36" fillId="0" borderId="10" xfId="0" applyFont="1" applyBorder="1" applyAlignment="1">
      <alignment horizontal="left" indent="6"/>
    </xf>
    <xf numFmtId="3" fontId="36" fillId="0" borderId="57" xfId="0" applyNumberFormat="1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3" fontId="1" fillId="0" borderId="8" xfId="0" applyNumberFormat="1" applyFont="1" applyFill="1" applyBorder="1" applyAlignment="1">
      <alignment horizontal="center" vertical="center"/>
    </xf>
    <xf numFmtId="0" fontId="1" fillId="0" borderId="8" xfId="0" applyFont="1" applyFill="1" applyBorder="1"/>
    <xf numFmtId="4" fontId="1" fillId="0" borderId="8" xfId="0" applyNumberFormat="1" applyFont="1" applyFill="1" applyBorder="1" applyAlignment="1">
      <alignment horizontal="center" vertical="center"/>
    </xf>
    <xf numFmtId="3" fontId="14" fillId="0" borderId="8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horizontal="left" indent="1"/>
    </xf>
    <xf numFmtId="0" fontId="1" fillId="0" borderId="58" xfId="0" applyFont="1" applyBorder="1"/>
    <xf numFmtId="0" fontId="1" fillId="0" borderId="58" xfId="0" applyFont="1" applyBorder="1" applyAlignment="1">
      <alignment horizontal="center" vertical="center"/>
    </xf>
    <xf numFmtId="0" fontId="14" fillId="0" borderId="5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60" xfId="1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2" fillId="0" borderId="0" xfId="0" applyFont="1" applyBorder="1" applyAlignment="1">
      <alignment horizontal="left" indent="2"/>
    </xf>
    <xf numFmtId="0" fontId="2" fillId="0" borderId="0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1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1" fillId="0" borderId="63" xfId="0" applyFont="1" applyBorder="1"/>
    <xf numFmtId="0" fontId="14" fillId="0" borderId="10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13" fillId="0" borderId="10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13" fillId="0" borderId="10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3" fontId="7" fillId="0" borderId="10" xfId="0" applyNumberFormat="1" applyFont="1" applyBorder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3">
    <dxf>
      <fill>
        <patternFill>
          <bgColor theme="8" tint="0.79998168889431442"/>
        </patternFill>
      </fill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Варвара Яковлева" id="{30739011-3D92-45AD-B332-ABBC5524162D}" userId="eecd124fc55001df" providerId="Windows Live"/>
  <person displayName="Varvara Yakovleva" id="{65311BD0-7A34-4083-9BC2-A474271CC847}" userId="S::vyakovleva@appulate.com::d092f873-8d38-405c-b930-1420292689d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7" dT="2022-03-16T15:50:18.82" personId="{65311BD0-7A34-4083-9BC2-A474271CC847}" id="{A775CFD8-B225-49C6-87F4-38A7431D3FBF}">
    <text>vehicle type = private passenger</text>
  </threadedComment>
  <threadedComment ref="A62" dT="2022-03-12T10:34:54.16" personId="{30739011-3D92-45AD-B332-ABBC5524162D}" id="{ABF69698-3D0E-4730-98B8-3D61BA2FC8FA}">
    <text>CA and TX</text>
  </threadedComment>
  <threadedComment ref="A64" dT="2022-03-12T10:35:04.57" personId="{30739011-3D92-45AD-B332-ABBC5524162D}" id="{D372EA83-48C5-454C-A7B9-88FBCC7900DA}">
    <text>PA</text>
  </threadedComment>
  <threadedComment ref="A78" dT="2022-03-12T10:35:12.70" personId="{30739011-3D92-45AD-B332-ABBC5524162D}" id="{A3705143-0CF6-4D9B-AE54-C367CFA5FD67}">
    <text>NJ</text>
  </threadedComment>
  <threadedComment ref="A81" dT="2022-03-12T10:35:21.03" personId="{30739011-3D92-45AD-B332-ABBC5524162D}" id="{3C39878A-0E20-4BE4-A80B-BB68E1E6D21C}">
    <text>NJ</text>
  </threadedComment>
  <threadedComment ref="A82" dT="2022-03-12T10:35:32.41" personId="{30739011-3D92-45AD-B332-ABBC5524162D}" id="{CF2F6386-A52A-4C52-8383-AF5D089547A7}">
    <text>NJ and FL</text>
  </threadedComment>
  <threadedComment ref="A84" dT="2022-03-12T10:35:38.58" personId="{30739011-3D92-45AD-B332-ABBC5524162D}" id="{76601665-76B8-4528-87B1-4A45866E9FEB}">
    <text>PA</text>
  </threadedComment>
  <threadedComment ref="A86" dT="2022-03-12T10:35:44.03" personId="{30739011-3D92-45AD-B332-ABBC5524162D}" id="{4BF3EB00-7263-4031-898B-5E2EA2CE5FC6}">
    <text>PA</text>
  </threadedComment>
  <threadedComment ref="A88" dT="2022-03-12T10:35:49.82" personId="{30739011-3D92-45AD-B332-ABBC5524162D}" id="{66E782A4-4043-4442-934C-C6AC278BAEAB}">
    <text>PA</text>
  </threadedComment>
  <threadedComment ref="A90" dT="2022-03-12T10:35:55.23" personId="{30739011-3D92-45AD-B332-ABBC5524162D}" id="{894F5771-10FE-40FF-9B1D-63104C735BC3}">
    <text>PA</text>
  </threadedComment>
  <threadedComment ref="A92" dT="2022-03-12T10:36:00.81" personId="{30739011-3D92-45AD-B332-ABBC5524162D}" id="{86BC0BE3-76DE-4100-A13D-C70D8E7D974E}">
    <text>PA</text>
  </threadedComment>
  <threadedComment ref="A94" dT="2022-03-12T10:36:06.57" personId="{30739011-3D92-45AD-B332-ABBC5524162D}" id="{06A05522-5FAC-44D2-ADBF-B33B38F8D146}">
    <text>PA</text>
  </threadedComment>
  <threadedComment ref="A96" dT="2022-03-12T10:36:25.55" personId="{30739011-3D92-45AD-B332-ABBC5524162D}" id="{73DB4D7D-5ABC-4AED-83E8-5683F151DB9A}">
    <text>all states except PA</text>
  </threadedComment>
  <threadedComment ref="B197" dT="2022-04-05T11:23:36.78" personId="{65311BD0-7A34-4083-9BC2-A474271CC847}" id="{30B382B7-C0D8-42B7-85AA-D04F8022CE95}">
    <text>Total amount for the first location takes into account policy level premiums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T160"/>
  <sheetViews>
    <sheetView showGridLines="0" zoomScale="80" zoomScaleNormal="80" workbookViewId="0">
      <pane xSplit="1" ySplit="1" topLeftCell="B111" activePane="bottomRight" state="frozen"/>
      <selection pane="topRight" activeCell="B1" sqref="B1"/>
      <selection pane="bottomLeft" activeCell="A2" sqref="A2"/>
      <selection pane="bottomRight" activeCell="C27" sqref="C27"/>
    </sheetView>
  </sheetViews>
  <sheetFormatPr defaultColWidth="38.453125" defaultRowHeight="16.5"/>
  <cols>
    <col min="1" max="1" width="28.81640625" style="8" customWidth="1"/>
    <col min="2" max="2" width="38.453125" style="8"/>
    <col min="3" max="3" width="13.7265625" style="9" customWidth="1"/>
    <col min="4" max="202" width="11.81640625" style="9" customWidth="1"/>
    <col min="203" max="16384" width="38.453125" style="8"/>
  </cols>
  <sheetData>
    <row r="1" spans="1:202">
      <c r="A1" s="24" t="s">
        <v>0</v>
      </c>
      <c r="B1" s="24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7" t="s">
        <v>36</v>
      </c>
      <c r="AL1" s="17" t="s">
        <v>37</v>
      </c>
      <c r="AM1" s="17" t="s">
        <v>38</v>
      </c>
      <c r="AN1" s="17" t="s">
        <v>39</v>
      </c>
      <c r="AO1" s="17" t="s">
        <v>40</v>
      </c>
      <c r="AP1" s="17" t="s">
        <v>41</v>
      </c>
      <c r="AQ1" s="17" t="s">
        <v>42</v>
      </c>
      <c r="AR1" s="17" t="s">
        <v>43</v>
      </c>
      <c r="AS1" s="17" t="s">
        <v>44</v>
      </c>
      <c r="AT1" s="17" t="s">
        <v>45</v>
      </c>
      <c r="AU1" s="17" t="s">
        <v>46</v>
      </c>
      <c r="AV1" s="17" t="s">
        <v>47</v>
      </c>
      <c r="AW1" s="17" t="s">
        <v>48</v>
      </c>
      <c r="AX1" s="17" t="s">
        <v>49</v>
      </c>
      <c r="AY1" s="17" t="s">
        <v>50</v>
      </c>
      <c r="AZ1" s="17" t="s">
        <v>51</v>
      </c>
      <c r="BA1" s="17" t="s">
        <v>52</v>
      </c>
      <c r="BB1" s="17" t="s">
        <v>53</v>
      </c>
      <c r="BC1" s="17" t="s">
        <v>54</v>
      </c>
      <c r="BD1" s="17" t="s">
        <v>55</v>
      </c>
      <c r="BE1" s="17" t="s">
        <v>56</v>
      </c>
      <c r="BF1" s="17" t="s">
        <v>57</v>
      </c>
      <c r="BG1" s="17" t="s">
        <v>58</v>
      </c>
      <c r="BH1" s="17" t="s">
        <v>59</v>
      </c>
      <c r="BI1" s="17" t="s">
        <v>60</v>
      </c>
      <c r="BJ1" s="17" t="s">
        <v>61</v>
      </c>
      <c r="BK1" s="17" t="s">
        <v>62</v>
      </c>
      <c r="BL1" s="17" t="s">
        <v>63</v>
      </c>
      <c r="BM1" s="17" t="s">
        <v>64</v>
      </c>
      <c r="BN1" s="17" t="s">
        <v>65</v>
      </c>
      <c r="BO1" s="17" t="s">
        <v>66</v>
      </c>
      <c r="BP1" s="17" t="s">
        <v>67</v>
      </c>
      <c r="BQ1" s="17" t="s">
        <v>68</v>
      </c>
      <c r="BR1" s="17" t="s">
        <v>69</v>
      </c>
      <c r="BS1" s="17" t="s">
        <v>70</v>
      </c>
      <c r="BT1" s="17" t="s">
        <v>71</v>
      </c>
      <c r="BU1" s="17" t="s">
        <v>72</v>
      </c>
      <c r="BV1" s="17" t="s">
        <v>73</v>
      </c>
      <c r="BW1" s="17" t="s">
        <v>74</v>
      </c>
      <c r="BX1" s="17" t="s">
        <v>75</v>
      </c>
      <c r="BY1" s="17" t="s">
        <v>76</v>
      </c>
      <c r="BZ1" s="17" t="s">
        <v>77</v>
      </c>
      <c r="CA1" s="17" t="s">
        <v>78</v>
      </c>
      <c r="CB1" s="17" t="s">
        <v>79</v>
      </c>
      <c r="CC1" s="17" t="s">
        <v>80</v>
      </c>
      <c r="CD1" s="17" t="s">
        <v>81</v>
      </c>
      <c r="CE1" s="17" t="s">
        <v>82</v>
      </c>
      <c r="CF1" s="17" t="s">
        <v>83</v>
      </c>
      <c r="CG1" s="17" t="s">
        <v>84</v>
      </c>
      <c r="CH1" s="17" t="s">
        <v>85</v>
      </c>
      <c r="CI1" s="17" t="s">
        <v>86</v>
      </c>
      <c r="CJ1" s="17" t="s">
        <v>87</v>
      </c>
      <c r="CK1" s="17" t="s">
        <v>88</v>
      </c>
      <c r="CL1" s="17" t="s">
        <v>89</v>
      </c>
      <c r="CM1" s="17" t="s">
        <v>90</v>
      </c>
      <c r="CN1" s="17" t="s">
        <v>91</v>
      </c>
      <c r="CO1" s="17" t="s">
        <v>92</v>
      </c>
      <c r="CP1" s="17" t="s">
        <v>93</v>
      </c>
      <c r="CQ1" s="17" t="s">
        <v>94</v>
      </c>
      <c r="CR1" s="17" t="s">
        <v>95</v>
      </c>
      <c r="CS1" s="17" t="s">
        <v>96</v>
      </c>
      <c r="CT1" s="17" t="s">
        <v>97</v>
      </c>
      <c r="CU1" s="17" t="s">
        <v>98</v>
      </c>
      <c r="CV1" s="17" t="s">
        <v>99</v>
      </c>
      <c r="CW1" s="17" t="s">
        <v>100</v>
      </c>
      <c r="CX1" s="17" t="s">
        <v>101</v>
      </c>
      <c r="CY1" s="17" t="s">
        <v>102</v>
      </c>
      <c r="CZ1" s="17" t="s">
        <v>103</v>
      </c>
      <c r="DA1" s="17" t="s">
        <v>104</v>
      </c>
      <c r="DB1" s="17" t="s">
        <v>105</v>
      </c>
      <c r="DC1" s="17" t="s">
        <v>106</v>
      </c>
      <c r="DD1" s="17" t="s">
        <v>107</v>
      </c>
      <c r="DE1" s="17" t="s">
        <v>108</v>
      </c>
      <c r="DF1" s="17" t="s">
        <v>109</v>
      </c>
      <c r="DG1" s="17" t="s">
        <v>110</v>
      </c>
      <c r="DH1" s="17" t="s">
        <v>111</v>
      </c>
      <c r="DI1" s="17" t="s">
        <v>112</v>
      </c>
      <c r="DJ1" s="17" t="s">
        <v>113</v>
      </c>
      <c r="DK1" s="17" t="s">
        <v>114</v>
      </c>
      <c r="DL1" s="17" t="s">
        <v>115</v>
      </c>
      <c r="DM1" s="17" t="s">
        <v>116</v>
      </c>
      <c r="DN1" s="17" t="s">
        <v>117</v>
      </c>
      <c r="DO1" s="17" t="s">
        <v>118</v>
      </c>
      <c r="DP1" s="17" t="s">
        <v>119</v>
      </c>
      <c r="DQ1" s="17" t="s">
        <v>120</v>
      </c>
      <c r="DR1" s="17" t="s">
        <v>121</v>
      </c>
      <c r="DS1" s="17" t="s">
        <v>122</v>
      </c>
      <c r="DT1" s="17" t="s">
        <v>123</v>
      </c>
      <c r="DU1" s="17" t="s">
        <v>124</v>
      </c>
      <c r="DV1" s="17" t="s">
        <v>125</v>
      </c>
      <c r="DW1" s="17" t="s">
        <v>126</v>
      </c>
      <c r="DX1" s="17" t="s">
        <v>127</v>
      </c>
      <c r="DY1" s="17" t="s">
        <v>128</v>
      </c>
      <c r="DZ1" s="17" t="s">
        <v>129</v>
      </c>
      <c r="EA1" s="17" t="s">
        <v>130</v>
      </c>
      <c r="EB1" s="17" t="s">
        <v>131</v>
      </c>
      <c r="EC1" s="17" t="s">
        <v>132</v>
      </c>
      <c r="ED1" s="17" t="s">
        <v>133</v>
      </c>
      <c r="EE1" s="17" t="s">
        <v>134</v>
      </c>
      <c r="EF1" s="17" t="s">
        <v>135</v>
      </c>
      <c r="EG1" s="17" t="s">
        <v>136</v>
      </c>
      <c r="EH1" s="17" t="s">
        <v>137</v>
      </c>
      <c r="EI1" s="17" t="s">
        <v>138</v>
      </c>
      <c r="EJ1" s="17" t="s">
        <v>139</v>
      </c>
      <c r="EK1" s="17" t="s">
        <v>140</v>
      </c>
      <c r="EL1" s="17" t="s">
        <v>141</v>
      </c>
      <c r="EM1" s="17" t="s">
        <v>142</v>
      </c>
      <c r="EN1" s="17" t="s">
        <v>143</v>
      </c>
      <c r="EO1" s="17" t="s">
        <v>144</v>
      </c>
      <c r="EP1" s="17" t="s">
        <v>145</v>
      </c>
      <c r="EQ1" s="17" t="s">
        <v>146</v>
      </c>
      <c r="ER1" s="17" t="s">
        <v>147</v>
      </c>
      <c r="ES1" s="17" t="s">
        <v>148</v>
      </c>
      <c r="ET1" s="17" t="s">
        <v>149</v>
      </c>
      <c r="EU1" s="17" t="s">
        <v>150</v>
      </c>
      <c r="EV1" s="17" t="s">
        <v>151</v>
      </c>
      <c r="EW1" s="17" t="s">
        <v>152</v>
      </c>
      <c r="EX1" s="17" t="s">
        <v>153</v>
      </c>
      <c r="EY1" s="17" t="s">
        <v>154</v>
      </c>
      <c r="EZ1" s="17" t="s">
        <v>155</v>
      </c>
      <c r="FA1" s="17" t="s">
        <v>156</v>
      </c>
      <c r="FB1" s="17" t="s">
        <v>157</v>
      </c>
      <c r="FC1" s="17" t="s">
        <v>158</v>
      </c>
      <c r="FD1" s="17" t="s">
        <v>159</v>
      </c>
      <c r="FE1" s="17" t="s">
        <v>160</v>
      </c>
      <c r="FF1" s="17" t="s">
        <v>161</v>
      </c>
      <c r="FG1" s="17" t="s">
        <v>162</v>
      </c>
      <c r="FH1" s="17" t="s">
        <v>163</v>
      </c>
      <c r="FI1" s="17" t="s">
        <v>164</v>
      </c>
      <c r="FJ1" s="17" t="s">
        <v>165</v>
      </c>
      <c r="FK1" s="17" t="s">
        <v>166</v>
      </c>
      <c r="FL1" s="17" t="s">
        <v>167</v>
      </c>
      <c r="FM1" s="17" t="s">
        <v>168</v>
      </c>
      <c r="FN1" s="17" t="s">
        <v>169</v>
      </c>
      <c r="FO1" s="17" t="s">
        <v>170</v>
      </c>
      <c r="FP1" s="17" t="s">
        <v>171</v>
      </c>
      <c r="FQ1" s="17" t="s">
        <v>172</v>
      </c>
      <c r="FR1" s="17" t="s">
        <v>173</v>
      </c>
      <c r="FS1" s="17" t="s">
        <v>174</v>
      </c>
      <c r="FT1" s="17" t="s">
        <v>175</v>
      </c>
      <c r="FU1" s="17" t="s">
        <v>176</v>
      </c>
      <c r="FV1" s="17" t="s">
        <v>177</v>
      </c>
      <c r="FW1" s="17" t="s">
        <v>178</v>
      </c>
      <c r="FX1" s="17" t="s">
        <v>179</v>
      </c>
      <c r="FY1" s="17" t="s">
        <v>180</v>
      </c>
      <c r="FZ1" s="17" t="s">
        <v>181</v>
      </c>
      <c r="GA1" s="17" t="s">
        <v>182</v>
      </c>
      <c r="GB1" s="17" t="s">
        <v>183</v>
      </c>
      <c r="GC1" s="17" t="s">
        <v>184</v>
      </c>
      <c r="GD1" s="17" t="s">
        <v>185</v>
      </c>
      <c r="GE1" s="17" t="s">
        <v>186</v>
      </c>
      <c r="GF1" s="17" t="s">
        <v>187</v>
      </c>
      <c r="GG1" s="17" t="s">
        <v>188</v>
      </c>
      <c r="GH1" s="17" t="s">
        <v>189</v>
      </c>
      <c r="GI1" s="17" t="s">
        <v>190</v>
      </c>
      <c r="GJ1" s="17" t="s">
        <v>191</v>
      </c>
      <c r="GK1" s="17" t="s">
        <v>192</v>
      </c>
      <c r="GL1" s="17" t="s">
        <v>193</v>
      </c>
      <c r="GM1" s="17" t="s">
        <v>194</v>
      </c>
      <c r="GN1" s="17" t="s">
        <v>195</v>
      </c>
      <c r="GO1" s="17" t="s">
        <v>196</v>
      </c>
      <c r="GP1" s="17" t="s">
        <v>197</v>
      </c>
      <c r="GQ1" s="17" t="s">
        <v>198</v>
      </c>
      <c r="GR1" s="17" t="s">
        <v>199</v>
      </c>
      <c r="GS1" s="17" t="s">
        <v>200</v>
      </c>
      <c r="GT1" s="17" t="s">
        <v>201</v>
      </c>
    </row>
    <row r="2" spans="1:202">
      <c r="A2" s="24" t="s">
        <v>202</v>
      </c>
      <c r="B2" s="24" t="s">
        <v>203</v>
      </c>
      <c r="C2" s="17" t="s">
        <v>9536</v>
      </c>
      <c r="D2" s="17" t="s">
        <v>9536</v>
      </c>
      <c r="E2" s="17" t="s">
        <v>9536</v>
      </c>
      <c r="F2" s="17" t="s">
        <v>9536</v>
      </c>
      <c r="G2" s="17" t="s">
        <v>9536</v>
      </c>
      <c r="H2" s="17" t="s">
        <v>9536</v>
      </c>
      <c r="I2" s="17" t="s">
        <v>9536</v>
      </c>
      <c r="J2" s="17" t="s">
        <v>9536</v>
      </c>
      <c r="K2" s="17" t="s">
        <v>9536</v>
      </c>
      <c r="L2" s="17" t="s">
        <v>9536</v>
      </c>
      <c r="M2" s="17" t="s">
        <v>9536</v>
      </c>
      <c r="N2" s="17" t="s">
        <v>9536</v>
      </c>
      <c r="O2" s="17" t="s">
        <v>9536</v>
      </c>
      <c r="P2" s="17" t="s">
        <v>9536</v>
      </c>
      <c r="Q2" s="17" t="s">
        <v>9536</v>
      </c>
      <c r="R2" s="17" t="s">
        <v>9536</v>
      </c>
      <c r="S2" s="17" t="s">
        <v>9536</v>
      </c>
      <c r="T2" s="17" t="s">
        <v>9536</v>
      </c>
      <c r="U2" s="17" t="s">
        <v>9536</v>
      </c>
      <c r="V2" s="17" t="s">
        <v>9536</v>
      </c>
      <c r="W2" s="17" t="s">
        <v>9536</v>
      </c>
      <c r="X2" s="17" t="s">
        <v>9536</v>
      </c>
      <c r="Y2" s="17" t="s">
        <v>9536</v>
      </c>
      <c r="Z2" s="17" t="s">
        <v>9536</v>
      </c>
      <c r="AA2" s="17" t="s">
        <v>9536</v>
      </c>
      <c r="AB2" s="17" t="s">
        <v>9536</v>
      </c>
      <c r="AC2" s="17" t="s">
        <v>9536</v>
      </c>
      <c r="AD2" s="17" t="s">
        <v>9536</v>
      </c>
      <c r="AE2" s="17" t="s">
        <v>9536</v>
      </c>
      <c r="AF2" s="17" t="s">
        <v>9536</v>
      </c>
      <c r="AG2" s="17" t="s">
        <v>9536</v>
      </c>
      <c r="AH2" s="17" t="s">
        <v>9536</v>
      </c>
      <c r="AI2" s="17" t="s">
        <v>9536</v>
      </c>
      <c r="AJ2" s="17" t="s">
        <v>9536</v>
      </c>
      <c r="AK2" s="17" t="s">
        <v>9536</v>
      </c>
      <c r="AL2" s="17" t="s">
        <v>9536</v>
      </c>
      <c r="AM2" s="17" t="s">
        <v>9536</v>
      </c>
      <c r="AN2" s="17" t="s">
        <v>9536</v>
      </c>
      <c r="AO2" s="17" t="s">
        <v>9536</v>
      </c>
      <c r="AP2" s="17" t="s">
        <v>9536</v>
      </c>
      <c r="AQ2" s="17" t="s">
        <v>9536</v>
      </c>
      <c r="AR2" s="17" t="s">
        <v>9536</v>
      </c>
      <c r="AS2" s="17" t="s">
        <v>9536</v>
      </c>
      <c r="AT2" s="17" t="s">
        <v>9536</v>
      </c>
      <c r="AU2" s="17" t="s">
        <v>9536</v>
      </c>
      <c r="AV2" s="17" t="s">
        <v>9536</v>
      </c>
      <c r="AW2" s="17" t="s">
        <v>9536</v>
      </c>
      <c r="AX2" s="17" t="s">
        <v>9536</v>
      </c>
      <c r="AY2" s="17" t="s">
        <v>9536</v>
      </c>
      <c r="AZ2" s="17" t="s">
        <v>9536</v>
      </c>
      <c r="BA2" s="17" t="s">
        <v>9536</v>
      </c>
      <c r="BB2" s="17" t="s">
        <v>9536</v>
      </c>
      <c r="BC2" s="17" t="s">
        <v>9536</v>
      </c>
      <c r="BD2" s="17" t="s">
        <v>9536</v>
      </c>
      <c r="BE2" s="17" t="s">
        <v>9536</v>
      </c>
      <c r="BF2" s="17" t="s">
        <v>9536</v>
      </c>
      <c r="BG2" s="17" t="s">
        <v>9536</v>
      </c>
      <c r="BH2" s="17" t="s">
        <v>9536</v>
      </c>
      <c r="BI2" s="17" t="s">
        <v>9536</v>
      </c>
      <c r="BJ2" s="17" t="s">
        <v>9536</v>
      </c>
      <c r="BK2" s="17" t="s">
        <v>9536</v>
      </c>
      <c r="BL2" s="17" t="s">
        <v>9536</v>
      </c>
      <c r="BM2" s="17" t="s">
        <v>9536</v>
      </c>
      <c r="BN2" s="17" t="s">
        <v>9536</v>
      </c>
      <c r="BO2" s="17" t="s">
        <v>9536</v>
      </c>
      <c r="BP2" s="17" t="s">
        <v>9536</v>
      </c>
      <c r="BQ2" s="17" t="s">
        <v>9536</v>
      </c>
      <c r="BR2" s="17" t="s">
        <v>9536</v>
      </c>
      <c r="BS2" s="17" t="s">
        <v>9536</v>
      </c>
      <c r="BT2" s="17" t="s">
        <v>9536</v>
      </c>
      <c r="BU2" s="17" t="s">
        <v>9536</v>
      </c>
      <c r="BV2" s="17" t="s">
        <v>9536</v>
      </c>
      <c r="BW2" s="17" t="s">
        <v>9536</v>
      </c>
      <c r="BX2" s="17" t="s">
        <v>9536</v>
      </c>
      <c r="BY2" s="17" t="s">
        <v>9536</v>
      </c>
      <c r="BZ2" s="17" t="s">
        <v>9536</v>
      </c>
      <c r="CA2" s="17" t="s">
        <v>9536</v>
      </c>
      <c r="CB2" s="17" t="s">
        <v>9536</v>
      </c>
      <c r="CC2" s="17" t="s">
        <v>9536</v>
      </c>
      <c r="CD2" s="17" t="s">
        <v>9536</v>
      </c>
      <c r="CE2" s="17" t="s">
        <v>9536</v>
      </c>
      <c r="CF2" s="17" t="s">
        <v>9536</v>
      </c>
      <c r="CG2" s="17" t="s">
        <v>9536</v>
      </c>
      <c r="CH2" s="17" t="s">
        <v>9536</v>
      </c>
      <c r="CI2" s="17" t="s">
        <v>9536</v>
      </c>
      <c r="CJ2" s="17" t="s">
        <v>9536</v>
      </c>
      <c r="CK2" s="17" t="s">
        <v>9536</v>
      </c>
      <c r="CL2" s="17" t="s">
        <v>9536</v>
      </c>
      <c r="CM2" s="17" t="s">
        <v>9536</v>
      </c>
      <c r="CN2" s="17" t="s">
        <v>9536</v>
      </c>
      <c r="CO2" s="17" t="s">
        <v>9536</v>
      </c>
      <c r="CP2" s="17" t="s">
        <v>9536</v>
      </c>
      <c r="CQ2" s="17" t="s">
        <v>9536</v>
      </c>
      <c r="CR2" s="17" t="s">
        <v>9536</v>
      </c>
      <c r="CS2" s="17" t="s">
        <v>9536</v>
      </c>
      <c r="CT2" s="17" t="s">
        <v>9536</v>
      </c>
      <c r="CU2" s="17" t="s">
        <v>9536</v>
      </c>
      <c r="CV2" s="17" t="s">
        <v>9536</v>
      </c>
      <c r="CW2" s="17" t="s">
        <v>9536</v>
      </c>
      <c r="CX2" s="17" t="s">
        <v>9536</v>
      </c>
      <c r="CY2" s="17" t="s">
        <v>9536</v>
      </c>
      <c r="CZ2" s="17" t="s">
        <v>9536</v>
      </c>
      <c r="DA2" s="17" t="s">
        <v>9536</v>
      </c>
      <c r="DB2" s="17" t="s">
        <v>9536</v>
      </c>
      <c r="DC2" s="17" t="s">
        <v>9536</v>
      </c>
      <c r="DD2" s="17" t="s">
        <v>9536</v>
      </c>
      <c r="DE2" s="17" t="s">
        <v>9536</v>
      </c>
      <c r="DF2" s="17" t="s">
        <v>9536</v>
      </c>
      <c r="DG2" s="17" t="s">
        <v>9536</v>
      </c>
      <c r="DH2" s="17" t="s">
        <v>9536</v>
      </c>
      <c r="DI2" s="17" t="s">
        <v>9536</v>
      </c>
      <c r="DJ2" s="17" t="s">
        <v>9536</v>
      </c>
      <c r="DK2" s="17" t="s">
        <v>9536</v>
      </c>
      <c r="DL2" s="17" t="s">
        <v>9536</v>
      </c>
      <c r="DM2" s="17" t="s">
        <v>9536</v>
      </c>
      <c r="DN2" s="17" t="s">
        <v>9536</v>
      </c>
      <c r="DO2" s="17" t="s">
        <v>9536</v>
      </c>
      <c r="DP2" s="17" t="s">
        <v>9536</v>
      </c>
      <c r="DQ2" s="17" t="s">
        <v>9536</v>
      </c>
      <c r="DR2" s="17" t="s">
        <v>9536</v>
      </c>
      <c r="DS2" s="17" t="s">
        <v>9536</v>
      </c>
      <c r="DT2" s="17" t="s">
        <v>9536</v>
      </c>
      <c r="DU2" s="17" t="s">
        <v>9536</v>
      </c>
      <c r="DV2" s="17" t="s">
        <v>9536</v>
      </c>
      <c r="DW2" s="17" t="s">
        <v>9536</v>
      </c>
      <c r="DX2" s="17" t="s">
        <v>9536</v>
      </c>
      <c r="DY2" s="17" t="s">
        <v>9536</v>
      </c>
      <c r="DZ2" s="17" t="s">
        <v>9536</v>
      </c>
      <c r="EA2" s="17" t="s">
        <v>9536</v>
      </c>
      <c r="EB2" s="17" t="s">
        <v>9536</v>
      </c>
      <c r="EC2" s="17" t="s">
        <v>9536</v>
      </c>
      <c r="ED2" s="17" t="s">
        <v>9536</v>
      </c>
      <c r="EE2" s="17" t="s">
        <v>9536</v>
      </c>
      <c r="EF2" s="17" t="s">
        <v>9536</v>
      </c>
      <c r="EG2" s="17" t="s">
        <v>9536</v>
      </c>
      <c r="EH2" s="17" t="s">
        <v>9536</v>
      </c>
      <c r="EI2" s="17" t="s">
        <v>9536</v>
      </c>
      <c r="EJ2" s="17" t="s">
        <v>9536</v>
      </c>
      <c r="EK2" s="17" t="s">
        <v>9536</v>
      </c>
      <c r="EL2" s="17" t="s">
        <v>9536</v>
      </c>
      <c r="EM2" s="17" t="s">
        <v>9536</v>
      </c>
      <c r="EN2" s="17" t="s">
        <v>9536</v>
      </c>
      <c r="EO2" s="17" t="s">
        <v>9536</v>
      </c>
      <c r="EP2" s="17" t="s">
        <v>9536</v>
      </c>
      <c r="EQ2" s="17" t="s">
        <v>9536</v>
      </c>
      <c r="ER2" s="17" t="s">
        <v>9536</v>
      </c>
      <c r="ES2" s="17" t="s">
        <v>9536</v>
      </c>
      <c r="ET2" s="17" t="s">
        <v>9536</v>
      </c>
      <c r="EU2" s="17" t="s">
        <v>9536</v>
      </c>
      <c r="EV2" s="17" t="s">
        <v>9536</v>
      </c>
      <c r="EW2" s="17" t="s">
        <v>9536</v>
      </c>
      <c r="EX2" s="17" t="s">
        <v>9536</v>
      </c>
      <c r="EY2" s="17" t="s">
        <v>9536</v>
      </c>
      <c r="EZ2" s="17" t="s">
        <v>9536</v>
      </c>
      <c r="FA2" s="17" t="s">
        <v>9536</v>
      </c>
      <c r="FB2" s="17" t="s">
        <v>9536</v>
      </c>
      <c r="FC2" s="17" t="s">
        <v>9536</v>
      </c>
      <c r="FD2" s="17" t="s">
        <v>9536</v>
      </c>
      <c r="FE2" s="17" t="s">
        <v>9536</v>
      </c>
      <c r="FF2" s="17" t="s">
        <v>9536</v>
      </c>
      <c r="FG2" s="17" t="s">
        <v>9536</v>
      </c>
      <c r="FH2" s="17" t="s">
        <v>9536</v>
      </c>
      <c r="FI2" s="17" t="s">
        <v>9536</v>
      </c>
      <c r="FJ2" s="17" t="s">
        <v>9536</v>
      </c>
      <c r="FK2" s="17" t="s">
        <v>9536</v>
      </c>
      <c r="FL2" s="17" t="s">
        <v>9536</v>
      </c>
      <c r="FM2" s="17" t="s">
        <v>9536</v>
      </c>
      <c r="FN2" s="17" t="s">
        <v>9536</v>
      </c>
      <c r="FO2" s="17" t="s">
        <v>9536</v>
      </c>
      <c r="FP2" s="17" t="s">
        <v>9536</v>
      </c>
      <c r="FQ2" s="17" t="s">
        <v>9536</v>
      </c>
      <c r="FR2" s="17" t="s">
        <v>9536</v>
      </c>
      <c r="FS2" s="17" t="s">
        <v>9536</v>
      </c>
      <c r="FT2" s="17" t="s">
        <v>9536</v>
      </c>
      <c r="FU2" s="17" t="s">
        <v>9536</v>
      </c>
      <c r="FV2" s="17" t="s">
        <v>9536</v>
      </c>
      <c r="FW2" s="17" t="s">
        <v>9536</v>
      </c>
      <c r="FX2" s="17" t="s">
        <v>9536</v>
      </c>
      <c r="FY2" s="17" t="s">
        <v>9536</v>
      </c>
      <c r="FZ2" s="17" t="s">
        <v>9536</v>
      </c>
      <c r="GA2" s="17" t="s">
        <v>9536</v>
      </c>
      <c r="GB2" s="17" t="s">
        <v>9536</v>
      </c>
      <c r="GC2" s="17" t="s">
        <v>9536</v>
      </c>
      <c r="GD2" s="17" t="s">
        <v>9536</v>
      </c>
      <c r="GE2" s="17" t="s">
        <v>9536</v>
      </c>
      <c r="GF2" s="17" t="s">
        <v>9536</v>
      </c>
      <c r="GG2" s="17" t="s">
        <v>9536</v>
      </c>
      <c r="GH2" s="17" t="s">
        <v>9536</v>
      </c>
      <c r="GI2" s="17" t="s">
        <v>9536</v>
      </c>
      <c r="GJ2" s="17" t="s">
        <v>9536</v>
      </c>
      <c r="GK2" s="17" t="s">
        <v>9536</v>
      </c>
      <c r="GL2" s="17" t="s">
        <v>9536</v>
      </c>
      <c r="GM2" s="17" t="s">
        <v>9536</v>
      </c>
      <c r="GN2" s="17" t="s">
        <v>9536</v>
      </c>
      <c r="GO2" s="17" t="s">
        <v>9536</v>
      </c>
      <c r="GP2" s="17" t="s">
        <v>9536</v>
      </c>
      <c r="GQ2" s="17" t="s">
        <v>9536</v>
      </c>
      <c r="GR2" s="17" t="s">
        <v>9536</v>
      </c>
      <c r="GS2" s="17" t="s">
        <v>9536</v>
      </c>
      <c r="GT2" s="17" t="s">
        <v>9536</v>
      </c>
    </row>
    <row r="3" spans="1:202">
      <c r="A3" s="24" t="s">
        <v>204</v>
      </c>
      <c r="B3" s="24" t="s">
        <v>205</v>
      </c>
      <c r="C3" s="17" t="s">
        <v>9536</v>
      </c>
      <c r="D3" s="17" t="s">
        <v>9536</v>
      </c>
      <c r="E3" s="17" t="s">
        <v>9536</v>
      </c>
      <c r="F3" s="17" t="s">
        <v>9536</v>
      </c>
      <c r="G3" s="17" t="s">
        <v>9536</v>
      </c>
      <c r="H3" s="17" t="s">
        <v>9536</v>
      </c>
      <c r="I3" s="17" t="s">
        <v>9536</v>
      </c>
      <c r="J3" s="17" t="s">
        <v>9536</v>
      </c>
      <c r="K3" s="17" t="s">
        <v>9536</v>
      </c>
      <c r="L3" s="17" t="s">
        <v>9536</v>
      </c>
      <c r="M3" s="17" t="s">
        <v>9536</v>
      </c>
      <c r="N3" s="17" t="s">
        <v>9536</v>
      </c>
      <c r="O3" s="17" t="s">
        <v>9536</v>
      </c>
      <c r="P3" s="17" t="s">
        <v>9536</v>
      </c>
      <c r="Q3" s="17" t="s">
        <v>9536</v>
      </c>
      <c r="R3" s="17" t="s">
        <v>9536</v>
      </c>
      <c r="S3" s="17" t="s">
        <v>9536</v>
      </c>
      <c r="T3" s="17" t="s">
        <v>9536</v>
      </c>
      <c r="U3" s="17" t="s">
        <v>9536</v>
      </c>
      <c r="V3" s="17" t="s">
        <v>9536</v>
      </c>
      <c r="W3" s="17" t="s">
        <v>9536</v>
      </c>
      <c r="X3" s="17" t="s">
        <v>9536</v>
      </c>
      <c r="Y3" s="17" t="s">
        <v>9536</v>
      </c>
      <c r="Z3" s="17" t="s">
        <v>9536</v>
      </c>
      <c r="AA3" s="17" t="s">
        <v>9536</v>
      </c>
      <c r="AB3" s="17" t="s">
        <v>9536</v>
      </c>
      <c r="AC3" s="17" t="s">
        <v>9536</v>
      </c>
      <c r="AD3" s="17" t="s">
        <v>9536</v>
      </c>
      <c r="AE3" s="17" t="s">
        <v>9536</v>
      </c>
      <c r="AF3" s="17" t="s">
        <v>9536</v>
      </c>
      <c r="AG3" s="17" t="s">
        <v>9536</v>
      </c>
      <c r="AH3" s="17" t="s">
        <v>9536</v>
      </c>
      <c r="AI3" s="17" t="s">
        <v>9536</v>
      </c>
      <c r="AJ3" s="17" t="s">
        <v>9536</v>
      </c>
      <c r="AK3" s="17" t="s">
        <v>9536</v>
      </c>
      <c r="AL3" s="17" t="s">
        <v>9536</v>
      </c>
      <c r="AM3" s="17" t="s">
        <v>9536</v>
      </c>
      <c r="AN3" s="17" t="s">
        <v>9536</v>
      </c>
      <c r="AO3" s="17" t="s">
        <v>9536</v>
      </c>
      <c r="AP3" s="17" t="s">
        <v>9536</v>
      </c>
      <c r="AQ3" s="17" t="s">
        <v>9536</v>
      </c>
      <c r="AR3" s="17" t="s">
        <v>9536</v>
      </c>
      <c r="AS3" s="17" t="s">
        <v>9536</v>
      </c>
      <c r="AT3" s="17" t="s">
        <v>9536</v>
      </c>
      <c r="AU3" s="17" t="s">
        <v>9536</v>
      </c>
      <c r="AV3" s="17" t="s">
        <v>9536</v>
      </c>
      <c r="AW3" s="17" t="s">
        <v>9536</v>
      </c>
      <c r="AX3" s="17" t="s">
        <v>9536</v>
      </c>
      <c r="AY3" s="17" t="s">
        <v>9536</v>
      </c>
      <c r="AZ3" s="17" t="s">
        <v>9536</v>
      </c>
      <c r="BA3" s="17" t="s">
        <v>9536</v>
      </c>
      <c r="BB3" s="17" t="s">
        <v>9536</v>
      </c>
      <c r="BC3" s="17" t="s">
        <v>9536</v>
      </c>
      <c r="BD3" s="17" t="s">
        <v>9536</v>
      </c>
      <c r="BE3" s="17" t="s">
        <v>9536</v>
      </c>
      <c r="BF3" s="17" t="s">
        <v>9536</v>
      </c>
      <c r="BG3" s="17" t="s">
        <v>9536</v>
      </c>
      <c r="BH3" s="17" t="s">
        <v>9536</v>
      </c>
      <c r="BI3" s="17" t="s">
        <v>9536</v>
      </c>
      <c r="BJ3" s="17" t="s">
        <v>9536</v>
      </c>
      <c r="BK3" s="17" t="s">
        <v>9536</v>
      </c>
      <c r="BL3" s="17" t="s">
        <v>9536</v>
      </c>
      <c r="BM3" s="17" t="s">
        <v>9536</v>
      </c>
      <c r="BN3" s="17" t="s">
        <v>9536</v>
      </c>
      <c r="BO3" s="17" t="s">
        <v>9536</v>
      </c>
      <c r="BP3" s="17" t="s">
        <v>9536</v>
      </c>
      <c r="BQ3" s="17" t="s">
        <v>9536</v>
      </c>
      <c r="BR3" s="17" t="s">
        <v>9536</v>
      </c>
      <c r="BS3" s="17" t="s">
        <v>9536</v>
      </c>
      <c r="BT3" s="17" t="s">
        <v>9536</v>
      </c>
      <c r="BU3" s="17" t="s">
        <v>9536</v>
      </c>
      <c r="BV3" s="17" t="s">
        <v>9536</v>
      </c>
      <c r="BW3" s="17" t="s">
        <v>9536</v>
      </c>
      <c r="BX3" s="17" t="s">
        <v>9536</v>
      </c>
      <c r="BY3" s="17" t="s">
        <v>9536</v>
      </c>
      <c r="BZ3" s="17" t="s">
        <v>9536</v>
      </c>
      <c r="CA3" s="17" t="s">
        <v>9536</v>
      </c>
      <c r="CB3" s="17" t="s">
        <v>9536</v>
      </c>
      <c r="CC3" s="17" t="s">
        <v>9536</v>
      </c>
      <c r="CD3" s="17" t="s">
        <v>9536</v>
      </c>
      <c r="CE3" s="17" t="s">
        <v>9536</v>
      </c>
      <c r="CF3" s="17" t="s">
        <v>9536</v>
      </c>
      <c r="CG3" s="17" t="s">
        <v>9536</v>
      </c>
      <c r="CH3" s="17" t="s">
        <v>9536</v>
      </c>
      <c r="CI3" s="17" t="s">
        <v>9536</v>
      </c>
      <c r="CJ3" s="17" t="s">
        <v>9536</v>
      </c>
      <c r="CK3" s="17" t="s">
        <v>9536</v>
      </c>
      <c r="CL3" s="17" t="s">
        <v>9536</v>
      </c>
      <c r="CM3" s="17" t="s">
        <v>9536</v>
      </c>
      <c r="CN3" s="17" t="s">
        <v>9536</v>
      </c>
      <c r="CO3" s="17" t="s">
        <v>9536</v>
      </c>
      <c r="CP3" s="17" t="s">
        <v>9536</v>
      </c>
      <c r="CQ3" s="17" t="s">
        <v>9536</v>
      </c>
      <c r="CR3" s="17" t="s">
        <v>9536</v>
      </c>
      <c r="CS3" s="17" t="s">
        <v>9536</v>
      </c>
      <c r="CT3" s="17" t="s">
        <v>9536</v>
      </c>
      <c r="CU3" s="17" t="s">
        <v>9536</v>
      </c>
      <c r="CV3" s="17" t="s">
        <v>9536</v>
      </c>
      <c r="CW3" s="17" t="s">
        <v>9536</v>
      </c>
      <c r="CX3" s="17" t="s">
        <v>9536</v>
      </c>
      <c r="CY3" s="17" t="s">
        <v>9536</v>
      </c>
      <c r="CZ3" s="17" t="s">
        <v>9536</v>
      </c>
      <c r="DA3" s="17" t="s">
        <v>9536</v>
      </c>
      <c r="DB3" s="17" t="s">
        <v>9536</v>
      </c>
      <c r="DC3" s="17" t="s">
        <v>9536</v>
      </c>
      <c r="DD3" s="17" t="s">
        <v>9536</v>
      </c>
      <c r="DE3" s="17" t="s">
        <v>9536</v>
      </c>
      <c r="DF3" s="17" t="s">
        <v>9536</v>
      </c>
      <c r="DG3" s="17" t="s">
        <v>9536</v>
      </c>
      <c r="DH3" s="17" t="s">
        <v>9536</v>
      </c>
      <c r="DI3" s="17" t="s">
        <v>9536</v>
      </c>
      <c r="DJ3" s="17" t="s">
        <v>9536</v>
      </c>
      <c r="DK3" s="17" t="s">
        <v>9536</v>
      </c>
      <c r="DL3" s="17" t="s">
        <v>9536</v>
      </c>
      <c r="DM3" s="17" t="s">
        <v>9536</v>
      </c>
      <c r="DN3" s="17" t="s">
        <v>9536</v>
      </c>
      <c r="DO3" s="17" t="s">
        <v>9536</v>
      </c>
      <c r="DP3" s="17" t="s">
        <v>9536</v>
      </c>
      <c r="DQ3" s="17" t="s">
        <v>9536</v>
      </c>
      <c r="DR3" s="17" t="s">
        <v>9536</v>
      </c>
      <c r="DS3" s="17" t="s">
        <v>9536</v>
      </c>
      <c r="DT3" s="17" t="s">
        <v>9536</v>
      </c>
      <c r="DU3" s="17" t="s">
        <v>9536</v>
      </c>
      <c r="DV3" s="17" t="s">
        <v>9536</v>
      </c>
      <c r="DW3" s="17" t="s">
        <v>9536</v>
      </c>
      <c r="DX3" s="17" t="s">
        <v>9536</v>
      </c>
      <c r="DY3" s="17" t="s">
        <v>9536</v>
      </c>
      <c r="DZ3" s="17" t="s">
        <v>9536</v>
      </c>
      <c r="EA3" s="17" t="s">
        <v>9536</v>
      </c>
      <c r="EB3" s="17" t="s">
        <v>9536</v>
      </c>
      <c r="EC3" s="17" t="s">
        <v>9536</v>
      </c>
      <c r="ED3" s="17" t="s">
        <v>9536</v>
      </c>
      <c r="EE3" s="17" t="s">
        <v>9536</v>
      </c>
      <c r="EF3" s="17" t="s">
        <v>9536</v>
      </c>
      <c r="EG3" s="17" t="s">
        <v>9536</v>
      </c>
      <c r="EH3" s="17" t="s">
        <v>9536</v>
      </c>
      <c r="EI3" s="17" t="s">
        <v>9536</v>
      </c>
      <c r="EJ3" s="17" t="s">
        <v>9536</v>
      </c>
      <c r="EK3" s="17" t="s">
        <v>9536</v>
      </c>
      <c r="EL3" s="17" t="s">
        <v>9536</v>
      </c>
      <c r="EM3" s="17" t="s">
        <v>9536</v>
      </c>
      <c r="EN3" s="17" t="s">
        <v>9536</v>
      </c>
      <c r="EO3" s="17" t="s">
        <v>9536</v>
      </c>
      <c r="EP3" s="17" t="s">
        <v>9536</v>
      </c>
      <c r="EQ3" s="17" t="s">
        <v>9536</v>
      </c>
      <c r="ER3" s="17" t="s">
        <v>9536</v>
      </c>
      <c r="ES3" s="17" t="s">
        <v>9536</v>
      </c>
      <c r="ET3" s="17" t="s">
        <v>9536</v>
      </c>
      <c r="EU3" s="17" t="s">
        <v>9536</v>
      </c>
      <c r="EV3" s="17" t="s">
        <v>9536</v>
      </c>
      <c r="EW3" s="17" t="s">
        <v>9536</v>
      </c>
      <c r="EX3" s="17" t="s">
        <v>9536</v>
      </c>
      <c r="EY3" s="17" t="s">
        <v>9536</v>
      </c>
      <c r="EZ3" s="17" t="s">
        <v>9536</v>
      </c>
      <c r="FA3" s="17" t="s">
        <v>9536</v>
      </c>
      <c r="FB3" s="17" t="s">
        <v>9536</v>
      </c>
      <c r="FC3" s="17" t="s">
        <v>9536</v>
      </c>
      <c r="FD3" s="17" t="s">
        <v>9536</v>
      </c>
      <c r="FE3" s="17" t="s">
        <v>9536</v>
      </c>
      <c r="FF3" s="17" t="s">
        <v>9536</v>
      </c>
      <c r="FG3" s="17" t="s">
        <v>9536</v>
      </c>
      <c r="FH3" s="17" t="s">
        <v>9536</v>
      </c>
      <c r="FI3" s="17" t="s">
        <v>9536</v>
      </c>
      <c r="FJ3" s="17" t="s">
        <v>9536</v>
      </c>
      <c r="FK3" s="17" t="s">
        <v>9536</v>
      </c>
      <c r="FL3" s="17" t="s">
        <v>9536</v>
      </c>
      <c r="FM3" s="17" t="s">
        <v>9536</v>
      </c>
      <c r="FN3" s="17" t="s">
        <v>9536</v>
      </c>
      <c r="FO3" s="17" t="s">
        <v>9536</v>
      </c>
      <c r="FP3" s="17" t="s">
        <v>9536</v>
      </c>
      <c r="FQ3" s="17" t="s">
        <v>9536</v>
      </c>
      <c r="FR3" s="17" t="s">
        <v>9536</v>
      </c>
      <c r="FS3" s="17" t="s">
        <v>9536</v>
      </c>
      <c r="FT3" s="17" t="s">
        <v>9536</v>
      </c>
      <c r="FU3" s="17" t="s">
        <v>9536</v>
      </c>
      <c r="FV3" s="17" t="s">
        <v>9536</v>
      </c>
      <c r="FW3" s="17" t="s">
        <v>9536</v>
      </c>
      <c r="FX3" s="17" t="s">
        <v>9536</v>
      </c>
      <c r="FY3" s="17" t="s">
        <v>9536</v>
      </c>
      <c r="FZ3" s="17" t="s">
        <v>9536</v>
      </c>
      <c r="GA3" s="17" t="s">
        <v>9536</v>
      </c>
      <c r="GB3" s="17" t="s">
        <v>9536</v>
      </c>
      <c r="GC3" s="17" t="s">
        <v>9536</v>
      </c>
      <c r="GD3" s="17" t="s">
        <v>9536</v>
      </c>
      <c r="GE3" s="17" t="s">
        <v>9536</v>
      </c>
      <c r="GF3" s="17" t="s">
        <v>9536</v>
      </c>
      <c r="GG3" s="17" t="s">
        <v>9536</v>
      </c>
      <c r="GH3" s="17" t="s">
        <v>9536</v>
      </c>
      <c r="GI3" s="17" t="s">
        <v>9536</v>
      </c>
      <c r="GJ3" s="17" t="s">
        <v>9536</v>
      </c>
      <c r="GK3" s="17" t="s">
        <v>9536</v>
      </c>
      <c r="GL3" s="17" t="s">
        <v>9536</v>
      </c>
      <c r="GM3" s="17" t="s">
        <v>9536</v>
      </c>
      <c r="GN3" s="17" t="s">
        <v>9536</v>
      </c>
      <c r="GO3" s="17" t="s">
        <v>9536</v>
      </c>
      <c r="GP3" s="17" t="s">
        <v>9536</v>
      </c>
      <c r="GQ3" s="17" t="s">
        <v>9536</v>
      </c>
      <c r="GR3" s="17" t="s">
        <v>9536</v>
      </c>
      <c r="GS3" s="17" t="s">
        <v>9536</v>
      </c>
      <c r="GT3" s="17" t="s">
        <v>9536</v>
      </c>
    </row>
    <row r="4" spans="1:202">
      <c r="A4" s="24" t="s">
        <v>206</v>
      </c>
      <c r="B4" s="30" t="s">
        <v>9507</v>
      </c>
      <c r="C4" s="17" t="s">
        <v>9536</v>
      </c>
      <c r="D4" s="17" t="s">
        <v>9536</v>
      </c>
      <c r="E4" s="17" t="s">
        <v>9536</v>
      </c>
      <c r="F4" s="17" t="s">
        <v>9536</v>
      </c>
      <c r="G4" s="17" t="s">
        <v>9536</v>
      </c>
      <c r="H4" s="17" t="s">
        <v>9536</v>
      </c>
      <c r="I4" s="17" t="s">
        <v>9536</v>
      </c>
      <c r="J4" s="17" t="s">
        <v>9536</v>
      </c>
      <c r="K4" s="17" t="s">
        <v>9536</v>
      </c>
      <c r="L4" s="17" t="s">
        <v>9536</v>
      </c>
      <c r="M4" s="17" t="s">
        <v>9536</v>
      </c>
      <c r="N4" s="17" t="s">
        <v>9536</v>
      </c>
      <c r="O4" s="17" t="s">
        <v>9536</v>
      </c>
      <c r="P4" s="17" t="s">
        <v>9536</v>
      </c>
      <c r="Q4" s="17" t="s">
        <v>9536</v>
      </c>
      <c r="R4" s="17" t="s">
        <v>9536</v>
      </c>
      <c r="S4" s="17" t="s">
        <v>9536</v>
      </c>
      <c r="T4" s="17" t="s">
        <v>9536</v>
      </c>
      <c r="U4" s="17" t="s">
        <v>9536</v>
      </c>
      <c r="V4" s="17" t="s">
        <v>9536</v>
      </c>
      <c r="W4" s="17" t="s">
        <v>9536</v>
      </c>
      <c r="X4" s="17" t="s">
        <v>9536</v>
      </c>
      <c r="Y4" s="17" t="s">
        <v>9536</v>
      </c>
      <c r="Z4" s="17" t="s">
        <v>9536</v>
      </c>
      <c r="AA4" s="17" t="s">
        <v>9536</v>
      </c>
      <c r="AB4" s="17" t="s">
        <v>9536</v>
      </c>
      <c r="AC4" s="17" t="s">
        <v>9536</v>
      </c>
      <c r="AD4" s="17" t="s">
        <v>9536</v>
      </c>
      <c r="AE4" s="17" t="s">
        <v>9536</v>
      </c>
      <c r="AF4" s="17" t="s">
        <v>9536</v>
      </c>
      <c r="AG4" s="17" t="s">
        <v>9536</v>
      </c>
      <c r="AH4" s="17" t="s">
        <v>9536</v>
      </c>
      <c r="AI4" s="17" t="s">
        <v>9536</v>
      </c>
      <c r="AJ4" s="17" t="s">
        <v>9536</v>
      </c>
      <c r="AK4" s="17" t="s">
        <v>9536</v>
      </c>
      <c r="AL4" s="17" t="s">
        <v>9536</v>
      </c>
      <c r="AM4" s="17" t="s">
        <v>9536</v>
      </c>
      <c r="AN4" s="17" t="s">
        <v>9536</v>
      </c>
      <c r="AO4" s="17" t="s">
        <v>9536</v>
      </c>
      <c r="AP4" s="17" t="s">
        <v>9536</v>
      </c>
      <c r="AQ4" s="17" t="s">
        <v>9536</v>
      </c>
      <c r="AR4" s="17" t="s">
        <v>9536</v>
      </c>
      <c r="AS4" s="17" t="s">
        <v>9536</v>
      </c>
      <c r="AT4" s="17" t="s">
        <v>9536</v>
      </c>
      <c r="AU4" s="17" t="s">
        <v>9536</v>
      </c>
      <c r="AV4" s="17" t="s">
        <v>9536</v>
      </c>
      <c r="AW4" s="17" t="s">
        <v>9536</v>
      </c>
      <c r="AX4" s="17" t="s">
        <v>9536</v>
      </c>
      <c r="AY4" s="17" t="s">
        <v>9536</v>
      </c>
      <c r="AZ4" s="17" t="s">
        <v>9536</v>
      </c>
      <c r="BA4" s="17" t="s">
        <v>9536</v>
      </c>
      <c r="BB4" s="17" t="s">
        <v>9536</v>
      </c>
      <c r="BC4" s="17" t="s">
        <v>9536</v>
      </c>
      <c r="BD4" s="17" t="s">
        <v>9536</v>
      </c>
      <c r="BE4" s="17" t="s">
        <v>9536</v>
      </c>
      <c r="BF4" s="17" t="s">
        <v>9536</v>
      </c>
      <c r="BG4" s="17" t="s">
        <v>9536</v>
      </c>
      <c r="BH4" s="17" t="s">
        <v>9536</v>
      </c>
      <c r="BI4" s="17" t="s">
        <v>9536</v>
      </c>
      <c r="BJ4" s="17" t="s">
        <v>9536</v>
      </c>
      <c r="BK4" s="17" t="s">
        <v>9536</v>
      </c>
      <c r="BL4" s="17" t="s">
        <v>9536</v>
      </c>
      <c r="BM4" s="17" t="s">
        <v>9536</v>
      </c>
      <c r="BN4" s="17" t="s">
        <v>9536</v>
      </c>
      <c r="BO4" s="17" t="s">
        <v>9536</v>
      </c>
      <c r="BP4" s="17" t="s">
        <v>9536</v>
      </c>
      <c r="BQ4" s="17" t="s">
        <v>9536</v>
      </c>
      <c r="BR4" s="17" t="s">
        <v>9536</v>
      </c>
      <c r="BS4" s="17" t="s">
        <v>9536</v>
      </c>
      <c r="BT4" s="17" t="s">
        <v>9536</v>
      </c>
      <c r="BU4" s="17" t="s">
        <v>9536</v>
      </c>
      <c r="BV4" s="17" t="s">
        <v>9536</v>
      </c>
      <c r="BW4" s="17" t="s">
        <v>9536</v>
      </c>
      <c r="BX4" s="17" t="s">
        <v>9536</v>
      </c>
      <c r="BY4" s="17" t="s">
        <v>9536</v>
      </c>
      <c r="BZ4" s="17" t="s">
        <v>9536</v>
      </c>
      <c r="CA4" s="17" t="s">
        <v>9536</v>
      </c>
      <c r="CB4" s="17" t="s">
        <v>9536</v>
      </c>
      <c r="CC4" s="17" t="s">
        <v>9536</v>
      </c>
      <c r="CD4" s="17" t="s">
        <v>9536</v>
      </c>
      <c r="CE4" s="17" t="s">
        <v>9536</v>
      </c>
      <c r="CF4" s="17" t="s">
        <v>9536</v>
      </c>
      <c r="CG4" s="17" t="s">
        <v>9536</v>
      </c>
      <c r="CH4" s="17" t="s">
        <v>9536</v>
      </c>
      <c r="CI4" s="17" t="s">
        <v>9536</v>
      </c>
      <c r="CJ4" s="17" t="s">
        <v>9536</v>
      </c>
      <c r="CK4" s="17" t="s">
        <v>9536</v>
      </c>
      <c r="CL4" s="17" t="s">
        <v>9536</v>
      </c>
      <c r="CM4" s="17" t="s">
        <v>9536</v>
      </c>
      <c r="CN4" s="17" t="s">
        <v>9536</v>
      </c>
      <c r="CO4" s="17" t="s">
        <v>9536</v>
      </c>
      <c r="CP4" s="17" t="s">
        <v>9536</v>
      </c>
      <c r="CQ4" s="17" t="s">
        <v>9536</v>
      </c>
      <c r="CR4" s="17" t="s">
        <v>9536</v>
      </c>
      <c r="CS4" s="17" t="s">
        <v>9536</v>
      </c>
      <c r="CT4" s="17" t="s">
        <v>9536</v>
      </c>
      <c r="CU4" s="17" t="s">
        <v>9536</v>
      </c>
      <c r="CV4" s="17" t="s">
        <v>9536</v>
      </c>
      <c r="CW4" s="17" t="s">
        <v>9536</v>
      </c>
      <c r="CX4" s="17" t="s">
        <v>9536</v>
      </c>
      <c r="CY4" s="17" t="s">
        <v>9536</v>
      </c>
      <c r="CZ4" s="17" t="s">
        <v>9536</v>
      </c>
      <c r="DA4" s="17" t="s">
        <v>9536</v>
      </c>
      <c r="DB4" s="17" t="s">
        <v>9536</v>
      </c>
      <c r="DC4" s="17" t="s">
        <v>9536</v>
      </c>
      <c r="DD4" s="17" t="s">
        <v>9536</v>
      </c>
      <c r="DE4" s="17" t="s">
        <v>9536</v>
      </c>
      <c r="DF4" s="17" t="s">
        <v>9536</v>
      </c>
      <c r="DG4" s="17" t="s">
        <v>9536</v>
      </c>
      <c r="DH4" s="17" t="s">
        <v>9536</v>
      </c>
      <c r="DI4" s="17" t="s">
        <v>9536</v>
      </c>
      <c r="DJ4" s="17" t="s">
        <v>9536</v>
      </c>
      <c r="DK4" s="17" t="s">
        <v>9536</v>
      </c>
      <c r="DL4" s="17" t="s">
        <v>9536</v>
      </c>
      <c r="DM4" s="17" t="s">
        <v>9536</v>
      </c>
      <c r="DN4" s="17" t="s">
        <v>9536</v>
      </c>
      <c r="DO4" s="17" t="s">
        <v>9536</v>
      </c>
      <c r="DP4" s="17" t="s">
        <v>9536</v>
      </c>
      <c r="DQ4" s="17" t="s">
        <v>9536</v>
      </c>
      <c r="DR4" s="17" t="s">
        <v>9536</v>
      </c>
      <c r="DS4" s="17" t="s">
        <v>9536</v>
      </c>
      <c r="DT4" s="17" t="s">
        <v>9536</v>
      </c>
      <c r="DU4" s="17" t="s">
        <v>9536</v>
      </c>
      <c r="DV4" s="17" t="s">
        <v>9536</v>
      </c>
      <c r="DW4" s="17" t="s">
        <v>9536</v>
      </c>
      <c r="DX4" s="17" t="s">
        <v>9536</v>
      </c>
      <c r="DY4" s="17" t="s">
        <v>9536</v>
      </c>
      <c r="DZ4" s="17" t="s">
        <v>9536</v>
      </c>
      <c r="EA4" s="17" t="s">
        <v>9536</v>
      </c>
      <c r="EB4" s="17" t="s">
        <v>9536</v>
      </c>
      <c r="EC4" s="17" t="s">
        <v>9536</v>
      </c>
      <c r="ED4" s="17" t="s">
        <v>9536</v>
      </c>
      <c r="EE4" s="17" t="s">
        <v>9536</v>
      </c>
      <c r="EF4" s="17" t="s">
        <v>9536</v>
      </c>
      <c r="EG4" s="17" t="s">
        <v>9536</v>
      </c>
      <c r="EH4" s="17" t="s">
        <v>9536</v>
      </c>
      <c r="EI4" s="17" t="s">
        <v>9536</v>
      </c>
      <c r="EJ4" s="17" t="s">
        <v>9536</v>
      </c>
      <c r="EK4" s="17" t="s">
        <v>9536</v>
      </c>
      <c r="EL4" s="17" t="s">
        <v>9536</v>
      </c>
      <c r="EM4" s="17" t="s">
        <v>9536</v>
      </c>
      <c r="EN4" s="17" t="s">
        <v>9536</v>
      </c>
      <c r="EO4" s="17" t="s">
        <v>9536</v>
      </c>
      <c r="EP4" s="17" t="s">
        <v>9536</v>
      </c>
      <c r="EQ4" s="17" t="s">
        <v>9536</v>
      </c>
      <c r="ER4" s="17" t="s">
        <v>9536</v>
      </c>
      <c r="ES4" s="17" t="s">
        <v>9536</v>
      </c>
      <c r="ET4" s="17" t="s">
        <v>9536</v>
      </c>
      <c r="EU4" s="17" t="s">
        <v>9536</v>
      </c>
      <c r="EV4" s="17" t="s">
        <v>9536</v>
      </c>
      <c r="EW4" s="17" t="s">
        <v>9536</v>
      </c>
      <c r="EX4" s="17" t="s">
        <v>9536</v>
      </c>
      <c r="EY4" s="17" t="s">
        <v>9536</v>
      </c>
      <c r="EZ4" s="17" t="s">
        <v>9536</v>
      </c>
      <c r="FA4" s="17" t="s">
        <v>9536</v>
      </c>
      <c r="FB4" s="17" t="s">
        <v>9536</v>
      </c>
      <c r="FC4" s="17" t="s">
        <v>9536</v>
      </c>
      <c r="FD4" s="17" t="s">
        <v>9536</v>
      </c>
      <c r="FE4" s="17" t="s">
        <v>9536</v>
      </c>
      <c r="FF4" s="17" t="s">
        <v>9536</v>
      </c>
      <c r="FG4" s="17" t="s">
        <v>9536</v>
      </c>
      <c r="FH4" s="17" t="s">
        <v>9536</v>
      </c>
      <c r="FI4" s="17" t="s">
        <v>9536</v>
      </c>
      <c r="FJ4" s="17" t="s">
        <v>9536</v>
      </c>
      <c r="FK4" s="17" t="s">
        <v>9536</v>
      </c>
      <c r="FL4" s="17" t="s">
        <v>9536</v>
      </c>
      <c r="FM4" s="17" t="s">
        <v>9536</v>
      </c>
      <c r="FN4" s="17" t="s">
        <v>9536</v>
      </c>
      <c r="FO4" s="17" t="s">
        <v>9536</v>
      </c>
      <c r="FP4" s="17" t="s">
        <v>9536</v>
      </c>
      <c r="FQ4" s="17" t="s">
        <v>9536</v>
      </c>
      <c r="FR4" s="17" t="s">
        <v>9536</v>
      </c>
      <c r="FS4" s="17" t="s">
        <v>9536</v>
      </c>
      <c r="FT4" s="17" t="s">
        <v>9536</v>
      </c>
      <c r="FU4" s="17" t="s">
        <v>9536</v>
      </c>
      <c r="FV4" s="17" t="s">
        <v>9536</v>
      </c>
      <c r="FW4" s="17" t="s">
        <v>9536</v>
      </c>
      <c r="FX4" s="17" t="s">
        <v>9536</v>
      </c>
      <c r="FY4" s="17" t="s">
        <v>9536</v>
      </c>
      <c r="FZ4" s="17" t="s">
        <v>9536</v>
      </c>
      <c r="GA4" s="17" t="s">
        <v>9536</v>
      </c>
      <c r="GB4" s="17" t="s">
        <v>9536</v>
      </c>
      <c r="GC4" s="17" t="s">
        <v>9536</v>
      </c>
      <c r="GD4" s="17" t="s">
        <v>9536</v>
      </c>
      <c r="GE4" s="17" t="s">
        <v>9536</v>
      </c>
      <c r="GF4" s="17" t="s">
        <v>9536</v>
      </c>
      <c r="GG4" s="17" t="s">
        <v>9536</v>
      </c>
      <c r="GH4" s="17" t="s">
        <v>9536</v>
      </c>
      <c r="GI4" s="17" t="s">
        <v>9536</v>
      </c>
      <c r="GJ4" s="17" t="s">
        <v>9536</v>
      </c>
      <c r="GK4" s="17" t="s">
        <v>9536</v>
      </c>
      <c r="GL4" s="17" t="s">
        <v>9536</v>
      </c>
      <c r="GM4" s="17" t="s">
        <v>9536</v>
      </c>
      <c r="GN4" s="17" t="s">
        <v>9536</v>
      </c>
      <c r="GO4" s="17" t="s">
        <v>9536</v>
      </c>
      <c r="GP4" s="17" t="s">
        <v>9536</v>
      </c>
      <c r="GQ4" s="17" t="s">
        <v>9536</v>
      </c>
      <c r="GR4" s="17" t="s">
        <v>9536</v>
      </c>
      <c r="GS4" s="17" t="s">
        <v>9536</v>
      </c>
      <c r="GT4" s="17" t="s">
        <v>9536</v>
      </c>
    </row>
    <row r="5" spans="1:202">
      <c r="A5" s="24" t="s">
        <v>207</v>
      </c>
      <c r="B5" s="30" t="s">
        <v>9504</v>
      </c>
      <c r="C5" s="17" t="s">
        <v>9536</v>
      </c>
      <c r="D5" s="17" t="s">
        <v>9536</v>
      </c>
      <c r="E5" s="17" t="s">
        <v>9536</v>
      </c>
      <c r="F5" s="17" t="s">
        <v>9536</v>
      </c>
      <c r="G5" s="17" t="s">
        <v>9536</v>
      </c>
      <c r="H5" s="17" t="s">
        <v>9536</v>
      </c>
      <c r="I5" s="17" t="s">
        <v>9536</v>
      </c>
      <c r="J5" s="17" t="s">
        <v>9536</v>
      </c>
      <c r="K5" s="17" t="s">
        <v>9536</v>
      </c>
      <c r="L5" s="17" t="s">
        <v>9536</v>
      </c>
      <c r="M5" s="17" t="s">
        <v>9536</v>
      </c>
      <c r="N5" s="17" t="s">
        <v>9536</v>
      </c>
      <c r="O5" s="17" t="s">
        <v>9536</v>
      </c>
      <c r="P5" s="17" t="s">
        <v>9536</v>
      </c>
      <c r="Q5" s="17" t="s">
        <v>9536</v>
      </c>
      <c r="R5" s="17" t="s">
        <v>9536</v>
      </c>
      <c r="S5" s="17" t="s">
        <v>9536</v>
      </c>
      <c r="T5" s="17" t="s">
        <v>9536</v>
      </c>
      <c r="U5" s="17" t="s">
        <v>9536</v>
      </c>
      <c r="V5" s="17" t="s">
        <v>9536</v>
      </c>
      <c r="W5" s="17" t="s">
        <v>9536</v>
      </c>
      <c r="X5" s="17" t="s">
        <v>9536</v>
      </c>
      <c r="Y5" s="17" t="s">
        <v>9536</v>
      </c>
      <c r="Z5" s="17" t="s">
        <v>9536</v>
      </c>
      <c r="AA5" s="17" t="s">
        <v>9536</v>
      </c>
      <c r="AB5" s="17" t="s">
        <v>9536</v>
      </c>
      <c r="AC5" s="17" t="s">
        <v>9536</v>
      </c>
      <c r="AD5" s="17" t="s">
        <v>9536</v>
      </c>
      <c r="AE5" s="17" t="s">
        <v>9536</v>
      </c>
      <c r="AF5" s="17" t="s">
        <v>9536</v>
      </c>
      <c r="AG5" s="17" t="s">
        <v>9536</v>
      </c>
      <c r="AH5" s="17" t="s">
        <v>9536</v>
      </c>
      <c r="AI5" s="17" t="s">
        <v>9536</v>
      </c>
      <c r="AJ5" s="17" t="s">
        <v>9536</v>
      </c>
      <c r="AK5" s="17" t="s">
        <v>9536</v>
      </c>
      <c r="AL5" s="17" t="s">
        <v>9536</v>
      </c>
      <c r="AM5" s="17" t="s">
        <v>9536</v>
      </c>
      <c r="AN5" s="17" t="s">
        <v>9536</v>
      </c>
      <c r="AO5" s="17" t="s">
        <v>9536</v>
      </c>
      <c r="AP5" s="17" t="s">
        <v>9536</v>
      </c>
      <c r="AQ5" s="17" t="s">
        <v>9536</v>
      </c>
      <c r="AR5" s="17" t="s">
        <v>9536</v>
      </c>
      <c r="AS5" s="17" t="s">
        <v>9536</v>
      </c>
      <c r="AT5" s="17" t="s">
        <v>9536</v>
      </c>
      <c r="AU5" s="17" t="s">
        <v>9536</v>
      </c>
      <c r="AV5" s="17" t="s">
        <v>9536</v>
      </c>
      <c r="AW5" s="17" t="s">
        <v>9536</v>
      </c>
      <c r="AX5" s="17" t="s">
        <v>9536</v>
      </c>
      <c r="AY5" s="17" t="s">
        <v>9536</v>
      </c>
      <c r="AZ5" s="17" t="s">
        <v>9536</v>
      </c>
      <c r="BA5" s="17" t="s">
        <v>9536</v>
      </c>
      <c r="BB5" s="17" t="s">
        <v>9536</v>
      </c>
      <c r="BC5" s="17" t="s">
        <v>9536</v>
      </c>
      <c r="BD5" s="17" t="s">
        <v>9536</v>
      </c>
      <c r="BE5" s="17" t="s">
        <v>9536</v>
      </c>
      <c r="BF5" s="17" t="s">
        <v>9536</v>
      </c>
      <c r="BG5" s="17" t="s">
        <v>9536</v>
      </c>
      <c r="BH5" s="17" t="s">
        <v>9536</v>
      </c>
      <c r="BI5" s="17" t="s">
        <v>9536</v>
      </c>
      <c r="BJ5" s="17" t="s">
        <v>9536</v>
      </c>
      <c r="BK5" s="17" t="s">
        <v>9536</v>
      </c>
      <c r="BL5" s="17" t="s">
        <v>9536</v>
      </c>
      <c r="BM5" s="17" t="s">
        <v>9536</v>
      </c>
      <c r="BN5" s="17" t="s">
        <v>9536</v>
      </c>
      <c r="BO5" s="17" t="s">
        <v>9536</v>
      </c>
      <c r="BP5" s="17" t="s">
        <v>9536</v>
      </c>
      <c r="BQ5" s="17" t="s">
        <v>9536</v>
      </c>
      <c r="BR5" s="17" t="s">
        <v>9536</v>
      </c>
      <c r="BS5" s="17" t="s">
        <v>9536</v>
      </c>
      <c r="BT5" s="17" t="s">
        <v>9536</v>
      </c>
      <c r="BU5" s="17" t="s">
        <v>9536</v>
      </c>
      <c r="BV5" s="17" t="s">
        <v>9536</v>
      </c>
      <c r="BW5" s="17" t="s">
        <v>9536</v>
      </c>
      <c r="BX5" s="17" t="s">
        <v>9536</v>
      </c>
      <c r="BY5" s="17" t="s">
        <v>9536</v>
      </c>
      <c r="BZ5" s="17" t="s">
        <v>9536</v>
      </c>
      <c r="CA5" s="17" t="s">
        <v>9536</v>
      </c>
      <c r="CB5" s="17" t="s">
        <v>9536</v>
      </c>
      <c r="CC5" s="17" t="s">
        <v>9536</v>
      </c>
      <c r="CD5" s="17" t="s">
        <v>9536</v>
      </c>
      <c r="CE5" s="17" t="s">
        <v>9536</v>
      </c>
      <c r="CF5" s="17" t="s">
        <v>9536</v>
      </c>
      <c r="CG5" s="17" t="s">
        <v>9536</v>
      </c>
      <c r="CH5" s="17" t="s">
        <v>9536</v>
      </c>
      <c r="CI5" s="17" t="s">
        <v>9536</v>
      </c>
      <c r="CJ5" s="17" t="s">
        <v>9536</v>
      </c>
      <c r="CK5" s="17" t="s">
        <v>9536</v>
      </c>
      <c r="CL5" s="17" t="s">
        <v>9536</v>
      </c>
      <c r="CM5" s="17" t="s">
        <v>9536</v>
      </c>
      <c r="CN5" s="17" t="s">
        <v>9536</v>
      </c>
      <c r="CO5" s="17" t="s">
        <v>9536</v>
      </c>
      <c r="CP5" s="17" t="s">
        <v>9536</v>
      </c>
      <c r="CQ5" s="17" t="s">
        <v>9536</v>
      </c>
      <c r="CR5" s="17" t="s">
        <v>9536</v>
      </c>
      <c r="CS5" s="17" t="s">
        <v>9536</v>
      </c>
      <c r="CT5" s="17" t="s">
        <v>9536</v>
      </c>
      <c r="CU5" s="17" t="s">
        <v>9536</v>
      </c>
      <c r="CV5" s="17" t="s">
        <v>9536</v>
      </c>
      <c r="CW5" s="17" t="s">
        <v>9536</v>
      </c>
      <c r="CX5" s="17" t="s">
        <v>9536</v>
      </c>
      <c r="CY5" s="17" t="s">
        <v>9536</v>
      </c>
      <c r="CZ5" s="17" t="s">
        <v>9536</v>
      </c>
      <c r="DA5" s="17" t="s">
        <v>9536</v>
      </c>
      <c r="DB5" s="17" t="s">
        <v>9536</v>
      </c>
      <c r="DC5" s="17" t="s">
        <v>9536</v>
      </c>
      <c r="DD5" s="17" t="s">
        <v>9536</v>
      </c>
      <c r="DE5" s="17" t="s">
        <v>9536</v>
      </c>
      <c r="DF5" s="17" t="s">
        <v>9536</v>
      </c>
      <c r="DG5" s="17" t="s">
        <v>9536</v>
      </c>
      <c r="DH5" s="17" t="s">
        <v>9536</v>
      </c>
      <c r="DI5" s="17" t="s">
        <v>9536</v>
      </c>
      <c r="DJ5" s="17" t="s">
        <v>9536</v>
      </c>
      <c r="DK5" s="17" t="s">
        <v>9536</v>
      </c>
      <c r="DL5" s="17" t="s">
        <v>9536</v>
      </c>
      <c r="DM5" s="17" t="s">
        <v>9536</v>
      </c>
      <c r="DN5" s="17" t="s">
        <v>9536</v>
      </c>
      <c r="DO5" s="17" t="s">
        <v>9536</v>
      </c>
      <c r="DP5" s="17" t="s">
        <v>9536</v>
      </c>
      <c r="DQ5" s="17" t="s">
        <v>9536</v>
      </c>
      <c r="DR5" s="17" t="s">
        <v>9536</v>
      </c>
      <c r="DS5" s="17" t="s">
        <v>9536</v>
      </c>
      <c r="DT5" s="17" t="s">
        <v>9536</v>
      </c>
      <c r="DU5" s="17" t="s">
        <v>9536</v>
      </c>
      <c r="DV5" s="17" t="s">
        <v>9536</v>
      </c>
      <c r="DW5" s="17" t="s">
        <v>9536</v>
      </c>
      <c r="DX5" s="17" t="s">
        <v>9536</v>
      </c>
      <c r="DY5" s="17" t="s">
        <v>9536</v>
      </c>
      <c r="DZ5" s="17" t="s">
        <v>9536</v>
      </c>
      <c r="EA5" s="17" t="s">
        <v>9536</v>
      </c>
      <c r="EB5" s="17" t="s">
        <v>9536</v>
      </c>
      <c r="EC5" s="17" t="s">
        <v>9536</v>
      </c>
      <c r="ED5" s="17" t="s">
        <v>9536</v>
      </c>
      <c r="EE5" s="17" t="s">
        <v>9536</v>
      </c>
      <c r="EF5" s="17" t="s">
        <v>9536</v>
      </c>
      <c r="EG5" s="17" t="s">
        <v>9536</v>
      </c>
      <c r="EH5" s="17" t="s">
        <v>9536</v>
      </c>
      <c r="EI5" s="17" t="s">
        <v>9536</v>
      </c>
      <c r="EJ5" s="17" t="s">
        <v>9536</v>
      </c>
      <c r="EK5" s="17" t="s">
        <v>9536</v>
      </c>
      <c r="EL5" s="17" t="s">
        <v>9536</v>
      </c>
      <c r="EM5" s="17" t="s">
        <v>9536</v>
      </c>
      <c r="EN5" s="17" t="s">
        <v>9536</v>
      </c>
      <c r="EO5" s="17" t="s">
        <v>9536</v>
      </c>
      <c r="EP5" s="17" t="s">
        <v>9536</v>
      </c>
      <c r="EQ5" s="17" t="s">
        <v>9536</v>
      </c>
      <c r="ER5" s="17" t="s">
        <v>9536</v>
      </c>
      <c r="ES5" s="17" t="s">
        <v>9536</v>
      </c>
      <c r="ET5" s="17" t="s">
        <v>9536</v>
      </c>
      <c r="EU5" s="17" t="s">
        <v>9536</v>
      </c>
      <c r="EV5" s="17" t="s">
        <v>9536</v>
      </c>
      <c r="EW5" s="17" t="s">
        <v>9536</v>
      </c>
      <c r="EX5" s="17" t="s">
        <v>9536</v>
      </c>
      <c r="EY5" s="17" t="s">
        <v>9536</v>
      </c>
      <c r="EZ5" s="17" t="s">
        <v>9536</v>
      </c>
      <c r="FA5" s="17" t="s">
        <v>9536</v>
      </c>
      <c r="FB5" s="17" t="s">
        <v>9536</v>
      </c>
      <c r="FC5" s="17" t="s">
        <v>9536</v>
      </c>
      <c r="FD5" s="17" t="s">
        <v>9536</v>
      </c>
      <c r="FE5" s="17" t="s">
        <v>9536</v>
      </c>
      <c r="FF5" s="17" t="s">
        <v>9536</v>
      </c>
      <c r="FG5" s="17" t="s">
        <v>9536</v>
      </c>
      <c r="FH5" s="17" t="s">
        <v>9536</v>
      </c>
      <c r="FI5" s="17" t="s">
        <v>9536</v>
      </c>
      <c r="FJ5" s="17" t="s">
        <v>9536</v>
      </c>
      <c r="FK5" s="17" t="s">
        <v>9536</v>
      </c>
      <c r="FL5" s="17" t="s">
        <v>9536</v>
      </c>
      <c r="FM5" s="17" t="s">
        <v>9536</v>
      </c>
      <c r="FN5" s="17" t="s">
        <v>9536</v>
      </c>
      <c r="FO5" s="17" t="s">
        <v>9536</v>
      </c>
      <c r="FP5" s="17" t="s">
        <v>9536</v>
      </c>
      <c r="FQ5" s="17" t="s">
        <v>9536</v>
      </c>
      <c r="FR5" s="17" t="s">
        <v>9536</v>
      </c>
      <c r="FS5" s="17" t="s">
        <v>9536</v>
      </c>
      <c r="FT5" s="17" t="s">
        <v>9536</v>
      </c>
      <c r="FU5" s="17" t="s">
        <v>9536</v>
      </c>
      <c r="FV5" s="17" t="s">
        <v>9536</v>
      </c>
      <c r="FW5" s="17" t="s">
        <v>9536</v>
      </c>
      <c r="FX5" s="17" t="s">
        <v>9536</v>
      </c>
      <c r="FY5" s="17" t="s">
        <v>9536</v>
      </c>
      <c r="FZ5" s="17" t="s">
        <v>9536</v>
      </c>
      <c r="GA5" s="17" t="s">
        <v>9536</v>
      </c>
      <c r="GB5" s="17" t="s">
        <v>9536</v>
      </c>
      <c r="GC5" s="17" t="s">
        <v>9536</v>
      </c>
      <c r="GD5" s="17" t="s">
        <v>9536</v>
      </c>
      <c r="GE5" s="17" t="s">
        <v>9536</v>
      </c>
      <c r="GF5" s="17" t="s">
        <v>9536</v>
      </c>
      <c r="GG5" s="17" t="s">
        <v>9536</v>
      </c>
      <c r="GH5" s="17" t="s">
        <v>9536</v>
      </c>
      <c r="GI5" s="17" t="s">
        <v>9536</v>
      </c>
      <c r="GJ5" s="17" t="s">
        <v>9536</v>
      </c>
      <c r="GK5" s="17" t="s">
        <v>9536</v>
      </c>
      <c r="GL5" s="17" t="s">
        <v>9536</v>
      </c>
      <c r="GM5" s="17" t="s">
        <v>9536</v>
      </c>
      <c r="GN5" s="17" t="s">
        <v>9536</v>
      </c>
      <c r="GO5" s="17" t="s">
        <v>9536</v>
      </c>
      <c r="GP5" s="17" t="s">
        <v>9536</v>
      </c>
      <c r="GQ5" s="17" t="s">
        <v>9536</v>
      </c>
      <c r="GR5" s="17" t="s">
        <v>9536</v>
      </c>
      <c r="GS5" s="17" t="s">
        <v>9536</v>
      </c>
      <c r="GT5" s="17" t="s">
        <v>9536</v>
      </c>
    </row>
    <row r="6" spans="1:202">
      <c r="A6" s="24" t="s">
        <v>208</v>
      </c>
      <c r="B6" s="24" t="s">
        <v>209</v>
      </c>
      <c r="C6" s="17" t="s">
        <v>9536</v>
      </c>
      <c r="D6" s="17" t="s">
        <v>9536</v>
      </c>
      <c r="E6" s="17" t="s">
        <v>9536</v>
      </c>
      <c r="F6" s="17" t="s">
        <v>9536</v>
      </c>
      <c r="G6" s="17" t="s">
        <v>9536</v>
      </c>
      <c r="H6" s="17" t="s">
        <v>9536</v>
      </c>
      <c r="I6" s="17" t="s">
        <v>9536</v>
      </c>
      <c r="J6" s="17" t="s">
        <v>9536</v>
      </c>
      <c r="K6" s="17" t="s">
        <v>9536</v>
      </c>
      <c r="L6" s="17" t="s">
        <v>9536</v>
      </c>
      <c r="M6" s="17" t="s">
        <v>9536</v>
      </c>
      <c r="N6" s="17" t="s">
        <v>9536</v>
      </c>
      <c r="O6" s="17" t="s">
        <v>9536</v>
      </c>
      <c r="P6" s="17" t="s">
        <v>9536</v>
      </c>
      <c r="Q6" s="17" t="s">
        <v>9536</v>
      </c>
      <c r="R6" s="17" t="s">
        <v>9536</v>
      </c>
      <c r="S6" s="17" t="s">
        <v>9536</v>
      </c>
      <c r="T6" s="17" t="s">
        <v>9536</v>
      </c>
      <c r="U6" s="17" t="s">
        <v>9536</v>
      </c>
      <c r="V6" s="17" t="s">
        <v>9536</v>
      </c>
      <c r="W6" s="17" t="s">
        <v>9536</v>
      </c>
      <c r="X6" s="17" t="s">
        <v>9536</v>
      </c>
      <c r="Y6" s="17" t="s">
        <v>9536</v>
      </c>
      <c r="Z6" s="17" t="s">
        <v>9536</v>
      </c>
      <c r="AA6" s="17" t="s">
        <v>9536</v>
      </c>
      <c r="AB6" s="17" t="s">
        <v>9536</v>
      </c>
      <c r="AC6" s="17" t="s">
        <v>9536</v>
      </c>
      <c r="AD6" s="17" t="s">
        <v>9536</v>
      </c>
      <c r="AE6" s="17" t="s">
        <v>9536</v>
      </c>
      <c r="AF6" s="17" t="s">
        <v>9536</v>
      </c>
      <c r="AG6" s="17" t="s">
        <v>9536</v>
      </c>
      <c r="AH6" s="17" t="s">
        <v>9536</v>
      </c>
      <c r="AI6" s="17" t="s">
        <v>9536</v>
      </c>
      <c r="AJ6" s="17" t="s">
        <v>9536</v>
      </c>
      <c r="AK6" s="17" t="s">
        <v>9536</v>
      </c>
      <c r="AL6" s="17" t="s">
        <v>9536</v>
      </c>
      <c r="AM6" s="17" t="s">
        <v>9536</v>
      </c>
      <c r="AN6" s="17" t="s">
        <v>9536</v>
      </c>
      <c r="AO6" s="17" t="s">
        <v>9536</v>
      </c>
      <c r="AP6" s="17" t="s">
        <v>9536</v>
      </c>
      <c r="AQ6" s="17" t="s">
        <v>9536</v>
      </c>
      <c r="AR6" s="17" t="s">
        <v>9536</v>
      </c>
      <c r="AS6" s="17" t="s">
        <v>9536</v>
      </c>
      <c r="AT6" s="17" t="s">
        <v>9536</v>
      </c>
      <c r="AU6" s="17" t="s">
        <v>9536</v>
      </c>
      <c r="AV6" s="17" t="s">
        <v>9536</v>
      </c>
      <c r="AW6" s="17" t="s">
        <v>9536</v>
      </c>
      <c r="AX6" s="17" t="s">
        <v>9536</v>
      </c>
      <c r="AY6" s="17" t="s">
        <v>9536</v>
      </c>
      <c r="AZ6" s="17" t="s">
        <v>9536</v>
      </c>
      <c r="BA6" s="17" t="s">
        <v>9536</v>
      </c>
      <c r="BB6" s="17" t="s">
        <v>9536</v>
      </c>
      <c r="BC6" s="17" t="s">
        <v>9536</v>
      </c>
      <c r="BD6" s="17" t="s">
        <v>9536</v>
      </c>
      <c r="BE6" s="17" t="s">
        <v>9536</v>
      </c>
      <c r="BF6" s="17" t="s">
        <v>9536</v>
      </c>
      <c r="BG6" s="17" t="s">
        <v>9536</v>
      </c>
      <c r="BH6" s="17" t="s">
        <v>9536</v>
      </c>
      <c r="BI6" s="17" t="s">
        <v>9536</v>
      </c>
      <c r="BJ6" s="17" t="s">
        <v>9536</v>
      </c>
      <c r="BK6" s="17" t="s">
        <v>9536</v>
      </c>
      <c r="BL6" s="17" t="s">
        <v>9536</v>
      </c>
      <c r="BM6" s="17" t="s">
        <v>9536</v>
      </c>
      <c r="BN6" s="17" t="s">
        <v>9536</v>
      </c>
      <c r="BO6" s="17" t="s">
        <v>9536</v>
      </c>
      <c r="BP6" s="17" t="s">
        <v>9536</v>
      </c>
      <c r="BQ6" s="17" t="s">
        <v>9536</v>
      </c>
      <c r="BR6" s="17" t="s">
        <v>9536</v>
      </c>
      <c r="BS6" s="17" t="s">
        <v>9536</v>
      </c>
      <c r="BT6" s="17" t="s">
        <v>9536</v>
      </c>
      <c r="BU6" s="17" t="s">
        <v>9536</v>
      </c>
      <c r="BV6" s="17" t="s">
        <v>9536</v>
      </c>
      <c r="BW6" s="17" t="s">
        <v>9536</v>
      </c>
      <c r="BX6" s="17" t="s">
        <v>9536</v>
      </c>
      <c r="BY6" s="17" t="s">
        <v>9536</v>
      </c>
      <c r="BZ6" s="17" t="s">
        <v>9536</v>
      </c>
      <c r="CA6" s="17" t="s">
        <v>9536</v>
      </c>
      <c r="CB6" s="17" t="s">
        <v>9536</v>
      </c>
      <c r="CC6" s="17" t="s">
        <v>9536</v>
      </c>
      <c r="CD6" s="17" t="s">
        <v>9536</v>
      </c>
      <c r="CE6" s="17" t="s">
        <v>9536</v>
      </c>
      <c r="CF6" s="17" t="s">
        <v>9536</v>
      </c>
      <c r="CG6" s="17" t="s">
        <v>9536</v>
      </c>
      <c r="CH6" s="17" t="s">
        <v>9536</v>
      </c>
      <c r="CI6" s="17" t="s">
        <v>9536</v>
      </c>
      <c r="CJ6" s="17" t="s">
        <v>9536</v>
      </c>
      <c r="CK6" s="17" t="s">
        <v>9536</v>
      </c>
      <c r="CL6" s="17" t="s">
        <v>9536</v>
      </c>
      <c r="CM6" s="17" t="s">
        <v>9536</v>
      </c>
      <c r="CN6" s="17" t="s">
        <v>9536</v>
      </c>
      <c r="CO6" s="17" t="s">
        <v>9536</v>
      </c>
      <c r="CP6" s="17" t="s">
        <v>9536</v>
      </c>
      <c r="CQ6" s="17" t="s">
        <v>9536</v>
      </c>
      <c r="CR6" s="17" t="s">
        <v>9536</v>
      </c>
      <c r="CS6" s="17" t="s">
        <v>9536</v>
      </c>
      <c r="CT6" s="17" t="s">
        <v>9536</v>
      </c>
      <c r="CU6" s="17" t="s">
        <v>9536</v>
      </c>
      <c r="CV6" s="17" t="s">
        <v>9536</v>
      </c>
      <c r="CW6" s="17" t="s">
        <v>9536</v>
      </c>
      <c r="CX6" s="17" t="s">
        <v>9536</v>
      </c>
      <c r="CY6" s="17" t="s">
        <v>9536</v>
      </c>
      <c r="CZ6" s="17" t="s">
        <v>9536</v>
      </c>
      <c r="DA6" s="17" t="s">
        <v>9536</v>
      </c>
      <c r="DB6" s="17" t="s">
        <v>9536</v>
      </c>
      <c r="DC6" s="17" t="s">
        <v>9536</v>
      </c>
      <c r="DD6" s="17" t="s">
        <v>9536</v>
      </c>
      <c r="DE6" s="17" t="s">
        <v>9536</v>
      </c>
      <c r="DF6" s="17" t="s">
        <v>9536</v>
      </c>
      <c r="DG6" s="17" t="s">
        <v>9536</v>
      </c>
      <c r="DH6" s="17" t="s">
        <v>9536</v>
      </c>
      <c r="DI6" s="17" t="s">
        <v>9536</v>
      </c>
      <c r="DJ6" s="17" t="s">
        <v>9536</v>
      </c>
      <c r="DK6" s="17" t="s">
        <v>9536</v>
      </c>
      <c r="DL6" s="17" t="s">
        <v>9536</v>
      </c>
      <c r="DM6" s="17" t="s">
        <v>9536</v>
      </c>
      <c r="DN6" s="17" t="s">
        <v>9536</v>
      </c>
      <c r="DO6" s="17" t="s">
        <v>9536</v>
      </c>
      <c r="DP6" s="17" t="s">
        <v>9536</v>
      </c>
      <c r="DQ6" s="17" t="s">
        <v>9536</v>
      </c>
      <c r="DR6" s="17" t="s">
        <v>9536</v>
      </c>
      <c r="DS6" s="17" t="s">
        <v>9536</v>
      </c>
      <c r="DT6" s="17" t="s">
        <v>9536</v>
      </c>
      <c r="DU6" s="17" t="s">
        <v>9536</v>
      </c>
      <c r="DV6" s="17" t="s">
        <v>9536</v>
      </c>
      <c r="DW6" s="17" t="s">
        <v>9536</v>
      </c>
      <c r="DX6" s="17" t="s">
        <v>9536</v>
      </c>
      <c r="DY6" s="17" t="s">
        <v>9536</v>
      </c>
      <c r="DZ6" s="17" t="s">
        <v>9536</v>
      </c>
      <c r="EA6" s="17" t="s">
        <v>9536</v>
      </c>
      <c r="EB6" s="17" t="s">
        <v>9536</v>
      </c>
      <c r="EC6" s="17" t="s">
        <v>9536</v>
      </c>
      <c r="ED6" s="17" t="s">
        <v>9536</v>
      </c>
      <c r="EE6" s="17" t="s">
        <v>9536</v>
      </c>
      <c r="EF6" s="17" t="s">
        <v>9536</v>
      </c>
      <c r="EG6" s="17" t="s">
        <v>9536</v>
      </c>
      <c r="EH6" s="17" t="s">
        <v>9536</v>
      </c>
      <c r="EI6" s="17" t="s">
        <v>9536</v>
      </c>
      <c r="EJ6" s="17" t="s">
        <v>9536</v>
      </c>
      <c r="EK6" s="17" t="s">
        <v>9536</v>
      </c>
      <c r="EL6" s="17" t="s">
        <v>9536</v>
      </c>
      <c r="EM6" s="17" t="s">
        <v>9536</v>
      </c>
      <c r="EN6" s="17" t="s">
        <v>9536</v>
      </c>
      <c r="EO6" s="17" t="s">
        <v>9536</v>
      </c>
      <c r="EP6" s="17" t="s">
        <v>9536</v>
      </c>
      <c r="EQ6" s="17" t="s">
        <v>9536</v>
      </c>
      <c r="ER6" s="17" t="s">
        <v>9536</v>
      </c>
      <c r="ES6" s="17" t="s">
        <v>9536</v>
      </c>
      <c r="ET6" s="17" t="s">
        <v>9536</v>
      </c>
      <c r="EU6" s="17" t="s">
        <v>9536</v>
      </c>
      <c r="EV6" s="17" t="s">
        <v>9536</v>
      </c>
      <c r="EW6" s="17" t="s">
        <v>9536</v>
      </c>
      <c r="EX6" s="17" t="s">
        <v>9536</v>
      </c>
      <c r="EY6" s="17" t="s">
        <v>9536</v>
      </c>
      <c r="EZ6" s="17" t="s">
        <v>9536</v>
      </c>
      <c r="FA6" s="17" t="s">
        <v>9536</v>
      </c>
      <c r="FB6" s="17" t="s">
        <v>9536</v>
      </c>
      <c r="FC6" s="17" t="s">
        <v>9536</v>
      </c>
      <c r="FD6" s="17" t="s">
        <v>9536</v>
      </c>
      <c r="FE6" s="17" t="s">
        <v>9536</v>
      </c>
      <c r="FF6" s="17" t="s">
        <v>9536</v>
      </c>
      <c r="FG6" s="17" t="s">
        <v>9536</v>
      </c>
      <c r="FH6" s="17" t="s">
        <v>9536</v>
      </c>
      <c r="FI6" s="17" t="s">
        <v>9536</v>
      </c>
      <c r="FJ6" s="17" t="s">
        <v>9536</v>
      </c>
      <c r="FK6" s="17" t="s">
        <v>9536</v>
      </c>
      <c r="FL6" s="17" t="s">
        <v>9536</v>
      </c>
      <c r="FM6" s="17" t="s">
        <v>9536</v>
      </c>
      <c r="FN6" s="17" t="s">
        <v>9536</v>
      </c>
      <c r="FO6" s="17" t="s">
        <v>9536</v>
      </c>
      <c r="FP6" s="17" t="s">
        <v>9536</v>
      </c>
      <c r="FQ6" s="17" t="s">
        <v>9536</v>
      </c>
      <c r="FR6" s="17" t="s">
        <v>9536</v>
      </c>
      <c r="FS6" s="17" t="s">
        <v>9536</v>
      </c>
      <c r="FT6" s="17" t="s">
        <v>9536</v>
      </c>
      <c r="FU6" s="17" t="s">
        <v>9536</v>
      </c>
      <c r="FV6" s="17" t="s">
        <v>9536</v>
      </c>
      <c r="FW6" s="17" t="s">
        <v>9536</v>
      </c>
      <c r="FX6" s="17" t="s">
        <v>9536</v>
      </c>
      <c r="FY6" s="17" t="s">
        <v>9536</v>
      </c>
      <c r="FZ6" s="17" t="s">
        <v>9536</v>
      </c>
      <c r="GA6" s="17" t="s">
        <v>9536</v>
      </c>
      <c r="GB6" s="17" t="s">
        <v>9536</v>
      </c>
      <c r="GC6" s="17" t="s">
        <v>9536</v>
      </c>
      <c r="GD6" s="17" t="s">
        <v>9536</v>
      </c>
      <c r="GE6" s="17" t="s">
        <v>9536</v>
      </c>
      <c r="GF6" s="17" t="s">
        <v>9536</v>
      </c>
      <c r="GG6" s="17" t="s">
        <v>9536</v>
      </c>
      <c r="GH6" s="17" t="s">
        <v>9536</v>
      </c>
      <c r="GI6" s="17" t="s">
        <v>9536</v>
      </c>
      <c r="GJ6" s="17" t="s">
        <v>9536</v>
      </c>
      <c r="GK6" s="17" t="s">
        <v>9536</v>
      </c>
      <c r="GL6" s="17" t="s">
        <v>9536</v>
      </c>
      <c r="GM6" s="17" t="s">
        <v>9536</v>
      </c>
      <c r="GN6" s="17" t="s">
        <v>9536</v>
      </c>
      <c r="GO6" s="17" t="s">
        <v>9536</v>
      </c>
      <c r="GP6" s="17" t="s">
        <v>9536</v>
      </c>
      <c r="GQ6" s="17" t="s">
        <v>9536</v>
      </c>
      <c r="GR6" s="17" t="s">
        <v>9536</v>
      </c>
      <c r="GS6" s="17" t="s">
        <v>9536</v>
      </c>
      <c r="GT6" s="17" t="s">
        <v>9536</v>
      </c>
    </row>
    <row r="7" spans="1:202">
      <c r="A7" s="24" t="s">
        <v>210</v>
      </c>
      <c r="B7" s="24" t="s">
        <v>211</v>
      </c>
      <c r="C7" s="17" t="s">
        <v>9536</v>
      </c>
      <c r="D7" s="17" t="s">
        <v>9536</v>
      </c>
      <c r="E7" s="17" t="s">
        <v>9536</v>
      </c>
      <c r="F7" s="17" t="s">
        <v>9536</v>
      </c>
      <c r="G7" s="17" t="s">
        <v>9536</v>
      </c>
      <c r="H7" s="17" t="s">
        <v>9536</v>
      </c>
      <c r="I7" s="17" t="s">
        <v>9536</v>
      </c>
      <c r="J7" s="17" t="s">
        <v>9536</v>
      </c>
      <c r="K7" s="17" t="s">
        <v>9536</v>
      </c>
      <c r="L7" s="17" t="s">
        <v>9536</v>
      </c>
      <c r="M7" s="17" t="s">
        <v>9536</v>
      </c>
      <c r="N7" s="17" t="s">
        <v>9536</v>
      </c>
      <c r="O7" s="17" t="s">
        <v>9536</v>
      </c>
      <c r="P7" s="17" t="s">
        <v>9536</v>
      </c>
      <c r="Q7" s="17" t="s">
        <v>9536</v>
      </c>
      <c r="R7" s="17" t="s">
        <v>9536</v>
      </c>
      <c r="S7" s="17" t="s">
        <v>9536</v>
      </c>
      <c r="T7" s="17" t="s">
        <v>9536</v>
      </c>
      <c r="U7" s="17" t="s">
        <v>9536</v>
      </c>
      <c r="V7" s="17" t="s">
        <v>9536</v>
      </c>
      <c r="W7" s="17" t="s">
        <v>9536</v>
      </c>
      <c r="X7" s="17" t="s">
        <v>9536</v>
      </c>
      <c r="Y7" s="17" t="s">
        <v>9536</v>
      </c>
      <c r="Z7" s="17" t="s">
        <v>9536</v>
      </c>
      <c r="AA7" s="17" t="s">
        <v>9536</v>
      </c>
      <c r="AB7" s="17" t="s">
        <v>9536</v>
      </c>
      <c r="AC7" s="17" t="s">
        <v>9536</v>
      </c>
      <c r="AD7" s="17" t="s">
        <v>9536</v>
      </c>
      <c r="AE7" s="17" t="s">
        <v>9536</v>
      </c>
      <c r="AF7" s="17" t="s">
        <v>9536</v>
      </c>
      <c r="AG7" s="17" t="s">
        <v>9536</v>
      </c>
      <c r="AH7" s="17" t="s">
        <v>9536</v>
      </c>
      <c r="AI7" s="17" t="s">
        <v>9536</v>
      </c>
      <c r="AJ7" s="17" t="s">
        <v>9536</v>
      </c>
      <c r="AK7" s="17" t="s">
        <v>9536</v>
      </c>
      <c r="AL7" s="17" t="s">
        <v>9536</v>
      </c>
      <c r="AM7" s="17" t="s">
        <v>9536</v>
      </c>
      <c r="AN7" s="17" t="s">
        <v>9536</v>
      </c>
      <c r="AO7" s="17" t="s">
        <v>9536</v>
      </c>
      <c r="AP7" s="17" t="s">
        <v>9536</v>
      </c>
      <c r="AQ7" s="17" t="s">
        <v>9536</v>
      </c>
      <c r="AR7" s="17" t="s">
        <v>9536</v>
      </c>
      <c r="AS7" s="17" t="s">
        <v>9536</v>
      </c>
      <c r="AT7" s="17" t="s">
        <v>9536</v>
      </c>
      <c r="AU7" s="17" t="s">
        <v>9536</v>
      </c>
      <c r="AV7" s="17" t="s">
        <v>9536</v>
      </c>
      <c r="AW7" s="17" t="s">
        <v>9536</v>
      </c>
      <c r="AX7" s="17" t="s">
        <v>9536</v>
      </c>
      <c r="AY7" s="17" t="s">
        <v>9536</v>
      </c>
      <c r="AZ7" s="17" t="s">
        <v>9536</v>
      </c>
      <c r="BA7" s="17" t="s">
        <v>9536</v>
      </c>
      <c r="BB7" s="17" t="s">
        <v>9536</v>
      </c>
      <c r="BC7" s="17" t="s">
        <v>9536</v>
      </c>
      <c r="BD7" s="17" t="s">
        <v>9536</v>
      </c>
      <c r="BE7" s="17" t="s">
        <v>9536</v>
      </c>
      <c r="BF7" s="17" t="s">
        <v>9536</v>
      </c>
      <c r="BG7" s="17" t="s">
        <v>9536</v>
      </c>
      <c r="BH7" s="17" t="s">
        <v>9536</v>
      </c>
      <c r="BI7" s="17" t="s">
        <v>9536</v>
      </c>
      <c r="BJ7" s="17" t="s">
        <v>9536</v>
      </c>
      <c r="BK7" s="17" t="s">
        <v>9536</v>
      </c>
      <c r="BL7" s="17" t="s">
        <v>9536</v>
      </c>
      <c r="BM7" s="17" t="s">
        <v>9536</v>
      </c>
      <c r="BN7" s="17" t="s">
        <v>9536</v>
      </c>
      <c r="BO7" s="17" t="s">
        <v>9536</v>
      </c>
      <c r="BP7" s="17" t="s">
        <v>9536</v>
      </c>
      <c r="BQ7" s="17" t="s">
        <v>9536</v>
      </c>
      <c r="BR7" s="17" t="s">
        <v>9536</v>
      </c>
      <c r="BS7" s="17" t="s">
        <v>9536</v>
      </c>
      <c r="BT7" s="17" t="s">
        <v>9536</v>
      </c>
      <c r="BU7" s="17" t="s">
        <v>9536</v>
      </c>
      <c r="BV7" s="17" t="s">
        <v>9536</v>
      </c>
      <c r="BW7" s="17" t="s">
        <v>9536</v>
      </c>
      <c r="BX7" s="17" t="s">
        <v>9536</v>
      </c>
      <c r="BY7" s="17" t="s">
        <v>9536</v>
      </c>
      <c r="BZ7" s="17" t="s">
        <v>9536</v>
      </c>
      <c r="CA7" s="17" t="s">
        <v>9536</v>
      </c>
      <c r="CB7" s="17" t="s">
        <v>9536</v>
      </c>
      <c r="CC7" s="17" t="s">
        <v>9536</v>
      </c>
      <c r="CD7" s="17" t="s">
        <v>9536</v>
      </c>
      <c r="CE7" s="17" t="s">
        <v>9536</v>
      </c>
      <c r="CF7" s="17" t="s">
        <v>9536</v>
      </c>
      <c r="CG7" s="17" t="s">
        <v>9536</v>
      </c>
      <c r="CH7" s="17" t="s">
        <v>9536</v>
      </c>
      <c r="CI7" s="17" t="s">
        <v>9536</v>
      </c>
      <c r="CJ7" s="17" t="s">
        <v>9536</v>
      </c>
      <c r="CK7" s="17" t="s">
        <v>9536</v>
      </c>
      <c r="CL7" s="17" t="s">
        <v>9536</v>
      </c>
      <c r="CM7" s="17" t="s">
        <v>9536</v>
      </c>
      <c r="CN7" s="17" t="s">
        <v>9536</v>
      </c>
      <c r="CO7" s="17" t="s">
        <v>9536</v>
      </c>
      <c r="CP7" s="17" t="s">
        <v>9536</v>
      </c>
      <c r="CQ7" s="17" t="s">
        <v>9536</v>
      </c>
      <c r="CR7" s="17" t="s">
        <v>9536</v>
      </c>
      <c r="CS7" s="17" t="s">
        <v>9536</v>
      </c>
      <c r="CT7" s="17" t="s">
        <v>9536</v>
      </c>
      <c r="CU7" s="17" t="s">
        <v>9536</v>
      </c>
      <c r="CV7" s="17" t="s">
        <v>9536</v>
      </c>
      <c r="CW7" s="17" t="s">
        <v>9536</v>
      </c>
      <c r="CX7" s="17" t="s">
        <v>9536</v>
      </c>
      <c r="CY7" s="17" t="s">
        <v>9536</v>
      </c>
      <c r="CZ7" s="17" t="s">
        <v>9536</v>
      </c>
      <c r="DA7" s="17" t="s">
        <v>9536</v>
      </c>
      <c r="DB7" s="17" t="s">
        <v>9536</v>
      </c>
      <c r="DC7" s="17" t="s">
        <v>9536</v>
      </c>
      <c r="DD7" s="17" t="s">
        <v>9536</v>
      </c>
      <c r="DE7" s="17" t="s">
        <v>9536</v>
      </c>
      <c r="DF7" s="17" t="s">
        <v>9536</v>
      </c>
      <c r="DG7" s="17" t="s">
        <v>9536</v>
      </c>
      <c r="DH7" s="17" t="s">
        <v>9536</v>
      </c>
      <c r="DI7" s="17" t="s">
        <v>9536</v>
      </c>
      <c r="DJ7" s="17" t="s">
        <v>9536</v>
      </c>
      <c r="DK7" s="17" t="s">
        <v>9536</v>
      </c>
      <c r="DL7" s="17" t="s">
        <v>9536</v>
      </c>
      <c r="DM7" s="17" t="s">
        <v>9536</v>
      </c>
      <c r="DN7" s="17" t="s">
        <v>9536</v>
      </c>
      <c r="DO7" s="17" t="s">
        <v>9536</v>
      </c>
      <c r="DP7" s="17" t="s">
        <v>9536</v>
      </c>
      <c r="DQ7" s="17" t="s">
        <v>9536</v>
      </c>
      <c r="DR7" s="17" t="s">
        <v>9536</v>
      </c>
      <c r="DS7" s="17" t="s">
        <v>9536</v>
      </c>
      <c r="DT7" s="17" t="s">
        <v>9536</v>
      </c>
      <c r="DU7" s="17" t="s">
        <v>9536</v>
      </c>
      <c r="DV7" s="17" t="s">
        <v>9536</v>
      </c>
      <c r="DW7" s="17" t="s">
        <v>9536</v>
      </c>
      <c r="DX7" s="17" t="s">
        <v>9536</v>
      </c>
      <c r="DY7" s="17" t="s">
        <v>9536</v>
      </c>
      <c r="DZ7" s="17" t="s">
        <v>9536</v>
      </c>
      <c r="EA7" s="17" t="s">
        <v>9536</v>
      </c>
      <c r="EB7" s="17" t="s">
        <v>9536</v>
      </c>
      <c r="EC7" s="17" t="s">
        <v>9536</v>
      </c>
      <c r="ED7" s="17" t="s">
        <v>9536</v>
      </c>
      <c r="EE7" s="17" t="s">
        <v>9536</v>
      </c>
      <c r="EF7" s="17" t="s">
        <v>9536</v>
      </c>
      <c r="EG7" s="17" t="s">
        <v>9536</v>
      </c>
      <c r="EH7" s="17" t="s">
        <v>9536</v>
      </c>
      <c r="EI7" s="17" t="s">
        <v>9536</v>
      </c>
      <c r="EJ7" s="17" t="s">
        <v>9536</v>
      </c>
      <c r="EK7" s="17" t="s">
        <v>9536</v>
      </c>
      <c r="EL7" s="17" t="s">
        <v>9536</v>
      </c>
      <c r="EM7" s="17" t="s">
        <v>9536</v>
      </c>
      <c r="EN7" s="17" t="s">
        <v>9536</v>
      </c>
      <c r="EO7" s="17" t="s">
        <v>9536</v>
      </c>
      <c r="EP7" s="17" t="s">
        <v>9536</v>
      </c>
      <c r="EQ7" s="17" t="s">
        <v>9536</v>
      </c>
      <c r="ER7" s="17" t="s">
        <v>9536</v>
      </c>
      <c r="ES7" s="17" t="s">
        <v>9536</v>
      </c>
      <c r="ET7" s="17" t="s">
        <v>9536</v>
      </c>
      <c r="EU7" s="17" t="s">
        <v>9536</v>
      </c>
      <c r="EV7" s="17" t="s">
        <v>9536</v>
      </c>
      <c r="EW7" s="17" t="s">
        <v>9536</v>
      </c>
      <c r="EX7" s="17" t="s">
        <v>9536</v>
      </c>
      <c r="EY7" s="17" t="s">
        <v>9536</v>
      </c>
      <c r="EZ7" s="17" t="s">
        <v>9536</v>
      </c>
      <c r="FA7" s="17" t="s">
        <v>9536</v>
      </c>
      <c r="FB7" s="17" t="s">
        <v>9536</v>
      </c>
      <c r="FC7" s="17" t="s">
        <v>9536</v>
      </c>
      <c r="FD7" s="17" t="s">
        <v>9536</v>
      </c>
      <c r="FE7" s="17" t="s">
        <v>9536</v>
      </c>
      <c r="FF7" s="17" t="s">
        <v>9536</v>
      </c>
      <c r="FG7" s="17" t="s">
        <v>9536</v>
      </c>
      <c r="FH7" s="17" t="s">
        <v>9536</v>
      </c>
      <c r="FI7" s="17" t="s">
        <v>9536</v>
      </c>
      <c r="FJ7" s="17" t="s">
        <v>9536</v>
      </c>
      <c r="FK7" s="17" t="s">
        <v>9536</v>
      </c>
      <c r="FL7" s="17" t="s">
        <v>9536</v>
      </c>
      <c r="FM7" s="17" t="s">
        <v>9536</v>
      </c>
      <c r="FN7" s="17" t="s">
        <v>9536</v>
      </c>
      <c r="FO7" s="17" t="s">
        <v>9536</v>
      </c>
      <c r="FP7" s="17" t="s">
        <v>9536</v>
      </c>
      <c r="FQ7" s="17" t="s">
        <v>9536</v>
      </c>
      <c r="FR7" s="17" t="s">
        <v>9536</v>
      </c>
      <c r="FS7" s="17" t="s">
        <v>9536</v>
      </c>
      <c r="FT7" s="17" t="s">
        <v>9536</v>
      </c>
      <c r="FU7" s="17" t="s">
        <v>9536</v>
      </c>
      <c r="FV7" s="17" t="s">
        <v>9536</v>
      </c>
      <c r="FW7" s="17" t="s">
        <v>9536</v>
      </c>
      <c r="FX7" s="17" t="s">
        <v>9536</v>
      </c>
      <c r="FY7" s="17" t="s">
        <v>9536</v>
      </c>
      <c r="FZ7" s="17" t="s">
        <v>9536</v>
      </c>
      <c r="GA7" s="17" t="s">
        <v>9536</v>
      </c>
      <c r="GB7" s="17" t="s">
        <v>9536</v>
      </c>
      <c r="GC7" s="17" t="s">
        <v>9536</v>
      </c>
      <c r="GD7" s="17" t="s">
        <v>9536</v>
      </c>
      <c r="GE7" s="17" t="s">
        <v>9536</v>
      </c>
      <c r="GF7" s="17" t="s">
        <v>9536</v>
      </c>
      <c r="GG7" s="17" t="s">
        <v>9536</v>
      </c>
      <c r="GH7" s="17" t="s">
        <v>9536</v>
      </c>
      <c r="GI7" s="17" t="s">
        <v>9536</v>
      </c>
      <c r="GJ7" s="17" t="s">
        <v>9536</v>
      </c>
      <c r="GK7" s="17" t="s">
        <v>9536</v>
      </c>
      <c r="GL7" s="17" t="s">
        <v>9536</v>
      </c>
      <c r="GM7" s="17" t="s">
        <v>9536</v>
      </c>
      <c r="GN7" s="17" t="s">
        <v>9536</v>
      </c>
      <c r="GO7" s="17" t="s">
        <v>9536</v>
      </c>
      <c r="GP7" s="17" t="s">
        <v>9536</v>
      </c>
      <c r="GQ7" s="17" t="s">
        <v>9536</v>
      </c>
      <c r="GR7" s="17" t="s">
        <v>9536</v>
      </c>
      <c r="GS7" s="17" t="s">
        <v>9536</v>
      </c>
      <c r="GT7" s="17" t="s">
        <v>9536</v>
      </c>
    </row>
    <row r="8" spans="1:202">
      <c r="A8" s="24" t="s">
        <v>212</v>
      </c>
      <c r="B8" s="24" t="s">
        <v>213</v>
      </c>
      <c r="C8" s="17" t="s">
        <v>9536</v>
      </c>
      <c r="D8" s="17" t="s">
        <v>9536</v>
      </c>
      <c r="E8" s="17" t="s">
        <v>9536</v>
      </c>
      <c r="F8" s="17" t="s">
        <v>9536</v>
      </c>
      <c r="G8" s="17" t="s">
        <v>9536</v>
      </c>
      <c r="H8" s="17" t="s">
        <v>9536</v>
      </c>
      <c r="I8" s="17" t="s">
        <v>9536</v>
      </c>
      <c r="J8" s="17" t="s">
        <v>9536</v>
      </c>
      <c r="K8" s="17" t="s">
        <v>9536</v>
      </c>
      <c r="L8" s="17" t="s">
        <v>9536</v>
      </c>
      <c r="M8" s="17" t="s">
        <v>9536</v>
      </c>
      <c r="N8" s="17" t="s">
        <v>9536</v>
      </c>
      <c r="O8" s="17" t="s">
        <v>9536</v>
      </c>
      <c r="P8" s="17" t="s">
        <v>9536</v>
      </c>
      <c r="Q8" s="17" t="s">
        <v>9536</v>
      </c>
      <c r="R8" s="17" t="s">
        <v>9536</v>
      </c>
      <c r="S8" s="17" t="s">
        <v>9536</v>
      </c>
      <c r="T8" s="17" t="s">
        <v>9536</v>
      </c>
      <c r="U8" s="17" t="s">
        <v>9536</v>
      </c>
      <c r="V8" s="17" t="s">
        <v>9536</v>
      </c>
      <c r="W8" s="17" t="s">
        <v>9536</v>
      </c>
      <c r="X8" s="17" t="s">
        <v>9536</v>
      </c>
      <c r="Y8" s="17" t="s">
        <v>9536</v>
      </c>
      <c r="Z8" s="17" t="s">
        <v>9536</v>
      </c>
      <c r="AA8" s="17" t="s">
        <v>9536</v>
      </c>
      <c r="AB8" s="17" t="s">
        <v>9536</v>
      </c>
      <c r="AC8" s="17" t="s">
        <v>9536</v>
      </c>
      <c r="AD8" s="17" t="s">
        <v>9536</v>
      </c>
      <c r="AE8" s="17" t="s">
        <v>9536</v>
      </c>
      <c r="AF8" s="17" t="s">
        <v>9536</v>
      </c>
      <c r="AG8" s="17" t="s">
        <v>9536</v>
      </c>
      <c r="AH8" s="17" t="s">
        <v>9536</v>
      </c>
      <c r="AI8" s="17" t="s">
        <v>9536</v>
      </c>
      <c r="AJ8" s="17" t="s">
        <v>9536</v>
      </c>
      <c r="AK8" s="17" t="s">
        <v>9536</v>
      </c>
      <c r="AL8" s="17" t="s">
        <v>9536</v>
      </c>
      <c r="AM8" s="17" t="s">
        <v>9536</v>
      </c>
      <c r="AN8" s="17" t="s">
        <v>9536</v>
      </c>
      <c r="AO8" s="17" t="s">
        <v>9536</v>
      </c>
      <c r="AP8" s="17" t="s">
        <v>9536</v>
      </c>
      <c r="AQ8" s="17" t="s">
        <v>9536</v>
      </c>
      <c r="AR8" s="17" t="s">
        <v>9536</v>
      </c>
      <c r="AS8" s="17" t="s">
        <v>9536</v>
      </c>
      <c r="AT8" s="17" t="s">
        <v>9536</v>
      </c>
      <c r="AU8" s="17" t="s">
        <v>9536</v>
      </c>
      <c r="AV8" s="17" t="s">
        <v>9536</v>
      </c>
      <c r="AW8" s="17" t="s">
        <v>9536</v>
      </c>
      <c r="AX8" s="17" t="s">
        <v>9536</v>
      </c>
      <c r="AY8" s="17" t="s">
        <v>9536</v>
      </c>
      <c r="AZ8" s="17" t="s">
        <v>9536</v>
      </c>
      <c r="BA8" s="17" t="s">
        <v>9536</v>
      </c>
      <c r="BB8" s="17" t="s">
        <v>9536</v>
      </c>
      <c r="BC8" s="17" t="s">
        <v>9536</v>
      </c>
      <c r="BD8" s="17" t="s">
        <v>9536</v>
      </c>
      <c r="BE8" s="17" t="s">
        <v>9536</v>
      </c>
      <c r="BF8" s="17" t="s">
        <v>9536</v>
      </c>
      <c r="BG8" s="17" t="s">
        <v>9536</v>
      </c>
      <c r="BH8" s="17" t="s">
        <v>9536</v>
      </c>
      <c r="BI8" s="17" t="s">
        <v>9536</v>
      </c>
      <c r="BJ8" s="17" t="s">
        <v>9536</v>
      </c>
      <c r="BK8" s="17" t="s">
        <v>9536</v>
      </c>
      <c r="BL8" s="17" t="s">
        <v>9536</v>
      </c>
      <c r="BM8" s="17" t="s">
        <v>9536</v>
      </c>
      <c r="BN8" s="17" t="s">
        <v>9536</v>
      </c>
      <c r="BO8" s="17" t="s">
        <v>9536</v>
      </c>
      <c r="BP8" s="17" t="s">
        <v>9536</v>
      </c>
      <c r="BQ8" s="17" t="s">
        <v>9536</v>
      </c>
      <c r="BR8" s="17" t="s">
        <v>9536</v>
      </c>
      <c r="BS8" s="17" t="s">
        <v>9536</v>
      </c>
      <c r="BT8" s="17" t="s">
        <v>9536</v>
      </c>
      <c r="BU8" s="17" t="s">
        <v>9536</v>
      </c>
      <c r="BV8" s="17" t="s">
        <v>9536</v>
      </c>
      <c r="BW8" s="17" t="s">
        <v>9536</v>
      </c>
      <c r="BX8" s="17" t="s">
        <v>9536</v>
      </c>
      <c r="BY8" s="17" t="s">
        <v>9536</v>
      </c>
      <c r="BZ8" s="17" t="s">
        <v>9536</v>
      </c>
      <c r="CA8" s="17" t="s">
        <v>9536</v>
      </c>
      <c r="CB8" s="17" t="s">
        <v>9536</v>
      </c>
      <c r="CC8" s="17" t="s">
        <v>9536</v>
      </c>
      <c r="CD8" s="17" t="s">
        <v>9536</v>
      </c>
      <c r="CE8" s="17" t="s">
        <v>9536</v>
      </c>
      <c r="CF8" s="17" t="s">
        <v>9536</v>
      </c>
      <c r="CG8" s="17" t="s">
        <v>9536</v>
      </c>
      <c r="CH8" s="17" t="s">
        <v>9536</v>
      </c>
      <c r="CI8" s="17" t="s">
        <v>9536</v>
      </c>
      <c r="CJ8" s="17" t="s">
        <v>9536</v>
      </c>
      <c r="CK8" s="17" t="s">
        <v>9536</v>
      </c>
      <c r="CL8" s="17" t="s">
        <v>9536</v>
      </c>
      <c r="CM8" s="17" t="s">
        <v>9536</v>
      </c>
      <c r="CN8" s="17" t="s">
        <v>9536</v>
      </c>
      <c r="CO8" s="17" t="s">
        <v>9536</v>
      </c>
      <c r="CP8" s="17" t="s">
        <v>9536</v>
      </c>
      <c r="CQ8" s="17" t="s">
        <v>9536</v>
      </c>
      <c r="CR8" s="17" t="s">
        <v>9536</v>
      </c>
      <c r="CS8" s="17" t="s">
        <v>9536</v>
      </c>
      <c r="CT8" s="17" t="s">
        <v>9536</v>
      </c>
      <c r="CU8" s="17" t="s">
        <v>9536</v>
      </c>
      <c r="CV8" s="17" t="s">
        <v>9536</v>
      </c>
      <c r="CW8" s="17" t="s">
        <v>9536</v>
      </c>
      <c r="CX8" s="17" t="s">
        <v>9536</v>
      </c>
      <c r="CY8" s="17" t="s">
        <v>9536</v>
      </c>
      <c r="CZ8" s="17" t="s">
        <v>9536</v>
      </c>
      <c r="DA8" s="17" t="s">
        <v>9536</v>
      </c>
      <c r="DB8" s="17" t="s">
        <v>9536</v>
      </c>
      <c r="DC8" s="17" t="s">
        <v>9536</v>
      </c>
      <c r="DD8" s="17" t="s">
        <v>9536</v>
      </c>
      <c r="DE8" s="17" t="s">
        <v>9536</v>
      </c>
      <c r="DF8" s="17" t="s">
        <v>9536</v>
      </c>
      <c r="DG8" s="17" t="s">
        <v>9536</v>
      </c>
      <c r="DH8" s="17" t="s">
        <v>9536</v>
      </c>
      <c r="DI8" s="17" t="s">
        <v>9536</v>
      </c>
      <c r="DJ8" s="17" t="s">
        <v>9536</v>
      </c>
      <c r="DK8" s="17" t="s">
        <v>9536</v>
      </c>
      <c r="DL8" s="17" t="s">
        <v>9536</v>
      </c>
      <c r="DM8" s="17" t="s">
        <v>9536</v>
      </c>
      <c r="DN8" s="17" t="s">
        <v>9536</v>
      </c>
      <c r="DO8" s="17" t="s">
        <v>9536</v>
      </c>
      <c r="DP8" s="17" t="s">
        <v>9536</v>
      </c>
      <c r="DQ8" s="17" t="s">
        <v>9536</v>
      </c>
      <c r="DR8" s="17" t="s">
        <v>9536</v>
      </c>
      <c r="DS8" s="17" t="s">
        <v>9536</v>
      </c>
      <c r="DT8" s="17" t="s">
        <v>9536</v>
      </c>
      <c r="DU8" s="17" t="s">
        <v>9536</v>
      </c>
      <c r="DV8" s="17" t="s">
        <v>9536</v>
      </c>
      <c r="DW8" s="17" t="s">
        <v>9536</v>
      </c>
      <c r="DX8" s="17" t="s">
        <v>9536</v>
      </c>
      <c r="DY8" s="17" t="s">
        <v>9536</v>
      </c>
      <c r="DZ8" s="17" t="s">
        <v>9536</v>
      </c>
      <c r="EA8" s="17" t="s">
        <v>9536</v>
      </c>
      <c r="EB8" s="17" t="s">
        <v>9536</v>
      </c>
      <c r="EC8" s="17" t="s">
        <v>9536</v>
      </c>
      <c r="ED8" s="17" t="s">
        <v>9536</v>
      </c>
      <c r="EE8" s="17" t="s">
        <v>9536</v>
      </c>
      <c r="EF8" s="17" t="s">
        <v>9536</v>
      </c>
      <c r="EG8" s="17" t="s">
        <v>9536</v>
      </c>
      <c r="EH8" s="17" t="s">
        <v>9536</v>
      </c>
      <c r="EI8" s="17" t="s">
        <v>9536</v>
      </c>
      <c r="EJ8" s="17" t="s">
        <v>9536</v>
      </c>
      <c r="EK8" s="17" t="s">
        <v>9536</v>
      </c>
      <c r="EL8" s="17" t="s">
        <v>9536</v>
      </c>
      <c r="EM8" s="17" t="s">
        <v>9536</v>
      </c>
      <c r="EN8" s="17" t="s">
        <v>9536</v>
      </c>
      <c r="EO8" s="17" t="s">
        <v>9536</v>
      </c>
      <c r="EP8" s="17" t="s">
        <v>9536</v>
      </c>
      <c r="EQ8" s="17" t="s">
        <v>9536</v>
      </c>
      <c r="ER8" s="17" t="s">
        <v>9536</v>
      </c>
      <c r="ES8" s="17" t="s">
        <v>9536</v>
      </c>
      <c r="ET8" s="17" t="s">
        <v>9536</v>
      </c>
      <c r="EU8" s="17" t="s">
        <v>9536</v>
      </c>
      <c r="EV8" s="17" t="s">
        <v>9536</v>
      </c>
      <c r="EW8" s="17" t="s">
        <v>9536</v>
      </c>
      <c r="EX8" s="17" t="s">
        <v>9536</v>
      </c>
      <c r="EY8" s="17" t="s">
        <v>9536</v>
      </c>
      <c r="EZ8" s="17" t="s">
        <v>9536</v>
      </c>
      <c r="FA8" s="17" t="s">
        <v>9536</v>
      </c>
      <c r="FB8" s="17" t="s">
        <v>9536</v>
      </c>
      <c r="FC8" s="17" t="s">
        <v>9536</v>
      </c>
      <c r="FD8" s="17" t="s">
        <v>9536</v>
      </c>
      <c r="FE8" s="17" t="s">
        <v>9536</v>
      </c>
      <c r="FF8" s="17" t="s">
        <v>9536</v>
      </c>
      <c r="FG8" s="17" t="s">
        <v>9536</v>
      </c>
      <c r="FH8" s="17" t="s">
        <v>9536</v>
      </c>
      <c r="FI8" s="17" t="s">
        <v>9536</v>
      </c>
      <c r="FJ8" s="17" t="s">
        <v>9536</v>
      </c>
      <c r="FK8" s="17" t="s">
        <v>9536</v>
      </c>
      <c r="FL8" s="17" t="s">
        <v>9536</v>
      </c>
      <c r="FM8" s="17" t="s">
        <v>9536</v>
      </c>
      <c r="FN8" s="17" t="s">
        <v>9536</v>
      </c>
      <c r="FO8" s="17" t="s">
        <v>9536</v>
      </c>
      <c r="FP8" s="17" t="s">
        <v>9536</v>
      </c>
      <c r="FQ8" s="17" t="s">
        <v>9536</v>
      </c>
      <c r="FR8" s="17" t="s">
        <v>9536</v>
      </c>
      <c r="FS8" s="17" t="s">
        <v>9536</v>
      </c>
      <c r="FT8" s="17" t="s">
        <v>9536</v>
      </c>
      <c r="FU8" s="17" t="s">
        <v>9536</v>
      </c>
      <c r="FV8" s="17" t="s">
        <v>9536</v>
      </c>
      <c r="FW8" s="17" t="s">
        <v>9536</v>
      </c>
      <c r="FX8" s="17" t="s">
        <v>9536</v>
      </c>
      <c r="FY8" s="17" t="s">
        <v>9536</v>
      </c>
      <c r="FZ8" s="17" t="s">
        <v>9536</v>
      </c>
      <c r="GA8" s="17" t="s">
        <v>9536</v>
      </c>
      <c r="GB8" s="17" t="s">
        <v>9536</v>
      </c>
      <c r="GC8" s="17" t="s">
        <v>9536</v>
      </c>
      <c r="GD8" s="17" t="s">
        <v>9536</v>
      </c>
      <c r="GE8" s="17" t="s">
        <v>9536</v>
      </c>
      <c r="GF8" s="17" t="s">
        <v>9536</v>
      </c>
      <c r="GG8" s="17" t="s">
        <v>9536</v>
      </c>
      <c r="GH8" s="17" t="s">
        <v>9536</v>
      </c>
      <c r="GI8" s="17" t="s">
        <v>9536</v>
      </c>
      <c r="GJ8" s="17" t="s">
        <v>9536</v>
      </c>
      <c r="GK8" s="17" t="s">
        <v>9536</v>
      </c>
      <c r="GL8" s="17" t="s">
        <v>9536</v>
      </c>
      <c r="GM8" s="17" t="s">
        <v>9536</v>
      </c>
      <c r="GN8" s="17" t="s">
        <v>9536</v>
      </c>
      <c r="GO8" s="17" t="s">
        <v>9536</v>
      </c>
      <c r="GP8" s="17" t="s">
        <v>9536</v>
      </c>
      <c r="GQ8" s="17" t="s">
        <v>9536</v>
      </c>
      <c r="GR8" s="17" t="s">
        <v>9536</v>
      </c>
      <c r="GS8" s="17" t="s">
        <v>9536</v>
      </c>
      <c r="GT8" s="17" t="s">
        <v>9536</v>
      </c>
    </row>
    <row r="9" spans="1:202">
      <c r="A9" s="24" t="s">
        <v>214</v>
      </c>
      <c r="B9" s="24" t="s">
        <v>215</v>
      </c>
      <c r="C9" s="17" t="s">
        <v>9536</v>
      </c>
      <c r="D9" s="17" t="s">
        <v>9536</v>
      </c>
      <c r="E9" s="17" t="s">
        <v>9536</v>
      </c>
      <c r="F9" s="17" t="s">
        <v>9536</v>
      </c>
      <c r="G9" s="17" t="s">
        <v>9536</v>
      </c>
      <c r="H9" s="17" t="s">
        <v>9536</v>
      </c>
      <c r="I9" s="17" t="s">
        <v>9536</v>
      </c>
      <c r="J9" s="17" t="s">
        <v>9536</v>
      </c>
      <c r="K9" s="17" t="s">
        <v>9536</v>
      </c>
      <c r="L9" s="17" t="s">
        <v>9536</v>
      </c>
      <c r="M9" s="17" t="s">
        <v>9536</v>
      </c>
      <c r="N9" s="17" t="s">
        <v>9536</v>
      </c>
      <c r="O9" s="17" t="s">
        <v>9536</v>
      </c>
      <c r="P9" s="17" t="s">
        <v>9536</v>
      </c>
      <c r="Q9" s="17" t="s">
        <v>9536</v>
      </c>
      <c r="R9" s="17" t="s">
        <v>9536</v>
      </c>
      <c r="S9" s="17" t="s">
        <v>9536</v>
      </c>
      <c r="T9" s="17" t="s">
        <v>9536</v>
      </c>
      <c r="U9" s="17" t="s">
        <v>9536</v>
      </c>
      <c r="V9" s="17" t="s">
        <v>9536</v>
      </c>
      <c r="W9" s="17" t="s">
        <v>9536</v>
      </c>
      <c r="X9" s="17" t="s">
        <v>9536</v>
      </c>
      <c r="Y9" s="17" t="s">
        <v>9536</v>
      </c>
      <c r="Z9" s="17" t="s">
        <v>9536</v>
      </c>
      <c r="AA9" s="17" t="s">
        <v>9536</v>
      </c>
      <c r="AB9" s="17" t="s">
        <v>9536</v>
      </c>
      <c r="AC9" s="17" t="s">
        <v>9536</v>
      </c>
      <c r="AD9" s="17" t="s">
        <v>9536</v>
      </c>
      <c r="AE9" s="17" t="s">
        <v>9536</v>
      </c>
      <c r="AF9" s="17" t="s">
        <v>9536</v>
      </c>
      <c r="AG9" s="17" t="s">
        <v>9536</v>
      </c>
      <c r="AH9" s="17" t="s">
        <v>9536</v>
      </c>
      <c r="AI9" s="17" t="s">
        <v>9536</v>
      </c>
      <c r="AJ9" s="17" t="s">
        <v>9536</v>
      </c>
      <c r="AK9" s="17" t="s">
        <v>9536</v>
      </c>
      <c r="AL9" s="17" t="s">
        <v>9536</v>
      </c>
      <c r="AM9" s="17" t="s">
        <v>9536</v>
      </c>
      <c r="AN9" s="17" t="s">
        <v>9536</v>
      </c>
      <c r="AO9" s="17" t="s">
        <v>9536</v>
      </c>
      <c r="AP9" s="17" t="s">
        <v>9536</v>
      </c>
      <c r="AQ9" s="17" t="s">
        <v>9536</v>
      </c>
      <c r="AR9" s="17" t="s">
        <v>9536</v>
      </c>
      <c r="AS9" s="17" t="s">
        <v>9536</v>
      </c>
      <c r="AT9" s="17" t="s">
        <v>9536</v>
      </c>
      <c r="AU9" s="17" t="s">
        <v>9536</v>
      </c>
      <c r="AV9" s="17" t="s">
        <v>9536</v>
      </c>
      <c r="AW9" s="17" t="s">
        <v>9536</v>
      </c>
      <c r="AX9" s="17" t="s">
        <v>9536</v>
      </c>
      <c r="AY9" s="17" t="s">
        <v>9536</v>
      </c>
      <c r="AZ9" s="17" t="s">
        <v>9536</v>
      </c>
      <c r="BA9" s="17" t="s">
        <v>9536</v>
      </c>
      <c r="BB9" s="17" t="s">
        <v>9536</v>
      </c>
      <c r="BC9" s="17" t="s">
        <v>9536</v>
      </c>
      <c r="BD9" s="17" t="s">
        <v>9536</v>
      </c>
      <c r="BE9" s="17" t="s">
        <v>9536</v>
      </c>
      <c r="BF9" s="17" t="s">
        <v>9536</v>
      </c>
      <c r="BG9" s="17" t="s">
        <v>9536</v>
      </c>
      <c r="BH9" s="17" t="s">
        <v>9536</v>
      </c>
      <c r="BI9" s="17" t="s">
        <v>9536</v>
      </c>
      <c r="BJ9" s="17" t="s">
        <v>9536</v>
      </c>
      <c r="BK9" s="17" t="s">
        <v>9536</v>
      </c>
      <c r="BL9" s="17" t="s">
        <v>9536</v>
      </c>
      <c r="BM9" s="17" t="s">
        <v>9536</v>
      </c>
      <c r="BN9" s="17" t="s">
        <v>9536</v>
      </c>
      <c r="BO9" s="17" t="s">
        <v>9536</v>
      </c>
      <c r="BP9" s="17" t="s">
        <v>9536</v>
      </c>
      <c r="BQ9" s="17" t="s">
        <v>9536</v>
      </c>
      <c r="BR9" s="17" t="s">
        <v>9536</v>
      </c>
      <c r="BS9" s="17" t="s">
        <v>9536</v>
      </c>
      <c r="BT9" s="17" t="s">
        <v>9536</v>
      </c>
      <c r="BU9" s="17" t="s">
        <v>9536</v>
      </c>
      <c r="BV9" s="17" t="s">
        <v>9536</v>
      </c>
      <c r="BW9" s="17" t="s">
        <v>9536</v>
      </c>
      <c r="BX9" s="17" t="s">
        <v>9536</v>
      </c>
      <c r="BY9" s="17" t="s">
        <v>9536</v>
      </c>
      <c r="BZ9" s="17" t="s">
        <v>9536</v>
      </c>
      <c r="CA9" s="17" t="s">
        <v>9536</v>
      </c>
      <c r="CB9" s="17" t="s">
        <v>9536</v>
      </c>
      <c r="CC9" s="17" t="s">
        <v>9536</v>
      </c>
      <c r="CD9" s="17" t="s">
        <v>9536</v>
      </c>
      <c r="CE9" s="17" t="s">
        <v>9536</v>
      </c>
      <c r="CF9" s="17" t="s">
        <v>9536</v>
      </c>
      <c r="CG9" s="17" t="s">
        <v>9536</v>
      </c>
      <c r="CH9" s="17" t="s">
        <v>9536</v>
      </c>
      <c r="CI9" s="17" t="s">
        <v>9536</v>
      </c>
      <c r="CJ9" s="17" t="s">
        <v>9536</v>
      </c>
      <c r="CK9" s="17" t="s">
        <v>9536</v>
      </c>
      <c r="CL9" s="17" t="s">
        <v>9536</v>
      </c>
      <c r="CM9" s="17" t="s">
        <v>9536</v>
      </c>
      <c r="CN9" s="17" t="s">
        <v>9536</v>
      </c>
      <c r="CO9" s="17" t="s">
        <v>9536</v>
      </c>
      <c r="CP9" s="17" t="s">
        <v>9536</v>
      </c>
      <c r="CQ9" s="17" t="s">
        <v>9536</v>
      </c>
      <c r="CR9" s="17" t="s">
        <v>9536</v>
      </c>
      <c r="CS9" s="17" t="s">
        <v>9536</v>
      </c>
      <c r="CT9" s="17" t="s">
        <v>9536</v>
      </c>
      <c r="CU9" s="17" t="s">
        <v>9536</v>
      </c>
      <c r="CV9" s="17" t="s">
        <v>9536</v>
      </c>
      <c r="CW9" s="17" t="s">
        <v>9536</v>
      </c>
      <c r="CX9" s="17" t="s">
        <v>9536</v>
      </c>
      <c r="CY9" s="17" t="s">
        <v>9536</v>
      </c>
      <c r="CZ9" s="17" t="s">
        <v>9536</v>
      </c>
      <c r="DA9" s="17" t="s">
        <v>9536</v>
      </c>
      <c r="DB9" s="17" t="s">
        <v>9536</v>
      </c>
      <c r="DC9" s="17" t="s">
        <v>9536</v>
      </c>
      <c r="DD9" s="17" t="s">
        <v>9536</v>
      </c>
      <c r="DE9" s="17" t="s">
        <v>9536</v>
      </c>
      <c r="DF9" s="17" t="s">
        <v>9536</v>
      </c>
      <c r="DG9" s="17" t="s">
        <v>9536</v>
      </c>
      <c r="DH9" s="17" t="s">
        <v>9536</v>
      </c>
      <c r="DI9" s="17" t="s">
        <v>9536</v>
      </c>
      <c r="DJ9" s="17" t="s">
        <v>9536</v>
      </c>
      <c r="DK9" s="17" t="s">
        <v>9536</v>
      </c>
      <c r="DL9" s="17" t="s">
        <v>9536</v>
      </c>
      <c r="DM9" s="17" t="s">
        <v>9536</v>
      </c>
      <c r="DN9" s="17" t="s">
        <v>9536</v>
      </c>
      <c r="DO9" s="17" t="s">
        <v>9536</v>
      </c>
      <c r="DP9" s="17" t="s">
        <v>9536</v>
      </c>
      <c r="DQ9" s="17" t="s">
        <v>9536</v>
      </c>
      <c r="DR9" s="17" t="s">
        <v>9536</v>
      </c>
      <c r="DS9" s="17" t="s">
        <v>9536</v>
      </c>
      <c r="DT9" s="17" t="s">
        <v>9536</v>
      </c>
      <c r="DU9" s="17" t="s">
        <v>9536</v>
      </c>
      <c r="DV9" s="17" t="s">
        <v>9536</v>
      </c>
      <c r="DW9" s="17" t="s">
        <v>9536</v>
      </c>
      <c r="DX9" s="17" t="s">
        <v>9536</v>
      </c>
      <c r="DY9" s="17" t="s">
        <v>9536</v>
      </c>
      <c r="DZ9" s="17" t="s">
        <v>9536</v>
      </c>
      <c r="EA9" s="17" t="s">
        <v>9536</v>
      </c>
      <c r="EB9" s="17" t="s">
        <v>9536</v>
      </c>
      <c r="EC9" s="17" t="s">
        <v>9536</v>
      </c>
      <c r="ED9" s="17" t="s">
        <v>9536</v>
      </c>
      <c r="EE9" s="17" t="s">
        <v>9536</v>
      </c>
      <c r="EF9" s="17" t="s">
        <v>9536</v>
      </c>
      <c r="EG9" s="17" t="s">
        <v>9536</v>
      </c>
      <c r="EH9" s="17" t="s">
        <v>9536</v>
      </c>
      <c r="EI9" s="17" t="s">
        <v>9536</v>
      </c>
      <c r="EJ9" s="17" t="s">
        <v>9536</v>
      </c>
      <c r="EK9" s="17" t="s">
        <v>9536</v>
      </c>
      <c r="EL9" s="17" t="s">
        <v>9536</v>
      </c>
      <c r="EM9" s="17" t="s">
        <v>9536</v>
      </c>
      <c r="EN9" s="17" t="s">
        <v>9536</v>
      </c>
      <c r="EO9" s="17" t="s">
        <v>9536</v>
      </c>
      <c r="EP9" s="17" t="s">
        <v>9536</v>
      </c>
      <c r="EQ9" s="17" t="s">
        <v>9536</v>
      </c>
      <c r="ER9" s="17" t="s">
        <v>9536</v>
      </c>
      <c r="ES9" s="17" t="s">
        <v>9536</v>
      </c>
      <c r="ET9" s="17" t="s">
        <v>9536</v>
      </c>
      <c r="EU9" s="17" t="s">
        <v>9536</v>
      </c>
      <c r="EV9" s="17" t="s">
        <v>9536</v>
      </c>
      <c r="EW9" s="17" t="s">
        <v>9536</v>
      </c>
      <c r="EX9" s="17" t="s">
        <v>9536</v>
      </c>
      <c r="EY9" s="17" t="s">
        <v>9536</v>
      </c>
      <c r="EZ9" s="17" t="s">
        <v>9536</v>
      </c>
      <c r="FA9" s="17" t="s">
        <v>9536</v>
      </c>
      <c r="FB9" s="17" t="s">
        <v>9536</v>
      </c>
      <c r="FC9" s="17" t="s">
        <v>9536</v>
      </c>
      <c r="FD9" s="17" t="s">
        <v>9536</v>
      </c>
      <c r="FE9" s="17" t="s">
        <v>9536</v>
      </c>
      <c r="FF9" s="17" t="s">
        <v>9536</v>
      </c>
      <c r="FG9" s="17" t="s">
        <v>9536</v>
      </c>
      <c r="FH9" s="17" t="s">
        <v>9536</v>
      </c>
      <c r="FI9" s="17" t="s">
        <v>9536</v>
      </c>
      <c r="FJ9" s="17" t="s">
        <v>9536</v>
      </c>
      <c r="FK9" s="17" t="s">
        <v>9536</v>
      </c>
      <c r="FL9" s="17" t="s">
        <v>9536</v>
      </c>
      <c r="FM9" s="17" t="s">
        <v>9536</v>
      </c>
      <c r="FN9" s="17" t="s">
        <v>9536</v>
      </c>
      <c r="FO9" s="17" t="s">
        <v>9536</v>
      </c>
      <c r="FP9" s="17" t="s">
        <v>9536</v>
      </c>
      <c r="FQ9" s="17" t="s">
        <v>9536</v>
      </c>
      <c r="FR9" s="17" t="s">
        <v>9536</v>
      </c>
      <c r="FS9" s="17" t="s">
        <v>9536</v>
      </c>
      <c r="FT9" s="17" t="s">
        <v>9536</v>
      </c>
      <c r="FU9" s="17" t="s">
        <v>9536</v>
      </c>
      <c r="FV9" s="17" t="s">
        <v>9536</v>
      </c>
      <c r="FW9" s="17" t="s">
        <v>9536</v>
      </c>
      <c r="FX9" s="17" t="s">
        <v>9536</v>
      </c>
      <c r="FY9" s="17" t="s">
        <v>9536</v>
      </c>
      <c r="FZ9" s="17" t="s">
        <v>9536</v>
      </c>
      <c r="GA9" s="17" t="s">
        <v>9536</v>
      </c>
      <c r="GB9" s="17" t="s">
        <v>9536</v>
      </c>
      <c r="GC9" s="17" t="s">
        <v>9536</v>
      </c>
      <c r="GD9" s="17" t="s">
        <v>9536</v>
      </c>
      <c r="GE9" s="17" t="s">
        <v>9536</v>
      </c>
      <c r="GF9" s="17" t="s">
        <v>9536</v>
      </c>
      <c r="GG9" s="17" t="s">
        <v>9536</v>
      </c>
      <c r="GH9" s="17" t="s">
        <v>9536</v>
      </c>
      <c r="GI9" s="17" t="s">
        <v>9536</v>
      </c>
      <c r="GJ9" s="17" t="s">
        <v>9536</v>
      </c>
      <c r="GK9" s="17" t="s">
        <v>9536</v>
      </c>
      <c r="GL9" s="17" t="s">
        <v>9536</v>
      </c>
      <c r="GM9" s="17" t="s">
        <v>9536</v>
      </c>
      <c r="GN9" s="17" t="s">
        <v>9536</v>
      </c>
      <c r="GO9" s="17" t="s">
        <v>9536</v>
      </c>
      <c r="GP9" s="17" t="s">
        <v>9536</v>
      </c>
      <c r="GQ9" s="17" t="s">
        <v>9536</v>
      </c>
      <c r="GR9" s="17" t="s">
        <v>9536</v>
      </c>
      <c r="GS9" s="17" t="s">
        <v>9536</v>
      </c>
      <c r="GT9" s="17" t="s">
        <v>9536</v>
      </c>
    </row>
    <row r="10" spans="1:202">
      <c r="A10" s="24" t="s">
        <v>216</v>
      </c>
      <c r="B10" s="24" t="s">
        <v>217</v>
      </c>
      <c r="C10" s="17" t="s">
        <v>9536</v>
      </c>
      <c r="D10" s="17" t="s">
        <v>9536</v>
      </c>
      <c r="E10" s="17" t="s">
        <v>9536</v>
      </c>
      <c r="F10" s="17" t="s">
        <v>9536</v>
      </c>
      <c r="G10" s="17" t="s">
        <v>9536</v>
      </c>
      <c r="H10" s="17" t="s">
        <v>9536</v>
      </c>
      <c r="I10" s="17" t="s">
        <v>9536</v>
      </c>
      <c r="J10" s="17" t="s">
        <v>9536</v>
      </c>
      <c r="K10" s="17" t="s">
        <v>9536</v>
      </c>
      <c r="L10" s="17" t="s">
        <v>9536</v>
      </c>
      <c r="M10" s="17" t="s">
        <v>9536</v>
      </c>
      <c r="N10" s="17" t="s">
        <v>9536</v>
      </c>
      <c r="O10" s="17" t="s">
        <v>9536</v>
      </c>
      <c r="P10" s="17" t="s">
        <v>9536</v>
      </c>
      <c r="Q10" s="17" t="s">
        <v>9536</v>
      </c>
      <c r="R10" s="17" t="s">
        <v>9536</v>
      </c>
      <c r="S10" s="17" t="s">
        <v>9536</v>
      </c>
      <c r="T10" s="17" t="s">
        <v>9536</v>
      </c>
      <c r="U10" s="17" t="s">
        <v>9536</v>
      </c>
      <c r="V10" s="17" t="s">
        <v>9536</v>
      </c>
      <c r="W10" s="17" t="s">
        <v>9536</v>
      </c>
      <c r="X10" s="17" t="s">
        <v>9536</v>
      </c>
      <c r="Y10" s="17" t="s">
        <v>9536</v>
      </c>
      <c r="Z10" s="17" t="s">
        <v>9536</v>
      </c>
      <c r="AA10" s="17" t="s">
        <v>9536</v>
      </c>
      <c r="AB10" s="17" t="s">
        <v>9536</v>
      </c>
      <c r="AC10" s="17" t="s">
        <v>9536</v>
      </c>
      <c r="AD10" s="17" t="s">
        <v>9536</v>
      </c>
      <c r="AE10" s="17" t="s">
        <v>9536</v>
      </c>
      <c r="AF10" s="17" t="s">
        <v>9536</v>
      </c>
      <c r="AG10" s="17" t="s">
        <v>9536</v>
      </c>
      <c r="AH10" s="17" t="s">
        <v>9536</v>
      </c>
      <c r="AI10" s="17" t="s">
        <v>9536</v>
      </c>
      <c r="AJ10" s="17" t="s">
        <v>9536</v>
      </c>
      <c r="AK10" s="17" t="s">
        <v>9536</v>
      </c>
      <c r="AL10" s="17" t="s">
        <v>9536</v>
      </c>
      <c r="AM10" s="17" t="s">
        <v>9536</v>
      </c>
      <c r="AN10" s="17" t="s">
        <v>9536</v>
      </c>
      <c r="AO10" s="17" t="s">
        <v>9536</v>
      </c>
      <c r="AP10" s="17" t="s">
        <v>9536</v>
      </c>
      <c r="AQ10" s="17" t="s">
        <v>9536</v>
      </c>
      <c r="AR10" s="17" t="s">
        <v>9536</v>
      </c>
      <c r="AS10" s="17" t="s">
        <v>9536</v>
      </c>
      <c r="AT10" s="17" t="s">
        <v>9536</v>
      </c>
      <c r="AU10" s="17" t="s">
        <v>9536</v>
      </c>
      <c r="AV10" s="17" t="s">
        <v>9536</v>
      </c>
      <c r="AW10" s="17" t="s">
        <v>9536</v>
      </c>
      <c r="AX10" s="17" t="s">
        <v>9536</v>
      </c>
      <c r="AY10" s="17" t="s">
        <v>9536</v>
      </c>
      <c r="AZ10" s="17" t="s">
        <v>9536</v>
      </c>
      <c r="BA10" s="17" t="s">
        <v>9536</v>
      </c>
      <c r="BB10" s="17" t="s">
        <v>9536</v>
      </c>
      <c r="BC10" s="17" t="s">
        <v>9536</v>
      </c>
      <c r="BD10" s="17" t="s">
        <v>9536</v>
      </c>
      <c r="BE10" s="17" t="s">
        <v>9536</v>
      </c>
      <c r="BF10" s="17" t="s">
        <v>9536</v>
      </c>
      <c r="BG10" s="17" t="s">
        <v>9536</v>
      </c>
      <c r="BH10" s="17" t="s">
        <v>9536</v>
      </c>
      <c r="BI10" s="17" t="s">
        <v>9536</v>
      </c>
      <c r="BJ10" s="17" t="s">
        <v>9536</v>
      </c>
      <c r="BK10" s="17" t="s">
        <v>9536</v>
      </c>
      <c r="BL10" s="17" t="s">
        <v>9536</v>
      </c>
      <c r="BM10" s="17" t="s">
        <v>9536</v>
      </c>
      <c r="BN10" s="17" t="s">
        <v>9536</v>
      </c>
      <c r="BO10" s="17" t="s">
        <v>9536</v>
      </c>
      <c r="BP10" s="17" t="s">
        <v>9536</v>
      </c>
      <c r="BQ10" s="17" t="s">
        <v>9536</v>
      </c>
      <c r="BR10" s="17" t="s">
        <v>9536</v>
      </c>
      <c r="BS10" s="17" t="s">
        <v>9536</v>
      </c>
      <c r="BT10" s="17" t="s">
        <v>9536</v>
      </c>
      <c r="BU10" s="17" t="s">
        <v>9536</v>
      </c>
      <c r="BV10" s="17" t="s">
        <v>9536</v>
      </c>
      <c r="BW10" s="17" t="s">
        <v>9536</v>
      </c>
      <c r="BX10" s="17" t="s">
        <v>9536</v>
      </c>
      <c r="BY10" s="17" t="s">
        <v>9536</v>
      </c>
      <c r="BZ10" s="17" t="s">
        <v>9536</v>
      </c>
      <c r="CA10" s="17" t="s">
        <v>9536</v>
      </c>
      <c r="CB10" s="17" t="s">
        <v>9536</v>
      </c>
      <c r="CC10" s="17" t="s">
        <v>9536</v>
      </c>
      <c r="CD10" s="17" t="s">
        <v>9536</v>
      </c>
      <c r="CE10" s="17" t="s">
        <v>9536</v>
      </c>
      <c r="CF10" s="17" t="s">
        <v>9536</v>
      </c>
      <c r="CG10" s="17" t="s">
        <v>9536</v>
      </c>
      <c r="CH10" s="17" t="s">
        <v>9536</v>
      </c>
      <c r="CI10" s="17" t="s">
        <v>9536</v>
      </c>
      <c r="CJ10" s="17" t="s">
        <v>9536</v>
      </c>
      <c r="CK10" s="17" t="s">
        <v>9536</v>
      </c>
      <c r="CL10" s="17" t="s">
        <v>9536</v>
      </c>
      <c r="CM10" s="17" t="s">
        <v>9536</v>
      </c>
      <c r="CN10" s="17" t="s">
        <v>9536</v>
      </c>
      <c r="CO10" s="17" t="s">
        <v>9536</v>
      </c>
      <c r="CP10" s="17" t="s">
        <v>9536</v>
      </c>
      <c r="CQ10" s="17" t="s">
        <v>9536</v>
      </c>
      <c r="CR10" s="17" t="s">
        <v>9536</v>
      </c>
      <c r="CS10" s="17" t="s">
        <v>9536</v>
      </c>
      <c r="CT10" s="17" t="s">
        <v>9536</v>
      </c>
      <c r="CU10" s="17" t="s">
        <v>9536</v>
      </c>
      <c r="CV10" s="17" t="s">
        <v>9536</v>
      </c>
      <c r="CW10" s="17" t="s">
        <v>9536</v>
      </c>
      <c r="CX10" s="17" t="s">
        <v>9536</v>
      </c>
      <c r="CY10" s="17" t="s">
        <v>9536</v>
      </c>
      <c r="CZ10" s="17" t="s">
        <v>9536</v>
      </c>
      <c r="DA10" s="17" t="s">
        <v>9536</v>
      </c>
      <c r="DB10" s="17" t="s">
        <v>9536</v>
      </c>
      <c r="DC10" s="17" t="s">
        <v>9536</v>
      </c>
      <c r="DD10" s="17" t="s">
        <v>9536</v>
      </c>
      <c r="DE10" s="17" t="s">
        <v>9536</v>
      </c>
      <c r="DF10" s="17" t="s">
        <v>9536</v>
      </c>
      <c r="DG10" s="17" t="s">
        <v>9536</v>
      </c>
      <c r="DH10" s="17" t="s">
        <v>9536</v>
      </c>
      <c r="DI10" s="17" t="s">
        <v>9536</v>
      </c>
      <c r="DJ10" s="17" t="s">
        <v>9536</v>
      </c>
      <c r="DK10" s="17" t="s">
        <v>9536</v>
      </c>
      <c r="DL10" s="17" t="s">
        <v>9536</v>
      </c>
      <c r="DM10" s="17" t="s">
        <v>9536</v>
      </c>
      <c r="DN10" s="17" t="s">
        <v>9536</v>
      </c>
      <c r="DO10" s="17" t="s">
        <v>9536</v>
      </c>
      <c r="DP10" s="17" t="s">
        <v>9536</v>
      </c>
      <c r="DQ10" s="17" t="s">
        <v>9536</v>
      </c>
      <c r="DR10" s="17" t="s">
        <v>9536</v>
      </c>
      <c r="DS10" s="17" t="s">
        <v>9536</v>
      </c>
      <c r="DT10" s="17" t="s">
        <v>9536</v>
      </c>
      <c r="DU10" s="17" t="s">
        <v>9536</v>
      </c>
      <c r="DV10" s="17" t="s">
        <v>9536</v>
      </c>
      <c r="DW10" s="17" t="s">
        <v>9536</v>
      </c>
      <c r="DX10" s="17" t="s">
        <v>9536</v>
      </c>
      <c r="DY10" s="17" t="s">
        <v>9536</v>
      </c>
      <c r="DZ10" s="17" t="s">
        <v>9536</v>
      </c>
      <c r="EA10" s="17" t="s">
        <v>9536</v>
      </c>
      <c r="EB10" s="17" t="s">
        <v>9536</v>
      </c>
      <c r="EC10" s="17" t="s">
        <v>9536</v>
      </c>
      <c r="ED10" s="17" t="s">
        <v>9536</v>
      </c>
      <c r="EE10" s="17" t="s">
        <v>9536</v>
      </c>
      <c r="EF10" s="17" t="s">
        <v>9536</v>
      </c>
      <c r="EG10" s="17" t="s">
        <v>9536</v>
      </c>
      <c r="EH10" s="17" t="s">
        <v>9536</v>
      </c>
      <c r="EI10" s="17" t="s">
        <v>9536</v>
      </c>
      <c r="EJ10" s="17" t="s">
        <v>9536</v>
      </c>
      <c r="EK10" s="17" t="s">
        <v>9536</v>
      </c>
      <c r="EL10" s="17" t="s">
        <v>9536</v>
      </c>
      <c r="EM10" s="17" t="s">
        <v>9536</v>
      </c>
      <c r="EN10" s="17" t="s">
        <v>9536</v>
      </c>
      <c r="EO10" s="17" t="s">
        <v>9536</v>
      </c>
      <c r="EP10" s="17" t="s">
        <v>9536</v>
      </c>
      <c r="EQ10" s="17" t="s">
        <v>9536</v>
      </c>
      <c r="ER10" s="17" t="s">
        <v>9536</v>
      </c>
      <c r="ES10" s="17" t="s">
        <v>9536</v>
      </c>
      <c r="ET10" s="17" t="s">
        <v>9536</v>
      </c>
      <c r="EU10" s="17" t="s">
        <v>9536</v>
      </c>
      <c r="EV10" s="17" t="s">
        <v>9536</v>
      </c>
      <c r="EW10" s="17" t="s">
        <v>9536</v>
      </c>
      <c r="EX10" s="17" t="s">
        <v>9536</v>
      </c>
      <c r="EY10" s="17" t="s">
        <v>9536</v>
      </c>
      <c r="EZ10" s="17" t="s">
        <v>9536</v>
      </c>
      <c r="FA10" s="17" t="s">
        <v>9536</v>
      </c>
      <c r="FB10" s="17" t="s">
        <v>9536</v>
      </c>
      <c r="FC10" s="17" t="s">
        <v>9536</v>
      </c>
      <c r="FD10" s="17" t="s">
        <v>9536</v>
      </c>
      <c r="FE10" s="17" t="s">
        <v>9536</v>
      </c>
      <c r="FF10" s="17" t="s">
        <v>9536</v>
      </c>
      <c r="FG10" s="17" t="s">
        <v>9536</v>
      </c>
      <c r="FH10" s="17" t="s">
        <v>9536</v>
      </c>
      <c r="FI10" s="17" t="s">
        <v>9536</v>
      </c>
      <c r="FJ10" s="17" t="s">
        <v>9536</v>
      </c>
      <c r="FK10" s="17" t="s">
        <v>9536</v>
      </c>
      <c r="FL10" s="17" t="s">
        <v>9536</v>
      </c>
      <c r="FM10" s="17" t="s">
        <v>9536</v>
      </c>
      <c r="FN10" s="17" t="s">
        <v>9536</v>
      </c>
      <c r="FO10" s="17" t="s">
        <v>9536</v>
      </c>
      <c r="FP10" s="17" t="s">
        <v>9536</v>
      </c>
      <c r="FQ10" s="17" t="s">
        <v>9536</v>
      </c>
      <c r="FR10" s="17" t="s">
        <v>9536</v>
      </c>
      <c r="FS10" s="17" t="s">
        <v>9536</v>
      </c>
      <c r="FT10" s="17" t="s">
        <v>9536</v>
      </c>
      <c r="FU10" s="17" t="s">
        <v>9536</v>
      </c>
      <c r="FV10" s="17" t="s">
        <v>9536</v>
      </c>
      <c r="FW10" s="17" t="s">
        <v>9536</v>
      </c>
      <c r="FX10" s="17" t="s">
        <v>9536</v>
      </c>
      <c r="FY10" s="17" t="s">
        <v>9536</v>
      </c>
      <c r="FZ10" s="17" t="s">
        <v>9536</v>
      </c>
      <c r="GA10" s="17" t="s">
        <v>9536</v>
      </c>
      <c r="GB10" s="17" t="s">
        <v>9536</v>
      </c>
      <c r="GC10" s="17" t="s">
        <v>9536</v>
      </c>
      <c r="GD10" s="17" t="s">
        <v>9536</v>
      </c>
      <c r="GE10" s="17" t="s">
        <v>9536</v>
      </c>
      <c r="GF10" s="17" t="s">
        <v>9536</v>
      </c>
      <c r="GG10" s="17" t="s">
        <v>9536</v>
      </c>
      <c r="GH10" s="17" t="s">
        <v>9536</v>
      </c>
      <c r="GI10" s="17" t="s">
        <v>9536</v>
      </c>
      <c r="GJ10" s="17" t="s">
        <v>9536</v>
      </c>
      <c r="GK10" s="17" t="s">
        <v>9536</v>
      </c>
      <c r="GL10" s="17" t="s">
        <v>9536</v>
      </c>
      <c r="GM10" s="17" t="s">
        <v>9536</v>
      </c>
      <c r="GN10" s="17" t="s">
        <v>9536</v>
      </c>
      <c r="GO10" s="17" t="s">
        <v>9536</v>
      </c>
      <c r="GP10" s="17" t="s">
        <v>9536</v>
      </c>
      <c r="GQ10" s="17" t="s">
        <v>9536</v>
      </c>
      <c r="GR10" s="17" t="s">
        <v>9536</v>
      </c>
      <c r="GS10" s="17" t="s">
        <v>9536</v>
      </c>
      <c r="GT10" s="17" t="s">
        <v>9536</v>
      </c>
    </row>
    <row r="11" spans="1:202">
      <c r="A11" s="24" t="s">
        <v>218</v>
      </c>
      <c r="B11" s="24" t="s">
        <v>219</v>
      </c>
      <c r="C11" s="17" t="s">
        <v>9536</v>
      </c>
      <c r="D11" s="17" t="s">
        <v>9536</v>
      </c>
      <c r="E11" s="17" t="s">
        <v>9536</v>
      </c>
      <c r="F11" s="17" t="s">
        <v>9536</v>
      </c>
      <c r="G11" s="17" t="s">
        <v>9536</v>
      </c>
      <c r="H11" s="17" t="s">
        <v>9536</v>
      </c>
      <c r="I11" s="17" t="s">
        <v>9536</v>
      </c>
      <c r="J11" s="17" t="s">
        <v>9536</v>
      </c>
      <c r="K11" s="17" t="s">
        <v>9536</v>
      </c>
      <c r="L11" s="17" t="s">
        <v>9536</v>
      </c>
      <c r="M11" s="17" t="s">
        <v>9536</v>
      </c>
      <c r="N11" s="17" t="s">
        <v>9536</v>
      </c>
      <c r="O11" s="17" t="s">
        <v>9536</v>
      </c>
      <c r="P11" s="17" t="s">
        <v>9536</v>
      </c>
      <c r="Q11" s="17" t="s">
        <v>9536</v>
      </c>
      <c r="R11" s="17" t="s">
        <v>9536</v>
      </c>
      <c r="S11" s="17" t="s">
        <v>9536</v>
      </c>
      <c r="T11" s="17" t="s">
        <v>9536</v>
      </c>
      <c r="U11" s="17" t="s">
        <v>9536</v>
      </c>
      <c r="V11" s="17" t="s">
        <v>9536</v>
      </c>
      <c r="W11" s="17" t="s">
        <v>9536</v>
      </c>
      <c r="X11" s="17" t="s">
        <v>9536</v>
      </c>
      <c r="Y11" s="17" t="s">
        <v>9536</v>
      </c>
      <c r="Z11" s="17" t="s">
        <v>9536</v>
      </c>
      <c r="AA11" s="17" t="s">
        <v>9536</v>
      </c>
      <c r="AB11" s="17" t="s">
        <v>9536</v>
      </c>
      <c r="AC11" s="17" t="s">
        <v>9536</v>
      </c>
      <c r="AD11" s="17" t="s">
        <v>9536</v>
      </c>
      <c r="AE11" s="17" t="s">
        <v>9536</v>
      </c>
      <c r="AF11" s="17" t="s">
        <v>9536</v>
      </c>
      <c r="AG11" s="17" t="s">
        <v>9536</v>
      </c>
      <c r="AH11" s="17" t="s">
        <v>9536</v>
      </c>
      <c r="AI11" s="17" t="s">
        <v>9536</v>
      </c>
      <c r="AJ11" s="17" t="s">
        <v>9536</v>
      </c>
      <c r="AK11" s="17" t="s">
        <v>9536</v>
      </c>
      <c r="AL11" s="17" t="s">
        <v>9536</v>
      </c>
      <c r="AM11" s="17" t="s">
        <v>9536</v>
      </c>
      <c r="AN11" s="17" t="s">
        <v>9536</v>
      </c>
      <c r="AO11" s="17" t="s">
        <v>9536</v>
      </c>
      <c r="AP11" s="17" t="s">
        <v>9536</v>
      </c>
      <c r="AQ11" s="17" t="s">
        <v>9536</v>
      </c>
      <c r="AR11" s="17" t="s">
        <v>9536</v>
      </c>
      <c r="AS11" s="17" t="s">
        <v>9536</v>
      </c>
      <c r="AT11" s="17" t="s">
        <v>9536</v>
      </c>
      <c r="AU11" s="17" t="s">
        <v>9536</v>
      </c>
      <c r="AV11" s="17" t="s">
        <v>9536</v>
      </c>
      <c r="AW11" s="17" t="s">
        <v>9536</v>
      </c>
      <c r="AX11" s="17" t="s">
        <v>9536</v>
      </c>
      <c r="AY11" s="17" t="s">
        <v>9536</v>
      </c>
      <c r="AZ11" s="17" t="s">
        <v>9536</v>
      </c>
      <c r="BA11" s="17" t="s">
        <v>9536</v>
      </c>
      <c r="BB11" s="17" t="s">
        <v>9536</v>
      </c>
      <c r="BC11" s="17" t="s">
        <v>9536</v>
      </c>
      <c r="BD11" s="17" t="s">
        <v>9536</v>
      </c>
      <c r="BE11" s="17" t="s">
        <v>9536</v>
      </c>
      <c r="BF11" s="17" t="s">
        <v>9536</v>
      </c>
      <c r="BG11" s="17" t="s">
        <v>9536</v>
      </c>
      <c r="BH11" s="17" t="s">
        <v>9536</v>
      </c>
      <c r="BI11" s="17" t="s">
        <v>9536</v>
      </c>
      <c r="BJ11" s="17" t="s">
        <v>9536</v>
      </c>
      <c r="BK11" s="17" t="s">
        <v>9536</v>
      </c>
      <c r="BL11" s="17" t="s">
        <v>9536</v>
      </c>
      <c r="BM11" s="17" t="s">
        <v>9536</v>
      </c>
      <c r="BN11" s="17" t="s">
        <v>9536</v>
      </c>
      <c r="BO11" s="17" t="s">
        <v>9536</v>
      </c>
      <c r="BP11" s="17" t="s">
        <v>9536</v>
      </c>
      <c r="BQ11" s="17" t="s">
        <v>9536</v>
      </c>
      <c r="BR11" s="17" t="s">
        <v>9536</v>
      </c>
      <c r="BS11" s="17" t="s">
        <v>9536</v>
      </c>
      <c r="BT11" s="17" t="s">
        <v>9536</v>
      </c>
      <c r="BU11" s="17" t="s">
        <v>9536</v>
      </c>
      <c r="BV11" s="17" t="s">
        <v>9536</v>
      </c>
      <c r="BW11" s="17" t="s">
        <v>9536</v>
      </c>
      <c r="BX11" s="17" t="s">
        <v>9536</v>
      </c>
      <c r="BY11" s="17" t="s">
        <v>9536</v>
      </c>
      <c r="BZ11" s="17" t="s">
        <v>9536</v>
      </c>
      <c r="CA11" s="17" t="s">
        <v>9536</v>
      </c>
      <c r="CB11" s="17" t="s">
        <v>9536</v>
      </c>
      <c r="CC11" s="17" t="s">
        <v>9536</v>
      </c>
      <c r="CD11" s="17" t="s">
        <v>9536</v>
      </c>
      <c r="CE11" s="17" t="s">
        <v>9536</v>
      </c>
      <c r="CF11" s="17" t="s">
        <v>9536</v>
      </c>
      <c r="CG11" s="17" t="s">
        <v>9536</v>
      </c>
      <c r="CH11" s="17" t="s">
        <v>9536</v>
      </c>
      <c r="CI11" s="17" t="s">
        <v>9536</v>
      </c>
      <c r="CJ11" s="17" t="s">
        <v>9536</v>
      </c>
      <c r="CK11" s="17" t="s">
        <v>9536</v>
      </c>
      <c r="CL11" s="17" t="s">
        <v>9536</v>
      </c>
      <c r="CM11" s="17" t="s">
        <v>9536</v>
      </c>
      <c r="CN11" s="17" t="s">
        <v>9536</v>
      </c>
      <c r="CO11" s="17" t="s">
        <v>9536</v>
      </c>
      <c r="CP11" s="17" t="s">
        <v>9536</v>
      </c>
      <c r="CQ11" s="17" t="s">
        <v>9536</v>
      </c>
      <c r="CR11" s="17" t="s">
        <v>9536</v>
      </c>
      <c r="CS11" s="17" t="s">
        <v>9536</v>
      </c>
      <c r="CT11" s="17" t="s">
        <v>9536</v>
      </c>
      <c r="CU11" s="17" t="s">
        <v>9536</v>
      </c>
      <c r="CV11" s="17" t="s">
        <v>9536</v>
      </c>
      <c r="CW11" s="17" t="s">
        <v>9536</v>
      </c>
      <c r="CX11" s="17" t="s">
        <v>9536</v>
      </c>
      <c r="CY11" s="17" t="s">
        <v>9536</v>
      </c>
      <c r="CZ11" s="17" t="s">
        <v>9536</v>
      </c>
      <c r="DA11" s="17" t="s">
        <v>9536</v>
      </c>
      <c r="DB11" s="17" t="s">
        <v>9536</v>
      </c>
      <c r="DC11" s="17" t="s">
        <v>9536</v>
      </c>
      <c r="DD11" s="17" t="s">
        <v>9536</v>
      </c>
      <c r="DE11" s="17" t="s">
        <v>9536</v>
      </c>
      <c r="DF11" s="17" t="s">
        <v>9536</v>
      </c>
      <c r="DG11" s="17" t="s">
        <v>9536</v>
      </c>
      <c r="DH11" s="17" t="s">
        <v>9536</v>
      </c>
      <c r="DI11" s="17" t="s">
        <v>9536</v>
      </c>
      <c r="DJ11" s="17" t="s">
        <v>9536</v>
      </c>
      <c r="DK11" s="17" t="s">
        <v>9536</v>
      </c>
      <c r="DL11" s="17" t="s">
        <v>9536</v>
      </c>
      <c r="DM11" s="17" t="s">
        <v>9536</v>
      </c>
      <c r="DN11" s="17" t="s">
        <v>9536</v>
      </c>
      <c r="DO11" s="17" t="s">
        <v>9536</v>
      </c>
      <c r="DP11" s="17" t="s">
        <v>9536</v>
      </c>
      <c r="DQ11" s="17" t="s">
        <v>9536</v>
      </c>
      <c r="DR11" s="17" t="s">
        <v>9536</v>
      </c>
      <c r="DS11" s="17" t="s">
        <v>9536</v>
      </c>
      <c r="DT11" s="17" t="s">
        <v>9536</v>
      </c>
      <c r="DU11" s="17" t="s">
        <v>9536</v>
      </c>
      <c r="DV11" s="17" t="s">
        <v>9536</v>
      </c>
      <c r="DW11" s="17" t="s">
        <v>9536</v>
      </c>
      <c r="DX11" s="17" t="s">
        <v>9536</v>
      </c>
      <c r="DY11" s="17" t="s">
        <v>9536</v>
      </c>
      <c r="DZ11" s="17" t="s">
        <v>9536</v>
      </c>
      <c r="EA11" s="17" t="s">
        <v>9536</v>
      </c>
      <c r="EB11" s="17" t="s">
        <v>9536</v>
      </c>
      <c r="EC11" s="17" t="s">
        <v>9536</v>
      </c>
      <c r="ED11" s="17" t="s">
        <v>9536</v>
      </c>
      <c r="EE11" s="17" t="s">
        <v>9536</v>
      </c>
      <c r="EF11" s="17" t="s">
        <v>9536</v>
      </c>
      <c r="EG11" s="17" t="s">
        <v>9536</v>
      </c>
      <c r="EH11" s="17" t="s">
        <v>9536</v>
      </c>
      <c r="EI11" s="17" t="s">
        <v>9536</v>
      </c>
      <c r="EJ11" s="17" t="s">
        <v>9536</v>
      </c>
      <c r="EK11" s="17" t="s">
        <v>9536</v>
      </c>
      <c r="EL11" s="17" t="s">
        <v>9536</v>
      </c>
      <c r="EM11" s="17" t="s">
        <v>9536</v>
      </c>
      <c r="EN11" s="17" t="s">
        <v>9536</v>
      </c>
      <c r="EO11" s="17" t="s">
        <v>9536</v>
      </c>
      <c r="EP11" s="17" t="s">
        <v>9536</v>
      </c>
      <c r="EQ11" s="17" t="s">
        <v>9536</v>
      </c>
      <c r="ER11" s="17" t="s">
        <v>9536</v>
      </c>
      <c r="ES11" s="17" t="s">
        <v>9536</v>
      </c>
      <c r="ET11" s="17" t="s">
        <v>9536</v>
      </c>
      <c r="EU11" s="17" t="s">
        <v>9536</v>
      </c>
      <c r="EV11" s="17" t="s">
        <v>9536</v>
      </c>
      <c r="EW11" s="17" t="s">
        <v>9536</v>
      </c>
      <c r="EX11" s="17" t="s">
        <v>9536</v>
      </c>
      <c r="EY11" s="17" t="s">
        <v>9536</v>
      </c>
      <c r="EZ11" s="17" t="s">
        <v>9536</v>
      </c>
      <c r="FA11" s="17" t="s">
        <v>9536</v>
      </c>
      <c r="FB11" s="17" t="s">
        <v>9536</v>
      </c>
      <c r="FC11" s="17" t="s">
        <v>9536</v>
      </c>
      <c r="FD11" s="17" t="s">
        <v>9536</v>
      </c>
      <c r="FE11" s="17" t="s">
        <v>9536</v>
      </c>
      <c r="FF11" s="17" t="s">
        <v>9536</v>
      </c>
      <c r="FG11" s="17" t="s">
        <v>9536</v>
      </c>
      <c r="FH11" s="17" t="s">
        <v>9536</v>
      </c>
      <c r="FI11" s="17" t="s">
        <v>9536</v>
      </c>
      <c r="FJ11" s="17" t="s">
        <v>9536</v>
      </c>
      <c r="FK11" s="17" t="s">
        <v>9536</v>
      </c>
      <c r="FL11" s="17" t="s">
        <v>9536</v>
      </c>
      <c r="FM11" s="17" t="s">
        <v>9536</v>
      </c>
      <c r="FN11" s="17" t="s">
        <v>9536</v>
      </c>
      <c r="FO11" s="17" t="s">
        <v>9536</v>
      </c>
      <c r="FP11" s="17" t="s">
        <v>9536</v>
      </c>
      <c r="FQ11" s="17" t="s">
        <v>9536</v>
      </c>
      <c r="FR11" s="17" t="s">
        <v>9536</v>
      </c>
      <c r="FS11" s="17" t="s">
        <v>9536</v>
      </c>
      <c r="FT11" s="17" t="s">
        <v>9536</v>
      </c>
      <c r="FU11" s="17" t="s">
        <v>9536</v>
      </c>
      <c r="FV11" s="17" t="s">
        <v>9536</v>
      </c>
      <c r="FW11" s="17" t="s">
        <v>9536</v>
      </c>
      <c r="FX11" s="17" t="s">
        <v>9536</v>
      </c>
      <c r="FY11" s="17" t="s">
        <v>9536</v>
      </c>
      <c r="FZ11" s="17" t="s">
        <v>9536</v>
      </c>
      <c r="GA11" s="17" t="s">
        <v>9536</v>
      </c>
      <c r="GB11" s="17" t="s">
        <v>9536</v>
      </c>
      <c r="GC11" s="17" t="s">
        <v>9536</v>
      </c>
      <c r="GD11" s="17" t="s">
        <v>9536</v>
      </c>
      <c r="GE11" s="17" t="s">
        <v>9536</v>
      </c>
      <c r="GF11" s="17" t="s">
        <v>9536</v>
      </c>
      <c r="GG11" s="17" t="s">
        <v>9536</v>
      </c>
      <c r="GH11" s="17" t="s">
        <v>9536</v>
      </c>
      <c r="GI11" s="17" t="s">
        <v>9536</v>
      </c>
      <c r="GJ11" s="17" t="s">
        <v>9536</v>
      </c>
      <c r="GK11" s="17" t="s">
        <v>9536</v>
      </c>
      <c r="GL11" s="17" t="s">
        <v>9536</v>
      </c>
      <c r="GM11" s="17" t="s">
        <v>9536</v>
      </c>
      <c r="GN11" s="17" t="s">
        <v>9536</v>
      </c>
      <c r="GO11" s="17" t="s">
        <v>9536</v>
      </c>
      <c r="GP11" s="17" t="s">
        <v>9536</v>
      </c>
      <c r="GQ11" s="17" t="s">
        <v>9536</v>
      </c>
      <c r="GR11" s="17" t="s">
        <v>9536</v>
      </c>
      <c r="GS11" s="17" t="s">
        <v>9536</v>
      </c>
      <c r="GT11" s="17" t="s">
        <v>9536</v>
      </c>
    </row>
    <row r="12" spans="1:202">
      <c r="A12" s="24" t="s">
        <v>220</v>
      </c>
      <c r="B12" s="24" t="s">
        <v>221</v>
      </c>
      <c r="C12" s="17" t="s">
        <v>9536</v>
      </c>
      <c r="D12" s="17" t="s">
        <v>9536</v>
      </c>
      <c r="E12" s="17" t="s">
        <v>9536</v>
      </c>
      <c r="F12" s="17" t="s">
        <v>9536</v>
      </c>
      <c r="G12" s="17" t="s">
        <v>9536</v>
      </c>
      <c r="H12" s="17" t="s">
        <v>9536</v>
      </c>
      <c r="I12" s="17" t="s">
        <v>9536</v>
      </c>
      <c r="J12" s="17" t="s">
        <v>9536</v>
      </c>
      <c r="K12" s="17" t="s">
        <v>9536</v>
      </c>
      <c r="L12" s="17" t="s">
        <v>9536</v>
      </c>
      <c r="M12" s="17" t="s">
        <v>9536</v>
      </c>
      <c r="N12" s="17" t="s">
        <v>9536</v>
      </c>
      <c r="O12" s="17" t="s">
        <v>9536</v>
      </c>
      <c r="P12" s="17" t="s">
        <v>9536</v>
      </c>
      <c r="Q12" s="17" t="s">
        <v>9536</v>
      </c>
      <c r="R12" s="17" t="s">
        <v>9536</v>
      </c>
      <c r="S12" s="17" t="s">
        <v>9536</v>
      </c>
      <c r="T12" s="17" t="s">
        <v>9536</v>
      </c>
      <c r="U12" s="17" t="s">
        <v>9536</v>
      </c>
      <c r="V12" s="17" t="s">
        <v>9536</v>
      </c>
      <c r="W12" s="17" t="s">
        <v>9536</v>
      </c>
      <c r="X12" s="17" t="s">
        <v>9536</v>
      </c>
      <c r="Y12" s="17" t="s">
        <v>9536</v>
      </c>
      <c r="Z12" s="17" t="s">
        <v>9536</v>
      </c>
      <c r="AA12" s="17" t="s">
        <v>9536</v>
      </c>
      <c r="AB12" s="17" t="s">
        <v>9536</v>
      </c>
      <c r="AC12" s="17" t="s">
        <v>9536</v>
      </c>
      <c r="AD12" s="17" t="s">
        <v>9536</v>
      </c>
      <c r="AE12" s="17" t="s">
        <v>9536</v>
      </c>
      <c r="AF12" s="17" t="s">
        <v>9536</v>
      </c>
      <c r="AG12" s="17" t="s">
        <v>9536</v>
      </c>
      <c r="AH12" s="17" t="s">
        <v>9536</v>
      </c>
      <c r="AI12" s="17" t="s">
        <v>9536</v>
      </c>
      <c r="AJ12" s="17" t="s">
        <v>9536</v>
      </c>
      <c r="AK12" s="17" t="s">
        <v>9536</v>
      </c>
      <c r="AL12" s="17" t="s">
        <v>9536</v>
      </c>
      <c r="AM12" s="17" t="s">
        <v>9536</v>
      </c>
      <c r="AN12" s="17" t="s">
        <v>9536</v>
      </c>
      <c r="AO12" s="17" t="s">
        <v>9536</v>
      </c>
      <c r="AP12" s="17" t="s">
        <v>9536</v>
      </c>
      <c r="AQ12" s="17" t="s">
        <v>9536</v>
      </c>
      <c r="AR12" s="17" t="s">
        <v>9536</v>
      </c>
      <c r="AS12" s="17" t="s">
        <v>9536</v>
      </c>
      <c r="AT12" s="17" t="s">
        <v>9536</v>
      </c>
      <c r="AU12" s="17" t="s">
        <v>9536</v>
      </c>
      <c r="AV12" s="17" t="s">
        <v>9536</v>
      </c>
      <c r="AW12" s="17" t="s">
        <v>9536</v>
      </c>
      <c r="AX12" s="17" t="s">
        <v>9536</v>
      </c>
      <c r="AY12" s="17" t="s">
        <v>9536</v>
      </c>
      <c r="AZ12" s="17" t="s">
        <v>9536</v>
      </c>
      <c r="BA12" s="17" t="s">
        <v>9536</v>
      </c>
      <c r="BB12" s="17" t="s">
        <v>9536</v>
      </c>
      <c r="BC12" s="17" t="s">
        <v>9536</v>
      </c>
      <c r="BD12" s="17" t="s">
        <v>9536</v>
      </c>
      <c r="BE12" s="17" t="s">
        <v>9536</v>
      </c>
      <c r="BF12" s="17" t="s">
        <v>9536</v>
      </c>
      <c r="BG12" s="17" t="s">
        <v>9536</v>
      </c>
      <c r="BH12" s="17" t="s">
        <v>9536</v>
      </c>
      <c r="BI12" s="17" t="s">
        <v>9536</v>
      </c>
      <c r="BJ12" s="17" t="s">
        <v>9536</v>
      </c>
      <c r="BK12" s="17" t="s">
        <v>9536</v>
      </c>
      <c r="BL12" s="17" t="s">
        <v>9536</v>
      </c>
      <c r="BM12" s="17" t="s">
        <v>9536</v>
      </c>
      <c r="BN12" s="17" t="s">
        <v>9536</v>
      </c>
      <c r="BO12" s="17" t="s">
        <v>9536</v>
      </c>
      <c r="BP12" s="17" t="s">
        <v>9536</v>
      </c>
      <c r="BQ12" s="17" t="s">
        <v>9536</v>
      </c>
      <c r="BR12" s="17" t="s">
        <v>9536</v>
      </c>
      <c r="BS12" s="17" t="s">
        <v>9536</v>
      </c>
      <c r="BT12" s="17" t="s">
        <v>9536</v>
      </c>
      <c r="BU12" s="17" t="s">
        <v>9536</v>
      </c>
      <c r="BV12" s="17" t="s">
        <v>9536</v>
      </c>
      <c r="BW12" s="17" t="s">
        <v>9536</v>
      </c>
      <c r="BX12" s="17" t="s">
        <v>9536</v>
      </c>
      <c r="BY12" s="17" t="s">
        <v>9536</v>
      </c>
      <c r="BZ12" s="17" t="s">
        <v>9536</v>
      </c>
      <c r="CA12" s="17" t="s">
        <v>9536</v>
      </c>
      <c r="CB12" s="17" t="s">
        <v>9536</v>
      </c>
      <c r="CC12" s="17" t="s">
        <v>9536</v>
      </c>
      <c r="CD12" s="17" t="s">
        <v>9536</v>
      </c>
      <c r="CE12" s="17" t="s">
        <v>9536</v>
      </c>
      <c r="CF12" s="17" t="s">
        <v>9536</v>
      </c>
      <c r="CG12" s="17" t="s">
        <v>9536</v>
      </c>
      <c r="CH12" s="17" t="s">
        <v>9536</v>
      </c>
      <c r="CI12" s="17" t="s">
        <v>9536</v>
      </c>
      <c r="CJ12" s="17" t="s">
        <v>9536</v>
      </c>
      <c r="CK12" s="17" t="s">
        <v>9536</v>
      </c>
      <c r="CL12" s="17" t="s">
        <v>9536</v>
      </c>
      <c r="CM12" s="17" t="s">
        <v>9536</v>
      </c>
      <c r="CN12" s="17" t="s">
        <v>9536</v>
      </c>
      <c r="CO12" s="17" t="s">
        <v>9536</v>
      </c>
      <c r="CP12" s="17" t="s">
        <v>9536</v>
      </c>
      <c r="CQ12" s="17" t="s">
        <v>9536</v>
      </c>
      <c r="CR12" s="17" t="s">
        <v>9536</v>
      </c>
      <c r="CS12" s="17" t="s">
        <v>9536</v>
      </c>
      <c r="CT12" s="17" t="s">
        <v>9536</v>
      </c>
      <c r="CU12" s="17" t="s">
        <v>9536</v>
      </c>
      <c r="CV12" s="17" t="s">
        <v>9536</v>
      </c>
      <c r="CW12" s="17" t="s">
        <v>9536</v>
      </c>
      <c r="CX12" s="17" t="s">
        <v>9536</v>
      </c>
      <c r="CY12" s="17" t="s">
        <v>9536</v>
      </c>
      <c r="CZ12" s="17" t="s">
        <v>9536</v>
      </c>
      <c r="DA12" s="17" t="s">
        <v>9536</v>
      </c>
      <c r="DB12" s="17" t="s">
        <v>9536</v>
      </c>
      <c r="DC12" s="17" t="s">
        <v>9536</v>
      </c>
      <c r="DD12" s="17" t="s">
        <v>9536</v>
      </c>
      <c r="DE12" s="17" t="s">
        <v>9536</v>
      </c>
      <c r="DF12" s="17" t="s">
        <v>9536</v>
      </c>
      <c r="DG12" s="17" t="s">
        <v>9536</v>
      </c>
      <c r="DH12" s="17" t="s">
        <v>9536</v>
      </c>
      <c r="DI12" s="17" t="s">
        <v>9536</v>
      </c>
      <c r="DJ12" s="17" t="s">
        <v>9536</v>
      </c>
      <c r="DK12" s="17" t="s">
        <v>9536</v>
      </c>
      <c r="DL12" s="17" t="s">
        <v>9536</v>
      </c>
      <c r="DM12" s="17" t="s">
        <v>9536</v>
      </c>
      <c r="DN12" s="17" t="s">
        <v>9536</v>
      </c>
      <c r="DO12" s="17" t="s">
        <v>9536</v>
      </c>
      <c r="DP12" s="17" t="s">
        <v>9536</v>
      </c>
      <c r="DQ12" s="17" t="s">
        <v>9536</v>
      </c>
      <c r="DR12" s="17" t="s">
        <v>9536</v>
      </c>
      <c r="DS12" s="17" t="s">
        <v>9536</v>
      </c>
      <c r="DT12" s="17" t="s">
        <v>9536</v>
      </c>
      <c r="DU12" s="17" t="s">
        <v>9536</v>
      </c>
      <c r="DV12" s="17" t="s">
        <v>9536</v>
      </c>
      <c r="DW12" s="17" t="s">
        <v>9536</v>
      </c>
      <c r="DX12" s="17" t="s">
        <v>9536</v>
      </c>
      <c r="DY12" s="17" t="s">
        <v>9536</v>
      </c>
      <c r="DZ12" s="17" t="s">
        <v>9536</v>
      </c>
      <c r="EA12" s="17" t="s">
        <v>9536</v>
      </c>
      <c r="EB12" s="17" t="s">
        <v>9536</v>
      </c>
      <c r="EC12" s="17" t="s">
        <v>9536</v>
      </c>
      <c r="ED12" s="17" t="s">
        <v>9536</v>
      </c>
      <c r="EE12" s="17" t="s">
        <v>9536</v>
      </c>
      <c r="EF12" s="17" t="s">
        <v>9536</v>
      </c>
      <c r="EG12" s="17" t="s">
        <v>9536</v>
      </c>
      <c r="EH12" s="17" t="s">
        <v>9536</v>
      </c>
      <c r="EI12" s="17" t="s">
        <v>9536</v>
      </c>
      <c r="EJ12" s="17" t="s">
        <v>9536</v>
      </c>
      <c r="EK12" s="17" t="s">
        <v>9536</v>
      </c>
      <c r="EL12" s="17" t="s">
        <v>9536</v>
      </c>
      <c r="EM12" s="17" t="s">
        <v>9536</v>
      </c>
      <c r="EN12" s="17" t="s">
        <v>9536</v>
      </c>
      <c r="EO12" s="17" t="s">
        <v>9536</v>
      </c>
      <c r="EP12" s="17" t="s">
        <v>9536</v>
      </c>
      <c r="EQ12" s="17" t="s">
        <v>9536</v>
      </c>
      <c r="ER12" s="17" t="s">
        <v>9536</v>
      </c>
      <c r="ES12" s="17" t="s">
        <v>9536</v>
      </c>
      <c r="ET12" s="17" t="s">
        <v>9536</v>
      </c>
      <c r="EU12" s="17" t="s">
        <v>9536</v>
      </c>
      <c r="EV12" s="17" t="s">
        <v>9536</v>
      </c>
      <c r="EW12" s="17" t="s">
        <v>9536</v>
      </c>
      <c r="EX12" s="17" t="s">
        <v>9536</v>
      </c>
      <c r="EY12" s="17" t="s">
        <v>9536</v>
      </c>
      <c r="EZ12" s="17" t="s">
        <v>9536</v>
      </c>
      <c r="FA12" s="17" t="s">
        <v>9536</v>
      </c>
      <c r="FB12" s="17" t="s">
        <v>9536</v>
      </c>
      <c r="FC12" s="17" t="s">
        <v>9536</v>
      </c>
      <c r="FD12" s="17" t="s">
        <v>9536</v>
      </c>
      <c r="FE12" s="17" t="s">
        <v>9536</v>
      </c>
      <c r="FF12" s="17" t="s">
        <v>9536</v>
      </c>
      <c r="FG12" s="17" t="s">
        <v>9536</v>
      </c>
      <c r="FH12" s="17" t="s">
        <v>9536</v>
      </c>
      <c r="FI12" s="17" t="s">
        <v>9536</v>
      </c>
      <c r="FJ12" s="17" t="s">
        <v>9536</v>
      </c>
      <c r="FK12" s="17" t="s">
        <v>9536</v>
      </c>
      <c r="FL12" s="17" t="s">
        <v>9536</v>
      </c>
      <c r="FM12" s="17" t="s">
        <v>9536</v>
      </c>
      <c r="FN12" s="17" t="s">
        <v>9536</v>
      </c>
      <c r="FO12" s="17" t="s">
        <v>9536</v>
      </c>
      <c r="FP12" s="17" t="s">
        <v>9536</v>
      </c>
      <c r="FQ12" s="17" t="s">
        <v>9536</v>
      </c>
      <c r="FR12" s="17" t="s">
        <v>9536</v>
      </c>
      <c r="FS12" s="17" t="s">
        <v>9536</v>
      </c>
      <c r="FT12" s="17" t="s">
        <v>9536</v>
      </c>
      <c r="FU12" s="17" t="s">
        <v>9536</v>
      </c>
      <c r="FV12" s="17" t="s">
        <v>9536</v>
      </c>
      <c r="FW12" s="17" t="s">
        <v>9536</v>
      </c>
      <c r="FX12" s="17" t="s">
        <v>9536</v>
      </c>
      <c r="FY12" s="17" t="s">
        <v>9536</v>
      </c>
      <c r="FZ12" s="17" t="s">
        <v>9536</v>
      </c>
      <c r="GA12" s="17" t="s">
        <v>9536</v>
      </c>
      <c r="GB12" s="17" t="s">
        <v>9536</v>
      </c>
      <c r="GC12" s="17" t="s">
        <v>9536</v>
      </c>
      <c r="GD12" s="17" t="s">
        <v>9536</v>
      </c>
      <c r="GE12" s="17" t="s">
        <v>9536</v>
      </c>
      <c r="GF12" s="17" t="s">
        <v>9536</v>
      </c>
      <c r="GG12" s="17" t="s">
        <v>9536</v>
      </c>
      <c r="GH12" s="17" t="s">
        <v>9536</v>
      </c>
      <c r="GI12" s="17" t="s">
        <v>9536</v>
      </c>
      <c r="GJ12" s="17" t="s">
        <v>9536</v>
      </c>
      <c r="GK12" s="17" t="s">
        <v>9536</v>
      </c>
      <c r="GL12" s="17" t="s">
        <v>9536</v>
      </c>
      <c r="GM12" s="17" t="s">
        <v>9536</v>
      </c>
      <c r="GN12" s="17" t="s">
        <v>9536</v>
      </c>
      <c r="GO12" s="17" t="s">
        <v>9536</v>
      </c>
      <c r="GP12" s="17" t="s">
        <v>9536</v>
      </c>
      <c r="GQ12" s="17" t="s">
        <v>9536</v>
      </c>
      <c r="GR12" s="17" t="s">
        <v>9536</v>
      </c>
      <c r="GS12" s="17" t="s">
        <v>9536</v>
      </c>
      <c r="GT12" s="17" t="s">
        <v>9536</v>
      </c>
    </row>
    <row r="13" spans="1:202">
      <c r="A13" s="24" t="s">
        <v>222</v>
      </c>
      <c r="B13" s="30" t="s">
        <v>9505</v>
      </c>
      <c r="C13" s="17" t="s">
        <v>9536</v>
      </c>
      <c r="D13" s="17" t="s">
        <v>9536</v>
      </c>
      <c r="E13" s="17" t="s">
        <v>9536</v>
      </c>
      <c r="F13" s="17" t="s">
        <v>9536</v>
      </c>
      <c r="G13" s="17" t="s">
        <v>9536</v>
      </c>
      <c r="H13" s="17" t="s">
        <v>9536</v>
      </c>
      <c r="I13" s="17" t="s">
        <v>9536</v>
      </c>
      <c r="J13" s="17" t="s">
        <v>9536</v>
      </c>
      <c r="K13" s="17" t="s">
        <v>9536</v>
      </c>
      <c r="L13" s="17" t="s">
        <v>9536</v>
      </c>
      <c r="M13" s="17" t="s">
        <v>9536</v>
      </c>
      <c r="N13" s="17" t="s">
        <v>9536</v>
      </c>
      <c r="O13" s="17" t="s">
        <v>9536</v>
      </c>
      <c r="P13" s="17" t="s">
        <v>9536</v>
      </c>
      <c r="Q13" s="17" t="s">
        <v>9536</v>
      </c>
      <c r="R13" s="17" t="s">
        <v>9536</v>
      </c>
      <c r="S13" s="17" t="s">
        <v>9536</v>
      </c>
      <c r="T13" s="17" t="s">
        <v>9536</v>
      </c>
      <c r="U13" s="17" t="s">
        <v>9536</v>
      </c>
      <c r="V13" s="17" t="s">
        <v>9536</v>
      </c>
      <c r="W13" s="17" t="s">
        <v>9536</v>
      </c>
      <c r="X13" s="17" t="s">
        <v>9536</v>
      </c>
      <c r="Y13" s="17" t="s">
        <v>9536</v>
      </c>
      <c r="Z13" s="17" t="s">
        <v>9536</v>
      </c>
      <c r="AA13" s="17" t="s">
        <v>9536</v>
      </c>
      <c r="AB13" s="17" t="s">
        <v>9536</v>
      </c>
      <c r="AC13" s="17" t="s">
        <v>9536</v>
      </c>
      <c r="AD13" s="17" t="s">
        <v>9536</v>
      </c>
      <c r="AE13" s="17" t="s">
        <v>9536</v>
      </c>
      <c r="AF13" s="17" t="s">
        <v>9536</v>
      </c>
      <c r="AG13" s="17" t="s">
        <v>9536</v>
      </c>
      <c r="AH13" s="17" t="s">
        <v>9536</v>
      </c>
      <c r="AI13" s="17" t="s">
        <v>9536</v>
      </c>
      <c r="AJ13" s="17" t="s">
        <v>9536</v>
      </c>
      <c r="AK13" s="17" t="s">
        <v>9536</v>
      </c>
      <c r="AL13" s="17" t="s">
        <v>9536</v>
      </c>
      <c r="AM13" s="17" t="s">
        <v>9536</v>
      </c>
      <c r="AN13" s="17" t="s">
        <v>9536</v>
      </c>
      <c r="AO13" s="17" t="s">
        <v>9536</v>
      </c>
      <c r="AP13" s="17" t="s">
        <v>9536</v>
      </c>
      <c r="AQ13" s="17" t="s">
        <v>9536</v>
      </c>
      <c r="AR13" s="17" t="s">
        <v>9536</v>
      </c>
      <c r="AS13" s="17" t="s">
        <v>9536</v>
      </c>
      <c r="AT13" s="17" t="s">
        <v>9536</v>
      </c>
      <c r="AU13" s="17" t="s">
        <v>9536</v>
      </c>
      <c r="AV13" s="17" t="s">
        <v>9536</v>
      </c>
      <c r="AW13" s="17" t="s">
        <v>9536</v>
      </c>
      <c r="AX13" s="17" t="s">
        <v>9536</v>
      </c>
      <c r="AY13" s="17" t="s">
        <v>9536</v>
      </c>
      <c r="AZ13" s="17" t="s">
        <v>9536</v>
      </c>
      <c r="BA13" s="17" t="s">
        <v>9536</v>
      </c>
      <c r="BB13" s="17" t="s">
        <v>9536</v>
      </c>
      <c r="BC13" s="17" t="s">
        <v>9536</v>
      </c>
      <c r="BD13" s="17" t="s">
        <v>9536</v>
      </c>
      <c r="BE13" s="17" t="s">
        <v>9536</v>
      </c>
      <c r="BF13" s="17" t="s">
        <v>9536</v>
      </c>
      <c r="BG13" s="17" t="s">
        <v>9536</v>
      </c>
      <c r="BH13" s="17" t="s">
        <v>9536</v>
      </c>
      <c r="BI13" s="17" t="s">
        <v>9536</v>
      </c>
      <c r="BJ13" s="17" t="s">
        <v>9536</v>
      </c>
      <c r="BK13" s="17" t="s">
        <v>9536</v>
      </c>
      <c r="BL13" s="17" t="s">
        <v>9536</v>
      </c>
      <c r="BM13" s="17" t="s">
        <v>9536</v>
      </c>
      <c r="BN13" s="17" t="s">
        <v>9536</v>
      </c>
      <c r="BO13" s="17" t="s">
        <v>9536</v>
      </c>
      <c r="BP13" s="17" t="s">
        <v>9536</v>
      </c>
      <c r="BQ13" s="17" t="s">
        <v>9536</v>
      </c>
      <c r="BR13" s="17" t="s">
        <v>9536</v>
      </c>
      <c r="BS13" s="17" t="s">
        <v>9536</v>
      </c>
      <c r="BT13" s="17" t="s">
        <v>9536</v>
      </c>
      <c r="BU13" s="17" t="s">
        <v>9536</v>
      </c>
      <c r="BV13" s="17" t="s">
        <v>9536</v>
      </c>
      <c r="BW13" s="17" t="s">
        <v>9536</v>
      </c>
      <c r="BX13" s="17" t="s">
        <v>9536</v>
      </c>
      <c r="BY13" s="17" t="s">
        <v>9536</v>
      </c>
      <c r="BZ13" s="17" t="s">
        <v>9536</v>
      </c>
      <c r="CA13" s="17" t="s">
        <v>9536</v>
      </c>
      <c r="CB13" s="17" t="s">
        <v>9536</v>
      </c>
      <c r="CC13" s="17" t="s">
        <v>9536</v>
      </c>
      <c r="CD13" s="17" t="s">
        <v>9536</v>
      </c>
      <c r="CE13" s="17" t="s">
        <v>9536</v>
      </c>
      <c r="CF13" s="17" t="s">
        <v>9536</v>
      </c>
      <c r="CG13" s="17" t="s">
        <v>9536</v>
      </c>
      <c r="CH13" s="17" t="s">
        <v>9536</v>
      </c>
      <c r="CI13" s="17" t="s">
        <v>9536</v>
      </c>
      <c r="CJ13" s="17" t="s">
        <v>9536</v>
      </c>
      <c r="CK13" s="17" t="s">
        <v>9536</v>
      </c>
      <c r="CL13" s="17" t="s">
        <v>9536</v>
      </c>
      <c r="CM13" s="17" t="s">
        <v>9536</v>
      </c>
      <c r="CN13" s="17" t="s">
        <v>9536</v>
      </c>
      <c r="CO13" s="17" t="s">
        <v>9536</v>
      </c>
      <c r="CP13" s="17" t="s">
        <v>9536</v>
      </c>
      <c r="CQ13" s="17" t="s">
        <v>9536</v>
      </c>
      <c r="CR13" s="17" t="s">
        <v>9536</v>
      </c>
      <c r="CS13" s="17" t="s">
        <v>9536</v>
      </c>
      <c r="CT13" s="17" t="s">
        <v>9536</v>
      </c>
      <c r="CU13" s="17" t="s">
        <v>9536</v>
      </c>
      <c r="CV13" s="17" t="s">
        <v>9536</v>
      </c>
      <c r="CW13" s="17" t="s">
        <v>9536</v>
      </c>
      <c r="CX13" s="17" t="s">
        <v>9536</v>
      </c>
      <c r="CY13" s="17" t="s">
        <v>9536</v>
      </c>
      <c r="CZ13" s="17" t="s">
        <v>9536</v>
      </c>
      <c r="DA13" s="17" t="s">
        <v>9536</v>
      </c>
      <c r="DB13" s="17" t="s">
        <v>9536</v>
      </c>
      <c r="DC13" s="17" t="s">
        <v>9536</v>
      </c>
      <c r="DD13" s="17" t="s">
        <v>9536</v>
      </c>
      <c r="DE13" s="17" t="s">
        <v>9536</v>
      </c>
      <c r="DF13" s="17" t="s">
        <v>9536</v>
      </c>
      <c r="DG13" s="17" t="s">
        <v>9536</v>
      </c>
      <c r="DH13" s="17" t="s">
        <v>9536</v>
      </c>
      <c r="DI13" s="17" t="s">
        <v>9536</v>
      </c>
      <c r="DJ13" s="17" t="s">
        <v>9536</v>
      </c>
      <c r="DK13" s="17" t="s">
        <v>9536</v>
      </c>
      <c r="DL13" s="17" t="s">
        <v>9536</v>
      </c>
      <c r="DM13" s="17" t="s">
        <v>9536</v>
      </c>
      <c r="DN13" s="17" t="s">
        <v>9536</v>
      </c>
      <c r="DO13" s="17" t="s">
        <v>9536</v>
      </c>
      <c r="DP13" s="17" t="s">
        <v>9536</v>
      </c>
      <c r="DQ13" s="17" t="s">
        <v>9536</v>
      </c>
      <c r="DR13" s="17" t="s">
        <v>9536</v>
      </c>
      <c r="DS13" s="17" t="s">
        <v>9536</v>
      </c>
      <c r="DT13" s="17" t="s">
        <v>9536</v>
      </c>
      <c r="DU13" s="17" t="s">
        <v>9536</v>
      </c>
      <c r="DV13" s="17" t="s">
        <v>9536</v>
      </c>
      <c r="DW13" s="17" t="s">
        <v>9536</v>
      </c>
      <c r="DX13" s="17" t="s">
        <v>9536</v>
      </c>
      <c r="DY13" s="17" t="s">
        <v>9536</v>
      </c>
      <c r="DZ13" s="17" t="s">
        <v>9536</v>
      </c>
      <c r="EA13" s="17" t="s">
        <v>9536</v>
      </c>
      <c r="EB13" s="17" t="s">
        <v>9536</v>
      </c>
      <c r="EC13" s="17" t="s">
        <v>9536</v>
      </c>
      <c r="ED13" s="17" t="s">
        <v>9536</v>
      </c>
      <c r="EE13" s="17" t="s">
        <v>9536</v>
      </c>
      <c r="EF13" s="17" t="s">
        <v>9536</v>
      </c>
      <c r="EG13" s="17" t="s">
        <v>9536</v>
      </c>
      <c r="EH13" s="17" t="s">
        <v>9536</v>
      </c>
      <c r="EI13" s="17" t="s">
        <v>9536</v>
      </c>
      <c r="EJ13" s="17" t="s">
        <v>9536</v>
      </c>
      <c r="EK13" s="17" t="s">
        <v>9536</v>
      </c>
      <c r="EL13" s="17" t="s">
        <v>9536</v>
      </c>
      <c r="EM13" s="17" t="s">
        <v>9536</v>
      </c>
      <c r="EN13" s="17" t="s">
        <v>9536</v>
      </c>
      <c r="EO13" s="17" t="s">
        <v>9536</v>
      </c>
      <c r="EP13" s="17" t="s">
        <v>9536</v>
      </c>
      <c r="EQ13" s="17" t="s">
        <v>9536</v>
      </c>
      <c r="ER13" s="17" t="s">
        <v>9536</v>
      </c>
      <c r="ES13" s="17" t="s">
        <v>9536</v>
      </c>
      <c r="ET13" s="17" t="s">
        <v>9536</v>
      </c>
      <c r="EU13" s="17" t="s">
        <v>9536</v>
      </c>
      <c r="EV13" s="17" t="s">
        <v>9536</v>
      </c>
      <c r="EW13" s="17" t="s">
        <v>9536</v>
      </c>
      <c r="EX13" s="17" t="s">
        <v>9536</v>
      </c>
      <c r="EY13" s="17" t="s">
        <v>9536</v>
      </c>
      <c r="EZ13" s="17" t="s">
        <v>9536</v>
      </c>
      <c r="FA13" s="17" t="s">
        <v>9536</v>
      </c>
      <c r="FB13" s="17" t="s">
        <v>9536</v>
      </c>
      <c r="FC13" s="17" t="s">
        <v>9536</v>
      </c>
      <c r="FD13" s="17" t="s">
        <v>9536</v>
      </c>
      <c r="FE13" s="17" t="s">
        <v>9536</v>
      </c>
      <c r="FF13" s="17" t="s">
        <v>9536</v>
      </c>
      <c r="FG13" s="17" t="s">
        <v>9536</v>
      </c>
      <c r="FH13" s="17" t="s">
        <v>9536</v>
      </c>
      <c r="FI13" s="17" t="s">
        <v>9536</v>
      </c>
      <c r="FJ13" s="17" t="s">
        <v>9536</v>
      </c>
      <c r="FK13" s="17" t="s">
        <v>9536</v>
      </c>
      <c r="FL13" s="17" t="s">
        <v>9536</v>
      </c>
      <c r="FM13" s="17" t="s">
        <v>9536</v>
      </c>
      <c r="FN13" s="17" t="s">
        <v>9536</v>
      </c>
      <c r="FO13" s="17" t="s">
        <v>9536</v>
      </c>
      <c r="FP13" s="17" t="s">
        <v>9536</v>
      </c>
      <c r="FQ13" s="17" t="s">
        <v>9536</v>
      </c>
      <c r="FR13" s="17" t="s">
        <v>9536</v>
      </c>
      <c r="FS13" s="17" t="s">
        <v>9536</v>
      </c>
      <c r="FT13" s="17" t="s">
        <v>9536</v>
      </c>
      <c r="FU13" s="17" t="s">
        <v>9536</v>
      </c>
      <c r="FV13" s="17" t="s">
        <v>9536</v>
      </c>
      <c r="FW13" s="17" t="s">
        <v>9536</v>
      </c>
      <c r="FX13" s="17" t="s">
        <v>9536</v>
      </c>
      <c r="FY13" s="17" t="s">
        <v>9536</v>
      </c>
      <c r="FZ13" s="17" t="s">
        <v>9536</v>
      </c>
      <c r="GA13" s="17" t="s">
        <v>9536</v>
      </c>
      <c r="GB13" s="17" t="s">
        <v>9536</v>
      </c>
      <c r="GC13" s="17" t="s">
        <v>9536</v>
      </c>
      <c r="GD13" s="17" t="s">
        <v>9536</v>
      </c>
      <c r="GE13" s="17" t="s">
        <v>9536</v>
      </c>
      <c r="GF13" s="17" t="s">
        <v>9536</v>
      </c>
      <c r="GG13" s="17" t="s">
        <v>9536</v>
      </c>
      <c r="GH13" s="17" t="s">
        <v>9536</v>
      </c>
      <c r="GI13" s="17" t="s">
        <v>9536</v>
      </c>
      <c r="GJ13" s="17" t="s">
        <v>9536</v>
      </c>
      <c r="GK13" s="17" t="s">
        <v>9536</v>
      </c>
      <c r="GL13" s="17" t="s">
        <v>9536</v>
      </c>
      <c r="GM13" s="17" t="s">
        <v>9536</v>
      </c>
      <c r="GN13" s="17" t="s">
        <v>9536</v>
      </c>
      <c r="GO13" s="17" t="s">
        <v>9536</v>
      </c>
      <c r="GP13" s="17" t="s">
        <v>9536</v>
      </c>
      <c r="GQ13" s="17" t="s">
        <v>9536</v>
      </c>
      <c r="GR13" s="17" t="s">
        <v>9536</v>
      </c>
      <c r="GS13" s="17" t="s">
        <v>9536</v>
      </c>
      <c r="GT13" s="17" t="s">
        <v>9536</v>
      </c>
    </row>
    <row r="14" spans="1:202">
      <c r="A14" s="24" t="s">
        <v>9332</v>
      </c>
      <c r="B14" s="29" t="s">
        <v>9506</v>
      </c>
      <c r="C14" s="17" t="s">
        <v>9536</v>
      </c>
      <c r="D14" s="17" t="s">
        <v>9536</v>
      </c>
      <c r="E14" s="17" t="s">
        <v>9536</v>
      </c>
      <c r="F14" s="17" t="s">
        <v>9536</v>
      </c>
      <c r="G14" s="17" t="s">
        <v>9536</v>
      </c>
      <c r="H14" s="17" t="s">
        <v>9536</v>
      </c>
      <c r="I14" s="17" t="s">
        <v>9536</v>
      </c>
      <c r="J14" s="17" t="s">
        <v>9536</v>
      </c>
      <c r="K14" s="17" t="s">
        <v>9536</v>
      </c>
      <c r="L14" s="17" t="s">
        <v>9536</v>
      </c>
      <c r="M14" s="17" t="s">
        <v>9536</v>
      </c>
      <c r="N14" s="17" t="s">
        <v>9536</v>
      </c>
      <c r="O14" s="17" t="s">
        <v>9536</v>
      </c>
      <c r="P14" s="17" t="s">
        <v>9536</v>
      </c>
      <c r="Q14" s="17" t="s">
        <v>9536</v>
      </c>
      <c r="R14" s="17" t="s">
        <v>9536</v>
      </c>
      <c r="S14" s="17" t="s">
        <v>9536</v>
      </c>
      <c r="T14" s="17" t="s">
        <v>9536</v>
      </c>
      <c r="U14" s="17" t="s">
        <v>9536</v>
      </c>
      <c r="V14" s="17" t="s">
        <v>9536</v>
      </c>
      <c r="W14" s="17" t="s">
        <v>9536</v>
      </c>
      <c r="X14" s="17" t="s">
        <v>9536</v>
      </c>
      <c r="Y14" s="17" t="s">
        <v>9536</v>
      </c>
      <c r="Z14" s="17" t="s">
        <v>9536</v>
      </c>
      <c r="AA14" s="17" t="s">
        <v>9536</v>
      </c>
      <c r="AB14" s="17" t="s">
        <v>9536</v>
      </c>
      <c r="AC14" s="17" t="s">
        <v>9536</v>
      </c>
      <c r="AD14" s="17" t="s">
        <v>9536</v>
      </c>
      <c r="AE14" s="17" t="s">
        <v>9536</v>
      </c>
      <c r="AF14" s="17" t="s">
        <v>9536</v>
      </c>
      <c r="AG14" s="17" t="s">
        <v>9536</v>
      </c>
      <c r="AH14" s="17" t="s">
        <v>9536</v>
      </c>
      <c r="AI14" s="17" t="s">
        <v>9536</v>
      </c>
      <c r="AJ14" s="17" t="s">
        <v>9536</v>
      </c>
      <c r="AK14" s="17" t="s">
        <v>9536</v>
      </c>
      <c r="AL14" s="17" t="s">
        <v>9536</v>
      </c>
      <c r="AM14" s="17" t="s">
        <v>9536</v>
      </c>
      <c r="AN14" s="17" t="s">
        <v>9536</v>
      </c>
      <c r="AO14" s="17" t="s">
        <v>9536</v>
      </c>
      <c r="AP14" s="17" t="s">
        <v>9536</v>
      </c>
      <c r="AQ14" s="17" t="s">
        <v>9536</v>
      </c>
      <c r="AR14" s="17" t="s">
        <v>9536</v>
      </c>
      <c r="AS14" s="17" t="s">
        <v>9536</v>
      </c>
      <c r="AT14" s="17" t="s">
        <v>9536</v>
      </c>
      <c r="AU14" s="17" t="s">
        <v>9536</v>
      </c>
      <c r="AV14" s="17" t="s">
        <v>9536</v>
      </c>
      <c r="AW14" s="17" t="s">
        <v>9536</v>
      </c>
      <c r="AX14" s="17" t="s">
        <v>9536</v>
      </c>
      <c r="AY14" s="17" t="s">
        <v>9536</v>
      </c>
      <c r="AZ14" s="17" t="s">
        <v>9536</v>
      </c>
      <c r="BA14" s="17" t="s">
        <v>9536</v>
      </c>
      <c r="BB14" s="17" t="s">
        <v>9536</v>
      </c>
      <c r="BC14" s="17" t="s">
        <v>9536</v>
      </c>
      <c r="BD14" s="17" t="s">
        <v>9536</v>
      </c>
      <c r="BE14" s="17" t="s">
        <v>9536</v>
      </c>
      <c r="BF14" s="17" t="s">
        <v>9536</v>
      </c>
      <c r="BG14" s="17" t="s">
        <v>9536</v>
      </c>
      <c r="BH14" s="17" t="s">
        <v>9536</v>
      </c>
      <c r="BI14" s="17" t="s">
        <v>9536</v>
      </c>
      <c r="BJ14" s="17" t="s">
        <v>9536</v>
      </c>
      <c r="BK14" s="17" t="s">
        <v>9536</v>
      </c>
      <c r="BL14" s="17" t="s">
        <v>9536</v>
      </c>
      <c r="BM14" s="17" t="s">
        <v>9536</v>
      </c>
      <c r="BN14" s="17" t="s">
        <v>9536</v>
      </c>
      <c r="BO14" s="17" t="s">
        <v>9536</v>
      </c>
      <c r="BP14" s="17" t="s">
        <v>9536</v>
      </c>
      <c r="BQ14" s="17" t="s">
        <v>9536</v>
      </c>
      <c r="BR14" s="17" t="s">
        <v>9536</v>
      </c>
      <c r="BS14" s="17" t="s">
        <v>9536</v>
      </c>
      <c r="BT14" s="17" t="s">
        <v>9536</v>
      </c>
      <c r="BU14" s="17" t="s">
        <v>9536</v>
      </c>
      <c r="BV14" s="17" t="s">
        <v>9536</v>
      </c>
      <c r="BW14" s="17" t="s">
        <v>9536</v>
      </c>
      <c r="BX14" s="17" t="s">
        <v>9536</v>
      </c>
      <c r="BY14" s="17" t="s">
        <v>9536</v>
      </c>
      <c r="BZ14" s="17" t="s">
        <v>9536</v>
      </c>
      <c r="CA14" s="17" t="s">
        <v>9536</v>
      </c>
      <c r="CB14" s="17" t="s">
        <v>9536</v>
      </c>
      <c r="CC14" s="17" t="s">
        <v>9536</v>
      </c>
      <c r="CD14" s="17" t="s">
        <v>9536</v>
      </c>
      <c r="CE14" s="17" t="s">
        <v>9536</v>
      </c>
      <c r="CF14" s="17" t="s">
        <v>9536</v>
      </c>
      <c r="CG14" s="17" t="s">
        <v>9536</v>
      </c>
      <c r="CH14" s="17" t="s">
        <v>9536</v>
      </c>
      <c r="CI14" s="17" t="s">
        <v>9536</v>
      </c>
      <c r="CJ14" s="17" t="s">
        <v>9536</v>
      </c>
      <c r="CK14" s="17" t="s">
        <v>9536</v>
      </c>
      <c r="CL14" s="17" t="s">
        <v>9536</v>
      </c>
      <c r="CM14" s="17" t="s">
        <v>9536</v>
      </c>
      <c r="CN14" s="17" t="s">
        <v>9536</v>
      </c>
      <c r="CO14" s="17" t="s">
        <v>9536</v>
      </c>
      <c r="CP14" s="17" t="s">
        <v>9536</v>
      </c>
      <c r="CQ14" s="17" t="s">
        <v>9536</v>
      </c>
      <c r="CR14" s="17" t="s">
        <v>9536</v>
      </c>
      <c r="CS14" s="17" t="s">
        <v>9536</v>
      </c>
      <c r="CT14" s="17" t="s">
        <v>9536</v>
      </c>
      <c r="CU14" s="17" t="s">
        <v>9536</v>
      </c>
      <c r="CV14" s="17" t="s">
        <v>9536</v>
      </c>
      <c r="CW14" s="17" t="s">
        <v>9536</v>
      </c>
      <c r="CX14" s="17" t="s">
        <v>9536</v>
      </c>
      <c r="CY14" s="17" t="s">
        <v>9536</v>
      </c>
      <c r="CZ14" s="17" t="s">
        <v>9536</v>
      </c>
      <c r="DA14" s="17" t="s">
        <v>9536</v>
      </c>
      <c r="DB14" s="17" t="s">
        <v>9536</v>
      </c>
      <c r="DC14" s="17" t="s">
        <v>9536</v>
      </c>
      <c r="DD14" s="17" t="s">
        <v>9536</v>
      </c>
      <c r="DE14" s="17" t="s">
        <v>9536</v>
      </c>
      <c r="DF14" s="17" t="s">
        <v>9536</v>
      </c>
      <c r="DG14" s="17" t="s">
        <v>9536</v>
      </c>
      <c r="DH14" s="17" t="s">
        <v>9536</v>
      </c>
      <c r="DI14" s="17" t="s">
        <v>9536</v>
      </c>
      <c r="DJ14" s="17" t="s">
        <v>9536</v>
      </c>
      <c r="DK14" s="17" t="s">
        <v>9536</v>
      </c>
      <c r="DL14" s="17" t="s">
        <v>9536</v>
      </c>
      <c r="DM14" s="17" t="s">
        <v>9536</v>
      </c>
      <c r="DN14" s="17" t="s">
        <v>9536</v>
      </c>
      <c r="DO14" s="17" t="s">
        <v>9536</v>
      </c>
      <c r="DP14" s="17" t="s">
        <v>9536</v>
      </c>
      <c r="DQ14" s="17" t="s">
        <v>9536</v>
      </c>
      <c r="DR14" s="17" t="s">
        <v>9536</v>
      </c>
      <c r="DS14" s="17" t="s">
        <v>9536</v>
      </c>
      <c r="DT14" s="17" t="s">
        <v>9536</v>
      </c>
      <c r="DU14" s="17" t="s">
        <v>9536</v>
      </c>
      <c r="DV14" s="17" t="s">
        <v>9536</v>
      </c>
      <c r="DW14" s="17" t="s">
        <v>9536</v>
      </c>
      <c r="DX14" s="17" t="s">
        <v>9536</v>
      </c>
      <c r="DY14" s="17" t="s">
        <v>9536</v>
      </c>
      <c r="DZ14" s="17" t="s">
        <v>9536</v>
      </c>
      <c r="EA14" s="17" t="s">
        <v>9536</v>
      </c>
      <c r="EB14" s="17" t="s">
        <v>9536</v>
      </c>
      <c r="EC14" s="17" t="s">
        <v>9536</v>
      </c>
      <c r="ED14" s="17" t="s">
        <v>9536</v>
      </c>
      <c r="EE14" s="17" t="s">
        <v>9536</v>
      </c>
      <c r="EF14" s="17" t="s">
        <v>9536</v>
      </c>
      <c r="EG14" s="17" t="s">
        <v>9536</v>
      </c>
      <c r="EH14" s="17" t="s">
        <v>9536</v>
      </c>
      <c r="EI14" s="17" t="s">
        <v>9536</v>
      </c>
      <c r="EJ14" s="17" t="s">
        <v>9536</v>
      </c>
      <c r="EK14" s="17" t="s">
        <v>9536</v>
      </c>
      <c r="EL14" s="17" t="s">
        <v>9536</v>
      </c>
      <c r="EM14" s="17" t="s">
        <v>9536</v>
      </c>
      <c r="EN14" s="17" t="s">
        <v>9536</v>
      </c>
      <c r="EO14" s="17" t="s">
        <v>9536</v>
      </c>
      <c r="EP14" s="17" t="s">
        <v>9536</v>
      </c>
      <c r="EQ14" s="17" t="s">
        <v>9536</v>
      </c>
      <c r="ER14" s="17" t="s">
        <v>9536</v>
      </c>
      <c r="ES14" s="17" t="s">
        <v>9536</v>
      </c>
      <c r="ET14" s="17" t="s">
        <v>9536</v>
      </c>
      <c r="EU14" s="17" t="s">
        <v>9536</v>
      </c>
      <c r="EV14" s="17" t="s">
        <v>9536</v>
      </c>
      <c r="EW14" s="17" t="s">
        <v>9536</v>
      </c>
      <c r="EX14" s="17" t="s">
        <v>9536</v>
      </c>
      <c r="EY14" s="17" t="s">
        <v>9536</v>
      </c>
      <c r="EZ14" s="17" t="s">
        <v>9536</v>
      </c>
      <c r="FA14" s="17" t="s">
        <v>9536</v>
      </c>
      <c r="FB14" s="17" t="s">
        <v>9536</v>
      </c>
      <c r="FC14" s="17" t="s">
        <v>9536</v>
      </c>
      <c r="FD14" s="17" t="s">
        <v>9536</v>
      </c>
      <c r="FE14" s="17" t="s">
        <v>9536</v>
      </c>
      <c r="FF14" s="17" t="s">
        <v>9536</v>
      </c>
      <c r="FG14" s="17" t="s">
        <v>9536</v>
      </c>
      <c r="FH14" s="17" t="s">
        <v>9536</v>
      </c>
      <c r="FI14" s="17" t="s">
        <v>9536</v>
      </c>
      <c r="FJ14" s="17" t="s">
        <v>9536</v>
      </c>
      <c r="FK14" s="17" t="s">
        <v>9536</v>
      </c>
      <c r="FL14" s="17" t="s">
        <v>9536</v>
      </c>
      <c r="FM14" s="17" t="s">
        <v>9536</v>
      </c>
      <c r="FN14" s="17" t="s">
        <v>9536</v>
      </c>
      <c r="FO14" s="17" t="s">
        <v>9536</v>
      </c>
      <c r="FP14" s="17" t="s">
        <v>9536</v>
      </c>
      <c r="FQ14" s="17" t="s">
        <v>9536</v>
      </c>
      <c r="FR14" s="17" t="s">
        <v>9536</v>
      </c>
      <c r="FS14" s="17" t="s">
        <v>9536</v>
      </c>
      <c r="FT14" s="17" t="s">
        <v>9536</v>
      </c>
      <c r="FU14" s="17" t="s">
        <v>9536</v>
      </c>
      <c r="FV14" s="17" t="s">
        <v>9536</v>
      </c>
      <c r="FW14" s="17" t="s">
        <v>9536</v>
      </c>
      <c r="FX14" s="17" t="s">
        <v>9536</v>
      </c>
      <c r="FY14" s="17" t="s">
        <v>9536</v>
      </c>
      <c r="FZ14" s="17" t="s">
        <v>9536</v>
      </c>
      <c r="GA14" s="17" t="s">
        <v>9536</v>
      </c>
      <c r="GB14" s="17" t="s">
        <v>9536</v>
      </c>
      <c r="GC14" s="17" t="s">
        <v>9536</v>
      </c>
      <c r="GD14" s="17" t="s">
        <v>9536</v>
      </c>
      <c r="GE14" s="17" t="s">
        <v>9536</v>
      </c>
      <c r="GF14" s="17" t="s">
        <v>9536</v>
      </c>
      <c r="GG14" s="17" t="s">
        <v>9536</v>
      </c>
      <c r="GH14" s="17" t="s">
        <v>9536</v>
      </c>
      <c r="GI14" s="17" t="s">
        <v>9536</v>
      </c>
      <c r="GJ14" s="17" t="s">
        <v>9536</v>
      </c>
      <c r="GK14" s="17" t="s">
        <v>9536</v>
      </c>
      <c r="GL14" s="17" t="s">
        <v>9536</v>
      </c>
      <c r="GM14" s="17" t="s">
        <v>9536</v>
      </c>
      <c r="GN14" s="17" t="s">
        <v>9536</v>
      </c>
      <c r="GO14" s="17" t="s">
        <v>9536</v>
      </c>
      <c r="GP14" s="17" t="s">
        <v>9536</v>
      </c>
      <c r="GQ14" s="17" t="s">
        <v>9536</v>
      </c>
      <c r="GR14" s="17" t="s">
        <v>9536</v>
      </c>
      <c r="GS14" s="17" t="s">
        <v>9536</v>
      </c>
      <c r="GT14" s="17" t="s">
        <v>9536</v>
      </c>
    </row>
    <row r="15" spans="1:202">
      <c r="A15" s="24" t="s">
        <v>223</v>
      </c>
      <c r="B15" s="24" t="s">
        <v>224</v>
      </c>
      <c r="C15" s="17" t="s">
        <v>9536</v>
      </c>
      <c r="D15" s="17" t="s">
        <v>9536</v>
      </c>
      <c r="E15" s="17" t="s">
        <v>9536</v>
      </c>
      <c r="F15" s="17" t="s">
        <v>9536</v>
      </c>
      <c r="G15" s="17" t="s">
        <v>9536</v>
      </c>
      <c r="H15" s="17" t="s">
        <v>9536</v>
      </c>
      <c r="I15" s="17" t="s">
        <v>9536</v>
      </c>
      <c r="J15" s="17" t="s">
        <v>9536</v>
      </c>
      <c r="K15" s="17" t="s">
        <v>9536</v>
      </c>
      <c r="L15" s="17" t="s">
        <v>9536</v>
      </c>
      <c r="M15" s="17" t="s">
        <v>9536</v>
      </c>
      <c r="N15" s="17" t="s">
        <v>9536</v>
      </c>
      <c r="O15" s="17" t="s">
        <v>9536</v>
      </c>
      <c r="P15" s="17" t="s">
        <v>9536</v>
      </c>
      <c r="Q15" s="17" t="s">
        <v>9536</v>
      </c>
      <c r="R15" s="17" t="s">
        <v>9536</v>
      </c>
      <c r="S15" s="17" t="s">
        <v>9536</v>
      </c>
      <c r="T15" s="17" t="s">
        <v>9536</v>
      </c>
      <c r="U15" s="17" t="s">
        <v>9536</v>
      </c>
      <c r="V15" s="17" t="s">
        <v>9536</v>
      </c>
      <c r="W15" s="17" t="s">
        <v>9536</v>
      </c>
      <c r="X15" s="17" t="s">
        <v>9536</v>
      </c>
      <c r="Y15" s="17" t="s">
        <v>9536</v>
      </c>
      <c r="Z15" s="17" t="s">
        <v>9536</v>
      </c>
      <c r="AA15" s="17" t="s">
        <v>9536</v>
      </c>
      <c r="AB15" s="17" t="s">
        <v>9536</v>
      </c>
      <c r="AC15" s="17" t="s">
        <v>9536</v>
      </c>
      <c r="AD15" s="17" t="s">
        <v>9536</v>
      </c>
      <c r="AE15" s="17" t="s">
        <v>9536</v>
      </c>
      <c r="AF15" s="17" t="s">
        <v>9536</v>
      </c>
      <c r="AG15" s="17" t="s">
        <v>9536</v>
      </c>
      <c r="AH15" s="17" t="s">
        <v>9536</v>
      </c>
      <c r="AI15" s="17" t="s">
        <v>9536</v>
      </c>
      <c r="AJ15" s="17" t="s">
        <v>9536</v>
      </c>
      <c r="AK15" s="17" t="s">
        <v>9536</v>
      </c>
      <c r="AL15" s="17" t="s">
        <v>9536</v>
      </c>
      <c r="AM15" s="17" t="s">
        <v>9536</v>
      </c>
      <c r="AN15" s="17" t="s">
        <v>9536</v>
      </c>
      <c r="AO15" s="17" t="s">
        <v>9536</v>
      </c>
      <c r="AP15" s="17" t="s">
        <v>9536</v>
      </c>
      <c r="AQ15" s="17" t="s">
        <v>9536</v>
      </c>
      <c r="AR15" s="17" t="s">
        <v>9536</v>
      </c>
      <c r="AS15" s="17" t="s">
        <v>9536</v>
      </c>
      <c r="AT15" s="17" t="s">
        <v>9536</v>
      </c>
      <c r="AU15" s="17" t="s">
        <v>9536</v>
      </c>
      <c r="AV15" s="17" t="s">
        <v>9536</v>
      </c>
      <c r="AW15" s="17" t="s">
        <v>9536</v>
      </c>
      <c r="AX15" s="17" t="s">
        <v>9536</v>
      </c>
      <c r="AY15" s="17" t="s">
        <v>9536</v>
      </c>
      <c r="AZ15" s="17" t="s">
        <v>9536</v>
      </c>
      <c r="BA15" s="17" t="s">
        <v>9536</v>
      </c>
      <c r="BB15" s="17" t="s">
        <v>9536</v>
      </c>
      <c r="BC15" s="17" t="s">
        <v>9536</v>
      </c>
      <c r="BD15" s="17" t="s">
        <v>9536</v>
      </c>
      <c r="BE15" s="17" t="s">
        <v>9536</v>
      </c>
      <c r="BF15" s="17" t="s">
        <v>9536</v>
      </c>
      <c r="BG15" s="17" t="s">
        <v>9536</v>
      </c>
      <c r="BH15" s="17" t="s">
        <v>9536</v>
      </c>
      <c r="BI15" s="17" t="s">
        <v>9536</v>
      </c>
      <c r="BJ15" s="17" t="s">
        <v>9536</v>
      </c>
      <c r="BK15" s="17" t="s">
        <v>9536</v>
      </c>
      <c r="BL15" s="17" t="s">
        <v>9536</v>
      </c>
      <c r="BM15" s="17" t="s">
        <v>9536</v>
      </c>
      <c r="BN15" s="17" t="s">
        <v>9536</v>
      </c>
      <c r="BO15" s="17" t="s">
        <v>9536</v>
      </c>
      <c r="BP15" s="17" t="s">
        <v>9536</v>
      </c>
      <c r="BQ15" s="17" t="s">
        <v>9536</v>
      </c>
      <c r="BR15" s="17" t="s">
        <v>9536</v>
      </c>
      <c r="BS15" s="17" t="s">
        <v>9536</v>
      </c>
      <c r="BT15" s="17" t="s">
        <v>9536</v>
      </c>
      <c r="BU15" s="17" t="s">
        <v>9536</v>
      </c>
      <c r="BV15" s="17" t="s">
        <v>9536</v>
      </c>
      <c r="BW15" s="17" t="s">
        <v>9536</v>
      </c>
      <c r="BX15" s="17" t="s">
        <v>9536</v>
      </c>
      <c r="BY15" s="17" t="s">
        <v>9536</v>
      </c>
      <c r="BZ15" s="17" t="s">
        <v>9536</v>
      </c>
      <c r="CA15" s="17" t="s">
        <v>9536</v>
      </c>
      <c r="CB15" s="17" t="s">
        <v>9536</v>
      </c>
      <c r="CC15" s="17" t="s">
        <v>9536</v>
      </c>
      <c r="CD15" s="17" t="s">
        <v>9536</v>
      </c>
      <c r="CE15" s="17" t="s">
        <v>9536</v>
      </c>
      <c r="CF15" s="17" t="s">
        <v>9536</v>
      </c>
      <c r="CG15" s="17" t="s">
        <v>9536</v>
      </c>
      <c r="CH15" s="17" t="s">
        <v>9536</v>
      </c>
      <c r="CI15" s="17" t="s">
        <v>9536</v>
      </c>
      <c r="CJ15" s="17" t="s">
        <v>9536</v>
      </c>
      <c r="CK15" s="17" t="s">
        <v>9536</v>
      </c>
      <c r="CL15" s="17" t="s">
        <v>9536</v>
      </c>
      <c r="CM15" s="17" t="s">
        <v>9536</v>
      </c>
      <c r="CN15" s="17" t="s">
        <v>9536</v>
      </c>
      <c r="CO15" s="17" t="s">
        <v>9536</v>
      </c>
      <c r="CP15" s="17" t="s">
        <v>9536</v>
      </c>
      <c r="CQ15" s="17" t="s">
        <v>9536</v>
      </c>
      <c r="CR15" s="17" t="s">
        <v>9536</v>
      </c>
      <c r="CS15" s="17" t="s">
        <v>9536</v>
      </c>
      <c r="CT15" s="17" t="s">
        <v>9536</v>
      </c>
      <c r="CU15" s="17" t="s">
        <v>9536</v>
      </c>
      <c r="CV15" s="17" t="s">
        <v>9536</v>
      </c>
      <c r="CW15" s="17" t="s">
        <v>9536</v>
      </c>
      <c r="CX15" s="17" t="s">
        <v>9536</v>
      </c>
      <c r="CY15" s="17" t="s">
        <v>9536</v>
      </c>
      <c r="CZ15" s="17" t="s">
        <v>9536</v>
      </c>
      <c r="DA15" s="17" t="s">
        <v>9536</v>
      </c>
      <c r="DB15" s="17" t="s">
        <v>9536</v>
      </c>
      <c r="DC15" s="17" t="s">
        <v>9536</v>
      </c>
      <c r="DD15" s="17" t="s">
        <v>9536</v>
      </c>
      <c r="DE15" s="17" t="s">
        <v>9536</v>
      </c>
      <c r="DF15" s="17" t="s">
        <v>9536</v>
      </c>
      <c r="DG15" s="17" t="s">
        <v>9536</v>
      </c>
      <c r="DH15" s="17" t="s">
        <v>9536</v>
      </c>
      <c r="DI15" s="17" t="s">
        <v>9536</v>
      </c>
      <c r="DJ15" s="17" t="s">
        <v>9536</v>
      </c>
      <c r="DK15" s="17" t="s">
        <v>9536</v>
      </c>
      <c r="DL15" s="17" t="s">
        <v>9536</v>
      </c>
      <c r="DM15" s="17" t="s">
        <v>9536</v>
      </c>
      <c r="DN15" s="17" t="s">
        <v>9536</v>
      </c>
      <c r="DO15" s="17" t="s">
        <v>9536</v>
      </c>
      <c r="DP15" s="17" t="s">
        <v>9536</v>
      </c>
      <c r="DQ15" s="17" t="s">
        <v>9536</v>
      </c>
      <c r="DR15" s="17" t="s">
        <v>9536</v>
      </c>
      <c r="DS15" s="17" t="s">
        <v>9536</v>
      </c>
      <c r="DT15" s="17" t="s">
        <v>9536</v>
      </c>
      <c r="DU15" s="17" t="s">
        <v>9536</v>
      </c>
      <c r="DV15" s="17" t="s">
        <v>9536</v>
      </c>
      <c r="DW15" s="17" t="s">
        <v>9536</v>
      </c>
      <c r="DX15" s="17" t="s">
        <v>9536</v>
      </c>
      <c r="DY15" s="17" t="s">
        <v>9536</v>
      </c>
      <c r="DZ15" s="17" t="s">
        <v>9536</v>
      </c>
      <c r="EA15" s="17" t="s">
        <v>9536</v>
      </c>
      <c r="EB15" s="17" t="s">
        <v>9536</v>
      </c>
      <c r="EC15" s="17" t="s">
        <v>9536</v>
      </c>
      <c r="ED15" s="17" t="s">
        <v>9536</v>
      </c>
      <c r="EE15" s="17" t="s">
        <v>9536</v>
      </c>
      <c r="EF15" s="17" t="s">
        <v>9536</v>
      </c>
      <c r="EG15" s="17" t="s">
        <v>9536</v>
      </c>
      <c r="EH15" s="17" t="s">
        <v>9536</v>
      </c>
      <c r="EI15" s="17" t="s">
        <v>9536</v>
      </c>
      <c r="EJ15" s="17" t="s">
        <v>9536</v>
      </c>
      <c r="EK15" s="17" t="s">
        <v>9536</v>
      </c>
      <c r="EL15" s="17" t="s">
        <v>9536</v>
      </c>
      <c r="EM15" s="17" t="s">
        <v>9536</v>
      </c>
      <c r="EN15" s="17" t="s">
        <v>9536</v>
      </c>
      <c r="EO15" s="17" t="s">
        <v>9536</v>
      </c>
      <c r="EP15" s="17" t="s">
        <v>9536</v>
      </c>
      <c r="EQ15" s="17" t="s">
        <v>9536</v>
      </c>
      <c r="ER15" s="17" t="s">
        <v>9536</v>
      </c>
      <c r="ES15" s="17" t="s">
        <v>9536</v>
      </c>
      <c r="ET15" s="17" t="s">
        <v>9536</v>
      </c>
      <c r="EU15" s="17" t="s">
        <v>9536</v>
      </c>
      <c r="EV15" s="17" t="s">
        <v>9536</v>
      </c>
      <c r="EW15" s="17" t="s">
        <v>9536</v>
      </c>
      <c r="EX15" s="17" t="s">
        <v>9536</v>
      </c>
      <c r="EY15" s="17" t="s">
        <v>9536</v>
      </c>
      <c r="EZ15" s="17" t="s">
        <v>9536</v>
      </c>
      <c r="FA15" s="17" t="s">
        <v>9536</v>
      </c>
      <c r="FB15" s="17" t="s">
        <v>9536</v>
      </c>
      <c r="FC15" s="17" t="s">
        <v>9536</v>
      </c>
      <c r="FD15" s="17" t="s">
        <v>9536</v>
      </c>
      <c r="FE15" s="17" t="s">
        <v>9536</v>
      </c>
      <c r="FF15" s="17" t="s">
        <v>9536</v>
      </c>
      <c r="FG15" s="17" t="s">
        <v>9536</v>
      </c>
      <c r="FH15" s="17" t="s">
        <v>9536</v>
      </c>
      <c r="FI15" s="17" t="s">
        <v>9536</v>
      </c>
      <c r="FJ15" s="17" t="s">
        <v>9536</v>
      </c>
      <c r="FK15" s="17" t="s">
        <v>9536</v>
      </c>
      <c r="FL15" s="17" t="s">
        <v>9536</v>
      </c>
      <c r="FM15" s="17" t="s">
        <v>9536</v>
      </c>
      <c r="FN15" s="17" t="s">
        <v>9536</v>
      </c>
      <c r="FO15" s="17" t="s">
        <v>9536</v>
      </c>
      <c r="FP15" s="17" t="s">
        <v>9536</v>
      </c>
      <c r="FQ15" s="17" t="s">
        <v>9536</v>
      </c>
      <c r="FR15" s="17" t="s">
        <v>9536</v>
      </c>
      <c r="FS15" s="17" t="s">
        <v>9536</v>
      </c>
      <c r="FT15" s="17" t="s">
        <v>9536</v>
      </c>
      <c r="FU15" s="17" t="s">
        <v>9536</v>
      </c>
      <c r="FV15" s="17" t="s">
        <v>9536</v>
      </c>
      <c r="FW15" s="17" t="s">
        <v>9536</v>
      </c>
      <c r="FX15" s="17" t="s">
        <v>9536</v>
      </c>
      <c r="FY15" s="17" t="s">
        <v>9536</v>
      </c>
      <c r="FZ15" s="17" t="s">
        <v>9536</v>
      </c>
      <c r="GA15" s="17" t="s">
        <v>9536</v>
      </c>
      <c r="GB15" s="17" t="s">
        <v>9536</v>
      </c>
      <c r="GC15" s="17" t="s">
        <v>9536</v>
      </c>
      <c r="GD15" s="17" t="s">
        <v>9536</v>
      </c>
      <c r="GE15" s="17" t="s">
        <v>9536</v>
      </c>
      <c r="GF15" s="17" t="s">
        <v>9536</v>
      </c>
      <c r="GG15" s="17" t="s">
        <v>9536</v>
      </c>
      <c r="GH15" s="17" t="s">
        <v>9536</v>
      </c>
      <c r="GI15" s="17" t="s">
        <v>9536</v>
      </c>
      <c r="GJ15" s="17" t="s">
        <v>9536</v>
      </c>
      <c r="GK15" s="17" t="s">
        <v>9536</v>
      </c>
      <c r="GL15" s="17" t="s">
        <v>9536</v>
      </c>
      <c r="GM15" s="17" t="s">
        <v>9536</v>
      </c>
      <c r="GN15" s="17" t="s">
        <v>9536</v>
      </c>
      <c r="GO15" s="17" t="s">
        <v>9536</v>
      </c>
      <c r="GP15" s="17" t="s">
        <v>9536</v>
      </c>
      <c r="GQ15" s="17" t="s">
        <v>9536</v>
      </c>
      <c r="GR15" s="17" t="s">
        <v>9536</v>
      </c>
      <c r="GS15" s="17" t="s">
        <v>9536</v>
      </c>
      <c r="GT15" s="17" t="s">
        <v>9536</v>
      </c>
    </row>
    <row r="16" spans="1:202">
      <c r="A16" s="24" t="s">
        <v>225</v>
      </c>
      <c r="B16" s="24" t="s">
        <v>226</v>
      </c>
      <c r="C16" s="17" t="s">
        <v>9536</v>
      </c>
      <c r="D16" s="17" t="s">
        <v>9536</v>
      </c>
      <c r="E16" s="17" t="s">
        <v>9536</v>
      </c>
      <c r="F16" s="17" t="s">
        <v>9536</v>
      </c>
      <c r="G16" s="17" t="s">
        <v>9536</v>
      </c>
      <c r="H16" s="17" t="s">
        <v>9536</v>
      </c>
      <c r="I16" s="17" t="s">
        <v>9536</v>
      </c>
      <c r="J16" s="17" t="s">
        <v>9536</v>
      </c>
      <c r="K16" s="17" t="s">
        <v>9536</v>
      </c>
      <c r="L16" s="17" t="s">
        <v>9536</v>
      </c>
      <c r="M16" s="17" t="s">
        <v>9536</v>
      </c>
      <c r="N16" s="17" t="s">
        <v>9536</v>
      </c>
      <c r="O16" s="17" t="s">
        <v>9536</v>
      </c>
      <c r="P16" s="17" t="s">
        <v>9536</v>
      </c>
      <c r="Q16" s="17" t="s">
        <v>9536</v>
      </c>
      <c r="R16" s="17" t="s">
        <v>9536</v>
      </c>
      <c r="S16" s="17" t="s">
        <v>9536</v>
      </c>
      <c r="T16" s="17" t="s">
        <v>9536</v>
      </c>
      <c r="U16" s="17" t="s">
        <v>9536</v>
      </c>
      <c r="V16" s="17" t="s">
        <v>9536</v>
      </c>
      <c r="W16" s="17" t="s">
        <v>9536</v>
      </c>
      <c r="X16" s="17" t="s">
        <v>9536</v>
      </c>
      <c r="Y16" s="17" t="s">
        <v>9536</v>
      </c>
      <c r="Z16" s="17" t="s">
        <v>9536</v>
      </c>
      <c r="AA16" s="17" t="s">
        <v>9536</v>
      </c>
      <c r="AB16" s="17" t="s">
        <v>9536</v>
      </c>
      <c r="AC16" s="17" t="s">
        <v>9536</v>
      </c>
      <c r="AD16" s="17" t="s">
        <v>9536</v>
      </c>
      <c r="AE16" s="17" t="s">
        <v>9536</v>
      </c>
      <c r="AF16" s="17" t="s">
        <v>9536</v>
      </c>
      <c r="AG16" s="17" t="s">
        <v>9536</v>
      </c>
      <c r="AH16" s="17" t="s">
        <v>9536</v>
      </c>
      <c r="AI16" s="17" t="s">
        <v>9536</v>
      </c>
      <c r="AJ16" s="17" t="s">
        <v>9536</v>
      </c>
      <c r="AK16" s="17" t="s">
        <v>9536</v>
      </c>
      <c r="AL16" s="17" t="s">
        <v>9536</v>
      </c>
      <c r="AM16" s="17" t="s">
        <v>9536</v>
      </c>
      <c r="AN16" s="17" t="s">
        <v>9536</v>
      </c>
      <c r="AO16" s="17" t="s">
        <v>9536</v>
      </c>
      <c r="AP16" s="17" t="s">
        <v>9536</v>
      </c>
      <c r="AQ16" s="17" t="s">
        <v>9536</v>
      </c>
      <c r="AR16" s="17" t="s">
        <v>9536</v>
      </c>
      <c r="AS16" s="17" t="s">
        <v>9536</v>
      </c>
      <c r="AT16" s="17" t="s">
        <v>9536</v>
      </c>
      <c r="AU16" s="17" t="s">
        <v>9536</v>
      </c>
      <c r="AV16" s="17" t="s">
        <v>9536</v>
      </c>
      <c r="AW16" s="17" t="s">
        <v>9536</v>
      </c>
      <c r="AX16" s="17" t="s">
        <v>9536</v>
      </c>
      <c r="AY16" s="17" t="s">
        <v>9536</v>
      </c>
      <c r="AZ16" s="17" t="s">
        <v>9536</v>
      </c>
      <c r="BA16" s="17" t="s">
        <v>9536</v>
      </c>
      <c r="BB16" s="17" t="s">
        <v>9536</v>
      </c>
      <c r="BC16" s="17" t="s">
        <v>9536</v>
      </c>
      <c r="BD16" s="17" t="s">
        <v>9536</v>
      </c>
      <c r="BE16" s="17" t="s">
        <v>9536</v>
      </c>
      <c r="BF16" s="17" t="s">
        <v>9536</v>
      </c>
      <c r="BG16" s="17" t="s">
        <v>9536</v>
      </c>
      <c r="BH16" s="17" t="s">
        <v>9536</v>
      </c>
      <c r="BI16" s="17" t="s">
        <v>9536</v>
      </c>
      <c r="BJ16" s="17" t="s">
        <v>9536</v>
      </c>
      <c r="BK16" s="17" t="s">
        <v>9536</v>
      </c>
      <c r="BL16" s="17" t="s">
        <v>9536</v>
      </c>
      <c r="BM16" s="17" t="s">
        <v>9536</v>
      </c>
      <c r="BN16" s="17" t="s">
        <v>9536</v>
      </c>
      <c r="BO16" s="17" t="s">
        <v>9536</v>
      </c>
      <c r="BP16" s="17" t="s">
        <v>9536</v>
      </c>
      <c r="BQ16" s="17" t="s">
        <v>9536</v>
      </c>
      <c r="BR16" s="17" t="s">
        <v>9536</v>
      </c>
      <c r="BS16" s="17" t="s">
        <v>9536</v>
      </c>
      <c r="BT16" s="17" t="s">
        <v>9536</v>
      </c>
      <c r="BU16" s="17" t="s">
        <v>9536</v>
      </c>
      <c r="BV16" s="17" t="s">
        <v>9536</v>
      </c>
      <c r="BW16" s="17" t="s">
        <v>9536</v>
      </c>
      <c r="BX16" s="17" t="s">
        <v>9536</v>
      </c>
      <c r="BY16" s="17" t="s">
        <v>9536</v>
      </c>
      <c r="BZ16" s="17" t="s">
        <v>9536</v>
      </c>
      <c r="CA16" s="17" t="s">
        <v>9536</v>
      </c>
      <c r="CB16" s="17" t="s">
        <v>9536</v>
      </c>
      <c r="CC16" s="17" t="s">
        <v>9536</v>
      </c>
      <c r="CD16" s="17" t="s">
        <v>9536</v>
      </c>
      <c r="CE16" s="17" t="s">
        <v>9536</v>
      </c>
      <c r="CF16" s="17" t="s">
        <v>9536</v>
      </c>
      <c r="CG16" s="17" t="s">
        <v>9536</v>
      </c>
      <c r="CH16" s="17" t="s">
        <v>9536</v>
      </c>
      <c r="CI16" s="17" t="s">
        <v>9536</v>
      </c>
      <c r="CJ16" s="17" t="s">
        <v>9536</v>
      </c>
      <c r="CK16" s="17" t="s">
        <v>9536</v>
      </c>
      <c r="CL16" s="17" t="s">
        <v>9536</v>
      </c>
      <c r="CM16" s="17" t="s">
        <v>9536</v>
      </c>
      <c r="CN16" s="17" t="s">
        <v>9536</v>
      </c>
      <c r="CO16" s="17" t="s">
        <v>9536</v>
      </c>
      <c r="CP16" s="17" t="s">
        <v>9536</v>
      </c>
      <c r="CQ16" s="17" t="s">
        <v>9536</v>
      </c>
      <c r="CR16" s="17" t="s">
        <v>9536</v>
      </c>
      <c r="CS16" s="17" t="s">
        <v>9536</v>
      </c>
      <c r="CT16" s="17" t="s">
        <v>9536</v>
      </c>
      <c r="CU16" s="17" t="s">
        <v>9536</v>
      </c>
      <c r="CV16" s="17" t="s">
        <v>9536</v>
      </c>
      <c r="CW16" s="17" t="s">
        <v>9536</v>
      </c>
      <c r="CX16" s="17" t="s">
        <v>9536</v>
      </c>
      <c r="CY16" s="17" t="s">
        <v>9536</v>
      </c>
      <c r="CZ16" s="17" t="s">
        <v>9536</v>
      </c>
      <c r="DA16" s="17" t="s">
        <v>9536</v>
      </c>
      <c r="DB16" s="17" t="s">
        <v>9536</v>
      </c>
      <c r="DC16" s="17" t="s">
        <v>9536</v>
      </c>
      <c r="DD16" s="17" t="s">
        <v>9536</v>
      </c>
      <c r="DE16" s="17" t="s">
        <v>9536</v>
      </c>
      <c r="DF16" s="17" t="s">
        <v>9536</v>
      </c>
      <c r="DG16" s="17" t="s">
        <v>9536</v>
      </c>
      <c r="DH16" s="17" t="s">
        <v>9536</v>
      </c>
      <c r="DI16" s="17" t="s">
        <v>9536</v>
      </c>
      <c r="DJ16" s="17" t="s">
        <v>9536</v>
      </c>
      <c r="DK16" s="17" t="s">
        <v>9536</v>
      </c>
      <c r="DL16" s="17" t="s">
        <v>9536</v>
      </c>
      <c r="DM16" s="17" t="s">
        <v>9536</v>
      </c>
      <c r="DN16" s="17" t="s">
        <v>9536</v>
      </c>
      <c r="DO16" s="17" t="s">
        <v>9536</v>
      </c>
      <c r="DP16" s="17" t="s">
        <v>9536</v>
      </c>
      <c r="DQ16" s="17" t="s">
        <v>9536</v>
      </c>
      <c r="DR16" s="17" t="s">
        <v>9536</v>
      </c>
      <c r="DS16" s="17" t="s">
        <v>9536</v>
      </c>
      <c r="DT16" s="17" t="s">
        <v>9536</v>
      </c>
      <c r="DU16" s="17" t="s">
        <v>9536</v>
      </c>
      <c r="DV16" s="17" t="s">
        <v>9536</v>
      </c>
      <c r="DW16" s="17" t="s">
        <v>9536</v>
      </c>
      <c r="DX16" s="17" t="s">
        <v>9536</v>
      </c>
      <c r="DY16" s="17" t="s">
        <v>9536</v>
      </c>
      <c r="DZ16" s="17" t="s">
        <v>9536</v>
      </c>
      <c r="EA16" s="17" t="s">
        <v>9536</v>
      </c>
      <c r="EB16" s="17" t="s">
        <v>9536</v>
      </c>
      <c r="EC16" s="17" t="s">
        <v>9536</v>
      </c>
      <c r="ED16" s="17" t="s">
        <v>9536</v>
      </c>
      <c r="EE16" s="17" t="s">
        <v>9536</v>
      </c>
      <c r="EF16" s="17" t="s">
        <v>9536</v>
      </c>
      <c r="EG16" s="17" t="s">
        <v>9536</v>
      </c>
      <c r="EH16" s="17" t="s">
        <v>9536</v>
      </c>
      <c r="EI16" s="17" t="s">
        <v>9536</v>
      </c>
      <c r="EJ16" s="17" t="s">
        <v>9536</v>
      </c>
      <c r="EK16" s="17" t="s">
        <v>9536</v>
      </c>
      <c r="EL16" s="17" t="s">
        <v>9536</v>
      </c>
      <c r="EM16" s="17" t="s">
        <v>9536</v>
      </c>
      <c r="EN16" s="17" t="s">
        <v>9536</v>
      </c>
      <c r="EO16" s="17" t="s">
        <v>9536</v>
      </c>
      <c r="EP16" s="17" t="s">
        <v>9536</v>
      </c>
      <c r="EQ16" s="17" t="s">
        <v>9536</v>
      </c>
      <c r="ER16" s="17" t="s">
        <v>9536</v>
      </c>
      <c r="ES16" s="17" t="s">
        <v>9536</v>
      </c>
      <c r="ET16" s="17" t="s">
        <v>9536</v>
      </c>
      <c r="EU16" s="17" t="s">
        <v>9536</v>
      </c>
      <c r="EV16" s="17" t="s">
        <v>9536</v>
      </c>
      <c r="EW16" s="17" t="s">
        <v>9536</v>
      </c>
      <c r="EX16" s="17" t="s">
        <v>9536</v>
      </c>
      <c r="EY16" s="17" t="s">
        <v>9536</v>
      </c>
      <c r="EZ16" s="17" t="s">
        <v>9536</v>
      </c>
      <c r="FA16" s="17" t="s">
        <v>9536</v>
      </c>
      <c r="FB16" s="17" t="s">
        <v>9536</v>
      </c>
      <c r="FC16" s="17" t="s">
        <v>9536</v>
      </c>
      <c r="FD16" s="17" t="s">
        <v>9536</v>
      </c>
      <c r="FE16" s="17" t="s">
        <v>9536</v>
      </c>
      <c r="FF16" s="17" t="s">
        <v>9536</v>
      </c>
      <c r="FG16" s="17" t="s">
        <v>9536</v>
      </c>
      <c r="FH16" s="17" t="s">
        <v>9536</v>
      </c>
      <c r="FI16" s="17" t="s">
        <v>9536</v>
      </c>
      <c r="FJ16" s="17" t="s">
        <v>9536</v>
      </c>
      <c r="FK16" s="17" t="s">
        <v>9536</v>
      </c>
      <c r="FL16" s="17" t="s">
        <v>9536</v>
      </c>
      <c r="FM16" s="17" t="s">
        <v>9536</v>
      </c>
      <c r="FN16" s="17" t="s">
        <v>9536</v>
      </c>
      <c r="FO16" s="17" t="s">
        <v>9536</v>
      </c>
      <c r="FP16" s="17" t="s">
        <v>9536</v>
      </c>
      <c r="FQ16" s="17" t="s">
        <v>9536</v>
      </c>
      <c r="FR16" s="17" t="s">
        <v>9536</v>
      </c>
      <c r="FS16" s="17" t="s">
        <v>9536</v>
      </c>
      <c r="FT16" s="17" t="s">
        <v>9536</v>
      </c>
      <c r="FU16" s="17" t="s">
        <v>9536</v>
      </c>
      <c r="FV16" s="17" t="s">
        <v>9536</v>
      </c>
      <c r="FW16" s="17" t="s">
        <v>9536</v>
      </c>
      <c r="FX16" s="17" t="s">
        <v>9536</v>
      </c>
      <c r="FY16" s="17" t="s">
        <v>9536</v>
      </c>
      <c r="FZ16" s="17" t="s">
        <v>9536</v>
      </c>
      <c r="GA16" s="17" t="s">
        <v>9536</v>
      </c>
      <c r="GB16" s="17" t="s">
        <v>9536</v>
      </c>
      <c r="GC16" s="17" t="s">
        <v>9536</v>
      </c>
      <c r="GD16" s="17" t="s">
        <v>9536</v>
      </c>
      <c r="GE16" s="17" t="s">
        <v>9536</v>
      </c>
      <c r="GF16" s="17" t="s">
        <v>9536</v>
      </c>
      <c r="GG16" s="17" t="s">
        <v>9536</v>
      </c>
      <c r="GH16" s="17" t="s">
        <v>9536</v>
      </c>
      <c r="GI16" s="17" t="s">
        <v>9536</v>
      </c>
      <c r="GJ16" s="17" t="s">
        <v>9536</v>
      </c>
      <c r="GK16" s="17" t="s">
        <v>9536</v>
      </c>
      <c r="GL16" s="17" t="s">
        <v>9536</v>
      </c>
      <c r="GM16" s="17" t="s">
        <v>9536</v>
      </c>
      <c r="GN16" s="17" t="s">
        <v>9536</v>
      </c>
      <c r="GO16" s="17" t="s">
        <v>9536</v>
      </c>
      <c r="GP16" s="17" t="s">
        <v>9536</v>
      </c>
      <c r="GQ16" s="17" t="s">
        <v>9536</v>
      </c>
      <c r="GR16" s="17" t="s">
        <v>9536</v>
      </c>
      <c r="GS16" s="17" t="s">
        <v>9536</v>
      </c>
      <c r="GT16" s="17" t="s">
        <v>9536</v>
      </c>
    </row>
    <row r="17" spans="1:202">
      <c r="A17" s="24" t="s">
        <v>227</v>
      </c>
      <c r="B17" s="24" t="s">
        <v>228</v>
      </c>
      <c r="C17" s="17" t="s">
        <v>9536</v>
      </c>
      <c r="D17" s="17" t="s">
        <v>9536</v>
      </c>
      <c r="E17" s="17" t="s">
        <v>9536</v>
      </c>
      <c r="F17" s="17" t="s">
        <v>9536</v>
      </c>
      <c r="G17" s="17" t="s">
        <v>9536</v>
      </c>
      <c r="H17" s="17" t="s">
        <v>9536</v>
      </c>
      <c r="I17" s="17" t="s">
        <v>9536</v>
      </c>
      <c r="J17" s="17" t="s">
        <v>9536</v>
      </c>
      <c r="K17" s="17" t="s">
        <v>9536</v>
      </c>
      <c r="L17" s="17" t="s">
        <v>9536</v>
      </c>
      <c r="M17" s="17" t="s">
        <v>9536</v>
      </c>
      <c r="N17" s="17" t="s">
        <v>9536</v>
      </c>
      <c r="O17" s="17" t="s">
        <v>9536</v>
      </c>
      <c r="P17" s="17" t="s">
        <v>9536</v>
      </c>
      <c r="Q17" s="17" t="s">
        <v>9536</v>
      </c>
      <c r="R17" s="17" t="s">
        <v>9536</v>
      </c>
      <c r="S17" s="17" t="s">
        <v>9536</v>
      </c>
      <c r="T17" s="17" t="s">
        <v>9536</v>
      </c>
      <c r="U17" s="17" t="s">
        <v>9536</v>
      </c>
      <c r="V17" s="17" t="s">
        <v>9536</v>
      </c>
      <c r="W17" s="17" t="s">
        <v>9536</v>
      </c>
      <c r="X17" s="17" t="s">
        <v>9536</v>
      </c>
      <c r="Y17" s="17" t="s">
        <v>9536</v>
      </c>
      <c r="Z17" s="17" t="s">
        <v>9536</v>
      </c>
      <c r="AA17" s="17" t="s">
        <v>9536</v>
      </c>
      <c r="AB17" s="17" t="s">
        <v>9536</v>
      </c>
      <c r="AC17" s="17" t="s">
        <v>9536</v>
      </c>
      <c r="AD17" s="17" t="s">
        <v>9536</v>
      </c>
      <c r="AE17" s="17" t="s">
        <v>9536</v>
      </c>
      <c r="AF17" s="17" t="s">
        <v>9536</v>
      </c>
      <c r="AG17" s="17" t="s">
        <v>9536</v>
      </c>
      <c r="AH17" s="17" t="s">
        <v>9536</v>
      </c>
      <c r="AI17" s="17" t="s">
        <v>9536</v>
      </c>
      <c r="AJ17" s="17" t="s">
        <v>9536</v>
      </c>
      <c r="AK17" s="17" t="s">
        <v>9536</v>
      </c>
      <c r="AL17" s="17" t="s">
        <v>9536</v>
      </c>
      <c r="AM17" s="17" t="s">
        <v>9536</v>
      </c>
      <c r="AN17" s="17" t="s">
        <v>9536</v>
      </c>
      <c r="AO17" s="17" t="s">
        <v>9536</v>
      </c>
      <c r="AP17" s="17" t="s">
        <v>9536</v>
      </c>
      <c r="AQ17" s="17" t="s">
        <v>9536</v>
      </c>
      <c r="AR17" s="17" t="s">
        <v>9536</v>
      </c>
      <c r="AS17" s="17" t="s">
        <v>9536</v>
      </c>
      <c r="AT17" s="17" t="s">
        <v>9536</v>
      </c>
      <c r="AU17" s="17" t="s">
        <v>9536</v>
      </c>
      <c r="AV17" s="17" t="s">
        <v>9536</v>
      </c>
      <c r="AW17" s="17" t="s">
        <v>9536</v>
      </c>
      <c r="AX17" s="17" t="s">
        <v>9536</v>
      </c>
      <c r="AY17" s="17" t="s">
        <v>9536</v>
      </c>
      <c r="AZ17" s="17" t="s">
        <v>9536</v>
      </c>
      <c r="BA17" s="17" t="s">
        <v>9536</v>
      </c>
      <c r="BB17" s="17" t="s">
        <v>9536</v>
      </c>
      <c r="BC17" s="17" t="s">
        <v>9536</v>
      </c>
      <c r="BD17" s="17" t="s">
        <v>9536</v>
      </c>
      <c r="BE17" s="17" t="s">
        <v>9536</v>
      </c>
      <c r="BF17" s="17" t="s">
        <v>9536</v>
      </c>
      <c r="BG17" s="17" t="s">
        <v>9536</v>
      </c>
      <c r="BH17" s="17" t="s">
        <v>9536</v>
      </c>
      <c r="BI17" s="17" t="s">
        <v>9536</v>
      </c>
      <c r="BJ17" s="17" t="s">
        <v>9536</v>
      </c>
      <c r="BK17" s="17" t="s">
        <v>9536</v>
      </c>
      <c r="BL17" s="17" t="s">
        <v>9536</v>
      </c>
      <c r="BM17" s="17" t="s">
        <v>9536</v>
      </c>
      <c r="BN17" s="17" t="s">
        <v>9536</v>
      </c>
      <c r="BO17" s="17" t="s">
        <v>9536</v>
      </c>
      <c r="BP17" s="17" t="s">
        <v>9536</v>
      </c>
      <c r="BQ17" s="17" t="s">
        <v>9536</v>
      </c>
      <c r="BR17" s="17" t="s">
        <v>9536</v>
      </c>
      <c r="BS17" s="17" t="s">
        <v>9536</v>
      </c>
      <c r="BT17" s="17" t="s">
        <v>9536</v>
      </c>
      <c r="BU17" s="17" t="s">
        <v>9536</v>
      </c>
      <c r="BV17" s="17" t="s">
        <v>9536</v>
      </c>
      <c r="BW17" s="17" t="s">
        <v>9536</v>
      </c>
      <c r="BX17" s="17" t="s">
        <v>9536</v>
      </c>
      <c r="BY17" s="17" t="s">
        <v>9536</v>
      </c>
      <c r="BZ17" s="17" t="s">
        <v>9536</v>
      </c>
      <c r="CA17" s="17" t="s">
        <v>9536</v>
      </c>
      <c r="CB17" s="17" t="s">
        <v>9536</v>
      </c>
      <c r="CC17" s="17" t="s">
        <v>9536</v>
      </c>
      <c r="CD17" s="17" t="s">
        <v>9536</v>
      </c>
      <c r="CE17" s="17" t="s">
        <v>9536</v>
      </c>
      <c r="CF17" s="17" t="s">
        <v>9536</v>
      </c>
      <c r="CG17" s="17" t="s">
        <v>9536</v>
      </c>
      <c r="CH17" s="17" t="s">
        <v>9536</v>
      </c>
      <c r="CI17" s="17" t="s">
        <v>9536</v>
      </c>
      <c r="CJ17" s="17" t="s">
        <v>9536</v>
      </c>
      <c r="CK17" s="17" t="s">
        <v>9536</v>
      </c>
      <c r="CL17" s="17" t="s">
        <v>9536</v>
      </c>
      <c r="CM17" s="17" t="s">
        <v>9536</v>
      </c>
      <c r="CN17" s="17" t="s">
        <v>9536</v>
      </c>
      <c r="CO17" s="17" t="s">
        <v>9536</v>
      </c>
      <c r="CP17" s="17" t="s">
        <v>9536</v>
      </c>
      <c r="CQ17" s="17" t="s">
        <v>9536</v>
      </c>
      <c r="CR17" s="17" t="s">
        <v>9536</v>
      </c>
      <c r="CS17" s="17" t="s">
        <v>9536</v>
      </c>
      <c r="CT17" s="17" t="s">
        <v>9536</v>
      </c>
      <c r="CU17" s="17" t="s">
        <v>9536</v>
      </c>
      <c r="CV17" s="17" t="s">
        <v>9536</v>
      </c>
      <c r="CW17" s="17" t="s">
        <v>9536</v>
      </c>
      <c r="CX17" s="17" t="s">
        <v>9536</v>
      </c>
      <c r="CY17" s="17" t="s">
        <v>9536</v>
      </c>
      <c r="CZ17" s="17" t="s">
        <v>9536</v>
      </c>
      <c r="DA17" s="17" t="s">
        <v>9536</v>
      </c>
      <c r="DB17" s="17" t="s">
        <v>9536</v>
      </c>
      <c r="DC17" s="17" t="s">
        <v>9536</v>
      </c>
      <c r="DD17" s="17" t="s">
        <v>9536</v>
      </c>
      <c r="DE17" s="17" t="s">
        <v>9536</v>
      </c>
      <c r="DF17" s="17" t="s">
        <v>9536</v>
      </c>
      <c r="DG17" s="17" t="s">
        <v>9536</v>
      </c>
      <c r="DH17" s="17" t="s">
        <v>9536</v>
      </c>
      <c r="DI17" s="17" t="s">
        <v>9536</v>
      </c>
      <c r="DJ17" s="17" t="s">
        <v>9536</v>
      </c>
      <c r="DK17" s="17" t="s">
        <v>9536</v>
      </c>
      <c r="DL17" s="17" t="s">
        <v>9536</v>
      </c>
      <c r="DM17" s="17" t="s">
        <v>9536</v>
      </c>
      <c r="DN17" s="17" t="s">
        <v>9536</v>
      </c>
      <c r="DO17" s="17" t="s">
        <v>9536</v>
      </c>
      <c r="DP17" s="17" t="s">
        <v>9536</v>
      </c>
      <c r="DQ17" s="17" t="s">
        <v>9536</v>
      </c>
      <c r="DR17" s="17" t="s">
        <v>9536</v>
      </c>
      <c r="DS17" s="17" t="s">
        <v>9536</v>
      </c>
      <c r="DT17" s="17" t="s">
        <v>9536</v>
      </c>
      <c r="DU17" s="17" t="s">
        <v>9536</v>
      </c>
      <c r="DV17" s="17" t="s">
        <v>9536</v>
      </c>
      <c r="DW17" s="17" t="s">
        <v>9536</v>
      </c>
      <c r="DX17" s="17" t="s">
        <v>9536</v>
      </c>
      <c r="DY17" s="17" t="s">
        <v>9536</v>
      </c>
      <c r="DZ17" s="17" t="s">
        <v>9536</v>
      </c>
      <c r="EA17" s="17" t="s">
        <v>9536</v>
      </c>
      <c r="EB17" s="17" t="s">
        <v>9536</v>
      </c>
      <c r="EC17" s="17" t="s">
        <v>9536</v>
      </c>
      <c r="ED17" s="17" t="s">
        <v>9536</v>
      </c>
      <c r="EE17" s="17" t="s">
        <v>9536</v>
      </c>
      <c r="EF17" s="17" t="s">
        <v>9536</v>
      </c>
      <c r="EG17" s="17" t="s">
        <v>9536</v>
      </c>
      <c r="EH17" s="17" t="s">
        <v>9536</v>
      </c>
      <c r="EI17" s="17" t="s">
        <v>9536</v>
      </c>
      <c r="EJ17" s="17" t="s">
        <v>9536</v>
      </c>
      <c r="EK17" s="17" t="s">
        <v>9536</v>
      </c>
      <c r="EL17" s="17" t="s">
        <v>9536</v>
      </c>
      <c r="EM17" s="17" t="s">
        <v>9536</v>
      </c>
      <c r="EN17" s="17" t="s">
        <v>9536</v>
      </c>
      <c r="EO17" s="17" t="s">
        <v>9536</v>
      </c>
      <c r="EP17" s="17" t="s">
        <v>9536</v>
      </c>
      <c r="EQ17" s="17" t="s">
        <v>9536</v>
      </c>
      <c r="ER17" s="17" t="s">
        <v>9536</v>
      </c>
      <c r="ES17" s="17" t="s">
        <v>9536</v>
      </c>
      <c r="ET17" s="17" t="s">
        <v>9536</v>
      </c>
      <c r="EU17" s="17" t="s">
        <v>9536</v>
      </c>
      <c r="EV17" s="17" t="s">
        <v>9536</v>
      </c>
      <c r="EW17" s="17" t="s">
        <v>9536</v>
      </c>
      <c r="EX17" s="17" t="s">
        <v>9536</v>
      </c>
      <c r="EY17" s="17" t="s">
        <v>9536</v>
      </c>
      <c r="EZ17" s="17" t="s">
        <v>9536</v>
      </c>
      <c r="FA17" s="17" t="s">
        <v>9536</v>
      </c>
      <c r="FB17" s="17" t="s">
        <v>9536</v>
      </c>
      <c r="FC17" s="17" t="s">
        <v>9536</v>
      </c>
      <c r="FD17" s="17" t="s">
        <v>9536</v>
      </c>
      <c r="FE17" s="17" t="s">
        <v>9536</v>
      </c>
      <c r="FF17" s="17" t="s">
        <v>9536</v>
      </c>
      <c r="FG17" s="17" t="s">
        <v>9536</v>
      </c>
      <c r="FH17" s="17" t="s">
        <v>9536</v>
      </c>
      <c r="FI17" s="17" t="s">
        <v>9536</v>
      </c>
      <c r="FJ17" s="17" t="s">
        <v>9536</v>
      </c>
      <c r="FK17" s="17" t="s">
        <v>9536</v>
      </c>
      <c r="FL17" s="17" t="s">
        <v>9536</v>
      </c>
      <c r="FM17" s="17" t="s">
        <v>9536</v>
      </c>
      <c r="FN17" s="17" t="s">
        <v>9536</v>
      </c>
      <c r="FO17" s="17" t="s">
        <v>9536</v>
      </c>
      <c r="FP17" s="17" t="s">
        <v>9536</v>
      </c>
      <c r="FQ17" s="17" t="s">
        <v>9536</v>
      </c>
      <c r="FR17" s="17" t="s">
        <v>9536</v>
      </c>
      <c r="FS17" s="17" t="s">
        <v>9536</v>
      </c>
      <c r="FT17" s="17" t="s">
        <v>9536</v>
      </c>
      <c r="FU17" s="17" t="s">
        <v>9536</v>
      </c>
      <c r="FV17" s="17" t="s">
        <v>9536</v>
      </c>
      <c r="FW17" s="17" t="s">
        <v>9536</v>
      </c>
      <c r="FX17" s="17" t="s">
        <v>9536</v>
      </c>
      <c r="FY17" s="17" t="s">
        <v>9536</v>
      </c>
      <c r="FZ17" s="17" t="s">
        <v>9536</v>
      </c>
      <c r="GA17" s="17" t="s">
        <v>9536</v>
      </c>
      <c r="GB17" s="17" t="s">
        <v>9536</v>
      </c>
      <c r="GC17" s="17" t="s">
        <v>9536</v>
      </c>
      <c r="GD17" s="17" t="s">
        <v>9536</v>
      </c>
      <c r="GE17" s="17" t="s">
        <v>9536</v>
      </c>
      <c r="GF17" s="17" t="s">
        <v>9536</v>
      </c>
      <c r="GG17" s="17" t="s">
        <v>9536</v>
      </c>
      <c r="GH17" s="17" t="s">
        <v>9536</v>
      </c>
      <c r="GI17" s="17" t="s">
        <v>9536</v>
      </c>
      <c r="GJ17" s="17" t="s">
        <v>9536</v>
      </c>
      <c r="GK17" s="17" t="s">
        <v>9536</v>
      </c>
      <c r="GL17" s="17" t="s">
        <v>9536</v>
      </c>
      <c r="GM17" s="17" t="s">
        <v>9536</v>
      </c>
      <c r="GN17" s="17" t="s">
        <v>9536</v>
      </c>
      <c r="GO17" s="17" t="s">
        <v>9536</v>
      </c>
      <c r="GP17" s="17" t="s">
        <v>9536</v>
      </c>
      <c r="GQ17" s="17" t="s">
        <v>9536</v>
      </c>
      <c r="GR17" s="17" t="s">
        <v>9536</v>
      </c>
      <c r="GS17" s="17" t="s">
        <v>9536</v>
      </c>
      <c r="GT17" s="17" t="s">
        <v>9536</v>
      </c>
    </row>
    <row r="18" spans="1:202">
      <c r="A18" s="24" t="s">
        <v>229</v>
      </c>
      <c r="B18" s="24" t="s">
        <v>230</v>
      </c>
      <c r="C18" s="17" t="s">
        <v>9536</v>
      </c>
      <c r="D18" s="17" t="s">
        <v>9536</v>
      </c>
      <c r="E18" s="17" t="s">
        <v>9536</v>
      </c>
      <c r="F18" s="17" t="s">
        <v>9536</v>
      </c>
      <c r="G18" s="17" t="s">
        <v>9536</v>
      </c>
      <c r="H18" s="17" t="s">
        <v>9536</v>
      </c>
      <c r="I18" s="17" t="s">
        <v>9536</v>
      </c>
      <c r="J18" s="17" t="s">
        <v>9536</v>
      </c>
      <c r="K18" s="17" t="s">
        <v>9536</v>
      </c>
      <c r="L18" s="17" t="s">
        <v>9536</v>
      </c>
      <c r="M18" s="17" t="s">
        <v>9536</v>
      </c>
      <c r="N18" s="17" t="s">
        <v>9536</v>
      </c>
      <c r="O18" s="17" t="s">
        <v>9536</v>
      </c>
      <c r="P18" s="17" t="s">
        <v>9536</v>
      </c>
      <c r="Q18" s="17" t="s">
        <v>9536</v>
      </c>
      <c r="R18" s="17" t="s">
        <v>9536</v>
      </c>
      <c r="S18" s="17" t="s">
        <v>9536</v>
      </c>
      <c r="T18" s="17" t="s">
        <v>9536</v>
      </c>
      <c r="U18" s="17" t="s">
        <v>9536</v>
      </c>
      <c r="V18" s="17" t="s">
        <v>9536</v>
      </c>
      <c r="W18" s="17" t="s">
        <v>9536</v>
      </c>
      <c r="X18" s="17" t="s">
        <v>9536</v>
      </c>
      <c r="Y18" s="17" t="s">
        <v>9536</v>
      </c>
      <c r="Z18" s="17" t="s">
        <v>9536</v>
      </c>
      <c r="AA18" s="17" t="s">
        <v>9536</v>
      </c>
      <c r="AB18" s="17" t="s">
        <v>9536</v>
      </c>
      <c r="AC18" s="17" t="s">
        <v>9536</v>
      </c>
      <c r="AD18" s="17" t="s">
        <v>9536</v>
      </c>
      <c r="AE18" s="17" t="s">
        <v>9536</v>
      </c>
      <c r="AF18" s="17" t="s">
        <v>9536</v>
      </c>
      <c r="AG18" s="17" t="s">
        <v>9536</v>
      </c>
      <c r="AH18" s="17" t="s">
        <v>9536</v>
      </c>
      <c r="AI18" s="17" t="s">
        <v>9536</v>
      </c>
      <c r="AJ18" s="17" t="s">
        <v>9536</v>
      </c>
      <c r="AK18" s="17" t="s">
        <v>9536</v>
      </c>
      <c r="AL18" s="17" t="s">
        <v>9536</v>
      </c>
      <c r="AM18" s="17" t="s">
        <v>9536</v>
      </c>
      <c r="AN18" s="17" t="s">
        <v>9536</v>
      </c>
      <c r="AO18" s="17" t="s">
        <v>9536</v>
      </c>
      <c r="AP18" s="17" t="s">
        <v>9536</v>
      </c>
      <c r="AQ18" s="17" t="s">
        <v>9536</v>
      </c>
      <c r="AR18" s="17" t="s">
        <v>9536</v>
      </c>
      <c r="AS18" s="17" t="s">
        <v>9536</v>
      </c>
      <c r="AT18" s="17" t="s">
        <v>9536</v>
      </c>
      <c r="AU18" s="17" t="s">
        <v>9536</v>
      </c>
      <c r="AV18" s="17" t="s">
        <v>9536</v>
      </c>
      <c r="AW18" s="17" t="s">
        <v>9536</v>
      </c>
      <c r="AX18" s="17" t="s">
        <v>9536</v>
      </c>
      <c r="AY18" s="17" t="s">
        <v>9536</v>
      </c>
      <c r="AZ18" s="17" t="s">
        <v>9536</v>
      </c>
      <c r="BA18" s="17" t="s">
        <v>9536</v>
      </c>
      <c r="BB18" s="17" t="s">
        <v>9536</v>
      </c>
      <c r="BC18" s="17" t="s">
        <v>9536</v>
      </c>
      <c r="BD18" s="17" t="s">
        <v>9536</v>
      </c>
      <c r="BE18" s="17" t="s">
        <v>9536</v>
      </c>
      <c r="BF18" s="17" t="s">
        <v>9536</v>
      </c>
      <c r="BG18" s="17" t="s">
        <v>9536</v>
      </c>
      <c r="BH18" s="17" t="s">
        <v>9536</v>
      </c>
      <c r="BI18" s="17" t="s">
        <v>9536</v>
      </c>
      <c r="BJ18" s="17" t="s">
        <v>9536</v>
      </c>
      <c r="BK18" s="17" t="s">
        <v>9536</v>
      </c>
      <c r="BL18" s="17" t="s">
        <v>9536</v>
      </c>
      <c r="BM18" s="17" t="s">
        <v>9536</v>
      </c>
      <c r="BN18" s="17" t="s">
        <v>9536</v>
      </c>
      <c r="BO18" s="17" t="s">
        <v>9536</v>
      </c>
      <c r="BP18" s="17" t="s">
        <v>9536</v>
      </c>
      <c r="BQ18" s="17" t="s">
        <v>9536</v>
      </c>
      <c r="BR18" s="17" t="s">
        <v>9536</v>
      </c>
      <c r="BS18" s="17" t="s">
        <v>9536</v>
      </c>
      <c r="BT18" s="17" t="s">
        <v>9536</v>
      </c>
      <c r="BU18" s="17" t="s">
        <v>9536</v>
      </c>
      <c r="BV18" s="17" t="s">
        <v>9536</v>
      </c>
      <c r="BW18" s="17" t="s">
        <v>9536</v>
      </c>
      <c r="BX18" s="17" t="s">
        <v>9536</v>
      </c>
      <c r="BY18" s="17" t="s">
        <v>9536</v>
      </c>
      <c r="BZ18" s="17" t="s">
        <v>9536</v>
      </c>
      <c r="CA18" s="17" t="s">
        <v>9536</v>
      </c>
      <c r="CB18" s="17" t="s">
        <v>9536</v>
      </c>
      <c r="CC18" s="17" t="s">
        <v>9536</v>
      </c>
      <c r="CD18" s="17" t="s">
        <v>9536</v>
      </c>
      <c r="CE18" s="17" t="s">
        <v>9536</v>
      </c>
      <c r="CF18" s="17" t="s">
        <v>9536</v>
      </c>
      <c r="CG18" s="17" t="s">
        <v>9536</v>
      </c>
      <c r="CH18" s="17" t="s">
        <v>9536</v>
      </c>
      <c r="CI18" s="17" t="s">
        <v>9536</v>
      </c>
      <c r="CJ18" s="17" t="s">
        <v>9536</v>
      </c>
      <c r="CK18" s="17" t="s">
        <v>9536</v>
      </c>
      <c r="CL18" s="17" t="s">
        <v>9536</v>
      </c>
      <c r="CM18" s="17" t="s">
        <v>9536</v>
      </c>
      <c r="CN18" s="17" t="s">
        <v>9536</v>
      </c>
      <c r="CO18" s="17" t="s">
        <v>9536</v>
      </c>
      <c r="CP18" s="17" t="s">
        <v>9536</v>
      </c>
      <c r="CQ18" s="17" t="s">
        <v>9536</v>
      </c>
      <c r="CR18" s="17" t="s">
        <v>9536</v>
      </c>
      <c r="CS18" s="17" t="s">
        <v>9536</v>
      </c>
      <c r="CT18" s="17" t="s">
        <v>9536</v>
      </c>
      <c r="CU18" s="17" t="s">
        <v>9536</v>
      </c>
      <c r="CV18" s="17" t="s">
        <v>9536</v>
      </c>
      <c r="CW18" s="17" t="s">
        <v>9536</v>
      </c>
      <c r="CX18" s="17" t="s">
        <v>9536</v>
      </c>
      <c r="CY18" s="17" t="s">
        <v>9536</v>
      </c>
      <c r="CZ18" s="17" t="s">
        <v>9536</v>
      </c>
      <c r="DA18" s="17" t="s">
        <v>9536</v>
      </c>
      <c r="DB18" s="17" t="s">
        <v>9536</v>
      </c>
      <c r="DC18" s="17" t="s">
        <v>9536</v>
      </c>
      <c r="DD18" s="17" t="s">
        <v>9536</v>
      </c>
      <c r="DE18" s="17" t="s">
        <v>9536</v>
      </c>
      <c r="DF18" s="17" t="s">
        <v>9536</v>
      </c>
      <c r="DG18" s="17" t="s">
        <v>9536</v>
      </c>
      <c r="DH18" s="17" t="s">
        <v>9536</v>
      </c>
      <c r="DI18" s="17" t="s">
        <v>9536</v>
      </c>
      <c r="DJ18" s="17" t="s">
        <v>9536</v>
      </c>
      <c r="DK18" s="17" t="s">
        <v>9536</v>
      </c>
      <c r="DL18" s="17" t="s">
        <v>9536</v>
      </c>
      <c r="DM18" s="17" t="s">
        <v>9536</v>
      </c>
      <c r="DN18" s="17" t="s">
        <v>9536</v>
      </c>
      <c r="DO18" s="17" t="s">
        <v>9536</v>
      </c>
      <c r="DP18" s="17" t="s">
        <v>9536</v>
      </c>
      <c r="DQ18" s="17" t="s">
        <v>9536</v>
      </c>
      <c r="DR18" s="17" t="s">
        <v>9536</v>
      </c>
      <c r="DS18" s="17" t="s">
        <v>9536</v>
      </c>
      <c r="DT18" s="17" t="s">
        <v>9536</v>
      </c>
      <c r="DU18" s="17" t="s">
        <v>9536</v>
      </c>
      <c r="DV18" s="17" t="s">
        <v>9536</v>
      </c>
      <c r="DW18" s="17" t="s">
        <v>9536</v>
      </c>
      <c r="DX18" s="17" t="s">
        <v>9536</v>
      </c>
      <c r="DY18" s="17" t="s">
        <v>9536</v>
      </c>
      <c r="DZ18" s="17" t="s">
        <v>9536</v>
      </c>
      <c r="EA18" s="17" t="s">
        <v>9536</v>
      </c>
      <c r="EB18" s="17" t="s">
        <v>9536</v>
      </c>
      <c r="EC18" s="17" t="s">
        <v>9536</v>
      </c>
      <c r="ED18" s="17" t="s">
        <v>9536</v>
      </c>
      <c r="EE18" s="17" t="s">
        <v>9536</v>
      </c>
      <c r="EF18" s="17" t="s">
        <v>9536</v>
      </c>
      <c r="EG18" s="17" t="s">
        <v>9536</v>
      </c>
      <c r="EH18" s="17" t="s">
        <v>9536</v>
      </c>
      <c r="EI18" s="17" t="s">
        <v>9536</v>
      </c>
      <c r="EJ18" s="17" t="s">
        <v>9536</v>
      </c>
      <c r="EK18" s="17" t="s">
        <v>9536</v>
      </c>
      <c r="EL18" s="17" t="s">
        <v>9536</v>
      </c>
      <c r="EM18" s="17" t="s">
        <v>9536</v>
      </c>
      <c r="EN18" s="17" t="s">
        <v>9536</v>
      </c>
      <c r="EO18" s="17" t="s">
        <v>9536</v>
      </c>
      <c r="EP18" s="17" t="s">
        <v>9536</v>
      </c>
      <c r="EQ18" s="17" t="s">
        <v>9536</v>
      </c>
      <c r="ER18" s="17" t="s">
        <v>9536</v>
      </c>
      <c r="ES18" s="17" t="s">
        <v>9536</v>
      </c>
      <c r="ET18" s="17" t="s">
        <v>9536</v>
      </c>
      <c r="EU18" s="17" t="s">
        <v>9536</v>
      </c>
      <c r="EV18" s="17" t="s">
        <v>9536</v>
      </c>
      <c r="EW18" s="17" t="s">
        <v>9536</v>
      </c>
      <c r="EX18" s="17" t="s">
        <v>9536</v>
      </c>
      <c r="EY18" s="17" t="s">
        <v>9536</v>
      </c>
      <c r="EZ18" s="17" t="s">
        <v>9536</v>
      </c>
      <c r="FA18" s="17" t="s">
        <v>9536</v>
      </c>
      <c r="FB18" s="17" t="s">
        <v>9536</v>
      </c>
      <c r="FC18" s="17" t="s">
        <v>9536</v>
      </c>
      <c r="FD18" s="17" t="s">
        <v>9536</v>
      </c>
      <c r="FE18" s="17" t="s">
        <v>9536</v>
      </c>
      <c r="FF18" s="17" t="s">
        <v>9536</v>
      </c>
      <c r="FG18" s="17" t="s">
        <v>9536</v>
      </c>
      <c r="FH18" s="17" t="s">
        <v>9536</v>
      </c>
      <c r="FI18" s="17" t="s">
        <v>9536</v>
      </c>
      <c r="FJ18" s="17" t="s">
        <v>9536</v>
      </c>
      <c r="FK18" s="17" t="s">
        <v>9536</v>
      </c>
      <c r="FL18" s="17" t="s">
        <v>9536</v>
      </c>
      <c r="FM18" s="17" t="s">
        <v>9536</v>
      </c>
      <c r="FN18" s="17" t="s">
        <v>9536</v>
      </c>
      <c r="FO18" s="17" t="s">
        <v>9536</v>
      </c>
      <c r="FP18" s="17" t="s">
        <v>9536</v>
      </c>
      <c r="FQ18" s="17" t="s">
        <v>9536</v>
      </c>
      <c r="FR18" s="17" t="s">
        <v>9536</v>
      </c>
      <c r="FS18" s="17" t="s">
        <v>9536</v>
      </c>
      <c r="FT18" s="17" t="s">
        <v>9536</v>
      </c>
      <c r="FU18" s="17" t="s">
        <v>9536</v>
      </c>
      <c r="FV18" s="17" t="s">
        <v>9536</v>
      </c>
      <c r="FW18" s="17" t="s">
        <v>9536</v>
      </c>
      <c r="FX18" s="17" t="s">
        <v>9536</v>
      </c>
      <c r="FY18" s="17" t="s">
        <v>9536</v>
      </c>
      <c r="FZ18" s="17" t="s">
        <v>9536</v>
      </c>
      <c r="GA18" s="17" t="s">
        <v>9536</v>
      </c>
      <c r="GB18" s="17" t="s">
        <v>9536</v>
      </c>
      <c r="GC18" s="17" t="s">
        <v>9536</v>
      </c>
      <c r="GD18" s="17" t="s">
        <v>9536</v>
      </c>
      <c r="GE18" s="17" t="s">
        <v>9536</v>
      </c>
      <c r="GF18" s="17" t="s">
        <v>9536</v>
      </c>
      <c r="GG18" s="17" t="s">
        <v>9536</v>
      </c>
      <c r="GH18" s="17" t="s">
        <v>9536</v>
      </c>
      <c r="GI18" s="17" t="s">
        <v>9536</v>
      </c>
      <c r="GJ18" s="17" t="s">
        <v>9536</v>
      </c>
      <c r="GK18" s="17" t="s">
        <v>9536</v>
      </c>
      <c r="GL18" s="17" t="s">
        <v>9536</v>
      </c>
      <c r="GM18" s="17" t="s">
        <v>9536</v>
      </c>
      <c r="GN18" s="17" t="s">
        <v>9536</v>
      </c>
      <c r="GO18" s="17" t="s">
        <v>9536</v>
      </c>
      <c r="GP18" s="17" t="s">
        <v>9536</v>
      </c>
      <c r="GQ18" s="17" t="s">
        <v>9536</v>
      </c>
      <c r="GR18" s="17" t="s">
        <v>9536</v>
      </c>
      <c r="GS18" s="17" t="s">
        <v>9536</v>
      </c>
      <c r="GT18" s="17" t="s">
        <v>9536</v>
      </c>
    </row>
    <row r="19" spans="1:202">
      <c r="A19" s="24" t="s">
        <v>231</v>
      </c>
      <c r="B19" s="24" t="s">
        <v>232</v>
      </c>
      <c r="C19" s="17" t="s">
        <v>9536</v>
      </c>
      <c r="D19" s="17" t="s">
        <v>9536</v>
      </c>
      <c r="E19" s="17" t="s">
        <v>9536</v>
      </c>
      <c r="F19" s="17" t="s">
        <v>9536</v>
      </c>
      <c r="G19" s="17" t="s">
        <v>9536</v>
      </c>
      <c r="H19" s="17" t="s">
        <v>9536</v>
      </c>
      <c r="I19" s="17" t="s">
        <v>9536</v>
      </c>
      <c r="J19" s="17" t="s">
        <v>9536</v>
      </c>
      <c r="K19" s="17" t="s">
        <v>9536</v>
      </c>
      <c r="L19" s="17" t="s">
        <v>9536</v>
      </c>
      <c r="M19" s="17" t="s">
        <v>9536</v>
      </c>
      <c r="N19" s="17" t="s">
        <v>9536</v>
      </c>
      <c r="O19" s="17" t="s">
        <v>9536</v>
      </c>
      <c r="P19" s="17" t="s">
        <v>9536</v>
      </c>
      <c r="Q19" s="17" t="s">
        <v>9536</v>
      </c>
      <c r="R19" s="17" t="s">
        <v>9536</v>
      </c>
      <c r="S19" s="17" t="s">
        <v>9536</v>
      </c>
      <c r="T19" s="17" t="s">
        <v>9536</v>
      </c>
      <c r="U19" s="17" t="s">
        <v>9536</v>
      </c>
      <c r="V19" s="17" t="s">
        <v>9536</v>
      </c>
      <c r="W19" s="17" t="s">
        <v>9536</v>
      </c>
      <c r="X19" s="17" t="s">
        <v>9536</v>
      </c>
      <c r="Y19" s="17" t="s">
        <v>9536</v>
      </c>
      <c r="Z19" s="17" t="s">
        <v>9536</v>
      </c>
      <c r="AA19" s="17" t="s">
        <v>9536</v>
      </c>
      <c r="AB19" s="17" t="s">
        <v>9536</v>
      </c>
      <c r="AC19" s="17" t="s">
        <v>9536</v>
      </c>
      <c r="AD19" s="17" t="s">
        <v>9536</v>
      </c>
      <c r="AE19" s="17" t="s">
        <v>9536</v>
      </c>
      <c r="AF19" s="17" t="s">
        <v>9536</v>
      </c>
      <c r="AG19" s="17" t="s">
        <v>9536</v>
      </c>
      <c r="AH19" s="17" t="s">
        <v>9536</v>
      </c>
      <c r="AI19" s="17" t="s">
        <v>9536</v>
      </c>
      <c r="AJ19" s="17" t="s">
        <v>9536</v>
      </c>
      <c r="AK19" s="17" t="s">
        <v>9536</v>
      </c>
      <c r="AL19" s="17" t="s">
        <v>9536</v>
      </c>
      <c r="AM19" s="17" t="s">
        <v>9536</v>
      </c>
      <c r="AN19" s="17" t="s">
        <v>9536</v>
      </c>
      <c r="AO19" s="17" t="s">
        <v>9536</v>
      </c>
      <c r="AP19" s="17" t="s">
        <v>9536</v>
      </c>
      <c r="AQ19" s="17" t="s">
        <v>9536</v>
      </c>
      <c r="AR19" s="17" t="s">
        <v>9536</v>
      </c>
      <c r="AS19" s="17" t="s">
        <v>9536</v>
      </c>
      <c r="AT19" s="17" t="s">
        <v>9536</v>
      </c>
      <c r="AU19" s="17" t="s">
        <v>9536</v>
      </c>
      <c r="AV19" s="17" t="s">
        <v>9536</v>
      </c>
      <c r="AW19" s="17" t="s">
        <v>9536</v>
      </c>
      <c r="AX19" s="17" t="s">
        <v>9536</v>
      </c>
      <c r="AY19" s="17" t="s">
        <v>9536</v>
      </c>
      <c r="AZ19" s="17" t="s">
        <v>9536</v>
      </c>
      <c r="BA19" s="17" t="s">
        <v>9536</v>
      </c>
      <c r="BB19" s="17" t="s">
        <v>9536</v>
      </c>
      <c r="BC19" s="17" t="s">
        <v>9536</v>
      </c>
      <c r="BD19" s="17" t="s">
        <v>9536</v>
      </c>
      <c r="BE19" s="17" t="s">
        <v>9536</v>
      </c>
      <c r="BF19" s="17" t="s">
        <v>9536</v>
      </c>
      <c r="BG19" s="17" t="s">
        <v>9536</v>
      </c>
      <c r="BH19" s="17" t="s">
        <v>9536</v>
      </c>
      <c r="BI19" s="17" t="s">
        <v>9536</v>
      </c>
      <c r="BJ19" s="17" t="s">
        <v>9536</v>
      </c>
      <c r="BK19" s="17" t="s">
        <v>9536</v>
      </c>
      <c r="BL19" s="17" t="s">
        <v>9536</v>
      </c>
      <c r="BM19" s="17" t="s">
        <v>9536</v>
      </c>
      <c r="BN19" s="17" t="s">
        <v>9536</v>
      </c>
      <c r="BO19" s="17" t="s">
        <v>9536</v>
      </c>
      <c r="BP19" s="17" t="s">
        <v>9536</v>
      </c>
      <c r="BQ19" s="17" t="s">
        <v>9536</v>
      </c>
      <c r="BR19" s="17" t="s">
        <v>9536</v>
      </c>
      <c r="BS19" s="17" t="s">
        <v>9536</v>
      </c>
      <c r="BT19" s="17" t="s">
        <v>9536</v>
      </c>
      <c r="BU19" s="17" t="s">
        <v>9536</v>
      </c>
      <c r="BV19" s="17" t="s">
        <v>9536</v>
      </c>
      <c r="BW19" s="17" t="s">
        <v>9536</v>
      </c>
      <c r="BX19" s="17" t="s">
        <v>9536</v>
      </c>
      <c r="BY19" s="17" t="s">
        <v>9536</v>
      </c>
      <c r="BZ19" s="17" t="s">
        <v>9536</v>
      </c>
      <c r="CA19" s="17" t="s">
        <v>9536</v>
      </c>
      <c r="CB19" s="17" t="s">
        <v>9536</v>
      </c>
      <c r="CC19" s="17" t="s">
        <v>9536</v>
      </c>
      <c r="CD19" s="17" t="s">
        <v>9536</v>
      </c>
      <c r="CE19" s="17" t="s">
        <v>9536</v>
      </c>
      <c r="CF19" s="17" t="s">
        <v>9536</v>
      </c>
      <c r="CG19" s="17" t="s">
        <v>9536</v>
      </c>
      <c r="CH19" s="17" t="s">
        <v>9536</v>
      </c>
      <c r="CI19" s="17" t="s">
        <v>9536</v>
      </c>
      <c r="CJ19" s="17" t="s">
        <v>9536</v>
      </c>
      <c r="CK19" s="17" t="s">
        <v>9536</v>
      </c>
      <c r="CL19" s="17" t="s">
        <v>9536</v>
      </c>
      <c r="CM19" s="17" t="s">
        <v>9536</v>
      </c>
      <c r="CN19" s="17" t="s">
        <v>9536</v>
      </c>
      <c r="CO19" s="17" t="s">
        <v>9536</v>
      </c>
      <c r="CP19" s="17" t="s">
        <v>9536</v>
      </c>
      <c r="CQ19" s="17" t="s">
        <v>9536</v>
      </c>
      <c r="CR19" s="17" t="s">
        <v>9536</v>
      </c>
      <c r="CS19" s="17" t="s">
        <v>9536</v>
      </c>
      <c r="CT19" s="17" t="s">
        <v>9536</v>
      </c>
      <c r="CU19" s="17" t="s">
        <v>9536</v>
      </c>
      <c r="CV19" s="17" t="s">
        <v>9536</v>
      </c>
      <c r="CW19" s="17" t="s">
        <v>9536</v>
      </c>
      <c r="CX19" s="17" t="s">
        <v>9536</v>
      </c>
      <c r="CY19" s="17" t="s">
        <v>9536</v>
      </c>
      <c r="CZ19" s="17" t="s">
        <v>9536</v>
      </c>
      <c r="DA19" s="17" t="s">
        <v>9536</v>
      </c>
      <c r="DB19" s="17" t="s">
        <v>9536</v>
      </c>
      <c r="DC19" s="17" t="s">
        <v>9536</v>
      </c>
      <c r="DD19" s="17" t="s">
        <v>9536</v>
      </c>
      <c r="DE19" s="17" t="s">
        <v>9536</v>
      </c>
      <c r="DF19" s="17" t="s">
        <v>9536</v>
      </c>
      <c r="DG19" s="17" t="s">
        <v>9536</v>
      </c>
      <c r="DH19" s="17" t="s">
        <v>9536</v>
      </c>
      <c r="DI19" s="17" t="s">
        <v>9536</v>
      </c>
      <c r="DJ19" s="17" t="s">
        <v>9536</v>
      </c>
      <c r="DK19" s="17" t="s">
        <v>9536</v>
      </c>
      <c r="DL19" s="17" t="s">
        <v>9536</v>
      </c>
      <c r="DM19" s="17" t="s">
        <v>9536</v>
      </c>
      <c r="DN19" s="17" t="s">
        <v>9536</v>
      </c>
      <c r="DO19" s="17" t="s">
        <v>9536</v>
      </c>
      <c r="DP19" s="17" t="s">
        <v>9536</v>
      </c>
      <c r="DQ19" s="17" t="s">
        <v>9536</v>
      </c>
      <c r="DR19" s="17" t="s">
        <v>9536</v>
      </c>
      <c r="DS19" s="17" t="s">
        <v>9536</v>
      </c>
      <c r="DT19" s="17" t="s">
        <v>9536</v>
      </c>
      <c r="DU19" s="17" t="s">
        <v>9536</v>
      </c>
      <c r="DV19" s="17" t="s">
        <v>9536</v>
      </c>
      <c r="DW19" s="17" t="s">
        <v>9536</v>
      </c>
      <c r="DX19" s="17" t="s">
        <v>9536</v>
      </c>
      <c r="DY19" s="17" t="s">
        <v>9536</v>
      </c>
      <c r="DZ19" s="17" t="s">
        <v>9536</v>
      </c>
      <c r="EA19" s="17" t="s">
        <v>9536</v>
      </c>
      <c r="EB19" s="17" t="s">
        <v>9536</v>
      </c>
      <c r="EC19" s="17" t="s">
        <v>9536</v>
      </c>
      <c r="ED19" s="17" t="s">
        <v>9536</v>
      </c>
      <c r="EE19" s="17" t="s">
        <v>9536</v>
      </c>
      <c r="EF19" s="17" t="s">
        <v>9536</v>
      </c>
      <c r="EG19" s="17" t="s">
        <v>9536</v>
      </c>
      <c r="EH19" s="17" t="s">
        <v>9536</v>
      </c>
      <c r="EI19" s="17" t="s">
        <v>9536</v>
      </c>
      <c r="EJ19" s="17" t="s">
        <v>9536</v>
      </c>
      <c r="EK19" s="17" t="s">
        <v>9536</v>
      </c>
      <c r="EL19" s="17" t="s">
        <v>9536</v>
      </c>
      <c r="EM19" s="17" t="s">
        <v>9536</v>
      </c>
      <c r="EN19" s="17" t="s">
        <v>9536</v>
      </c>
      <c r="EO19" s="17" t="s">
        <v>9536</v>
      </c>
      <c r="EP19" s="17" t="s">
        <v>9536</v>
      </c>
      <c r="EQ19" s="17" t="s">
        <v>9536</v>
      </c>
      <c r="ER19" s="17" t="s">
        <v>9536</v>
      </c>
      <c r="ES19" s="17" t="s">
        <v>9536</v>
      </c>
      <c r="ET19" s="17" t="s">
        <v>9536</v>
      </c>
      <c r="EU19" s="17" t="s">
        <v>9536</v>
      </c>
      <c r="EV19" s="17" t="s">
        <v>9536</v>
      </c>
      <c r="EW19" s="17" t="s">
        <v>9536</v>
      </c>
      <c r="EX19" s="17" t="s">
        <v>9536</v>
      </c>
      <c r="EY19" s="17" t="s">
        <v>9536</v>
      </c>
      <c r="EZ19" s="17" t="s">
        <v>9536</v>
      </c>
      <c r="FA19" s="17" t="s">
        <v>9536</v>
      </c>
      <c r="FB19" s="17" t="s">
        <v>9536</v>
      </c>
      <c r="FC19" s="17" t="s">
        <v>9536</v>
      </c>
      <c r="FD19" s="17" t="s">
        <v>9536</v>
      </c>
      <c r="FE19" s="17" t="s">
        <v>9536</v>
      </c>
      <c r="FF19" s="17" t="s">
        <v>9536</v>
      </c>
      <c r="FG19" s="17" t="s">
        <v>9536</v>
      </c>
      <c r="FH19" s="17" t="s">
        <v>9536</v>
      </c>
      <c r="FI19" s="17" t="s">
        <v>9536</v>
      </c>
      <c r="FJ19" s="17" t="s">
        <v>9536</v>
      </c>
      <c r="FK19" s="17" t="s">
        <v>9536</v>
      </c>
      <c r="FL19" s="17" t="s">
        <v>9536</v>
      </c>
      <c r="FM19" s="17" t="s">
        <v>9536</v>
      </c>
      <c r="FN19" s="17" t="s">
        <v>9536</v>
      </c>
      <c r="FO19" s="17" t="s">
        <v>9536</v>
      </c>
      <c r="FP19" s="17" t="s">
        <v>9536</v>
      </c>
      <c r="FQ19" s="17" t="s">
        <v>9536</v>
      </c>
      <c r="FR19" s="17" t="s">
        <v>9536</v>
      </c>
      <c r="FS19" s="17" t="s">
        <v>9536</v>
      </c>
      <c r="FT19" s="17" t="s">
        <v>9536</v>
      </c>
      <c r="FU19" s="17" t="s">
        <v>9536</v>
      </c>
      <c r="FV19" s="17" t="s">
        <v>9536</v>
      </c>
      <c r="FW19" s="17" t="s">
        <v>9536</v>
      </c>
      <c r="FX19" s="17" t="s">
        <v>9536</v>
      </c>
      <c r="FY19" s="17" t="s">
        <v>9536</v>
      </c>
      <c r="FZ19" s="17" t="s">
        <v>9536</v>
      </c>
      <c r="GA19" s="17" t="s">
        <v>9536</v>
      </c>
      <c r="GB19" s="17" t="s">
        <v>9536</v>
      </c>
      <c r="GC19" s="17" t="s">
        <v>9536</v>
      </c>
      <c r="GD19" s="17" t="s">
        <v>9536</v>
      </c>
      <c r="GE19" s="17" t="s">
        <v>9536</v>
      </c>
      <c r="GF19" s="17" t="s">
        <v>9536</v>
      </c>
      <c r="GG19" s="17" t="s">
        <v>9536</v>
      </c>
      <c r="GH19" s="17" t="s">
        <v>9536</v>
      </c>
      <c r="GI19" s="17" t="s">
        <v>9536</v>
      </c>
      <c r="GJ19" s="17" t="s">
        <v>9536</v>
      </c>
      <c r="GK19" s="17" t="s">
        <v>9536</v>
      </c>
      <c r="GL19" s="17" t="s">
        <v>9536</v>
      </c>
      <c r="GM19" s="17" t="s">
        <v>9536</v>
      </c>
      <c r="GN19" s="17" t="s">
        <v>9536</v>
      </c>
      <c r="GO19" s="17" t="s">
        <v>9536</v>
      </c>
      <c r="GP19" s="17" t="s">
        <v>9536</v>
      </c>
      <c r="GQ19" s="17" t="s">
        <v>9536</v>
      </c>
      <c r="GR19" s="17" t="s">
        <v>9536</v>
      </c>
      <c r="GS19" s="17" t="s">
        <v>9536</v>
      </c>
      <c r="GT19" s="17" t="s">
        <v>9536</v>
      </c>
    </row>
    <row r="20" spans="1:202">
      <c r="A20" s="24" t="s">
        <v>233</v>
      </c>
      <c r="B20" s="24" t="s">
        <v>234</v>
      </c>
      <c r="C20" s="17" t="s">
        <v>9536</v>
      </c>
      <c r="D20" s="17" t="s">
        <v>9536</v>
      </c>
      <c r="E20" s="17" t="s">
        <v>9536</v>
      </c>
      <c r="F20" s="17" t="s">
        <v>9536</v>
      </c>
      <c r="G20" s="17" t="s">
        <v>9536</v>
      </c>
      <c r="H20" s="17" t="s">
        <v>9536</v>
      </c>
      <c r="I20" s="17" t="s">
        <v>9536</v>
      </c>
      <c r="J20" s="17" t="s">
        <v>9536</v>
      </c>
      <c r="K20" s="17" t="s">
        <v>9536</v>
      </c>
      <c r="L20" s="17" t="s">
        <v>9536</v>
      </c>
      <c r="M20" s="17" t="s">
        <v>9536</v>
      </c>
      <c r="N20" s="17" t="s">
        <v>9536</v>
      </c>
      <c r="O20" s="17" t="s">
        <v>9536</v>
      </c>
      <c r="P20" s="17" t="s">
        <v>9536</v>
      </c>
      <c r="Q20" s="17" t="s">
        <v>9536</v>
      </c>
      <c r="R20" s="17" t="s">
        <v>9536</v>
      </c>
      <c r="S20" s="17" t="s">
        <v>9536</v>
      </c>
      <c r="T20" s="17" t="s">
        <v>9536</v>
      </c>
      <c r="U20" s="17" t="s">
        <v>9536</v>
      </c>
      <c r="V20" s="17" t="s">
        <v>9536</v>
      </c>
      <c r="W20" s="17" t="s">
        <v>9536</v>
      </c>
      <c r="X20" s="17" t="s">
        <v>9536</v>
      </c>
      <c r="Y20" s="17" t="s">
        <v>9536</v>
      </c>
      <c r="Z20" s="17" t="s">
        <v>9536</v>
      </c>
      <c r="AA20" s="17" t="s">
        <v>9536</v>
      </c>
      <c r="AB20" s="17" t="s">
        <v>9536</v>
      </c>
      <c r="AC20" s="17" t="s">
        <v>9536</v>
      </c>
      <c r="AD20" s="17" t="s">
        <v>9536</v>
      </c>
      <c r="AE20" s="17" t="s">
        <v>9536</v>
      </c>
      <c r="AF20" s="17" t="s">
        <v>9536</v>
      </c>
      <c r="AG20" s="17" t="s">
        <v>9536</v>
      </c>
      <c r="AH20" s="17" t="s">
        <v>9536</v>
      </c>
      <c r="AI20" s="17" t="s">
        <v>9536</v>
      </c>
      <c r="AJ20" s="17" t="s">
        <v>9536</v>
      </c>
      <c r="AK20" s="17" t="s">
        <v>9536</v>
      </c>
      <c r="AL20" s="17" t="s">
        <v>9536</v>
      </c>
      <c r="AM20" s="17" t="s">
        <v>9536</v>
      </c>
      <c r="AN20" s="17" t="s">
        <v>9536</v>
      </c>
      <c r="AO20" s="17" t="s">
        <v>9536</v>
      </c>
      <c r="AP20" s="17" t="s">
        <v>9536</v>
      </c>
      <c r="AQ20" s="17" t="s">
        <v>9536</v>
      </c>
      <c r="AR20" s="17" t="s">
        <v>9536</v>
      </c>
      <c r="AS20" s="17" t="s">
        <v>9536</v>
      </c>
      <c r="AT20" s="17" t="s">
        <v>9536</v>
      </c>
      <c r="AU20" s="17" t="s">
        <v>9536</v>
      </c>
      <c r="AV20" s="17" t="s">
        <v>9536</v>
      </c>
      <c r="AW20" s="17" t="s">
        <v>9536</v>
      </c>
      <c r="AX20" s="17" t="s">
        <v>9536</v>
      </c>
      <c r="AY20" s="17" t="s">
        <v>9536</v>
      </c>
      <c r="AZ20" s="17" t="s">
        <v>9536</v>
      </c>
      <c r="BA20" s="17" t="s">
        <v>9536</v>
      </c>
      <c r="BB20" s="17" t="s">
        <v>9536</v>
      </c>
      <c r="BC20" s="17" t="s">
        <v>9536</v>
      </c>
      <c r="BD20" s="17" t="s">
        <v>9536</v>
      </c>
      <c r="BE20" s="17" t="s">
        <v>9536</v>
      </c>
      <c r="BF20" s="17" t="s">
        <v>9536</v>
      </c>
      <c r="BG20" s="17" t="s">
        <v>9536</v>
      </c>
      <c r="BH20" s="17" t="s">
        <v>9536</v>
      </c>
      <c r="BI20" s="17" t="s">
        <v>9536</v>
      </c>
      <c r="BJ20" s="17" t="s">
        <v>9536</v>
      </c>
      <c r="BK20" s="17" t="s">
        <v>9536</v>
      </c>
      <c r="BL20" s="17" t="s">
        <v>9536</v>
      </c>
      <c r="BM20" s="17" t="s">
        <v>9536</v>
      </c>
      <c r="BN20" s="17" t="s">
        <v>9536</v>
      </c>
      <c r="BO20" s="17" t="s">
        <v>9536</v>
      </c>
      <c r="BP20" s="17" t="s">
        <v>9536</v>
      </c>
      <c r="BQ20" s="17" t="s">
        <v>9536</v>
      </c>
      <c r="BR20" s="17" t="s">
        <v>9536</v>
      </c>
      <c r="BS20" s="17" t="s">
        <v>9536</v>
      </c>
      <c r="BT20" s="17" t="s">
        <v>9536</v>
      </c>
      <c r="BU20" s="17" t="s">
        <v>9536</v>
      </c>
      <c r="BV20" s="17" t="s">
        <v>9536</v>
      </c>
      <c r="BW20" s="17" t="s">
        <v>9536</v>
      </c>
      <c r="BX20" s="17" t="s">
        <v>9536</v>
      </c>
      <c r="BY20" s="17" t="s">
        <v>9536</v>
      </c>
      <c r="BZ20" s="17" t="s">
        <v>9536</v>
      </c>
      <c r="CA20" s="17" t="s">
        <v>9536</v>
      </c>
      <c r="CB20" s="17" t="s">
        <v>9536</v>
      </c>
      <c r="CC20" s="17" t="s">
        <v>9536</v>
      </c>
      <c r="CD20" s="17" t="s">
        <v>9536</v>
      </c>
      <c r="CE20" s="17" t="s">
        <v>9536</v>
      </c>
      <c r="CF20" s="17" t="s">
        <v>9536</v>
      </c>
      <c r="CG20" s="17" t="s">
        <v>9536</v>
      </c>
      <c r="CH20" s="17" t="s">
        <v>9536</v>
      </c>
      <c r="CI20" s="17" t="s">
        <v>9536</v>
      </c>
      <c r="CJ20" s="17" t="s">
        <v>9536</v>
      </c>
      <c r="CK20" s="17" t="s">
        <v>9536</v>
      </c>
      <c r="CL20" s="17" t="s">
        <v>9536</v>
      </c>
      <c r="CM20" s="17" t="s">
        <v>9536</v>
      </c>
      <c r="CN20" s="17" t="s">
        <v>9536</v>
      </c>
      <c r="CO20" s="17" t="s">
        <v>9536</v>
      </c>
      <c r="CP20" s="17" t="s">
        <v>9536</v>
      </c>
      <c r="CQ20" s="17" t="s">
        <v>9536</v>
      </c>
      <c r="CR20" s="17" t="s">
        <v>9536</v>
      </c>
      <c r="CS20" s="17" t="s">
        <v>9536</v>
      </c>
      <c r="CT20" s="17" t="s">
        <v>9536</v>
      </c>
      <c r="CU20" s="17" t="s">
        <v>9536</v>
      </c>
      <c r="CV20" s="17" t="s">
        <v>9536</v>
      </c>
      <c r="CW20" s="17" t="s">
        <v>9536</v>
      </c>
      <c r="CX20" s="17" t="s">
        <v>9536</v>
      </c>
      <c r="CY20" s="17" t="s">
        <v>9536</v>
      </c>
      <c r="CZ20" s="17" t="s">
        <v>9536</v>
      </c>
      <c r="DA20" s="17" t="s">
        <v>9536</v>
      </c>
      <c r="DB20" s="17" t="s">
        <v>9536</v>
      </c>
      <c r="DC20" s="17" t="s">
        <v>9536</v>
      </c>
      <c r="DD20" s="17" t="s">
        <v>9536</v>
      </c>
      <c r="DE20" s="17" t="s">
        <v>9536</v>
      </c>
      <c r="DF20" s="17" t="s">
        <v>9536</v>
      </c>
      <c r="DG20" s="17" t="s">
        <v>9536</v>
      </c>
      <c r="DH20" s="17" t="s">
        <v>9536</v>
      </c>
      <c r="DI20" s="17" t="s">
        <v>9536</v>
      </c>
      <c r="DJ20" s="17" t="s">
        <v>9536</v>
      </c>
      <c r="DK20" s="17" t="s">
        <v>9536</v>
      </c>
      <c r="DL20" s="17" t="s">
        <v>9536</v>
      </c>
      <c r="DM20" s="17" t="s">
        <v>9536</v>
      </c>
      <c r="DN20" s="17" t="s">
        <v>9536</v>
      </c>
      <c r="DO20" s="17" t="s">
        <v>9536</v>
      </c>
      <c r="DP20" s="17" t="s">
        <v>9536</v>
      </c>
      <c r="DQ20" s="17" t="s">
        <v>9536</v>
      </c>
      <c r="DR20" s="17" t="s">
        <v>9536</v>
      </c>
      <c r="DS20" s="17" t="s">
        <v>9536</v>
      </c>
      <c r="DT20" s="17" t="s">
        <v>9536</v>
      </c>
      <c r="DU20" s="17" t="s">
        <v>9536</v>
      </c>
      <c r="DV20" s="17" t="s">
        <v>9536</v>
      </c>
      <c r="DW20" s="17" t="s">
        <v>9536</v>
      </c>
      <c r="DX20" s="17" t="s">
        <v>9536</v>
      </c>
      <c r="DY20" s="17" t="s">
        <v>9536</v>
      </c>
      <c r="DZ20" s="17" t="s">
        <v>9536</v>
      </c>
      <c r="EA20" s="17" t="s">
        <v>9536</v>
      </c>
      <c r="EB20" s="17" t="s">
        <v>9536</v>
      </c>
      <c r="EC20" s="17" t="s">
        <v>9536</v>
      </c>
      <c r="ED20" s="17" t="s">
        <v>9536</v>
      </c>
      <c r="EE20" s="17" t="s">
        <v>9536</v>
      </c>
      <c r="EF20" s="17" t="s">
        <v>9536</v>
      </c>
      <c r="EG20" s="17" t="s">
        <v>9536</v>
      </c>
      <c r="EH20" s="17" t="s">
        <v>9536</v>
      </c>
      <c r="EI20" s="17" t="s">
        <v>9536</v>
      </c>
      <c r="EJ20" s="17" t="s">
        <v>9536</v>
      </c>
      <c r="EK20" s="17" t="s">
        <v>9536</v>
      </c>
      <c r="EL20" s="17" t="s">
        <v>9536</v>
      </c>
      <c r="EM20" s="17" t="s">
        <v>9536</v>
      </c>
      <c r="EN20" s="17" t="s">
        <v>9536</v>
      </c>
      <c r="EO20" s="17" t="s">
        <v>9536</v>
      </c>
      <c r="EP20" s="17" t="s">
        <v>9536</v>
      </c>
      <c r="EQ20" s="17" t="s">
        <v>9536</v>
      </c>
      <c r="ER20" s="17" t="s">
        <v>9536</v>
      </c>
      <c r="ES20" s="17" t="s">
        <v>9536</v>
      </c>
      <c r="ET20" s="17" t="s">
        <v>9536</v>
      </c>
      <c r="EU20" s="17" t="s">
        <v>9536</v>
      </c>
      <c r="EV20" s="17" t="s">
        <v>9536</v>
      </c>
      <c r="EW20" s="17" t="s">
        <v>9536</v>
      </c>
      <c r="EX20" s="17" t="s">
        <v>9536</v>
      </c>
      <c r="EY20" s="17" t="s">
        <v>9536</v>
      </c>
      <c r="EZ20" s="17" t="s">
        <v>9536</v>
      </c>
      <c r="FA20" s="17" t="s">
        <v>9536</v>
      </c>
      <c r="FB20" s="17" t="s">
        <v>9536</v>
      </c>
      <c r="FC20" s="17" t="s">
        <v>9536</v>
      </c>
      <c r="FD20" s="17" t="s">
        <v>9536</v>
      </c>
      <c r="FE20" s="17" t="s">
        <v>9536</v>
      </c>
      <c r="FF20" s="17" t="s">
        <v>9536</v>
      </c>
      <c r="FG20" s="17" t="s">
        <v>9536</v>
      </c>
      <c r="FH20" s="17" t="s">
        <v>9536</v>
      </c>
      <c r="FI20" s="17" t="s">
        <v>9536</v>
      </c>
      <c r="FJ20" s="17" t="s">
        <v>9536</v>
      </c>
      <c r="FK20" s="17" t="s">
        <v>9536</v>
      </c>
      <c r="FL20" s="17" t="s">
        <v>9536</v>
      </c>
      <c r="FM20" s="17" t="s">
        <v>9536</v>
      </c>
      <c r="FN20" s="17" t="s">
        <v>9536</v>
      </c>
      <c r="FO20" s="17" t="s">
        <v>9536</v>
      </c>
      <c r="FP20" s="17" t="s">
        <v>9536</v>
      </c>
      <c r="FQ20" s="17" t="s">
        <v>9536</v>
      </c>
      <c r="FR20" s="17" t="s">
        <v>9536</v>
      </c>
      <c r="FS20" s="17" t="s">
        <v>9536</v>
      </c>
      <c r="FT20" s="17" t="s">
        <v>9536</v>
      </c>
      <c r="FU20" s="17" t="s">
        <v>9536</v>
      </c>
      <c r="FV20" s="17" t="s">
        <v>9536</v>
      </c>
      <c r="FW20" s="17" t="s">
        <v>9536</v>
      </c>
      <c r="FX20" s="17" t="s">
        <v>9536</v>
      </c>
      <c r="FY20" s="17" t="s">
        <v>9536</v>
      </c>
      <c r="FZ20" s="17" t="s">
        <v>9536</v>
      </c>
      <c r="GA20" s="17" t="s">
        <v>9536</v>
      </c>
      <c r="GB20" s="17" t="s">
        <v>9536</v>
      </c>
      <c r="GC20" s="17" t="s">
        <v>9536</v>
      </c>
      <c r="GD20" s="17" t="s">
        <v>9536</v>
      </c>
      <c r="GE20" s="17" t="s">
        <v>9536</v>
      </c>
      <c r="GF20" s="17" t="s">
        <v>9536</v>
      </c>
      <c r="GG20" s="17" t="s">
        <v>9536</v>
      </c>
      <c r="GH20" s="17" t="s">
        <v>9536</v>
      </c>
      <c r="GI20" s="17" t="s">
        <v>9536</v>
      </c>
      <c r="GJ20" s="17" t="s">
        <v>9536</v>
      </c>
      <c r="GK20" s="17" t="s">
        <v>9536</v>
      </c>
      <c r="GL20" s="17" t="s">
        <v>9536</v>
      </c>
      <c r="GM20" s="17" t="s">
        <v>9536</v>
      </c>
      <c r="GN20" s="17" t="s">
        <v>9536</v>
      </c>
      <c r="GO20" s="17" t="s">
        <v>9536</v>
      </c>
      <c r="GP20" s="17" t="s">
        <v>9536</v>
      </c>
      <c r="GQ20" s="17" t="s">
        <v>9536</v>
      </c>
      <c r="GR20" s="17" t="s">
        <v>9536</v>
      </c>
      <c r="GS20" s="17" t="s">
        <v>9536</v>
      </c>
      <c r="GT20" s="17" t="s">
        <v>9536</v>
      </c>
    </row>
    <row r="21" spans="1:202">
      <c r="A21" s="24" t="s">
        <v>235</v>
      </c>
      <c r="B21" s="24" t="s">
        <v>236</v>
      </c>
      <c r="C21" s="17" t="s">
        <v>9536</v>
      </c>
      <c r="D21" s="17" t="s">
        <v>9536</v>
      </c>
      <c r="E21" s="17" t="s">
        <v>9536</v>
      </c>
      <c r="F21" s="17" t="s">
        <v>9536</v>
      </c>
      <c r="G21" s="17" t="s">
        <v>9536</v>
      </c>
      <c r="H21" s="17" t="s">
        <v>9536</v>
      </c>
      <c r="I21" s="17" t="s">
        <v>9536</v>
      </c>
      <c r="J21" s="17" t="s">
        <v>9536</v>
      </c>
      <c r="K21" s="17" t="s">
        <v>9536</v>
      </c>
      <c r="L21" s="17" t="s">
        <v>9536</v>
      </c>
      <c r="M21" s="17" t="s">
        <v>9536</v>
      </c>
      <c r="N21" s="17" t="s">
        <v>9536</v>
      </c>
      <c r="O21" s="17" t="s">
        <v>9536</v>
      </c>
      <c r="P21" s="17" t="s">
        <v>9536</v>
      </c>
      <c r="Q21" s="17" t="s">
        <v>9536</v>
      </c>
      <c r="R21" s="17" t="s">
        <v>9536</v>
      </c>
      <c r="S21" s="17" t="s">
        <v>9536</v>
      </c>
      <c r="T21" s="17" t="s">
        <v>9536</v>
      </c>
      <c r="U21" s="17" t="s">
        <v>9536</v>
      </c>
      <c r="V21" s="17" t="s">
        <v>9536</v>
      </c>
      <c r="W21" s="17" t="s">
        <v>9536</v>
      </c>
      <c r="X21" s="17" t="s">
        <v>9536</v>
      </c>
      <c r="Y21" s="17" t="s">
        <v>9536</v>
      </c>
      <c r="Z21" s="17" t="s">
        <v>9536</v>
      </c>
      <c r="AA21" s="17" t="s">
        <v>9536</v>
      </c>
      <c r="AB21" s="17" t="s">
        <v>9536</v>
      </c>
      <c r="AC21" s="17" t="s">
        <v>9536</v>
      </c>
      <c r="AD21" s="17" t="s">
        <v>9536</v>
      </c>
      <c r="AE21" s="17" t="s">
        <v>9536</v>
      </c>
      <c r="AF21" s="17" t="s">
        <v>9536</v>
      </c>
      <c r="AG21" s="17" t="s">
        <v>9536</v>
      </c>
      <c r="AH21" s="17" t="s">
        <v>9536</v>
      </c>
      <c r="AI21" s="17" t="s">
        <v>9536</v>
      </c>
      <c r="AJ21" s="17" t="s">
        <v>9536</v>
      </c>
      <c r="AK21" s="17" t="s">
        <v>9536</v>
      </c>
      <c r="AL21" s="17" t="s">
        <v>9536</v>
      </c>
      <c r="AM21" s="17" t="s">
        <v>9536</v>
      </c>
      <c r="AN21" s="17" t="s">
        <v>9536</v>
      </c>
      <c r="AO21" s="17" t="s">
        <v>9536</v>
      </c>
      <c r="AP21" s="17" t="s">
        <v>9536</v>
      </c>
      <c r="AQ21" s="17" t="s">
        <v>9536</v>
      </c>
      <c r="AR21" s="17" t="s">
        <v>9536</v>
      </c>
      <c r="AS21" s="17" t="s">
        <v>9536</v>
      </c>
      <c r="AT21" s="17" t="s">
        <v>9536</v>
      </c>
      <c r="AU21" s="17" t="s">
        <v>9536</v>
      </c>
      <c r="AV21" s="17" t="s">
        <v>9536</v>
      </c>
      <c r="AW21" s="17" t="s">
        <v>9536</v>
      </c>
      <c r="AX21" s="17" t="s">
        <v>9536</v>
      </c>
      <c r="AY21" s="17" t="s">
        <v>9536</v>
      </c>
      <c r="AZ21" s="17" t="s">
        <v>9536</v>
      </c>
      <c r="BA21" s="17" t="s">
        <v>9536</v>
      </c>
      <c r="BB21" s="17" t="s">
        <v>9536</v>
      </c>
      <c r="BC21" s="17" t="s">
        <v>9536</v>
      </c>
      <c r="BD21" s="17" t="s">
        <v>9536</v>
      </c>
      <c r="BE21" s="17" t="s">
        <v>9536</v>
      </c>
      <c r="BF21" s="17" t="s">
        <v>9536</v>
      </c>
      <c r="BG21" s="17" t="s">
        <v>9536</v>
      </c>
      <c r="BH21" s="17" t="s">
        <v>9536</v>
      </c>
      <c r="BI21" s="17" t="s">
        <v>9536</v>
      </c>
      <c r="BJ21" s="17" t="s">
        <v>9536</v>
      </c>
      <c r="BK21" s="17" t="s">
        <v>9536</v>
      </c>
      <c r="BL21" s="17" t="s">
        <v>9536</v>
      </c>
      <c r="BM21" s="17" t="s">
        <v>9536</v>
      </c>
      <c r="BN21" s="17" t="s">
        <v>9536</v>
      </c>
      <c r="BO21" s="17" t="s">
        <v>9536</v>
      </c>
      <c r="BP21" s="17" t="s">
        <v>9536</v>
      </c>
      <c r="BQ21" s="17" t="s">
        <v>9536</v>
      </c>
      <c r="BR21" s="17" t="s">
        <v>9536</v>
      </c>
      <c r="BS21" s="17" t="s">
        <v>9536</v>
      </c>
      <c r="BT21" s="17" t="s">
        <v>9536</v>
      </c>
      <c r="BU21" s="17" t="s">
        <v>9536</v>
      </c>
      <c r="BV21" s="17" t="s">
        <v>9536</v>
      </c>
      <c r="BW21" s="17" t="s">
        <v>9536</v>
      </c>
      <c r="BX21" s="17" t="s">
        <v>9536</v>
      </c>
      <c r="BY21" s="17" t="s">
        <v>9536</v>
      </c>
      <c r="BZ21" s="17" t="s">
        <v>9536</v>
      </c>
      <c r="CA21" s="17" t="s">
        <v>9536</v>
      </c>
      <c r="CB21" s="17" t="s">
        <v>9536</v>
      </c>
      <c r="CC21" s="17" t="s">
        <v>9536</v>
      </c>
      <c r="CD21" s="17" t="s">
        <v>9536</v>
      </c>
      <c r="CE21" s="17" t="s">
        <v>9536</v>
      </c>
      <c r="CF21" s="17" t="s">
        <v>9536</v>
      </c>
      <c r="CG21" s="17" t="s">
        <v>9536</v>
      </c>
      <c r="CH21" s="17" t="s">
        <v>9536</v>
      </c>
      <c r="CI21" s="17" t="s">
        <v>9536</v>
      </c>
      <c r="CJ21" s="17" t="s">
        <v>9536</v>
      </c>
      <c r="CK21" s="17" t="s">
        <v>9536</v>
      </c>
      <c r="CL21" s="17" t="s">
        <v>9536</v>
      </c>
      <c r="CM21" s="17" t="s">
        <v>9536</v>
      </c>
      <c r="CN21" s="17" t="s">
        <v>9536</v>
      </c>
      <c r="CO21" s="17" t="s">
        <v>9536</v>
      </c>
      <c r="CP21" s="17" t="s">
        <v>9536</v>
      </c>
      <c r="CQ21" s="17" t="s">
        <v>9536</v>
      </c>
      <c r="CR21" s="17" t="s">
        <v>9536</v>
      </c>
      <c r="CS21" s="17" t="s">
        <v>9536</v>
      </c>
      <c r="CT21" s="17" t="s">
        <v>9536</v>
      </c>
      <c r="CU21" s="17" t="s">
        <v>9536</v>
      </c>
      <c r="CV21" s="17" t="s">
        <v>9536</v>
      </c>
      <c r="CW21" s="17" t="s">
        <v>9536</v>
      </c>
      <c r="CX21" s="17" t="s">
        <v>9536</v>
      </c>
      <c r="CY21" s="17" t="s">
        <v>9536</v>
      </c>
      <c r="CZ21" s="17" t="s">
        <v>9536</v>
      </c>
      <c r="DA21" s="17" t="s">
        <v>9536</v>
      </c>
      <c r="DB21" s="17" t="s">
        <v>9536</v>
      </c>
      <c r="DC21" s="17" t="s">
        <v>9536</v>
      </c>
      <c r="DD21" s="17" t="s">
        <v>9536</v>
      </c>
      <c r="DE21" s="17" t="s">
        <v>9536</v>
      </c>
      <c r="DF21" s="17" t="s">
        <v>9536</v>
      </c>
      <c r="DG21" s="17" t="s">
        <v>9536</v>
      </c>
      <c r="DH21" s="17" t="s">
        <v>9536</v>
      </c>
      <c r="DI21" s="17" t="s">
        <v>9536</v>
      </c>
      <c r="DJ21" s="17" t="s">
        <v>9536</v>
      </c>
      <c r="DK21" s="17" t="s">
        <v>9536</v>
      </c>
      <c r="DL21" s="17" t="s">
        <v>9536</v>
      </c>
      <c r="DM21" s="17" t="s">
        <v>9536</v>
      </c>
      <c r="DN21" s="17" t="s">
        <v>9536</v>
      </c>
      <c r="DO21" s="17" t="s">
        <v>9536</v>
      </c>
      <c r="DP21" s="17" t="s">
        <v>9536</v>
      </c>
      <c r="DQ21" s="17" t="s">
        <v>9536</v>
      </c>
      <c r="DR21" s="17" t="s">
        <v>9536</v>
      </c>
      <c r="DS21" s="17" t="s">
        <v>9536</v>
      </c>
      <c r="DT21" s="17" t="s">
        <v>9536</v>
      </c>
      <c r="DU21" s="17" t="s">
        <v>9536</v>
      </c>
      <c r="DV21" s="17" t="s">
        <v>9536</v>
      </c>
      <c r="DW21" s="17" t="s">
        <v>9536</v>
      </c>
      <c r="DX21" s="17" t="s">
        <v>9536</v>
      </c>
      <c r="DY21" s="17" t="s">
        <v>9536</v>
      </c>
      <c r="DZ21" s="17" t="s">
        <v>9536</v>
      </c>
      <c r="EA21" s="17" t="s">
        <v>9536</v>
      </c>
      <c r="EB21" s="17" t="s">
        <v>9536</v>
      </c>
      <c r="EC21" s="17" t="s">
        <v>9536</v>
      </c>
      <c r="ED21" s="17" t="s">
        <v>9536</v>
      </c>
      <c r="EE21" s="17" t="s">
        <v>9536</v>
      </c>
      <c r="EF21" s="17" t="s">
        <v>9536</v>
      </c>
      <c r="EG21" s="17" t="s">
        <v>9536</v>
      </c>
      <c r="EH21" s="17" t="s">
        <v>9536</v>
      </c>
      <c r="EI21" s="17" t="s">
        <v>9536</v>
      </c>
      <c r="EJ21" s="17" t="s">
        <v>9536</v>
      </c>
      <c r="EK21" s="17" t="s">
        <v>9536</v>
      </c>
      <c r="EL21" s="17" t="s">
        <v>9536</v>
      </c>
      <c r="EM21" s="17" t="s">
        <v>9536</v>
      </c>
      <c r="EN21" s="17" t="s">
        <v>9536</v>
      </c>
      <c r="EO21" s="17" t="s">
        <v>9536</v>
      </c>
      <c r="EP21" s="17" t="s">
        <v>9536</v>
      </c>
      <c r="EQ21" s="17" t="s">
        <v>9536</v>
      </c>
      <c r="ER21" s="17" t="s">
        <v>9536</v>
      </c>
      <c r="ES21" s="17" t="s">
        <v>9536</v>
      </c>
      <c r="ET21" s="17" t="s">
        <v>9536</v>
      </c>
      <c r="EU21" s="17" t="s">
        <v>9536</v>
      </c>
      <c r="EV21" s="17" t="s">
        <v>9536</v>
      </c>
      <c r="EW21" s="17" t="s">
        <v>9536</v>
      </c>
      <c r="EX21" s="17" t="s">
        <v>9536</v>
      </c>
      <c r="EY21" s="17" t="s">
        <v>9536</v>
      </c>
      <c r="EZ21" s="17" t="s">
        <v>9536</v>
      </c>
      <c r="FA21" s="17" t="s">
        <v>9536</v>
      </c>
      <c r="FB21" s="17" t="s">
        <v>9536</v>
      </c>
      <c r="FC21" s="17" t="s">
        <v>9536</v>
      </c>
      <c r="FD21" s="17" t="s">
        <v>9536</v>
      </c>
      <c r="FE21" s="17" t="s">
        <v>9536</v>
      </c>
      <c r="FF21" s="17" t="s">
        <v>9536</v>
      </c>
      <c r="FG21" s="17" t="s">
        <v>9536</v>
      </c>
      <c r="FH21" s="17" t="s">
        <v>9536</v>
      </c>
      <c r="FI21" s="17" t="s">
        <v>9536</v>
      </c>
      <c r="FJ21" s="17" t="s">
        <v>9536</v>
      </c>
      <c r="FK21" s="17" t="s">
        <v>9536</v>
      </c>
      <c r="FL21" s="17" t="s">
        <v>9536</v>
      </c>
      <c r="FM21" s="17" t="s">
        <v>9536</v>
      </c>
      <c r="FN21" s="17" t="s">
        <v>9536</v>
      </c>
      <c r="FO21" s="17" t="s">
        <v>9536</v>
      </c>
      <c r="FP21" s="17" t="s">
        <v>9536</v>
      </c>
      <c r="FQ21" s="17" t="s">
        <v>9536</v>
      </c>
      <c r="FR21" s="17" t="s">
        <v>9536</v>
      </c>
      <c r="FS21" s="17" t="s">
        <v>9536</v>
      </c>
      <c r="FT21" s="17" t="s">
        <v>9536</v>
      </c>
      <c r="FU21" s="17" t="s">
        <v>9536</v>
      </c>
      <c r="FV21" s="17" t="s">
        <v>9536</v>
      </c>
      <c r="FW21" s="17" t="s">
        <v>9536</v>
      </c>
      <c r="FX21" s="17" t="s">
        <v>9536</v>
      </c>
      <c r="FY21" s="17" t="s">
        <v>9536</v>
      </c>
      <c r="FZ21" s="17" t="s">
        <v>9536</v>
      </c>
      <c r="GA21" s="17" t="s">
        <v>9536</v>
      </c>
      <c r="GB21" s="17" t="s">
        <v>9536</v>
      </c>
      <c r="GC21" s="17" t="s">
        <v>9536</v>
      </c>
      <c r="GD21" s="17" t="s">
        <v>9536</v>
      </c>
      <c r="GE21" s="17" t="s">
        <v>9536</v>
      </c>
      <c r="GF21" s="17" t="s">
        <v>9536</v>
      </c>
      <c r="GG21" s="17" t="s">
        <v>9536</v>
      </c>
      <c r="GH21" s="17" t="s">
        <v>9536</v>
      </c>
      <c r="GI21" s="17" t="s">
        <v>9536</v>
      </c>
      <c r="GJ21" s="17" t="s">
        <v>9536</v>
      </c>
      <c r="GK21" s="17" t="s">
        <v>9536</v>
      </c>
      <c r="GL21" s="17" t="s">
        <v>9536</v>
      </c>
      <c r="GM21" s="17" t="s">
        <v>9536</v>
      </c>
      <c r="GN21" s="17" t="s">
        <v>9536</v>
      </c>
      <c r="GO21" s="17" t="s">
        <v>9536</v>
      </c>
      <c r="GP21" s="17" t="s">
        <v>9536</v>
      </c>
      <c r="GQ21" s="17" t="s">
        <v>9536</v>
      </c>
      <c r="GR21" s="17" t="s">
        <v>9536</v>
      </c>
      <c r="GS21" s="17" t="s">
        <v>9536</v>
      </c>
      <c r="GT21" s="17" t="s">
        <v>9536</v>
      </c>
    </row>
    <row r="22" spans="1:202">
      <c r="A22" s="24" t="s">
        <v>237</v>
      </c>
      <c r="B22" s="24" t="s">
        <v>238</v>
      </c>
      <c r="C22" s="17" t="s">
        <v>9536</v>
      </c>
      <c r="D22" s="17" t="s">
        <v>9536</v>
      </c>
      <c r="E22" s="17" t="s">
        <v>9536</v>
      </c>
      <c r="F22" s="17" t="s">
        <v>9536</v>
      </c>
      <c r="G22" s="17" t="s">
        <v>9536</v>
      </c>
      <c r="H22" s="17" t="s">
        <v>9536</v>
      </c>
      <c r="I22" s="17" t="s">
        <v>9536</v>
      </c>
      <c r="J22" s="17" t="s">
        <v>9536</v>
      </c>
      <c r="K22" s="17" t="s">
        <v>9536</v>
      </c>
      <c r="L22" s="17" t="s">
        <v>9536</v>
      </c>
      <c r="M22" s="17" t="s">
        <v>9536</v>
      </c>
      <c r="N22" s="17" t="s">
        <v>9536</v>
      </c>
      <c r="O22" s="17" t="s">
        <v>9536</v>
      </c>
      <c r="P22" s="17" t="s">
        <v>9536</v>
      </c>
      <c r="Q22" s="17" t="s">
        <v>9536</v>
      </c>
      <c r="R22" s="17" t="s">
        <v>9536</v>
      </c>
      <c r="S22" s="17" t="s">
        <v>9536</v>
      </c>
      <c r="T22" s="17" t="s">
        <v>9536</v>
      </c>
      <c r="U22" s="17" t="s">
        <v>9536</v>
      </c>
      <c r="V22" s="17" t="s">
        <v>9536</v>
      </c>
      <c r="W22" s="17" t="s">
        <v>9536</v>
      </c>
      <c r="X22" s="17" t="s">
        <v>9536</v>
      </c>
      <c r="Y22" s="17" t="s">
        <v>9536</v>
      </c>
      <c r="Z22" s="17" t="s">
        <v>9536</v>
      </c>
      <c r="AA22" s="17" t="s">
        <v>9536</v>
      </c>
      <c r="AB22" s="17" t="s">
        <v>9536</v>
      </c>
      <c r="AC22" s="17" t="s">
        <v>9536</v>
      </c>
      <c r="AD22" s="17" t="s">
        <v>9536</v>
      </c>
      <c r="AE22" s="17" t="s">
        <v>9536</v>
      </c>
      <c r="AF22" s="17" t="s">
        <v>9536</v>
      </c>
      <c r="AG22" s="17" t="s">
        <v>9536</v>
      </c>
      <c r="AH22" s="17" t="s">
        <v>9536</v>
      </c>
      <c r="AI22" s="17" t="s">
        <v>9536</v>
      </c>
      <c r="AJ22" s="17" t="s">
        <v>9536</v>
      </c>
      <c r="AK22" s="17" t="s">
        <v>9536</v>
      </c>
      <c r="AL22" s="17" t="s">
        <v>9536</v>
      </c>
      <c r="AM22" s="17" t="s">
        <v>9536</v>
      </c>
      <c r="AN22" s="17" t="s">
        <v>9536</v>
      </c>
      <c r="AO22" s="17" t="s">
        <v>9536</v>
      </c>
      <c r="AP22" s="17" t="s">
        <v>9536</v>
      </c>
      <c r="AQ22" s="17" t="s">
        <v>9536</v>
      </c>
      <c r="AR22" s="17" t="s">
        <v>9536</v>
      </c>
      <c r="AS22" s="17" t="s">
        <v>9536</v>
      </c>
      <c r="AT22" s="17" t="s">
        <v>9536</v>
      </c>
      <c r="AU22" s="17" t="s">
        <v>9536</v>
      </c>
      <c r="AV22" s="17" t="s">
        <v>9536</v>
      </c>
      <c r="AW22" s="17" t="s">
        <v>9536</v>
      </c>
      <c r="AX22" s="17" t="s">
        <v>9536</v>
      </c>
      <c r="AY22" s="17" t="s">
        <v>9536</v>
      </c>
      <c r="AZ22" s="17" t="s">
        <v>9536</v>
      </c>
      <c r="BA22" s="17" t="s">
        <v>9536</v>
      </c>
      <c r="BB22" s="17" t="s">
        <v>9536</v>
      </c>
      <c r="BC22" s="17" t="s">
        <v>9536</v>
      </c>
      <c r="BD22" s="17" t="s">
        <v>9536</v>
      </c>
      <c r="BE22" s="17" t="s">
        <v>9536</v>
      </c>
      <c r="BF22" s="17" t="s">
        <v>9536</v>
      </c>
      <c r="BG22" s="17" t="s">
        <v>9536</v>
      </c>
      <c r="BH22" s="17" t="s">
        <v>9536</v>
      </c>
      <c r="BI22" s="17" t="s">
        <v>9536</v>
      </c>
      <c r="BJ22" s="17" t="s">
        <v>9536</v>
      </c>
      <c r="BK22" s="17" t="s">
        <v>9536</v>
      </c>
      <c r="BL22" s="17" t="s">
        <v>9536</v>
      </c>
      <c r="BM22" s="17" t="s">
        <v>9536</v>
      </c>
      <c r="BN22" s="17" t="s">
        <v>9536</v>
      </c>
      <c r="BO22" s="17" t="s">
        <v>9536</v>
      </c>
      <c r="BP22" s="17" t="s">
        <v>9536</v>
      </c>
      <c r="BQ22" s="17" t="s">
        <v>9536</v>
      </c>
      <c r="BR22" s="17" t="s">
        <v>9536</v>
      </c>
      <c r="BS22" s="17" t="s">
        <v>9536</v>
      </c>
      <c r="BT22" s="17" t="s">
        <v>9536</v>
      </c>
      <c r="BU22" s="17" t="s">
        <v>9536</v>
      </c>
      <c r="BV22" s="17" t="s">
        <v>9536</v>
      </c>
      <c r="BW22" s="17" t="s">
        <v>9536</v>
      </c>
      <c r="BX22" s="17" t="s">
        <v>9536</v>
      </c>
      <c r="BY22" s="17" t="s">
        <v>9536</v>
      </c>
      <c r="BZ22" s="17" t="s">
        <v>9536</v>
      </c>
      <c r="CA22" s="17" t="s">
        <v>9536</v>
      </c>
      <c r="CB22" s="17" t="s">
        <v>9536</v>
      </c>
      <c r="CC22" s="17" t="s">
        <v>9536</v>
      </c>
      <c r="CD22" s="17" t="s">
        <v>9536</v>
      </c>
      <c r="CE22" s="17" t="s">
        <v>9536</v>
      </c>
      <c r="CF22" s="17" t="s">
        <v>9536</v>
      </c>
      <c r="CG22" s="17" t="s">
        <v>9536</v>
      </c>
      <c r="CH22" s="17" t="s">
        <v>9536</v>
      </c>
      <c r="CI22" s="17" t="s">
        <v>9536</v>
      </c>
      <c r="CJ22" s="17" t="s">
        <v>9536</v>
      </c>
      <c r="CK22" s="17" t="s">
        <v>9536</v>
      </c>
      <c r="CL22" s="17" t="s">
        <v>9536</v>
      </c>
      <c r="CM22" s="17" t="s">
        <v>9536</v>
      </c>
      <c r="CN22" s="17" t="s">
        <v>9536</v>
      </c>
      <c r="CO22" s="17" t="s">
        <v>9536</v>
      </c>
      <c r="CP22" s="17" t="s">
        <v>9536</v>
      </c>
      <c r="CQ22" s="17" t="s">
        <v>9536</v>
      </c>
      <c r="CR22" s="17" t="s">
        <v>9536</v>
      </c>
      <c r="CS22" s="17" t="s">
        <v>9536</v>
      </c>
      <c r="CT22" s="17" t="s">
        <v>9536</v>
      </c>
      <c r="CU22" s="17" t="s">
        <v>9536</v>
      </c>
      <c r="CV22" s="17" t="s">
        <v>9536</v>
      </c>
      <c r="CW22" s="17" t="s">
        <v>9536</v>
      </c>
      <c r="CX22" s="17" t="s">
        <v>9536</v>
      </c>
      <c r="CY22" s="17" t="s">
        <v>9536</v>
      </c>
      <c r="CZ22" s="17" t="s">
        <v>9536</v>
      </c>
      <c r="DA22" s="17" t="s">
        <v>9536</v>
      </c>
      <c r="DB22" s="17" t="s">
        <v>9536</v>
      </c>
      <c r="DC22" s="17" t="s">
        <v>9536</v>
      </c>
      <c r="DD22" s="17" t="s">
        <v>9536</v>
      </c>
      <c r="DE22" s="17" t="s">
        <v>9536</v>
      </c>
      <c r="DF22" s="17" t="s">
        <v>9536</v>
      </c>
      <c r="DG22" s="17" t="s">
        <v>9536</v>
      </c>
      <c r="DH22" s="17" t="s">
        <v>9536</v>
      </c>
      <c r="DI22" s="17" t="s">
        <v>9536</v>
      </c>
      <c r="DJ22" s="17" t="s">
        <v>9536</v>
      </c>
      <c r="DK22" s="17" t="s">
        <v>9536</v>
      </c>
      <c r="DL22" s="17" t="s">
        <v>9536</v>
      </c>
      <c r="DM22" s="17" t="s">
        <v>9536</v>
      </c>
      <c r="DN22" s="17" t="s">
        <v>9536</v>
      </c>
      <c r="DO22" s="17" t="s">
        <v>9536</v>
      </c>
      <c r="DP22" s="17" t="s">
        <v>9536</v>
      </c>
      <c r="DQ22" s="17" t="s">
        <v>9536</v>
      </c>
      <c r="DR22" s="17" t="s">
        <v>9536</v>
      </c>
      <c r="DS22" s="17" t="s">
        <v>9536</v>
      </c>
      <c r="DT22" s="17" t="s">
        <v>9536</v>
      </c>
      <c r="DU22" s="17" t="s">
        <v>9536</v>
      </c>
      <c r="DV22" s="17" t="s">
        <v>9536</v>
      </c>
      <c r="DW22" s="17" t="s">
        <v>9536</v>
      </c>
      <c r="DX22" s="17" t="s">
        <v>9536</v>
      </c>
      <c r="DY22" s="17" t="s">
        <v>9536</v>
      </c>
      <c r="DZ22" s="17" t="s">
        <v>9536</v>
      </c>
      <c r="EA22" s="17" t="s">
        <v>9536</v>
      </c>
      <c r="EB22" s="17" t="s">
        <v>9536</v>
      </c>
      <c r="EC22" s="17" t="s">
        <v>9536</v>
      </c>
      <c r="ED22" s="17" t="s">
        <v>9536</v>
      </c>
      <c r="EE22" s="17" t="s">
        <v>9536</v>
      </c>
      <c r="EF22" s="17" t="s">
        <v>9536</v>
      </c>
      <c r="EG22" s="17" t="s">
        <v>9536</v>
      </c>
      <c r="EH22" s="17" t="s">
        <v>9536</v>
      </c>
      <c r="EI22" s="17" t="s">
        <v>9536</v>
      </c>
      <c r="EJ22" s="17" t="s">
        <v>9536</v>
      </c>
      <c r="EK22" s="17" t="s">
        <v>9536</v>
      </c>
      <c r="EL22" s="17" t="s">
        <v>9536</v>
      </c>
      <c r="EM22" s="17" t="s">
        <v>9536</v>
      </c>
      <c r="EN22" s="17" t="s">
        <v>9536</v>
      </c>
      <c r="EO22" s="17" t="s">
        <v>9536</v>
      </c>
      <c r="EP22" s="17" t="s">
        <v>9536</v>
      </c>
      <c r="EQ22" s="17" t="s">
        <v>9536</v>
      </c>
      <c r="ER22" s="17" t="s">
        <v>9536</v>
      </c>
      <c r="ES22" s="17" t="s">
        <v>9536</v>
      </c>
      <c r="ET22" s="17" t="s">
        <v>9536</v>
      </c>
      <c r="EU22" s="17" t="s">
        <v>9536</v>
      </c>
      <c r="EV22" s="17" t="s">
        <v>9536</v>
      </c>
      <c r="EW22" s="17" t="s">
        <v>9536</v>
      </c>
      <c r="EX22" s="17" t="s">
        <v>9536</v>
      </c>
      <c r="EY22" s="17" t="s">
        <v>9536</v>
      </c>
      <c r="EZ22" s="17" t="s">
        <v>9536</v>
      </c>
      <c r="FA22" s="17" t="s">
        <v>9536</v>
      </c>
      <c r="FB22" s="17" t="s">
        <v>9536</v>
      </c>
      <c r="FC22" s="17" t="s">
        <v>9536</v>
      </c>
      <c r="FD22" s="17" t="s">
        <v>9536</v>
      </c>
      <c r="FE22" s="17" t="s">
        <v>9536</v>
      </c>
      <c r="FF22" s="17" t="s">
        <v>9536</v>
      </c>
      <c r="FG22" s="17" t="s">
        <v>9536</v>
      </c>
      <c r="FH22" s="17" t="s">
        <v>9536</v>
      </c>
      <c r="FI22" s="17" t="s">
        <v>9536</v>
      </c>
      <c r="FJ22" s="17" t="s">
        <v>9536</v>
      </c>
      <c r="FK22" s="17" t="s">
        <v>9536</v>
      </c>
      <c r="FL22" s="17" t="s">
        <v>9536</v>
      </c>
      <c r="FM22" s="17" t="s">
        <v>9536</v>
      </c>
      <c r="FN22" s="17" t="s">
        <v>9536</v>
      </c>
      <c r="FO22" s="17" t="s">
        <v>9536</v>
      </c>
      <c r="FP22" s="17" t="s">
        <v>9536</v>
      </c>
      <c r="FQ22" s="17" t="s">
        <v>9536</v>
      </c>
      <c r="FR22" s="17" t="s">
        <v>9536</v>
      </c>
      <c r="FS22" s="17" t="s">
        <v>9536</v>
      </c>
      <c r="FT22" s="17" t="s">
        <v>9536</v>
      </c>
      <c r="FU22" s="17" t="s">
        <v>9536</v>
      </c>
      <c r="FV22" s="17" t="s">
        <v>9536</v>
      </c>
      <c r="FW22" s="17" t="s">
        <v>9536</v>
      </c>
      <c r="FX22" s="17" t="s">
        <v>9536</v>
      </c>
      <c r="FY22" s="17" t="s">
        <v>9536</v>
      </c>
      <c r="FZ22" s="17" t="s">
        <v>9536</v>
      </c>
      <c r="GA22" s="17" t="s">
        <v>9536</v>
      </c>
      <c r="GB22" s="17" t="s">
        <v>9536</v>
      </c>
      <c r="GC22" s="17" t="s">
        <v>9536</v>
      </c>
      <c r="GD22" s="17" t="s">
        <v>9536</v>
      </c>
      <c r="GE22" s="17" t="s">
        <v>9536</v>
      </c>
      <c r="GF22" s="17" t="s">
        <v>9536</v>
      </c>
      <c r="GG22" s="17" t="s">
        <v>9536</v>
      </c>
      <c r="GH22" s="17" t="s">
        <v>9536</v>
      </c>
      <c r="GI22" s="17" t="s">
        <v>9536</v>
      </c>
      <c r="GJ22" s="17" t="s">
        <v>9536</v>
      </c>
      <c r="GK22" s="17" t="s">
        <v>9536</v>
      </c>
      <c r="GL22" s="17" t="s">
        <v>9536</v>
      </c>
      <c r="GM22" s="17" t="s">
        <v>9536</v>
      </c>
      <c r="GN22" s="17" t="s">
        <v>9536</v>
      </c>
      <c r="GO22" s="17" t="s">
        <v>9536</v>
      </c>
      <c r="GP22" s="17" t="s">
        <v>9536</v>
      </c>
      <c r="GQ22" s="17" t="s">
        <v>9536</v>
      </c>
      <c r="GR22" s="17" t="s">
        <v>9536</v>
      </c>
      <c r="GS22" s="17" t="s">
        <v>9536</v>
      </c>
      <c r="GT22" s="17" t="s">
        <v>9536</v>
      </c>
    </row>
    <row r="23" spans="1:202">
      <c r="A23" s="24" t="s">
        <v>239</v>
      </c>
      <c r="B23" s="24" t="s">
        <v>240</v>
      </c>
      <c r="C23" s="17" t="s">
        <v>9536</v>
      </c>
      <c r="D23" s="17" t="s">
        <v>9536</v>
      </c>
      <c r="E23" s="17" t="s">
        <v>9536</v>
      </c>
      <c r="F23" s="17" t="s">
        <v>9536</v>
      </c>
      <c r="G23" s="17" t="s">
        <v>9536</v>
      </c>
      <c r="H23" s="17" t="s">
        <v>9536</v>
      </c>
      <c r="I23" s="17" t="s">
        <v>9536</v>
      </c>
      <c r="J23" s="17" t="s">
        <v>9536</v>
      </c>
      <c r="K23" s="17" t="s">
        <v>9536</v>
      </c>
      <c r="L23" s="17" t="s">
        <v>9536</v>
      </c>
      <c r="M23" s="17" t="s">
        <v>9536</v>
      </c>
      <c r="N23" s="17" t="s">
        <v>9536</v>
      </c>
      <c r="O23" s="17" t="s">
        <v>9536</v>
      </c>
      <c r="P23" s="17" t="s">
        <v>9536</v>
      </c>
      <c r="Q23" s="17" t="s">
        <v>9536</v>
      </c>
      <c r="R23" s="17" t="s">
        <v>9536</v>
      </c>
      <c r="S23" s="17" t="s">
        <v>9536</v>
      </c>
      <c r="T23" s="17" t="s">
        <v>9536</v>
      </c>
      <c r="U23" s="17" t="s">
        <v>9536</v>
      </c>
      <c r="V23" s="17" t="s">
        <v>9536</v>
      </c>
      <c r="W23" s="17" t="s">
        <v>9536</v>
      </c>
      <c r="X23" s="17" t="s">
        <v>9536</v>
      </c>
      <c r="Y23" s="17" t="s">
        <v>9536</v>
      </c>
      <c r="Z23" s="17" t="s">
        <v>9536</v>
      </c>
      <c r="AA23" s="17" t="s">
        <v>9536</v>
      </c>
      <c r="AB23" s="17" t="s">
        <v>9536</v>
      </c>
      <c r="AC23" s="17" t="s">
        <v>9536</v>
      </c>
      <c r="AD23" s="17" t="s">
        <v>9536</v>
      </c>
      <c r="AE23" s="17" t="s">
        <v>9536</v>
      </c>
      <c r="AF23" s="17" t="s">
        <v>9536</v>
      </c>
      <c r="AG23" s="17" t="s">
        <v>9536</v>
      </c>
      <c r="AH23" s="17" t="s">
        <v>9536</v>
      </c>
      <c r="AI23" s="17" t="s">
        <v>9536</v>
      </c>
      <c r="AJ23" s="17" t="s">
        <v>9536</v>
      </c>
      <c r="AK23" s="17" t="s">
        <v>9536</v>
      </c>
      <c r="AL23" s="17" t="s">
        <v>9536</v>
      </c>
      <c r="AM23" s="17" t="s">
        <v>9536</v>
      </c>
      <c r="AN23" s="17" t="s">
        <v>9536</v>
      </c>
      <c r="AO23" s="17" t="s">
        <v>9536</v>
      </c>
      <c r="AP23" s="17" t="s">
        <v>9536</v>
      </c>
      <c r="AQ23" s="17" t="s">
        <v>9536</v>
      </c>
      <c r="AR23" s="17" t="s">
        <v>9536</v>
      </c>
      <c r="AS23" s="17" t="s">
        <v>9536</v>
      </c>
      <c r="AT23" s="17" t="s">
        <v>9536</v>
      </c>
      <c r="AU23" s="17" t="s">
        <v>9536</v>
      </c>
      <c r="AV23" s="17" t="s">
        <v>9536</v>
      </c>
      <c r="AW23" s="17" t="s">
        <v>9536</v>
      </c>
      <c r="AX23" s="17" t="s">
        <v>9536</v>
      </c>
      <c r="AY23" s="17" t="s">
        <v>9536</v>
      </c>
      <c r="AZ23" s="17" t="s">
        <v>9536</v>
      </c>
      <c r="BA23" s="17" t="s">
        <v>9536</v>
      </c>
      <c r="BB23" s="17" t="s">
        <v>9536</v>
      </c>
      <c r="BC23" s="17" t="s">
        <v>9536</v>
      </c>
      <c r="BD23" s="17" t="s">
        <v>9536</v>
      </c>
      <c r="BE23" s="17" t="s">
        <v>9536</v>
      </c>
      <c r="BF23" s="17" t="s">
        <v>9536</v>
      </c>
      <c r="BG23" s="17" t="s">
        <v>9536</v>
      </c>
      <c r="BH23" s="17" t="s">
        <v>9536</v>
      </c>
      <c r="BI23" s="17" t="s">
        <v>9536</v>
      </c>
      <c r="BJ23" s="17" t="s">
        <v>9536</v>
      </c>
      <c r="BK23" s="17" t="s">
        <v>9536</v>
      </c>
      <c r="BL23" s="17" t="s">
        <v>9536</v>
      </c>
      <c r="BM23" s="17" t="s">
        <v>9536</v>
      </c>
      <c r="BN23" s="17" t="s">
        <v>9536</v>
      </c>
      <c r="BO23" s="17" t="s">
        <v>9536</v>
      </c>
      <c r="BP23" s="17" t="s">
        <v>9536</v>
      </c>
      <c r="BQ23" s="17" t="s">
        <v>9536</v>
      </c>
      <c r="BR23" s="17" t="s">
        <v>9536</v>
      </c>
      <c r="BS23" s="17" t="s">
        <v>9536</v>
      </c>
      <c r="BT23" s="17" t="s">
        <v>9536</v>
      </c>
      <c r="BU23" s="17" t="s">
        <v>9536</v>
      </c>
      <c r="BV23" s="17" t="s">
        <v>9536</v>
      </c>
      <c r="BW23" s="17" t="s">
        <v>9536</v>
      </c>
      <c r="BX23" s="17" t="s">
        <v>9536</v>
      </c>
      <c r="BY23" s="17" t="s">
        <v>9536</v>
      </c>
      <c r="BZ23" s="17" t="s">
        <v>9536</v>
      </c>
      <c r="CA23" s="17" t="s">
        <v>9536</v>
      </c>
      <c r="CB23" s="17" t="s">
        <v>9536</v>
      </c>
      <c r="CC23" s="17" t="s">
        <v>9536</v>
      </c>
      <c r="CD23" s="17" t="s">
        <v>9536</v>
      </c>
      <c r="CE23" s="17" t="s">
        <v>9536</v>
      </c>
      <c r="CF23" s="17" t="s">
        <v>9536</v>
      </c>
      <c r="CG23" s="17" t="s">
        <v>9536</v>
      </c>
      <c r="CH23" s="17" t="s">
        <v>9536</v>
      </c>
      <c r="CI23" s="17" t="s">
        <v>9536</v>
      </c>
      <c r="CJ23" s="17" t="s">
        <v>9536</v>
      </c>
      <c r="CK23" s="17" t="s">
        <v>9536</v>
      </c>
      <c r="CL23" s="17" t="s">
        <v>9536</v>
      </c>
      <c r="CM23" s="17" t="s">
        <v>9536</v>
      </c>
      <c r="CN23" s="17" t="s">
        <v>9536</v>
      </c>
      <c r="CO23" s="17" t="s">
        <v>9536</v>
      </c>
      <c r="CP23" s="17" t="s">
        <v>9536</v>
      </c>
      <c r="CQ23" s="17" t="s">
        <v>9536</v>
      </c>
      <c r="CR23" s="17" t="s">
        <v>9536</v>
      </c>
      <c r="CS23" s="17" t="s">
        <v>9536</v>
      </c>
      <c r="CT23" s="17" t="s">
        <v>9536</v>
      </c>
      <c r="CU23" s="17" t="s">
        <v>9536</v>
      </c>
      <c r="CV23" s="17" t="s">
        <v>9536</v>
      </c>
      <c r="CW23" s="17" t="s">
        <v>9536</v>
      </c>
      <c r="CX23" s="17" t="s">
        <v>9536</v>
      </c>
      <c r="CY23" s="17" t="s">
        <v>9536</v>
      </c>
      <c r="CZ23" s="17" t="s">
        <v>9536</v>
      </c>
      <c r="DA23" s="17" t="s">
        <v>9536</v>
      </c>
      <c r="DB23" s="17" t="s">
        <v>9536</v>
      </c>
      <c r="DC23" s="17" t="s">
        <v>9536</v>
      </c>
      <c r="DD23" s="17" t="s">
        <v>9536</v>
      </c>
      <c r="DE23" s="17" t="s">
        <v>9536</v>
      </c>
      <c r="DF23" s="17" t="s">
        <v>9536</v>
      </c>
      <c r="DG23" s="17" t="s">
        <v>9536</v>
      </c>
      <c r="DH23" s="17" t="s">
        <v>9536</v>
      </c>
      <c r="DI23" s="17" t="s">
        <v>9536</v>
      </c>
      <c r="DJ23" s="17" t="s">
        <v>9536</v>
      </c>
      <c r="DK23" s="17" t="s">
        <v>9536</v>
      </c>
      <c r="DL23" s="17" t="s">
        <v>9536</v>
      </c>
      <c r="DM23" s="17" t="s">
        <v>9536</v>
      </c>
      <c r="DN23" s="17" t="s">
        <v>9536</v>
      </c>
      <c r="DO23" s="17" t="s">
        <v>9536</v>
      </c>
      <c r="DP23" s="17" t="s">
        <v>9536</v>
      </c>
      <c r="DQ23" s="17" t="s">
        <v>9536</v>
      </c>
      <c r="DR23" s="17" t="s">
        <v>9536</v>
      </c>
      <c r="DS23" s="17" t="s">
        <v>9536</v>
      </c>
      <c r="DT23" s="17" t="s">
        <v>9536</v>
      </c>
      <c r="DU23" s="17" t="s">
        <v>9536</v>
      </c>
      <c r="DV23" s="17" t="s">
        <v>9536</v>
      </c>
      <c r="DW23" s="17" t="s">
        <v>9536</v>
      </c>
      <c r="DX23" s="17" t="s">
        <v>9536</v>
      </c>
      <c r="DY23" s="17" t="s">
        <v>9536</v>
      </c>
      <c r="DZ23" s="17" t="s">
        <v>9536</v>
      </c>
      <c r="EA23" s="17" t="s">
        <v>9536</v>
      </c>
      <c r="EB23" s="17" t="s">
        <v>9536</v>
      </c>
      <c r="EC23" s="17" t="s">
        <v>9536</v>
      </c>
      <c r="ED23" s="17" t="s">
        <v>9536</v>
      </c>
      <c r="EE23" s="17" t="s">
        <v>9536</v>
      </c>
      <c r="EF23" s="17" t="s">
        <v>9536</v>
      </c>
      <c r="EG23" s="17" t="s">
        <v>9536</v>
      </c>
      <c r="EH23" s="17" t="s">
        <v>9536</v>
      </c>
      <c r="EI23" s="17" t="s">
        <v>9536</v>
      </c>
      <c r="EJ23" s="17" t="s">
        <v>9536</v>
      </c>
      <c r="EK23" s="17" t="s">
        <v>9536</v>
      </c>
      <c r="EL23" s="17" t="s">
        <v>9536</v>
      </c>
      <c r="EM23" s="17" t="s">
        <v>9536</v>
      </c>
      <c r="EN23" s="17" t="s">
        <v>9536</v>
      </c>
      <c r="EO23" s="17" t="s">
        <v>9536</v>
      </c>
      <c r="EP23" s="17" t="s">
        <v>9536</v>
      </c>
      <c r="EQ23" s="17" t="s">
        <v>9536</v>
      </c>
      <c r="ER23" s="17" t="s">
        <v>9536</v>
      </c>
      <c r="ES23" s="17" t="s">
        <v>9536</v>
      </c>
      <c r="ET23" s="17" t="s">
        <v>9536</v>
      </c>
      <c r="EU23" s="17" t="s">
        <v>9536</v>
      </c>
      <c r="EV23" s="17" t="s">
        <v>9536</v>
      </c>
      <c r="EW23" s="17" t="s">
        <v>9536</v>
      </c>
      <c r="EX23" s="17" t="s">
        <v>9536</v>
      </c>
      <c r="EY23" s="17" t="s">
        <v>9536</v>
      </c>
      <c r="EZ23" s="17" t="s">
        <v>9536</v>
      </c>
      <c r="FA23" s="17" t="s">
        <v>9536</v>
      </c>
      <c r="FB23" s="17" t="s">
        <v>9536</v>
      </c>
      <c r="FC23" s="17" t="s">
        <v>9536</v>
      </c>
      <c r="FD23" s="17" t="s">
        <v>9536</v>
      </c>
      <c r="FE23" s="17" t="s">
        <v>9536</v>
      </c>
      <c r="FF23" s="17" t="s">
        <v>9536</v>
      </c>
      <c r="FG23" s="17" t="s">
        <v>9536</v>
      </c>
      <c r="FH23" s="17" t="s">
        <v>9536</v>
      </c>
      <c r="FI23" s="17" t="s">
        <v>9536</v>
      </c>
      <c r="FJ23" s="17" t="s">
        <v>9536</v>
      </c>
      <c r="FK23" s="17" t="s">
        <v>9536</v>
      </c>
      <c r="FL23" s="17" t="s">
        <v>9536</v>
      </c>
      <c r="FM23" s="17" t="s">
        <v>9536</v>
      </c>
      <c r="FN23" s="17" t="s">
        <v>9536</v>
      </c>
      <c r="FO23" s="17" t="s">
        <v>9536</v>
      </c>
      <c r="FP23" s="17" t="s">
        <v>9536</v>
      </c>
      <c r="FQ23" s="17" t="s">
        <v>9536</v>
      </c>
      <c r="FR23" s="17" t="s">
        <v>9536</v>
      </c>
      <c r="FS23" s="17" t="s">
        <v>9536</v>
      </c>
      <c r="FT23" s="17" t="s">
        <v>9536</v>
      </c>
      <c r="FU23" s="17" t="s">
        <v>9536</v>
      </c>
      <c r="FV23" s="17" t="s">
        <v>9536</v>
      </c>
      <c r="FW23" s="17" t="s">
        <v>9536</v>
      </c>
      <c r="FX23" s="17" t="s">
        <v>9536</v>
      </c>
      <c r="FY23" s="17" t="s">
        <v>9536</v>
      </c>
      <c r="FZ23" s="17" t="s">
        <v>9536</v>
      </c>
      <c r="GA23" s="17" t="s">
        <v>9536</v>
      </c>
      <c r="GB23" s="17" t="s">
        <v>9536</v>
      </c>
      <c r="GC23" s="17" t="s">
        <v>9536</v>
      </c>
      <c r="GD23" s="17" t="s">
        <v>9536</v>
      </c>
      <c r="GE23" s="17" t="s">
        <v>9536</v>
      </c>
      <c r="GF23" s="17" t="s">
        <v>9536</v>
      </c>
      <c r="GG23" s="17" t="s">
        <v>9536</v>
      </c>
      <c r="GH23" s="17" t="s">
        <v>9536</v>
      </c>
      <c r="GI23" s="17" t="s">
        <v>9536</v>
      </c>
      <c r="GJ23" s="17" t="s">
        <v>9536</v>
      </c>
      <c r="GK23" s="17" t="s">
        <v>9536</v>
      </c>
      <c r="GL23" s="17" t="s">
        <v>9536</v>
      </c>
      <c r="GM23" s="17" t="s">
        <v>9536</v>
      </c>
      <c r="GN23" s="17" t="s">
        <v>9536</v>
      </c>
      <c r="GO23" s="17" t="s">
        <v>9536</v>
      </c>
      <c r="GP23" s="17" t="s">
        <v>9536</v>
      </c>
      <c r="GQ23" s="17" t="s">
        <v>9536</v>
      </c>
      <c r="GR23" s="17" t="s">
        <v>9536</v>
      </c>
      <c r="GS23" s="17" t="s">
        <v>9536</v>
      </c>
      <c r="GT23" s="17" t="s">
        <v>9536</v>
      </c>
    </row>
    <row r="24" spans="1:202">
      <c r="A24" s="24" t="s">
        <v>241</v>
      </c>
      <c r="B24" s="24" t="s">
        <v>242</v>
      </c>
      <c r="C24" s="17" t="s">
        <v>9536</v>
      </c>
      <c r="D24" s="17" t="s">
        <v>9536</v>
      </c>
      <c r="E24" s="17" t="s">
        <v>9536</v>
      </c>
      <c r="F24" s="17" t="s">
        <v>9536</v>
      </c>
      <c r="G24" s="17" t="s">
        <v>9536</v>
      </c>
      <c r="H24" s="17" t="s">
        <v>9536</v>
      </c>
      <c r="I24" s="17" t="s">
        <v>9536</v>
      </c>
      <c r="J24" s="17" t="s">
        <v>9536</v>
      </c>
      <c r="K24" s="17" t="s">
        <v>9536</v>
      </c>
      <c r="L24" s="17" t="s">
        <v>9536</v>
      </c>
      <c r="M24" s="17" t="s">
        <v>9536</v>
      </c>
      <c r="N24" s="17" t="s">
        <v>9536</v>
      </c>
      <c r="O24" s="17" t="s">
        <v>9536</v>
      </c>
      <c r="P24" s="17" t="s">
        <v>9536</v>
      </c>
      <c r="Q24" s="17" t="s">
        <v>9536</v>
      </c>
      <c r="R24" s="17" t="s">
        <v>9536</v>
      </c>
      <c r="S24" s="17" t="s">
        <v>9536</v>
      </c>
      <c r="T24" s="17" t="s">
        <v>9536</v>
      </c>
      <c r="U24" s="17" t="s">
        <v>9536</v>
      </c>
      <c r="V24" s="17" t="s">
        <v>9536</v>
      </c>
      <c r="W24" s="17" t="s">
        <v>9536</v>
      </c>
      <c r="X24" s="17" t="s">
        <v>9536</v>
      </c>
      <c r="Y24" s="17" t="s">
        <v>9536</v>
      </c>
      <c r="Z24" s="17" t="s">
        <v>9536</v>
      </c>
      <c r="AA24" s="17" t="s">
        <v>9536</v>
      </c>
      <c r="AB24" s="17" t="s">
        <v>9536</v>
      </c>
      <c r="AC24" s="17" t="s">
        <v>9536</v>
      </c>
      <c r="AD24" s="17" t="s">
        <v>9536</v>
      </c>
      <c r="AE24" s="17" t="s">
        <v>9536</v>
      </c>
      <c r="AF24" s="17" t="s">
        <v>9536</v>
      </c>
      <c r="AG24" s="17" t="s">
        <v>9536</v>
      </c>
      <c r="AH24" s="17" t="s">
        <v>9536</v>
      </c>
      <c r="AI24" s="17" t="s">
        <v>9536</v>
      </c>
      <c r="AJ24" s="17" t="s">
        <v>9536</v>
      </c>
      <c r="AK24" s="17" t="s">
        <v>9536</v>
      </c>
      <c r="AL24" s="17" t="s">
        <v>9536</v>
      </c>
      <c r="AM24" s="17" t="s">
        <v>9536</v>
      </c>
      <c r="AN24" s="17" t="s">
        <v>9536</v>
      </c>
      <c r="AO24" s="17" t="s">
        <v>9536</v>
      </c>
      <c r="AP24" s="17" t="s">
        <v>9536</v>
      </c>
      <c r="AQ24" s="17" t="s">
        <v>9536</v>
      </c>
      <c r="AR24" s="17" t="s">
        <v>9536</v>
      </c>
      <c r="AS24" s="17" t="s">
        <v>9536</v>
      </c>
      <c r="AT24" s="17" t="s">
        <v>9536</v>
      </c>
      <c r="AU24" s="17" t="s">
        <v>9536</v>
      </c>
      <c r="AV24" s="17" t="s">
        <v>9536</v>
      </c>
      <c r="AW24" s="17" t="s">
        <v>9536</v>
      </c>
      <c r="AX24" s="17" t="s">
        <v>9536</v>
      </c>
      <c r="AY24" s="17" t="s">
        <v>9536</v>
      </c>
      <c r="AZ24" s="17" t="s">
        <v>9536</v>
      </c>
      <c r="BA24" s="17" t="s">
        <v>9536</v>
      </c>
      <c r="BB24" s="17" t="s">
        <v>9536</v>
      </c>
      <c r="BC24" s="17" t="s">
        <v>9536</v>
      </c>
      <c r="BD24" s="17" t="s">
        <v>9536</v>
      </c>
      <c r="BE24" s="17" t="s">
        <v>9536</v>
      </c>
      <c r="BF24" s="17" t="s">
        <v>9536</v>
      </c>
      <c r="BG24" s="17" t="s">
        <v>9536</v>
      </c>
      <c r="BH24" s="17" t="s">
        <v>9536</v>
      </c>
      <c r="BI24" s="17" t="s">
        <v>9536</v>
      </c>
      <c r="BJ24" s="17" t="s">
        <v>9536</v>
      </c>
      <c r="BK24" s="17" t="s">
        <v>9536</v>
      </c>
      <c r="BL24" s="17" t="s">
        <v>9536</v>
      </c>
      <c r="BM24" s="17" t="s">
        <v>9536</v>
      </c>
      <c r="BN24" s="17" t="s">
        <v>9536</v>
      </c>
      <c r="BO24" s="17" t="s">
        <v>9536</v>
      </c>
      <c r="BP24" s="17" t="s">
        <v>9536</v>
      </c>
      <c r="BQ24" s="17" t="s">
        <v>9536</v>
      </c>
      <c r="BR24" s="17" t="s">
        <v>9536</v>
      </c>
      <c r="BS24" s="17" t="s">
        <v>9536</v>
      </c>
      <c r="BT24" s="17" t="s">
        <v>9536</v>
      </c>
      <c r="BU24" s="17" t="s">
        <v>9536</v>
      </c>
      <c r="BV24" s="17" t="s">
        <v>9536</v>
      </c>
      <c r="BW24" s="17" t="s">
        <v>9536</v>
      </c>
      <c r="BX24" s="17" t="s">
        <v>9536</v>
      </c>
      <c r="BY24" s="17" t="s">
        <v>9536</v>
      </c>
      <c r="BZ24" s="17" t="s">
        <v>9536</v>
      </c>
      <c r="CA24" s="17" t="s">
        <v>9536</v>
      </c>
      <c r="CB24" s="17" t="s">
        <v>9536</v>
      </c>
      <c r="CC24" s="17" t="s">
        <v>9536</v>
      </c>
      <c r="CD24" s="17" t="s">
        <v>9536</v>
      </c>
      <c r="CE24" s="17" t="s">
        <v>9536</v>
      </c>
      <c r="CF24" s="17" t="s">
        <v>9536</v>
      </c>
      <c r="CG24" s="17" t="s">
        <v>9536</v>
      </c>
      <c r="CH24" s="17" t="s">
        <v>9536</v>
      </c>
      <c r="CI24" s="17" t="s">
        <v>9536</v>
      </c>
      <c r="CJ24" s="17" t="s">
        <v>9536</v>
      </c>
      <c r="CK24" s="17" t="s">
        <v>9536</v>
      </c>
      <c r="CL24" s="17" t="s">
        <v>9536</v>
      </c>
      <c r="CM24" s="17" t="s">
        <v>9536</v>
      </c>
      <c r="CN24" s="17" t="s">
        <v>9536</v>
      </c>
      <c r="CO24" s="17" t="s">
        <v>9536</v>
      </c>
      <c r="CP24" s="17" t="s">
        <v>9536</v>
      </c>
      <c r="CQ24" s="17" t="s">
        <v>9536</v>
      </c>
      <c r="CR24" s="17" t="s">
        <v>9536</v>
      </c>
      <c r="CS24" s="17" t="s">
        <v>9536</v>
      </c>
      <c r="CT24" s="17" t="s">
        <v>9536</v>
      </c>
      <c r="CU24" s="17" t="s">
        <v>9536</v>
      </c>
      <c r="CV24" s="17" t="s">
        <v>9536</v>
      </c>
      <c r="CW24" s="17" t="s">
        <v>9536</v>
      </c>
      <c r="CX24" s="17" t="s">
        <v>9536</v>
      </c>
      <c r="CY24" s="17" t="s">
        <v>9536</v>
      </c>
      <c r="CZ24" s="17" t="s">
        <v>9536</v>
      </c>
      <c r="DA24" s="17" t="s">
        <v>9536</v>
      </c>
      <c r="DB24" s="17" t="s">
        <v>9536</v>
      </c>
      <c r="DC24" s="17" t="s">
        <v>9536</v>
      </c>
      <c r="DD24" s="17" t="s">
        <v>9536</v>
      </c>
      <c r="DE24" s="17" t="s">
        <v>9536</v>
      </c>
      <c r="DF24" s="17" t="s">
        <v>9536</v>
      </c>
      <c r="DG24" s="17" t="s">
        <v>9536</v>
      </c>
      <c r="DH24" s="17" t="s">
        <v>9536</v>
      </c>
      <c r="DI24" s="17" t="s">
        <v>9536</v>
      </c>
      <c r="DJ24" s="17" t="s">
        <v>9536</v>
      </c>
      <c r="DK24" s="17" t="s">
        <v>9536</v>
      </c>
      <c r="DL24" s="17" t="s">
        <v>9536</v>
      </c>
      <c r="DM24" s="17" t="s">
        <v>9536</v>
      </c>
      <c r="DN24" s="17" t="s">
        <v>9536</v>
      </c>
      <c r="DO24" s="17" t="s">
        <v>9536</v>
      </c>
      <c r="DP24" s="17" t="s">
        <v>9536</v>
      </c>
      <c r="DQ24" s="17" t="s">
        <v>9536</v>
      </c>
      <c r="DR24" s="17" t="s">
        <v>9536</v>
      </c>
      <c r="DS24" s="17" t="s">
        <v>9536</v>
      </c>
      <c r="DT24" s="17" t="s">
        <v>9536</v>
      </c>
      <c r="DU24" s="17" t="s">
        <v>9536</v>
      </c>
      <c r="DV24" s="17" t="s">
        <v>9536</v>
      </c>
      <c r="DW24" s="17" t="s">
        <v>9536</v>
      </c>
      <c r="DX24" s="17" t="s">
        <v>9536</v>
      </c>
      <c r="DY24" s="17" t="s">
        <v>9536</v>
      </c>
      <c r="DZ24" s="17" t="s">
        <v>9536</v>
      </c>
      <c r="EA24" s="17" t="s">
        <v>9536</v>
      </c>
      <c r="EB24" s="17" t="s">
        <v>9536</v>
      </c>
      <c r="EC24" s="17" t="s">
        <v>9536</v>
      </c>
      <c r="ED24" s="17" t="s">
        <v>9536</v>
      </c>
      <c r="EE24" s="17" t="s">
        <v>9536</v>
      </c>
      <c r="EF24" s="17" t="s">
        <v>9536</v>
      </c>
      <c r="EG24" s="17" t="s">
        <v>9536</v>
      </c>
      <c r="EH24" s="17" t="s">
        <v>9536</v>
      </c>
      <c r="EI24" s="17" t="s">
        <v>9536</v>
      </c>
      <c r="EJ24" s="17" t="s">
        <v>9536</v>
      </c>
      <c r="EK24" s="17" t="s">
        <v>9536</v>
      </c>
      <c r="EL24" s="17" t="s">
        <v>9536</v>
      </c>
      <c r="EM24" s="17" t="s">
        <v>9536</v>
      </c>
      <c r="EN24" s="17" t="s">
        <v>9536</v>
      </c>
      <c r="EO24" s="17" t="s">
        <v>9536</v>
      </c>
      <c r="EP24" s="17" t="s">
        <v>9536</v>
      </c>
      <c r="EQ24" s="17" t="s">
        <v>9536</v>
      </c>
      <c r="ER24" s="17" t="s">
        <v>9536</v>
      </c>
      <c r="ES24" s="17" t="s">
        <v>9536</v>
      </c>
      <c r="ET24" s="17" t="s">
        <v>9536</v>
      </c>
      <c r="EU24" s="17" t="s">
        <v>9536</v>
      </c>
      <c r="EV24" s="17" t="s">
        <v>9536</v>
      </c>
      <c r="EW24" s="17" t="s">
        <v>9536</v>
      </c>
      <c r="EX24" s="17" t="s">
        <v>9536</v>
      </c>
      <c r="EY24" s="17" t="s">
        <v>9536</v>
      </c>
      <c r="EZ24" s="17" t="s">
        <v>9536</v>
      </c>
      <c r="FA24" s="17" t="s">
        <v>9536</v>
      </c>
      <c r="FB24" s="17" t="s">
        <v>9536</v>
      </c>
      <c r="FC24" s="17" t="s">
        <v>9536</v>
      </c>
      <c r="FD24" s="17" t="s">
        <v>9536</v>
      </c>
      <c r="FE24" s="17" t="s">
        <v>9536</v>
      </c>
      <c r="FF24" s="17" t="s">
        <v>9536</v>
      </c>
      <c r="FG24" s="17" t="s">
        <v>9536</v>
      </c>
      <c r="FH24" s="17" t="s">
        <v>9536</v>
      </c>
      <c r="FI24" s="17" t="s">
        <v>9536</v>
      </c>
      <c r="FJ24" s="17" t="s">
        <v>9536</v>
      </c>
      <c r="FK24" s="17" t="s">
        <v>9536</v>
      </c>
      <c r="FL24" s="17" t="s">
        <v>9536</v>
      </c>
      <c r="FM24" s="17" t="s">
        <v>9536</v>
      </c>
      <c r="FN24" s="17" t="s">
        <v>9536</v>
      </c>
      <c r="FO24" s="17" t="s">
        <v>9536</v>
      </c>
      <c r="FP24" s="17" t="s">
        <v>9536</v>
      </c>
      <c r="FQ24" s="17" t="s">
        <v>9536</v>
      </c>
      <c r="FR24" s="17" t="s">
        <v>9536</v>
      </c>
      <c r="FS24" s="17" t="s">
        <v>9536</v>
      </c>
      <c r="FT24" s="17" t="s">
        <v>9536</v>
      </c>
      <c r="FU24" s="17" t="s">
        <v>9536</v>
      </c>
      <c r="FV24" s="17" t="s">
        <v>9536</v>
      </c>
      <c r="FW24" s="17" t="s">
        <v>9536</v>
      </c>
      <c r="FX24" s="17" t="s">
        <v>9536</v>
      </c>
      <c r="FY24" s="17" t="s">
        <v>9536</v>
      </c>
      <c r="FZ24" s="17" t="s">
        <v>9536</v>
      </c>
      <c r="GA24" s="17" t="s">
        <v>9536</v>
      </c>
      <c r="GB24" s="17" t="s">
        <v>9536</v>
      </c>
      <c r="GC24" s="17" t="s">
        <v>9536</v>
      </c>
      <c r="GD24" s="17" t="s">
        <v>9536</v>
      </c>
      <c r="GE24" s="17" t="s">
        <v>9536</v>
      </c>
      <c r="GF24" s="17" t="s">
        <v>9536</v>
      </c>
      <c r="GG24" s="17" t="s">
        <v>9536</v>
      </c>
      <c r="GH24" s="17" t="s">
        <v>9536</v>
      </c>
      <c r="GI24" s="17" t="s">
        <v>9536</v>
      </c>
      <c r="GJ24" s="17" t="s">
        <v>9536</v>
      </c>
      <c r="GK24" s="17" t="s">
        <v>9536</v>
      </c>
      <c r="GL24" s="17" t="s">
        <v>9536</v>
      </c>
      <c r="GM24" s="17" t="s">
        <v>9536</v>
      </c>
      <c r="GN24" s="17" t="s">
        <v>9536</v>
      </c>
      <c r="GO24" s="17" t="s">
        <v>9536</v>
      </c>
      <c r="GP24" s="17" t="s">
        <v>9536</v>
      </c>
      <c r="GQ24" s="17" t="s">
        <v>9536</v>
      </c>
      <c r="GR24" s="17" t="s">
        <v>9536</v>
      </c>
      <c r="GS24" s="17" t="s">
        <v>9536</v>
      </c>
      <c r="GT24" s="17" t="s">
        <v>9536</v>
      </c>
    </row>
    <row r="25" spans="1:202">
      <c r="A25" s="24" t="s">
        <v>243</v>
      </c>
      <c r="B25" s="24" t="s">
        <v>244</v>
      </c>
      <c r="C25" s="17" t="s">
        <v>9536</v>
      </c>
      <c r="D25" s="17" t="s">
        <v>9536</v>
      </c>
      <c r="E25" s="17" t="s">
        <v>9536</v>
      </c>
      <c r="F25" s="17" t="s">
        <v>9536</v>
      </c>
      <c r="G25" s="17" t="s">
        <v>9536</v>
      </c>
      <c r="H25" s="17" t="s">
        <v>9536</v>
      </c>
      <c r="I25" s="17" t="s">
        <v>9536</v>
      </c>
      <c r="J25" s="17" t="s">
        <v>9536</v>
      </c>
      <c r="K25" s="17" t="s">
        <v>9536</v>
      </c>
      <c r="L25" s="17" t="s">
        <v>9536</v>
      </c>
      <c r="M25" s="17" t="s">
        <v>9536</v>
      </c>
      <c r="N25" s="17" t="s">
        <v>9536</v>
      </c>
      <c r="O25" s="17" t="s">
        <v>9536</v>
      </c>
      <c r="P25" s="17" t="s">
        <v>9536</v>
      </c>
      <c r="Q25" s="17" t="s">
        <v>9536</v>
      </c>
      <c r="R25" s="17" t="s">
        <v>9536</v>
      </c>
      <c r="S25" s="17" t="s">
        <v>9536</v>
      </c>
      <c r="T25" s="17" t="s">
        <v>9536</v>
      </c>
      <c r="U25" s="17" t="s">
        <v>9536</v>
      </c>
      <c r="V25" s="17" t="s">
        <v>9536</v>
      </c>
      <c r="W25" s="17" t="s">
        <v>9536</v>
      </c>
      <c r="X25" s="17" t="s">
        <v>9536</v>
      </c>
      <c r="Y25" s="17" t="s">
        <v>9536</v>
      </c>
      <c r="Z25" s="17" t="s">
        <v>9536</v>
      </c>
      <c r="AA25" s="17" t="s">
        <v>9536</v>
      </c>
      <c r="AB25" s="17" t="s">
        <v>9536</v>
      </c>
      <c r="AC25" s="17" t="s">
        <v>9536</v>
      </c>
      <c r="AD25" s="17" t="s">
        <v>9536</v>
      </c>
      <c r="AE25" s="17" t="s">
        <v>9536</v>
      </c>
      <c r="AF25" s="17" t="s">
        <v>9536</v>
      </c>
      <c r="AG25" s="17" t="s">
        <v>9536</v>
      </c>
      <c r="AH25" s="17" t="s">
        <v>9536</v>
      </c>
      <c r="AI25" s="17" t="s">
        <v>9536</v>
      </c>
      <c r="AJ25" s="17" t="s">
        <v>9536</v>
      </c>
      <c r="AK25" s="17" t="s">
        <v>9536</v>
      </c>
      <c r="AL25" s="17" t="s">
        <v>9536</v>
      </c>
      <c r="AM25" s="17" t="s">
        <v>9536</v>
      </c>
      <c r="AN25" s="17" t="s">
        <v>9536</v>
      </c>
      <c r="AO25" s="17" t="s">
        <v>9536</v>
      </c>
      <c r="AP25" s="17" t="s">
        <v>9536</v>
      </c>
      <c r="AQ25" s="17" t="s">
        <v>9536</v>
      </c>
      <c r="AR25" s="17" t="s">
        <v>9536</v>
      </c>
      <c r="AS25" s="17" t="s">
        <v>9536</v>
      </c>
      <c r="AT25" s="17" t="s">
        <v>9536</v>
      </c>
      <c r="AU25" s="17" t="s">
        <v>9536</v>
      </c>
      <c r="AV25" s="17" t="s">
        <v>9536</v>
      </c>
      <c r="AW25" s="17" t="s">
        <v>9536</v>
      </c>
      <c r="AX25" s="17" t="s">
        <v>9536</v>
      </c>
      <c r="AY25" s="17" t="s">
        <v>9536</v>
      </c>
      <c r="AZ25" s="17" t="s">
        <v>9536</v>
      </c>
      <c r="BA25" s="17" t="s">
        <v>9536</v>
      </c>
      <c r="BB25" s="17" t="s">
        <v>9536</v>
      </c>
      <c r="BC25" s="17" t="s">
        <v>9536</v>
      </c>
      <c r="BD25" s="17" t="s">
        <v>9536</v>
      </c>
      <c r="BE25" s="17" t="s">
        <v>9536</v>
      </c>
      <c r="BF25" s="17" t="s">
        <v>9536</v>
      </c>
      <c r="BG25" s="17" t="s">
        <v>9536</v>
      </c>
      <c r="BH25" s="17" t="s">
        <v>9536</v>
      </c>
      <c r="BI25" s="17" t="s">
        <v>9536</v>
      </c>
      <c r="BJ25" s="17" t="s">
        <v>9536</v>
      </c>
      <c r="BK25" s="17" t="s">
        <v>9536</v>
      </c>
      <c r="BL25" s="17" t="s">
        <v>9536</v>
      </c>
      <c r="BM25" s="17" t="s">
        <v>9536</v>
      </c>
      <c r="BN25" s="17" t="s">
        <v>9536</v>
      </c>
      <c r="BO25" s="17" t="s">
        <v>9536</v>
      </c>
      <c r="BP25" s="17" t="s">
        <v>9536</v>
      </c>
      <c r="BQ25" s="17" t="s">
        <v>9536</v>
      </c>
      <c r="BR25" s="17" t="s">
        <v>9536</v>
      </c>
      <c r="BS25" s="17" t="s">
        <v>9536</v>
      </c>
      <c r="BT25" s="17" t="s">
        <v>9536</v>
      </c>
      <c r="BU25" s="17" t="s">
        <v>9536</v>
      </c>
      <c r="BV25" s="17" t="s">
        <v>9536</v>
      </c>
      <c r="BW25" s="17" t="s">
        <v>9536</v>
      </c>
      <c r="BX25" s="17" t="s">
        <v>9536</v>
      </c>
      <c r="BY25" s="17" t="s">
        <v>9536</v>
      </c>
      <c r="BZ25" s="17" t="s">
        <v>9536</v>
      </c>
      <c r="CA25" s="17" t="s">
        <v>9536</v>
      </c>
      <c r="CB25" s="17" t="s">
        <v>9536</v>
      </c>
      <c r="CC25" s="17" t="s">
        <v>9536</v>
      </c>
      <c r="CD25" s="17" t="s">
        <v>9536</v>
      </c>
      <c r="CE25" s="17" t="s">
        <v>9536</v>
      </c>
      <c r="CF25" s="17" t="s">
        <v>9536</v>
      </c>
      <c r="CG25" s="17" t="s">
        <v>9536</v>
      </c>
      <c r="CH25" s="17" t="s">
        <v>9536</v>
      </c>
      <c r="CI25" s="17" t="s">
        <v>9536</v>
      </c>
      <c r="CJ25" s="17" t="s">
        <v>9536</v>
      </c>
      <c r="CK25" s="17" t="s">
        <v>9536</v>
      </c>
      <c r="CL25" s="17" t="s">
        <v>9536</v>
      </c>
      <c r="CM25" s="17" t="s">
        <v>9536</v>
      </c>
      <c r="CN25" s="17" t="s">
        <v>9536</v>
      </c>
      <c r="CO25" s="17" t="s">
        <v>9536</v>
      </c>
      <c r="CP25" s="17" t="s">
        <v>9536</v>
      </c>
      <c r="CQ25" s="17" t="s">
        <v>9536</v>
      </c>
      <c r="CR25" s="17" t="s">
        <v>9536</v>
      </c>
      <c r="CS25" s="17" t="s">
        <v>9536</v>
      </c>
      <c r="CT25" s="17" t="s">
        <v>9536</v>
      </c>
      <c r="CU25" s="17" t="s">
        <v>9536</v>
      </c>
      <c r="CV25" s="17" t="s">
        <v>9536</v>
      </c>
      <c r="CW25" s="17" t="s">
        <v>9536</v>
      </c>
      <c r="CX25" s="17" t="s">
        <v>9536</v>
      </c>
      <c r="CY25" s="17" t="s">
        <v>9536</v>
      </c>
      <c r="CZ25" s="17" t="s">
        <v>9536</v>
      </c>
      <c r="DA25" s="17" t="s">
        <v>9536</v>
      </c>
      <c r="DB25" s="17" t="s">
        <v>9536</v>
      </c>
      <c r="DC25" s="17" t="s">
        <v>9536</v>
      </c>
      <c r="DD25" s="17" t="s">
        <v>9536</v>
      </c>
      <c r="DE25" s="17" t="s">
        <v>9536</v>
      </c>
      <c r="DF25" s="17" t="s">
        <v>9536</v>
      </c>
      <c r="DG25" s="17" t="s">
        <v>9536</v>
      </c>
      <c r="DH25" s="17" t="s">
        <v>9536</v>
      </c>
      <c r="DI25" s="17" t="s">
        <v>9536</v>
      </c>
      <c r="DJ25" s="17" t="s">
        <v>9536</v>
      </c>
      <c r="DK25" s="17" t="s">
        <v>9536</v>
      </c>
      <c r="DL25" s="17" t="s">
        <v>9536</v>
      </c>
      <c r="DM25" s="17" t="s">
        <v>9536</v>
      </c>
      <c r="DN25" s="17" t="s">
        <v>9536</v>
      </c>
      <c r="DO25" s="17" t="s">
        <v>9536</v>
      </c>
      <c r="DP25" s="17" t="s">
        <v>9536</v>
      </c>
      <c r="DQ25" s="17" t="s">
        <v>9536</v>
      </c>
      <c r="DR25" s="17" t="s">
        <v>9536</v>
      </c>
      <c r="DS25" s="17" t="s">
        <v>9536</v>
      </c>
      <c r="DT25" s="17" t="s">
        <v>9536</v>
      </c>
      <c r="DU25" s="17" t="s">
        <v>9536</v>
      </c>
      <c r="DV25" s="17" t="s">
        <v>9536</v>
      </c>
      <c r="DW25" s="17" t="s">
        <v>9536</v>
      </c>
      <c r="DX25" s="17" t="s">
        <v>9536</v>
      </c>
      <c r="DY25" s="17" t="s">
        <v>9536</v>
      </c>
      <c r="DZ25" s="17" t="s">
        <v>9536</v>
      </c>
      <c r="EA25" s="17" t="s">
        <v>9536</v>
      </c>
      <c r="EB25" s="17" t="s">
        <v>9536</v>
      </c>
      <c r="EC25" s="17" t="s">
        <v>9536</v>
      </c>
      <c r="ED25" s="17" t="s">
        <v>9536</v>
      </c>
      <c r="EE25" s="17" t="s">
        <v>9536</v>
      </c>
      <c r="EF25" s="17" t="s">
        <v>9536</v>
      </c>
      <c r="EG25" s="17" t="s">
        <v>9536</v>
      </c>
      <c r="EH25" s="17" t="s">
        <v>9536</v>
      </c>
      <c r="EI25" s="17" t="s">
        <v>9536</v>
      </c>
      <c r="EJ25" s="17" t="s">
        <v>9536</v>
      </c>
      <c r="EK25" s="17" t="s">
        <v>9536</v>
      </c>
      <c r="EL25" s="17" t="s">
        <v>9536</v>
      </c>
      <c r="EM25" s="17" t="s">
        <v>9536</v>
      </c>
      <c r="EN25" s="17" t="s">
        <v>9536</v>
      </c>
      <c r="EO25" s="17" t="s">
        <v>9536</v>
      </c>
      <c r="EP25" s="17" t="s">
        <v>9536</v>
      </c>
      <c r="EQ25" s="17" t="s">
        <v>9536</v>
      </c>
      <c r="ER25" s="17" t="s">
        <v>9536</v>
      </c>
      <c r="ES25" s="17" t="s">
        <v>9536</v>
      </c>
      <c r="ET25" s="17" t="s">
        <v>9536</v>
      </c>
      <c r="EU25" s="17" t="s">
        <v>9536</v>
      </c>
      <c r="EV25" s="17" t="s">
        <v>9536</v>
      </c>
      <c r="EW25" s="17" t="s">
        <v>9536</v>
      </c>
      <c r="EX25" s="17" t="s">
        <v>9536</v>
      </c>
      <c r="EY25" s="17" t="s">
        <v>9536</v>
      </c>
      <c r="EZ25" s="17" t="s">
        <v>9536</v>
      </c>
      <c r="FA25" s="17" t="s">
        <v>9536</v>
      </c>
      <c r="FB25" s="17" t="s">
        <v>9536</v>
      </c>
      <c r="FC25" s="17" t="s">
        <v>9536</v>
      </c>
      <c r="FD25" s="17" t="s">
        <v>9536</v>
      </c>
      <c r="FE25" s="17" t="s">
        <v>9536</v>
      </c>
      <c r="FF25" s="17" t="s">
        <v>9536</v>
      </c>
      <c r="FG25" s="17" t="s">
        <v>9536</v>
      </c>
      <c r="FH25" s="17" t="s">
        <v>9536</v>
      </c>
      <c r="FI25" s="17" t="s">
        <v>9536</v>
      </c>
      <c r="FJ25" s="17" t="s">
        <v>9536</v>
      </c>
      <c r="FK25" s="17" t="s">
        <v>9536</v>
      </c>
      <c r="FL25" s="17" t="s">
        <v>9536</v>
      </c>
      <c r="FM25" s="17" t="s">
        <v>9536</v>
      </c>
      <c r="FN25" s="17" t="s">
        <v>9536</v>
      </c>
      <c r="FO25" s="17" t="s">
        <v>9536</v>
      </c>
      <c r="FP25" s="17" t="s">
        <v>9536</v>
      </c>
      <c r="FQ25" s="17" t="s">
        <v>9536</v>
      </c>
      <c r="FR25" s="17" t="s">
        <v>9536</v>
      </c>
      <c r="FS25" s="17" t="s">
        <v>9536</v>
      </c>
      <c r="FT25" s="17" t="s">
        <v>9536</v>
      </c>
      <c r="FU25" s="17" t="s">
        <v>9536</v>
      </c>
      <c r="FV25" s="17" t="s">
        <v>9536</v>
      </c>
      <c r="FW25" s="17" t="s">
        <v>9536</v>
      </c>
      <c r="FX25" s="17" t="s">
        <v>9536</v>
      </c>
      <c r="FY25" s="17" t="s">
        <v>9536</v>
      </c>
      <c r="FZ25" s="17" t="s">
        <v>9536</v>
      </c>
      <c r="GA25" s="17" t="s">
        <v>9536</v>
      </c>
      <c r="GB25" s="17" t="s">
        <v>9536</v>
      </c>
      <c r="GC25" s="17" t="s">
        <v>9536</v>
      </c>
      <c r="GD25" s="17" t="s">
        <v>9536</v>
      </c>
      <c r="GE25" s="17" t="s">
        <v>9536</v>
      </c>
      <c r="GF25" s="17" t="s">
        <v>9536</v>
      </c>
      <c r="GG25" s="17" t="s">
        <v>9536</v>
      </c>
      <c r="GH25" s="17" t="s">
        <v>9536</v>
      </c>
      <c r="GI25" s="17" t="s">
        <v>9536</v>
      </c>
      <c r="GJ25" s="17" t="s">
        <v>9536</v>
      </c>
      <c r="GK25" s="17" t="s">
        <v>9536</v>
      </c>
      <c r="GL25" s="17" t="s">
        <v>9536</v>
      </c>
      <c r="GM25" s="17" t="s">
        <v>9536</v>
      </c>
      <c r="GN25" s="17" t="s">
        <v>9536</v>
      </c>
      <c r="GO25" s="17" t="s">
        <v>9536</v>
      </c>
      <c r="GP25" s="17" t="s">
        <v>9536</v>
      </c>
      <c r="GQ25" s="17" t="s">
        <v>9536</v>
      </c>
      <c r="GR25" s="17" t="s">
        <v>9536</v>
      </c>
      <c r="GS25" s="17" t="s">
        <v>9536</v>
      </c>
      <c r="GT25" s="17" t="s">
        <v>9536</v>
      </c>
    </row>
    <row r="26" spans="1:202">
      <c r="A26" s="24" t="s">
        <v>245</v>
      </c>
      <c r="B26" s="24" t="s">
        <v>246</v>
      </c>
      <c r="C26" s="17" t="s">
        <v>9536</v>
      </c>
      <c r="D26" s="17" t="s">
        <v>9536</v>
      </c>
      <c r="E26" s="17" t="s">
        <v>9536</v>
      </c>
      <c r="F26" s="17" t="s">
        <v>9536</v>
      </c>
      <c r="G26" s="17" t="s">
        <v>9536</v>
      </c>
      <c r="H26" s="17" t="s">
        <v>9536</v>
      </c>
      <c r="I26" s="17" t="s">
        <v>9536</v>
      </c>
      <c r="J26" s="17" t="s">
        <v>9536</v>
      </c>
      <c r="K26" s="17" t="s">
        <v>9536</v>
      </c>
      <c r="L26" s="17" t="s">
        <v>9536</v>
      </c>
      <c r="M26" s="17" t="s">
        <v>9536</v>
      </c>
      <c r="N26" s="17" t="s">
        <v>9536</v>
      </c>
      <c r="O26" s="17" t="s">
        <v>9536</v>
      </c>
      <c r="P26" s="17" t="s">
        <v>9536</v>
      </c>
      <c r="Q26" s="17" t="s">
        <v>9536</v>
      </c>
      <c r="R26" s="17" t="s">
        <v>9536</v>
      </c>
      <c r="S26" s="17" t="s">
        <v>9536</v>
      </c>
      <c r="T26" s="17" t="s">
        <v>9536</v>
      </c>
      <c r="U26" s="17" t="s">
        <v>9536</v>
      </c>
      <c r="V26" s="17" t="s">
        <v>9536</v>
      </c>
      <c r="W26" s="17" t="s">
        <v>9536</v>
      </c>
      <c r="X26" s="17" t="s">
        <v>9536</v>
      </c>
      <c r="Y26" s="17" t="s">
        <v>9536</v>
      </c>
      <c r="Z26" s="17" t="s">
        <v>9536</v>
      </c>
      <c r="AA26" s="17" t="s">
        <v>9536</v>
      </c>
      <c r="AB26" s="17" t="s">
        <v>9536</v>
      </c>
      <c r="AC26" s="17" t="s">
        <v>9536</v>
      </c>
      <c r="AD26" s="17" t="s">
        <v>9536</v>
      </c>
      <c r="AE26" s="17" t="s">
        <v>9536</v>
      </c>
      <c r="AF26" s="17" t="s">
        <v>9536</v>
      </c>
      <c r="AG26" s="17" t="s">
        <v>9536</v>
      </c>
      <c r="AH26" s="17" t="s">
        <v>9536</v>
      </c>
      <c r="AI26" s="17" t="s">
        <v>9536</v>
      </c>
      <c r="AJ26" s="17" t="s">
        <v>9536</v>
      </c>
      <c r="AK26" s="17" t="s">
        <v>9536</v>
      </c>
      <c r="AL26" s="17" t="s">
        <v>9536</v>
      </c>
      <c r="AM26" s="17" t="s">
        <v>9536</v>
      </c>
      <c r="AN26" s="17" t="s">
        <v>9536</v>
      </c>
      <c r="AO26" s="17" t="s">
        <v>9536</v>
      </c>
      <c r="AP26" s="17" t="s">
        <v>9536</v>
      </c>
      <c r="AQ26" s="17" t="s">
        <v>9536</v>
      </c>
      <c r="AR26" s="17" t="s">
        <v>9536</v>
      </c>
      <c r="AS26" s="17" t="s">
        <v>9536</v>
      </c>
      <c r="AT26" s="17" t="s">
        <v>9536</v>
      </c>
      <c r="AU26" s="17" t="s">
        <v>9536</v>
      </c>
      <c r="AV26" s="17" t="s">
        <v>9536</v>
      </c>
      <c r="AW26" s="17" t="s">
        <v>9536</v>
      </c>
      <c r="AX26" s="17" t="s">
        <v>9536</v>
      </c>
      <c r="AY26" s="17" t="s">
        <v>9536</v>
      </c>
      <c r="AZ26" s="17" t="s">
        <v>9536</v>
      </c>
      <c r="BA26" s="17" t="s">
        <v>9536</v>
      </c>
      <c r="BB26" s="17" t="s">
        <v>9536</v>
      </c>
      <c r="BC26" s="17" t="s">
        <v>9536</v>
      </c>
      <c r="BD26" s="17" t="s">
        <v>9536</v>
      </c>
      <c r="BE26" s="17" t="s">
        <v>9536</v>
      </c>
      <c r="BF26" s="17" t="s">
        <v>9536</v>
      </c>
      <c r="BG26" s="17" t="s">
        <v>9536</v>
      </c>
      <c r="BH26" s="17" t="s">
        <v>9536</v>
      </c>
      <c r="BI26" s="17" t="s">
        <v>9536</v>
      </c>
      <c r="BJ26" s="17" t="s">
        <v>9536</v>
      </c>
      <c r="BK26" s="17" t="s">
        <v>9536</v>
      </c>
      <c r="BL26" s="17" t="s">
        <v>9536</v>
      </c>
      <c r="BM26" s="17" t="s">
        <v>9536</v>
      </c>
      <c r="BN26" s="17" t="s">
        <v>9536</v>
      </c>
      <c r="BO26" s="17" t="s">
        <v>9536</v>
      </c>
      <c r="BP26" s="17" t="s">
        <v>9536</v>
      </c>
      <c r="BQ26" s="17" t="s">
        <v>9536</v>
      </c>
      <c r="BR26" s="17" t="s">
        <v>9536</v>
      </c>
      <c r="BS26" s="17" t="s">
        <v>9536</v>
      </c>
      <c r="BT26" s="17" t="s">
        <v>9536</v>
      </c>
      <c r="BU26" s="17" t="s">
        <v>9536</v>
      </c>
      <c r="BV26" s="17" t="s">
        <v>9536</v>
      </c>
      <c r="BW26" s="17" t="s">
        <v>9536</v>
      </c>
      <c r="BX26" s="17" t="s">
        <v>9536</v>
      </c>
      <c r="BY26" s="17" t="s">
        <v>9536</v>
      </c>
      <c r="BZ26" s="17" t="s">
        <v>9536</v>
      </c>
      <c r="CA26" s="17" t="s">
        <v>9536</v>
      </c>
      <c r="CB26" s="17" t="s">
        <v>9536</v>
      </c>
      <c r="CC26" s="17" t="s">
        <v>9536</v>
      </c>
      <c r="CD26" s="17" t="s">
        <v>9536</v>
      </c>
      <c r="CE26" s="17" t="s">
        <v>9536</v>
      </c>
      <c r="CF26" s="17" t="s">
        <v>9536</v>
      </c>
      <c r="CG26" s="17" t="s">
        <v>9536</v>
      </c>
      <c r="CH26" s="17" t="s">
        <v>9536</v>
      </c>
      <c r="CI26" s="17" t="s">
        <v>9536</v>
      </c>
      <c r="CJ26" s="17" t="s">
        <v>9536</v>
      </c>
      <c r="CK26" s="17" t="s">
        <v>9536</v>
      </c>
      <c r="CL26" s="17" t="s">
        <v>9536</v>
      </c>
      <c r="CM26" s="17" t="s">
        <v>9536</v>
      </c>
      <c r="CN26" s="17" t="s">
        <v>9536</v>
      </c>
      <c r="CO26" s="17" t="s">
        <v>9536</v>
      </c>
      <c r="CP26" s="17" t="s">
        <v>9536</v>
      </c>
      <c r="CQ26" s="17" t="s">
        <v>9536</v>
      </c>
      <c r="CR26" s="17" t="s">
        <v>9536</v>
      </c>
      <c r="CS26" s="17" t="s">
        <v>9536</v>
      </c>
      <c r="CT26" s="17" t="s">
        <v>9536</v>
      </c>
      <c r="CU26" s="17" t="s">
        <v>9536</v>
      </c>
      <c r="CV26" s="17" t="s">
        <v>9536</v>
      </c>
      <c r="CW26" s="17" t="s">
        <v>9536</v>
      </c>
      <c r="CX26" s="17" t="s">
        <v>9536</v>
      </c>
      <c r="CY26" s="17" t="s">
        <v>9536</v>
      </c>
      <c r="CZ26" s="17" t="s">
        <v>9536</v>
      </c>
      <c r="DA26" s="17" t="s">
        <v>9536</v>
      </c>
      <c r="DB26" s="17" t="s">
        <v>9536</v>
      </c>
      <c r="DC26" s="17" t="s">
        <v>9536</v>
      </c>
      <c r="DD26" s="17" t="s">
        <v>9536</v>
      </c>
      <c r="DE26" s="17" t="s">
        <v>9536</v>
      </c>
      <c r="DF26" s="17" t="s">
        <v>9536</v>
      </c>
      <c r="DG26" s="17" t="s">
        <v>9536</v>
      </c>
      <c r="DH26" s="17" t="s">
        <v>9536</v>
      </c>
      <c r="DI26" s="17" t="s">
        <v>9536</v>
      </c>
      <c r="DJ26" s="17" t="s">
        <v>9536</v>
      </c>
      <c r="DK26" s="17" t="s">
        <v>9536</v>
      </c>
      <c r="DL26" s="17" t="s">
        <v>9536</v>
      </c>
      <c r="DM26" s="17" t="s">
        <v>9536</v>
      </c>
      <c r="DN26" s="17" t="s">
        <v>9536</v>
      </c>
      <c r="DO26" s="17" t="s">
        <v>9536</v>
      </c>
      <c r="DP26" s="17" t="s">
        <v>9536</v>
      </c>
      <c r="DQ26" s="17" t="s">
        <v>9536</v>
      </c>
      <c r="DR26" s="17" t="s">
        <v>9536</v>
      </c>
      <c r="DS26" s="17" t="s">
        <v>9536</v>
      </c>
      <c r="DT26" s="17" t="s">
        <v>9536</v>
      </c>
      <c r="DU26" s="17" t="s">
        <v>9536</v>
      </c>
      <c r="DV26" s="17" t="s">
        <v>9536</v>
      </c>
      <c r="DW26" s="17" t="s">
        <v>9536</v>
      </c>
      <c r="DX26" s="17" t="s">
        <v>9536</v>
      </c>
      <c r="DY26" s="17" t="s">
        <v>9536</v>
      </c>
      <c r="DZ26" s="17" t="s">
        <v>9536</v>
      </c>
      <c r="EA26" s="17" t="s">
        <v>9536</v>
      </c>
      <c r="EB26" s="17" t="s">
        <v>9536</v>
      </c>
      <c r="EC26" s="17" t="s">
        <v>9536</v>
      </c>
      <c r="ED26" s="17" t="s">
        <v>9536</v>
      </c>
      <c r="EE26" s="17" t="s">
        <v>9536</v>
      </c>
      <c r="EF26" s="17" t="s">
        <v>9536</v>
      </c>
      <c r="EG26" s="17" t="s">
        <v>9536</v>
      </c>
      <c r="EH26" s="17" t="s">
        <v>9536</v>
      </c>
      <c r="EI26" s="17" t="s">
        <v>9536</v>
      </c>
      <c r="EJ26" s="17" t="s">
        <v>9536</v>
      </c>
      <c r="EK26" s="17" t="s">
        <v>9536</v>
      </c>
      <c r="EL26" s="17" t="s">
        <v>9536</v>
      </c>
      <c r="EM26" s="17" t="s">
        <v>9536</v>
      </c>
      <c r="EN26" s="17" t="s">
        <v>9536</v>
      </c>
      <c r="EO26" s="17" t="s">
        <v>9536</v>
      </c>
      <c r="EP26" s="17" t="s">
        <v>9536</v>
      </c>
      <c r="EQ26" s="17" t="s">
        <v>9536</v>
      </c>
      <c r="ER26" s="17" t="s">
        <v>9536</v>
      </c>
      <c r="ES26" s="17" t="s">
        <v>9536</v>
      </c>
      <c r="ET26" s="17" t="s">
        <v>9536</v>
      </c>
      <c r="EU26" s="17" t="s">
        <v>9536</v>
      </c>
      <c r="EV26" s="17" t="s">
        <v>9536</v>
      </c>
      <c r="EW26" s="17" t="s">
        <v>9536</v>
      </c>
      <c r="EX26" s="17" t="s">
        <v>9536</v>
      </c>
      <c r="EY26" s="17" t="s">
        <v>9536</v>
      </c>
      <c r="EZ26" s="17" t="s">
        <v>9536</v>
      </c>
      <c r="FA26" s="17" t="s">
        <v>9536</v>
      </c>
      <c r="FB26" s="17" t="s">
        <v>9536</v>
      </c>
      <c r="FC26" s="17" t="s">
        <v>9536</v>
      </c>
      <c r="FD26" s="17" t="s">
        <v>9536</v>
      </c>
      <c r="FE26" s="17" t="s">
        <v>9536</v>
      </c>
      <c r="FF26" s="17" t="s">
        <v>9536</v>
      </c>
      <c r="FG26" s="17" t="s">
        <v>9536</v>
      </c>
      <c r="FH26" s="17" t="s">
        <v>9536</v>
      </c>
      <c r="FI26" s="17" t="s">
        <v>9536</v>
      </c>
      <c r="FJ26" s="17" t="s">
        <v>9536</v>
      </c>
      <c r="FK26" s="17" t="s">
        <v>9536</v>
      </c>
      <c r="FL26" s="17" t="s">
        <v>9536</v>
      </c>
      <c r="FM26" s="17" t="s">
        <v>9536</v>
      </c>
      <c r="FN26" s="17" t="s">
        <v>9536</v>
      </c>
      <c r="FO26" s="17" t="s">
        <v>9536</v>
      </c>
      <c r="FP26" s="17" t="s">
        <v>9536</v>
      </c>
      <c r="FQ26" s="17" t="s">
        <v>9536</v>
      </c>
      <c r="FR26" s="17" t="s">
        <v>9536</v>
      </c>
      <c r="FS26" s="17" t="s">
        <v>9536</v>
      </c>
      <c r="FT26" s="17" t="s">
        <v>9536</v>
      </c>
      <c r="FU26" s="17" t="s">
        <v>9536</v>
      </c>
      <c r="FV26" s="17" t="s">
        <v>9536</v>
      </c>
      <c r="FW26" s="17" t="s">
        <v>9536</v>
      </c>
      <c r="FX26" s="17" t="s">
        <v>9536</v>
      </c>
      <c r="FY26" s="17" t="s">
        <v>9536</v>
      </c>
      <c r="FZ26" s="17" t="s">
        <v>9536</v>
      </c>
      <c r="GA26" s="17" t="s">
        <v>9536</v>
      </c>
      <c r="GB26" s="17" t="s">
        <v>9536</v>
      </c>
      <c r="GC26" s="17" t="s">
        <v>9536</v>
      </c>
      <c r="GD26" s="17" t="s">
        <v>9536</v>
      </c>
      <c r="GE26" s="17" t="s">
        <v>9536</v>
      </c>
      <c r="GF26" s="17" t="s">
        <v>9536</v>
      </c>
      <c r="GG26" s="17" t="s">
        <v>9536</v>
      </c>
      <c r="GH26" s="17" t="s">
        <v>9536</v>
      </c>
      <c r="GI26" s="17" t="s">
        <v>9536</v>
      </c>
      <c r="GJ26" s="17" t="s">
        <v>9536</v>
      </c>
      <c r="GK26" s="17" t="s">
        <v>9536</v>
      </c>
      <c r="GL26" s="17" t="s">
        <v>9536</v>
      </c>
      <c r="GM26" s="17" t="s">
        <v>9536</v>
      </c>
      <c r="GN26" s="17" t="s">
        <v>9536</v>
      </c>
      <c r="GO26" s="17" t="s">
        <v>9536</v>
      </c>
      <c r="GP26" s="17" t="s">
        <v>9536</v>
      </c>
      <c r="GQ26" s="17" t="s">
        <v>9536</v>
      </c>
      <c r="GR26" s="17" t="s">
        <v>9536</v>
      </c>
      <c r="GS26" s="17" t="s">
        <v>9536</v>
      </c>
      <c r="GT26" s="17" t="s">
        <v>9536</v>
      </c>
    </row>
    <row r="27" spans="1:202">
      <c r="A27" s="24" t="s">
        <v>249</v>
      </c>
      <c r="B27" s="24" t="s">
        <v>250</v>
      </c>
      <c r="C27" s="17" t="s">
        <v>9536</v>
      </c>
      <c r="D27" s="17" t="s">
        <v>9536</v>
      </c>
      <c r="E27" s="17" t="s">
        <v>9536</v>
      </c>
      <c r="F27" s="17" t="s">
        <v>9536</v>
      </c>
      <c r="G27" s="17" t="s">
        <v>9536</v>
      </c>
      <c r="H27" s="17" t="s">
        <v>9536</v>
      </c>
      <c r="I27" s="17" t="s">
        <v>9536</v>
      </c>
      <c r="J27" s="17" t="s">
        <v>9536</v>
      </c>
      <c r="K27" s="17" t="s">
        <v>9536</v>
      </c>
      <c r="L27" s="17" t="s">
        <v>9536</v>
      </c>
      <c r="M27" s="17" t="s">
        <v>9536</v>
      </c>
      <c r="N27" s="17" t="s">
        <v>9536</v>
      </c>
      <c r="O27" s="17" t="s">
        <v>9536</v>
      </c>
      <c r="P27" s="17" t="s">
        <v>9536</v>
      </c>
      <c r="Q27" s="17" t="s">
        <v>9536</v>
      </c>
      <c r="R27" s="17" t="s">
        <v>9536</v>
      </c>
      <c r="S27" s="17" t="s">
        <v>9536</v>
      </c>
      <c r="T27" s="17" t="s">
        <v>9536</v>
      </c>
      <c r="U27" s="17" t="s">
        <v>9536</v>
      </c>
      <c r="V27" s="17" t="s">
        <v>9536</v>
      </c>
      <c r="W27" s="17" t="s">
        <v>9536</v>
      </c>
      <c r="X27" s="17" t="s">
        <v>9536</v>
      </c>
      <c r="Y27" s="17" t="s">
        <v>9536</v>
      </c>
      <c r="Z27" s="17" t="s">
        <v>9536</v>
      </c>
      <c r="AA27" s="17" t="s">
        <v>9536</v>
      </c>
      <c r="AB27" s="17" t="s">
        <v>9536</v>
      </c>
      <c r="AC27" s="17" t="s">
        <v>9536</v>
      </c>
      <c r="AD27" s="17" t="s">
        <v>9536</v>
      </c>
      <c r="AE27" s="17" t="s">
        <v>9536</v>
      </c>
      <c r="AF27" s="17" t="s">
        <v>9536</v>
      </c>
      <c r="AG27" s="17" t="s">
        <v>9536</v>
      </c>
      <c r="AH27" s="17" t="s">
        <v>9536</v>
      </c>
      <c r="AI27" s="17" t="s">
        <v>9536</v>
      </c>
      <c r="AJ27" s="17" t="s">
        <v>9536</v>
      </c>
      <c r="AK27" s="17" t="s">
        <v>9536</v>
      </c>
      <c r="AL27" s="17" t="s">
        <v>9536</v>
      </c>
      <c r="AM27" s="17" t="s">
        <v>9536</v>
      </c>
      <c r="AN27" s="17" t="s">
        <v>9536</v>
      </c>
      <c r="AO27" s="17" t="s">
        <v>9536</v>
      </c>
      <c r="AP27" s="17" t="s">
        <v>9536</v>
      </c>
      <c r="AQ27" s="17" t="s">
        <v>9536</v>
      </c>
      <c r="AR27" s="17" t="s">
        <v>9536</v>
      </c>
      <c r="AS27" s="17" t="s">
        <v>9536</v>
      </c>
      <c r="AT27" s="17" t="s">
        <v>9536</v>
      </c>
      <c r="AU27" s="17" t="s">
        <v>9536</v>
      </c>
      <c r="AV27" s="17" t="s">
        <v>9536</v>
      </c>
      <c r="AW27" s="17" t="s">
        <v>9536</v>
      </c>
      <c r="AX27" s="17" t="s">
        <v>9536</v>
      </c>
      <c r="AY27" s="17" t="s">
        <v>9536</v>
      </c>
      <c r="AZ27" s="17" t="s">
        <v>9536</v>
      </c>
      <c r="BA27" s="17" t="s">
        <v>9536</v>
      </c>
      <c r="BB27" s="17" t="s">
        <v>9536</v>
      </c>
      <c r="BC27" s="17" t="s">
        <v>9536</v>
      </c>
      <c r="BD27" s="17" t="s">
        <v>9536</v>
      </c>
      <c r="BE27" s="17" t="s">
        <v>9536</v>
      </c>
      <c r="BF27" s="17" t="s">
        <v>9536</v>
      </c>
      <c r="BG27" s="17" t="s">
        <v>9536</v>
      </c>
      <c r="BH27" s="17" t="s">
        <v>9536</v>
      </c>
      <c r="BI27" s="17" t="s">
        <v>9536</v>
      </c>
      <c r="BJ27" s="17" t="s">
        <v>9536</v>
      </c>
      <c r="BK27" s="17" t="s">
        <v>9536</v>
      </c>
      <c r="BL27" s="17" t="s">
        <v>9536</v>
      </c>
      <c r="BM27" s="17" t="s">
        <v>9536</v>
      </c>
      <c r="BN27" s="17" t="s">
        <v>9536</v>
      </c>
      <c r="BO27" s="17" t="s">
        <v>9536</v>
      </c>
      <c r="BP27" s="17" t="s">
        <v>9536</v>
      </c>
      <c r="BQ27" s="17" t="s">
        <v>9536</v>
      </c>
      <c r="BR27" s="17" t="s">
        <v>9536</v>
      </c>
      <c r="BS27" s="17" t="s">
        <v>9536</v>
      </c>
      <c r="BT27" s="17" t="s">
        <v>9536</v>
      </c>
      <c r="BU27" s="17" t="s">
        <v>9536</v>
      </c>
      <c r="BV27" s="17" t="s">
        <v>9536</v>
      </c>
      <c r="BW27" s="17" t="s">
        <v>9536</v>
      </c>
      <c r="BX27" s="17" t="s">
        <v>9536</v>
      </c>
      <c r="BY27" s="17" t="s">
        <v>9536</v>
      </c>
      <c r="BZ27" s="17" t="s">
        <v>9536</v>
      </c>
      <c r="CA27" s="17" t="s">
        <v>9536</v>
      </c>
      <c r="CB27" s="17" t="s">
        <v>9536</v>
      </c>
      <c r="CC27" s="17" t="s">
        <v>9536</v>
      </c>
      <c r="CD27" s="17" t="s">
        <v>9536</v>
      </c>
      <c r="CE27" s="17" t="s">
        <v>9536</v>
      </c>
      <c r="CF27" s="17" t="s">
        <v>9536</v>
      </c>
      <c r="CG27" s="17" t="s">
        <v>9536</v>
      </c>
      <c r="CH27" s="17" t="s">
        <v>9536</v>
      </c>
      <c r="CI27" s="17" t="s">
        <v>9536</v>
      </c>
      <c r="CJ27" s="17" t="s">
        <v>9536</v>
      </c>
      <c r="CK27" s="17" t="s">
        <v>9536</v>
      </c>
      <c r="CL27" s="17" t="s">
        <v>9536</v>
      </c>
      <c r="CM27" s="17" t="s">
        <v>9536</v>
      </c>
      <c r="CN27" s="17" t="s">
        <v>9536</v>
      </c>
      <c r="CO27" s="17" t="s">
        <v>9536</v>
      </c>
      <c r="CP27" s="17" t="s">
        <v>9536</v>
      </c>
      <c r="CQ27" s="17" t="s">
        <v>9536</v>
      </c>
      <c r="CR27" s="17" t="s">
        <v>9536</v>
      </c>
      <c r="CS27" s="17" t="s">
        <v>9536</v>
      </c>
      <c r="CT27" s="17" t="s">
        <v>9536</v>
      </c>
      <c r="CU27" s="17" t="s">
        <v>9536</v>
      </c>
      <c r="CV27" s="17" t="s">
        <v>9536</v>
      </c>
      <c r="CW27" s="17" t="s">
        <v>9536</v>
      </c>
      <c r="CX27" s="17" t="s">
        <v>9536</v>
      </c>
      <c r="CY27" s="17" t="s">
        <v>9536</v>
      </c>
      <c r="CZ27" s="17" t="s">
        <v>9536</v>
      </c>
      <c r="DA27" s="17" t="s">
        <v>9536</v>
      </c>
      <c r="DB27" s="17" t="s">
        <v>9536</v>
      </c>
      <c r="DC27" s="17" t="s">
        <v>9536</v>
      </c>
      <c r="DD27" s="17" t="s">
        <v>9536</v>
      </c>
      <c r="DE27" s="17" t="s">
        <v>9536</v>
      </c>
      <c r="DF27" s="17" t="s">
        <v>9536</v>
      </c>
      <c r="DG27" s="17" t="s">
        <v>9536</v>
      </c>
      <c r="DH27" s="17" t="s">
        <v>9536</v>
      </c>
      <c r="DI27" s="17" t="s">
        <v>9536</v>
      </c>
      <c r="DJ27" s="17" t="s">
        <v>9536</v>
      </c>
      <c r="DK27" s="17" t="s">
        <v>9536</v>
      </c>
      <c r="DL27" s="17" t="s">
        <v>9536</v>
      </c>
      <c r="DM27" s="17" t="s">
        <v>9536</v>
      </c>
      <c r="DN27" s="17" t="s">
        <v>9536</v>
      </c>
      <c r="DO27" s="17" t="s">
        <v>9536</v>
      </c>
      <c r="DP27" s="17" t="s">
        <v>9536</v>
      </c>
      <c r="DQ27" s="17" t="s">
        <v>9536</v>
      </c>
      <c r="DR27" s="17" t="s">
        <v>9536</v>
      </c>
      <c r="DS27" s="17" t="s">
        <v>9536</v>
      </c>
      <c r="DT27" s="17" t="s">
        <v>9536</v>
      </c>
      <c r="DU27" s="17" t="s">
        <v>9536</v>
      </c>
      <c r="DV27" s="17" t="s">
        <v>9536</v>
      </c>
      <c r="DW27" s="17" t="s">
        <v>9536</v>
      </c>
      <c r="DX27" s="17" t="s">
        <v>9536</v>
      </c>
      <c r="DY27" s="17" t="s">
        <v>9536</v>
      </c>
      <c r="DZ27" s="17" t="s">
        <v>9536</v>
      </c>
      <c r="EA27" s="17" t="s">
        <v>9536</v>
      </c>
      <c r="EB27" s="17" t="s">
        <v>9536</v>
      </c>
      <c r="EC27" s="17" t="s">
        <v>9536</v>
      </c>
      <c r="ED27" s="17" t="s">
        <v>9536</v>
      </c>
      <c r="EE27" s="17" t="s">
        <v>9536</v>
      </c>
      <c r="EF27" s="17" t="s">
        <v>9536</v>
      </c>
      <c r="EG27" s="17" t="s">
        <v>9536</v>
      </c>
      <c r="EH27" s="17" t="s">
        <v>9536</v>
      </c>
      <c r="EI27" s="17" t="s">
        <v>9536</v>
      </c>
      <c r="EJ27" s="17" t="s">
        <v>9536</v>
      </c>
      <c r="EK27" s="17" t="s">
        <v>9536</v>
      </c>
      <c r="EL27" s="17" t="s">
        <v>9536</v>
      </c>
      <c r="EM27" s="17" t="s">
        <v>9536</v>
      </c>
      <c r="EN27" s="17" t="s">
        <v>9536</v>
      </c>
      <c r="EO27" s="17" t="s">
        <v>9536</v>
      </c>
      <c r="EP27" s="17" t="s">
        <v>9536</v>
      </c>
      <c r="EQ27" s="17" t="s">
        <v>9536</v>
      </c>
      <c r="ER27" s="17" t="s">
        <v>9536</v>
      </c>
      <c r="ES27" s="17" t="s">
        <v>9536</v>
      </c>
      <c r="ET27" s="17" t="s">
        <v>9536</v>
      </c>
      <c r="EU27" s="17" t="s">
        <v>9536</v>
      </c>
      <c r="EV27" s="17" t="s">
        <v>9536</v>
      </c>
      <c r="EW27" s="17" t="s">
        <v>9536</v>
      </c>
      <c r="EX27" s="17" t="s">
        <v>9536</v>
      </c>
      <c r="EY27" s="17" t="s">
        <v>9536</v>
      </c>
      <c r="EZ27" s="17" t="s">
        <v>9536</v>
      </c>
      <c r="FA27" s="17" t="s">
        <v>9536</v>
      </c>
      <c r="FB27" s="17" t="s">
        <v>9536</v>
      </c>
      <c r="FC27" s="17" t="s">
        <v>9536</v>
      </c>
      <c r="FD27" s="17" t="s">
        <v>9536</v>
      </c>
      <c r="FE27" s="17" t="s">
        <v>9536</v>
      </c>
      <c r="FF27" s="17" t="s">
        <v>9536</v>
      </c>
      <c r="FG27" s="17" t="s">
        <v>9536</v>
      </c>
      <c r="FH27" s="17" t="s">
        <v>9536</v>
      </c>
      <c r="FI27" s="17" t="s">
        <v>9536</v>
      </c>
      <c r="FJ27" s="17" t="s">
        <v>9536</v>
      </c>
      <c r="FK27" s="17" t="s">
        <v>9536</v>
      </c>
      <c r="FL27" s="17" t="s">
        <v>9536</v>
      </c>
      <c r="FM27" s="17" t="s">
        <v>9536</v>
      </c>
      <c r="FN27" s="17" t="s">
        <v>9536</v>
      </c>
      <c r="FO27" s="17" t="s">
        <v>9536</v>
      </c>
      <c r="FP27" s="17" t="s">
        <v>9536</v>
      </c>
      <c r="FQ27" s="17" t="s">
        <v>9536</v>
      </c>
      <c r="FR27" s="17" t="s">
        <v>9536</v>
      </c>
      <c r="FS27" s="17" t="s">
        <v>9536</v>
      </c>
      <c r="FT27" s="17" t="s">
        <v>9536</v>
      </c>
      <c r="FU27" s="17" t="s">
        <v>9536</v>
      </c>
      <c r="FV27" s="17" t="s">
        <v>9536</v>
      </c>
      <c r="FW27" s="17" t="s">
        <v>9536</v>
      </c>
      <c r="FX27" s="17" t="s">
        <v>9536</v>
      </c>
      <c r="FY27" s="17" t="s">
        <v>9536</v>
      </c>
      <c r="FZ27" s="17" t="s">
        <v>9536</v>
      </c>
      <c r="GA27" s="17" t="s">
        <v>9536</v>
      </c>
      <c r="GB27" s="17" t="s">
        <v>9536</v>
      </c>
      <c r="GC27" s="17" t="s">
        <v>9536</v>
      </c>
      <c r="GD27" s="17" t="s">
        <v>9536</v>
      </c>
      <c r="GE27" s="17" t="s">
        <v>9536</v>
      </c>
      <c r="GF27" s="17" t="s">
        <v>9536</v>
      </c>
      <c r="GG27" s="17" t="s">
        <v>9536</v>
      </c>
      <c r="GH27" s="17" t="s">
        <v>9536</v>
      </c>
      <c r="GI27" s="17" t="s">
        <v>9536</v>
      </c>
      <c r="GJ27" s="17" t="s">
        <v>9536</v>
      </c>
      <c r="GK27" s="17" t="s">
        <v>9536</v>
      </c>
      <c r="GL27" s="17" t="s">
        <v>9536</v>
      </c>
      <c r="GM27" s="17" t="s">
        <v>9536</v>
      </c>
      <c r="GN27" s="17" t="s">
        <v>9536</v>
      </c>
      <c r="GO27" s="17" t="s">
        <v>9536</v>
      </c>
      <c r="GP27" s="17" t="s">
        <v>9536</v>
      </c>
      <c r="GQ27" s="17" t="s">
        <v>9536</v>
      </c>
      <c r="GR27" s="17" t="s">
        <v>9536</v>
      </c>
      <c r="GS27" s="17" t="s">
        <v>9536</v>
      </c>
      <c r="GT27" s="17" t="s">
        <v>9536</v>
      </c>
    </row>
    <row r="28" spans="1:202">
      <c r="A28" s="24" t="s">
        <v>251</v>
      </c>
      <c r="B28" s="24" t="s">
        <v>252</v>
      </c>
      <c r="C28" s="17" t="s">
        <v>9536</v>
      </c>
      <c r="D28" s="17" t="s">
        <v>9536</v>
      </c>
      <c r="E28" s="17" t="s">
        <v>9536</v>
      </c>
      <c r="F28" s="17" t="s">
        <v>9536</v>
      </c>
      <c r="G28" s="17" t="s">
        <v>9536</v>
      </c>
      <c r="H28" s="17" t="s">
        <v>9536</v>
      </c>
      <c r="I28" s="17" t="s">
        <v>9536</v>
      </c>
      <c r="J28" s="17" t="s">
        <v>9536</v>
      </c>
      <c r="K28" s="17" t="s">
        <v>9536</v>
      </c>
      <c r="L28" s="17" t="s">
        <v>9536</v>
      </c>
      <c r="M28" s="17" t="s">
        <v>9536</v>
      </c>
      <c r="N28" s="17" t="s">
        <v>9536</v>
      </c>
      <c r="O28" s="17" t="s">
        <v>9536</v>
      </c>
      <c r="P28" s="17" t="s">
        <v>9536</v>
      </c>
      <c r="Q28" s="17" t="s">
        <v>9536</v>
      </c>
      <c r="R28" s="17" t="s">
        <v>9536</v>
      </c>
      <c r="S28" s="17" t="s">
        <v>9536</v>
      </c>
      <c r="T28" s="17" t="s">
        <v>9536</v>
      </c>
      <c r="U28" s="17" t="s">
        <v>9536</v>
      </c>
      <c r="V28" s="17" t="s">
        <v>9536</v>
      </c>
      <c r="W28" s="17" t="s">
        <v>9536</v>
      </c>
      <c r="X28" s="17" t="s">
        <v>9536</v>
      </c>
      <c r="Y28" s="17" t="s">
        <v>9536</v>
      </c>
      <c r="Z28" s="17" t="s">
        <v>9536</v>
      </c>
      <c r="AA28" s="17" t="s">
        <v>9536</v>
      </c>
      <c r="AB28" s="17" t="s">
        <v>9536</v>
      </c>
      <c r="AC28" s="17" t="s">
        <v>9536</v>
      </c>
      <c r="AD28" s="17" t="s">
        <v>9536</v>
      </c>
      <c r="AE28" s="17" t="s">
        <v>9536</v>
      </c>
      <c r="AF28" s="17" t="s">
        <v>9536</v>
      </c>
      <c r="AG28" s="17" t="s">
        <v>9536</v>
      </c>
      <c r="AH28" s="17" t="s">
        <v>9536</v>
      </c>
      <c r="AI28" s="17" t="s">
        <v>9536</v>
      </c>
      <c r="AJ28" s="17" t="s">
        <v>9536</v>
      </c>
      <c r="AK28" s="17" t="s">
        <v>9536</v>
      </c>
      <c r="AL28" s="17" t="s">
        <v>9536</v>
      </c>
      <c r="AM28" s="17" t="s">
        <v>9536</v>
      </c>
      <c r="AN28" s="17" t="s">
        <v>9536</v>
      </c>
      <c r="AO28" s="17" t="s">
        <v>9536</v>
      </c>
      <c r="AP28" s="17" t="s">
        <v>9536</v>
      </c>
      <c r="AQ28" s="17" t="s">
        <v>9536</v>
      </c>
      <c r="AR28" s="17" t="s">
        <v>9536</v>
      </c>
      <c r="AS28" s="17" t="s">
        <v>9536</v>
      </c>
      <c r="AT28" s="17" t="s">
        <v>9536</v>
      </c>
      <c r="AU28" s="17" t="s">
        <v>9536</v>
      </c>
      <c r="AV28" s="17" t="s">
        <v>9536</v>
      </c>
      <c r="AW28" s="17" t="s">
        <v>9536</v>
      </c>
      <c r="AX28" s="17" t="s">
        <v>9536</v>
      </c>
      <c r="AY28" s="17" t="s">
        <v>9536</v>
      </c>
      <c r="AZ28" s="17" t="s">
        <v>9536</v>
      </c>
      <c r="BA28" s="17" t="s">
        <v>9536</v>
      </c>
      <c r="BB28" s="17" t="s">
        <v>9536</v>
      </c>
      <c r="BC28" s="17" t="s">
        <v>9536</v>
      </c>
      <c r="BD28" s="17" t="s">
        <v>9536</v>
      </c>
      <c r="BE28" s="17" t="s">
        <v>9536</v>
      </c>
      <c r="BF28" s="17" t="s">
        <v>9536</v>
      </c>
      <c r="BG28" s="17" t="s">
        <v>9536</v>
      </c>
      <c r="BH28" s="17" t="s">
        <v>9536</v>
      </c>
      <c r="BI28" s="17" t="s">
        <v>9536</v>
      </c>
      <c r="BJ28" s="17" t="s">
        <v>9536</v>
      </c>
      <c r="BK28" s="17" t="s">
        <v>9536</v>
      </c>
      <c r="BL28" s="17" t="s">
        <v>9536</v>
      </c>
      <c r="BM28" s="17" t="s">
        <v>9536</v>
      </c>
      <c r="BN28" s="17" t="s">
        <v>9536</v>
      </c>
      <c r="BO28" s="17" t="s">
        <v>9536</v>
      </c>
      <c r="BP28" s="17" t="s">
        <v>9536</v>
      </c>
      <c r="BQ28" s="17" t="s">
        <v>9536</v>
      </c>
      <c r="BR28" s="17" t="s">
        <v>9536</v>
      </c>
      <c r="BS28" s="17" t="s">
        <v>9536</v>
      </c>
      <c r="BT28" s="17" t="s">
        <v>9536</v>
      </c>
      <c r="BU28" s="17" t="s">
        <v>9536</v>
      </c>
      <c r="BV28" s="17" t="s">
        <v>9536</v>
      </c>
      <c r="BW28" s="17" t="s">
        <v>9536</v>
      </c>
      <c r="BX28" s="17" t="s">
        <v>9536</v>
      </c>
      <c r="BY28" s="17" t="s">
        <v>9536</v>
      </c>
      <c r="BZ28" s="17" t="s">
        <v>9536</v>
      </c>
      <c r="CA28" s="17" t="s">
        <v>9536</v>
      </c>
      <c r="CB28" s="17" t="s">
        <v>9536</v>
      </c>
      <c r="CC28" s="17" t="s">
        <v>9536</v>
      </c>
      <c r="CD28" s="17" t="s">
        <v>9536</v>
      </c>
      <c r="CE28" s="17" t="s">
        <v>9536</v>
      </c>
      <c r="CF28" s="17" t="s">
        <v>9536</v>
      </c>
      <c r="CG28" s="17" t="s">
        <v>9536</v>
      </c>
      <c r="CH28" s="17" t="s">
        <v>9536</v>
      </c>
      <c r="CI28" s="17" t="s">
        <v>9536</v>
      </c>
      <c r="CJ28" s="17" t="s">
        <v>9536</v>
      </c>
      <c r="CK28" s="17" t="s">
        <v>9536</v>
      </c>
      <c r="CL28" s="17" t="s">
        <v>9536</v>
      </c>
      <c r="CM28" s="17" t="s">
        <v>9536</v>
      </c>
      <c r="CN28" s="17" t="s">
        <v>9536</v>
      </c>
      <c r="CO28" s="17" t="s">
        <v>9536</v>
      </c>
      <c r="CP28" s="17" t="s">
        <v>9536</v>
      </c>
      <c r="CQ28" s="17" t="s">
        <v>9536</v>
      </c>
      <c r="CR28" s="17" t="s">
        <v>9536</v>
      </c>
      <c r="CS28" s="17" t="s">
        <v>9536</v>
      </c>
      <c r="CT28" s="17" t="s">
        <v>9536</v>
      </c>
      <c r="CU28" s="17" t="s">
        <v>9536</v>
      </c>
      <c r="CV28" s="17" t="s">
        <v>9536</v>
      </c>
      <c r="CW28" s="17" t="s">
        <v>9536</v>
      </c>
      <c r="CX28" s="17" t="s">
        <v>9536</v>
      </c>
      <c r="CY28" s="17" t="s">
        <v>9536</v>
      </c>
      <c r="CZ28" s="17" t="s">
        <v>9536</v>
      </c>
      <c r="DA28" s="17" t="s">
        <v>9536</v>
      </c>
      <c r="DB28" s="17" t="s">
        <v>9536</v>
      </c>
      <c r="DC28" s="17" t="s">
        <v>9536</v>
      </c>
      <c r="DD28" s="17" t="s">
        <v>9536</v>
      </c>
      <c r="DE28" s="17" t="s">
        <v>9536</v>
      </c>
      <c r="DF28" s="17" t="s">
        <v>9536</v>
      </c>
      <c r="DG28" s="17" t="s">
        <v>9536</v>
      </c>
      <c r="DH28" s="17" t="s">
        <v>9536</v>
      </c>
      <c r="DI28" s="17" t="s">
        <v>9536</v>
      </c>
      <c r="DJ28" s="17" t="s">
        <v>9536</v>
      </c>
      <c r="DK28" s="17" t="s">
        <v>9536</v>
      </c>
      <c r="DL28" s="17" t="s">
        <v>9536</v>
      </c>
      <c r="DM28" s="17" t="s">
        <v>9536</v>
      </c>
      <c r="DN28" s="17" t="s">
        <v>9536</v>
      </c>
      <c r="DO28" s="17" t="s">
        <v>9536</v>
      </c>
      <c r="DP28" s="17" t="s">
        <v>9536</v>
      </c>
      <c r="DQ28" s="17" t="s">
        <v>9536</v>
      </c>
      <c r="DR28" s="17" t="s">
        <v>9536</v>
      </c>
      <c r="DS28" s="17" t="s">
        <v>9536</v>
      </c>
      <c r="DT28" s="17" t="s">
        <v>9536</v>
      </c>
      <c r="DU28" s="17" t="s">
        <v>9536</v>
      </c>
      <c r="DV28" s="17" t="s">
        <v>9536</v>
      </c>
      <c r="DW28" s="17" t="s">
        <v>9536</v>
      </c>
      <c r="DX28" s="17" t="s">
        <v>9536</v>
      </c>
      <c r="DY28" s="17" t="s">
        <v>9536</v>
      </c>
      <c r="DZ28" s="17" t="s">
        <v>9536</v>
      </c>
      <c r="EA28" s="17" t="s">
        <v>9536</v>
      </c>
      <c r="EB28" s="17" t="s">
        <v>9536</v>
      </c>
      <c r="EC28" s="17" t="s">
        <v>9536</v>
      </c>
      <c r="ED28" s="17" t="s">
        <v>9536</v>
      </c>
      <c r="EE28" s="17" t="s">
        <v>9536</v>
      </c>
      <c r="EF28" s="17" t="s">
        <v>9536</v>
      </c>
      <c r="EG28" s="17" t="s">
        <v>9536</v>
      </c>
      <c r="EH28" s="17" t="s">
        <v>9536</v>
      </c>
      <c r="EI28" s="17" t="s">
        <v>9536</v>
      </c>
      <c r="EJ28" s="17" t="s">
        <v>9536</v>
      </c>
      <c r="EK28" s="17" t="s">
        <v>9536</v>
      </c>
      <c r="EL28" s="17" t="s">
        <v>9536</v>
      </c>
      <c r="EM28" s="17" t="s">
        <v>9536</v>
      </c>
      <c r="EN28" s="17" t="s">
        <v>9536</v>
      </c>
      <c r="EO28" s="17" t="s">
        <v>9536</v>
      </c>
      <c r="EP28" s="17" t="s">
        <v>9536</v>
      </c>
      <c r="EQ28" s="17" t="s">
        <v>9536</v>
      </c>
      <c r="ER28" s="17" t="s">
        <v>9536</v>
      </c>
      <c r="ES28" s="17" t="s">
        <v>9536</v>
      </c>
      <c r="ET28" s="17" t="s">
        <v>9536</v>
      </c>
      <c r="EU28" s="17" t="s">
        <v>9536</v>
      </c>
      <c r="EV28" s="17" t="s">
        <v>9536</v>
      </c>
      <c r="EW28" s="17" t="s">
        <v>9536</v>
      </c>
      <c r="EX28" s="17" t="s">
        <v>9536</v>
      </c>
      <c r="EY28" s="17" t="s">
        <v>9536</v>
      </c>
      <c r="EZ28" s="17" t="s">
        <v>9536</v>
      </c>
      <c r="FA28" s="17" t="s">
        <v>9536</v>
      </c>
      <c r="FB28" s="17" t="s">
        <v>9536</v>
      </c>
      <c r="FC28" s="17" t="s">
        <v>9536</v>
      </c>
      <c r="FD28" s="17" t="s">
        <v>9536</v>
      </c>
      <c r="FE28" s="17" t="s">
        <v>9536</v>
      </c>
      <c r="FF28" s="17" t="s">
        <v>9536</v>
      </c>
      <c r="FG28" s="17" t="s">
        <v>9536</v>
      </c>
      <c r="FH28" s="17" t="s">
        <v>9536</v>
      </c>
      <c r="FI28" s="17" t="s">
        <v>9536</v>
      </c>
      <c r="FJ28" s="17" t="s">
        <v>9536</v>
      </c>
      <c r="FK28" s="17" t="s">
        <v>9536</v>
      </c>
      <c r="FL28" s="17" t="s">
        <v>9536</v>
      </c>
      <c r="FM28" s="17" t="s">
        <v>9536</v>
      </c>
      <c r="FN28" s="17" t="s">
        <v>9536</v>
      </c>
      <c r="FO28" s="17" t="s">
        <v>9536</v>
      </c>
      <c r="FP28" s="17" t="s">
        <v>9536</v>
      </c>
      <c r="FQ28" s="17" t="s">
        <v>9536</v>
      </c>
      <c r="FR28" s="17" t="s">
        <v>9536</v>
      </c>
      <c r="FS28" s="17" t="s">
        <v>9536</v>
      </c>
      <c r="FT28" s="17" t="s">
        <v>9536</v>
      </c>
      <c r="FU28" s="17" t="s">
        <v>9536</v>
      </c>
      <c r="FV28" s="17" t="s">
        <v>9536</v>
      </c>
      <c r="FW28" s="17" t="s">
        <v>9536</v>
      </c>
      <c r="FX28" s="17" t="s">
        <v>9536</v>
      </c>
      <c r="FY28" s="17" t="s">
        <v>9536</v>
      </c>
      <c r="FZ28" s="17" t="s">
        <v>9536</v>
      </c>
      <c r="GA28" s="17" t="s">
        <v>9536</v>
      </c>
      <c r="GB28" s="17" t="s">
        <v>9536</v>
      </c>
      <c r="GC28" s="17" t="s">
        <v>9536</v>
      </c>
      <c r="GD28" s="17" t="s">
        <v>9536</v>
      </c>
      <c r="GE28" s="17" t="s">
        <v>9536</v>
      </c>
      <c r="GF28" s="17" t="s">
        <v>9536</v>
      </c>
      <c r="GG28" s="17" t="s">
        <v>9536</v>
      </c>
      <c r="GH28" s="17" t="s">
        <v>9536</v>
      </c>
      <c r="GI28" s="17" t="s">
        <v>9536</v>
      </c>
      <c r="GJ28" s="17" t="s">
        <v>9536</v>
      </c>
      <c r="GK28" s="17" t="s">
        <v>9536</v>
      </c>
      <c r="GL28" s="17" t="s">
        <v>9536</v>
      </c>
      <c r="GM28" s="17" t="s">
        <v>9536</v>
      </c>
      <c r="GN28" s="17" t="s">
        <v>9536</v>
      </c>
      <c r="GO28" s="17" t="s">
        <v>9536</v>
      </c>
      <c r="GP28" s="17" t="s">
        <v>9536</v>
      </c>
      <c r="GQ28" s="17" t="s">
        <v>9536</v>
      </c>
      <c r="GR28" s="17" t="s">
        <v>9536</v>
      </c>
      <c r="GS28" s="17" t="s">
        <v>9536</v>
      </c>
      <c r="GT28" s="17" t="s">
        <v>9536</v>
      </c>
    </row>
    <row r="29" spans="1:202">
      <c r="A29" s="24" t="s">
        <v>253</v>
      </c>
      <c r="B29" s="24" t="s">
        <v>254</v>
      </c>
      <c r="C29" s="17" t="s">
        <v>9536</v>
      </c>
      <c r="D29" s="17" t="s">
        <v>9536</v>
      </c>
      <c r="E29" s="17" t="s">
        <v>9536</v>
      </c>
      <c r="F29" s="17" t="s">
        <v>9536</v>
      </c>
      <c r="G29" s="17" t="s">
        <v>9536</v>
      </c>
      <c r="H29" s="17" t="s">
        <v>9536</v>
      </c>
      <c r="I29" s="17" t="s">
        <v>9536</v>
      </c>
      <c r="J29" s="17" t="s">
        <v>9536</v>
      </c>
      <c r="K29" s="17" t="s">
        <v>9536</v>
      </c>
      <c r="L29" s="17" t="s">
        <v>9536</v>
      </c>
      <c r="M29" s="17" t="s">
        <v>9536</v>
      </c>
      <c r="N29" s="17" t="s">
        <v>9536</v>
      </c>
      <c r="O29" s="17" t="s">
        <v>9536</v>
      </c>
      <c r="P29" s="17" t="s">
        <v>9536</v>
      </c>
      <c r="Q29" s="17" t="s">
        <v>9536</v>
      </c>
      <c r="R29" s="17" t="s">
        <v>9536</v>
      </c>
      <c r="S29" s="17" t="s">
        <v>9536</v>
      </c>
      <c r="T29" s="17" t="s">
        <v>9536</v>
      </c>
      <c r="U29" s="17" t="s">
        <v>9536</v>
      </c>
      <c r="V29" s="17" t="s">
        <v>9536</v>
      </c>
      <c r="W29" s="17" t="s">
        <v>9536</v>
      </c>
      <c r="X29" s="17" t="s">
        <v>9536</v>
      </c>
      <c r="Y29" s="17" t="s">
        <v>9536</v>
      </c>
      <c r="Z29" s="17" t="s">
        <v>9536</v>
      </c>
      <c r="AA29" s="17" t="s">
        <v>9536</v>
      </c>
      <c r="AB29" s="17" t="s">
        <v>9536</v>
      </c>
      <c r="AC29" s="17" t="s">
        <v>9536</v>
      </c>
      <c r="AD29" s="17" t="s">
        <v>9536</v>
      </c>
      <c r="AE29" s="17" t="s">
        <v>9536</v>
      </c>
      <c r="AF29" s="17" t="s">
        <v>9536</v>
      </c>
      <c r="AG29" s="17" t="s">
        <v>9536</v>
      </c>
      <c r="AH29" s="17" t="s">
        <v>9536</v>
      </c>
      <c r="AI29" s="17" t="s">
        <v>9536</v>
      </c>
      <c r="AJ29" s="17" t="s">
        <v>9536</v>
      </c>
      <c r="AK29" s="17" t="s">
        <v>9536</v>
      </c>
      <c r="AL29" s="17" t="s">
        <v>9536</v>
      </c>
      <c r="AM29" s="17" t="s">
        <v>9536</v>
      </c>
      <c r="AN29" s="17" t="s">
        <v>9536</v>
      </c>
      <c r="AO29" s="17" t="s">
        <v>9536</v>
      </c>
      <c r="AP29" s="17" t="s">
        <v>9536</v>
      </c>
      <c r="AQ29" s="17" t="s">
        <v>9536</v>
      </c>
      <c r="AR29" s="17" t="s">
        <v>9536</v>
      </c>
      <c r="AS29" s="17" t="s">
        <v>9536</v>
      </c>
      <c r="AT29" s="17" t="s">
        <v>9536</v>
      </c>
      <c r="AU29" s="17" t="s">
        <v>9536</v>
      </c>
      <c r="AV29" s="17" t="s">
        <v>9536</v>
      </c>
      <c r="AW29" s="17" t="s">
        <v>9536</v>
      </c>
      <c r="AX29" s="17" t="s">
        <v>9536</v>
      </c>
      <c r="AY29" s="17" t="s">
        <v>9536</v>
      </c>
      <c r="AZ29" s="17" t="s">
        <v>9536</v>
      </c>
      <c r="BA29" s="17" t="s">
        <v>9536</v>
      </c>
      <c r="BB29" s="17" t="s">
        <v>9536</v>
      </c>
      <c r="BC29" s="17" t="s">
        <v>9536</v>
      </c>
      <c r="BD29" s="17" t="s">
        <v>9536</v>
      </c>
      <c r="BE29" s="17" t="s">
        <v>9536</v>
      </c>
      <c r="BF29" s="17" t="s">
        <v>9536</v>
      </c>
      <c r="BG29" s="17" t="s">
        <v>9536</v>
      </c>
      <c r="BH29" s="17" t="s">
        <v>9536</v>
      </c>
      <c r="BI29" s="17" t="s">
        <v>9536</v>
      </c>
      <c r="BJ29" s="17" t="s">
        <v>9536</v>
      </c>
      <c r="BK29" s="17" t="s">
        <v>9536</v>
      </c>
      <c r="BL29" s="17" t="s">
        <v>9536</v>
      </c>
      <c r="BM29" s="17" t="s">
        <v>9536</v>
      </c>
      <c r="BN29" s="17" t="s">
        <v>9536</v>
      </c>
      <c r="BO29" s="17" t="s">
        <v>9536</v>
      </c>
      <c r="BP29" s="17" t="s">
        <v>9536</v>
      </c>
      <c r="BQ29" s="17" t="s">
        <v>9536</v>
      </c>
      <c r="BR29" s="17" t="s">
        <v>9536</v>
      </c>
      <c r="BS29" s="17" t="s">
        <v>9536</v>
      </c>
      <c r="BT29" s="17" t="s">
        <v>9536</v>
      </c>
      <c r="BU29" s="17" t="s">
        <v>9536</v>
      </c>
      <c r="BV29" s="17" t="s">
        <v>9536</v>
      </c>
      <c r="BW29" s="17" t="s">
        <v>9536</v>
      </c>
      <c r="BX29" s="17" t="s">
        <v>9536</v>
      </c>
      <c r="BY29" s="17" t="s">
        <v>9536</v>
      </c>
      <c r="BZ29" s="17" t="s">
        <v>9536</v>
      </c>
      <c r="CA29" s="17" t="s">
        <v>9536</v>
      </c>
      <c r="CB29" s="17" t="s">
        <v>9536</v>
      </c>
      <c r="CC29" s="17" t="s">
        <v>9536</v>
      </c>
      <c r="CD29" s="17" t="s">
        <v>9536</v>
      </c>
      <c r="CE29" s="17" t="s">
        <v>9536</v>
      </c>
      <c r="CF29" s="17" t="s">
        <v>9536</v>
      </c>
      <c r="CG29" s="17" t="s">
        <v>9536</v>
      </c>
      <c r="CH29" s="17" t="s">
        <v>9536</v>
      </c>
      <c r="CI29" s="17" t="s">
        <v>9536</v>
      </c>
      <c r="CJ29" s="17" t="s">
        <v>9536</v>
      </c>
      <c r="CK29" s="17" t="s">
        <v>9536</v>
      </c>
      <c r="CL29" s="17" t="s">
        <v>9536</v>
      </c>
      <c r="CM29" s="17" t="s">
        <v>9536</v>
      </c>
      <c r="CN29" s="17" t="s">
        <v>9536</v>
      </c>
      <c r="CO29" s="17" t="s">
        <v>9536</v>
      </c>
      <c r="CP29" s="17" t="s">
        <v>9536</v>
      </c>
      <c r="CQ29" s="17" t="s">
        <v>9536</v>
      </c>
      <c r="CR29" s="17" t="s">
        <v>9536</v>
      </c>
      <c r="CS29" s="17" t="s">
        <v>9536</v>
      </c>
      <c r="CT29" s="17" t="s">
        <v>9536</v>
      </c>
      <c r="CU29" s="17" t="s">
        <v>9536</v>
      </c>
      <c r="CV29" s="17" t="s">
        <v>9536</v>
      </c>
      <c r="CW29" s="17" t="s">
        <v>9536</v>
      </c>
      <c r="CX29" s="17" t="s">
        <v>9536</v>
      </c>
      <c r="CY29" s="17" t="s">
        <v>9536</v>
      </c>
      <c r="CZ29" s="17" t="s">
        <v>9536</v>
      </c>
      <c r="DA29" s="17" t="s">
        <v>9536</v>
      </c>
      <c r="DB29" s="17" t="s">
        <v>9536</v>
      </c>
      <c r="DC29" s="17" t="s">
        <v>9536</v>
      </c>
      <c r="DD29" s="17" t="s">
        <v>9536</v>
      </c>
      <c r="DE29" s="17" t="s">
        <v>9536</v>
      </c>
      <c r="DF29" s="17" t="s">
        <v>9536</v>
      </c>
      <c r="DG29" s="17" t="s">
        <v>9536</v>
      </c>
      <c r="DH29" s="17" t="s">
        <v>9536</v>
      </c>
      <c r="DI29" s="17" t="s">
        <v>9536</v>
      </c>
      <c r="DJ29" s="17" t="s">
        <v>9536</v>
      </c>
      <c r="DK29" s="17" t="s">
        <v>9536</v>
      </c>
      <c r="DL29" s="17" t="s">
        <v>9536</v>
      </c>
      <c r="DM29" s="17" t="s">
        <v>9536</v>
      </c>
      <c r="DN29" s="17" t="s">
        <v>9536</v>
      </c>
      <c r="DO29" s="17" t="s">
        <v>9536</v>
      </c>
      <c r="DP29" s="17" t="s">
        <v>9536</v>
      </c>
      <c r="DQ29" s="17" t="s">
        <v>9536</v>
      </c>
      <c r="DR29" s="17" t="s">
        <v>9536</v>
      </c>
      <c r="DS29" s="17" t="s">
        <v>9536</v>
      </c>
      <c r="DT29" s="17" t="s">
        <v>9536</v>
      </c>
      <c r="DU29" s="17" t="s">
        <v>9536</v>
      </c>
      <c r="DV29" s="17" t="s">
        <v>9536</v>
      </c>
      <c r="DW29" s="17" t="s">
        <v>9536</v>
      </c>
      <c r="DX29" s="17" t="s">
        <v>9536</v>
      </c>
      <c r="DY29" s="17" t="s">
        <v>9536</v>
      </c>
      <c r="DZ29" s="17" t="s">
        <v>9536</v>
      </c>
      <c r="EA29" s="17" t="s">
        <v>9536</v>
      </c>
      <c r="EB29" s="17" t="s">
        <v>9536</v>
      </c>
      <c r="EC29" s="17" t="s">
        <v>9536</v>
      </c>
      <c r="ED29" s="17" t="s">
        <v>9536</v>
      </c>
      <c r="EE29" s="17" t="s">
        <v>9536</v>
      </c>
      <c r="EF29" s="17" t="s">
        <v>9536</v>
      </c>
      <c r="EG29" s="17" t="s">
        <v>9536</v>
      </c>
      <c r="EH29" s="17" t="s">
        <v>9536</v>
      </c>
      <c r="EI29" s="17" t="s">
        <v>9536</v>
      </c>
      <c r="EJ29" s="17" t="s">
        <v>9536</v>
      </c>
      <c r="EK29" s="17" t="s">
        <v>9536</v>
      </c>
      <c r="EL29" s="17" t="s">
        <v>9536</v>
      </c>
      <c r="EM29" s="17" t="s">
        <v>9536</v>
      </c>
      <c r="EN29" s="17" t="s">
        <v>9536</v>
      </c>
      <c r="EO29" s="17" t="s">
        <v>9536</v>
      </c>
      <c r="EP29" s="17" t="s">
        <v>9536</v>
      </c>
      <c r="EQ29" s="17" t="s">
        <v>9536</v>
      </c>
      <c r="ER29" s="17" t="s">
        <v>9536</v>
      </c>
      <c r="ES29" s="17" t="s">
        <v>9536</v>
      </c>
      <c r="ET29" s="17" t="s">
        <v>9536</v>
      </c>
      <c r="EU29" s="17" t="s">
        <v>9536</v>
      </c>
      <c r="EV29" s="17" t="s">
        <v>9536</v>
      </c>
      <c r="EW29" s="17" t="s">
        <v>9536</v>
      </c>
      <c r="EX29" s="17" t="s">
        <v>9536</v>
      </c>
      <c r="EY29" s="17" t="s">
        <v>9536</v>
      </c>
      <c r="EZ29" s="17" t="s">
        <v>9536</v>
      </c>
      <c r="FA29" s="17" t="s">
        <v>9536</v>
      </c>
      <c r="FB29" s="17" t="s">
        <v>9536</v>
      </c>
      <c r="FC29" s="17" t="s">
        <v>9536</v>
      </c>
      <c r="FD29" s="17" t="s">
        <v>9536</v>
      </c>
      <c r="FE29" s="17" t="s">
        <v>9536</v>
      </c>
      <c r="FF29" s="17" t="s">
        <v>9536</v>
      </c>
      <c r="FG29" s="17" t="s">
        <v>9536</v>
      </c>
      <c r="FH29" s="17" t="s">
        <v>9536</v>
      </c>
      <c r="FI29" s="17" t="s">
        <v>9536</v>
      </c>
      <c r="FJ29" s="17" t="s">
        <v>9536</v>
      </c>
      <c r="FK29" s="17" t="s">
        <v>9536</v>
      </c>
      <c r="FL29" s="17" t="s">
        <v>9536</v>
      </c>
      <c r="FM29" s="17" t="s">
        <v>9536</v>
      </c>
      <c r="FN29" s="17" t="s">
        <v>9536</v>
      </c>
      <c r="FO29" s="17" t="s">
        <v>9536</v>
      </c>
      <c r="FP29" s="17" t="s">
        <v>9536</v>
      </c>
      <c r="FQ29" s="17" t="s">
        <v>9536</v>
      </c>
      <c r="FR29" s="17" t="s">
        <v>9536</v>
      </c>
      <c r="FS29" s="17" t="s">
        <v>9536</v>
      </c>
      <c r="FT29" s="17" t="s">
        <v>9536</v>
      </c>
      <c r="FU29" s="17" t="s">
        <v>9536</v>
      </c>
      <c r="FV29" s="17" t="s">
        <v>9536</v>
      </c>
      <c r="FW29" s="17" t="s">
        <v>9536</v>
      </c>
      <c r="FX29" s="17" t="s">
        <v>9536</v>
      </c>
      <c r="FY29" s="17" t="s">
        <v>9536</v>
      </c>
      <c r="FZ29" s="17" t="s">
        <v>9536</v>
      </c>
      <c r="GA29" s="17" t="s">
        <v>9536</v>
      </c>
      <c r="GB29" s="17" t="s">
        <v>9536</v>
      </c>
      <c r="GC29" s="17" t="s">
        <v>9536</v>
      </c>
      <c r="GD29" s="17" t="s">
        <v>9536</v>
      </c>
      <c r="GE29" s="17" t="s">
        <v>9536</v>
      </c>
      <c r="GF29" s="17" t="s">
        <v>9536</v>
      </c>
      <c r="GG29" s="17" t="s">
        <v>9536</v>
      </c>
      <c r="GH29" s="17" t="s">
        <v>9536</v>
      </c>
      <c r="GI29" s="17" t="s">
        <v>9536</v>
      </c>
      <c r="GJ29" s="17" t="s">
        <v>9536</v>
      </c>
      <c r="GK29" s="17" t="s">
        <v>9536</v>
      </c>
      <c r="GL29" s="17" t="s">
        <v>9536</v>
      </c>
      <c r="GM29" s="17" t="s">
        <v>9536</v>
      </c>
      <c r="GN29" s="17" t="s">
        <v>9536</v>
      </c>
      <c r="GO29" s="17" t="s">
        <v>9536</v>
      </c>
      <c r="GP29" s="17" t="s">
        <v>9536</v>
      </c>
      <c r="GQ29" s="17" t="s">
        <v>9536</v>
      </c>
      <c r="GR29" s="17" t="s">
        <v>9536</v>
      </c>
      <c r="GS29" s="17" t="s">
        <v>9536</v>
      </c>
      <c r="GT29" s="17" t="s">
        <v>9536</v>
      </c>
    </row>
    <row r="30" spans="1:202">
      <c r="A30" s="24" t="s">
        <v>255</v>
      </c>
      <c r="B30" s="24" t="s">
        <v>256</v>
      </c>
      <c r="C30" s="17" t="s">
        <v>9536</v>
      </c>
      <c r="D30" s="17" t="s">
        <v>9536</v>
      </c>
      <c r="E30" s="17" t="s">
        <v>9536</v>
      </c>
      <c r="F30" s="17" t="s">
        <v>9536</v>
      </c>
      <c r="G30" s="17" t="s">
        <v>9536</v>
      </c>
      <c r="H30" s="17" t="s">
        <v>9536</v>
      </c>
      <c r="I30" s="17" t="s">
        <v>9536</v>
      </c>
      <c r="J30" s="17" t="s">
        <v>9536</v>
      </c>
      <c r="K30" s="17" t="s">
        <v>9536</v>
      </c>
      <c r="L30" s="17" t="s">
        <v>9536</v>
      </c>
      <c r="M30" s="17" t="s">
        <v>9536</v>
      </c>
      <c r="N30" s="17" t="s">
        <v>9536</v>
      </c>
      <c r="O30" s="17" t="s">
        <v>9536</v>
      </c>
      <c r="P30" s="17" t="s">
        <v>9536</v>
      </c>
      <c r="Q30" s="17" t="s">
        <v>9536</v>
      </c>
      <c r="R30" s="17" t="s">
        <v>9536</v>
      </c>
      <c r="S30" s="17" t="s">
        <v>9536</v>
      </c>
      <c r="T30" s="17" t="s">
        <v>9536</v>
      </c>
      <c r="U30" s="17" t="s">
        <v>9536</v>
      </c>
      <c r="V30" s="17" t="s">
        <v>9536</v>
      </c>
      <c r="W30" s="17" t="s">
        <v>9536</v>
      </c>
      <c r="X30" s="17" t="s">
        <v>9536</v>
      </c>
      <c r="Y30" s="17" t="s">
        <v>9536</v>
      </c>
      <c r="Z30" s="17" t="s">
        <v>9536</v>
      </c>
      <c r="AA30" s="17" t="s">
        <v>9536</v>
      </c>
      <c r="AB30" s="17" t="s">
        <v>9536</v>
      </c>
      <c r="AC30" s="17" t="s">
        <v>9536</v>
      </c>
      <c r="AD30" s="17" t="s">
        <v>9536</v>
      </c>
      <c r="AE30" s="17" t="s">
        <v>9536</v>
      </c>
      <c r="AF30" s="17" t="s">
        <v>9536</v>
      </c>
      <c r="AG30" s="17" t="s">
        <v>9536</v>
      </c>
      <c r="AH30" s="17" t="s">
        <v>9536</v>
      </c>
      <c r="AI30" s="17" t="s">
        <v>9536</v>
      </c>
      <c r="AJ30" s="17" t="s">
        <v>9536</v>
      </c>
      <c r="AK30" s="17" t="s">
        <v>9536</v>
      </c>
      <c r="AL30" s="17" t="s">
        <v>9536</v>
      </c>
      <c r="AM30" s="17" t="s">
        <v>9536</v>
      </c>
      <c r="AN30" s="17" t="s">
        <v>9536</v>
      </c>
      <c r="AO30" s="17" t="s">
        <v>9536</v>
      </c>
      <c r="AP30" s="17" t="s">
        <v>9536</v>
      </c>
      <c r="AQ30" s="17" t="s">
        <v>9536</v>
      </c>
      <c r="AR30" s="17" t="s">
        <v>9536</v>
      </c>
      <c r="AS30" s="17" t="s">
        <v>9536</v>
      </c>
      <c r="AT30" s="17" t="s">
        <v>9536</v>
      </c>
      <c r="AU30" s="17" t="s">
        <v>9536</v>
      </c>
      <c r="AV30" s="17" t="s">
        <v>9536</v>
      </c>
      <c r="AW30" s="17" t="s">
        <v>9536</v>
      </c>
      <c r="AX30" s="17" t="s">
        <v>9536</v>
      </c>
      <c r="AY30" s="17" t="s">
        <v>9536</v>
      </c>
      <c r="AZ30" s="17" t="s">
        <v>9536</v>
      </c>
      <c r="BA30" s="17" t="s">
        <v>9536</v>
      </c>
      <c r="BB30" s="17" t="s">
        <v>9536</v>
      </c>
      <c r="BC30" s="17" t="s">
        <v>9536</v>
      </c>
      <c r="BD30" s="17" t="s">
        <v>9536</v>
      </c>
      <c r="BE30" s="17" t="s">
        <v>9536</v>
      </c>
      <c r="BF30" s="17" t="s">
        <v>9536</v>
      </c>
      <c r="BG30" s="17" t="s">
        <v>9536</v>
      </c>
      <c r="BH30" s="17" t="s">
        <v>9536</v>
      </c>
      <c r="BI30" s="17" t="s">
        <v>9536</v>
      </c>
      <c r="BJ30" s="17" t="s">
        <v>9536</v>
      </c>
      <c r="BK30" s="17" t="s">
        <v>9536</v>
      </c>
      <c r="BL30" s="17" t="s">
        <v>9536</v>
      </c>
      <c r="BM30" s="17" t="s">
        <v>9536</v>
      </c>
      <c r="BN30" s="17" t="s">
        <v>9536</v>
      </c>
      <c r="BO30" s="17" t="s">
        <v>9536</v>
      </c>
      <c r="BP30" s="17" t="s">
        <v>9536</v>
      </c>
      <c r="BQ30" s="17" t="s">
        <v>9536</v>
      </c>
      <c r="BR30" s="17" t="s">
        <v>9536</v>
      </c>
      <c r="BS30" s="17" t="s">
        <v>9536</v>
      </c>
      <c r="BT30" s="17" t="s">
        <v>9536</v>
      </c>
      <c r="BU30" s="17" t="s">
        <v>9536</v>
      </c>
      <c r="BV30" s="17" t="s">
        <v>9536</v>
      </c>
      <c r="BW30" s="17" t="s">
        <v>9536</v>
      </c>
      <c r="BX30" s="17" t="s">
        <v>9536</v>
      </c>
      <c r="BY30" s="17" t="s">
        <v>9536</v>
      </c>
      <c r="BZ30" s="17" t="s">
        <v>9536</v>
      </c>
      <c r="CA30" s="17" t="s">
        <v>9536</v>
      </c>
      <c r="CB30" s="17" t="s">
        <v>9536</v>
      </c>
      <c r="CC30" s="17" t="s">
        <v>9536</v>
      </c>
      <c r="CD30" s="17" t="s">
        <v>9536</v>
      </c>
      <c r="CE30" s="17" t="s">
        <v>9536</v>
      </c>
      <c r="CF30" s="17" t="s">
        <v>9536</v>
      </c>
      <c r="CG30" s="17" t="s">
        <v>9536</v>
      </c>
      <c r="CH30" s="17" t="s">
        <v>9536</v>
      </c>
      <c r="CI30" s="17" t="s">
        <v>9536</v>
      </c>
      <c r="CJ30" s="17" t="s">
        <v>9536</v>
      </c>
      <c r="CK30" s="17" t="s">
        <v>9536</v>
      </c>
      <c r="CL30" s="17" t="s">
        <v>9536</v>
      </c>
      <c r="CM30" s="17" t="s">
        <v>9536</v>
      </c>
      <c r="CN30" s="17" t="s">
        <v>9536</v>
      </c>
      <c r="CO30" s="17" t="s">
        <v>9536</v>
      </c>
      <c r="CP30" s="17" t="s">
        <v>9536</v>
      </c>
      <c r="CQ30" s="17" t="s">
        <v>9536</v>
      </c>
      <c r="CR30" s="17" t="s">
        <v>9536</v>
      </c>
      <c r="CS30" s="17" t="s">
        <v>9536</v>
      </c>
      <c r="CT30" s="17" t="s">
        <v>9536</v>
      </c>
      <c r="CU30" s="17" t="s">
        <v>9536</v>
      </c>
      <c r="CV30" s="17" t="s">
        <v>9536</v>
      </c>
      <c r="CW30" s="17" t="s">
        <v>9536</v>
      </c>
      <c r="CX30" s="17" t="s">
        <v>9536</v>
      </c>
      <c r="CY30" s="17" t="s">
        <v>9536</v>
      </c>
      <c r="CZ30" s="17" t="s">
        <v>9536</v>
      </c>
      <c r="DA30" s="17" t="s">
        <v>9536</v>
      </c>
      <c r="DB30" s="17" t="s">
        <v>9536</v>
      </c>
      <c r="DC30" s="17" t="s">
        <v>9536</v>
      </c>
      <c r="DD30" s="17" t="s">
        <v>9536</v>
      </c>
      <c r="DE30" s="17" t="s">
        <v>9536</v>
      </c>
      <c r="DF30" s="17" t="s">
        <v>9536</v>
      </c>
      <c r="DG30" s="17" t="s">
        <v>9536</v>
      </c>
      <c r="DH30" s="17" t="s">
        <v>9536</v>
      </c>
      <c r="DI30" s="17" t="s">
        <v>9536</v>
      </c>
      <c r="DJ30" s="17" t="s">
        <v>9536</v>
      </c>
      <c r="DK30" s="17" t="s">
        <v>9536</v>
      </c>
      <c r="DL30" s="17" t="s">
        <v>9536</v>
      </c>
      <c r="DM30" s="17" t="s">
        <v>9536</v>
      </c>
      <c r="DN30" s="17" t="s">
        <v>9536</v>
      </c>
      <c r="DO30" s="17" t="s">
        <v>9536</v>
      </c>
      <c r="DP30" s="17" t="s">
        <v>9536</v>
      </c>
      <c r="DQ30" s="17" t="s">
        <v>9536</v>
      </c>
      <c r="DR30" s="17" t="s">
        <v>9536</v>
      </c>
      <c r="DS30" s="17" t="s">
        <v>9536</v>
      </c>
      <c r="DT30" s="17" t="s">
        <v>9536</v>
      </c>
      <c r="DU30" s="17" t="s">
        <v>9536</v>
      </c>
      <c r="DV30" s="17" t="s">
        <v>9536</v>
      </c>
      <c r="DW30" s="17" t="s">
        <v>9536</v>
      </c>
      <c r="DX30" s="17" t="s">
        <v>9536</v>
      </c>
      <c r="DY30" s="17" t="s">
        <v>9536</v>
      </c>
      <c r="DZ30" s="17" t="s">
        <v>9536</v>
      </c>
      <c r="EA30" s="17" t="s">
        <v>9536</v>
      </c>
      <c r="EB30" s="17" t="s">
        <v>9536</v>
      </c>
      <c r="EC30" s="17" t="s">
        <v>9536</v>
      </c>
      <c r="ED30" s="17" t="s">
        <v>9536</v>
      </c>
      <c r="EE30" s="17" t="s">
        <v>9536</v>
      </c>
      <c r="EF30" s="17" t="s">
        <v>9536</v>
      </c>
      <c r="EG30" s="17" t="s">
        <v>9536</v>
      </c>
      <c r="EH30" s="17" t="s">
        <v>9536</v>
      </c>
      <c r="EI30" s="17" t="s">
        <v>9536</v>
      </c>
      <c r="EJ30" s="17" t="s">
        <v>9536</v>
      </c>
      <c r="EK30" s="17" t="s">
        <v>9536</v>
      </c>
      <c r="EL30" s="17" t="s">
        <v>9536</v>
      </c>
      <c r="EM30" s="17" t="s">
        <v>9536</v>
      </c>
      <c r="EN30" s="17" t="s">
        <v>9536</v>
      </c>
      <c r="EO30" s="17" t="s">
        <v>9536</v>
      </c>
      <c r="EP30" s="17" t="s">
        <v>9536</v>
      </c>
      <c r="EQ30" s="17" t="s">
        <v>9536</v>
      </c>
      <c r="ER30" s="17" t="s">
        <v>9536</v>
      </c>
      <c r="ES30" s="17" t="s">
        <v>9536</v>
      </c>
      <c r="ET30" s="17" t="s">
        <v>9536</v>
      </c>
      <c r="EU30" s="17" t="s">
        <v>9536</v>
      </c>
      <c r="EV30" s="17" t="s">
        <v>9536</v>
      </c>
      <c r="EW30" s="17" t="s">
        <v>9536</v>
      </c>
      <c r="EX30" s="17" t="s">
        <v>9536</v>
      </c>
      <c r="EY30" s="17" t="s">
        <v>9536</v>
      </c>
      <c r="EZ30" s="17" t="s">
        <v>9536</v>
      </c>
      <c r="FA30" s="17" t="s">
        <v>9536</v>
      </c>
      <c r="FB30" s="17" t="s">
        <v>9536</v>
      </c>
      <c r="FC30" s="17" t="s">
        <v>9536</v>
      </c>
      <c r="FD30" s="17" t="s">
        <v>9536</v>
      </c>
      <c r="FE30" s="17" t="s">
        <v>9536</v>
      </c>
      <c r="FF30" s="17" t="s">
        <v>9536</v>
      </c>
      <c r="FG30" s="17" t="s">
        <v>9536</v>
      </c>
      <c r="FH30" s="17" t="s">
        <v>9536</v>
      </c>
      <c r="FI30" s="17" t="s">
        <v>9536</v>
      </c>
      <c r="FJ30" s="17" t="s">
        <v>9536</v>
      </c>
      <c r="FK30" s="17" t="s">
        <v>9536</v>
      </c>
      <c r="FL30" s="17" t="s">
        <v>9536</v>
      </c>
      <c r="FM30" s="17" t="s">
        <v>9536</v>
      </c>
      <c r="FN30" s="17" t="s">
        <v>9536</v>
      </c>
      <c r="FO30" s="17" t="s">
        <v>9536</v>
      </c>
      <c r="FP30" s="17" t="s">
        <v>9536</v>
      </c>
      <c r="FQ30" s="17" t="s">
        <v>9536</v>
      </c>
      <c r="FR30" s="17" t="s">
        <v>9536</v>
      </c>
      <c r="FS30" s="17" t="s">
        <v>9536</v>
      </c>
      <c r="FT30" s="17" t="s">
        <v>9536</v>
      </c>
      <c r="FU30" s="17" t="s">
        <v>9536</v>
      </c>
      <c r="FV30" s="17" t="s">
        <v>9536</v>
      </c>
      <c r="FW30" s="17" t="s">
        <v>9536</v>
      </c>
      <c r="FX30" s="17" t="s">
        <v>9536</v>
      </c>
      <c r="FY30" s="17" t="s">
        <v>9536</v>
      </c>
      <c r="FZ30" s="17" t="s">
        <v>9536</v>
      </c>
      <c r="GA30" s="17" t="s">
        <v>9536</v>
      </c>
      <c r="GB30" s="17" t="s">
        <v>9536</v>
      </c>
      <c r="GC30" s="17" t="s">
        <v>9536</v>
      </c>
      <c r="GD30" s="17" t="s">
        <v>9536</v>
      </c>
      <c r="GE30" s="17" t="s">
        <v>9536</v>
      </c>
      <c r="GF30" s="17" t="s">
        <v>9536</v>
      </c>
      <c r="GG30" s="17" t="s">
        <v>9536</v>
      </c>
      <c r="GH30" s="17" t="s">
        <v>9536</v>
      </c>
      <c r="GI30" s="17" t="s">
        <v>9536</v>
      </c>
      <c r="GJ30" s="17" t="s">
        <v>9536</v>
      </c>
      <c r="GK30" s="17" t="s">
        <v>9536</v>
      </c>
      <c r="GL30" s="17" t="s">
        <v>9536</v>
      </c>
      <c r="GM30" s="17" t="s">
        <v>9536</v>
      </c>
      <c r="GN30" s="17" t="s">
        <v>9536</v>
      </c>
      <c r="GO30" s="17" t="s">
        <v>9536</v>
      </c>
      <c r="GP30" s="17" t="s">
        <v>9536</v>
      </c>
      <c r="GQ30" s="17" t="s">
        <v>9536</v>
      </c>
      <c r="GR30" s="17" t="s">
        <v>9536</v>
      </c>
      <c r="GS30" s="17" t="s">
        <v>9536</v>
      </c>
      <c r="GT30" s="17" t="s">
        <v>9536</v>
      </c>
    </row>
    <row r="31" spans="1:202">
      <c r="A31" s="24" t="s">
        <v>257</v>
      </c>
      <c r="B31" s="24" t="s">
        <v>258</v>
      </c>
      <c r="C31" s="17" t="s">
        <v>9536</v>
      </c>
      <c r="D31" s="17" t="s">
        <v>9536</v>
      </c>
      <c r="E31" s="17" t="s">
        <v>9536</v>
      </c>
      <c r="F31" s="17" t="s">
        <v>9536</v>
      </c>
      <c r="G31" s="17" t="s">
        <v>9536</v>
      </c>
      <c r="H31" s="17" t="s">
        <v>9536</v>
      </c>
      <c r="I31" s="17" t="s">
        <v>9536</v>
      </c>
      <c r="J31" s="17" t="s">
        <v>9536</v>
      </c>
      <c r="K31" s="17" t="s">
        <v>9536</v>
      </c>
      <c r="L31" s="17" t="s">
        <v>9536</v>
      </c>
      <c r="M31" s="17" t="s">
        <v>9536</v>
      </c>
      <c r="N31" s="17" t="s">
        <v>9536</v>
      </c>
      <c r="O31" s="17" t="s">
        <v>9536</v>
      </c>
      <c r="P31" s="17" t="s">
        <v>9536</v>
      </c>
      <c r="Q31" s="17" t="s">
        <v>9536</v>
      </c>
      <c r="R31" s="17" t="s">
        <v>9536</v>
      </c>
      <c r="S31" s="17" t="s">
        <v>9536</v>
      </c>
      <c r="T31" s="17" t="s">
        <v>9536</v>
      </c>
      <c r="U31" s="17" t="s">
        <v>9536</v>
      </c>
      <c r="V31" s="17" t="s">
        <v>9536</v>
      </c>
      <c r="W31" s="17" t="s">
        <v>9536</v>
      </c>
      <c r="X31" s="17" t="s">
        <v>9536</v>
      </c>
      <c r="Y31" s="17" t="s">
        <v>9536</v>
      </c>
      <c r="Z31" s="17" t="s">
        <v>9536</v>
      </c>
      <c r="AA31" s="17" t="s">
        <v>9536</v>
      </c>
      <c r="AB31" s="17" t="s">
        <v>9536</v>
      </c>
      <c r="AC31" s="17" t="s">
        <v>9536</v>
      </c>
      <c r="AD31" s="17" t="s">
        <v>9536</v>
      </c>
      <c r="AE31" s="17" t="s">
        <v>9536</v>
      </c>
      <c r="AF31" s="17" t="s">
        <v>9536</v>
      </c>
      <c r="AG31" s="17" t="s">
        <v>9536</v>
      </c>
      <c r="AH31" s="17" t="s">
        <v>9536</v>
      </c>
      <c r="AI31" s="17" t="s">
        <v>9536</v>
      </c>
      <c r="AJ31" s="17" t="s">
        <v>9536</v>
      </c>
      <c r="AK31" s="17" t="s">
        <v>9536</v>
      </c>
      <c r="AL31" s="17" t="s">
        <v>9536</v>
      </c>
      <c r="AM31" s="17" t="s">
        <v>9536</v>
      </c>
      <c r="AN31" s="17" t="s">
        <v>9536</v>
      </c>
      <c r="AO31" s="17" t="s">
        <v>9536</v>
      </c>
      <c r="AP31" s="17" t="s">
        <v>9536</v>
      </c>
      <c r="AQ31" s="17" t="s">
        <v>9536</v>
      </c>
      <c r="AR31" s="17" t="s">
        <v>9536</v>
      </c>
      <c r="AS31" s="17" t="s">
        <v>9536</v>
      </c>
      <c r="AT31" s="17" t="s">
        <v>9536</v>
      </c>
      <c r="AU31" s="17" t="s">
        <v>9536</v>
      </c>
      <c r="AV31" s="17" t="s">
        <v>9536</v>
      </c>
      <c r="AW31" s="17" t="s">
        <v>9536</v>
      </c>
      <c r="AX31" s="17" t="s">
        <v>9536</v>
      </c>
      <c r="AY31" s="17" t="s">
        <v>9536</v>
      </c>
      <c r="AZ31" s="17" t="s">
        <v>9536</v>
      </c>
      <c r="BA31" s="17" t="s">
        <v>9536</v>
      </c>
      <c r="BB31" s="17" t="s">
        <v>9536</v>
      </c>
      <c r="BC31" s="17" t="s">
        <v>9536</v>
      </c>
      <c r="BD31" s="17" t="s">
        <v>9536</v>
      </c>
      <c r="BE31" s="17" t="s">
        <v>9536</v>
      </c>
      <c r="BF31" s="17" t="s">
        <v>9536</v>
      </c>
      <c r="BG31" s="17" t="s">
        <v>9536</v>
      </c>
      <c r="BH31" s="17" t="s">
        <v>9536</v>
      </c>
      <c r="BI31" s="17" t="s">
        <v>9536</v>
      </c>
      <c r="BJ31" s="17" t="s">
        <v>9536</v>
      </c>
      <c r="BK31" s="17" t="s">
        <v>9536</v>
      </c>
      <c r="BL31" s="17" t="s">
        <v>9536</v>
      </c>
      <c r="BM31" s="17" t="s">
        <v>9536</v>
      </c>
      <c r="BN31" s="17" t="s">
        <v>9536</v>
      </c>
      <c r="BO31" s="17" t="s">
        <v>9536</v>
      </c>
      <c r="BP31" s="17" t="s">
        <v>9536</v>
      </c>
      <c r="BQ31" s="17" t="s">
        <v>9536</v>
      </c>
      <c r="BR31" s="17" t="s">
        <v>9536</v>
      </c>
      <c r="BS31" s="17" t="s">
        <v>9536</v>
      </c>
      <c r="BT31" s="17" t="s">
        <v>9536</v>
      </c>
      <c r="BU31" s="17" t="s">
        <v>9536</v>
      </c>
      <c r="BV31" s="17" t="s">
        <v>9536</v>
      </c>
      <c r="BW31" s="17" t="s">
        <v>9536</v>
      </c>
      <c r="BX31" s="17" t="s">
        <v>9536</v>
      </c>
      <c r="BY31" s="17" t="s">
        <v>9536</v>
      </c>
      <c r="BZ31" s="17" t="s">
        <v>9536</v>
      </c>
      <c r="CA31" s="17" t="s">
        <v>9536</v>
      </c>
      <c r="CB31" s="17" t="s">
        <v>9536</v>
      </c>
      <c r="CC31" s="17" t="s">
        <v>9536</v>
      </c>
      <c r="CD31" s="17" t="s">
        <v>9536</v>
      </c>
      <c r="CE31" s="17" t="s">
        <v>9536</v>
      </c>
      <c r="CF31" s="17" t="s">
        <v>9536</v>
      </c>
      <c r="CG31" s="17" t="s">
        <v>9536</v>
      </c>
      <c r="CH31" s="17" t="s">
        <v>9536</v>
      </c>
      <c r="CI31" s="17" t="s">
        <v>9536</v>
      </c>
      <c r="CJ31" s="17" t="s">
        <v>9536</v>
      </c>
      <c r="CK31" s="17" t="s">
        <v>9536</v>
      </c>
      <c r="CL31" s="17" t="s">
        <v>9536</v>
      </c>
      <c r="CM31" s="17" t="s">
        <v>9536</v>
      </c>
      <c r="CN31" s="17" t="s">
        <v>9536</v>
      </c>
      <c r="CO31" s="17" t="s">
        <v>9536</v>
      </c>
      <c r="CP31" s="17" t="s">
        <v>9536</v>
      </c>
      <c r="CQ31" s="17" t="s">
        <v>9536</v>
      </c>
      <c r="CR31" s="17" t="s">
        <v>9536</v>
      </c>
      <c r="CS31" s="17" t="s">
        <v>9536</v>
      </c>
      <c r="CT31" s="17" t="s">
        <v>9536</v>
      </c>
      <c r="CU31" s="17" t="s">
        <v>9536</v>
      </c>
      <c r="CV31" s="17" t="s">
        <v>9536</v>
      </c>
      <c r="CW31" s="17" t="s">
        <v>9536</v>
      </c>
      <c r="CX31" s="17" t="s">
        <v>9536</v>
      </c>
      <c r="CY31" s="17" t="s">
        <v>9536</v>
      </c>
      <c r="CZ31" s="17" t="s">
        <v>9536</v>
      </c>
      <c r="DA31" s="17" t="s">
        <v>9536</v>
      </c>
      <c r="DB31" s="17" t="s">
        <v>9536</v>
      </c>
      <c r="DC31" s="17" t="s">
        <v>9536</v>
      </c>
      <c r="DD31" s="17" t="s">
        <v>9536</v>
      </c>
      <c r="DE31" s="17" t="s">
        <v>9536</v>
      </c>
      <c r="DF31" s="17" t="s">
        <v>9536</v>
      </c>
      <c r="DG31" s="17" t="s">
        <v>9536</v>
      </c>
      <c r="DH31" s="17" t="s">
        <v>9536</v>
      </c>
      <c r="DI31" s="17" t="s">
        <v>9536</v>
      </c>
      <c r="DJ31" s="17" t="s">
        <v>9536</v>
      </c>
      <c r="DK31" s="17" t="s">
        <v>9536</v>
      </c>
      <c r="DL31" s="17" t="s">
        <v>9536</v>
      </c>
      <c r="DM31" s="17" t="s">
        <v>9536</v>
      </c>
      <c r="DN31" s="17" t="s">
        <v>9536</v>
      </c>
      <c r="DO31" s="17" t="s">
        <v>9536</v>
      </c>
      <c r="DP31" s="17" t="s">
        <v>9536</v>
      </c>
      <c r="DQ31" s="17" t="s">
        <v>9536</v>
      </c>
      <c r="DR31" s="17" t="s">
        <v>9536</v>
      </c>
      <c r="DS31" s="17" t="s">
        <v>9536</v>
      </c>
      <c r="DT31" s="17" t="s">
        <v>9536</v>
      </c>
      <c r="DU31" s="17" t="s">
        <v>9536</v>
      </c>
      <c r="DV31" s="17" t="s">
        <v>9536</v>
      </c>
      <c r="DW31" s="17" t="s">
        <v>9536</v>
      </c>
      <c r="DX31" s="17" t="s">
        <v>9536</v>
      </c>
      <c r="DY31" s="17" t="s">
        <v>9536</v>
      </c>
      <c r="DZ31" s="17" t="s">
        <v>9536</v>
      </c>
      <c r="EA31" s="17" t="s">
        <v>9536</v>
      </c>
      <c r="EB31" s="17" t="s">
        <v>9536</v>
      </c>
      <c r="EC31" s="17" t="s">
        <v>9536</v>
      </c>
      <c r="ED31" s="17" t="s">
        <v>9536</v>
      </c>
      <c r="EE31" s="17" t="s">
        <v>9536</v>
      </c>
      <c r="EF31" s="17" t="s">
        <v>9536</v>
      </c>
      <c r="EG31" s="17" t="s">
        <v>9536</v>
      </c>
      <c r="EH31" s="17" t="s">
        <v>9536</v>
      </c>
      <c r="EI31" s="17" t="s">
        <v>9536</v>
      </c>
      <c r="EJ31" s="17" t="s">
        <v>9536</v>
      </c>
      <c r="EK31" s="17" t="s">
        <v>9536</v>
      </c>
      <c r="EL31" s="17" t="s">
        <v>9536</v>
      </c>
      <c r="EM31" s="17" t="s">
        <v>9536</v>
      </c>
      <c r="EN31" s="17" t="s">
        <v>9536</v>
      </c>
      <c r="EO31" s="17" t="s">
        <v>9536</v>
      </c>
      <c r="EP31" s="17" t="s">
        <v>9536</v>
      </c>
      <c r="EQ31" s="17" t="s">
        <v>9536</v>
      </c>
      <c r="ER31" s="17" t="s">
        <v>9536</v>
      </c>
      <c r="ES31" s="17" t="s">
        <v>9536</v>
      </c>
      <c r="ET31" s="17" t="s">
        <v>9536</v>
      </c>
      <c r="EU31" s="17" t="s">
        <v>9536</v>
      </c>
      <c r="EV31" s="17" t="s">
        <v>9536</v>
      </c>
      <c r="EW31" s="17" t="s">
        <v>9536</v>
      </c>
      <c r="EX31" s="17" t="s">
        <v>9536</v>
      </c>
      <c r="EY31" s="17" t="s">
        <v>9536</v>
      </c>
      <c r="EZ31" s="17" t="s">
        <v>9536</v>
      </c>
      <c r="FA31" s="17" t="s">
        <v>9536</v>
      </c>
      <c r="FB31" s="17" t="s">
        <v>9536</v>
      </c>
      <c r="FC31" s="17" t="s">
        <v>9536</v>
      </c>
      <c r="FD31" s="17" t="s">
        <v>9536</v>
      </c>
      <c r="FE31" s="17" t="s">
        <v>9536</v>
      </c>
      <c r="FF31" s="17" t="s">
        <v>9536</v>
      </c>
      <c r="FG31" s="17" t="s">
        <v>9536</v>
      </c>
      <c r="FH31" s="17" t="s">
        <v>9536</v>
      </c>
      <c r="FI31" s="17" t="s">
        <v>9536</v>
      </c>
      <c r="FJ31" s="17" t="s">
        <v>9536</v>
      </c>
      <c r="FK31" s="17" t="s">
        <v>9536</v>
      </c>
      <c r="FL31" s="17" t="s">
        <v>9536</v>
      </c>
      <c r="FM31" s="17" t="s">
        <v>9536</v>
      </c>
      <c r="FN31" s="17" t="s">
        <v>9536</v>
      </c>
      <c r="FO31" s="17" t="s">
        <v>9536</v>
      </c>
      <c r="FP31" s="17" t="s">
        <v>9536</v>
      </c>
      <c r="FQ31" s="17" t="s">
        <v>9536</v>
      </c>
      <c r="FR31" s="17" t="s">
        <v>9536</v>
      </c>
      <c r="FS31" s="17" t="s">
        <v>9536</v>
      </c>
      <c r="FT31" s="17" t="s">
        <v>9536</v>
      </c>
      <c r="FU31" s="17" t="s">
        <v>9536</v>
      </c>
      <c r="FV31" s="17" t="s">
        <v>9536</v>
      </c>
      <c r="FW31" s="17" t="s">
        <v>9536</v>
      </c>
      <c r="FX31" s="17" t="s">
        <v>9536</v>
      </c>
      <c r="FY31" s="17" t="s">
        <v>9536</v>
      </c>
      <c r="FZ31" s="17" t="s">
        <v>9536</v>
      </c>
      <c r="GA31" s="17" t="s">
        <v>9536</v>
      </c>
      <c r="GB31" s="17" t="s">
        <v>9536</v>
      </c>
      <c r="GC31" s="17" t="s">
        <v>9536</v>
      </c>
      <c r="GD31" s="17" t="s">
        <v>9536</v>
      </c>
      <c r="GE31" s="17" t="s">
        <v>9536</v>
      </c>
      <c r="GF31" s="17" t="s">
        <v>9536</v>
      </c>
      <c r="GG31" s="17" t="s">
        <v>9536</v>
      </c>
      <c r="GH31" s="17" t="s">
        <v>9536</v>
      </c>
      <c r="GI31" s="17" t="s">
        <v>9536</v>
      </c>
      <c r="GJ31" s="17" t="s">
        <v>9536</v>
      </c>
      <c r="GK31" s="17" t="s">
        <v>9536</v>
      </c>
      <c r="GL31" s="17" t="s">
        <v>9536</v>
      </c>
      <c r="GM31" s="17" t="s">
        <v>9536</v>
      </c>
      <c r="GN31" s="17" t="s">
        <v>9536</v>
      </c>
      <c r="GO31" s="17" t="s">
        <v>9536</v>
      </c>
      <c r="GP31" s="17" t="s">
        <v>9536</v>
      </c>
      <c r="GQ31" s="17" t="s">
        <v>9536</v>
      </c>
      <c r="GR31" s="17" t="s">
        <v>9536</v>
      </c>
      <c r="GS31" s="17" t="s">
        <v>9536</v>
      </c>
      <c r="GT31" s="17" t="s">
        <v>9536</v>
      </c>
    </row>
    <row r="32" spans="1:202">
      <c r="A32" s="24" t="s">
        <v>259</v>
      </c>
      <c r="B32" s="24" t="s">
        <v>260</v>
      </c>
      <c r="C32" s="17" t="s">
        <v>9536</v>
      </c>
      <c r="D32" s="17" t="s">
        <v>9536</v>
      </c>
      <c r="E32" s="17" t="s">
        <v>9536</v>
      </c>
      <c r="F32" s="17" t="s">
        <v>9536</v>
      </c>
      <c r="G32" s="17" t="s">
        <v>9536</v>
      </c>
      <c r="H32" s="17" t="s">
        <v>9536</v>
      </c>
      <c r="I32" s="17" t="s">
        <v>9536</v>
      </c>
      <c r="J32" s="17" t="s">
        <v>9536</v>
      </c>
      <c r="K32" s="17" t="s">
        <v>9536</v>
      </c>
      <c r="L32" s="17" t="s">
        <v>9536</v>
      </c>
      <c r="M32" s="17" t="s">
        <v>9536</v>
      </c>
      <c r="N32" s="17" t="s">
        <v>9536</v>
      </c>
      <c r="O32" s="17" t="s">
        <v>9536</v>
      </c>
      <c r="P32" s="17" t="s">
        <v>9536</v>
      </c>
      <c r="Q32" s="17" t="s">
        <v>9536</v>
      </c>
      <c r="R32" s="17" t="s">
        <v>9536</v>
      </c>
      <c r="S32" s="17" t="s">
        <v>9536</v>
      </c>
      <c r="T32" s="17" t="s">
        <v>9536</v>
      </c>
      <c r="U32" s="17" t="s">
        <v>9536</v>
      </c>
      <c r="V32" s="17" t="s">
        <v>9536</v>
      </c>
      <c r="W32" s="17" t="s">
        <v>9536</v>
      </c>
      <c r="X32" s="17" t="s">
        <v>9536</v>
      </c>
      <c r="Y32" s="17" t="s">
        <v>9536</v>
      </c>
      <c r="Z32" s="17" t="s">
        <v>9536</v>
      </c>
      <c r="AA32" s="17" t="s">
        <v>9536</v>
      </c>
      <c r="AB32" s="17" t="s">
        <v>9536</v>
      </c>
      <c r="AC32" s="17" t="s">
        <v>9536</v>
      </c>
      <c r="AD32" s="17" t="s">
        <v>9536</v>
      </c>
      <c r="AE32" s="17" t="s">
        <v>9536</v>
      </c>
      <c r="AF32" s="17" t="s">
        <v>9536</v>
      </c>
      <c r="AG32" s="17" t="s">
        <v>9536</v>
      </c>
      <c r="AH32" s="17" t="s">
        <v>9536</v>
      </c>
      <c r="AI32" s="17" t="s">
        <v>9536</v>
      </c>
      <c r="AJ32" s="17" t="s">
        <v>9536</v>
      </c>
      <c r="AK32" s="17" t="s">
        <v>9536</v>
      </c>
      <c r="AL32" s="17" t="s">
        <v>9536</v>
      </c>
      <c r="AM32" s="17" t="s">
        <v>9536</v>
      </c>
      <c r="AN32" s="17" t="s">
        <v>9536</v>
      </c>
      <c r="AO32" s="17" t="s">
        <v>9536</v>
      </c>
      <c r="AP32" s="17" t="s">
        <v>9536</v>
      </c>
      <c r="AQ32" s="17" t="s">
        <v>9536</v>
      </c>
      <c r="AR32" s="17" t="s">
        <v>9536</v>
      </c>
      <c r="AS32" s="17" t="s">
        <v>9536</v>
      </c>
      <c r="AT32" s="17" t="s">
        <v>9536</v>
      </c>
      <c r="AU32" s="17" t="s">
        <v>9536</v>
      </c>
      <c r="AV32" s="17" t="s">
        <v>9536</v>
      </c>
      <c r="AW32" s="17" t="s">
        <v>9536</v>
      </c>
      <c r="AX32" s="17" t="s">
        <v>9536</v>
      </c>
      <c r="AY32" s="17" t="s">
        <v>9536</v>
      </c>
      <c r="AZ32" s="17" t="s">
        <v>9536</v>
      </c>
      <c r="BA32" s="17" t="s">
        <v>9536</v>
      </c>
      <c r="BB32" s="17" t="s">
        <v>9536</v>
      </c>
      <c r="BC32" s="17" t="s">
        <v>9536</v>
      </c>
      <c r="BD32" s="17" t="s">
        <v>9536</v>
      </c>
      <c r="BE32" s="17" t="s">
        <v>9536</v>
      </c>
      <c r="BF32" s="17" t="s">
        <v>9536</v>
      </c>
      <c r="BG32" s="17" t="s">
        <v>9536</v>
      </c>
      <c r="BH32" s="17" t="s">
        <v>9536</v>
      </c>
      <c r="BI32" s="17" t="s">
        <v>9536</v>
      </c>
      <c r="BJ32" s="17" t="s">
        <v>9536</v>
      </c>
      <c r="BK32" s="17" t="s">
        <v>9536</v>
      </c>
      <c r="BL32" s="17" t="s">
        <v>9536</v>
      </c>
      <c r="BM32" s="17" t="s">
        <v>9536</v>
      </c>
      <c r="BN32" s="17" t="s">
        <v>9536</v>
      </c>
      <c r="BO32" s="17" t="s">
        <v>9536</v>
      </c>
      <c r="BP32" s="17" t="s">
        <v>9536</v>
      </c>
      <c r="BQ32" s="17" t="s">
        <v>9536</v>
      </c>
      <c r="BR32" s="17" t="s">
        <v>9536</v>
      </c>
      <c r="BS32" s="17" t="s">
        <v>9536</v>
      </c>
      <c r="BT32" s="17" t="s">
        <v>9536</v>
      </c>
      <c r="BU32" s="17" t="s">
        <v>9536</v>
      </c>
      <c r="BV32" s="17" t="s">
        <v>9536</v>
      </c>
      <c r="BW32" s="17" t="s">
        <v>9536</v>
      </c>
      <c r="BX32" s="17" t="s">
        <v>9536</v>
      </c>
      <c r="BY32" s="17" t="s">
        <v>9536</v>
      </c>
      <c r="BZ32" s="17" t="s">
        <v>9536</v>
      </c>
      <c r="CA32" s="17" t="s">
        <v>9536</v>
      </c>
      <c r="CB32" s="17" t="s">
        <v>9536</v>
      </c>
      <c r="CC32" s="17" t="s">
        <v>9536</v>
      </c>
      <c r="CD32" s="17" t="s">
        <v>9536</v>
      </c>
      <c r="CE32" s="17" t="s">
        <v>9536</v>
      </c>
      <c r="CF32" s="17" t="s">
        <v>9536</v>
      </c>
      <c r="CG32" s="17" t="s">
        <v>9536</v>
      </c>
      <c r="CH32" s="17" t="s">
        <v>9536</v>
      </c>
      <c r="CI32" s="17" t="s">
        <v>9536</v>
      </c>
      <c r="CJ32" s="17" t="s">
        <v>9536</v>
      </c>
      <c r="CK32" s="17" t="s">
        <v>9536</v>
      </c>
      <c r="CL32" s="17" t="s">
        <v>9536</v>
      </c>
      <c r="CM32" s="17" t="s">
        <v>9536</v>
      </c>
      <c r="CN32" s="17" t="s">
        <v>9536</v>
      </c>
      <c r="CO32" s="17" t="s">
        <v>9536</v>
      </c>
      <c r="CP32" s="17" t="s">
        <v>9536</v>
      </c>
      <c r="CQ32" s="17" t="s">
        <v>9536</v>
      </c>
      <c r="CR32" s="17" t="s">
        <v>9536</v>
      </c>
      <c r="CS32" s="17" t="s">
        <v>9536</v>
      </c>
      <c r="CT32" s="17" t="s">
        <v>9536</v>
      </c>
      <c r="CU32" s="17" t="s">
        <v>9536</v>
      </c>
      <c r="CV32" s="17" t="s">
        <v>9536</v>
      </c>
      <c r="CW32" s="17" t="s">
        <v>9536</v>
      </c>
      <c r="CX32" s="17" t="s">
        <v>9536</v>
      </c>
      <c r="CY32" s="17" t="s">
        <v>9536</v>
      </c>
      <c r="CZ32" s="17" t="s">
        <v>9536</v>
      </c>
      <c r="DA32" s="17" t="s">
        <v>9536</v>
      </c>
      <c r="DB32" s="17" t="s">
        <v>9536</v>
      </c>
      <c r="DC32" s="17" t="s">
        <v>9536</v>
      </c>
      <c r="DD32" s="17" t="s">
        <v>9536</v>
      </c>
      <c r="DE32" s="17" t="s">
        <v>9536</v>
      </c>
      <c r="DF32" s="17" t="s">
        <v>9536</v>
      </c>
      <c r="DG32" s="17" t="s">
        <v>9536</v>
      </c>
      <c r="DH32" s="17" t="s">
        <v>9536</v>
      </c>
      <c r="DI32" s="17" t="s">
        <v>9536</v>
      </c>
      <c r="DJ32" s="17" t="s">
        <v>9536</v>
      </c>
      <c r="DK32" s="17" t="s">
        <v>9536</v>
      </c>
      <c r="DL32" s="17" t="s">
        <v>9536</v>
      </c>
      <c r="DM32" s="17" t="s">
        <v>9536</v>
      </c>
      <c r="DN32" s="17" t="s">
        <v>9536</v>
      </c>
      <c r="DO32" s="17" t="s">
        <v>9536</v>
      </c>
      <c r="DP32" s="17" t="s">
        <v>9536</v>
      </c>
      <c r="DQ32" s="17" t="s">
        <v>9536</v>
      </c>
      <c r="DR32" s="17" t="s">
        <v>9536</v>
      </c>
      <c r="DS32" s="17" t="s">
        <v>9536</v>
      </c>
      <c r="DT32" s="17" t="s">
        <v>9536</v>
      </c>
      <c r="DU32" s="17" t="s">
        <v>9536</v>
      </c>
      <c r="DV32" s="17" t="s">
        <v>9536</v>
      </c>
      <c r="DW32" s="17" t="s">
        <v>9536</v>
      </c>
      <c r="DX32" s="17" t="s">
        <v>9536</v>
      </c>
      <c r="DY32" s="17" t="s">
        <v>9536</v>
      </c>
      <c r="DZ32" s="17" t="s">
        <v>9536</v>
      </c>
      <c r="EA32" s="17" t="s">
        <v>9536</v>
      </c>
      <c r="EB32" s="17" t="s">
        <v>9536</v>
      </c>
      <c r="EC32" s="17" t="s">
        <v>9536</v>
      </c>
      <c r="ED32" s="17" t="s">
        <v>9536</v>
      </c>
      <c r="EE32" s="17" t="s">
        <v>9536</v>
      </c>
      <c r="EF32" s="17" t="s">
        <v>9536</v>
      </c>
      <c r="EG32" s="17" t="s">
        <v>9536</v>
      </c>
      <c r="EH32" s="17" t="s">
        <v>9536</v>
      </c>
      <c r="EI32" s="17" t="s">
        <v>9536</v>
      </c>
      <c r="EJ32" s="17" t="s">
        <v>9536</v>
      </c>
      <c r="EK32" s="17" t="s">
        <v>9536</v>
      </c>
      <c r="EL32" s="17" t="s">
        <v>9536</v>
      </c>
      <c r="EM32" s="17" t="s">
        <v>9536</v>
      </c>
      <c r="EN32" s="17" t="s">
        <v>9536</v>
      </c>
      <c r="EO32" s="17" t="s">
        <v>9536</v>
      </c>
      <c r="EP32" s="17" t="s">
        <v>9536</v>
      </c>
      <c r="EQ32" s="17" t="s">
        <v>9536</v>
      </c>
      <c r="ER32" s="17" t="s">
        <v>9536</v>
      </c>
      <c r="ES32" s="17" t="s">
        <v>9536</v>
      </c>
      <c r="ET32" s="17" t="s">
        <v>9536</v>
      </c>
      <c r="EU32" s="17" t="s">
        <v>9536</v>
      </c>
      <c r="EV32" s="17" t="s">
        <v>9536</v>
      </c>
      <c r="EW32" s="17" t="s">
        <v>9536</v>
      </c>
      <c r="EX32" s="17" t="s">
        <v>9536</v>
      </c>
      <c r="EY32" s="17" t="s">
        <v>9536</v>
      </c>
      <c r="EZ32" s="17" t="s">
        <v>9536</v>
      </c>
      <c r="FA32" s="17" t="s">
        <v>9536</v>
      </c>
      <c r="FB32" s="17" t="s">
        <v>9536</v>
      </c>
      <c r="FC32" s="17" t="s">
        <v>9536</v>
      </c>
      <c r="FD32" s="17" t="s">
        <v>9536</v>
      </c>
      <c r="FE32" s="17" t="s">
        <v>9536</v>
      </c>
      <c r="FF32" s="17" t="s">
        <v>9536</v>
      </c>
      <c r="FG32" s="17" t="s">
        <v>9536</v>
      </c>
      <c r="FH32" s="17" t="s">
        <v>9536</v>
      </c>
      <c r="FI32" s="17" t="s">
        <v>9536</v>
      </c>
      <c r="FJ32" s="17" t="s">
        <v>9536</v>
      </c>
      <c r="FK32" s="17" t="s">
        <v>9536</v>
      </c>
      <c r="FL32" s="17" t="s">
        <v>9536</v>
      </c>
      <c r="FM32" s="17" t="s">
        <v>9536</v>
      </c>
      <c r="FN32" s="17" t="s">
        <v>9536</v>
      </c>
      <c r="FO32" s="17" t="s">
        <v>9536</v>
      </c>
      <c r="FP32" s="17" t="s">
        <v>9536</v>
      </c>
      <c r="FQ32" s="17" t="s">
        <v>9536</v>
      </c>
      <c r="FR32" s="17" t="s">
        <v>9536</v>
      </c>
      <c r="FS32" s="17" t="s">
        <v>9536</v>
      </c>
      <c r="FT32" s="17" t="s">
        <v>9536</v>
      </c>
      <c r="FU32" s="17" t="s">
        <v>9536</v>
      </c>
      <c r="FV32" s="17" t="s">
        <v>9536</v>
      </c>
      <c r="FW32" s="17" t="s">
        <v>9536</v>
      </c>
      <c r="FX32" s="17" t="s">
        <v>9536</v>
      </c>
      <c r="FY32" s="17" t="s">
        <v>9536</v>
      </c>
      <c r="FZ32" s="17" t="s">
        <v>9536</v>
      </c>
      <c r="GA32" s="17" t="s">
        <v>9536</v>
      </c>
      <c r="GB32" s="17" t="s">
        <v>9536</v>
      </c>
      <c r="GC32" s="17" t="s">
        <v>9536</v>
      </c>
      <c r="GD32" s="17" t="s">
        <v>9536</v>
      </c>
      <c r="GE32" s="17" t="s">
        <v>9536</v>
      </c>
      <c r="GF32" s="17" t="s">
        <v>9536</v>
      </c>
      <c r="GG32" s="17" t="s">
        <v>9536</v>
      </c>
      <c r="GH32" s="17" t="s">
        <v>9536</v>
      </c>
      <c r="GI32" s="17" t="s">
        <v>9536</v>
      </c>
      <c r="GJ32" s="17" t="s">
        <v>9536</v>
      </c>
      <c r="GK32" s="17" t="s">
        <v>9536</v>
      </c>
      <c r="GL32" s="17" t="s">
        <v>9536</v>
      </c>
      <c r="GM32" s="17" t="s">
        <v>9536</v>
      </c>
      <c r="GN32" s="17" t="s">
        <v>9536</v>
      </c>
      <c r="GO32" s="17" t="s">
        <v>9536</v>
      </c>
      <c r="GP32" s="17" t="s">
        <v>9536</v>
      </c>
      <c r="GQ32" s="17" t="s">
        <v>9536</v>
      </c>
      <c r="GR32" s="17" t="s">
        <v>9536</v>
      </c>
      <c r="GS32" s="17" t="s">
        <v>9536</v>
      </c>
      <c r="GT32" s="17" t="s">
        <v>9536</v>
      </c>
    </row>
    <row r="33" spans="1:202">
      <c r="A33" s="24" t="s">
        <v>261</v>
      </c>
      <c r="B33" s="24" t="s">
        <v>262</v>
      </c>
      <c r="C33" s="17" t="s">
        <v>9536</v>
      </c>
      <c r="D33" s="17" t="s">
        <v>9536</v>
      </c>
      <c r="E33" s="17" t="s">
        <v>9536</v>
      </c>
      <c r="F33" s="17" t="s">
        <v>9536</v>
      </c>
      <c r="G33" s="17" t="s">
        <v>9536</v>
      </c>
      <c r="H33" s="17" t="s">
        <v>9536</v>
      </c>
      <c r="I33" s="17" t="s">
        <v>9536</v>
      </c>
      <c r="J33" s="17" t="s">
        <v>9536</v>
      </c>
      <c r="K33" s="17" t="s">
        <v>9536</v>
      </c>
      <c r="L33" s="17" t="s">
        <v>9536</v>
      </c>
      <c r="M33" s="17" t="s">
        <v>9536</v>
      </c>
      <c r="N33" s="17" t="s">
        <v>9536</v>
      </c>
      <c r="O33" s="17" t="s">
        <v>9536</v>
      </c>
      <c r="P33" s="17" t="s">
        <v>9536</v>
      </c>
      <c r="Q33" s="17" t="s">
        <v>9536</v>
      </c>
      <c r="R33" s="17" t="s">
        <v>9536</v>
      </c>
      <c r="S33" s="17" t="s">
        <v>9536</v>
      </c>
      <c r="T33" s="17" t="s">
        <v>9536</v>
      </c>
      <c r="U33" s="17" t="s">
        <v>9536</v>
      </c>
      <c r="V33" s="17" t="s">
        <v>9536</v>
      </c>
      <c r="W33" s="17" t="s">
        <v>9536</v>
      </c>
      <c r="X33" s="17" t="s">
        <v>9536</v>
      </c>
      <c r="Y33" s="17" t="s">
        <v>9536</v>
      </c>
      <c r="Z33" s="17" t="s">
        <v>9536</v>
      </c>
      <c r="AA33" s="17" t="s">
        <v>9536</v>
      </c>
      <c r="AB33" s="17" t="s">
        <v>9536</v>
      </c>
      <c r="AC33" s="17" t="s">
        <v>9536</v>
      </c>
      <c r="AD33" s="17" t="s">
        <v>9536</v>
      </c>
      <c r="AE33" s="17" t="s">
        <v>9536</v>
      </c>
      <c r="AF33" s="17" t="s">
        <v>9536</v>
      </c>
      <c r="AG33" s="17" t="s">
        <v>9536</v>
      </c>
      <c r="AH33" s="17" t="s">
        <v>9536</v>
      </c>
      <c r="AI33" s="17" t="s">
        <v>9536</v>
      </c>
      <c r="AJ33" s="17" t="s">
        <v>9536</v>
      </c>
      <c r="AK33" s="17" t="s">
        <v>9536</v>
      </c>
      <c r="AL33" s="17" t="s">
        <v>9536</v>
      </c>
      <c r="AM33" s="17" t="s">
        <v>9536</v>
      </c>
      <c r="AN33" s="17" t="s">
        <v>9536</v>
      </c>
      <c r="AO33" s="17" t="s">
        <v>9536</v>
      </c>
      <c r="AP33" s="17" t="s">
        <v>9536</v>
      </c>
      <c r="AQ33" s="17" t="s">
        <v>9536</v>
      </c>
      <c r="AR33" s="17" t="s">
        <v>9536</v>
      </c>
      <c r="AS33" s="17" t="s">
        <v>9536</v>
      </c>
      <c r="AT33" s="17" t="s">
        <v>9536</v>
      </c>
      <c r="AU33" s="17" t="s">
        <v>9536</v>
      </c>
      <c r="AV33" s="17" t="s">
        <v>9536</v>
      </c>
      <c r="AW33" s="17" t="s">
        <v>9536</v>
      </c>
      <c r="AX33" s="17" t="s">
        <v>9536</v>
      </c>
      <c r="AY33" s="17" t="s">
        <v>9536</v>
      </c>
      <c r="AZ33" s="17" t="s">
        <v>9536</v>
      </c>
      <c r="BA33" s="17" t="s">
        <v>9536</v>
      </c>
      <c r="BB33" s="17" t="s">
        <v>9536</v>
      </c>
      <c r="BC33" s="17" t="s">
        <v>9536</v>
      </c>
      <c r="BD33" s="17" t="s">
        <v>9536</v>
      </c>
      <c r="BE33" s="17" t="s">
        <v>9536</v>
      </c>
      <c r="BF33" s="17" t="s">
        <v>9536</v>
      </c>
      <c r="BG33" s="17" t="s">
        <v>9536</v>
      </c>
      <c r="BH33" s="17" t="s">
        <v>9536</v>
      </c>
      <c r="BI33" s="17" t="s">
        <v>9536</v>
      </c>
      <c r="BJ33" s="17" t="s">
        <v>9536</v>
      </c>
      <c r="BK33" s="17" t="s">
        <v>9536</v>
      </c>
      <c r="BL33" s="17" t="s">
        <v>9536</v>
      </c>
      <c r="BM33" s="17" t="s">
        <v>9536</v>
      </c>
      <c r="BN33" s="17" t="s">
        <v>9536</v>
      </c>
      <c r="BO33" s="17" t="s">
        <v>9536</v>
      </c>
      <c r="BP33" s="17" t="s">
        <v>9536</v>
      </c>
      <c r="BQ33" s="17" t="s">
        <v>9536</v>
      </c>
      <c r="BR33" s="17" t="s">
        <v>9536</v>
      </c>
      <c r="BS33" s="17" t="s">
        <v>9536</v>
      </c>
      <c r="BT33" s="17" t="s">
        <v>9536</v>
      </c>
      <c r="BU33" s="17" t="s">
        <v>9536</v>
      </c>
      <c r="BV33" s="17" t="s">
        <v>9536</v>
      </c>
      <c r="BW33" s="17" t="s">
        <v>9536</v>
      </c>
      <c r="BX33" s="17" t="s">
        <v>9536</v>
      </c>
      <c r="BY33" s="17" t="s">
        <v>9536</v>
      </c>
      <c r="BZ33" s="17" t="s">
        <v>9536</v>
      </c>
      <c r="CA33" s="17" t="s">
        <v>9536</v>
      </c>
      <c r="CB33" s="17" t="s">
        <v>9536</v>
      </c>
      <c r="CC33" s="17" t="s">
        <v>9536</v>
      </c>
      <c r="CD33" s="17" t="s">
        <v>9536</v>
      </c>
      <c r="CE33" s="17" t="s">
        <v>9536</v>
      </c>
      <c r="CF33" s="17" t="s">
        <v>9536</v>
      </c>
      <c r="CG33" s="17" t="s">
        <v>9536</v>
      </c>
      <c r="CH33" s="17" t="s">
        <v>9536</v>
      </c>
      <c r="CI33" s="17" t="s">
        <v>9536</v>
      </c>
      <c r="CJ33" s="17" t="s">
        <v>9536</v>
      </c>
      <c r="CK33" s="17" t="s">
        <v>9536</v>
      </c>
      <c r="CL33" s="17" t="s">
        <v>9536</v>
      </c>
      <c r="CM33" s="17" t="s">
        <v>9536</v>
      </c>
      <c r="CN33" s="17" t="s">
        <v>9536</v>
      </c>
      <c r="CO33" s="17" t="s">
        <v>9536</v>
      </c>
      <c r="CP33" s="17" t="s">
        <v>9536</v>
      </c>
      <c r="CQ33" s="17" t="s">
        <v>9536</v>
      </c>
      <c r="CR33" s="17" t="s">
        <v>9536</v>
      </c>
      <c r="CS33" s="17" t="s">
        <v>9536</v>
      </c>
      <c r="CT33" s="17" t="s">
        <v>9536</v>
      </c>
      <c r="CU33" s="17" t="s">
        <v>9536</v>
      </c>
      <c r="CV33" s="17" t="s">
        <v>9536</v>
      </c>
      <c r="CW33" s="17" t="s">
        <v>9536</v>
      </c>
      <c r="CX33" s="17" t="s">
        <v>9536</v>
      </c>
      <c r="CY33" s="17" t="s">
        <v>9536</v>
      </c>
      <c r="CZ33" s="17" t="s">
        <v>9536</v>
      </c>
      <c r="DA33" s="17" t="s">
        <v>9536</v>
      </c>
      <c r="DB33" s="17" t="s">
        <v>9536</v>
      </c>
      <c r="DC33" s="17" t="s">
        <v>9536</v>
      </c>
      <c r="DD33" s="17" t="s">
        <v>9536</v>
      </c>
      <c r="DE33" s="17" t="s">
        <v>9536</v>
      </c>
      <c r="DF33" s="17" t="s">
        <v>9536</v>
      </c>
      <c r="DG33" s="17" t="s">
        <v>9536</v>
      </c>
      <c r="DH33" s="17" t="s">
        <v>9536</v>
      </c>
      <c r="DI33" s="17" t="s">
        <v>9536</v>
      </c>
      <c r="DJ33" s="17" t="s">
        <v>9536</v>
      </c>
      <c r="DK33" s="17" t="s">
        <v>9536</v>
      </c>
      <c r="DL33" s="17" t="s">
        <v>9536</v>
      </c>
      <c r="DM33" s="17" t="s">
        <v>9536</v>
      </c>
      <c r="DN33" s="17" t="s">
        <v>9536</v>
      </c>
      <c r="DO33" s="17" t="s">
        <v>9536</v>
      </c>
      <c r="DP33" s="17" t="s">
        <v>9536</v>
      </c>
      <c r="DQ33" s="17" t="s">
        <v>9536</v>
      </c>
      <c r="DR33" s="17" t="s">
        <v>9536</v>
      </c>
      <c r="DS33" s="17" t="s">
        <v>9536</v>
      </c>
      <c r="DT33" s="17" t="s">
        <v>9536</v>
      </c>
      <c r="DU33" s="17" t="s">
        <v>9536</v>
      </c>
      <c r="DV33" s="17" t="s">
        <v>9536</v>
      </c>
      <c r="DW33" s="17" t="s">
        <v>9536</v>
      </c>
      <c r="DX33" s="17" t="s">
        <v>9536</v>
      </c>
      <c r="DY33" s="17" t="s">
        <v>9536</v>
      </c>
      <c r="DZ33" s="17" t="s">
        <v>9536</v>
      </c>
      <c r="EA33" s="17" t="s">
        <v>9536</v>
      </c>
      <c r="EB33" s="17" t="s">
        <v>9536</v>
      </c>
      <c r="EC33" s="17" t="s">
        <v>9536</v>
      </c>
      <c r="ED33" s="17" t="s">
        <v>9536</v>
      </c>
      <c r="EE33" s="17" t="s">
        <v>9536</v>
      </c>
      <c r="EF33" s="17" t="s">
        <v>9536</v>
      </c>
      <c r="EG33" s="17" t="s">
        <v>9536</v>
      </c>
      <c r="EH33" s="17" t="s">
        <v>9536</v>
      </c>
      <c r="EI33" s="17" t="s">
        <v>9536</v>
      </c>
      <c r="EJ33" s="17" t="s">
        <v>9536</v>
      </c>
      <c r="EK33" s="17" t="s">
        <v>9536</v>
      </c>
      <c r="EL33" s="17" t="s">
        <v>9536</v>
      </c>
      <c r="EM33" s="17" t="s">
        <v>9536</v>
      </c>
      <c r="EN33" s="17" t="s">
        <v>9536</v>
      </c>
      <c r="EO33" s="17" t="s">
        <v>9536</v>
      </c>
      <c r="EP33" s="17" t="s">
        <v>9536</v>
      </c>
      <c r="EQ33" s="17" t="s">
        <v>9536</v>
      </c>
      <c r="ER33" s="17" t="s">
        <v>9536</v>
      </c>
      <c r="ES33" s="17" t="s">
        <v>9536</v>
      </c>
      <c r="ET33" s="17" t="s">
        <v>9536</v>
      </c>
      <c r="EU33" s="17" t="s">
        <v>9536</v>
      </c>
      <c r="EV33" s="17" t="s">
        <v>9536</v>
      </c>
      <c r="EW33" s="17" t="s">
        <v>9536</v>
      </c>
      <c r="EX33" s="17" t="s">
        <v>9536</v>
      </c>
      <c r="EY33" s="17" t="s">
        <v>9536</v>
      </c>
      <c r="EZ33" s="17" t="s">
        <v>9536</v>
      </c>
      <c r="FA33" s="17" t="s">
        <v>9536</v>
      </c>
      <c r="FB33" s="17" t="s">
        <v>9536</v>
      </c>
      <c r="FC33" s="17" t="s">
        <v>9536</v>
      </c>
      <c r="FD33" s="17" t="s">
        <v>9536</v>
      </c>
      <c r="FE33" s="17" t="s">
        <v>9536</v>
      </c>
      <c r="FF33" s="17" t="s">
        <v>9536</v>
      </c>
      <c r="FG33" s="17" t="s">
        <v>9536</v>
      </c>
      <c r="FH33" s="17" t="s">
        <v>9536</v>
      </c>
      <c r="FI33" s="17" t="s">
        <v>9536</v>
      </c>
      <c r="FJ33" s="17" t="s">
        <v>9536</v>
      </c>
      <c r="FK33" s="17" t="s">
        <v>9536</v>
      </c>
      <c r="FL33" s="17" t="s">
        <v>9536</v>
      </c>
      <c r="FM33" s="17" t="s">
        <v>9536</v>
      </c>
      <c r="FN33" s="17" t="s">
        <v>9536</v>
      </c>
      <c r="FO33" s="17" t="s">
        <v>9536</v>
      </c>
      <c r="FP33" s="17" t="s">
        <v>9536</v>
      </c>
      <c r="FQ33" s="17" t="s">
        <v>9536</v>
      </c>
      <c r="FR33" s="17" t="s">
        <v>9536</v>
      </c>
      <c r="FS33" s="17" t="s">
        <v>9536</v>
      </c>
      <c r="FT33" s="17" t="s">
        <v>9536</v>
      </c>
      <c r="FU33" s="17" t="s">
        <v>9536</v>
      </c>
      <c r="FV33" s="17" t="s">
        <v>9536</v>
      </c>
      <c r="FW33" s="17" t="s">
        <v>9536</v>
      </c>
      <c r="FX33" s="17" t="s">
        <v>9536</v>
      </c>
      <c r="FY33" s="17" t="s">
        <v>9536</v>
      </c>
      <c r="FZ33" s="17" t="s">
        <v>9536</v>
      </c>
      <c r="GA33" s="17" t="s">
        <v>9536</v>
      </c>
      <c r="GB33" s="17" t="s">
        <v>9536</v>
      </c>
      <c r="GC33" s="17" t="s">
        <v>9536</v>
      </c>
      <c r="GD33" s="17" t="s">
        <v>9536</v>
      </c>
      <c r="GE33" s="17" t="s">
        <v>9536</v>
      </c>
      <c r="GF33" s="17" t="s">
        <v>9536</v>
      </c>
      <c r="GG33" s="17" t="s">
        <v>9536</v>
      </c>
      <c r="GH33" s="17" t="s">
        <v>9536</v>
      </c>
      <c r="GI33" s="17" t="s">
        <v>9536</v>
      </c>
      <c r="GJ33" s="17" t="s">
        <v>9536</v>
      </c>
      <c r="GK33" s="17" t="s">
        <v>9536</v>
      </c>
      <c r="GL33" s="17" t="s">
        <v>9536</v>
      </c>
      <c r="GM33" s="17" t="s">
        <v>9536</v>
      </c>
      <c r="GN33" s="17" t="s">
        <v>9536</v>
      </c>
      <c r="GO33" s="17" t="s">
        <v>9536</v>
      </c>
      <c r="GP33" s="17" t="s">
        <v>9536</v>
      </c>
      <c r="GQ33" s="17" t="s">
        <v>9536</v>
      </c>
      <c r="GR33" s="17" t="s">
        <v>9536</v>
      </c>
      <c r="GS33" s="17" t="s">
        <v>9536</v>
      </c>
      <c r="GT33" s="17" t="s">
        <v>9536</v>
      </c>
    </row>
    <row r="34" spans="1:202">
      <c r="A34" s="24" t="s">
        <v>263</v>
      </c>
      <c r="B34" s="24" t="s">
        <v>264</v>
      </c>
      <c r="C34" s="17" t="s">
        <v>9536</v>
      </c>
      <c r="D34" s="17" t="s">
        <v>9536</v>
      </c>
      <c r="E34" s="17" t="s">
        <v>9536</v>
      </c>
      <c r="F34" s="17" t="s">
        <v>9536</v>
      </c>
      <c r="G34" s="17" t="s">
        <v>9536</v>
      </c>
      <c r="H34" s="17" t="s">
        <v>9536</v>
      </c>
      <c r="I34" s="17" t="s">
        <v>9536</v>
      </c>
      <c r="J34" s="17" t="s">
        <v>9536</v>
      </c>
      <c r="K34" s="17" t="s">
        <v>9536</v>
      </c>
      <c r="L34" s="17" t="s">
        <v>9536</v>
      </c>
      <c r="M34" s="17" t="s">
        <v>9536</v>
      </c>
      <c r="N34" s="17" t="s">
        <v>9536</v>
      </c>
      <c r="O34" s="17" t="s">
        <v>9536</v>
      </c>
      <c r="P34" s="17" t="s">
        <v>9536</v>
      </c>
      <c r="Q34" s="17" t="s">
        <v>9536</v>
      </c>
      <c r="R34" s="17" t="s">
        <v>9536</v>
      </c>
      <c r="S34" s="17" t="s">
        <v>9536</v>
      </c>
      <c r="T34" s="17" t="s">
        <v>9536</v>
      </c>
      <c r="U34" s="17" t="s">
        <v>9536</v>
      </c>
      <c r="V34" s="17" t="s">
        <v>9536</v>
      </c>
      <c r="W34" s="17" t="s">
        <v>9536</v>
      </c>
      <c r="X34" s="17" t="s">
        <v>9536</v>
      </c>
      <c r="Y34" s="17" t="s">
        <v>9536</v>
      </c>
      <c r="Z34" s="17" t="s">
        <v>9536</v>
      </c>
      <c r="AA34" s="17" t="s">
        <v>9536</v>
      </c>
      <c r="AB34" s="17" t="s">
        <v>9536</v>
      </c>
      <c r="AC34" s="17" t="s">
        <v>9536</v>
      </c>
      <c r="AD34" s="17" t="s">
        <v>9536</v>
      </c>
      <c r="AE34" s="17" t="s">
        <v>9536</v>
      </c>
      <c r="AF34" s="17" t="s">
        <v>9536</v>
      </c>
      <c r="AG34" s="17" t="s">
        <v>9536</v>
      </c>
      <c r="AH34" s="17" t="s">
        <v>9536</v>
      </c>
      <c r="AI34" s="17" t="s">
        <v>9536</v>
      </c>
      <c r="AJ34" s="17" t="s">
        <v>9536</v>
      </c>
      <c r="AK34" s="17" t="s">
        <v>9536</v>
      </c>
      <c r="AL34" s="17" t="s">
        <v>9536</v>
      </c>
      <c r="AM34" s="17" t="s">
        <v>9536</v>
      </c>
      <c r="AN34" s="17" t="s">
        <v>9536</v>
      </c>
      <c r="AO34" s="17" t="s">
        <v>9536</v>
      </c>
      <c r="AP34" s="17" t="s">
        <v>9536</v>
      </c>
      <c r="AQ34" s="17" t="s">
        <v>9536</v>
      </c>
      <c r="AR34" s="17" t="s">
        <v>9536</v>
      </c>
      <c r="AS34" s="17" t="s">
        <v>9536</v>
      </c>
      <c r="AT34" s="17" t="s">
        <v>9536</v>
      </c>
      <c r="AU34" s="17" t="s">
        <v>9536</v>
      </c>
      <c r="AV34" s="17" t="s">
        <v>9536</v>
      </c>
      <c r="AW34" s="17" t="s">
        <v>9536</v>
      </c>
      <c r="AX34" s="17" t="s">
        <v>9536</v>
      </c>
      <c r="AY34" s="17" t="s">
        <v>9536</v>
      </c>
      <c r="AZ34" s="17" t="s">
        <v>9536</v>
      </c>
      <c r="BA34" s="17" t="s">
        <v>9536</v>
      </c>
      <c r="BB34" s="17" t="s">
        <v>9536</v>
      </c>
      <c r="BC34" s="17" t="s">
        <v>9536</v>
      </c>
      <c r="BD34" s="17" t="s">
        <v>9536</v>
      </c>
      <c r="BE34" s="17" t="s">
        <v>9536</v>
      </c>
      <c r="BF34" s="17" t="s">
        <v>9536</v>
      </c>
      <c r="BG34" s="17" t="s">
        <v>9536</v>
      </c>
      <c r="BH34" s="17" t="s">
        <v>9536</v>
      </c>
      <c r="BI34" s="17" t="s">
        <v>9536</v>
      </c>
      <c r="BJ34" s="17" t="s">
        <v>9536</v>
      </c>
      <c r="BK34" s="17" t="s">
        <v>9536</v>
      </c>
      <c r="BL34" s="17" t="s">
        <v>9536</v>
      </c>
      <c r="BM34" s="17" t="s">
        <v>9536</v>
      </c>
      <c r="BN34" s="17" t="s">
        <v>9536</v>
      </c>
      <c r="BO34" s="17" t="s">
        <v>9536</v>
      </c>
      <c r="BP34" s="17" t="s">
        <v>9536</v>
      </c>
      <c r="BQ34" s="17" t="s">
        <v>9536</v>
      </c>
      <c r="BR34" s="17" t="s">
        <v>9536</v>
      </c>
      <c r="BS34" s="17" t="s">
        <v>9536</v>
      </c>
      <c r="BT34" s="17" t="s">
        <v>9536</v>
      </c>
      <c r="BU34" s="17" t="s">
        <v>9536</v>
      </c>
      <c r="BV34" s="17" t="s">
        <v>9536</v>
      </c>
      <c r="BW34" s="17" t="s">
        <v>9536</v>
      </c>
      <c r="BX34" s="17" t="s">
        <v>9536</v>
      </c>
      <c r="BY34" s="17" t="s">
        <v>9536</v>
      </c>
      <c r="BZ34" s="17" t="s">
        <v>9536</v>
      </c>
      <c r="CA34" s="17" t="s">
        <v>9536</v>
      </c>
      <c r="CB34" s="17" t="s">
        <v>9536</v>
      </c>
      <c r="CC34" s="17" t="s">
        <v>9536</v>
      </c>
      <c r="CD34" s="17" t="s">
        <v>9536</v>
      </c>
      <c r="CE34" s="17" t="s">
        <v>9536</v>
      </c>
      <c r="CF34" s="17" t="s">
        <v>9536</v>
      </c>
      <c r="CG34" s="17" t="s">
        <v>9536</v>
      </c>
      <c r="CH34" s="17" t="s">
        <v>9536</v>
      </c>
      <c r="CI34" s="17" t="s">
        <v>9536</v>
      </c>
      <c r="CJ34" s="17" t="s">
        <v>9536</v>
      </c>
      <c r="CK34" s="17" t="s">
        <v>9536</v>
      </c>
      <c r="CL34" s="17" t="s">
        <v>9536</v>
      </c>
      <c r="CM34" s="17" t="s">
        <v>9536</v>
      </c>
      <c r="CN34" s="17" t="s">
        <v>9536</v>
      </c>
      <c r="CO34" s="17" t="s">
        <v>9536</v>
      </c>
      <c r="CP34" s="17" t="s">
        <v>9536</v>
      </c>
      <c r="CQ34" s="17" t="s">
        <v>9536</v>
      </c>
      <c r="CR34" s="17" t="s">
        <v>9536</v>
      </c>
      <c r="CS34" s="17" t="s">
        <v>9536</v>
      </c>
      <c r="CT34" s="17" t="s">
        <v>9536</v>
      </c>
      <c r="CU34" s="17" t="s">
        <v>9536</v>
      </c>
      <c r="CV34" s="17" t="s">
        <v>9536</v>
      </c>
      <c r="CW34" s="17" t="s">
        <v>9536</v>
      </c>
      <c r="CX34" s="17" t="s">
        <v>9536</v>
      </c>
      <c r="CY34" s="17" t="s">
        <v>9536</v>
      </c>
      <c r="CZ34" s="17" t="s">
        <v>9536</v>
      </c>
      <c r="DA34" s="17" t="s">
        <v>9536</v>
      </c>
      <c r="DB34" s="17" t="s">
        <v>9536</v>
      </c>
      <c r="DC34" s="17" t="s">
        <v>9536</v>
      </c>
      <c r="DD34" s="17" t="s">
        <v>9536</v>
      </c>
      <c r="DE34" s="17" t="s">
        <v>9536</v>
      </c>
      <c r="DF34" s="17" t="s">
        <v>9536</v>
      </c>
      <c r="DG34" s="17" t="s">
        <v>9536</v>
      </c>
      <c r="DH34" s="17" t="s">
        <v>9536</v>
      </c>
      <c r="DI34" s="17" t="s">
        <v>9536</v>
      </c>
      <c r="DJ34" s="17" t="s">
        <v>9536</v>
      </c>
      <c r="DK34" s="17" t="s">
        <v>9536</v>
      </c>
      <c r="DL34" s="17" t="s">
        <v>9536</v>
      </c>
      <c r="DM34" s="17" t="s">
        <v>9536</v>
      </c>
      <c r="DN34" s="17" t="s">
        <v>9536</v>
      </c>
      <c r="DO34" s="17" t="s">
        <v>9536</v>
      </c>
      <c r="DP34" s="17" t="s">
        <v>9536</v>
      </c>
      <c r="DQ34" s="17" t="s">
        <v>9536</v>
      </c>
      <c r="DR34" s="17" t="s">
        <v>9536</v>
      </c>
      <c r="DS34" s="17" t="s">
        <v>9536</v>
      </c>
      <c r="DT34" s="17" t="s">
        <v>9536</v>
      </c>
      <c r="DU34" s="17" t="s">
        <v>9536</v>
      </c>
      <c r="DV34" s="17" t="s">
        <v>9536</v>
      </c>
      <c r="DW34" s="17" t="s">
        <v>9536</v>
      </c>
      <c r="DX34" s="17" t="s">
        <v>9536</v>
      </c>
      <c r="DY34" s="17" t="s">
        <v>9536</v>
      </c>
      <c r="DZ34" s="17" t="s">
        <v>9536</v>
      </c>
      <c r="EA34" s="17" t="s">
        <v>9536</v>
      </c>
      <c r="EB34" s="17" t="s">
        <v>9536</v>
      </c>
      <c r="EC34" s="17" t="s">
        <v>9536</v>
      </c>
      <c r="ED34" s="17" t="s">
        <v>9536</v>
      </c>
      <c r="EE34" s="17" t="s">
        <v>9536</v>
      </c>
      <c r="EF34" s="17" t="s">
        <v>9536</v>
      </c>
      <c r="EG34" s="17" t="s">
        <v>9536</v>
      </c>
      <c r="EH34" s="17" t="s">
        <v>9536</v>
      </c>
      <c r="EI34" s="17" t="s">
        <v>9536</v>
      </c>
      <c r="EJ34" s="17" t="s">
        <v>9536</v>
      </c>
      <c r="EK34" s="17" t="s">
        <v>9536</v>
      </c>
      <c r="EL34" s="17" t="s">
        <v>9536</v>
      </c>
      <c r="EM34" s="17" t="s">
        <v>9536</v>
      </c>
      <c r="EN34" s="17" t="s">
        <v>9536</v>
      </c>
      <c r="EO34" s="17" t="s">
        <v>9536</v>
      </c>
      <c r="EP34" s="17" t="s">
        <v>9536</v>
      </c>
      <c r="EQ34" s="17" t="s">
        <v>9536</v>
      </c>
      <c r="ER34" s="17" t="s">
        <v>9536</v>
      </c>
      <c r="ES34" s="17" t="s">
        <v>9536</v>
      </c>
      <c r="ET34" s="17" t="s">
        <v>9536</v>
      </c>
      <c r="EU34" s="17" t="s">
        <v>9536</v>
      </c>
      <c r="EV34" s="17" t="s">
        <v>9536</v>
      </c>
      <c r="EW34" s="17" t="s">
        <v>9536</v>
      </c>
      <c r="EX34" s="17" t="s">
        <v>9536</v>
      </c>
      <c r="EY34" s="17" t="s">
        <v>9536</v>
      </c>
      <c r="EZ34" s="17" t="s">
        <v>9536</v>
      </c>
      <c r="FA34" s="17" t="s">
        <v>9536</v>
      </c>
      <c r="FB34" s="17" t="s">
        <v>9536</v>
      </c>
      <c r="FC34" s="17" t="s">
        <v>9536</v>
      </c>
      <c r="FD34" s="17" t="s">
        <v>9536</v>
      </c>
      <c r="FE34" s="17" t="s">
        <v>9536</v>
      </c>
      <c r="FF34" s="17" t="s">
        <v>9536</v>
      </c>
      <c r="FG34" s="17" t="s">
        <v>9536</v>
      </c>
      <c r="FH34" s="17" t="s">
        <v>9536</v>
      </c>
      <c r="FI34" s="17" t="s">
        <v>9536</v>
      </c>
      <c r="FJ34" s="17" t="s">
        <v>9536</v>
      </c>
      <c r="FK34" s="17" t="s">
        <v>9536</v>
      </c>
      <c r="FL34" s="17" t="s">
        <v>9536</v>
      </c>
      <c r="FM34" s="17" t="s">
        <v>9536</v>
      </c>
      <c r="FN34" s="17" t="s">
        <v>9536</v>
      </c>
      <c r="FO34" s="17" t="s">
        <v>9536</v>
      </c>
      <c r="FP34" s="17" t="s">
        <v>9536</v>
      </c>
      <c r="FQ34" s="17" t="s">
        <v>9536</v>
      </c>
      <c r="FR34" s="17" t="s">
        <v>9536</v>
      </c>
      <c r="FS34" s="17" t="s">
        <v>9536</v>
      </c>
      <c r="FT34" s="17" t="s">
        <v>9536</v>
      </c>
      <c r="FU34" s="17" t="s">
        <v>9536</v>
      </c>
      <c r="FV34" s="17" t="s">
        <v>9536</v>
      </c>
      <c r="FW34" s="17" t="s">
        <v>9536</v>
      </c>
      <c r="FX34" s="17" t="s">
        <v>9536</v>
      </c>
      <c r="FY34" s="17" t="s">
        <v>9536</v>
      </c>
      <c r="FZ34" s="17" t="s">
        <v>9536</v>
      </c>
      <c r="GA34" s="17" t="s">
        <v>9536</v>
      </c>
      <c r="GB34" s="17" t="s">
        <v>9536</v>
      </c>
      <c r="GC34" s="17" t="s">
        <v>9536</v>
      </c>
      <c r="GD34" s="17" t="s">
        <v>9536</v>
      </c>
      <c r="GE34" s="17" t="s">
        <v>9536</v>
      </c>
      <c r="GF34" s="17" t="s">
        <v>9536</v>
      </c>
      <c r="GG34" s="17" t="s">
        <v>9536</v>
      </c>
      <c r="GH34" s="17" t="s">
        <v>9536</v>
      </c>
      <c r="GI34" s="17" t="s">
        <v>9536</v>
      </c>
      <c r="GJ34" s="17" t="s">
        <v>9536</v>
      </c>
      <c r="GK34" s="17" t="s">
        <v>9536</v>
      </c>
      <c r="GL34" s="17" t="s">
        <v>9536</v>
      </c>
      <c r="GM34" s="17" t="s">
        <v>9536</v>
      </c>
      <c r="GN34" s="17" t="s">
        <v>9536</v>
      </c>
      <c r="GO34" s="17" t="s">
        <v>9536</v>
      </c>
      <c r="GP34" s="17" t="s">
        <v>9536</v>
      </c>
      <c r="GQ34" s="17" t="s">
        <v>9536</v>
      </c>
      <c r="GR34" s="17" t="s">
        <v>9536</v>
      </c>
      <c r="GS34" s="17" t="s">
        <v>9536</v>
      </c>
      <c r="GT34" s="17" t="s">
        <v>9536</v>
      </c>
    </row>
    <row r="35" spans="1:202">
      <c r="A35" s="24" t="s">
        <v>265</v>
      </c>
      <c r="B35" s="24" t="s">
        <v>266</v>
      </c>
      <c r="C35" s="17" t="s">
        <v>9536</v>
      </c>
      <c r="D35" s="17" t="s">
        <v>9536</v>
      </c>
      <c r="E35" s="17" t="s">
        <v>9536</v>
      </c>
      <c r="F35" s="17" t="s">
        <v>9536</v>
      </c>
      <c r="G35" s="17" t="s">
        <v>9536</v>
      </c>
      <c r="H35" s="17" t="s">
        <v>9536</v>
      </c>
      <c r="I35" s="17" t="s">
        <v>9536</v>
      </c>
      <c r="J35" s="17" t="s">
        <v>9536</v>
      </c>
      <c r="K35" s="17" t="s">
        <v>9536</v>
      </c>
      <c r="L35" s="17" t="s">
        <v>9536</v>
      </c>
      <c r="M35" s="17" t="s">
        <v>9536</v>
      </c>
      <c r="N35" s="17" t="s">
        <v>9536</v>
      </c>
      <c r="O35" s="17" t="s">
        <v>9536</v>
      </c>
      <c r="P35" s="17" t="s">
        <v>9536</v>
      </c>
      <c r="Q35" s="17" t="s">
        <v>9536</v>
      </c>
      <c r="R35" s="17" t="s">
        <v>9536</v>
      </c>
      <c r="S35" s="17" t="s">
        <v>9536</v>
      </c>
      <c r="T35" s="17" t="s">
        <v>9536</v>
      </c>
      <c r="U35" s="17" t="s">
        <v>9536</v>
      </c>
      <c r="V35" s="17" t="s">
        <v>9536</v>
      </c>
      <c r="W35" s="17" t="s">
        <v>9536</v>
      </c>
      <c r="X35" s="17" t="s">
        <v>9536</v>
      </c>
      <c r="Y35" s="17" t="s">
        <v>9536</v>
      </c>
      <c r="Z35" s="17" t="s">
        <v>9536</v>
      </c>
      <c r="AA35" s="17" t="s">
        <v>9536</v>
      </c>
      <c r="AB35" s="17" t="s">
        <v>9536</v>
      </c>
      <c r="AC35" s="17" t="s">
        <v>9536</v>
      </c>
      <c r="AD35" s="17" t="s">
        <v>9536</v>
      </c>
      <c r="AE35" s="17" t="s">
        <v>9536</v>
      </c>
      <c r="AF35" s="17" t="s">
        <v>9536</v>
      </c>
      <c r="AG35" s="17" t="s">
        <v>9536</v>
      </c>
      <c r="AH35" s="17" t="s">
        <v>9536</v>
      </c>
      <c r="AI35" s="17" t="s">
        <v>9536</v>
      </c>
      <c r="AJ35" s="17" t="s">
        <v>9536</v>
      </c>
      <c r="AK35" s="17" t="s">
        <v>9536</v>
      </c>
      <c r="AL35" s="17" t="s">
        <v>9536</v>
      </c>
      <c r="AM35" s="17" t="s">
        <v>9536</v>
      </c>
      <c r="AN35" s="17" t="s">
        <v>9536</v>
      </c>
      <c r="AO35" s="17" t="s">
        <v>9536</v>
      </c>
      <c r="AP35" s="17" t="s">
        <v>9536</v>
      </c>
      <c r="AQ35" s="17" t="s">
        <v>9536</v>
      </c>
      <c r="AR35" s="17" t="s">
        <v>9536</v>
      </c>
      <c r="AS35" s="17" t="s">
        <v>9536</v>
      </c>
      <c r="AT35" s="17" t="s">
        <v>9536</v>
      </c>
      <c r="AU35" s="17" t="s">
        <v>9536</v>
      </c>
      <c r="AV35" s="17" t="s">
        <v>9536</v>
      </c>
      <c r="AW35" s="17" t="s">
        <v>9536</v>
      </c>
      <c r="AX35" s="17" t="s">
        <v>9536</v>
      </c>
      <c r="AY35" s="17" t="s">
        <v>9536</v>
      </c>
      <c r="AZ35" s="17" t="s">
        <v>9536</v>
      </c>
      <c r="BA35" s="17" t="s">
        <v>9536</v>
      </c>
      <c r="BB35" s="17" t="s">
        <v>9536</v>
      </c>
      <c r="BC35" s="17" t="s">
        <v>9536</v>
      </c>
      <c r="BD35" s="17" t="s">
        <v>9536</v>
      </c>
      <c r="BE35" s="17" t="s">
        <v>9536</v>
      </c>
      <c r="BF35" s="17" t="s">
        <v>9536</v>
      </c>
      <c r="BG35" s="17" t="s">
        <v>9536</v>
      </c>
      <c r="BH35" s="17" t="s">
        <v>9536</v>
      </c>
      <c r="BI35" s="17" t="s">
        <v>9536</v>
      </c>
      <c r="BJ35" s="17" t="s">
        <v>9536</v>
      </c>
      <c r="BK35" s="17" t="s">
        <v>9536</v>
      </c>
      <c r="BL35" s="17" t="s">
        <v>9536</v>
      </c>
      <c r="BM35" s="17" t="s">
        <v>9536</v>
      </c>
      <c r="BN35" s="17" t="s">
        <v>9536</v>
      </c>
      <c r="BO35" s="17" t="s">
        <v>9536</v>
      </c>
      <c r="BP35" s="17" t="s">
        <v>9536</v>
      </c>
      <c r="BQ35" s="17" t="s">
        <v>9536</v>
      </c>
      <c r="BR35" s="17" t="s">
        <v>9536</v>
      </c>
      <c r="BS35" s="17" t="s">
        <v>9536</v>
      </c>
      <c r="BT35" s="17" t="s">
        <v>9536</v>
      </c>
      <c r="BU35" s="17" t="s">
        <v>9536</v>
      </c>
      <c r="BV35" s="17" t="s">
        <v>9536</v>
      </c>
      <c r="BW35" s="17" t="s">
        <v>9536</v>
      </c>
      <c r="BX35" s="17" t="s">
        <v>9536</v>
      </c>
      <c r="BY35" s="17" t="s">
        <v>9536</v>
      </c>
      <c r="BZ35" s="17" t="s">
        <v>9536</v>
      </c>
      <c r="CA35" s="17" t="s">
        <v>9536</v>
      </c>
      <c r="CB35" s="17" t="s">
        <v>9536</v>
      </c>
      <c r="CC35" s="17" t="s">
        <v>9536</v>
      </c>
      <c r="CD35" s="17" t="s">
        <v>9536</v>
      </c>
      <c r="CE35" s="17" t="s">
        <v>9536</v>
      </c>
      <c r="CF35" s="17" t="s">
        <v>9536</v>
      </c>
      <c r="CG35" s="17" t="s">
        <v>9536</v>
      </c>
      <c r="CH35" s="17" t="s">
        <v>9536</v>
      </c>
      <c r="CI35" s="17" t="s">
        <v>9536</v>
      </c>
      <c r="CJ35" s="17" t="s">
        <v>9536</v>
      </c>
      <c r="CK35" s="17" t="s">
        <v>9536</v>
      </c>
      <c r="CL35" s="17" t="s">
        <v>9536</v>
      </c>
      <c r="CM35" s="17" t="s">
        <v>9536</v>
      </c>
      <c r="CN35" s="17" t="s">
        <v>9536</v>
      </c>
      <c r="CO35" s="17" t="s">
        <v>9536</v>
      </c>
      <c r="CP35" s="17" t="s">
        <v>9536</v>
      </c>
      <c r="CQ35" s="17" t="s">
        <v>9536</v>
      </c>
      <c r="CR35" s="17" t="s">
        <v>9536</v>
      </c>
      <c r="CS35" s="17" t="s">
        <v>9536</v>
      </c>
      <c r="CT35" s="17" t="s">
        <v>9536</v>
      </c>
      <c r="CU35" s="17" t="s">
        <v>9536</v>
      </c>
      <c r="CV35" s="17" t="s">
        <v>9536</v>
      </c>
      <c r="CW35" s="17" t="s">
        <v>9536</v>
      </c>
      <c r="CX35" s="17" t="s">
        <v>9536</v>
      </c>
      <c r="CY35" s="17" t="s">
        <v>9536</v>
      </c>
      <c r="CZ35" s="17" t="s">
        <v>9536</v>
      </c>
      <c r="DA35" s="17" t="s">
        <v>9536</v>
      </c>
      <c r="DB35" s="17" t="s">
        <v>9536</v>
      </c>
      <c r="DC35" s="17" t="s">
        <v>9536</v>
      </c>
      <c r="DD35" s="17" t="s">
        <v>9536</v>
      </c>
      <c r="DE35" s="17" t="s">
        <v>9536</v>
      </c>
      <c r="DF35" s="17" t="s">
        <v>9536</v>
      </c>
      <c r="DG35" s="17" t="s">
        <v>9536</v>
      </c>
      <c r="DH35" s="17" t="s">
        <v>9536</v>
      </c>
      <c r="DI35" s="17" t="s">
        <v>9536</v>
      </c>
      <c r="DJ35" s="17" t="s">
        <v>9536</v>
      </c>
      <c r="DK35" s="17" t="s">
        <v>9536</v>
      </c>
      <c r="DL35" s="17" t="s">
        <v>9536</v>
      </c>
      <c r="DM35" s="17" t="s">
        <v>9536</v>
      </c>
      <c r="DN35" s="17" t="s">
        <v>9536</v>
      </c>
      <c r="DO35" s="17" t="s">
        <v>9536</v>
      </c>
      <c r="DP35" s="17" t="s">
        <v>9536</v>
      </c>
      <c r="DQ35" s="17" t="s">
        <v>9536</v>
      </c>
      <c r="DR35" s="17" t="s">
        <v>9536</v>
      </c>
      <c r="DS35" s="17" t="s">
        <v>9536</v>
      </c>
      <c r="DT35" s="17" t="s">
        <v>9536</v>
      </c>
      <c r="DU35" s="17" t="s">
        <v>9536</v>
      </c>
      <c r="DV35" s="17" t="s">
        <v>9536</v>
      </c>
      <c r="DW35" s="17" t="s">
        <v>9536</v>
      </c>
      <c r="DX35" s="17" t="s">
        <v>9536</v>
      </c>
      <c r="DY35" s="17" t="s">
        <v>9536</v>
      </c>
      <c r="DZ35" s="17" t="s">
        <v>9536</v>
      </c>
      <c r="EA35" s="17" t="s">
        <v>9536</v>
      </c>
      <c r="EB35" s="17" t="s">
        <v>9536</v>
      </c>
      <c r="EC35" s="17" t="s">
        <v>9536</v>
      </c>
      <c r="ED35" s="17" t="s">
        <v>9536</v>
      </c>
      <c r="EE35" s="17" t="s">
        <v>9536</v>
      </c>
      <c r="EF35" s="17" t="s">
        <v>9536</v>
      </c>
      <c r="EG35" s="17" t="s">
        <v>9536</v>
      </c>
      <c r="EH35" s="17" t="s">
        <v>9536</v>
      </c>
      <c r="EI35" s="17" t="s">
        <v>9536</v>
      </c>
      <c r="EJ35" s="17" t="s">
        <v>9536</v>
      </c>
      <c r="EK35" s="17" t="s">
        <v>9536</v>
      </c>
      <c r="EL35" s="17" t="s">
        <v>9536</v>
      </c>
      <c r="EM35" s="17" t="s">
        <v>9536</v>
      </c>
      <c r="EN35" s="17" t="s">
        <v>9536</v>
      </c>
      <c r="EO35" s="17" t="s">
        <v>9536</v>
      </c>
      <c r="EP35" s="17" t="s">
        <v>9536</v>
      </c>
      <c r="EQ35" s="17" t="s">
        <v>9536</v>
      </c>
      <c r="ER35" s="17" t="s">
        <v>9536</v>
      </c>
      <c r="ES35" s="17" t="s">
        <v>9536</v>
      </c>
      <c r="ET35" s="17" t="s">
        <v>9536</v>
      </c>
      <c r="EU35" s="17" t="s">
        <v>9536</v>
      </c>
      <c r="EV35" s="17" t="s">
        <v>9536</v>
      </c>
      <c r="EW35" s="17" t="s">
        <v>9536</v>
      </c>
      <c r="EX35" s="17" t="s">
        <v>9536</v>
      </c>
      <c r="EY35" s="17" t="s">
        <v>9536</v>
      </c>
      <c r="EZ35" s="17" t="s">
        <v>9536</v>
      </c>
      <c r="FA35" s="17" t="s">
        <v>9536</v>
      </c>
      <c r="FB35" s="17" t="s">
        <v>9536</v>
      </c>
      <c r="FC35" s="17" t="s">
        <v>9536</v>
      </c>
      <c r="FD35" s="17" t="s">
        <v>9536</v>
      </c>
      <c r="FE35" s="17" t="s">
        <v>9536</v>
      </c>
      <c r="FF35" s="17" t="s">
        <v>9536</v>
      </c>
      <c r="FG35" s="17" t="s">
        <v>9536</v>
      </c>
      <c r="FH35" s="17" t="s">
        <v>9536</v>
      </c>
      <c r="FI35" s="17" t="s">
        <v>9536</v>
      </c>
      <c r="FJ35" s="17" t="s">
        <v>9536</v>
      </c>
      <c r="FK35" s="17" t="s">
        <v>9536</v>
      </c>
      <c r="FL35" s="17" t="s">
        <v>9536</v>
      </c>
      <c r="FM35" s="17" t="s">
        <v>9536</v>
      </c>
      <c r="FN35" s="17" t="s">
        <v>9536</v>
      </c>
      <c r="FO35" s="17" t="s">
        <v>9536</v>
      </c>
      <c r="FP35" s="17" t="s">
        <v>9536</v>
      </c>
      <c r="FQ35" s="17" t="s">
        <v>9536</v>
      </c>
      <c r="FR35" s="17" t="s">
        <v>9536</v>
      </c>
      <c r="FS35" s="17" t="s">
        <v>9536</v>
      </c>
      <c r="FT35" s="17" t="s">
        <v>9536</v>
      </c>
      <c r="FU35" s="17" t="s">
        <v>9536</v>
      </c>
      <c r="FV35" s="17" t="s">
        <v>9536</v>
      </c>
      <c r="FW35" s="17" t="s">
        <v>9536</v>
      </c>
      <c r="FX35" s="17" t="s">
        <v>9536</v>
      </c>
      <c r="FY35" s="17" t="s">
        <v>9536</v>
      </c>
      <c r="FZ35" s="17" t="s">
        <v>9536</v>
      </c>
      <c r="GA35" s="17" t="s">
        <v>9536</v>
      </c>
      <c r="GB35" s="17" t="s">
        <v>9536</v>
      </c>
      <c r="GC35" s="17" t="s">
        <v>9536</v>
      </c>
      <c r="GD35" s="17" t="s">
        <v>9536</v>
      </c>
      <c r="GE35" s="17" t="s">
        <v>9536</v>
      </c>
      <c r="GF35" s="17" t="s">
        <v>9536</v>
      </c>
      <c r="GG35" s="17" t="s">
        <v>9536</v>
      </c>
      <c r="GH35" s="17" t="s">
        <v>9536</v>
      </c>
      <c r="GI35" s="17" t="s">
        <v>9536</v>
      </c>
      <c r="GJ35" s="17" t="s">
        <v>9536</v>
      </c>
      <c r="GK35" s="17" t="s">
        <v>9536</v>
      </c>
      <c r="GL35" s="17" t="s">
        <v>9536</v>
      </c>
      <c r="GM35" s="17" t="s">
        <v>9536</v>
      </c>
      <c r="GN35" s="17" t="s">
        <v>9536</v>
      </c>
      <c r="GO35" s="17" t="s">
        <v>9536</v>
      </c>
      <c r="GP35" s="17" t="s">
        <v>9536</v>
      </c>
      <c r="GQ35" s="17" t="s">
        <v>9536</v>
      </c>
      <c r="GR35" s="17" t="s">
        <v>9536</v>
      </c>
      <c r="GS35" s="17" t="s">
        <v>9536</v>
      </c>
      <c r="GT35" s="17" t="s">
        <v>9536</v>
      </c>
    </row>
    <row r="36" spans="1:202">
      <c r="A36" s="24" t="s">
        <v>267</v>
      </c>
      <c r="B36" s="24" t="s">
        <v>268</v>
      </c>
      <c r="C36" s="17" t="s">
        <v>9536</v>
      </c>
      <c r="D36" s="17" t="s">
        <v>9536</v>
      </c>
      <c r="E36" s="17" t="s">
        <v>9536</v>
      </c>
      <c r="F36" s="17" t="s">
        <v>9536</v>
      </c>
      <c r="G36" s="17" t="s">
        <v>9536</v>
      </c>
      <c r="H36" s="17" t="s">
        <v>9536</v>
      </c>
      <c r="I36" s="17" t="s">
        <v>9536</v>
      </c>
      <c r="J36" s="17" t="s">
        <v>9536</v>
      </c>
      <c r="K36" s="17" t="s">
        <v>9536</v>
      </c>
      <c r="L36" s="17" t="s">
        <v>9536</v>
      </c>
      <c r="M36" s="17" t="s">
        <v>9536</v>
      </c>
      <c r="N36" s="17" t="s">
        <v>9536</v>
      </c>
      <c r="O36" s="17" t="s">
        <v>9536</v>
      </c>
      <c r="P36" s="17" t="s">
        <v>9536</v>
      </c>
      <c r="Q36" s="17" t="s">
        <v>9536</v>
      </c>
      <c r="R36" s="17" t="s">
        <v>9536</v>
      </c>
      <c r="S36" s="17" t="s">
        <v>9536</v>
      </c>
      <c r="T36" s="17" t="s">
        <v>9536</v>
      </c>
      <c r="U36" s="17" t="s">
        <v>9536</v>
      </c>
      <c r="V36" s="17" t="s">
        <v>9536</v>
      </c>
      <c r="W36" s="17" t="s">
        <v>9536</v>
      </c>
      <c r="X36" s="17" t="s">
        <v>9536</v>
      </c>
      <c r="Y36" s="17" t="s">
        <v>9536</v>
      </c>
      <c r="Z36" s="17" t="s">
        <v>9536</v>
      </c>
      <c r="AA36" s="17" t="s">
        <v>9536</v>
      </c>
      <c r="AB36" s="17" t="s">
        <v>9536</v>
      </c>
      <c r="AC36" s="17" t="s">
        <v>9536</v>
      </c>
      <c r="AD36" s="17" t="s">
        <v>9536</v>
      </c>
      <c r="AE36" s="17" t="s">
        <v>9536</v>
      </c>
      <c r="AF36" s="17" t="s">
        <v>9536</v>
      </c>
      <c r="AG36" s="17" t="s">
        <v>9536</v>
      </c>
      <c r="AH36" s="17" t="s">
        <v>9536</v>
      </c>
      <c r="AI36" s="17" t="s">
        <v>9536</v>
      </c>
      <c r="AJ36" s="17" t="s">
        <v>9536</v>
      </c>
      <c r="AK36" s="17" t="s">
        <v>9536</v>
      </c>
      <c r="AL36" s="17" t="s">
        <v>9536</v>
      </c>
      <c r="AM36" s="17" t="s">
        <v>9536</v>
      </c>
      <c r="AN36" s="17" t="s">
        <v>9536</v>
      </c>
      <c r="AO36" s="17" t="s">
        <v>9536</v>
      </c>
      <c r="AP36" s="17" t="s">
        <v>9536</v>
      </c>
      <c r="AQ36" s="17" t="s">
        <v>9536</v>
      </c>
      <c r="AR36" s="17" t="s">
        <v>9536</v>
      </c>
      <c r="AS36" s="17" t="s">
        <v>9536</v>
      </c>
      <c r="AT36" s="17" t="s">
        <v>9536</v>
      </c>
      <c r="AU36" s="17" t="s">
        <v>9536</v>
      </c>
      <c r="AV36" s="17" t="s">
        <v>9536</v>
      </c>
      <c r="AW36" s="17" t="s">
        <v>9536</v>
      </c>
      <c r="AX36" s="17" t="s">
        <v>9536</v>
      </c>
      <c r="AY36" s="17" t="s">
        <v>9536</v>
      </c>
      <c r="AZ36" s="17" t="s">
        <v>9536</v>
      </c>
      <c r="BA36" s="17" t="s">
        <v>9536</v>
      </c>
      <c r="BB36" s="17" t="s">
        <v>9536</v>
      </c>
      <c r="BC36" s="17" t="s">
        <v>9536</v>
      </c>
      <c r="BD36" s="17" t="s">
        <v>9536</v>
      </c>
      <c r="BE36" s="17" t="s">
        <v>9536</v>
      </c>
      <c r="BF36" s="17" t="s">
        <v>9536</v>
      </c>
      <c r="BG36" s="17" t="s">
        <v>9536</v>
      </c>
      <c r="BH36" s="17" t="s">
        <v>9536</v>
      </c>
      <c r="BI36" s="17" t="s">
        <v>9536</v>
      </c>
      <c r="BJ36" s="17" t="s">
        <v>9536</v>
      </c>
      <c r="BK36" s="17" t="s">
        <v>9536</v>
      </c>
      <c r="BL36" s="17" t="s">
        <v>9536</v>
      </c>
      <c r="BM36" s="17" t="s">
        <v>9536</v>
      </c>
      <c r="BN36" s="17" t="s">
        <v>9536</v>
      </c>
      <c r="BO36" s="17" t="s">
        <v>9536</v>
      </c>
      <c r="BP36" s="17" t="s">
        <v>9536</v>
      </c>
      <c r="BQ36" s="17" t="s">
        <v>9536</v>
      </c>
      <c r="BR36" s="17" t="s">
        <v>9536</v>
      </c>
      <c r="BS36" s="17" t="s">
        <v>9536</v>
      </c>
      <c r="BT36" s="17" t="s">
        <v>9536</v>
      </c>
      <c r="BU36" s="17" t="s">
        <v>9536</v>
      </c>
      <c r="BV36" s="17" t="s">
        <v>9536</v>
      </c>
      <c r="BW36" s="17" t="s">
        <v>9536</v>
      </c>
      <c r="BX36" s="17" t="s">
        <v>9536</v>
      </c>
      <c r="BY36" s="17" t="s">
        <v>9536</v>
      </c>
      <c r="BZ36" s="17" t="s">
        <v>9536</v>
      </c>
      <c r="CA36" s="17" t="s">
        <v>9536</v>
      </c>
      <c r="CB36" s="17" t="s">
        <v>9536</v>
      </c>
      <c r="CC36" s="17" t="s">
        <v>9536</v>
      </c>
      <c r="CD36" s="17" t="s">
        <v>9536</v>
      </c>
      <c r="CE36" s="17" t="s">
        <v>9536</v>
      </c>
      <c r="CF36" s="17" t="s">
        <v>9536</v>
      </c>
      <c r="CG36" s="17" t="s">
        <v>9536</v>
      </c>
      <c r="CH36" s="17" t="s">
        <v>9536</v>
      </c>
      <c r="CI36" s="17" t="s">
        <v>9536</v>
      </c>
      <c r="CJ36" s="17" t="s">
        <v>9536</v>
      </c>
      <c r="CK36" s="17" t="s">
        <v>9536</v>
      </c>
      <c r="CL36" s="17" t="s">
        <v>9536</v>
      </c>
      <c r="CM36" s="17" t="s">
        <v>9536</v>
      </c>
      <c r="CN36" s="17" t="s">
        <v>9536</v>
      </c>
      <c r="CO36" s="17" t="s">
        <v>9536</v>
      </c>
      <c r="CP36" s="17" t="s">
        <v>9536</v>
      </c>
      <c r="CQ36" s="17" t="s">
        <v>9536</v>
      </c>
      <c r="CR36" s="17" t="s">
        <v>9536</v>
      </c>
      <c r="CS36" s="17" t="s">
        <v>9536</v>
      </c>
      <c r="CT36" s="17" t="s">
        <v>9536</v>
      </c>
      <c r="CU36" s="17" t="s">
        <v>9536</v>
      </c>
      <c r="CV36" s="17" t="s">
        <v>9536</v>
      </c>
      <c r="CW36" s="17" t="s">
        <v>9536</v>
      </c>
      <c r="CX36" s="17" t="s">
        <v>9536</v>
      </c>
      <c r="CY36" s="17" t="s">
        <v>9536</v>
      </c>
      <c r="CZ36" s="17" t="s">
        <v>9536</v>
      </c>
      <c r="DA36" s="17" t="s">
        <v>9536</v>
      </c>
      <c r="DB36" s="17" t="s">
        <v>9536</v>
      </c>
      <c r="DC36" s="17" t="s">
        <v>9536</v>
      </c>
      <c r="DD36" s="17" t="s">
        <v>9536</v>
      </c>
      <c r="DE36" s="17" t="s">
        <v>9536</v>
      </c>
      <c r="DF36" s="17" t="s">
        <v>9536</v>
      </c>
      <c r="DG36" s="17" t="s">
        <v>9536</v>
      </c>
      <c r="DH36" s="17" t="s">
        <v>9536</v>
      </c>
      <c r="DI36" s="17" t="s">
        <v>9536</v>
      </c>
      <c r="DJ36" s="17" t="s">
        <v>9536</v>
      </c>
      <c r="DK36" s="17" t="s">
        <v>9536</v>
      </c>
      <c r="DL36" s="17" t="s">
        <v>9536</v>
      </c>
      <c r="DM36" s="17" t="s">
        <v>9536</v>
      </c>
      <c r="DN36" s="17" t="s">
        <v>9536</v>
      </c>
      <c r="DO36" s="17" t="s">
        <v>9536</v>
      </c>
      <c r="DP36" s="17" t="s">
        <v>9536</v>
      </c>
      <c r="DQ36" s="17" t="s">
        <v>9536</v>
      </c>
      <c r="DR36" s="17" t="s">
        <v>9536</v>
      </c>
      <c r="DS36" s="17" t="s">
        <v>9536</v>
      </c>
      <c r="DT36" s="17" t="s">
        <v>9536</v>
      </c>
      <c r="DU36" s="17" t="s">
        <v>9536</v>
      </c>
      <c r="DV36" s="17" t="s">
        <v>9536</v>
      </c>
      <c r="DW36" s="17" t="s">
        <v>9536</v>
      </c>
      <c r="DX36" s="17" t="s">
        <v>9536</v>
      </c>
      <c r="DY36" s="17" t="s">
        <v>9536</v>
      </c>
      <c r="DZ36" s="17" t="s">
        <v>9536</v>
      </c>
      <c r="EA36" s="17" t="s">
        <v>9536</v>
      </c>
      <c r="EB36" s="17" t="s">
        <v>9536</v>
      </c>
      <c r="EC36" s="17" t="s">
        <v>9536</v>
      </c>
      <c r="ED36" s="17" t="s">
        <v>9536</v>
      </c>
      <c r="EE36" s="17" t="s">
        <v>9536</v>
      </c>
      <c r="EF36" s="17" t="s">
        <v>9536</v>
      </c>
      <c r="EG36" s="17" t="s">
        <v>9536</v>
      </c>
      <c r="EH36" s="17" t="s">
        <v>9536</v>
      </c>
      <c r="EI36" s="17" t="s">
        <v>9536</v>
      </c>
      <c r="EJ36" s="17" t="s">
        <v>9536</v>
      </c>
      <c r="EK36" s="17" t="s">
        <v>9536</v>
      </c>
      <c r="EL36" s="17" t="s">
        <v>9536</v>
      </c>
      <c r="EM36" s="17" t="s">
        <v>9536</v>
      </c>
      <c r="EN36" s="17" t="s">
        <v>9536</v>
      </c>
      <c r="EO36" s="17" t="s">
        <v>9536</v>
      </c>
      <c r="EP36" s="17" t="s">
        <v>9536</v>
      </c>
      <c r="EQ36" s="17" t="s">
        <v>9536</v>
      </c>
      <c r="ER36" s="17" t="s">
        <v>9536</v>
      </c>
      <c r="ES36" s="17" t="s">
        <v>9536</v>
      </c>
      <c r="ET36" s="17" t="s">
        <v>9536</v>
      </c>
      <c r="EU36" s="17" t="s">
        <v>9536</v>
      </c>
      <c r="EV36" s="17" t="s">
        <v>9536</v>
      </c>
      <c r="EW36" s="17" t="s">
        <v>9536</v>
      </c>
      <c r="EX36" s="17" t="s">
        <v>9536</v>
      </c>
      <c r="EY36" s="17" t="s">
        <v>9536</v>
      </c>
      <c r="EZ36" s="17" t="s">
        <v>9536</v>
      </c>
      <c r="FA36" s="17" t="s">
        <v>9536</v>
      </c>
      <c r="FB36" s="17" t="s">
        <v>9536</v>
      </c>
      <c r="FC36" s="17" t="s">
        <v>9536</v>
      </c>
      <c r="FD36" s="17" t="s">
        <v>9536</v>
      </c>
      <c r="FE36" s="17" t="s">
        <v>9536</v>
      </c>
      <c r="FF36" s="17" t="s">
        <v>9536</v>
      </c>
      <c r="FG36" s="17" t="s">
        <v>9536</v>
      </c>
      <c r="FH36" s="17" t="s">
        <v>9536</v>
      </c>
      <c r="FI36" s="17" t="s">
        <v>9536</v>
      </c>
      <c r="FJ36" s="17" t="s">
        <v>9536</v>
      </c>
      <c r="FK36" s="17" t="s">
        <v>9536</v>
      </c>
      <c r="FL36" s="17" t="s">
        <v>9536</v>
      </c>
      <c r="FM36" s="17" t="s">
        <v>9536</v>
      </c>
      <c r="FN36" s="17" t="s">
        <v>9536</v>
      </c>
      <c r="FO36" s="17" t="s">
        <v>9536</v>
      </c>
      <c r="FP36" s="17" t="s">
        <v>9536</v>
      </c>
      <c r="FQ36" s="17" t="s">
        <v>9536</v>
      </c>
      <c r="FR36" s="17" t="s">
        <v>9536</v>
      </c>
      <c r="FS36" s="17" t="s">
        <v>9536</v>
      </c>
      <c r="FT36" s="17" t="s">
        <v>9536</v>
      </c>
      <c r="FU36" s="17" t="s">
        <v>9536</v>
      </c>
      <c r="FV36" s="17" t="s">
        <v>9536</v>
      </c>
      <c r="FW36" s="17" t="s">
        <v>9536</v>
      </c>
      <c r="FX36" s="17" t="s">
        <v>9536</v>
      </c>
      <c r="FY36" s="17" t="s">
        <v>9536</v>
      </c>
      <c r="FZ36" s="17" t="s">
        <v>9536</v>
      </c>
      <c r="GA36" s="17" t="s">
        <v>9536</v>
      </c>
      <c r="GB36" s="17" t="s">
        <v>9536</v>
      </c>
      <c r="GC36" s="17" t="s">
        <v>9536</v>
      </c>
      <c r="GD36" s="17" t="s">
        <v>9536</v>
      </c>
      <c r="GE36" s="17" t="s">
        <v>9536</v>
      </c>
      <c r="GF36" s="17" t="s">
        <v>9536</v>
      </c>
      <c r="GG36" s="17" t="s">
        <v>9536</v>
      </c>
      <c r="GH36" s="17" t="s">
        <v>9536</v>
      </c>
      <c r="GI36" s="17" t="s">
        <v>9536</v>
      </c>
      <c r="GJ36" s="17" t="s">
        <v>9536</v>
      </c>
      <c r="GK36" s="17" t="s">
        <v>9536</v>
      </c>
      <c r="GL36" s="17" t="s">
        <v>9536</v>
      </c>
      <c r="GM36" s="17" t="s">
        <v>9536</v>
      </c>
      <c r="GN36" s="17" t="s">
        <v>9536</v>
      </c>
      <c r="GO36" s="17" t="s">
        <v>9536</v>
      </c>
      <c r="GP36" s="17" t="s">
        <v>9536</v>
      </c>
      <c r="GQ36" s="17" t="s">
        <v>9536</v>
      </c>
      <c r="GR36" s="17" t="s">
        <v>9536</v>
      </c>
      <c r="GS36" s="17" t="s">
        <v>9536</v>
      </c>
      <c r="GT36" s="17" t="s">
        <v>9536</v>
      </c>
    </row>
    <row r="37" spans="1:202">
      <c r="A37" s="24" t="s">
        <v>269</v>
      </c>
      <c r="B37" s="24" t="s">
        <v>270</v>
      </c>
      <c r="C37" s="17" t="s">
        <v>9536</v>
      </c>
      <c r="D37" s="17" t="s">
        <v>9536</v>
      </c>
      <c r="E37" s="17" t="s">
        <v>9536</v>
      </c>
      <c r="F37" s="17" t="s">
        <v>9536</v>
      </c>
      <c r="G37" s="17" t="s">
        <v>9536</v>
      </c>
      <c r="H37" s="17" t="s">
        <v>9536</v>
      </c>
      <c r="I37" s="17" t="s">
        <v>9536</v>
      </c>
      <c r="J37" s="17" t="s">
        <v>9536</v>
      </c>
      <c r="K37" s="17" t="s">
        <v>9536</v>
      </c>
      <c r="L37" s="17" t="s">
        <v>9536</v>
      </c>
      <c r="M37" s="17" t="s">
        <v>9536</v>
      </c>
      <c r="N37" s="17" t="s">
        <v>9536</v>
      </c>
      <c r="O37" s="17" t="s">
        <v>9536</v>
      </c>
      <c r="P37" s="17" t="s">
        <v>9536</v>
      </c>
      <c r="Q37" s="17" t="s">
        <v>9536</v>
      </c>
      <c r="R37" s="17" t="s">
        <v>9536</v>
      </c>
      <c r="S37" s="17" t="s">
        <v>9536</v>
      </c>
      <c r="T37" s="17" t="s">
        <v>9536</v>
      </c>
      <c r="U37" s="17" t="s">
        <v>9536</v>
      </c>
      <c r="V37" s="17" t="s">
        <v>9536</v>
      </c>
      <c r="W37" s="17" t="s">
        <v>9536</v>
      </c>
      <c r="X37" s="17" t="s">
        <v>9536</v>
      </c>
      <c r="Y37" s="17" t="s">
        <v>9536</v>
      </c>
      <c r="Z37" s="17" t="s">
        <v>9536</v>
      </c>
      <c r="AA37" s="17" t="s">
        <v>9536</v>
      </c>
      <c r="AB37" s="17" t="s">
        <v>9536</v>
      </c>
      <c r="AC37" s="17" t="s">
        <v>9536</v>
      </c>
      <c r="AD37" s="17" t="s">
        <v>9536</v>
      </c>
      <c r="AE37" s="17" t="s">
        <v>9536</v>
      </c>
      <c r="AF37" s="17" t="s">
        <v>9536</v>
      </c>
      <c r="AG37" s="17" t="s">
        <v>9536</v>
      </c>
      <c r="AH37" s="17" t="s">
        <v>9536</v>
      </c>
      <c r="AI37" s="17" t="s">
        <v>9536</v>
      </c>
      <c r="AJ37" s="17" t="s">
        <v>9536</v>
      </c>
      <c r="AK37" s="17" t="s">
        <v>9536</v>
      </c>
      <c r="AL37" s="17" t="s">
        <v>9536</v>
      </c>
      <c r="AM37" s="17" t="s">
        <v>9536</v>
      </c>
      <c r="AN37" s="17" t="s">
        <v>9536</v>
      </c>
      <c r="AO37" s="17" t="s">
        <v>9536</v>
      </c>
      <c r="AP37" s="17" t="s">
        <v>9536</v>
      </c>
      <c r="AQ37" s="17" t="s">
        <v>9536</v>
      </c>
      <c r="AR37" s="17" t="s">
        <v>9536</v>
      </c>
      <c r="AS37" s="17" t="s">
        <v>9536</v>
      </c>
      <c r="AT37" s="17" t="s">
        <v>9536</v>
      </c>
      <c r="AU37" s="17" t="s">
        <v>9536</v>
      </c>
      <c r="AV37" s="17" t="s">
        <v>9536</v>
      </c>
      <c r="AW37" s="17" t="s">
        <v>9536</v>
      </c>
      <c r="AX37" s="17" t="s">
        <v>9536</v>
      </c>
      <c r="AY37" s="17" t="s">
        <v>9536</v>
      </c>
      <c r="AZ37" s="17" t="s">
        <v>9536</v>
      </c>
      <c r="BA37" s="17" t="s">
        <v>9536</v>
      </c>
      <c r="BB37" s="17" t="s">
        <v>9536</v>
      </c>
      <c r="BC37" s="17" t="s">
        <v>9536</v>
      </c>
      <c r="BD37" s="17" t="s">
        <v>9536</v>
      </c>
      <c r="BE37" s="17" t="s">
        <v>9536</v>
      </c>
      <c r="BF37" s="17" t="s">
        <v>9536</v>
      </c>
      <c r="BG37" s="17" t="s">
        <v>9536</v>
      </c>
      <c r="BH37" s="17" t="s">
        <v>9536</v>
      </c>
      <c r="BI37" s="17" t="s">
        <v>9536</v>
      </c>
      <c r="BJ37" s="17" t="s">
        <v>9536</v>
      </c>
      <c r="BK37" s="17" t="s">
        <v>9536</v>
      </c>
      <c r="BL37" s="17" t="s">
        <v>9536</v>
      </c>
      <c r="BM37" s="17" t="s">
        <v>9536</v>
      </c>
      <c r="BN37" s="17" t="s">
        <v>9536</v>
      </c>
      <c r="BO37" s="17" t="s">
        <v>9536</v>
      </c>
      <c r="BP37" s="17" t="s">
        <v>9536</v>
      </c>
      <c r="BQ37" s="17" t="s">
        <v>9536</v>
      </c>
      <c r="BR37" s="17" t="s">
        <v>9536</v>
      </c>
      <c r="BS37" s="17" t="s">
        <v>9536</v>
      </c>
      <c r="BT37" s="17" t="s">
        <v>9536</v>
      </c>
      <c r="BU37" s="17" t="s">
        <v>9536</v>
      </c>
      <c r="BV37" s="17" t="s">
        <v>9536</v>
      </c>
      <c r="BW37" s="17" t="s">
        <v>9536</v>
      </c>
      <c r="BX37" s="17" t="s">
        <v>9536</v>
      </c>
      <c r="BY37" s="17" t="s">
        <v>9536</v>
      </c>
      <c r="BZ37" s="17" t="s">
        <v>9536</v>
      </c>
      <c r="CA37" s="17" t="s">
        <v>9536</v>
      </c>
      <c r="CB37" s="17" t="s">
        <v>9536</v>
      </c>
      <c r="CC37" s="17" t="s">
        <v>9536</v>
      </c>
      <c r="CD37" s="17" t="s">
        <v>9536</v>
      </c>
      <c r="CE37" s="17" t="s">
        <v>9536</v>
      </c>
      <c r="CF37" s="17" t="s">
        <v>9536</v>
      </c>
      <c r="CG37" s="17" t="s">
        <v>9536</v>
      </c>
      <c r="CH37" s="17" t="s">
        <v>9536</v>
      </c>
      <c r="CI37" s="17" t="s">
        <v>9536</v>
      </c>
      <c r="CJ37" s="17" t="s">
        <v>9536</v>
      </c>
      <c r="CK37" s="17" t="s">
        <v>9536</v>
      </c>
      <c r="CL37" s="17" t="s">
        <v>9536</v>
      </c>
      <c r="CM37" s="17" t="s">
        <v>9536</v>
      </c>
      <c r="CN37" s="17" t="s">
        <v>9536</v>
      </c>
      <c r="CO37" s="17" t="s">
        <v>9536</v>
      </c>
      <c r="CP37" s="17" t="s">
        <v>9536</v>
      </c>
      <c r="CQ37" s="17" t="s">
        <v>9536</v>
      </c>
      <c r="CR37" s="17" t="s">
        <v>9536</v>
      </c>
      <c r="CS37" s="17" t="s">
        <v>9536</v>
      </c>
      <c r="CT37" s="17" t="s">
        <v>9536</v>
      </c>
      <c r="CU37" s="17" t="s">
        <v>9536</v>
      </c>
      <c r="CV37" s="17" t="s">
        <v>9536</v>
      </c>
      <c r="CW37" s="17" t="s">
        <v>9536</v>
      </c>
      <c r="CX37" s="17" t="s">
        <v>9536</v>
      </c>
      <c r="CY37" s="17" t="s">
        <v>9536</v>
      </c>
      <c r="CZ37" s="17" t="s">
        <v>9536</v>
      </c>
      <c r="DA37" s="17" t="s">
        <v>9536</v>
      </c>
      <c r="DB37" s="17" t="s">
        <v>9536</v>
      </c>
      <c r="DC37" s="17" t="s">
        <v>9536</v>
      </c>
      <c r="DD37" s="17" t="s">
        <v>9536</v>
      </c>
      <c r="DE37" s="17" t="s">
        <v>9536</v>
      </c>
      <c r="DF37" s="17" t="s">
        <v>9536</v>
      </c>
      <c r="DG37" s="17" t="s">
        <v>9536</v>
      </c>
      <c r="DH37" s="17" t="s">
        <v>9536</v>
      </c>
      <c r="DI37" s="17" t="s">
        <v>9536</v>
      </c>
      <c r="DJ37" s="17" t="s">
        <v>9536</v>
      </c>
      <c r="DK37" s="17" t="s">
        <v>9536</v>
      </c>
      <c r="DL37" s="17" t="s">
        <v>9536</v>
      </c>
      <c r="DM37" s="17" t="s">
        <v>9536</v>
      </c>
      <c r="DN37" s="17" t="s">
        <v>9536</v>
      </c>
      <c r="DO37" s="17" t="s">
        <v>9536</v>
      </c>
      <c r="DP37" s="17" t="s">
        <v>9536</v>
      </c>
      <c r="DQ37" s="17" t="s">
        <v>9536</v>
      </c>
      <c r="DR37" s="17" t="s">
        <v>9536</v>
      </c>
      <c r="DS37" s="17" t="s">
        <v>9536</v>
      </c>
      <c r="DT37" s="17" t="s">
        <v>9536</v>
      </c>
      <c r="DU37" s="17" t="s">
        <v>9536</v>
      </c>
      <c r="DV37" s="17" t="s">
        <v>9536</v>
      </c>
      <c r="DW37" s="17" t="s">
        <v>9536</v>
      </c>
      <c r="DX37" s="17" t="s">
        <v>9536</v>
      </c>
      <c r="DY37" s="17" t="s">
        <v>9536</v>
      </c>
      <c r="DZ37" s="17" t="s">
        <v>9536</v>
      </c>
      <c r="EA37" s="17" t="s">
        <v>9536</v>
      </c>
      <c r="EB37" s="17" t="s">
        <v>9536</v>
      </c>
      <c r="EC37" s="17" t="s">
        <v>9536</v>
      </c>
      <c r="ED37" s="17" t="s">
        <v>9536</v>
      </c>
      <c r="EE37" s="17" t="s">
        <v>9536</v>
      </c>
      <c r="EF37" s="17" t="s">
        <v>9536</v>
      </c>
      <c r="EG37" s="17" t="s">
        <v>9536</v>
      </c>
      <c r="EH37" s="17" t="s">
        <v>9536</v>
      </c>
      <c r="EI37" s="17" t="s">
        <v>9536</v>
      </c>
      <c r="EJ37" s="17" t="s">
        <v>9536</v>
      </c>
      <c r="EK37" s="17" t="s">
        <v>9536</v>
      </c>
      <c r="EL37" s="17" t="s">
        <v>9536</v>
      </c>
      <c r="EM37" s="17" t="s">
        <v>9536</v>
      </c>
      <c r="EN37" s="17" t="s">
        <v>9536</v>
      </c>
      <c r="EO37" s="17" t="s">
        <v>9536</v>
      </c>
      <c r="EP37" s="17" t="s">
        <v>9536</v>
      </c>
      <c r="EQ37" s="17" t="s">
        <v>9536</v>
      </c>
      <c r="ER37" s="17" t="s">
        <v>9536</v>
      </c>
      <c r="ES37" s="17" t="s">
        <v>9536</v>
      </c>
      <c r="ET37" s="17" t="s">
        <v>9536</v>
      </c>
      <c r="EU37" s="17" t="s">
        <v>9536</v>
      </c>
      <c r="EV37" s="17" t="s">
        <v>9536</v>
      </c>
      <c r="EW37" s="17" t="s">
        <v>9536</v>
      </c>
      <c r="EX37" s="17" t="s">
        <v>9536</v>
      </c>
      <c r="EY37" s="17" t="s">
        <v>9536</v>
      </c>
      <c r="EZ37" s="17" t="s">
        <v>9536</v>
      </c>
      <c r="FA37" s="17" t="s">
        <v>9536</v>
      </c>
      <c r="FB37" s="17" t="s">
        <v>9536</v>
      </c>
      <c r="FC37" s="17" t="s">
        <v>9536</v>
      </c>
      <c r="FD37" s="17" t="s">
        <v>9536</v>
      </c>
      <c r="FE37" s="17" t="s">
        <v>9536</v>
      </c>
      <c r="FF37" s="17" t="s">
        <v>9536</v>
      </c>
      <c r="FG37" s="17" t="s">
        <v>9536</v>
      </c>
      <c r="FH37" s="17" t="s">
        <v>9536</v>
      </c>
      <c r="FI37" s="17" t="s">
        <v>9536</v>
      </c>
      <c r="FJ37" s="17" t="s">
        <v>9536</v>
      </c>
      <c r="FK37" s="17" t="s">
        <v>9536</v>
      </c>
      <c r="FL37" s="17" t="s">
        <v>9536</v>
      </c>
      <c r="FM37" s="17" t="s">
        <v>9536</v>
      </c>
      <c r="FN37" s="17" t="s">
        <v>9536</v>
      </c>
      <c r="FO37" s="17" t="s">
        <v>9536</v>
      </c>
      <c r="FP37" s="17" t="s">
        <v>9536</v>
      </c>
      <c r="FQ37" s="17" t="s">
        <v>9536</v>
      </c>
      <c r="FR37" s="17" t="s">
        <v>9536</v>
      </c>
      <c r="FS37" s="17" t="s">
        <v>9536</v>
      </c>
      <c r="FT37" s="17" t="s">
        <v>9536</v>
      </c>
      <c r="FU37" s="17" t="s">
        <v>9536</v>
      </c>
      <c r="FV37" s="17" t="s">
        <v>9536</v>
      </c>
      <c r="FW37" s="17" t="s">
        <v>9536</v>
      </c>
      <c r="FX37" s="17" t="s">
        <v>9536</v>
      </c>
      <c r="FY37" s="17" t="s">
        <v>9536</v>
      </c>
      <c r="FZ37" s="17" t="s">
        <v>9536</v>
      </c>
      <c r="GA37" s="17" t="s">
        <v>9536</v>
      </c>
      <c r="GB37" s="17" t="s">
        <v>9536</v>
      </c>
      <c r="GC37" s="17" t="s">
        <v>9536</v>
      </c>
      <c r="GD37" s="17" t="s">
        <v>9536</v>
      </c>
      <c r="GE37" s="17" t="s">
        <v>9536</v>
      </c>
      <c r="GF37" s="17" t="s">
        <v>9536</v>
      </c>
      <c r="GG37" s="17" t="s">
        <v>9536</v>
      </c>
      <c r="GH37" s="17" t="s">
        <v>9536</v>
      </c>
      <c r="GI37" s="17" t="s">
        <v>9536</v>
      </c>
      <c r="GJ37" s="17" t="s">
        <v>9536</v>
      </c>
      <c r="GK37" s="17" t="s">
        <v>9536</v>
      </c>
      <c r="GL37" s="17" t="s">
        <v>9536</v>
      </c>
      <c r="GM37" s="17" t="s">
        <v>9536</v>
      </c>
      <c r="GN37" s="17" t="s">
        <v>9536</v>
      </c>
      <c r="GO37" s="17" t="s">
        <v>9536</v>
      </c>
      <c r="GP37" s="17" t="s">
        <v>9536</v>
      </c>
      <c r="GQ37" s="17" t="s">
        <v>9536</v>
      </c>
      <c r="GR37" s="17" t="s">
        <v>9536</v>
      </c>
      <c r="GS37" s="17" t="s">
        <v>9536</v>
      </c>
      <c r="GT37" s="17" t="s">
        <v>9536</v>
      </c>
    </row>
    <row r="38" spans="1:202">
      <c r="A38" s="24" t="s">
        <v>271</v>
      </c>
      <c r="B38" s="24" t="s">
        <v>272</v>
      </c>
      <c r="C38" s="17" t="s">
        <v>9536</v>
      </c>
      <c r="D38" s="17" t="s">
        <v>9536</v>
      </c>
      <c r="E38" s="17" t="s">
        <v>9536</v>
      </c>
      <c r="F38" s="17" t="s">
        <v>9536</v>
      </c>
      <c r="G38" s="17" t="s">
        <v>9536</v>
      </c>
      <c r="H38" s="17" t="s">
        <v>9536</v>
      </c>
      <c r="I38" s="17" t="s">
        <v>9536</v>
      </c>
      <c r="J38" s="17" t="s">
        <v>9536</v>
      </c>
      <c r="K38" s="17" t="s">
        <v>9536</v>
      </c>
      <c r="L38" s="17" t="s">
        <v>9536</v>
      </c>
      <c r="M38" s="17" t="s">
        <v>9536</v>
      </c>
      <c r="N38" s="17" t="s">
        <v>9536</v>
      </c>
      <c r="O38" s="17" t="s">
        <v>9536</v>
      </c>
      <c r="P38" s="17" t="s">
        <v>9536</v>
      </c>
      <c r="Q38" s="17" t="s">
        <v>9536</v>
      </c>
      <c r="R38" s="17" t="s">
        <v>9536</v>
      </c>
      <c r="S38" s="17" t="s">
        <v>9536</v>
      </c>
      <c r="T38" s="17" t="s">
        <v>9536</v>
      </c>
      <c r="U38" s="17" t="s">
        <v>9536</v>
      </c>
      <c r="V38" s="17" t="s">
        <v>9536</v>
      </c>
      <c r="W38" s="17" t="s">
        <v>9536</v>
      </c>
      <c r="X38" s="17" t="s">
        <v>9536</v>
      </c>
      <c r="Y38" s="17" t="s">
        <v>9536</v>
      </c>
      <c r="Z38" s="17" t="s">
        <v>9536</v>
      </c>
      <c r="AA38" s="17" t="s">
        <v>9536</v>
      </c>
      <c r="AB38" s="17" t="s">
        <v>9536</v>
      </c>
      <c r="AC38" s="17" t="s">
        <v>9536</v>
      </c>
      <c r="AD38" s="17" t="s">
        <v>9536</v>
      </c>
      <c r="AE38" s="17" t="s">
        <v>9536</v>
      </c>
      <c r="AF38" s="17" t="s">
        <v>9536</v>
      </c>
      <c r="AG38" s="17" t="s">
        <v>9536</v>
      </c>
      <c r="AH38" s="17" t="s">
        <v>9536</v>
      </c>
      <c r="AI38" s="17" t="s">
        <v>9536</v>
      </c>
      <c r="AJ38" s="17" t="s">
        <v>9536</v>
      </c>
      <c r="AK38" s="17" t="s">
        <v>9536</v>
      </c>
      <c r="AL38" s="17" t="s">
        <v>9536</v>
      </c>
      <c r="AM38" s="17" t="s">
        <v>9536</v>
      </c>
      <c r="AN38" s="17" t="s">
        <v>9536</v>
      </c>
      <c r="AO38" s="17" t="s">
        <v>9536</v>
      </c>
      <c r="AP38" s="17" t="s">
        <v>9536</v>
      </c>
      <c r="AQ38" s="17" t="s">
        <v>9536</v>
      </c>
      <c r="AR38" s="17" t="s">
        <v>9536</v>
      </c>
      <c r="AS38" s="17" t="s">
        <v>9536</v>
      </c>
      <c r="AT38" s="17" t="s">
        <v>9536</v>
      </c>
      <c r="AU38" s="17" t="s">
        <v>9536</v>
      </c>
      <c r="AV38" s="17" t="s">
        <v>9536</v>
      </c>
      <c r="AW38" s="17" t="s">
        <v>9536</v>
      </c>
      <c r="AX38" s="17" t="s">
        <v>9536</v>
      </c>
      <c r="AY38" s="17" t="s">
        <v>9536</v>
      </c>
      <c r="AZ38" s="17" t="s">
        <v>9536</v>
      </c>
      <c r="BA38" s="17" t="s">
        <v>9536</v>
      </c>
      <c r="BB38" s="17" t="s">
        <v>9536</v>
      </c>
      <c r="BC38" s="17" t="s">
        <v>9536</v>
      </c>
      <c r="BD38" s="17" t="s">
        <v>9536</v>
      </c>
      <c r="BE38" s="17" t="s">
        <v>9536</v>
      </c>
      <c r="BF38" s="17" t="s">
        <v>9536</v>
      </c>
      <c r="BG38" s="17" t="s">
        <v>9536</v>
      </c>
      <c r="BH38" s="17" t="s">
        <v>9536</v>
      </c>
      <c r="BI38" s="17" t="s">
        <v>9536</v>
      </c>
      <c r="BJ38" s="17" t="s">
        <v>9536</v>
      </c>
      <c r="BK38" s="17" t="s">
        <v>9536</v>
      </c>
      <c r="BL38" s="17" t="s">
        <v>9536</v>
      </c>
      <c r="BM38" s="17" t="s">
        <v>9536</v>
      </c>
      <c r="BN38" s="17" t="s">
        <v>9536</v>
      </c>
      <c r="BO38" s="17" t="s">
        <v>9536</v>
      </c>
      <c r="BP38" s="17" t="s">
        <v>9536</v>
      </c>
      <c r="BQ38" s="17" t="s">
        <v>9536</v>
      </c>
      <c r="BR38" s="17" t="s">
        <v>9536</v>
      </c>
      <c r="BS38" s="17" t="s">
        <v>9536</v>
      </c>
      <c r="BT38" s="17" t="s">
        <v>9536</v>
      </c>
      <c r="BU38" s="17" t="s">
        <v>9536</v>
      </c>
      <c r="BV38" s="17" t="s">
        <v>9536</v>
      </c>
      <c r="BW38" s="17" t="s">
        <v>9536</v>
      </c>
      <c r="BX38" s="17" t="s">
        <v>9536</v>
      </c>
      <c r="BY38" s="17" t="s">
        <v>9536</v>
      </c>
      <c r="BZ38" s="17" t="s">
        <v>9536</v>
      </c>
      <c r="CA38" s="17" t="s">
        <v>9536</v>
      </c>
      <c r="CB38" s="17" t="s">
        <v>9536</v>
      </c>
      <c r="CC38" s="17" t="s">
        <v>9536</v>
      </c>
      <c r="CD38" s="17" t="s">
        <v>9536</v>
      </c>
      <c r="CE38" s="17" t="s">
        <v>9536</v>
      </c>
      <c r="CF38" s="17" t="s">
        <v>9536</v>
      </c>
      <c r="CG38" s="17" t="s">
        <v>9536</v>
      </c>
      <c r="CH38" s="17" t="s">
        <v>9536</v>
      </c>
      <c r="CI38" s="17" t="s">
        <v>9536</v>
      </c>
      <c r="CJ38" s="17" t="s">
        <v>9536</v>
      </c>
      <c r="CK38" s="17" t="s">
        <v>9536</v>
      </c>
      <c r="CL38" s="17" t="s">
        <v>9536</v>
      </c>
      <c r="CM38" s="17" t="s">
        <v>9536</v>
      </c>
      <c r="CN38" s="17" t="s">
        <v>9536</v>
      </c>
      <c r="CO38" s="17" t="s">
        <v>9536</v>
      </c>
      <c r="CP38" s="17" t="s">
        <v>9536</v>
      </c>
      <c r="CQ38" s="17" t="s">
        <v>9536</v>
      </c>
      <c r="CR38" s="17" t="s">
        <v>9536</v>
      </c>
      <c r="CS38" s="17" t="s">
        <v>9536</v>
      </c>
      <c r="CT38" s="17" t="s">
        <v>9536</v>
      </c>
      <c r="CU38" s="17" t="s">
        <v>9536</v>
      </c>
      <c r="CV38" s="17" t="s">
        <v>9536</v>
      </c>
      <c r="CW38" s="17" t="s">
        <v>9536</v>
      </c>
      <c r="CX38" s="17" t="s">
        <v>9536</v>
      </c>
      <c r="CY38" s="17" t="s">
        <v>9536</v>
      </c>
      <c r="CZ38" s="17" t="s">
        <v>9536</v>
      </c>
      <c r="DA38" s="17" t="s">
        <v>9536</v>
      </c>
      <c r="DB38" s="17" t="s">
        <v>9536</v>
      </c>
      <c r="DC38" s="17" t="s">
        <v>9536</v>
      </c>
      <c r="DD38" s="17" t="s">
        <v>9536</v>
      </c>
      <c r="DE38" s="17" t="s">
        <v>9536</v>
      </c>
      <c r="DF38" s="17" t="s">
        <v>9536</v>
      </c>
      <c r="DG38" s="17" t="s">
        <v>9536</v>
      </c>
      <c r="DH38" s="17" t="s">
        <v>9536</v>
      </c>
      <c r="DI38" s="17" t="s">
        <v>9536</v>
      </c>
      <c r="DJ38" s="17" t="s">
        <v>9536</v>
      </c>
      <c r="DK38" s="17" t="s">
        <v>9536</v>
      </c>
      <c r="DL38" s="17" t="s">
        <v>9536</v>
      </c>
      <c r="DM38" s="17" t="s">
        <v>9536</v>
      </c>
      <c r="DN38" s="17" t="s">
        <v>9536</v>
      </c>
      <c r="DO38" s="17" t="s">
        <v>9536</v>
      </c>
      <c r="DP38" s="17" t="s">
        <v>9536</v>
      </c>
      <c r="DQ38" s="17" t="s">
        <v>9536</v>
      </c>
      <c r="DR38" s="17" t="s">
        <v>9536</v>
      </c>
      <c r="DS38" s="17" t="s">
        <v>9536</v>
      </c>
      <c r="DT38" s="17" t="s">
        <v>9536</v>
      </c>
      <c r="DU38" s="17" t="s">
        <v>9536</v>
      </c>
      <c r="DV38" s="17" t="s">
        <v>9536</v>
      </c>
      <c r="DW38" s="17" t="s">
        <v>9536</v>
      </c>
      <c r="DX38" s="17" t="s">
        <v>9536</v>
      </c>
      <c r="DY38" s="17" t="s">
        <v>9536</v>
      </c>
      <c r="DZ38" s="17" t="s">
        <v>9536</v>
      </c>
      <c r="EA38" s="17" t="s">
        <v>9536</v>
      </c>
      <c r="EB38" s="17" t="s">
        <v>9536</v>
      </c>
      <c r="EC38" s="17" t="s">
        <v>9536</v>
      </c>
      <c r="ED38" s="17" t="s">
        <v>9536</v>
      </c>
      <c r="EE38" s="17" t="s">
        <v>9536</v>
      </c>
      <c r="EF38" s="17" t="s">
        <v>9536</v>
      </c>
      <c r="EG38" s="17" t="s">
        <v>9536</v>
      </c>
      <c r="EH38" s="17" t="s">
        <v>9536</v>
      </c>
      <c r="EI38" s="17" t="s">
        <v>9536</v>
      </c>
      <c r="EJ38" s="17" t="s">
        <v>9536</v>
      </c>
      <c r="EK38" s="17" t="s">
        <v>9536</v>
      </c>
      <c r="EL38" s="17" t="s">
        <v>9536</v>
      </c>
      <c r="EM38" s="17" t="s">
        <v>9536</v>
      </c>
      <c r="EN38" s="17" t="s">
        <v>9536</v>
      </c>
      <c r="EO38" s="17" t="s">
        <v>9536</v>
      </c>
      <c r="EP38" s="17" t="s">
        <v>9536</v>
      </c>
      <c r="EQ38" s="17" t="s">
        <v>9536</v>
      </c>
      <c r="ER38" s="17" t="s">
        <v>9536</v>
      </c>
      <c r="ES38" s="17" t="s">
        <v>9536</v>
      </c>
      <c r="ET38" s="17" t="s">
        <v>9536</v>
      </c>
      <c r="EU38" s="17" t="s">
        <v>9536</v>
      </c>
      <c r="EV38" s="17" t="s">
        <v>9536</v>
      </c>
      <c r="EW38" s="17" t="s">
        <v>9536</v>
      </c>
      <c r="EX38" s="17" t="s">
        <v>9536</v>
      </c>
      <c r="EY38" s="17" t="s">
        <v>9536</v>
      </c>
      <c r="EZ38" s="17" t="s">
        <v>9536</v>
      </c>
      <c r="FA38" s="17" t="s">
        <v>9536</v>
      </c>
      <c r="FB38" s="17" t="s">
        <v>9536</v>
      </c>
      <c r="FC38" s="17" t="s">
        <v>9536</v>
      </c>
      <c r="FD38" s="17" t="s">
        <v>9536</v>
      </c>
      <c r="FE38" s="17" t="s">
        <v>9536</v>
      </c>
      <c r="FF38" s="17" t="s">
        <v>9536</v>
      </c>
      <c r="FG38" s="17" t="s">
        <v>9536</v>
      </c>
      <c r="FH38" s="17" t="s">
        <v>9536</v>
      </c>
      <c r="FI38" s="17" t="s">
        <v>9536</v>
      </c>
      <c r="FJ38" s="17" t="s">
        <v>9536</v>
      </c>
      <c r="FK38" s="17" t="s">
        <v>9536</v>
      </c>
      <c r="FL38" s="17" t="s">
        <v>9536</v>
      </c>
      <c r="FM38" s="17" t="s">
        <v>9536</v>
      </c>
      <c r="FN38" s="17" t="s">
        <v>9536</v>
      </c>
      <c r="FO38" s="17" t="s">
        <v>9536</v>
      </c>
      <c r="FP38" s="17" t="s">
        <v>9536</v>
      </c>
      <c r="FQ38" s="17" t="s">
        <v>9536</v>
      </c>
      <c r="FR38" s="17" t="s">
        <v>9536</v>
      </c>
      <c r="FS38" s="17" t="s">
        <v>9536</v>
      </c>
      <c r="FT38" s="17" t="s">
        <v>9536</v>
      </c>
      <c r="FU38" s="17" t="s">
        <v>9536</v>
      </c>
      <c r="FV38" s="17" t="s">
        <v>9536</v>
      </c>
      <c r="FW38" s="17" t="s">
        <v>9536</v>
      </c>
      <c r="FX38" s="17" t="s">
        <v>9536</v>
      </c>
      <c r="FY38" s="17" t="s">
        <v>9536</v>
      </c>
      <c r="FZ38" s="17" t="s">
        <v>9536</v>
      </c>
      <c r="GA38" s="17" t="s">
        <v>9536</v>
      </c>
      <c r="GB38" s="17" t="s">
        <v>9536</v>
      </c>
      <c r="GC38" s="17" t="s">
        <v>9536</v>
      </c>
      <c r="GD38" s="17" t="s">
        <v>9536</v>
      </c>
      <c r="GE38" s="17" t="s">
        <v>9536</v>
      </c>
      <c r="GF38" s="17" t="s">
        <v>9536</v>
      </c>
      <c r="GG38" s="17" t="s">
        <v>9536</v>
      </c>
      <c r="GH38" s="17" t="s">
        <v>9536</v>
      </c>
      <c r="GI38" s="17" t="s">
        <v>9536</v>
      </c>
      <c r="GJ38" s="17" t="s">
        <v>9536</v>
      </c>
      <c r="GK38" s="17" t="s">
        <v>9536</v>
      </c>
      <c r="GL38" s="17" t="s">
        <v>9536</v>
      </c>
      <c r="GM38" s="17" t="s">
        <v>9536</v>
      </c>
      <c r="GN38" s="17" t="s">
        <v>9536</v>
      </c>
      <c r="GO38" s="17" t="s">
        <v>9536</v>
      </c>
      <c r="GP38" s="17" t="s">
        <v>9536</v>
      </c>
      <c r="GQ38" s="17" t="s">
        <v>9536</v>
      </c>
      <c r="GR38" s="17" t="s">
        <v>9536</v>
      </c>
      <c r="GS38" s="17" t="s">
        <v>9536</v>
      </c>
      <c r="GT38" s="17" t="s">
        <v>9536</v>
      </c>
    </row>
    <row r="39" spans="1:202">
      <c r="A39" s="24" t="s">
        <v>273</v>
      </c>
      <c r="B39" s="24" t="s">
        <v>274</v>
      </c>
      <c r="C39" s="17" t="s">
        <v>9536</v>
      </c>
      <c r="D39" s="17" t="s">
        <v>9536</v>
      </c>
      <c r="E39" s="17" t="s">
        <v>9536</v>
      </c>
      <c r="F39" s="17" t="s">
        <v>9536</v>
      </c>
      <c r="G39" s="17" t="s">
        <v>9536</v>
      </c>
      <c r="H39" s="17" t="s">
        <v>9536</v>
      </c>
      <c r="I39" s="17" t="s">
        <v>9536</v>
      </c>
      <c r="J39" s="17" t="s">
        <v>9536</v>
      </c>
      <c r="K39" s="17" t="s">
        <v>9536</v>
      </c>
      <c r="L39" s="17" t="s">
        <v>9536</v>
      </c>
      <c r="M39" s="17" t="s">
        <v>9536</v>
      </c>
      <c r="N39" s="17" t="s">
        <v>9536</v>
      </c>
      <c r="O39" s="17" t="s">
        <v>9536</v>
      </c>
      <c r="P39" s="17" t="s">
        <v>9536</v>
      </c>
      <c r="Q39" s="17" t="s">
        <v>9536</v>
      </c>
      <c r="R39" s="17" t="s">
        <v>9536</v>
      </c>
      <c r="S39" s="17" t="s">
        <v>9536</v>
      </c>
      <c r="T39" s="17" t="s">
        <v>9536</v>
      </c>
      <c r="U39" s="17" t="s">
        <v>9536</v>
      </c>
      <c r="V39" s="17" t="s">
        <v>9536</v>
      </c>
      <c r="W39" s="17" t="s">
        <v>9536</v>
      </c>
      <c r="X39" s="17" t="s">
        <v>9536</v>
      </c>
      <c r="Y39" s="17" t="s">
        <v>9536</v>
      </c>
      <c r="Z39" s="17" t="s">
        <v>9536</v>
      </c>
      <c r="AA39" s="17" t="s">
        <v>9536</v>
      </c>
      <c r="AB39" s="17" t="s">
        <v>9536</v>
      </c>
      <c r="AC39" s="17" t="s">
        <v>9536</v>
      </c>
      <c r="AD39" s="17" t="s">
        <v>9536</v>
      </c>
      <c r="AE39" s="17" t="s">
        <v>9536</v>
      </c>
      <c r="AF39" s="17" t="s">
        <v>9536</v>
      </c>
      <c r="AG39" s="17" t="s">
        <v>9536</v>
      </c>
      <c r="AH39" s="17" t="s">
        <v>9536</v>
      </c>
      <c r="AI39" s="17" t="s">
        <v>9536</v>
      </c>
      <c r="AJ39" s="17" t="s">
        <v>9536</v>
      </c>
      <c r="AK39" s="17" t="s">
        <v>9536</v>
      </c>
      <c r="AL39" s="17" t="s">
        <v>9536</v>
      </c>
      <c r="AM39" s="17" t="s">
        <v>9536</v>
      </c>
      <c r="AN39" s="17" t="s">
        <v>9536</v>
      </c>
      <c r="AO39" s="17" t="s">
        <v>9536</v>
      </c>
      <c r="AP39" s="17" t="s">
        <v>9536</v>
      </c>
      <c r="AQ39" s="17" t="s">
        <v>9536</v>
      </c>
      <c r="AR39" s="17" t="s">
        <v>9536</v>
      </c>
      <c r="AS39" s="17" t="s">
        <v>9536</v>
      </c>
      <c r="AT39" s="17" t="s">
        <v>9536</v>
      </c>
      <c r="AU39" s="17" t="s">
        <v>9536</v>
      </c>
      <c r="AV39" s="17" t="s">
        <v>9536</v>
      </c>
      <c r="AW39" s="17" t="s">
        <v>9536</v>
      </c>
      <c r="AX39" s="17" t="s">
        <v>9536</v>
      </c>
      <c r="AY39" s="17" t="s">
        <v>9536</v>
      </c>
      <c r="AZ39" s="17" t="s">
        <v>9536</v>
      </c>
      <c r="BA39" s="17" t="s">
        <v>9536</v>
      </c>
      <c r="BB39" s="17" t="s">
        <v>9536</v>
      </c>
      <c r="BC39" s="17" t="s">
        <v>9536</v>
      </c>
      <c r="BD39" s="17" t="s">
        <v>9536</v>
      </c>
      <c r="BE39" s="17" t="s">
        <v>9536</v>
      </c>
      <c r="BF39" s="17" t="s">
        <v>9536</v>
      </c>
      <c r="BG39" s="17" t="s">
        <v>9536</v>
      </c>
      <c r="BH39" s="17" t="s">
        <v>9536</v>
      </c>
      <c r="BI39" s="17" t="s">
        <v>9536</v>
      </c>
      <c r="BJ39" s="17" t="s">
        <v>9536</v>
      </c>
      <c r="BK39" s="17" t="s">
        <v>9536</v>
      </c>
      <c r="BL39" s="17" t="s">
        <v>9536</v>
      </c>
      <c r="BM39" s="17" t="s">
        <v>9536</v>
      </c>
      <c r="BN39" s="17" t="s">
        <v>9536</v>
      </c>
      <c r="BO39" s="17" t="s">
        <v>9536</v>
      </c>
      <c r="BP39" s="17" t="s">
        <v>9536</v>
      </c>
      <c r="BQ39" s="17" t="s">
        <v>9536</v>
      </c>
      <c r="BR39" s="17" t="s">
        <v>9536</v>
      </c>
      <c r="BS39" s="17" t="s">
        <v>9536</v>
      </c>
      <c r="BT39" s="17" t="s">
        <v>9536</v>
      </c>
      <c r="BU39" s="17" t="s">
        <v>9536</v>
      </c>
      <c r="BV39" s="17" t="s">
        <v>9536</v>
      </c>
      <c r="BW39" s="17" t="s">
        <v>9536</v>
      </c>
      <c r="BX39" s="17" t="s">
        <v>9536</v>
      </c>
      <c r="BY39" s="17" t="s">
        <v>9536</v>
      </c>
      <c r="BZ39" s="17" t="s">
        <v>9536</v>
      </c>
      <c r="CA39" s="17" t="s">
        <v>9536</v>
      </c>
      <c r="CB39" s="17" t="s">
        <v>9536</v>
      </c>
      <c r="CC39" s="17" t="s">
        <v>9536</v>
      </c>
      <c r="CD39" s="17" t="s">
        <v>9536</v>
      </c>
      <c r="CE39" s="17" t="s">
        <v>9536</v>
      </c>
      <c r="CF39" s="17" t="s">
        <v>9536</v>
      </c>
      <c r="CG39" s="17" t="s">
        <v>9536</v>
      </c>
      <c r="CH39" s="17" t="s">
        <v>9536</v>
      </c>
      <c r="CI39" s="17" t="s">
        <v>9536</v>
      </c>
      <c r="CJ39" s="17" t="s">
        <v>9536</v>
      </c>
      <c r="CK39" s="17" t="s">
        <v>9536</v>
      </c>
      <c r="CL39" s="17" t="s">
        <v>9536</v>
      </c>
      <c r="CM39" s="17" t="s">
        <v>9536</v>
      </c>
      <c r="CN39" s="17" t="s">
        <v>9536</v>
      </c>
      <c r="CO39" s="17" t="s">
        <v>9536</v>
      </c>
      <c r="CP39" s="17" t="s">
        <v>9536</v>
      </c>
      <c r="CQ39" s="17" t="s">
        <v>9536</v>
      </c>
      <c r="CR39" s="17" t="s">
        <v>9536</v>
      </c>
      <c r="CS39" s="17" t="s">
        <v>9536</v>
      </c>
      <c r="CT39" s="17" t="s">
        <v>9536</v>
      </c>
      <c r="CU39" s="17" t="s">
        <v>9536</v>
      </c>
      <c r="CV39" s="17" t="s">
        <v>9536</v>
      </c>
      <c r="CW39" s="17" t="s">
        <v>9536</v>
      </c>
      <c r="CX39" s="17" t="s">
        <v>9536</v>
      </c>
      <c r="CY39" s="17" t="s">
        <v>9536</v>
      </c>
      <c r="CZ39" s="17" t="s">
        <v>9536</v>
      </c>
      <c r="DA39" s="17" t="s">
        <v>9536</v>
      </c>
      <c r="DB39" s="17" t="s">
        <v>9536</v>
      </c>
      <c r="DC39" s="17" t="s">
        <v>9536</v>
      </c>
      <c r="DD39" s="17" t="s">
        <v>9536</v>
      </c>
      <c r="DE39" s="17" t="s">
        <v>9536</v>
      </c>
      <c r="DF39" s="17" t="s">
        <v>9536</v>
      </c>
      <c r="DG39" s="17" t="s">
        <v>9536</v>
      </c>
      <c r="DH39" s="17" t="s">
        <v>9536</v>
      </c>
      <c r="DI39" s="17" t="s">
        <v>9536</v>
      </c>
      <c r="DJ39" s="17" t="s">
        <v>9536</v>
      </c>
      <c r="DK39" s="17" t="s">
        <v>9536</v>
      </c>
      <c r="DL39" s="17" t="s">
        <v>9536</v>
      </c>
      <c r="DM39" s="17" t="s">
        <v>9536</v>
      </c>
      <c r="DN39" s="17" t="s">
        <v>9536</v>
      </c>
      <c r="DO39" s="17" t="s">
        <v>9536</v>
      </c>
      <c r="DP39" s="17" t="s">
        <v>9536</v>
      </c>
      <c r="DQ39" s="17" t="s">
        <v>9536</v>
      </c>
      <c r="DR39" s="17" t="s">
        <v>9536</v>
      </c>
      <c r="DS39" s="17" t="s">
        <v>9536</v>
      </c>
      <c r="DT39" s="17" t="s">
        <v>9536</v>
      </c>
      <c r="DU39" s="17" t="s">
        <v>9536</v>
      </c>
      <c r="DV39" s="17" t="s">
        <v>9536</v>
      </c>
      <c r="DW39" s="17" t="s">
        <v>9536</v>
      </c>
      <c r="DX39" s="17" t="s">
        <v>9536</v>
      </c>
      <c r="DY39" s="17" t="s">
        <v>9536</v>
      </c>
      <c r="DZ39" s="17" t="s">
        <v>9536</v>
      </c>
      <c r="EA39" s="17" t="s">
        <v>9536</v>
      </c>
      <c r="EB39" s="17" t="s">
        <v>9536</v>
      </c>
      <c r="EC39" s="17" t="s">
        <v>9536</v>
      </c>
      <c r="ED39" s="17" t="s">
        <v>9536</v>
      </c>
      <c r="EE39" s="17" t="s">
        <v>9536</v>
      </c>
      <c r="EF39" s="17" t="s">
        <v>9536</v>
      </c>
      <c r="EG39" s="17" t="s">
        <v>9536</v>
      </c>
      <c r="EH39" s="17" t="s">
        <v>9536</v>
      </c>
      <c r="EI39" s="17" t="s">
        <v>9536</v>
      </c>
      <c r="EJ39" s="17" t="s">
        <v>9536</v>
      </c>
      <c r="EK39" s="17" t="s">
        <v>9536</v>
      </c>
      <c r="EL39" s="17" t="s">
        <v>9536</v>
      </c>
      <c r="EM39" s="17" t="s">
        <v>9536</v>
      </c>
      <c r="EN39" s="17" t="s">
        <v>9536</v>
      </c>
      <c r="EO39" s="17" t="s">
        <v>9536</v>
      </c>
      <c r="EP39" s="17" t="s">
        <v>9536</v>
      </c>
      <c r="EQ39" s="17" t="s">
        <v>9536</v>
      </c>
      <c r="ER39" s="17" t="s">
        <v>9536</v>
      </c>
      <c r="ES39" s="17" t="s">
        <v>9536</v>
      </c>
      <c r="ET39" s="17" t="s">
        <v>9536</v>
      </c>
      <c r="EU39" s="17" t="s">
        <v>9536</v>
      </c>
      <c r="EV39" s="17" t="s">
        <v>9536</v>
      </c>
      <c r="EW39" s="17" t="s">
        <v>9536</v>
      </c>
      <c r="EX39" s="17" t="s">
        <v>9536</v>
      </c>
      <c r="EY39" s="17" t="s">
        <v>9536</v>
      </c>
      <c r="EZ39" s="17" t="s">
        <v>9536</v>
      </c>
      <c r="FA39" s="17" t="s">
        <v>9536</v>
      </c>
      <c r="FB39" s="17" t="s">
        <v>9536</v>
      </c>
      <c r="FC39" s="17" t="s">
        <v>9536</v>
      </c>
      <c r="FD39" s="17" t="s">
        <v>9536</v>
      </c>
      <c r="FE39" s="17" t="s">
        <v>9536</v>
      </c>
      <c r="FF39" s="17" t="s">
        <v>9536</v>
      </c>
      <c r="FG39" s="17" t="s">
        <v>9536</v>
      </c>
      <c r="FH39" s="17" t="s">
        <v>9536</v>
      </c>
      <c r="FI39" s="17" t="s">
        <v>9536</v>
      </c>
      <c r="FJ39" s="17" t="s">
        <v>9536</v>
      </c>
      <c r="FK39" s="17" t="s">
        <v>9536</v>
      </c>
      <c r="FL39" s="17" t="s">
        <v>9536</v>
      </c>
      <c r="FM39" s="17" t="s">
        <v>9536</v>
      </c>
      <c r="FN39" s="17" t="s">
        <v>9536</v>
      </c>
      <c r="FO39" s="17" t="s">
        <v>9536</v>
      </c>
      <c r="FP39" s="17" t="s">
        <v>9536</v>
      </c>
      <c r="FQ39" s="17" t="s">
        <v>9536</v>
      </c>
      <c r="FR39" s="17" t="s">
        <v>9536</v>
      </c>
      <c r="FS39" s="17" t="s">
        <v>9536</v>
      </c>
      <c r="FT39" s="17" t="s">
        <v>9536</v>
      </c>
      <c r="FU39" s="17" t="s">
        <v>9536</v>
      </c>
      <c r="FV39" s="17" t="s">
        <v>9536</v>
      </c>
      <c r="FW39" s="17" t="s">
        <v>9536</v>
      </c>
      <c r="FX39" s="17" t="s">
        <v>9536</v>
      </c>
      <c r="FY39" s="17" t="s">
        <v>9536</v>
      </c>
      <c r="FZ39" s="17" t="s">
        <v>9536</v>
      </c>
      <c r="GA39" s="17" t="s">
        <v>9536</v>
      </c>
      <c r="GB39" s="17" t="s">
        <v>9536</v>
      </c>
      <c r="GC39" s="17" t="s">
        <v>9536</v>
      </c>
      <c r="GD39" s="17" t="s">
        <v>9536</v>
      </c>
      <c r="GE39" s="17" t="s">
        <v>9536</v>
      </c>
      <c r="GF39" s="17" t="s">
        <v>9536</v>
      </c>
      <c r="GG39" s="17" t="s">
        <v>9536</v>
      </c>
      <c r="GH39" s="17" t="s">
        <v>9536</v>
      </c>
      <c r="GI39" s="17" t="s">
        <v>9536</v>
      </c>
      <c r="GJ39" s="17" t="s">
        <v>9536</v>
      </c>
      <c r="GK39" s="17" t="s">
        <v>9536</v>
      </c>
      <c r="GL39" s="17" t="s">
        <v>9536</v>
      </c>
      <c r="GM39" s="17" t="s">
        <v>9536</v>
      </c>
      <c r="GN39" s="17" t="s">
        <v>9536</v>
      </c>
      <c r="GO39" s="17" t="s">
        <v>9536</v>
      </c>
      <c r="GP39" s="17" t="s">
        <v>9536</v>
      </c>
      <c r="GQ39" s="17" t="s">
        <v>9536</v>
      </c>
      <c r="GR39" s="17" t="s">
        <v>9536</v>
      </c>
      <c r="GS39" s="17" t="s">
        <v>9536</v>
      </c>
      <c r="GT39" s="17" t="s">
        <v>9536</v>
      </c>
    </row>
    <row r="40" spans="1:202" s="1" customFormat="1">
      <c r="A40" s="16" t="s">
        <v>275</v>
      </c>
      <c r="B40" s="16" t="s">
        <v>276</v>
      </c>
      <c r="C40" s="17" t="s">
        <v>9536</v>
      </c>
      <c r="D40" s="17" t="s">
        <v>9536</v>
      </c>
      <c r="E40" s="17" t="s">
        <v>9536</v>
      </c>
      <c r="F40" s="17" t="s">
        <v>9536</v>
      </c>
      <c r="G40" s="17" t="s">
        <v>9536</v>
      </c>
      <c r="H40" s="17" t="s">
        <v>9536</v>
      </c>
      <c r="I40" s="17" t="s">
        <v>9536</v>
      </c>
      <c r="J40" s="17" t="s">
        <v>9536</v>
      </c>
      <c r="K40" s="17" t="s">
        <v>9536</v>
      </c>
      <c r="L40" s="17" t="s">
        <v>9536</v>
      </c>
      <c r="M40" s="17" t="s">
        <v>9536</v>
      </c>
      <c r="N40" s="17" t="s">
        <v>9536</v>
      </c>
      <c r="O40" s="17" t="s">
        <v>9536</v>
      </c>
      <c r="P40" s="17" t="s">
        <v>9536</v>
      </c>
      <c r="Q40" s="17" t="s">
        <v>9536</v>
      </c>
      <c r="R40" s="17" t="s">
        <v>9536</v>
      </c>
      <c r="S40" s="17" t="s">
        <v>9536</v>
      </c>
      <c r="T40" s="17" t="s">
        <v>9536</v>
      </c>
      <c r="U40" s="17" t="s">
        <v>9536</v>
      </c>
      <c r="V40" s="17" t="s">
        <v>9536</v>
      </c>
      <c r="W40" s="17" t="s">
        <v>9536</v>
      </c>
      <c r="X40" s="17" t="s">
        <v>9536</v>
      </c>
      <c r="Y40" s="17" t="s">
        <v>9536</v>
      </c>
      <c r="Z40" s="17" t="s">
        <v>9536</v>
      </c>
      <c r="AA40" s="17" t="s">
        <v>9536</v>
      </c>
      <c r="AB40" s="17" t="s">
        <v>9536</v>
      </c>
      <c r="AC40" s="17" t="s">
        <v>9536</v>
      </c>
      <c r="AD40" s="17" t="s">
        <v>9536</v>
      </c>
      <c r="AE40" s="17" t="s">
        <v>9536</v>
      </c>
      <c r="AF40" s="17" t="s">
        <v>9536</v>
      </c>
      <c r="AG40" s="17" t="s">
        <v>9536</v>
      </c>
      <c r="AH40" s="17" t="s">
        <v>9536</v>
      </c>
      <c r="AI40" s="17" t="s">
        <v>9536</v>
      </c>
      <c r="AJ40" s="17" t="s">
        <v>9536</v>
      </c>
      <c r="AK40" s="17" t="s">
        <v>9536</v>
      </c>
      <c r="AL40" s="17" t="s">
        <v>9536</v>
      </c>
      <c r="AM40" s="17" t="s">
        <v>9536</v>
      </c>
      <c r="AN40" s="17" t="s">
        <v>9536</v>
      </c>
      <c r="AO40" s="17" t="s">
        <v>9536</v>
      </c>
      <c r="AP40" s="17" t="s">
        <v>9536</v>
      </c>
      <c r="AQ40" s="17" t="s">
        <v>9536</v>
      </c>
      <c r="AR40" s="17" t="s">
        <v>9536</v>
      </c>
      <c r="AS40" s="17" t="s">
        <v>9536</v>
      </c>
      <c r="AT40" s="17" t="s">
        <v>9536</v>
      </c>
      <c r="AU40" s="17" t="s">
        <v>9536</v>
      </c>
      <c r="AV40" s="17" t="s">
        <v>9536</v>
      </c>
      <c r="AW40" s="17" t="s">
        <v>9536</v>
      </c>
      <c r="AX40" s="17" t="s">
        <v>9536</v>
      </c>
      <c r="AY40" s="17" t="s">
        <v>9536</v>
      </c>
      <c r="AZ40" s="17" t="s">
        <v>9536</v>
      </c>
      <c r="BA40" s="17" t="s">
        <v>9536</v>
      </c>
      <c r="BB40" s="17" t="s">
        <v>9536</v>
      </c>
      <c r="BC40" s="17" t="s">
        <v>9536</v>
      </c>
      <c r="BD40" s="17" t="s">
        <v>9536</v>
      </c>
      <c r="BE40" s="17" t="s">
        <v>9536</v>
      </c>
      <c r="BF40" s="17" t="s">
        <v>9536</v>
      </c>
      <c r="BG40" s="17" t="s">
        <v>9536</v>
      </c>
      <c r="BH40" s="17" t="s">
        <v>9536</v>
      </c>
      <c r="BI40" s="17" t="s">
        <v>9536</v>
      </c>
      <c r="BJ40" s="17" t="s">
        <v>9536</v>
      </c>
      <c r="BK40" s="17" t="s">
        <v>9536</v>
      </c>
      <c r="BL40" s="17" t="s">
        <v>9536</v>
      </c>
      <c r="BM40" s="17" t="s">
        <v>9536</v>
      </c>
      <c r="BN40" s="17" t="s">
        <v>9536</v>
      </c>
      <c r="BO40" s="17" t="s">
        <v>9536</v>
      </c>
      <c r="BP40" s="17" t="s">
        <v>9536</v>
      </c>
      <c r="BQ40" s="17" t="s">
        <v>9536</v>
      </c>
      <c r="BR40" s="17" t="s">
        <v>9536</v>
      </c>
      <c r="BS40" s="17" t="s">
        <v>9536</v>
      </c>
      <c r="BT40" s="17" t="s">
        <v>9536</v>
      </c>
      <c r="BU40" s="17" t="s">
        <v>9536</v>
      </c>
      <c r="BV40" s="17" t="s">
        <v>9536</v>
      </c>
      <c r="BW40" s="17" t="s">
        <v>9536</v>
      </c>
      <c r="BX40" s="17" t="s">
        <v>9536</v>
      </c>
      <c r="BY40" s="17" t="s">
        <v>9536</v>
      </c>
      <c r="BZ40" s="17" t="s">
        <v>9536</v>
      </c>
      <c r="CA40" s="17" t="s">
        <v>9536</v>
      </c>
      <c r="CB40" s="17" t="s">
        <v>9536</v>
      </c>
      <c r="CC40" s="17" t="s">
        <v>9536</v>
      </c>
      <c r="CD40" s="17" t="s">
        <v>9536</v>
      </c>
      <c r="CE40" s="17" t="s">
        <v>9536</v>
      </c>
      <c r="CF40" s="17" t="s">
        <v>9536</v>
      </c>
      <c r="CG40" s="17" t="s">
        <v>9536</v>
      </c>
      <c r="CH40" s="17" t="s">
        <v>9536</v>
      </c>
      <c r="CI40" s="17" t="s">
        <v>9536</v>
      </c>
      <c r="CJ40" s="17" t="s">
        <v>9536</v>
      </c>
      <c r="CK40" s="17" t="s">
        <v>9536</v>
      </c>
      <c r="CL40" s="17" t="s">
        <v>9536</v>
      </c>
      <c r="CM40" s="17" t="s">
        <v>9536</v>
      </c>
      <c r="CN40" s="17" t="s">
        <v>9536</v>
      </c>
      <c r="CO40" s="17" t="s">
        <v>9536</v>
      </c>
      <c r="CP40" s="17" t="s">
        <v>9536</v>
      </c>
      <c r="CQ40" s="17" t="s">
        <v>9536</v>
      </c>
      <c r="CR40" s="17" t="s">
        <v>9536</v>
      </c>
      <c r="CS40" s="17" t="s">
        <v>9536</v>
      </c>
      <c r="CT40" s="17" t="s">
        <v>9536</v>
      </c>
      <c r="CU40" s="17" t="s">
        <v>9536</v>
      </c>
      <c r="CV40" s="17" t="s">
        <v>9536</v>
      </c>
      <c r="CW40" s="17" t="s">
        <v>9536</v>
      </c>
      <c r="CX40" s="17" t="s">
        <v>9536</v>
      </c>
      <c r="CY40" s="17" t="s">
        <v>9536</v>
      </c>
      <c r="CZ40" s="17" t="s">
        <v>9536</v>
      </c>
      <c r="DA40" s="17" t="s">
        <v>9536</v>
      </c>
      <c r="DB40" s="17" t="s">
        <v>9536</v>
      </c>
      <c r="DC40" s="17" t="s">
        <v>9536</v>
      </c>
      <c r="DD40" s="17" t="s">
        <v>9536</v>
      </c>
      <c r="DE40" s="17" t="s">
        <v>9536</v>
      </c>
      <c r="DF40" s="17" t="s">
        <v>9536</v>
      </c>
      <c r="DG40" s="17" t="s">
        <v>9536</v>
      </c>
      <c r="DH40" s="17" t="s">
        <v>9536</v>
      </c>
      <c r="DI40" s="17" t="s">
        <v>9536</v>
      </c>
      <c r="DJ40" s="17" t="s">
        <v>9536</v>
      </c>
      <c r="DK40" s="17" t="s">
        <v>9536</v>
      </c>
      <c r="DL40" s="17" t="s">
        <v>9536</v>
      </c>
      <c r="DM40" s="17" t="s">
        <v>9536</v>
      </c>
      <c r="DN40" s="17" t="s">
        <v>9536</v>
      </c>
      <c r="DO40" s="17" t="s">
        <v>9536</v>
      </c>
      <c r="DP40" s="17" t="s">
        <v>9536</v>
      </c>
      <c r="DQ40" s="17" t="s">
        <v>9536</v>
      </c>
      <c r="DR40" s="17" t="s">
        <v>9536</v>
      </c>
      <c r="DS40" s="17" t="s">
        <v>9536</v>
      </c>
      <c r="DT40" s="17" t="s">
        <v>9536</v>
      </c>
      <c r="DU40" s="17" t="s">
        <v>9536</v>
      </c>
      <c r="DV40" s="17" t="s">
        <v>9536</v>
      </c>
      <c r="DW40" s="17" t="s">
        <v>9536</v>
      </c>
      <c r="DX40" s="17" t="s">
        <v>9536</v>
      </c>
      <c r="DY40" s="17" t="s">
        <v>9536</v>
      </c>
      <c r="DZ40" s="17" t="s">
        <v>9536</v>
      </c>
      <c r="EA40" s="17" t="s">
        <v>9536</v>
      </c>
      <c r="EB40" s="17" t="s">
        <v>9536</v>
      </c>
      <c r="EC40" s="17" t="s">
        <v>9536</v>
      </c>
      <c r="ED40" s="17" t="s">
        <v>9536</v>
      </c>
      <c r="EE40" s="17" t="s">
        <v>9536</v>
      </c>
      <c r="EF40" s="17" t="s">
        <v>9536</v>
      </c>
      <c r="EG40" s="17" t="s">
        <v>9536</v>
      </c>
      <c r="EH40" s="17" t="s">
        <v>9536</v>
      </c>
      <c r="EI40" s="17" t="s">
        <v>9536</v>
      </c>
      <c r="EJ40" s="17" t="s">
        <v>9536</v>
      </c>
      <c r="EK40" s="17" t="s">
        <v>9536</v>
      </c>
      <c r="EL40" s="17" t="s">
        <v>9536</v>
      </c>
      <c r="EM40" s="17" t="s">
        <v>9536</v>
      </c>
      <c r="EN40" s="17" t="s">
        <v>9536</v>
      </c>
      <c r="EO40" s="17" t="s">
        <v>9536</v>
      </c>
      <c r="EP40" s="17" t="s">
        <v>9536</v>
      </c>
      <c r="EQ40" s="17" t="s">
        <v>9536</v>
      </c>
      <c r="ER40" s="17" t="s">
        <v>9536</v>
      </c>
      <c r="ES40" s="17" t="s">
        <v>9536</v>
      </c>
      <c r="ET40" s="17" t="s">
        <v>9536</v>
      </c>
      <c r="EU40" s="17" t="s">
        <v>9536</v>
      </c>
      <c r="EV40" s="17" t="s">
        <v>9536</v>
      </c>
      <c r="EW40" s="17" t="s">
        <v>9536</v>
      </c>
      <c r="EX40" s="17" t="s">
        <v>9536</v>
      </c>
      <c r="EY40" s="17" t="s">
        <v>9536</v>
      </c>
      <c r="EZ40" s="17" t="s">
        <v>9536</v>
      </c>
      <c r="FA40" s="17" t="s">
        <v>9536</v>
      </c>
      <c r="FB40" s="17" t="s">
        <v>9536</v>
      </c>
      <c r="FC40" s="17" t="s">
        <v>9536</v>
      </c>
      <c r="FD40" s="17" t="s">
        <v>9536</v>
      </c>
      <c r="FE40" s="17" t="s">
        <v>9536</v>
      </c>
      <c r="FF40" s="17" t="s">
        <v>9536</v>
      </c>
      <c r="FG40" s="17" t="s">
        <v>9536</v>
      </c>
      <c r="FH40" s="17" t="s">
        <v>9536</v>
      </c>
      <c r="FI40" s="17" t="s">
        <v>9536</v>
      </c>
      <c r="FJ40" s="17" t="s">
        <v>9536</v>
      </c>
      <c r="FK40" s="17" t="s">
        <v>9536</v>
      </c>
      <c r="FL40" s="17" t="s">
        <v>9536</v>
      </c>
      <c r="FM40" s="17" t="s">
        <v>9536</v>
      </c>
      <c r="FN40" s="17" t="s">
        <v>9536</v>
      </c>
      <c r="FO40" s="17" t="s">
        <v>9536</v>
      </c>
      <c r="FP40" s="17" t="s">
        <v>9536</v>
      </c>
      <c r="FQ40" s="17" t="s">
        <v>9536</v>
      </c>
      <c r="FR40" s="17" t="s">
        <v>9536</v>
      </c>
      <c r="FS40" s="17" t="s">
        <v>9536</v>
      </c>
      <c r="FT40" s="17" t="s">
        <v>9536</v>
      </c>
      <c r="FU40" s="17" t="s">
        <v>9536</v>
      </c>
      <c r="FV40" s="17" t="s">
        <v>9536</v>
      </c>
      <c r="FW40" s="17" t="s">
        <v>9536</v>
      </c>
      <c r="FX40" s="17" t="s">
        <v>9536</v>
      </c>
      <c r="FY40" s="17" t="s">
        <v>9536</v>
      </c>
      <c r="FZ40" s="17" t="s">
        <v>9536</v>
      </c>
      <c r="GA40" s="17" t="s">
        <v>9536</v>
      </c>
      <c r="GB40" s="17" t="s">
        <v>9536</v>
      </c>
      <c r="GC40" s="17" t="s">
        <v>9536</v>
      </c>
      <c r="GD40" s="17" t="s">
        <v>9536</v>
      </c>
      <c r="GE40" s="17" t="s">
        <v>9536</v>
      </c>
      <c r="GF40" s="17" t="s">
        <v>9536</v>
      </c>
      <c r="GG40" s="17" t="s">
        <v>9536</v>
      </c>
      <c r="GH40" s="17" t="s">
        <v>9536</v>
      </c>
      <c r="GI40" s="17" t="s">
        <v>9536</v>
      </c>
      <c r="GJ40" s="17" t="s">
        <v>9536</v>
      </c>
      <c r="GK40" s="17" t="s">
        <v>9536</v>
      </c>
      <c r="GL40" s="17" t="s">
        <v>9536</v>
      </c>
      <c r="GM40" s="17" t="s">
        <v>9536</v>
      </c>
      <c r="GN40" s="17" t="s">
        <v>9536</v>
      </c>
      <c r="GO40" s="17" t="s">
        <v>9536</v>
      </c>
      <c r="GP40" s="17" t="s">
        <v>9536</v>
      </c>
      <c r="GQ40" s="17" t="s">
        <v>9536</v>
      </c>
      <c r="GR40" s="17" t="s">
        <v>9536</v>
      </c>
      <c r="GS40" s="17" t="s">
        <v>9536</v>
      </c>
      <c r="GT40" s="17" t="s">
        <v>9536</v>
      </c>
    </row>
    <row r="41" spans="1:202" s="1" customFormat="1">
      <c r="A41" s="16" t="s">
        <v>277</v>
      </c>
      <c r="B41" s="16" t="s">
        <v>278</v>
      </c>
      <c r="C41" s="17" t="s">
        <v>9536</v>
      </c>
      <c r="D41" s="17" t="s">
        <v>9536</v>
      </c>
      <c r="E41" s="17" t="s">
        <v>9536</v>
      </c>
      <c r="F41" s="17" t="s">
        <v>9536</v>
      </c>
      <c r="G41" s="17" t="s">
        <v>9536</v>
      </c>
      <c r="H41" s="17" t="s">
        <v>9536</v>
      </c>
      <c r="I41" s="17" t="s">
        <v>9536</v>
      </c>
      <c r="J41" s="17" t="s">
        <v>9536</v>
      </c>
      <c r="K41" s="17" t="s">
        <v>9536</v>
      </c>
      <c r="L41" s="17" t="s">
        <v>9536</v>
      </c>
      <c r="M41" s="17" t="s">
        <v>9536</v>
      </c>
      <c r="N41" s="17" t="s">
        <v>9536</v>
      </c>
      <c r="O41" s="17" t="s">
        <v>9536</v>
      </c>
      <c r="P41" s="17" t="s">
        <v>9536</v>
      </c>
      <c r="Q41" s="17" t="s">
        <v>9536</v>
      </c>
      <c r="R41" s="17" t="s">
        <v>9536</v>
      </c>
      <c r="S41" s="17" t="s">
        <v>9536</v>
      </c>
      <c r="T41" s="17" t="s">
        <v>9536</v>
      </c>
      <c r="U41" s="17" t="s">
        <v>9536</v>
      </c>
      <c r="V41" s="17" t="s">
        <v>9536</v>
      </c>
      <c r="W41" s="17" t="s">
        <v>9536</v>
      </c>
      <c r="X41" s="17" t="s">
        <v>9536</v>
      </c>
      <c r="Y41" s="17" t="s">
        <v>9536</v>
      </c>
      <c r="Z41" s="17" t="s">
        <v>9536</v>
      </c>
      <c r="AA41" s="17" t="s">
        <v>9536</v>
      </c>
      <c r="AB41" s="17" t="s">
        <v>9536</v>
      </c>
      <c r="AC41" s="17" t="s">
        <v>9536</v>
      </c>
      <c r="AD41" s="17" t="s">
        <v>9536</v>
      </c>
      <c r="AE41" s="17" t="s">
        <v>9536</v>
      </c>
      <c r="AF41" s="17" t="s">
        <v>9536</v>
      </c>
      <c r="AG41" s="17" t="s">
        <v>9536</v>
      </c>
      <c r="AH41" s="17" t="s">
        <v>9536</v>
      </c>
      <c r="AI41" s="17" t="s">
        <v>9536</v>
      </c>
      <c r="AJ41" s="17" t="s">
        <v>9536</v>
      </c>
      <c r="AK41" s="17" t="s">
        <v>9536</v>
      </c>
      <c r="AL41" s="17" t="s">
        <v>9536</v>
      </c>
      <c r="AM41" s="17" t="s">
        <v>9536</v>
      </c>
      <c r="AN41" s="17" t="s">
        <v>9536</v>
      </c>
      <c r="AO41" s="17" t="s">
        <v>9536</v>
      </c>
      <c r="AP41" s="17" t="s">
        <v>9536</v>
      </c>
      <c r="AQ41" s="17" t="s">
        <v>9536</v>
      </c>
      <c r="AR41" s="17" t="s">
        <v>9536</v>
      </c>
      <c r="AS41" s="17" t="s">
        <v>9536</v>
      </c>
      <c r="AT41" s="17" t="s">
        <v>9536</v>
      </c>
      <c r="AU41" s="17" t="s">
        <v>9536</v>
      </c>
      <c r="AV41" s="17" t="s">
        <v>9536</v>
      </c>
      <c r="AW41" s="17" t="s">
        <v>9536</v>
      </c>
      <c r="AX41" s="17" t="s">
        <v>9536</v>
      </c>
      <c r="AY41" s="17" t="s">
        <v>9536</v>
      </c>
      <c r="AZ41" s="17" t="s">
        <v>9536</v>
      </c>
      <c r="BA41" s="17" t="s">
        <v>9536</v>
      </c>
      <c r="BB41" s="17" t="s">
        <v>9536</v>
      </c>
      <c r="BC41" s="17" t="s">
        <v>9536</v>
      </c>
      <c r="BD41" s="17" t="s">
        <v>9536</v>
      </c>
      <c r="BE41" s="17" t="s">
        <v>9536</v>
      </c>
      <c r="BF41" s="17" t="s">
        <v>9536</v>
      </c>
      <c r="BG41" s="17" t="s">
        <v>9536</v>
      </c>
      <c r="BH41" s="17" t="s">
        <v>9536</v>
      </c>
      <c r="BI41" s="17" t="s">
        <v>9536</v>
      </c>
      <c r="BJ41" s="17" t="s">
        <v>9536</v>
      </c>
      <c r="BK41" s="17" t="s">
        <v>9536</v>
      </c>
      <c r="BL41" s="17" t="s">
        <v>9536</v>
      </c>
      <c r="BM41" s="17" t="s">
        <v>9536</v>
      </c>
      <c r="BN41" s="17" t="s">
        <v>9536</v>
      </c>
      <c r="BO41" s="17" t="s">
        <v>9536</v>
      </c>
      <c r="BP41" s="17" t="s">
        <v>9536</v>
      </c>
      <c r="BQ41" s="17" t="s">
        <v>9536</v>
      </c>
      <c r="BR41" s="17" t="s">
        <v>9536</v>
      </c>
      <c r="BS41" s="17" t="s">
        <v>9536</v>
      </c>
      <c r="BT41" s="17" t="s">
        <v>9536</v>
      </c>
      <c r="BU41" s="17" t="s">
        <v>9536</v>
      </c>
      <c r="BV41" s="17" t="s">
        <v>9536</v>
      </c>
      <c r="BW41" s="17" t="s">
        <v>9536</v>
      </c>
      <c r="BX41" s="17" t="s">
        <v>9536</v>
      </c>
      <c r="BY41" s="17" t="s">
        <v>9536</v>
      </c>
      <c r="BZ41" s="17" t="s">
        <v>9536</v>
      </c>
      <c r="CA41" s="17" t="s">
        <v>9536</v>
      </c>
      <c r="CB41" s="17" t="s">
        <v>9536</v>
      </c>
      <c r="CC41" s="17" t="s">
        <v>9536</v>
      </c>
      <c r="CD41" s="17" t="s">
        <v>9536</v>
      </c>
      <c r="CE41" s="17" t="s">
        <v>9536</v>
      </c>
      <c r="CF41" s="17" t="s">
        <v>9536</v>
      </c>
      <c r="CG41" s="17" t="s">
        <v>9536</v>
      </c>
      <c r="CH41" s="17" t="s">
        <v>9536</v>
      </c>
      <c r="CI41" s="17" t="s">
        <v>9536</v>
      </c>
      <c r="CJ41" s="17" t="s">
        <v>9536</v>
      </c>
      <c r="CK41" s="17" t="s">
        <v>9536</v>
      </c>
      <c r="CL41" s="17" t="s">
        <v>9536</v>
      </c>
      <c r="CM41" s="17" t="s">
        <v>9536</v>
      </c>
      <c r="CN41" s="17" t="s">
        <v>9536</v>
      </c>
      <c r="CO41" s="17" t="s">
        <v>9536</v>
      </c>
      <c r="CP41" s="17" t="s">
        <v>9536</v>
      </c>
      <c r="CQ41" s="17" t="s">
        <v>9536</v>
      </c>
      <c r="CR41" s="17" t="s">
        <v>9536</v>
      </c>
      <c r="CS41" s="17" t="s">
        <v>9536</v>
      </c>
      <c r="CT41" s="17" t="s">
        <v>9536</v>
      </c>
      <c r="CU41" s="17" t="s">
        <v>9536</v>
      </c>
      <c r="CV41" s="17" t="s">
        <v>9536</v>
      </c>
      <c r="CW41" s="17" t="s">
        <v>9536</v>
      </c>
      <c r="CX41" s="17" t="s">
        <v>9536</v>
      </c>
      <c r="CY41" s="17" t="s">
        <v>9536</v>
      </c>
      <c r="CZ41" s="17" t="s">
        <v>9536</v>
      </c>
      <c r="DA41" s="17" t="s">
        <v>9536</v>
      </c>
      <c r="DB41" s="17" t="s">
        <v>9536</v>
      </c>
      <c r="DC41" s="17" t="s">
        <v>9536</v>
      </c>
      <c r="DD41" s="17" t="s">
        <v>9536</v>
      </c>
      <c r="DE41" s="17" t="s">
        <v>9536</v>
      </c>
      <c r="DF41" s="17" t="s">
        <v>9536</v>
      </c>
      <c r="DG41" s="17" t="s">
        <v>9536</v>
      </c>
      <c r="DH41" s="17" t="s">
        <v>9536</v>
      </c>
      <c r="DI41" s="17" t="s">
        <v>9536</v>
      </c>
      <c r="DJ41" s="17" t="s">
        <v>9536</v>
      </c>
      <c r="DK41" s="17" t="s">
        <v>9536</v>
      </c>
      <c r="DL41" s="17" t="s">
        <v>9536</v>
      </c>
      <c r="DM41" s="17" t="s">
        <v>9536</v>
      </c>
      <c r="DN41" s="17" t="s">
        <v>9536</v>
      </c>
      <c r="DO41" s="17" t="s">
        <v>9536</v>
      </c>
      <c r="DP41" s="17" t="s">
        <v>9536</v>
      </c>
      <c r="DQ41" s="17" t="s">
        <v>9536</v>
      </c>
      <c r="DR41" s="17" t="s">
        <v>9536</v>
      </c>
      <c r="DS41" s="17" t="s">
        <v>9536</v>
      </c>
      <c r="DT41" s="17" t="s">
        <v>9536</v>
      </c>
      <c r="DU41" s="17" t="s">
        <v>9536</v>
      </c>
      <c r="DV41" s="17" t="s">
        <v>9536</v>
      </c>
      <c r="DW41" s="17" t="s">
        <v>9536</v>
      </c>
      <c r="DX41" s="17" t="s">
        <v>9536</v>
      </c>
      <c r="DY41" s="17" t="s">
        <v>9536</v>
      </c>
      <c r="DZ41" s="17" t="s">
        <v>9536</v>
      </c>
      <c r="EA41" s="17" t="s">
        <v>9536</v>
      </c>
      <c r="EB41" s="17" t="s">
        <v>9536</v>
      </c>
      <c r="EC41" s="17" t="s">
        <v>9536</v>
      </c>
      <c r="ED41" s="17" t="s">
        <v>9536</v>
      </c>
      <c r="EE41" s="17" t="s">
        <v>9536</v>
      </c>
      <c r="EF41" s="17" t="s">
        <v>9536</v>
      </c>
      <c r="EG41" s="17" t="s">
        <v>9536</v>
      </c>
      <c r="EH41" s="17" t="s">
        <v>9536</v>
      </c>
      <c r="EI41" s="17" t="s">
        <v>9536</v>
      </c>
      <c r="EJ41" s="17" t="s">
        <v>9536</v>
      </c>
      <c r="EK41" s="17" t="s">
        <v>9536</v>
      </c>
      <c r="EL41" s="17" t="s">
        <v>9536</v>
      </c>
      <c r="EM41" s="17" t="s">
        <v>9536</v>
      </c>
      <c r="EN41" s="17" t="s">
        <v>9536</v>
      </c>
      <c r="EO41" s="17" t="s">
        <v>9536</v>
      </c>
      <c r="EP41" s="17" t="s">
        <v>9536</v>
      </c>
      <c r="EQ41" s="17" t="s">
        <v>9536</v>
      </c>
      <c r="ER41" s="17" t="s">
        <v>9536</v>
      </c>
      <c r="ES41" s="17" t="s">
        <v>9536</v>
      </c>
      <c r="ET41" s="17" t="s">
        <v>9536</v>
      </c>
      <c r="EU41" s="17" t="s">
        <v>9536</v>
      </c>
      <c r="EV41" s="17" t="s">
        <v>9536</v>
      </c>
      <c r="EW41" s="17" t="s">
        <v>9536</v>
      </c>
      <c r="EX41" s="17" t="s">
        <v>9536</v>
      </c>
      <c r="EY41" s="17" t="s">
        <v>9536</v>
      </c>
      <c r="EZ41" s="17" t="s">
        <v>9536</v>
      </c>
      <c r="FA41" s="17" t="s">
        <v>9536</v>
      </c>
      <c r="FB41" s="17" t="s">
        <v>9536</v>
      </c>
      <c r="FC41" s="17" t="s">
        <v>9536</v>
      </c>
      <c r="FD41" s="17" t="s">
        <v>9536</v>
      </c>
      <c r="FE41" s="17" t="s">
        <v>9536</v>
      </c>
      <c r="FF41" s="17" t="s">
        <v>9536</v>
      </c>
      <c r="FG41" s="17" t="s">
        <v>9536</v>
      </c>
      <c r="FH41" s="17" t="s">
        <v>9536</v>
      </c>
      <c r="FI41" s="17" t="s">
        <v>9536</v>
      </c>
      <c r="FJ41" s="17" t="s">
        <v>9536</v>
      </c>
      <c r="FK41" s="17" t="s">
        <v>9536</v>
      </c>
      <c r="FL41" s="17" t="s">
        <v>9536</v>
      </c>
      <c r="FM41" s="17" t="s">
        <v>9536</v>
      </c>
      <c r="FN41" s="17" t="s">
        <v>9536</v>
      </c>
      <c r="FO41" s="17" t="s">
        <v>9536</v>
      </c>
      <c r="FP41" s="17" t="s">
        <v>9536</v>
      </c>
      <c r="FQ41" s="17" t="s">
        <v>9536</v>
      </c>
      <c r="FR41" s="17" t="s">
        <v>9536</v>
      </c>
      <c r="FS41" s="17" t="s">
        <v>9536</v>
      </c>
      <c r="FT41" s="17" t="s">
        <v>9536</v>
      </c>
      <c r="FU41" s="17" t="s">
        <v>9536</v>
      </c>
      <c r="FV41" s="17" t="s">
        <v>9536</v>
      </c>
      <c r="FW41" s="17" t="s">
        <v>9536</v>
      </c>
      <c r="FX41" s="17" t="s">
        <v>9536</v>
      </c>
      <c r="FY41" s="17" t="s">
        <v>9536</v>
      </c>
      <c r="FZ41" s="17" t="s">
        <v>9536</v>
      </c>
      <c r="GA41" s="17" t="s">
        <v>9536</v>
      </c>
      <c r="GB41" s="17" t="s">
        <v>9536</v>
      </c>
      <c r="GC41" s="17" t="s">
        <v>9536</v>
      </c>
      <c r="GD41" s="17" t="s">
        <v>9536</v>
      </c>
      <c r="GE41" s="17" t="s">
        <v>9536</v>
      </c>
      <c r="GF41" s="17" t="s">
        <v>9536</v>
      </c>
      <c r="GG41" s="17" t="s">
        <v>9536</v>
      </c>
      <c r="GH41" s="17" t="s">
        <v>9536</v>
      </c>
      <c r="GI41" s="17" t="s">
        <v>9536</v>
      </c>
      <c r="GJ41" s="17" t="s">
        <v>9536</v>
      </c>
      <c r="GK41" s="17" t="s">
        <v>9536</v>
      </c>
      <c r="GL41" s="17" t="s">
        <v>9536</v>
      </c>
      <c r="GM41" s="17" t="s">
        <v>9536</v>
      </c>
      <c r="GN41" s="17" t="s">
        <v>9536</v>
      </c>
      <c r="GO41" s="17" t="s">
        <v>9536</v>
      </c>
      <c r="GP41" s="17" t="s">
        <v>9536</v>
      </c>
      <c r="GQ41" s="17" t="s">
        <v>9536</v>
      </c>
      <c r="GR41" s="17" t="s">
        <v>9536</v>
      </c>
      <c r="GS41" s="17" t="s">
        <v>9536</v>
      </c>
      <c r="GT41" s="17" t="s">
        <v>9536</v>
      </c>
    </row>
    <row r="42" spans="1:202" s="1" customFormat="1">
      <c r="A42" s="16" t="s">
        <v>279</v>
      </c>
      <c r="B42" s="16" t="s">
        <v>280</v>
      </c>
      <c r="C42" s="17" t="s">
        <v>9536</v>
      </c>
      <c r="D42" s="17" t="s">
        <v>9536</v>
      </c>
      <c r="E42" s="17" t="s">
        <v>9536</v>
      </c>
      <c r="F42" s="17" t="s">
        <v>9536</v>
      </c>
      <c r="G42" s="17" t="s">
        <v>9536</v>
      </c>
      <c r="H42" s="17" t="s">
        <v>9536</v>
      </c>
      <c r="I42" s="17" t="s">
        <v>9536</v>
      </c>
      <c r="J42" s="17" t="s">
        <v>9536</v>
      </c>
      <c r="K42" s="17" t="s">
        <v>9536</v>
      </c>
      <c r="L42" s="17" t="s">
        <v>9536</v>
      </c>
      <c r="M42" s="17" t="s">
        <v>9536</v>
      </c>
      <c r="N42" s="17" t="s">
        <v>9536</v>
      </c>
      <c r="O42" s="17" t="s">
        <v>9536</v>
      </c>
      <c r="P42" s="17" t="s">
        <v>9536</v>
      </c>
      <c r="Q42" s="17" t="s">
        <v>9536</v>
      </c>
      <c r="R42" s="17" t="s">
        <v>9536</v>
      </c>
      <c r="S42" s="17" t="s">
        <v>9536</v>
      </c>
      <c r="T42" s="17" t="s">
        <v>9536</v>
      </c>
      <c r="U42" s="17" t="s">
        <v>9536</v>
      </c>
      <c r="V42" s="17" t="s">
        <v>9536</v>
      </c>
      <c r="W42" s="17" t="s">
        <v>9536</v>
      </c>
      <c r="X42" s="17" t="s">
        <v>9536</v>
      </c>
      <c r="Y42" s="17" t="s">
        <v>9536</v>
      </c>
      <c r="Z42" s="17" t="s">
        <v>9536</v>
      </c>
      <c r="AA42" s="17" t="s">
        <v>9536</v>
      </c>
      <c r="AB42" s="17" t="s">
        <v>9536</v>
      </c>
      <c r="AC42" s="17" t="s">
        <v>9536</v>
      </c>
      <c r="AD42" s="17" t="s">
        <v>9536</v>
      </c>
      <c r="AE42" s="17" t="s">
        <v>9536</v>
      </c>
      <c r="AF42" s="17" t="s">
        <v>9536</v>
      </c>
      <c r="AG42" s="17" t="s">
        <v>9536</v>
      </c>
      <c r="AH42" s="17" t="s">
        <v>9536</v>
      </c>
      <c r="AI42" s="17" t="s">
        <v>9536</v>
      </c>
      <c r="AJ42" s="17" t="s">
        <v>9536</v>
      </c>
      <c r="AK42" s="17" t="s">
        <v>9536</v>
      </c>
      <c r="AL42" s="17" t="s">
        <v>9536</v>
      </c>
      <c r="AM42" s="17" t="s">
        <v>9536</v>
      </c>
      <c r="AN42" s="17" t="s">
        <v>9536</v>
      </c>
      <c r="AO42" s="17" t="s">
        <v>9536</v>
      </c>
      <c r="AP42" s="17" t="s">
        <v>9536</v>
      </c>
      <c r="AQ42" s="17" t="s">
        <v>9536</v>
      </c>
      <c r="AR42" s="17" t="s">
        <v>9536</v>
      </c>
      <c r="AS42" s="17" t="s">
        <v>9536</v>
      </c>
      <c r="AT42" s="17" t="s">
        <v>9536</v>
      </c>
      <c r="AU42" s="17" t="s">
        <v>9536</v>
      </c>
      <c r="AV42" s="17" t="s">
        <v>9536</v>
      </c>
      <c r="AW42" s="17" t="s">
        <v>9536</v>
      </c>
      <c r="AX42" s="17" t="s">
        <v>9536</v>
      </c>
      <c r="AY42" s="17" t="s">
        <v>9536</v>
      </c>
      <c r="AZ42" s="17" t="s">
        <v>9536</v>
      </c>
      <c r="BA42" s="17" t="s">
        <v>9536</v>
      </c>
      <c r="BB42" s="17" t="s">
        <v>9536</v>
      </c>
      <c r="BC42" s="17" t="s">
        <v>9536</v>
      </c>
      <c r="BD42" s="17" t="s">
        <v>9536</v>
      </c>
      <c r="BE42" s="17" t="s">
        <v>9536</v>
      </c>
      <c r="BF42" s="17" t="s">
        <v>9536</v>
      </c>
      <c r="BG42" s="17" t="s">
        <v>9536</v>
      </c>
      <c r="BH42" s="17" t="s">
        <v>9536</v>
      </c>
      <c r="BI42" s="17" t="s">
        <v>9536</v>
      </c>
      <c r="BJ42" s="17" t="s">
        <v>9536</v>
      </c>
      <c r="BK42" s="17" t="s">
        <v>9536</v>
      </c>
      <c r="BL42" s="17" t="s">
        <v>9536</v>
      </c>
      <c r="BM42" s="17" t="s">
        <v>9536</v>
      </c>
      <c r="BN42" s="17" t="s">
        <v>9536</v>
      </c>
      <c r="BO42" s="17" t="s">
        <v>9536</v>
      </c>
      <c r="BP42" s="17" t="s">
        <v>9536</v>
      </c>
      <c r="BQ42" s="17" t="s">
        <v>9536</v>
      </c>
      <c r="BR42" s="17" t="s">
        <v>9536</v>
      </c>
      <c r="BS42" s="17" t="s">
        <v>9536</v>
      </c>
      <c r="BT42" s="17" t="s">
        <v>9536</v>
      </c>
      <c r="BU42" s="17" t="s">
        <v>9536</v>
      </c>
      <c r="BV42" s="17" t="s">
        <v>9536</v>
      </c>
      <c r="BW42" s="17" t="s">
        <v>9536</v>
      </c>
      <c r="BX42" s="17" t="s">
        <v>9536</v>
      </c>
      <c r="BY42" s="17" t="s">
        <v>9536</v>
      </c>
      <c r="BZ42" s="17" t="s">
        <v>9536</v>
      </c>
      <c r="CA42" s="17" t="s">
        <v>9536</v>
      </c>
      <c r="CB42" s="17" t="s">
        <v>9536</v>
      </c>
      <c r="CC42" s="17" t="s">
        <v>9536</v>
      </c>
      <c r="CD42" s="17" t="s">
        <v>9536</v>
      </c>
      <c r="CE42" s="17" t="s">
        <v>9536</v>
      </c>
      <c r="CF42" s="17" t="s">
        <v>9536</v>
      </c>
      <c r="CG42" s="17" t="s">
        <v>9536</v>
      </c>
      <c r="CH42" s="17" t="s">
        <v>9536</v>
      </c>
      <c r="CI42" s="17" t="s">
        <v>9536</v>
      </c>
      <c r="CJ42" s="17" t="s">
        <v>9536</v>
      </c>
      <c r="CK42" s="17" t="s">
        <v>9536</v>
      </c>
      <c r="CL42" s="17" t="s">
        <v>9536</v>
      </c>
      <c r="CM42" s="17" t="s">
        <v>9536</v>
      </c>
      <c r="CN42" s="17" t="s">
        <v>9536</v>
      </c>
      <c r="CO42" s="17" t="s">
        <v>9536</v>
      </c>
      <c r="CP42" s="17" t="s">
        <v>9536</v>
      </c>
      <c r="CQ42" s="17" t="s">
        <v>9536</v>
      </c>
      <c r="CR42" s="17" t="s">
        <v>9536</v>
      </c>
      <c r="CS42" s="17" t="s">
        <v>9536</v>
      </c>
      <c r="CT42" s="17" t="s">
        <v>9536</v>
      </c>
      <c r="CU42" s="17" t="s">
        <v>9536</v>
      </c>
      <c r="CV42" s="17" t="s">
        <v>9536</v>
      </c>
      <c r="CW42" s="17" t="s">
        <v>9536</v>
      </c>
      <c r="CX42" s="17" t="s">
        <v>9536</v>
      </c>
      <c r="CY42" s="17" t="s">
        <v>9536</v>
      </c>
      <c r="CZ42" s="17" t="s">
        <v>9536</v>
      </c>
      <c r="DA42" s="17" t="s">
        <v>9536</v>
      </c>
      <c r="DB42" s="17" t="s">
        <v>9536</v>
      </c>
      <c r="DC42" s="17" t="s">
        <v>9536</v>
      </c>
      <c r="DD42" s="17" t="s">
        <v>9536</v>
      </c>
      <c r="DE42" s="17" t="s">
        <v>9536</v>
      </c>
      <c r="DF42" s="17" t="s">
        <v>9536</v>
      </c>
      <c r="DG42" s="17" t="s">
        <v>9536</v>
      </c>
      <c r="DH42" s="17" t="s">
        <v>9536</v>
      </c>
      <c r="DI42" s="17" t="s">
        <v>9536</v>
      </c>
      <c r="DJ42" s="17" t="s">
        <v>9536</v>
      </c>
      <c r="DK42" s="17" t="s">
        <v>9536</v>
      </c>
      <c r="DL42" s="17" t="s">
        <v>9536</v>
      </c>
      <c r="DM42" s="17" t="s">
        <v>9536</v>
      </c>
      <c r="DN42" s="17" t="s">
        <v>9536</v>
      </c>
      <c r="DO42" s="17" t="s">
        <v>9536</v>
      </c>
      <c r="DP42" s="17" t="s">
        <v>9536</v>
      </c>
      <c r="DQ42" s="17" t="s">
        <v>9536</v>
      </c>
      <c r="DR42" s="17" t="s">
        <v>9536</v>
      </c>
      <c r="DS42" s="17" t="s">
        <v>9536</v>
      </c>
      <c r="DT42" s="17" t="s">
        <v>9536</v>
      </c>
      <c r="DU42" s="17" t="s">
        <v>9536</v>
      </c>
      <c r="DV42" s="17" t="s">
        <v>9536</v>
      </c>
      <c r="DW42" s="17" t="s">
        <v>9536</v>
      </c>
      <c r="DX42" s="17" t="s">
        <v>9536</v>
      </c>
      <c r="DY42" s="17" t="s">
        <v>9536</v>
      </c>
      <c r="DZ42" s="17" t="s">
        <v>9536</v>
      </c>
      <c r="EA42" s="17" t="s">
        <v>9536</v>
      </c>
      <c r="EB42" s="17" t="s">
        <v>9536</v>
      </c>
      <c r="EC42" s="17" t="s">
        <v>9536</v>
      </c>
      <c r="ED42" s="17" t="s">
        <v>9536</v>
      </c>
      <c r="EE42" s="17" t="s">
        <v>9536</v>
      </c>
      <c r="EF42" s="17" t="s">
        <v>9536</v>
      </c>
      <c r="EG42" s="17" t="s">
        <v>9536</v>
      </c>
      <c r="EH42" s="17" t="s">
        <v>9536</v>
      </c>
      <c r="EI42" s="17" t="s">
        <v>9536</v>
      </c>
      <c r="EJ42" s="17" t="s">
        <v>9536</v>
      </c>
      <c r="EK42" s="17" t="s">
        <v>9536</v>
      </c>
      <c r="EL42" s="17" t="s">
        <v>9536</v>
      </c>
      <c r="EM42" s="17" t="s">
        <v>9536</v>
      </c>
      <c r="EN42" s="17" t="s">
        <v>9536</v>
      </c>
      <c r="EO42" s="17" t="s">
        <v>9536</v>
      </c>
      <c r="EP42" s="17" t="s">
        <v>9536</v>
      </c>
      <c r="EQ42" s="17" t="s">
        <v>9536</v>
      </c>
      <c r="ER42" s="17" t="s">
        <v>9536</v>
      </c>
      <c r="ES42" s="17" t="s">
        <v>9536</v>
      </c>
      <c r="ET42" s="17" t="s">
        <v>9536</v>
      </c>
      <c r="EU42" s="17" t="s">
        <v>9536</v>
      </c>
      <c r="EV42" s="17" t="s">
        <v>9536</v>
      </c>
      <c r="EW42" s="17" t="s">
        <v>9536</v>
      </c>
      <c r="EX42" s="17" t="s">
        <v>9536</v>
      </c>
      <c r="EY42" s="17" t="s">
        <v>9536</v>
      </c>
      <c r="EZ42" s="17" t="s">
        <v>9536</v>
      </c>
      <c r="FA42" s="17" t="s">
        <v>9536</v>
      </c>
      <c r="FB42" s="17" t="s">
        <v>9536</v>
      </c>
      <c r="FC42" s="17" t="s">
        <v>9536</v>
      </c>
      <c r="FD42" s="17" t="s">
        <v>9536</v>
      </c>
      <c r="FE42" s="17" t="s">
        <v>9536</v>
      </c>
      <c r="FF42" s="17" t="s">
        <v>9536</v>
      </c>
      <c r="FG42" s="17" t="s">
        <v>9536</v>
      </c>
      <c r="FH42" s="17" t="s">
        <v>9536</v>
      </c>
      <c r="FI42" s="17" t="s">
        <v>9536</v>
      </c>
      <c r="FJ42" s="17" t="s">
        <v>9536</v>
      </c>
      <c r="FK42" s="17" t="s">
        <v>9536</v>
      </c>
      <c r="FL42" s="17" t="s">
        <v>9536</v>
      </c>
      <c r="FM42" s="17" t="s">
        <v>9536</v>
      </c>
      <c r="FN42" s="17" t="s">
        <v>9536</v>
      </c>
      <c r="FO42" s="17" t="s">
        <v>9536</v>
      </c>
      <c r="FP42" s="17" t="s">
        <v>9536</v>
      </c>
      <c r="FQ42" s="17" t="s">
        <v>9536</v>
      </c>
      <c r="FR42" s="17" t="s">
        <v>9536</v>
      </c>
      <c r="FS42" s="17" t="s">
        <v>9536</v>
      </c>
      <c r="FT42" s="17" t="s">
        <v>9536</v>
      </c>
      <c r="FU42" s="17" t="s">
        <v>9536</v>
      </c>
      <c r="FV42" s="17" t="s">
        <v>9536</v>
      </c>
      <c r="FW42" s="17" t="s">
        <v>9536</v>
      </c>
      <c r="FX42" s="17" t="s">
        <v>9536</v>
      </c>
      <c r="FY42" s="17" t="s">
        <v>9536</v>
      </c>
      <c r="FZ42" s="17" t="s">
        <v>9536</v>
      </c>
      <c r="GA42" s="17" t="s">
        <v>9536</v>
      </c>
      <c r="GB42" s="17" t="s">
        <v>9536</v>
      </c>
      <c r="GC42" s="17" t="s">
        <v>9536</v>
      </c>
      <c r="GD42" s="17" t="s">
        <v>9536</v>
      </c>
      <c r="GE42" s="17" t="s">
        <v>9536</v>
      </c>
      <c r="GF42" s="17" t="s">
        <v>9536</v>
      </c>
      <c r="GG42" s="17" t="s">
        <v>9536</v>
      </c>
      <c r="GH42" s="17" t="s">
        <v>9536</v>
      </c>
      <c r="GI42" s="17" t="s">
        <v>9536</v>
      </c>
      <c r="GJ42" s="17" t="s">
        <v>9536</v>
      </c>
      <c r="GK42" s="17" t="s">
        <v>9536</v>
      </c>
      <c r="GL42" s="17" t="s">
        <v>9536</v>
      </c>
      <c r="GM42" s="17" t="s">
        <v>9536</v>
      </c>
      <c r="GN42" s="17" t="s">
        <v>9536</v>
      </c>
      <c r="GO42" s="17" t="s">
        <v>9536</v>
      </c>
      <c r="GP42" s="17" t="s">
        <v>9536</v>
      </c>
      <c r="GQ42" s="17" t="s">
        <v>9536</v>
      </c>
      <c r="GR42" s="17" t="s">
        <v>9536</v>
      </c>
      <c r="GS42" s="17" t="s">
        <v>9536</v>
      </c>
      <c r="GT42" s="17" t="s">
        <v>9536</v>
      </c>
    </row>
    <row r="43" spans="1:202" s="1" customFormat="1">
      <c r="A43" s="16" t="s">
        <v>281</v>
      </c>
      <c r="B43" s="16" t="s">
        <v>282</v>
      </c>
      <c r="C43" s="17" t="s">
        <v>9536</v>
      </c>
      <c r="D43" s="17" t="s">
        <v>9536</v>
      </c>
      <c r="E43" s="17" t="s">
        <v>9536</v>
      </c>
      <c r="F43" s="17" t="s">
        <v>9536</v>
      </c>
      <c r="G43" s="17" t="s">
        <v>9536</v>
      </c>
      <c r="H43" s="17" t="s">
        <v>9536</v>
      </c>
      <c r="I43" s="17" t="s">
        <v>9536</v>
      </c>
      <c r="J43" s="17" t="s">
        <v>9536</v>
      </c>
      <c r="K43" s="17" t="s">
        <v>9536</v>
      </c>
      <c r="L43" s="17" t="s">
        <v>9536</v>
      </c>
      <c r="M43" s="17" t="s">
        <v>9536</v>
      </c>
      <c r="N43" s="17" t="s">
        <v>9536</v>
      </c>
      <c r="O43" s="17" t="s">
        <v>9536</v>
      </c>
      <c r="P43" s="17" t="s">
        <v>9536</v>
      </c>
      <c r="Q43" s="17" t="s">
        <v>9536</v>
      </c>
      <c r="R43" s="17" t="s">
        <v>9536</v>
      </c>
      <c r="S43" s="17" t="s">
        <v>9536</v>
      </c>
      <c r="T43" s="17" t="s">
        <v>9536</v>
      </c>
      <c r="U43" s="17" t="s">
        <v>9536</v>
      </c>
      <c r="V43" s="17" t="s">
        <v>9536</v>
      </c>
      <c r="W43" s="17" t="s">
        <v>9536</v>
      </c>
      <c r="X43" s="17" t="s">
        <v>9536</v>
      </c>
      <c r="Y43" s="17" t="s">
        <v>9536</v>
      </c>
      <c r="Z43" s="17" t="s">
        <v>9536</v>
      </c>
      <c r="AA43" s="17" t="s">
        <v>9536</v>
      </c>
      <c r="AB43" s="17" t="s">
        <v>9536</v>
      </c>
      <c r="AC43" s="17" t="s">
        <v>9536</v>
      </c>
      <c r="AD43" s="17" t="s">
        <v>9536</v>
      </c>
      <c r="AE43" s="17" t="s">
        <v>9536</v>
      </c>
      <c r="AF43" s="17" t="s">
        <v>9536</v>
      </c>
      <c r="AG43" s="17" t="s">
        <v>9536</v>
      </c>
      <c r="AH43" s="17" t="s">
        <v>9536</v>
      </c>
      <c r="AI43" s="17" t="s">
        <v>9536</v>
      </c>
      <c r="AJ43" s="17" t="s">
        <v>9536</v>
      </c>
      <c r="AK43" s="17" t="s">
        <v>9536</v>
      </c>
      <c r="AL43" s="17" t="s">
        <v>9536</v>
      </c>
      <c r="AM43" s="17" t="s">
        <v>9536</v>
      </c>
      <c r="AN43" s="17" t="s">
        <v>9536</v>
      </c>
      <c r="AO43" s="17" t="s">
        <v>9536</v>
      </c>
      <c r="AP43" s="17" t="s">
        <v>9536</v>
      </c>
      <c r="AQ43" s="17" t="s">
        <v>9536</v>
      </c>
      <c r="AR43" s="17" t="s">
        <v>9536</v>
      </c>
      <c r="AS43" s="17" t="s">
        <v>9536</v>
      </c>
      <c r="AT43" s="17" t="s">
        <v>9536</v>
      </c>
      <c r="AU43" s="17" t="s">
        <v>9536</v>
      </c>
      <c r="AV43" s="17" t="s">
        <v>9536</v>
      </c>
      <c r="AW43" s="17" t="s">
        <v>9536</v>
      </c>
      <c r="AX43" s="17" t="s">
        <v>9536</v>
      </c>
      <c r="AY43" s="17" t="s">
        <v>9536</v>
      </c>
      <c r="AZ43" s="17" t="s">
        <v>9536</v>
      </c>
      <c r="BA43" s="17" t="s">
        <v>9536</v>
      </c>
      <c r="BB43" s="17" t="s">
        <v>9536</v>
      </c>
      <c r="BC43" s="17" t="s">
        <v>9536</v>
      </c>
      <c r="BD43" s="17" t="s">
        <v>9536</v>
      </c>
      <c r="BE43" s="17" t="s">
        <v>9536</v>
      </c>
      <c r="BF43" s="17" t="s">
        <v>9536</v>
      </c>
      <c r="BG43" s="17" t="s">
        <v>9536</v>
      </c>
      <c r="BH43" s="17" t="s">
        <v>9536</v>
      </c>
      <c r="BI43" s="17" t="s">
        <v>9536</v>
      </c>
      <c r="BJ43" s="17" t="s">
        <v>9536</v>
      </c>
      <c r="BK43" s="17" t="s">
        <v>9536</v>
      </c>
      <c r="BL43" s="17" t="s">
        <v>9536</v>
      </c>
      <c r="BM43" s="17" t="s">
        <v>9536</v>
      </c>
      <c r="BN43" s="17" t="s">
        <v>9536</v>
      </c>
      <c r="BO43" s="17" t="s">
        <v>9536</v>
      </c>
      <c r="BP43" s="17" t="s">
        <v>9536</v>
      </c>
      <c r="BQ43" s="17" t="s">
        <v>9536</v>
      </c>
      <c r="BR43" s="17" t="s">
        <v>9536</v>
      </c>
      <c r="BS43" s="17" t="s">
        <v>9536</v>
      </c>
      <c r="BT43" s="17" t="s">
        <v>9536</v>
      </c>
      <c r="BU43" s="17" t="s">
        <v>9536</v>
      </c>
      <c r="BV43" s="17" t="s">
        <v>9536</v>
      </c>
      <c r="BW43" s="17" t="s">
        <v>9536</v>
      </c>
      <c r="BX43" s="17" t="s">
        <v>9536</v>
      </c>
      <c r="BY43" s="17" t="s">
        <v>9536</v>
      </c>
      <c r="BZ43" s="17" t="s">
        <v>9536</v>
      </c>
      <c r="CA43" s="17" t="s">
        <v>9536</v>
      </c>
      <c r="CB43" s="17" t="s">
        <v>9536</v>
      </c>
      <c r="CC43" s="17" t="s">
        <v>9536</v>
      </c>
      <c r="CD43" s="17" t="s">
        <v>9536</v>
      </c>
      <c r="CE43" s="17" t="s">
        <v>9536</v>
      </c>
      <c r="CF43" s="17" t="s">
        <v>9536</v>
      </c>
      <c r="CG43" s="17" t="s">
        <v>9536</v>
      </c>
      <c r="CH43" s="17" t="s">
        <v>9536</v>
      </c>
      <c r="CI43" s="17" t="s">
        <v>9536</v>
      </c>
      <c r="CJ43" s="17" t="s">
        <v>9536</v>
      </c>
      <c r="CK43" s="17" t="s">
        <v>9536</v>
      </c>
      <c r="CL43" s="17" t="s">
        <v>9536</v>
      </c>
      <c r="CM43" s="17" t="s">
        <v>9536</v>
      </c>
      <c r="CN43" s="17" t="s">
        <v>9536</v>
      </c>
      <c r="CO43" s="17" t="s">
        <v>9536</v>
      </c>
      <c r="CP43" s="17" t="s">
        <v>9536</v>
      </c>
      <c r="CQ43" s="17" t="s">
        <v>9536</v>
      </c>
      <c r="CR43" s="17" t="s">
        <v>9536</v>
      </c>
      <c r="CS43" s="17" t="s">
        <v>9536</v>
      </c>
      <c r="CT43" s="17" t="s">
        <v>9536</v>
      </c>
      <c r="CU43" s="17" t="s">
        <v>9536</v>
      </c>
      <c r="CV43" s="17" t="s">
        <v>9536</v>
      </c>
      <c r="CW43" s="17" t="s">
        <v>9536</v>
      </c>
      <c r="CX43" s="17" t="s">
        <v>9536</v>
      </c>
      <c r="CY43" s="17" t="s">
        <v>9536</v>
      </c>
      <c r="CZ43" s="17" t="s">
        <v>9536</v>
      </c>
      <c r="DA43" s="17" t="s">
        <v>9536</v>
      </c>
      <c r="DB43" s="17" t="s">
        <v>9536</v>
      </c>
      <c r="DC43" s="17" t="s">
        <v>9536</v>
      </c>
      <c r="DD43" s="17" t="s">
        <v>9536</v>
      </c>
      <c r="DE43" s="17" t="s">
        <v>9536</v>
      </c>
      <c r="DF43" s="17" t="s">
        <v>9536</v>
      </c>
      <c r="DG43" s="17" t="s">
        <v>9536</v>
      </c>
      <c r="DH43" s="17" t="s">
        <v>9536</v>
      </c>
      <c r="DI43" s="17" t="s">
        <v>9536</v>
      </c>
      <c r="DJ43" s="17" t="s">
        <v>9536</v>
      </c>
      <c r="DK43" s="17" t="s">
        <v>9536</v>
      </c>
      <c r="DL43" s="17" t="s">
        <v>9536</v>
      </c>
      <c r="DM43" s="17" t="s">
        <v>9536</v>
      </c>
      <c r="DN43" s="17" t="s">
        <v>9536</v>
      </c>
      <c r="DO43" s="17" t="s">
        <v>9536</v>
      </c>
      <c r="DP43" s="17" t="s">
        <v>9536</v>
      </c>
      <c r="DQ43" s="17" t="s">
        <v>9536</v>
      </c>
      <c r="DR43" s="17" t="s">
        <v>9536</v>
      </c>
      <c r="DS43" s="17" t="s">
        <v>9536</v>
      </c>
      <c r="DT43" s="17" t="s">
        <v>9536</v>
      </c>
      <c r="DU43" s="17" t="s">
        <v>9536</v>
      </c>
      <c r="DV43" s="17" t="s">
        <v>9536</v>
      </c>
      <c r="DW43" s="17" t="s">
        <v>9536</v>
      </c>
      <c r="DX43" s="17" t="s">
        <v>9536</v>
      </c>
      <c r="DY43" s="17" t="s">
        <v>9536</v>
      </c>
      <c r="DZ43" s="17" t="s">
        <v>9536</v>
      </c>
      <c r="EA43" s="17" t="s">
        <v>9536</v>
      </c>
      <c r="EB43" s="17" t="s">
        <v>9536</v>
      </c>
      <c r="EC43" s="17" t="s">
        <v>9536</v>
      </c>
      <c r="ED43" s="17" t="s">
        <v>9536</v>
      </c>
      <c r="EE43" s="17" t="s">
        <v>9536</v>
      </c>
      <c r="EF43" s="17" t="s">
        <v>9536</v>
      </c>
      <c r="EG43" s="17" t="s">
        <v>9536</v>
      </c>
      <c r="EH43" s="17" t="s">
        <v>9536</v>
      </c>
      <c r="EI43" s="17" t="s">
        <v>9536</v>
      </c>
      <c r="EJ43" s="17" t="s">
        <v>9536</v>
      </c>
      <c r="EK43" s="17" t="s">
        <v>9536</v>
      </c>
      <c r="EL43" s="17" t="s">
        <v>9536</v>
      </c>
      <c r="EM43" s="17" t="s">
        <v>9536</v>
      </c>
      <c r="EN43" s="17" t="s">
        <v>9536</v>
      </c>
      <c r="EO43" s="17" t="s">
        <v>9536</v>
      </c>
      <c r="EP43" s="17" t="s">
        <v>9536</v>
      </c>
      <c r="EQ43" s="17" t="s">
        <v>9536</v>
      </c>
      <c r="ER43" s="17" t="s">
        <v>9536</v>
      </c>
      <c r="ES43" s="17" t="s">
        <v>9536</v>
      </c>
      <c r="ET43" s="17" t="s">
        <v>9536</v>
      </c>
      <c r="EU43" s="17" t="s">
        <v>9536</v>
      </c>
      <c r="EV43" s="17" t="s">
        <v>9536</v>
      </c>
      <c r="EW43" s="17" t="s">
        <v>9536</v>
      </c>
      <c r="EX43" s="17" t="s">
        <v>9536</v>
      </c>
      <c r="EY43" s="17" t="s">
        <v>9536</v>
      </c>
      <c r="EZ43" s="17" t="s">
        <v>9536</v>
      </c>
      <c r="FA43" s="17" t="s">
        <v>9536</v>
      </c>
      <c r="FB43" s="17" t="s">
        <v>9536</v>
      </c>
      <c r="FC43" s="17" t="s">
        <v>9536</v>
      </c>
      <c r="FD43" s="17" t="s">
        <v>9536</v>
      </c>
      <c r="FE43" s="17" t="s">
        <v>9536</v>
      </c>
      <c r="FF43" s="17" t="s">
        <v>9536</v>
      </c>
      <c r="FG43" s="17" t="s">
        <v>9536</v>
      </c>
      <c r="FH43" s="17" t="s">
        <v>9536</v>
      </c>
      <c r="FI43" s="17" t="s">
        <v>9536</v>
      </c>
      <c r="FJ43" s="17" t="s">
        <v>9536</v>
      </c>
      <c r="FK43" s="17" t="s">
        <v>9536</v>
      </c>
      <c r="FL43" s="17" t="s">
        <v>9536</v>
      </c>
      <c r="FM43" s="17" t="s">
        <v>9536</v>
      </c>
      <c r="FN43" s="17" t="s">
        <v>9536</v>
      </c>
      <c r="FO43" s="17" t="s">
        <v>9536</v>
      </c>
      <c r="FP43" s="17" t="s">
        <v>9536</v>
      </c>
      <c r="FQ43" s="17" t="s">
        <v>9536</v>
      </c>
      <c r="FR43" s="17" t="s">
        <v>9536</v>
      </c>
      <c r="FS43" s="17" t="s">
        <v>9536</v>
      </c>
      <c r="FT43" s="17" t="s">
        <v>9536</v>
      </c>
      <c r="FU43" s="17" t="s">
        <v>9536</v>
      </c>
      <c r="FV43" s="17" t="s">
        <v>9536</v>
      </c>
      <c r="FW43" s="17" t="s">
        <v>9536</v>
      </c>
      <c r="FX43" s="17" t="s">
        <v>9536</v>
      </c>
      <c r="FY43" s="17" t="s">
        <v>9536</v>
      </c>
      <c r="FZ43" s="17" t="s">
        <v>9536</v>
      </c>
      <c r="GA43" s="17" t="s">
        <v>9536</v>
      </c>
      <c r="GB43" s="17" t="s">
        <v>9536</v>
      </c>
      <c r="GC43" s="17" t="s">
        <v>9536</v>
      </c>
      <c r="GD43" s="17" t="s">
        <v>9536</v>
      </c>
      <c r="GE43" s="17" t="s">
        <v>9536</v>
      </c>
      <c r="GF43" s="17" t="s">
        <v>9536</v>
      </c>
      <c r="GG43" s="17" t="s">
        <v>9536</v>
      </c>
      <c r="GH43" s="17" t="s">
        <v>9536</v>
      </c>
      <c r="GI43" s="17" t="s">
        <v>9536</v>
      </c>
      <c r="GJ43" s="17" t="s">
        <v>9536</v>
      </c>
      <c r="GK43" s="17" t="s">
        <v>9536</v>
      </c>
      <c r="GL43" s="17" t="s">
        <v>9536</v>
      </c>
      <c r="GM43" s="17" t="s">
        <v>9536</v>
      </c>
      <c r="GN43" s="17" t="s">
        <v>9536</v>
      </c>
      <c r="GO43" s="17" t="s">
        <v>9536</v>
      </c>
      <c r="GP43" s="17" t="s">
        <v>9536</v>
      </c>
      <c r="GQ43" s="17" t="s">
        <v>9536</v>
      </c>
      <c r="GR43" s="17" t="s">
        <v>9536</v>
      </c>
      <c r="GS43" s="17" t="s">
        <v>9536</v>
      </c>
      <c r="GT43" s="17" t="s">
        <v>9536</v>
      </c>
    </row>
    <row r="44" spans="1:202" s="1" customFormat="1">
      <c r="A44" s="16" t="s">
        <v>283</v>
      </c>
      <c r="B44" s="16" t="s">
        <v>284</v>
      </c>
      <c r="C44" s="17" t="s">
        <v>9536</v>
      </c>
      <c r="D44" s="17" t="s">
        <v>9536</v>
      </c>
      <c r="E44" s="17" t="s">
        <v>9536</v>
      </c>
      <c r="F44" s="17" t="s">
        <v>9536</v>
      </c>
      <c r="G44" s="17" t="s">
        <v>9536</v>
      </c>
      <c r="H44" s="17" t="s">
        <v>9536</v>
      </c>
      <c r="I44" s="17" t="s">
        <v>9536</v>
      </c>
      <c r="J44" s="17" t="s">
        <v>9536</v>
      </c>
      <c r="K44" s="17" t="s">
        <v>9536</v>
      </c>
      <c r="L44" s="17" t="s">
        <v>9536</v>
      </c>
      <c r="M44" s="17" t="s">
        <v>9536</v>
      </c>
      <c r="N44" s="17" t="s">
        <v>9536</v>
      </c>
      <c r="O44" s="17" t="s">
        <v>9536</v>
      </c>
      <c r="P44" s="17" t="s">
        <v>9536</v>
      </c>
      <c r="Q44" s="17" t="s">
        <v>9536</v>
      </c>
      <c r="R44" s="17" t="s">
        <v>9536</v>
      </c>
      <c r="S44" s="17" t="s">
        <v>9536</v>
      </c>
      <c r="T44" s="17" t="s">
        <v>9536</v>
      </c>
      <c r="U44" s="17" t="s">
        <v>9536</v>
      </c>
      <c r="V44" s="17" t="s">
        <v>9536</v>
      </c>
      <c r="W44" s="17" t="s">
        <v>9536</v>
      </c>
      <c r="X44" s="17" t="s">
        <v>9536</v>
      </c>
      <c r="Y44" s="17" t="s">
        <v>9536</v>
      </c>
      <c r="Z44" s="17" t="s">
        <v>9536</v>
      </c>
      <c r="AA44" s="17" t="s">
        <v>9536</v>
      </c>
      <c r="AB44" s="17" t="s">
        <v>9536</v>
      </c>
      <c r="AC44" s="17" t="s">
        <v>9536</v>
      </c>
      <c r="AD44" s="17" t="s">
        <v>9536</v>
      </c>
      <c r="AE44" s="17" t="s">
        <v>9536</v>
      </c>
      <c r="AF44" s="17" t="s">
        <v>9536</v>
      </c>
      <c r="AG44" s="17" t="s">
        <v>9536</v>
      </c>
      <c r="AH44" s="17" t="s">
        <v>9536</v>
      </c>
      <c r="AI44" s="17" t="s">
        <v>9536</v>
      </c>
      <c r="AJ44" s="17" t="s">
        <v>9536</v>
      </c>
      <c r="AK44" s="17" t="s">
        <v>9536</v>
      </c>
      <c r="AL44" s="17" t="s">
        <v>9536</v>
      </c>
      <c r="AM44" s="17" t="s">
        <v>9536</v>
      </c>
      <c r="AN44" s="17" t="s">
        <v>9536</v>
      </c>
      <c r="AO44" s="17" t="s">
        <v>9536</v>
      </c>
      <c r="AP44" s="17" t="s">
        <v>9536</v>
      </c>
      <c r="AQ44" s="17" t="s">
        <v>9536</v>
      </c>
      <c r="AR44" s="17" t="s">
        <v>9536</v>
      </c>
      <c r="AS44" s="17" t="s">
        <v>9536</v>
      </c>
      <c r="AT44" s="17" t="s">
        <v>9536</v>
      </c>
      <c r="AU44" s="17" t="s">
        <v>9536</v>
      </c>
      <c r="AV44" s="17" t="s">
        <v>9536</v>
      </c>
      <c r="AW44" s="17" t="s">
        <v>9536</v>
      </c>
      <c r="AX44" s="17" t="s">
        <v>9536</v>
      </c>
      <c r="AY44" s="17" t="s">
        <v>9536</v>
      </c>
      <c r="AZ44" s="17" t="s">
        <v>9536</v>
      </c>
      <c r="BA44" s="17" t="s">
        <v>9536</v>
      </c>
      <c r="BB44" s="17" t="s">
        <v>9536</v>
      </c>
      <c r="BC44" s="17" t="s">
        <v>9536</v>
      </c>
      <c r="BD44" s="17" t="s">
        <v>9536</v>
      </c>
      <c r="BE44" s="17" t="s">
        <v>9536</v>
      </c>
      <c r="BF44" s="17" t="s">
        <v>9536</v>
      </c>
      <c r="BG44" s="17" t="s">
        <v>9536</v>
      </c>
      <c r="BH44" s="17" t="s">
        <v>9536</v>
      </c>
      <c r="BI44" s="17" t="s">
        <v>9536</v>
      </c>
      <c r="BJ44" s="17" t="s">
        <v>9536</v>
      </c>
      <c r="BK44" s="17" t="s">
        <v>9536</v>
      </c>
      <c r="BL44" s="17" t="s">
        <v>9536</v>
      </c>
      <c r="BM44" s="17" t="s">
        <v>9536</v>
      </c>
      <c r="BN44" s="17" t="s">
        <v>9536</v>
      </c>
      <c r="BO44" s="17" t="s">
        <v>9536</v>
      </c>
      <c r="BP44" s="17" t="s">
        <v>9536</v>
      </c>
      <c r="BQ44" s="17" t="s">
        <v>9536</v>
      </c>
      <c r="BR44" s="17" t="s">
        <v>9536</v>
      </c>
      <c r="BS44" s="17" t="s">
        <v>9536</v>
      </c>
      <c r="BT44" s="17" t="s">
        <v>9536</v>
      </c>
      <c r="BU44" s="17" t="s">
        <v>9536</v>
      </c>
      <c r="BV44" s="17" t="s">
        <v>9536</v>
      </c>
      <c r="BW44" s="17" t="s">
        <v>9536</v>
      </c>
      <c r="BX44" s="17" t="s">
        <v>9536</v>
      </c>
      <c r="BY44" s="17" t="s">
        <v>9536</v>
      </c>
      <c r="BZ44" s="17" t="s">
        <v>9536</v>
      </c>
      <c r="CA44" s="17" t="s">
        <v>9536</v>
      </c>
      <c r="CB44" s="17" t="s">
        <v>9536</v>
      </c>
      <c r="CC44" s="17" t="s">
        <v>9536</v>
      </c>
      <c r="CD44" s="17" t="s">
        <v>9536</v>
      </c>
      <c r="CE44" s="17" t="s">
        <v>9536</v>
      </c>
      <c r="CF44" s="17" t="s">
        <v>9536</v>
      </c>
      <c r="CG44" s="17" t="s">
        <v>9536</v>
      </c>
      <c r="CH44" s="17" t="s">
        <v>9536</v>
      </c>
      <c r="CI44" s="17" t="s">
        <v>9536</v>
      </c>
      <c r="CJ44" s="17" t="s">
        <v>9536</v>
      </c>
      <c r="CK44" s="17" t="s">
        <v>9536</v>
      </c>
      <c r="CL44" s="17" t="s">
        <v>9536</v>
      </c>
      <c r="CM44" s="17" t="s">
        <v>9536</v>
      </c>
      <c r="CN44" s="17" t="s">
        <v>9536</v>
      </c>
      <c r="CO44" s="17" t="s">
        <v>9536</v>
      </c>
      <c r="CP44" s="17" t="s">
        <v>9536</v>
      </c>
      <c r="CQ44" s="17" t="s">
        <v>9536</v>
      </c>
      <c r="CR44" s="17" t="s">
        <v>9536</v>
      </c>
      <c r="CS44" s="17" t="s">
        <v>9536</v>
      </c>
      <c r="CT44" s="17" t="s">
        <v>9536</v>
      </c>
      <c r="CU44" s="17" t="s">
        <v>9536</v>
      </c>
      <c r="CV44" s="17" t="s">
        <v>9536</v>
      </c>
      <c r="CW44" s="17" t="s">
        <v>9536</v>
      </c>
      <c r="CX44" s="17" t="s">
        <v>9536</v>
      </c>
      <c r="CY44" s="17" t="s">
        <v>9536</v>
      </c>
      <c r="CZ44" s="17" t="s">
        <v>9536</v>
      </c>
      <c r="DA44" s="17" t="s">
        <v>9536</v>
      </c>
      <c r="DB44" s="17" t="s">
        <v>9536</v>
      </c>
      <c r="DC44" s="17" t="s">
        <v>9536</v>
      </c>
      <c r="DD44" s="17" t="s">
        <v>9536</v>
      </c>
      <c r="DE44" s="17" t="s">
        <v>9536</v>
      </c>
      <c r="DF44" s="17" t="s">
        <v>9536</v>
      </c>
      <c r="DG44" s="17" t="s">
        <v>9536</v>
      </c>
      <c r="DH44" s="17" t="s">
        <v>9536</v>
      </c>
      <c r="DI44" s="17" t="s">
        <v>9536</v>
      </c>
      <c r="DJ44" s="17" t="s">
        <v>9536</v>
      </c>
      <c r="DK44" s="17" t="s">
        <v>9536</v>
      </c>
      <c r="DL44" s="17" t="s">
        <v>9536</v>
      </c>
      <c r="DM44" s="17" t="s">
        <v>9536</v>
      </c>
      <c r="DN44" s="17" t="s">
        <v>9536</v>
      </c>
      <c r="DO44" s="17" t="s">
        <v>9536</v>
      </c>
      <c r="DP44" s="17" t="s">
        <v>9536</v>
      </c>
      <c r="DQ44" s="17" t="s">
        <v>9536</v>
      </c>
      <c r="DR44" s="17" t="s">
        <v>9536</v>
      </c>
      <c r="DS44" s="17" t="s">
        <v>9536</v>
      </c>
      <c r="DT44" s="17" t="s">
        <v>9536</v>
      </c>
      <c r="DU44" s="17" t="s">
        <v>9536</v>
      </c>
      <c r="DV44" s="17" t="s">
        <v>9536</v>
      </c>
      <c r="DW44" s="17" t="s">
        <v>9536</v>
      </c>
      <c r="DX44" s="17" t="s">
        <v>9536</v>
      </c>
      <c r="DY44" s="17" t="s">
        <v>9536</v>
      </c>
      <c r="DZ44" s="17" t="s">
        <v>9536</v>
      </c>
      <c r="EA44" s="17" t="s">
        <v>9536</v>
      </c>
      <c r="EB44" s="17" t="s">
        <v>9536</v>
      </c>
      <c r="EC44" s="17" t="s">
        <v>9536</v>
      </c>
      <c r="ED44" s="17" t="s">
        <v>9536</v>
      </c>
      <c r="EE44" s="17" t="s">
        <v>9536</v>
      </c>
      <c r="EF44" s="17" t="s">
        <v>9536</v>
      </c>
      <c r="EG44" s="17" t="s">
        <v>9536</v>
      </c>
      <c r="EH44" s="17" t="s">
        <v>9536</v>
      </c>
      <c r="EI44" s="17" t="s">
        <v>9536</v>
      </c>
      <c r="EJ44" s="17" t="s">
        <v>9536</v>
      </c>
      <c r="EK44" s="17" t="s">
        <v>9536</v>
      </c>
      <c r="EL44" s="17" t="s">
        <v>9536</v>
      </c>
      <c r="EM44" s="17" t="s">
        <v>9536</v>
      </c>
      <c r="EN44" s="17" t="s">
        <v>9536</v>
      </c>
      <c r="EO44" s="17" t="s">
        <v>9536</v>
      </c>
      <c r="EP44" s="17" t="s">
        <v>9536</v>
      </c>
      <c r="EQ44" s="17" t="s">
        <v>9536</v>
      </c>
      <c r="ER44" s="17" t="s">
        <v>9536</v>
      </c>
      <c r="ES44" s="17" t="s">
        <v>9536</v>
      </c>
      <c r="ET44" s="17" t="s">
        <v>9536</v>
      </c>
      <c r="EU44" s="17" t="s">
        <v>9536</v>
      </c>
      <c r="EV44" s="17" t="s">
        <v>9536</v>
      </c>
      <c r="EW44" s="17" t="s">
        <v>9536</v>
      </c>
      <c r="EX44" s="17" t="s">
        <v>9536</v>
      </c>
      <c r="EY44" s="17" t="s">
        <v>9536</v>
      </c>
      <c r="EZ44" s="17" t="s">
        <v>9536</v>
      </c>
      <c r="FA44" s="17" t="s">
        <v>9536</v>
      </c>
      <c r="FB44" s="17" t="s">
        <v>9536</v>
      </c>
      <c r="FC44" s="17" t="s">
        <v>9536</v>
      </c>
      <c r="FD44" s="17" t="s">
        <v>9536</v>
      </c>
      <c r="FE44" s="17" t="s">
        <v>9536</v>
      </c>
      <c r="FF44" s="17" t="s">
        <v>9536</v>
      </c>
      <c r="FG44" s="17" t="s">
        <v>9536</v>
      </c>
      <c r="FH44" s="17" t="s">
        <v>9536</v>
      </c>
      <c r="FI44" s="17" t="s">
        <v>9536</v>
      </c>
      <c r="FJ44" s="17" t="s">
        <v>9536</v>
      </c>
      <c r="FK44" s="17" t="s">
        <v>9536</v>
      </c>
      <c r="FL44" s="17" t="s">
        <v>9536</v>
      </c>
      <c r="FM44" s="17" t="s">
        <v>9536</v>
      </c>
      <c r="FN44" s="17" t="s">
        <v>9536</v>
      </c>
      <c r="FO44" s="17" t="s">
        <v>9536</v>
      </c>
      <c r="FP44" s="17" t="s">
        <v>9536</v>
      </c>
      <c r="FQ44" s="17" t="s">
        <v>9536</v>
      </c>
      <c r="FR44" s="17" t="s">
        <v>9536</v>
      </c>
      <c r="FS44" s="17" t="s">
        <v>9536</v>
      </c>
      <c r="FT44" s="17" t="s">
        <v>9536</v>
      </c>
      <c r="FU44" s="17" t="s">
        <v>9536</v>
      </c>
      <c r="FV44" s="17" t="s">
        <v>9536</v>
      </c>
      <c r="FW44" s="17" t="s">
        <v>9536</v>
      </c>
      <c r="FX44" s="17" t="s">
        <v>9536</v>
      </c>
      <c r="FY44" s="17" t="s">
        <v>9536</v>
      </c>
      <c r="FZ44" s="17" t="s">
        <v>9536</v>
      </c>
      <c r="GA44" s="17" t="s">
        <v>9536</v>
      </c>
      <c r="GB44" s="17" t="s">
        <v>9536</v>
      </c>
      <c r="GC44" s="17" t="s">
        <v>9536</v>
      </c>
      <c r="GD44" s="17" t="s">
        <v>9536</v>
      </c>
      <c r="GE44" s="17" t="s">
        <v>9536</v>
      </c>
      <c r="GF44" s="17" t="s">
        <v>9536</v>
      </c>
      <c r="GG44" s="17" t="s">
        <v>9536</v>
      </c>
      <c r="GH44" s="17" t="s">
        <v>9536</v>
      </c>
      <c r="GI44" s="17" t="s">
        <v>9536</v>
      </c>
      <c r="GJ44" s="17" t="s">
        <v>9536</v>
      </c>
      <c r="GK44" s="17" t="s">
        <v>9536</v>
      </c>
      <c r="GL44" s="17" t="s">
        <v>9536</v>
      </c>
      <c r="GM44" s="17" t="s">
        <v>9536</v>
      </c>
      <c r="GN44" s="17" t="s">
        <v>9536</v>
      </c>
      <c r="GO44" s="17" t="s">
        <v>9536</v>
      </c>
      <c r="GP44" s="17" t="s">
        <v>9536</v>
      </c>
      <c r="GQ44" s="17" t="s">
        <v>9536</v>
      </c>
      <c r="GR44" s="17" t="s">
        <v>9536</v>
      </c>
      <c r="GS44" s="17" t="s">
        <v>9536</v>
      </c>
      <c r="GT44" s="17" t="s">
        <v>9536</v>
      </c>
    </row>
    <row r="45" spans="1:202">
      <c r="A45" s="24" t="s">
        <v>285</v>
      </c>
      <c r="B45" s="24" t="s">
        <v>286</v>
      </c>
      <c r="C45" s="17" t="s">
        <v>9536</v>
      </c>
      <c r="D45" s="17" t="s">
        <v>9536</v>
      </c>
      <c r="E45" s="17" t="s">
        <v>9536</v>
      </c>
      <c r="F45" s="17" t="s">
        <v>9536</v>
      </c>
      <c r="G45" s="17" t="s">
        <v>9536</v>
      </c>
      <c r="H45" s="17" t="s">
        <v>9536</v>
      </c>
      <c r="I45" s="17" t="s">
        <v>9536</v>
      </c>
      <c r="J45" s="17" t="s">
        <v>9536</v>
      </c>
      <c r="K45" s="17" t="s">
        <v>9536</v>
      </c>
      <c r="L45" s="17" t="s">
        <v>9536</v>
      </c>
      <c r="M45" s="17" t="s">
        <v>9536</v>
      </c>
      <c r="N45" s="17" t="s">
        <v>9536</v>
      </c>
      <c r="O45" s="17" t="s">
        <v>9536</v>
      </c>
      <c r="P45" s="17" t="s">
        <v>9536</v>
      </c>
      <c r="Q45" s="17" t="s">
        <v>9536</v>
      </c>
      <c r="R45" s="17" t="s">
        <v>9536</v>
      </c>
      <c r="S45" s="17" t="s">
        <v>9536</v>
      </c>
      <c r="T45" s="17" t="s">
        <v>9536</v>
      </c>
      <c r="U45" s="17" t="s">
        <v>9536</v>
      </c>
      <c r="V45" s="17" t="s">
        <v>9536</v>
      </c>
      <c r="W45" s="17" t="s">
        <v>9536</v>
      </c>
      <c r="X45" s="17" t="s">
        <v>9536</v>
      </c>
      <c r="Y45" s="17" t="s">
        <v>9536</v>
      </c>
      <c r="Z45" s="17" t="s">
        <v>9536</v>
      </c>
      <c r="AA45" s="17" t="s">
        <v>9536</v>
      </c>
      <c r="AB45" s="17" t="s">
        <v>9536</v>
      </c>
      <c r="AC45" s="17" t="s">
        <v>9536</v>
      </c>
      <c r="AD45" s="17" t="s">
        <v>9536</v>
      </c>
      <c r="AE45" s="17" t="s">
        <v>9536</v>
      </c>
      <c r="AF45" s="17" t="s">
        <v>9536</v>
      </c>
      <c r="AG45" s="17" t="s">
        <v>9536</v>
      </c>
      <c r="AH45" s="17" t="s">
        <v>9536</v>
      </c>
      <c r="AI45" s="17" t="s">
        <v>9536</v>
      </c>
      <c r="AJ45" s="17" t="s">
        <v>9536</v>
      </c>
      <c r="AK45" s="17" t="s">
        <v>9536</v>
      </c>
      <c r="AL45" s="17" t="s">
        <v>9536</v>
      </c>
      <c r="AM45" s="17" t="s">
        <v>9536</v>
      </c>
      <c r="AN45" s="17" t="s">
        <v>9536</v>
      </c>
      <c r="AO45" s="17" t="s">
        <v>9536</v>
      </c>
      <c r="AP45" s="17" t="s">
        <v>9536</v>
      </c>
      <c r="AQ45" s="17" t="s">
        <v>9536</v>
      </c>
      <c r="AR45" s="17" t="s">
        <v>9536</v>
      </c>
      <c r="AS45" s="17" t="s">
        <v>9536</v>
      </c>
      <c r="AT45" s="17" t="s">
        <v>9536</v>
      </c>
      <c r="AU45" s="17" t="s">
        <v>9536</v>
      </c>
      <c r="AV45" s="17" t="s">
        <v>9536</v>
      </c>
      <c r="AW45" s="17" t="s">
        <v>9536</v>
      </c>
      <c r="AX45" s="17" t="s">
        <v>9536</v>
      </c>
      <c r="AY45" s="17" t="s">
        <v>9536</v>
      </c>
      <c r="AZ45" s="17" t="s">
        <v>9536</v>
      </c>
      <c r="BA45" s="17" t="s">
        <v>9536</v>
      </c>
      <c r="BB45" s="17" t="s">
        <v>9536</v>
      </c>
      <c r="BC45" s="17" t="s">
        <v>9536</v>
      </c>
      <c r="BD45" s="17" t="s">
        <v>9536</v>
      </c>
      <c r="BE45" s="17" t="s">
        <v>9536</v>
      </c>
      <c r="BF45" s="17" t="s">
        <v>9536</v>
      </c>
      <c r="BG45" s="17" t="s">
        <v>9536</v>
      </c>
      <c r="BH45" s="17" t="s">
        <v>9536</v>
      </c>
      <c r="BI45" s="17" t="s">
        <v>9536</v>
      </c>
      <c r="BJ45" s="17" t="s">
        <v>9536</v>
      </c>
      <c r="BK45" s="17" t="s">
        <v>9536</v>
      </c>
      <c r="BL45" s="17" t="s">
        <v>9536</v>
      </c>
      <c r="BM45" s="17" t="s">
        <v>9536</v>
      </c>
      <c r="BN45" s="17" t="s">
        <v>9536</v>
      </c>
      <c r="BO45" s="17" t="s">
        <v>9536</v>
      </c>
      <c r="BP45" s="17" t="s">
        <v>9536</v>
      </c>
      <c r="BQ45" s="17" t="s">
        <v>9536</v>
      </c>
      <c r="BR45" s="17" t="s">
        <v>9536</v>
      </c>
      <c r="BS45" s="17" t="s">
        <v>9536</v>
      </c>
      <c r="BT45" s="17" t="s">
        <v>9536</v>
      </c>
      <c r="BU45" s="17" t="s">
        <v>9536</v>
      </c>
      <c r="BV45" s="17" t="s">
        <v>9536</v>
      </c>
      <c r="BW45" s="17" t="s">
        <v>9536</v>
      </c>
      <c r="BX45" s="17" t="s">
        <v>9536</v>
      </c>
      <c r="BY45" s="17" t="s">
        <v>9536</v>
      </c>
      <c r="BZ45" s="17" t="s">
        <v>9536</v>
      </c>
      <c r="CA45" s="17" t="s">
        <v>9536</v>
      </c>
      <c r="CB45" s="17" t="s">
        <v>9536</v>
      </c>
      <c r="CC45" s="17" t="s">
        <v>9536</v>
      </c>
      <c r="CD45" s="17" t="s">
        <v>9536</v>
      </c>
      <c r="CE45" s="17" t="s">
        <v>9536</v>
      </c>
      <c r="CF45" s="17" t="s">
        <v>9536</v>
      </c>
      <c r="CG45" s="17" t="s">
        <v>9536</v>
      </c>
      <c r="CH45" s="17" t="s">
        <v>9536</v>
      </c>
      <c r="CI45" s="17" t="s">
        <v>9536</v>
      </c>
      <c r="CJ45" s="17" t="s">
        <v>9536</v>
      </c>
      <c r="CK45" s="17" t="s">
        <v>9536</v>
      </c>
      <c r="CL45" s="17" t="s">
        <v>9536</v>
      </c>
      <c r="CM45" s="17" t="s">
        <v>9536</v>
      </c>
      <c r="CN45" s="17" t="s">
        <v>9536</v>
      </c>
      <c r="CO45" s="17" t="s">
        <v>9536</v>
      </c>
      <c r="CP45" s="17" t="s">
        <v>9536</v>
      </c>
      <c r="CQ45" s="17" t="s">
        <v>9536</v>
      </c>
      <c r="CR45" s="17" t="s">
        <v>9536</v>
      </c>
      <c r="CS45" s="17" t="s">
        <v>9536</v>
      </c>
      <c r="CT45" s="17" t="s">
        <v>9536</v>
      </c>
      <c r="CU45" s="17" t="s">
        <v>9536</v>
      </c>
      <c r="CV45" s="17" t="s">
        <v>9536</v>
      </c>
      <c r="CW45" s="17" t="s">
        <v>9536</v>
      </c>
      <c r="CX45" s="17" t="s">
        <v>9536</v>
      </c>
      <c r="CY45" s="17" t="s">
        <v>9536</v>
      </c>
      <c r="CZ45" s="17" t="s">
        <v>9536</v>
      </c>
      <c r="DA45" s="17" t="s">
        <v>9536</v>
      </c>
      <c r="DB45" s="17" t="s">
        <v>9536</v>
      </c>
      <c r="DC45" s="17" t="s">
        <v>9536</v>
      </c>
      <c r="DD45" s="17" t="s">
        <v>9536</v>
      </c>
      <c r="DE45" s="17" t="s">
        <v>9536</v>
      </c>
      <c r="DF45" s="17" t="s">
        <v>9536</v>
      </c>
      <c r="DG45" s="17" t="s">
        <v>9536</v>
      </c>
      <c r="DH45" s="17" t="s">
        <v>9536</v>
      </c>
      <c r="DI45" s="17" t="s">
        <v>9536</v>
      </c>
      <c r="DJ45" s="17" t="s">
        <v>9536</v>
      </c>
      <c r="DK45" s="17" t="s">
        <v>9536</v>
      </c>
      <c r="DL45" s="17" t="s">
        <v>9536</v>
      </c>
      <c r="DM45" s="17" t="s">
        <v>9536</v>
      </c>
      <c r="DN45" s="17" t="s">
        <v>9536</v>
      </c>
      <c r="DO45" s="17" t="s">
        <v>9536</v>
      </c>
      <c r="DP45" s="17" t="s">
        <v>9536</v>
      </c>
      <c r="DQ45" s="17" t="s">
        <v>9536</v>
      </c>
      <c r="DR45" s="17" t="s">
        <v>9536</v>
      </c>
      <c r="DS45" s="17" t="s">
        <v>9536</v>
      </c>
      <c r="DT45" s="17" t="s">
        <v>9536</v>
      </c>
      <c r="DU45" s="17" t="s">
        <v>9536</v>
      </c>
      <c r="DV45" s="17" t="s">
        <v>9536</v>
      </c>
      <c r="DW45" s="17" t="s">
        <v>9536</v>
      </c>
      <c r="DX45" s="17" t="s">
        <v>9536</v>
      </c>
      <c r="DY45" s="17" t="s">
        <v>9536</v>
      </c>
      <c r="DZ45" s="17" t="s">
        <v>9536</v>
      </c>
      <c r="EA45" s="17" t="s">
        <v>9536</v>
      </c>
      <c r="EB45" s="17" t="s">
        <v>9536</v>
      </c>
      <c r="EC45" s="17" t="s">
        <v>9536</v>
      </c>
      <c r="ED45" s="17" t="s">
        <v>9536</v>
      </c>
      <c r="EE45" s="17" t="s">
        <v>9536</v>
      </c>
      <c r="EF45" s="17" t="s">
        <v>9536</v>
      </c>
      <c r="EG45" s="17" t="s">
        <v>9536</v>
      </c>
      <c r="EH45" s="17" t="s">
        <v>9536</v>
      </c>
      <c r="EI45" s="17" t="s">
        <v>9536</v>
      </c>
      <c r="EJ45" s="17" t="s">
        <v>9536</v>
      </c>
      <c r="EK45" s="17" t="s">
        <v>9536</v>
      </c>
      <c r="EL45" s="17" t="s">
        <v>9536</v>
      </c>
      <c r="EM45" s="17" t="s">
        <v>9536</v>
      </c>
      <c r="EN45" s="17" t="s">
        <v>9536</v>
      </c>
      <c r="EO45" s="17" t="s">
        <v>9536</v>
      </c>
      <c r="EP45" s="17" t="s">
        <v>9536</v>
      </c>
      <c r="EQ45" s="17" t="s">
        <v>9536</v>
      </c>
      <c r="ER45" s="17" t="s">
        <v>9536</v>
      </c>
      <c r="ES45" s="17" t="s">
        <v>9536</v>
      </c>
      <c r="ET45" s="17" t="s">
        <v>9536</v>
      </c>
      <c r="EU45" s="17" t="s">
        <v>9536</v>
      </c>
      <c r="EV45" s="17" t="s">
        <v>9536</v>
      </c>
      <c r="EW45" s="17" t="s">
        <v>9536</v>
      </c>
      <c r="EX45" s="17" t="s">
        <v>9536</v>
      </c>
      <c r="EY45" s="17" t="s">
        <v>9536</v>
      </c>
      <c r="EZ45" s="17" t="s">
        <v>9536</v>
      </c>
      <c r="FA45" s="17" t="s">
        <v>9536</v>
      </c>
      <c r="FB45" s="17" t="s">
        <v>9536</v>
      </c>
      <c r="FC45" s="17" t="s">
        <v>9536</v>
      </c>
      <c r="FD45" s="17" t="s">
        <v>9536</v>
      </c>
      <c r="FE45" s="17" t="s">
        <v>9536</v>
      </c>
      <c r="FF45" s="17" t="s">
        <v>9536</v>
      </c>
      <c r="FG45" s="17" t="s">
        <v>9536</v>
      </c>
      <c r="FH45" s="17" t="s">
        <v>9536</v>
      </c>
      <c r="FI45" s="17" t="s">
        <v>9536</v>
      </c>
      <c r="FJ45" s="17" t="s">
        <v>9536</v>
      </c>
      <c r="FK45" s="17" t="s">
        <v>9536</v>
      </c>
      <c r="FL45" s="17" t="s">
        <v>9536</v>
      </c>
      <c r="FM45" s="17" t="s">
        <v>9536</v>
      </c>
      <c r="FN45" s="17" t="s">
        <v>9536</v>
      </c>
      <c r="FO45" s="17" t="s">
        <v>9536</v>
      </c>
      <c r="FP45" s="17" t="s">
        <v>9536</v>
      </c>
      <c r="FQ45" s="17" t="s">
        <v>9536</v>
      </c>
      <c r="FR45" s="17" t="s">
        <v>9536</v>
      </c>
      <c r="FS45" s="17" t="s">
        <v>9536</v>
      </c>
      <c r="FT45" s="17" t="s">
        <v>9536</v>
      </c>
      <c r="FU45" s="17" t="s">
        <v>9536</v>
      </c>
      <c r="FV45" s="17" t="s">
        <v>9536</v>
      </c>
      <c r="FW45" s="17" t="s">
        <v>9536</v>
      </c>
      <c r="FX45" s="17" t="s">
        <v>9536</v>
      </c>
      <c r="FY45" s="17" t="s">
        <v>9536</v>
      </c>
      <c r="FZ45" s="17" t="s">
        <v>9536</v>
      </c>
      <c r="GA45" s="17" t="s">
        <v>9536</v>
      </c>
      <c r="GB45" s="17" t="s">
        <v>9536</v>
      </c>
      <c r="GC45" s="17" t="s">
        <v>9536</v>
      </c>
      <c r="GD45" s="17" t="s">
        <v>9536</v>
      </c>
      <c r="GE45" s="17" t="s">
        <v>9536</v>
      </c>
      <c r="GF45" s="17" t="s">
        <v>9536</v>
      </c>
      <c r="GG45" s="17" t="s">
        <v>9536</v>
      </c>
      <c r="GH45" s="17" t="s">
        <v>9536</v>
      </c>
      <c r="GI45" s="17" t="s">
        <v>9536</v>
      </c>
      <c r="GJ45" s="17" t="s">
        <v>9536</v>
      </c>
      <c r="GK45" s="17" t="s">
        <v>9536</v>
      </c>
      <c r="GL45" s="17" t="s">
        <v>9536</v>
      </c>
      <c r="GM45" s="17" t="s">
        <v>9536</v>
      </c>
      <c r="GN45" s="17" t="s">
        <v>9536</v>
      </c>
      <c r="GO45" s="17" t="s">
        <v>9536</v>
      </c>
      <c r="GP45" s="17" t="s">
        <v>9536</v>
      </c>
      <c r="GQ45" s="17" t="s">
        <v>9536</v>
      </c>
      <c r="GR45" s="17" t="s">
        <v>9536</v>
      </c>
      <c r="GS45" s="17" t="s">
        <v>9536</v>
      </c>
      <c r="GT45" s="17" t="s">
        <v>9536</v>
      </c>
    </row>
    <row r="46" spans="1:202" s="1" customFormat="1">
      <c r="A46" s="16" t="s">
        <v>287</v>
      </c>
      <c r="B46" s="16" t="s">
        <v>288</v>
      </c>
      <c r="C46" s="17" t="s">
        <v>9536</v>
      </c>
      <c r="D46" s="17" t="s">
        <v>9536</v>
      </c>
      <c r="E46" s="17" t="s">
        <v>9536</v>
      </c>
      <c r="F46" s="17" t="s">
        <v>9536</v>
      </c>
      <c r="G46" s="17" t="s">
        <v>9536</v>
      </c>
      <c r="H46" s="17" t="s">
        <v>9536</v>
      </c>
      <c r="I46" s="17" t="s">
        <v>9536</v>
      </c>
      <c r="J46" s="17" t="s">
        <v>9536</v>
      </c>
      <c r="K46" s="17" t="s">
        <v>9536</v>
      </c>
      <c r="L46" s="17" t="s">
        <v>9536</v>
      </c>
      <c r="M46" s="17" t="s">
        <v>9536</v>
      </c>
      <c r="N46" s="17" t="s">
        <v>9536</v>
      </c>
      <c r="O46" s="17" t="s">
        <v>9536</v>
      </c>
      <c r="P46" s="17" t="s">
        <v>9536</v>
      </c>
      <c r="Q46" s="17" t="s">
        <v>9536</v>
      </c>
      <c r="R46" s="17" t="s">
        <v>9536</v>
      </c>
      <c r="S46" s="17" t="s">
        <v>9536</v>
      </c>
      <c r="T46" s="17" t="s">
        <v>9536</v>
      </c>
      <c r="U46" s="17" t="s">
        <v>9536</v>
      </c>
      <c r="V46" s="17" t="s">
        <v>9536</v>
      </c>
      <c r="W46" s="17" t="s">
        <v>9536</v>
      </c>
      <c r="X46" s="17" t="s">
        <v>9536</v>
      </c>
      <c r="Y46" s="17" t="s">
        <v>9536</v>
      </c>
      <c r="Z46" s="17" t="s">
        <v>9536</v>
      </c>
      <c r="AA46" s="17" t="s">
        <v>9536</v>
      </c>
      <c r="AB46" s="17" t="s">
        <v>9536</v>
      </c>
      <c r="AC46" s="17" t="s">
        <v>9536</v>
      </c>
      <c r="AD46" s="17" t="s">
        <v>9536</v>
      </c>
      <c r="AE46" s="17" t="s">
        <v>9536</v>
      </c>
      <c r="AF46" s="17" t="s">
        <v>9536</v>
      </c>
      <c r="AG46" s="17" t="s">
        <v>9536</v>
      </c>
      <c r="AH46" s="17" t="s">
        <v>9536</v>
      </c>
      <c r="AI46" s="17" t="s">
        <v>9536</v>
      </c>
      <c r="AJ46" s="17" t="s">
        <v>9536</v>
      </c>
      <c r="AK46" s="17" t="s">
        <v>9536</v>
      </c>
      <c r="AL46" s="17" t="s">
        <v>9536</v>
      </c>
      <c r="AM46" s="17" t="s">
        <v>9536</v>
      </c>
      <c r="AN46" s="17" t="s">
        <v>9536</v>
      </c>
      <c r="AO46" s="17" t="s">
        <v>9536</v>
      </c>
      <c r="AP46" s="17" t="s">
        <v>9536</v>
      </c>
      <c r="AQ46" s="17" t="s">
        <v>9536</v>
      </c>
      <c r="AR46" s="17" t="s">
        <v>9536</v>
      </c>
      <c r="AS46" s="17" t="s">
        <v>9536</v>
      </c>
      <c r="AT46" s="17" t="s">
        <v>9536</v>
      </c>
      <c r="AU46" s="17" t="s">
        <v>9536</v>
      </c>
      <c r="AV46" s="17" t="s">
        <v>9536</v>
      </c>
      <c r="AW46" s="17" t="s">
        <v>9536</v>
      </c>
      <c r="AX46" s="17" t="s">
        <v>9536</v>
      </c>
      <c r="AY46" s="17" t="s">
        <v>9536</v>
      </c>
      <c r="AZ46" s="17" t="s">
        <v>9536</v>
      </c>
      <c r="BA46" s="17" t="s">
        <v>9536</v>
      </c>
      <c r="BB46" s="17" t="s">
        <v>9536</v>
      </c>
      <c r="BC46" s="17" t="s">
        <v>9536</v>
      </c>
      <c r="BD46" s="17" t="s">
        <v>9536</v>
      </c>
      <c r="BE46" s="17" t="s">
        <v>9536</v>
      </c>
      <c r="BF46" s="17" t="s">
        <v>9536</v>
      </c>
      <c r="BG46" s="17" t="s">
        <v>9536</v>
      </c>
      <c r="BH46" s="17" t="s">
        <v>9536</v>
      </c>
      <c r="BI46" s="17" t="s">
        <v>9536</v>
      </c>
      <c r="BJ46" s="17" t="s">
        <v>9536</v>
      </c>
      <c r="BK46" s="17" t="s">
        <v>9536</v>
      </c>
      <c r="BL46" s="17" t="s">
        <v>9536</v>
      </c>
      <c r="BM46" s="17" t="s">
        <v>9536</v>
      </c>
      <c r="BN46" s="17" t="s">
        <v>9536</v>
      </c>
      <c r="BO46" s="17" t="s">
        <v>9536</v>
      </c>
      <c r="BP46" s="17" t="s">
        <v>9536</v>
      </c>
      <c r="BQ46" s="17" t="s">
        <v>9536</v>
      </c>
      <c r="BR46" s="17" t="s">
        <v>9536</v>
      </c>
      <c r="BS46" s="17" t="s">
        <v>9536</v>
      </c>
      <c r="BT46" s="17" t="s">
        <v>9536</v>
      </c>
      <c r="BU46" s="17" t="s">
        <v>9536</v>
      </c>
      <c r="BV46" s="17" t="s">
        <v>9536</v>
      </c>
      <c r="BW46" s="17" t="s">
        <v>9536</v>
      </c>
      <c r="BX46" s="17" t="s">
        <v>9536</v>
      </c>
      <c r="BY46" s="17" t="s">
        <v>9536</v>
      </c>
      <c r="BZ46" s="17" t="s">
        <v>9536</v>
      </c>
      <c r="CA46" s="17" t="s">
        <v>9536</v>
      </c>
      <c r="CB46" s="17" t="s">
        <v>9536</v>
      </c>
      <c r="CC46" s="17" t="s">
        <v>9536</v>
      </c>
      <c r="CD46" s="17" t="s">
        <v>9536</v>
      </c>
      <c r="CE46" s="17" t="s">
        <v>9536</v>
      </c>
      <c r="CF46" s="17" t="s">
        <v>9536</v>
      </c>
      <c r="CG46" s="17" t="s">
        <v>9536</v>
      </c>
      <c r="CH46" s="17" t="s">
        <v>9536</v>
      </c>
      <c r="CI46" s="17" t="s">
        <v>9536</v>
      </c>
      <c r="CJ46" s="17" t="s">
        <v>9536</v>
      </c>
      <c r="CK46" s="17" t="s">
        <v>9536</v>
      </c>
      <c r="CL46" s="17" t="s">
        <v>9536</v>
      </c>
      <c r="CM46" s="17" t="s">
        <v>9536</v>
      </c>
      <c r="CN46" s="17" t="s">
        <v>9536</v>
      </c>
      <c r="CO46" s="17" t="s">
        <v>9536</v>
      </c>
      <c r="CP46" s="17" t="s">
        <v>9536</v>
      </c>
      <c r="CQ46" s="17" t="s">
        <v>9536</v>
      </c>
      <c r="CR46" s="17" t="s">
        <v>9536</v>
      </c>
      <c r="CS46" s="17" t="s">
        <v>9536</v>
      </c>
      <c r="CT46" s="17" t="s">
        <v>9536</v>
      </c>
      <c r="CU46" s="17" t="s">
        <v>9536</v>
      </c>
      <c r="CV46" s="17" t="s">
        <v>9536</v>
      </c>
      <c r="CW46" s="17" t="s">
        <v>9536</v>
      </c>
      <c r="CX46" s="17" t="s">
        <v>9536</v>
      </c>
      <c r="CY46" s="17" t="s">
        <v>9536</v>
      </c>
      <c r="CZ46" s="17" t="s">
        <v>9536</v>
      </c>
      <c r="DA46" s="17" t="s">
        <v>9536</v>
      </c>
      <c r="DB46" s="17" t="s">
        <v>9536</v>
      </c>
      <c r="DC46" s="17" t="s">
        <v>9536</v>
      </c>
      <c r="DD46" s="17" t="s">
        <v>9536</v>
      </c>
      <c r="DE46" s="17" t="s">
        <v>9536</v>
      </c>
      <c r="DF46" s="17" t="s">
        <v>9536</v>
      </c>
      <c r="DG46" s="17" t="s">
        <v>9536</v>
      </c>
      <c r="DH46" s="17" t="s">
        <v>9536</v>
      </c>
      <c r="DI46" s="17" t="s">
        <v>9536</v>
      </c>
      <c r="DJ46" s="17" t="s">
        <v>9536</v>
      </c>
      <c r="DK46" s="17" t="s">
        <v>9536</v>
      </c>
      <c r="DL46" s="17" t="s">
        <v>9536</v>
      </c>
      <c r="DM46" s="17" t="s">
        <v>9536</v>
      </c>
      <c r="DN46" s="17" t="s">
        <v>9536</v>
      </c>
      <c r="DO46" s="17" t="s">
        <v>9536</v>
      </c>
      <c r="DP46" s="17" t="s">
        <v>9536</v>
      </c>
      <c r="DQ46" s="17" t="s">
        <v>9536</v>
      </c>
      <c r="DR46" s="17" t="s">
        <v>9536</v>
      </c>
      <c r="DS46" s="17" t="s">
        <v>9536</v>
      </c>
      <c r="DT46" s="17" t="s">
        <v>9536</v>
      </c>
      <c r="DU46" s="17" t="s">
        <v>9536</v>
      </c>
      <c r="DV46" s="17" t="s">
        <v>9536</v>
      </c>
      <c r="DW46" s="17" t="s">
        <v>9536</v>
      </c>
      <c r="DX46" s="17" t="s">
        <v>9536</v>
      </c>
      <c r="DY46" s="17" t="s">
        <v>9536</v>
      </c>
      <c r="DZ46" s="17" t="s">
        <v>9536</v>
      </c>
      <c r="EA46" s="17" t="s">
        <v>9536</v>
      </c>
      <c r="EB46" s="17" t="s">
        <v>9536</v>
      </c>
      <c r="EC46" s="17" t="s">
        <v>9536</v>
      </c>
      <c r="ED46" s="17" t="s">
        <v>9536</v>
      </c>
      <c r="EE46" s="17" t="s">
        <v>9536</v>
      </c>
      <c r="EF46" s="17" t="s">
        <v>9536</v>
      </c>
      <c r="EG46" s="17" t="s">
        <v>9536</v>
      </c>
      <c r="EH46" s="17" t="s">
        <v>9536</v>
      </c>
      <c r="EI46" s="17" t="s">
        <v>9536</v>
      </c>
      <c r="EJ46" s="17" t="s">
        <v>9536</v>
      </c>
      <c r="EK46" s="17" t="s">
        <v>9536</v>
      </c>
      <c r="EL46" s="17" t="s">
        <v>9536</v>
      </c>
      <c r="EM46" s="17" t="s">
        <v>9536</v>
      </c>
      <c r="EN46" s="17" t="s">
        <v>9536</v>
      </c>
      <c r="EO46" s="17" t="s">
        <v>9536</v>
      </c>
      <c r="EP46" s="17" t="s">
        <v>9536</v>
      </c>
      <c r="EQ46" s="17" t="s">
        <v>9536</v>
      </c>
      <c r="ER46" s="17" t="s">
        <v>9536</v>
      </c>
      <c r="ES46" s="17" t="s">
        <v>9536</v>
      </c>
      <c r="ET46" s="17" t="s">
        <v>9536</v>
      </c>
      <c r="EU46" s="17" t="s">
        <v>9536</v>
      </c>
      <c r="EV46" s="17" t="s">
        <v>9536</v>
      </c>
      <c r="EW46" s="17" t="s">
        <v>9536</v>
      </c>
      <c r="EX46" s="17" t="s">
        <v>9536</v>
      </c>
      <c r="EY46" s="17" t="s">
        <v>9536</v>
      </c>
      <c r="EZ46" s="17" t="s">
        <v>9536</v>
      </c>
      <c r="FA46" s="17" t="s">
        <v>9536</v>
      </c>
      <c r="FB46" s="17" t="s">
        <v>9536</v>
      </c>
      <c r="FC46" s="17" t="s">
        <v>9536</v>
      </c>
      <c r="FD46" s="17" t="s">
        <v>9536</v>
      </c>
      <c r="FE46" s="17" t="s">
        <v>9536</v>
      </c>
      <c r="FF46" s="17" t="s">
        <v>9536</v>
      </c>
      <c r="FG46" s="17" t="s">
        <v>9536</v>
      </c>
      <c r="FH46" s="17" t="s">
        <v>9536</v>
      </c>
      <c r="FI46" s="17" t="s">
        <v>9536</v>
      </c>
      <c r="FJ46" s="17" t="s">
        <v>9536</v>
      </c>
      <c r="FK46" s="17" t="s">
        <v>9536</v>
      </c>
      <c r="FL46" s="17" t="s">
        <v>9536</v>
      </c>
      <c r="FM46" s="17" t="s">
        <v>9536</v>
      </c>
      <c r="FN46" s="17" t="s">
        <v>9536</v>
      </c>
      <c r="FO46" s="17" t="s">
        <v>9536</v>
      </c>
      <c r="FP46" s="17" t="s">
        <v>9536</v>
      </c>
      <c r="FQ46" s="17" t="s">
        <v>9536</v>
      </c>
      <c r="FR46" s="17" t="s">
        <v>9536</v>
      </c>
      <c r="FS46" s="17" t="s">
        <v>9536</v>
      </c>
      <c r="FT46" s="17" t="s">
        <v>9536</v>
      </c>
      <c r="FU46" s="17" t="s">
        <v>9536</v>
      </c>
      <c r="FV46" s="17" t="s">
        <v>9536</v>
      </c>
      <c r="FW46" s="17" t="s">
        <v>9536</v>
      </c>
      <c r="FX46" s="17" t="s">
        <v>9536</v>
      </c>
      <c r="FY46" s="17" t="s">
        <v>9536</v>
      </c>
      <c r="FZ46" s="17" t="s">
        <v>9536</v>
      </c>
      <c r="GA46" s="17" t="s">
        <v>9536</v>
      </c>
      <c r="GB46" s="17" t="s">
        <v>9536</v>
      </c>
      <c r="GC46" s="17" t="s">
        <v>9536</v>
      </c>
      <c r="GD46" s="17" t="s">
        <v>9536</v>
      </c>
      <c r="GE46" s="17" t="s">
        <v>9536</v>
      </c>
      <c r="GF46" s="17" t="s">
        <v>9536</v>
      </c>
      <c r="GG46" s="17" t="s">
        <v>9536</v>
      </c>
      <c r="GH46" s="17" t="s">
        <v>9536</v>
      </c>
      <c r="GI46" s="17" t="s">
        <v>9536</v>
      </c>
      <c r="GJ46" s="17" t="s">
        <v>9536</v>
      </c>
      <c r="GK46" s="17" t="s">
        <v>9536</v>
      </c>
      <c r="GL46" s="17" t="s">
        <v>9536</v>
      </c>
      <c r="GM46" s="17" t="s">
        <v>9536</v>
      </c>
      <c r="GN46" s="17" t="s">
        <v>9536</v>
      </c>
      <c r="GO46" s="17" t="s">
        <v>9536</v>
      </c>
      <c r="GP46" s="17" t="s">
        <v>9536</v>
      </c>
      <c r="GQ46" s="17" t="s">
        <v>9536</v>
      </c>
      <c r="GR46" s="17" t="s">
        <v>9536</v>
      </c>
      <c r="GS46" s="17" t="s">
        <v>9536</v>
      </c>
      <c r="GT46" s="17" t="s">
        <v>9536</v>
      </c>
    </row>
    <row r="47" spans="1:202" s="1" customFormat="1">
      <c r="A47" s="16" t="s">
        <v>289</v>
      </c>
      <c r="B47" s="16" t="s">
        <v>290</v>
      </c>
      <c r="C47" s="17" t="s">
        <v>9536</v>
      </c>
      <c r="D47" s="17" t="s">
        <v>9536</v>
      </c>
      <c r="E47" s="17" t="s">
        <v>9536</v>
      </c>
      <c r="F47" s="17" t="s">
        <v>9536</v>
      </c>
      <c r="G47" s="17" t="s">
        <v>9536</v>
      </c>
      <c r="H47" s="17" t="s">
        <v>9536</v>
      </c>
      <c r="I47" s="17" t="s">
        <v>9536</v>
      </c>
      <c r="J47" s="17" t="s">
        <v>9536</v>
      </c>
      <c r="K47" s="17" t="s">
        <v>9536</v>
      </c>
      <c r="L47" s="17" t="s">
        <v>9536</v>
      </c>
      <c r="M47" s="17" t="s">
        <v>9536</v>
      </c>
      <c r="N47" s="17" t="s">
        <v>9536</v>
      </c>
      <c r="O47" s="17" t="s">
        <v>9536</v>
      </c>
      <c r="P47" s="17" t="s">
        <v>9536</v>
      </c>
      <c r="Q47" s="17" t="s">
        <v>9536</v>
      </c>
      <c r="R47" s="17" t="s">
        <v>9536</v>
      </c>
      <c r="S47" s="17" t="s">
        <v>9536</v>
      </c>
      <c r="T47" s="17" t="s">
        <v>9536</v>
      </c>
      <c r="U47" s="17" t="s">
        <v>9536</v>
      </c>
      <c r="V47" s="17" t="s">
        <v>9536</v>
      </c>
      <c r="W47" s="17" t="s">
        <v>9536</v>
      </c>
      <c r="X47" s="17" t="s">
        <v>9536</v>
      </c>
      <c r="Y47" s="17" t="s">
        <v>9536</v>
      </c>
      <c r="Z47" s="17" t="s">
        <v>9536</v>
      </c>
      <c r="AA47" s="17" t="s">
        <v>9536</v>
      </c>
      <c r="AB47" s="17" t="s">
        <v>9536</v>
      </c>
      <c r="AC47" s="17" t="s">
        <v>9536</v>
      </c>
      <c r="AD47" s="17" t="s">
        <v>9536</v>
      </c>
      <c r="AE47" s="17" t="s">
        <v>9536</v>
      </c>
      <c r="AF47" s="17" t="s">
        <v>9536</v>
      </c>
      <c r="AG47" s="17" t="s">
        <v>9536</v>
      </c>
      <c r="AH47" s="17" t="s">
        <v>9536</v>
      </c>
      <c r="AI47" s="17" t="s">
        <v>9536</v>
      </c>
      <c r="AJ47" s="17" t="s">
        <v>9536</v>
      </c>
      <c r="AK47" s="17" t="s">
        <v>9536</v>
      </c>
      <c r="AL47" s="17" t="s">
        <v>9536</v>
      </c>
      <c r="AM47" s="17" t="s">
        <v>9536</v>
      </c>
      <c r="AN47" s="17" t="s">
        <v>9536</v>
      </c>
      <c r="AO47" s="17" t="s">
        <v>9536</v>
      </c>
      <c r="AP47" s="17" t="s">
        <v>9536</v>
      </c>
      <c r="AQ47" s="17" t="s">
        <v>9536</v>
      </c>
      <c r="AR47" s="17" t="s">
        <v>9536</v>
      </c>
      <c r="AS47" s="17" t="s">
        <v>9536</v>
      </c>
      <c r="AT47" s="17" t="s">
        <v>9536</v>
      </c>
      <c r="AU47" s="17" t="s">
        <v>9536</v>
      </c>
      <c r="AV47" s="17" t="s">
        <v>9536</v>
      </c>
      <c r="AW47" s="17" t="s">
        <v>9536</v>
      </c>
      <c r="AX47" s="17" t="s">
        <v>9536</v>
      </c>
      <c r="AY47" s="17" t="s">
        <v>9536</v>
      </c>
      <c r="AZ47" s="17" t="s">
        <v>9536</v>
      </c>
      <c r="BA47" s="17" t="s">
        <v>9536</v>
      </c>
      <c r="BB47" s="17" t="s">
        <v>9536</v>
      </c>
      <c r="BC47" s="17" t="s">
        <v>9536</v>
      </c>
      <c r="BD47" s="17" t="s">
        <v>9536</v>
      </c>
      <c r="BE47" s="17" t="s">
        <v>9536</v>
      </c>
      <c r="BF47" s="17" t="s">
        <v>9536</v>
      </c>
      <c r="BG47" s="17" t="s">
        <v>9536</v>
      </c>
      <c r="BH47" s="17" t="s">
        <v>9536</v>
      </c>
      <c r="BI47" s="17" t="s">
        <v>9536</v>
      </c>
      <c r="BJ47" s="17" t="s">
        <v>9536</v>
      </c>
      <c r="BK47" s="17" t="s">
        <v>9536</v>
      </c>
      <c r="BL47" s="17" t="s">
        <v>9536</v>
      </c>
      <c r="BM47" s="17" t="s">
        <v>9536</v>
      </c>
      <c r="BN47" s="17" t="s">
        <v>9536</v>
      </c>
      <c r="BO47" s="17" t="s">
        <v>9536</v>
      </c>
      <c r="BP47" s="17" t="s">
        <v>9536</v>
      </c>
      <c r="BQ47" s="17" t="s">
        <v>9536</v>
      </c>
      <c r="BR47" s="17" t="s">
        <v>9536</v>
      </c>
      <c r="BS47" s="17" t="s">
        <v>9536</v>
      </c>
      <c r="BT47" s="17" t="s">
        <v>9536</v>
      </c>
      <c r="BU47" s="17" t="s">
        <v>9536</v>
      </c>
      <c r="BV47" s="17" t="s">
        <v>9536</v>
      </c>
      <c r="BW47" s="17" t="s">
        <v>9536</v>
      </c>
      <c r="BX47" s="17" t="s">
        <v>9536</v>
      </c>
      <c r="BY47" s="17" t="s">
        <v>9536</v>
      </c>
      <c r="BZ47" s="17" t="s">
        <v>9536</v>
      </c>
      <c r="CA47" s="17" t="s">
        <v>9536</v>
      </c>
      <c r="CB47" s="17" t="s">
        <v>9536</v>
      </c>
      <c r="CC47" s="17" t="s">
        <v>9536</v>
      </c>
      <c r="CD47" s="17" t="s">
        <v>9536</v>
      </c>
      <c r="CE47" s="17" t="s">
        <v>9536</v>
      </c>
      <c r="CF47" s="17" t="s">
        <v>9536</v>
      </c>
      <c r="CG47" s="17" t="s">
        <v>9536</v>
      </c>
      <c r="CH47" s="17" t="s">
        <v>9536</v>
      </c>
      <c r="CI47" s="17" t="s">
        <v>9536</v>
      </c>
      <c r="CJ47" s="17" t="s">
        <v>9536</v>
      </c>
      <c r="CK47" s="17" t="s">
        <v>9536</v>
      </c>
      <c r="CL47" s="17" t="s">
        <v>9536</v>
      </c>
      <c r="CM47" s="17" t="s">
        <v>9536</v>
      </c>
      <c r="CN47" s="17" t="s">
        <v>9536</v>
      </c>
      <c r="CO47" s="17" t="s">
        <v>9536</v>
      </c>
      <c r="CP47" s="17" t="s">
        <v>9536</v>
      </c>
      <c r="CQ47" s="17" t="s">
        <v>9536</v>
      </c>
      <c r="CR47" s="17" t="s">
        <v>9536</v>
      </c>
      <c r="CS47" s="17" t="s">
        <v>9536</v>
      </c>
      <c r="CT47" s="17" t="s">
        <v>9536</v>
      </c>
      <c r="CU47" s="17" t="s">
        <v>9536</v>
      </c>
      <c r="CV47" s="17" t="s">
        <v>9536</v>
      </c>
      <c r="CW47" s="17" t="s">
        <v>9536</v>
      </c>
      <c r="CX47" s="17" t="s">
        <v>9536</v>
      </c>
      <c r="CY47" s="17" t="s">
        <v>9536</v>
      </c>
      <c r="CZ47" s="17" t="s">
        <v>9536</v>
      </c>
      <c r="DA47" s="17" t="s">
        <v>9536</v>
      </c>
      <c r="DB47" s="17" t="s">
        <v>9536</v>
      </c>
      <c r="DC47" s="17" t="s">
        <v>9536</v>
      </c>
      <c r="DD47" s="17" t="s">
        <v>9536</v>
      </c>
      <c r="DE47" s="17" t="s">
        <v>9536</v>
      </c>
      <c r="DF47" s="17" t="s">
        <v>9536</v>
      </c>
      <c r="DG47" s="17" t="s">
        <v>9536</v>
      </c>
      <c r="DH47" s="17" t="s">
        <v>9536</v>
      </c>
      <c r="DI47" s="17" t="s">
        <v>9536</v>
      </c>
      <c r="DJ47" s="17" t="s">
        <v>9536</v>
      </c>
      <c r="DK47" s="17" t="s">
        <v>9536</v>
      </c>
      <c r="DL47" s="17" t="s">
        <v>9536</v>
      </c>
      <c r="DM47" s="17" t="s">
        <v>9536</v>
      </c>
      <c r="DN47" s="17" t="s">
        <v>9536</v>
      </c>
      <c r="DO47" s="17" t="s">
        <v>9536</v>
      </c>
      <c r="DP47" s="17" t="s">
        <v>9536</v>
      </c>
      <c r="DQ47" s="17" t="s">
        <v>9536</v>
      </c>
      <c r="DR47" s="17" t="s">
        <v>9536</v>
      </c>
      <c r="DS47" s="17" t="s">
        <v>9536</v>
      </c>
      <c r="DT47" s="17" t="s">
        <v>9536</v>
      </c>
      <c r="DU47" s="17" t="s">
        <v>9536</v>
      </c>
      <c r="DV47" s="17" t="s">
        <v>9536</v>
      </c>
      <c r="DW47" s="17" t="s">
        <v>9536</v>
      </c>
      <c r="DX47" s="17" t="s">
        <v>9536</v>
      </c>
      <c r="DY47" s="17" t="s">
        <v>9536</v>
      </c>
      <c r="DZ47" s="17" t="s">
        <v>9536</v>
      </c>
      <c r="EA47" s="17" t="s">
        <v>9536</v>
      </c>
      <c r="EB47" s="17" t="s">
        <v>9536</v>
      </c>
      <c r="EC47" s="17" t="s">
        <v>9536</v>
      </c>
      <c r="ED47" s="17" t="s">
        <v>9536</v>
      </c>
      <c r="EE47" s="17" t="s">
        <v>9536</v>
      </c>
      <c r="EF47" s="17" t="s">
        <v>9536</v>
      </c>
      <c r="EG47" s="17" t="s">
        <v>9536</v>
      </c>
      <c r="EH47" s="17" t="s">
        <v>9536</v>
      </c>
      <c r="EI47" s="17" t="s">
        <v>9536</v>
      </c>
      <c r="EJ47" s="17" t="s">
        <v>9536</v>
      </c>
      <c r="EK47" s="17" t="s">
        <v>9536</v>
      </c>
      <c r="EL47" s="17" t="s">
        <v>9536</v>
      </c>
      <c r="EM47" s="17" t="s">
        <v>9536</v>
      </c>
      <c r="EN47" s="17" t="s">
        <v>9536</v>
      </c>
      <c r="EO47" s="17" t="s">
        <v>9536</v>
      </c>
      <c r="EP47" s="17" t="s">
        <v>9536</v>
      </c>
      <c r="EQ47" s="17" t="s">
        <v>9536</v>
      </c>
      <c r="ER47" s="17" t="s">
        <v>9536</v>
      </c>
      <c r="ES47" s="17" t="s">
        <v>9536</v>
      </c>
      <c r="ET47" s="17" t="s">
        <v>9536</v>
      </c>
      <c r="EU47" s="17" t="s">
        <v>9536</v>
      </c>
      <c r="EV47" s="17" t="s">
        <v>9536</v>
      </c>
      <c r="EW47" s="17" t="s">
        <v>9536</v>
      </c>
      <c r="EX47" s="17" t="s">
        <v>9536</v>
      </c>
      <c r="EY47" s="17" t="s">
        <v>9536</v>
      </c>
      <c r="EZ47" s="17" t="s">
        <v>9536</v>
      </c>
      <c r="FA47" s="17" t="s">
        <v>9536</v>
      </c>
      <c r="FB47" s="17" t="s">
        <v>9536</v>
      </c>
      <c r="FC47" s="17" t="s">
        <v>9536</v>
      </c>
      <c r="FD47" s="17" t="s">
        <v>9536</v>
      </c>
      <c r="FE47" s="17" t="s">
        <v>9536</v>
      </c>
      <c r="FF47" s="17" t="s">
        <v>9536</v>
      </c>
      <c r="FG47" s="17" t="s">
        <v>9536</v>
      </c>
      <c r="FH47" s="17" t="s">
        <v>9536</v>
      </c>
      <c r="FI47" s="17" t="s">
        <v>9536</v>
      </c>
      <c r="FJ47" s="17" t="s">
        <v>9536</v>
      </c>
      <c r="FK47" s="17" t="s">
        <v>9536</v>
      </c>
      <c r="FL47" s="17" t="s">
        <v>9536</v>
      </c>
      <c r="FM47" s="17" t="s">
        <v>9536</v>
      </c>
      <c r="FN47" s="17" t="s">
        <v>9536</v>
      </c>
      <c r="FO47" s="17" t="s">
        <v>9536</v>
      </c>
      <c r="FP47" s="17" t="s">
        <v>9536</v>
      </c>
      <c r="FQ47" s="17" t="s">
        <v>9536</v>
      </c>
      <c r="FR47" s="17" t="s">
        <v>9536</v>
      </c>
      <c r="FS47" s="17" t="s">
        <v>9536</v>
      </c>
      <c r="FT47" s="17" t="s">
        <v>9536</v>
      </c>
      <c r="FU47" s="17" t="s">
        <v>9536</v>
      </c>
      <c r="FV47" s="17" t="s">
        <v>9536</v>
      </c>
      <c r="FW47" s="17" t="s">
        <v>9536</v>
      </c>
      <c r="FX47" s="17" t="s">
        <v>9536</v>
      </c>
      <c r="FY47" s="17" t="s">
        <v>9536</v>
      </c>
      <c r="FZ47" s="17" t="s">
        <v>9536</v>
      </c>
      <c r="GA47" s="17" t="s">
        <v>9536</v>
      </c>
      <c r="GB47" s="17" t="s">
        <v>9536</v>
      </c>
      <c r="GC47" s="17" t="s">
        <v>9536</v>
      </c>
      <c r="GD47" s="17" t="s">
        <v>9536</v>
      </c>
      <c r="GE47" s="17" t="s">
        <v>9536</v>
      </c>
      <c r="GF47" s="17" t="s">
        <v>9536</v>
      </c>
      <c r="GG47" s="17" t="s">
        <v>9536</v>
      </c>
      <c r="GH47" s="17" t="s">
        <v>9536</v>
      </c>
      <c r="GI47" s="17" t="s">
        <v>9536</v>
      </c>
      <c r="GJ47" s="17" t="s">
        <v>9536</v>
      </c>
      <c r="GK47" s="17" t="s">
        <v>9536</v>
      </c>
      <c r="GL47" s="17" t="s">
        <v>9536</v>
      </c>
      <c r="GM47" s="17" t="s">
        <v>9536</v>
      </c>
      <c r="GN47" s="17" t="s">
        <v>9536</v>
      </c>
      <c r="GO47" s="17" t="s">
        <v>9536</v>
      </c>
      <c r="GP47" s="17" t="s">
        <v>9536</v>
      </c>
      <c r="GQ47" s="17" t="s">
        <v>9536</v>
      </c>
      <c r="GR47" s="17" t="s">
        <v>9536</v>
      </c>
      <c r="GS47" s="17" t="s">
        <v>9536</v>
      </c>
      <c r="GT47" s="17" t="s">
        <v>9536</v>
      </c>
    </row>
    <row r="48" spans="1:202">
      <c r="A48" s="24" t="s">
        <v>291</v>
      </c>
      <c r="B48" s="24" t="s">
        <v>292</v>
      </c>
      <c r="C48" s="17" t="s">
        <v>9536</v>
      </c>
      <c r="D48" s="17" t="s">
        <v>9536</v>
      </c>
      <c r="E48" s="17" t="s">
        <v>9536</v>
      </c>
      <c r="F48" s="17" t="s">
        <v>9536</v>
      </c>
      <c r="G48" s="17" t="s">
        <v>9536</v>
      </c>
      <c r="H48" s="17" t="s">
        <v>9536</v>
      </c>
      <c r="I48" s="17" t="s">
        <v>9536</v>
      </c>
      <c r="J48" s="17" t="s">
        <v>9536</v>
      </c>
      <c r="K48" s="17" t="s">
        <v>9536</v>
      </c>
      <c r="L48" s="17" t="s">
        <v>9536</v>
      </c>
      <c r="M48" s="17" t="s">
        <v>9536</v>
      </c>
      <c r="N48" s="17" t="s">
        <v>9536</v>
      </c>
      <c r="O48" s="17" t="s">
        <v>9536</v>
      </c>
      <c r="P48" s="17" t="s">
        <v>9536</v>
      </c>
      <c r="Q48" s="17" t="s">
        <v>9536</v>
      </c>
      <c r="R48" s="17" t="s">
        <v>9536</v>
      </c>
      <c r="S48" s="17" t="s">
        <v>9536</v>
      </c>
      <c r="T48" s="17" t="s">
        <v>9536</v>
      </c>
      <c r="U48" s="17" t="s">
        <v>9536</v>
      </c>
      <c r="V48" s="17" t="s">
        <v>9536</v>
      </c>
      <c r="W48" s="17" t="s">
        <v>9536</v>
      </c>
      <c r="X48" s="17" t="s">
        <v>9536</v>
      </c>
      <c r="Y48" s="17" t="s">
        <v>9536</v>
      </c>
      <c r="Z48" s="17" t="s">
        <v>9536</v>
      </c>
      <c r="AA48" s="17" t="s">
        <v>9536</v>
      </c>
      <c r="AB48" s="17" t="s">
        <v>9536</v>
      </c>
      <c r="AC48" s="17" t="s">
        <v>9536</v>
      </c>
      <c r="AD48" s="17" t="s">
        <v>9536</v>
      </c>
      <c r="AE48" s="17" t="s">
        <v>9536</v>
      </c>
      <c r="AF48" s="17" t="s">
        <v>9536</v>
      </c>
      <c r="AG48" s="17" t="s">
        <v>9536</v>
      </c>
      <c r="AH48" s="17" t="s">
        <v>9536</v>
      </c>
      <c r="AI48" s="17" t="s">
        <v>9536</v>
      </c>
      <c r="AJ48" s="17" t="s">
        <v>9536</v>
      </c>
      <c r="AK48" s="17" t="s">
        <v>9536</v>
      </c>
      <c r="AL48" s="17" t="s">
        <v>9536</v>
      </c>
      <c r="AM48" s="17" t="s">
        <v>9536</v>
      </c>
      <c r="AN48" s="17" t="s">
        <v>9536</v>
      </c>
      <c r="AO48" s="17" t="s">
        <v>9536</v>
      </c>
      <c r="AP48" s="17" t="s">
        <v>9536</v>
      </c>
      <c r="AQ48" s="17" t="s">
        <v>9536</v>
      </c>
      <c r="AR48" s="17" t="s">
        <v>9536</v>
      </c>
      <c r="AS48" s="17" t="s">
        <v>9536</v>
      </c>
      <c r="AT48" s="17" t="s">
        <v>9536</v>
      </c>
      <c r="AU48" s="17" t="s">
        <v>9536</v>
      </c>
      <c r="AV48" s="17" t="s">
        <v>9536</v>
      </c>
      <c r="AW48" s="17" t="s">
        <v>9536</v>
      </c>
      <c r="AX48" s="17" t="s">
        <v>9536</v>
      </c>
      <c r="AY48" s="17" t="s">
        <v>9536</v>
      </c>
      <c r="AZ48" s="17" t="s">
        <v>9536</v>
      </c>
      <c r="BA48" s="17" t="s">
        <v>9536</v>
      </c>
      <c r="BB48" s="17" t="s">
        <v>9536</v>
      </c>
      <c r="BC48" s="17" t="s">
        <v>9536</v>
      </c>
      <c r="BD48" s="17" t="s">
        <v>9536</v>
      </c>
      <c r="BE48" s="17" t="s">
        <v>9536</v>
      </c>
      <c r="BF48" s="17" t="s">
        <v>9536</v>
      </c>
      <c r="BG48" s="17" t="s">
        <v>9536</v>
      </c>
      <c r="BH48" s="17" t="s">
        <v>9536</v>
      </c>
      <c r="BI48" s="17" t="s">
        <v>9536</v>
      </c>
      <c r="BJ48" s="17" t="s">
        <v>9536</v>
      </c>
      <c r="BK48" s="17" t="s">
        <v>9536</v>
      </c>
      <c r="BL48" s="17" t="s">
        <v>9536</v>
      </c>
      <c r="BM48" s="17" t="s">
        <v>9536</v>
      </c>
      <c r="BN48" s="17" t="s">
        <v>9536</v>
      </c>
      <c r="BO48" s="17" t="s">
        <v>9536</v>
      </c>
      <c r="BP48" s="17" t="s">
        <v>9536</v>
      </c>
      <c r="BQ48" s="17" t="s">
        <v>9536</v>
      </c>
      <c r="BR48" s="17" t="s">
        <v>9536</v>
      </c>
      <c r="BS48" s="17" t="s">
        <v>9536</v>
      </c>
      <c r="BT48" s="17" t="s">
        <v>9536</v>
      </c>
      <c r="BU48" s="17" t="s">
        <v>9536</v>
      </c>
      <c r="BV48" s="17" t="s">
        <v>9536</v>
      </c>
      <c r="BW48" s="17" t="s">
        <v>9536</v>
      </c>
      <c r="BX48" s="17" t="s">
        <v>9536</v>
      </c>
      <c r="BY48" s="17" t="s">
        <v>9536</v>
      </c>
      <c r="BZ48" s="17" t="s">
        <v>9536</v>
      </c>
      <c r="CA48" s="17" t="s">
        <v>9536</v>
      </c>
      <c r="CB48" s="17" t="s">
        <v>9536</v>
      </c>
      <c r="CC48" s="17" t="s">
        <v>9536</v>
      </c>
      <c r="CD48" s="17" t="s">
        <v>9536</v>
      </c>
      <c r="CE48" s="17" t="s">
        <v>9536</v>
      </c>
      <c r="CF48" s="17" t="s">
        <v>9536</v>
      </c>
      <c r="CG48" s="17" t="s">
        <v>9536</v>
      </c>
      <c r="CH48" s="17" t="s">
        <v>9536</v>
      </c>
      <c r="CI48" s="17" t="s">
        <v>9536</v>
      </c>
      <c r="CJ48" s="17" t="s">
        <v>9536</v>
      </c>
      <c r="CK48" s="17" t="s">
        <v>9536</v>
      </c>
      <c r="CL48" s="17" t="s">
        <v>9536</v>
      </c>
      <c r="CM48" s="17" t="s">
        <v>9536</v>
      </c>
      <c r="CN48" s="17" t="s">
        <v>9536</v>
      </c>
      <c r="CO48" s="17" t="s">
        <v>9536</v>
      </c>
      <c r="CP48" s="17" t="s">
        <v>9536</v>
      </c>
      <c r="CQ48" s="17" t="s">
        <v>9536</v>
      </c>
      <c r="CR48" s="17" t="s">
        <v>9536</v>
      </c>
      <c r="CS48" s="17" t="s">
        <v>9536</v>
      </c>
      <c r="CT48" s="17" t="s">
        <v>9536</v>
      </c>
      <c r="CU48" s="17" t="s">
        <v>9536</v>
      </c>
      <c r="CV48" s="17" t="s">
        <v>9536</v>
      </c>
      <c r="CW48" s="17" t="s">
        <v>9536</v>
      </c>
      <c r="CX48" s="17" t="s">
        <v>9536</v>
      </c>
      <c r="CY48" s="17" t="s">
        <v>9536</v>
      </c>
      <c r="CZ48" s="17" t="s">
        <v>9536</v>
      </c>
      <c r="DA48" s="17" t="s">
        <v>9536</v>
      </c>
      <c r="DB48" s="17" t="s">
        <v>9536</v>
      </c>
      <c r="DC48" s="17" t="s">
        <v>9536</v>
      </c>
      <c r="DD48" s="17" t="s">
        <v>9536</v>
      </c>
      <c r="DE48" s="17" t="s">
        <v>9536</v>
      </c>
      <c r="DF48" s="17" t="s">
        <v>9536</v>
      </c>
      <c r="DG48" s="17" t="s">
        <v>9536</v>
      </c>
      <c r="DH48" s="17" t="s">
        <v>9536</v>
      </c>
      <c r="DI48" s="17" t="s">
        <v>9536</v>
      </c>
      <c r="DJ48" s="17" t="s">
        <v>9536</v>
      </c>
      <c r="DK48" s="17" t="s">
        <v>9536</v>
      </c>
      <c r="DL48" s="17" t="s">
        <v>9536</v>
      </c>
      <c r="DM48" s="17" t="s">
        <v>9536</v>
      </c>
      <c r="DN48" s="17" t="s">
        <v>9536</v>
      </c>
      <c r="DO48" s="17" t="s">
        <v>9536</v>
      </c>
      <c r="DP48" s="17" t="s">
        <v>9536</v>
      </c>
      <c r="DQ48" s="17" t="s">
        <v>9536</v>
      </c>
      <c r="DR48" s="17" t="s">
        <v>9536</v>
      </c>
      <c r="DS48" s="17" t="s">
        <v>9536</v>
      </c>
      <c r="DT48" s="17" t="s">
        <v>9536</v>
      </c>
      <c r="DU48" s="17" t="s">
        <v>9536</v>
      </c>
      <c r="DV48" s="17" t="s">
        <v>9536</v>
      </c>
      <c r="DW48" s="17" t="s">
        <v>9536</v>
      </c>
      <c r="DX48" s="17" t="s">
        <v>9536</v>
      </c>
      <c r="DY48" s="17" t="s">
        <v>9536</v>
      </c>
      <c r="DZ48" s="17" t="s">
        <v>9536</v>
      </c>
      <c r="EA48" s="17" t="s">
        <v>9536</v>
      </c>
      <c r="EB48" s="17" t="s">
        <v>9536</v>
      </c>
      <c r="EC48" s="17" t="s">
        <v>9536</v>
      </c>
      <c r="ED48" s="17" t="s">
        <v>9536</v>
      </c>
      <c r="EE48" s="17" t="s">
        <v>9536</v>
      </c>
      <c r="EF48" s="17" t="s">
        <v>9536</v>
      </c>
      <c r="EG48" s="17" t="s">
        <v>9536</v>
      </c>
      <c r="EH48" s="17" t="s">
        <v>9536</v>
      </c>
      <c r="EI48" s="17" t="s">
        <v>9536</v>
      </c>
      <c r="EJ48" s="17" t="s">
        <v>9536</v>
      </c>
      <c r="EK48" s="17" t="s">
        <v>9536</v>
      </c>
      <c r="EL48" s="17" t="s">
        <v>9536</v>
      </c>
      <c r="EM48" s="17" t="s">
        <v>9536</v>
      </c>
      <c r="EN48" s="17" t="s">
        <v>9536</v>
      </c>
      <c r="EO48" s="17" t="s">
        <v>9536</v>
      </c>
      <c r="EP48" s="17" t="s">
        <v>9536</v>
      </c>
      <c r="EQ48" s="17" t="s">
        <v>9536</v>
      </c>
      <c r="ER48" s="17" t="s">
        <v>9536</v>
      </c>
      <c r="ES48" s="17" t="s">
        <v>9536</v>
      </c>
      <c r="ET48" s="17" t="s">
        <v>9536</v>
      </c>
      <c r="EU48" s="17" t="s">
        <v>9536</v>
      </c>
      <c r="EV48" s="17" t="s">
        <v>9536</v>
      </c>
      <c r="EW48" s="17" t="s">
        <v>9536</v>
      </c>
      <c r="EX48" s="17" t="s">
        <v>9536</v>
      </c>
      <c r="EY48" s="17" t="s">
        <v>9536</v>
      </c>
      <c r="EZ48" s="17" t="s">
        <v>9536</v>
      </c>
      <c r="FA48" s="17" t="s">
        <v>9536</v>
      </c>
      <c r="FB48" s="17" t="s">
        <v>9536</v>
      </c>
      <c r="FC48" s="17" t="s">
        <v>9536</v>
      </c>
      <c r="FD48" s="17" t="s">
        <v>9536</v>
      </c>
      <c r="FE48" s="17" t="s">
        <v>9536</v>
      </c>
      <c r="FF48" s="17" t="s">
        <v>9536</v>
      </c>
      <c r="FG48" s="17" t="s">
        <v>9536</v>
      </c>
      <c r="FH48" s="17" t="s">
        <v>9536</v>
      </c>
      <c r="FI48" s="17" t="s">
        <v>9536</v>
      </c>
      <c r="FJ48" s="17" t="s">
        <v>9536</v>
      </c>
      <c r="FK48" s="17" t="s">
        <v>9536</v>
      </c>
      <c r="FL48" s="17" t="s">
        <v>9536</v>
      </c>
      <c r="FM48" s="17" t="s">
        <v>9536</v>
      </c>
      <c r="FN48" s="17" t="s">
        <v>9536</v>
      </c>
      <c r="FO48" s="17" t="s">
        <v>9536</v>
      </c>
      <c r="FP48" s="17" t="s">
        <v>9536</v>
      </c>
      <c r="FQ48" s="17" t="s">
        <v>9536</v>
      </c>
      <c r="FR48" s="17" t="s">
        <v>9536</v>
      </c>
      <c r="FS48" s="17" t="s">
        <v>9536</v>
      </c>
      <c r="FT48" s="17" t="s">
        <v>9536</v>
      </c>
      <c r="FU48" s="17" t="s">
        <v>9536</v>
      </c>
      <c r="FV48" s="17" t="s">
        <v>9536</v>
      </c>
      <c r="FW48" s="17" t="s">
        <v>9536</v>
      </c>
      <c r="FX48" s="17" t="s">
        <v>9536</v>
      </c>
      <c r="FY48" s="17" t="s">
        <v>9536</v>
      </c>
      <c r="FZ48" s="17" t="s">
        <v>9536</v>
      </c>
      <c r="GA48" s="17" t="s">
        <v>9536</v>
      </c>
      <c r="GB48" s="17" t="s">
        <v>9536</v>
      </c>
      <c r="GC48" s="17" t="s">
        <v>9536</v>
      </c>
      <c r="GD48" s="17" t="s">
        <v>9536</v>
      </c>
      <c r="GE48" s="17" t="s">
        <v>9536</v>
      </c>
      <c r="GF48" s="17" t="s">
        <v>9536</v>
      </c>
      <c r="GG48" s="17" t="s">
        <v>9536</v>
      </c>
      <c r="GH48" s="17" t="s">
        <v>9536</v>
      </c>
      <c r="GI48" s="17" t="s">
        <v>9536</v>
      </c>
      <c r="GJ48" s="17" t="s">
        <v>9536</v>
      </c>
      <c r="GK48" s="17" t="s">
        <v>9536</v>
      </c>
      <c r="GL48" s="17" t="s">
        <v>9536</v>
      </c>
      <c r="GM48" s="17" t="s">
        <v>9536</v>
      </c>
      <c r="GN48" s="17" t="s">
        <v>9536</v>
      </c>
      <c r="GO48" s="17" t="s">
        <v>9536</v>
      </c>
      <c r="GP48" s="17" t="s">
        <v>9536</v>
      </c>
      <c r="GQ48" s="17" t="s">
        <v>9536</v>
      </c>
      <c r="GR48" s="17" t="s">
        <v>9536</v>
      </c>
      <c r="GS48" s="17" t="s">
        <v>9536</v>
      </c>
      <c r="GT48" s="17" t="s">
        <v>9536</v>
      </c>
    </row>
    <row r="49" spans="1:202">
      <c r="A49" s="24" t="s">
        <v>293</v>
      </c>
      <c r="B49" s="24" t="s">
        <v>294</v>
      </c>
      <c r="C49" s="17" t="s">
        <v>9536</v>
      </c>
      <c r="D49" s="17" t="s">
        <v>9536</v>
      </c>
      <c r="E49" s="17" t="s">
        <v>9536</v>
      </c>
      <c r="F49" s="17" t="s">
        <v>9536</v>
      </c>
      <c r="G49" s="17" t="s">
        <v>9536</v>
      </c>
      <c r="H49" s="17" t="s">
        <v>9536</v>
      </c>
      <c r="I49" s="17" t="s">
        <v>9536</v>
      </c>
      <c r="J49" s="17" t="s">
        <v>9536</v>
      </c>
      <c r="K49" s="17" t="s">
        <v>9536</v>
      </c>
      <c r="L49" s="17" t="s">
        <v>9536</v>
      </c>
      <c r="M49" s="17" t="s">
        <v>9536</v>
      </c>
      <c r="N49" s="17" t="s">
        <v>9536</v>
      </c>
      <c r="O49" s="17" t="s">
        <v>9536</v>
      </c>
      <c r="P49" s="17" t="s">
        <v>9536</v>
      </c>
      <c r="Q49" s="17" t="s">
        <v>9536</v>
      </c>
      <c r="R49" s="17" t="s">
        <v>9536</v>
      </c>
      <c r="S49" s="17" t="s">
        <v>9536</v>
      </c>
      <c r="T49" s="17" t="s">
        <v>9536</v>
      </c>
      <c r="U49" s="17" t="s">
        <v>9536</v>
      </c>
      <c r="V49" s="17" t="s">
        <v>9536</v>
      </c>
      <c r="W49" s="17" t="s">
        <v>9536</v>
      </c>
      <c r="X49" s="17" t="s">
        <v>9536</v>
      </c>
      <c r="Y49" s="17" t="s">
        <v>9536</v>
      </c>
      <c r="Z49" s="17" t="s">
        <v>9536</v>
      </c>
      <c r="AA49" s="17" t="s">
        <v>9536</v>
      </c>
      <c r="AB49" s="17" t="s">
        <v>9536</v>
      </c>
      <c r="AC49" s="17" t="s">
        <v>9536</v>
      </c>
      <c r="AD49" s="17" t="s">
        <v>9536</v>
      </c>
      <c r="AE49" s="17" t="s">
        <v>9536</v>
      </c>
      <c r="AF49" s="17" t="s">
        <v>9536</v>
      </c>
      <c r="AG49" s="17" t="s">
        <v>9536</v>
      </c>
      <c r="AH49" s="17" t="s">
        <v>9536</v>
      </c>
      <c r="AI49" s="17" t="s">
        <v>9536</v>
      </c>
      <c r="AJ49" s="17" t="s">
        <v>9536</v>
      </c>
      <c r="AK49" s="17" t="s">
        <v>9536</v>
      </c>
      <c r="AL49" s="17" t="s">
        <v>9536</v>
      </c>
      <c r="AM49" s="17" t="s">
        <v>9536</v>
      </c>
      <c r="AN49" s="17" t="s">
        <v>9536</v>
      </c>
      <c r="AO49" s="17" t="s">
        <v>9536</v>
      </c>
      <c r="AP49" s="17" t="s">
        <v>9536</v>
      </c>
      <c r="AQ49" s="17" t="s">
        <v>9536</v>
      </c>
      <c r="AR49" s="17" t="s">
        <v>9536</v>
      </c>
      <c r="AS49" s="17" t="s">
        <v>9536</v>
      </c>
      <c r="AT49" s="17" t="s">
        <v>9536</v>
      </c>
      <c r="AU49" s="17" t="s">
        <v>9536</v>
      </c>
      <c r="AV49" s="17" t="s">
        <v>9536</v>
      </c>
      <c r="AW49" s="17" t="s">
        <v>9536</v>
      </c>
      <c r="AX49" s="17" t="s">
        <v>9536</v>
      </c>
      <c r="AY49" s="17" t="s">
        <v>9536</v>
      </c>
      <c r="AZ49" s="17" t="s">
        <v>9536</v>
      </c>
      <c r="BA49" s="17" t="s">
        <v>9536</v>
      </c>
      <c r="BB49" s="17" t="s">
        <v>9536</v>
      </c>
      <c r="BC49" s="17" t="s">
        <v>9536</v>
      </c>
      <c r="BD49" s="17" t="s">
        <v>9536</v>
      </c>
      <c r="BE49" s="17" t="s">
        <v>9536</v>
      </c>
      <c r="BF49" s="17" t="s">
        <v>9536</v>
      </c>
      <c r="BG49" s="17" t="s">
        <v>9536</v>
      </c>
      <c r="BH49" s="17" t="s">
        <v>9536</v>
      </c>
      <c r="BI49" s="17" t="s">
        <v>9536</v>
      </c>
      <c r="BJ49" s="17" t="s">
        <v>9536</v>
      </c>
      <c r="BK49" s="17" t="s">
        <v>9536</v>
      </c>
      <c r="BL49" s="17" t="s">
        <v>9536</v>
      </c>
      <c r="BM49" s="17" t="s">
        <v>9536</v>
      </c>
      <c r="BN49" s="17" t="s">
        <v>9536</v>
      </c>
      <c r="BO49" s="17" t="s">
        <v>9536</v>
      </c>
      <c r="BP49" s="17" t="s">
        <v>9536</v>
      </c>
      <c r="BQ49" s="17" t="s">
        <v>9536</v>
      </c>
      <c r="BR49" s="17" t="s">
        <v>9536</v>
      </c>
      <c r="BS49" s="17" t="s">
        <v>9536</v>
      </c>
      <c r="BT49" s="17" t="s">
        <v>9536</v>
      </c>
      <c r="BU49" s="17" t="s">
        <v>9536</v>
      </c>
      <c r="BV49" s="17" t="s">
        <v>9536</v>
      </c>
      <c r="BW49" s="17" t="s">
        <v>9536</v>
      </c>
      <c r="BX49" s="17" t="s">
        <v>9536</v>
      </c>
      <c r="BY49" s="17" t="s">
        <v>9536</v>
      </c>
      <c r="BZ49" s="17" t="s">
        <v>9536</v>
      </c>
      <c r="CA49" s="17" t="s">
        <v>9536</v>
      </c>
      <c r="CB49" s="17" t="s">
        <v>9536</v>
      </c>
      <c r="CC49" s="17" t="s">
        <v>9536</v>
      </c>
      <c r="CD49" s="17" t="s">
        <v>9536</v>
      </c>
      <c r="CE49" s="17" t="s">
        <v>9536</v>
      </c>
      <c r="CF49" s="17" t="s">
        <v>9536</v>
      </c>
      <c r="CG49" s="17" t="s">
        <v>9536</v>
      </c>
      <c r="CH49" s="17" t="s">
        <v>9536</v>
      </c>
      <c r="CI49" s="17" t="s">
        <v>9536</v>
      </c>
      <c r="CJ49" s="17" t="s">
        <v>9536</v>
      </c>
      <c r="CK49" s="17" t="s">
        <v>9536</v>
      </c>
      <c r="CL49" s="17" t="s">
        <v>9536</v>
      </c>
      <c r="CM49" s="17" t="s">
        <v>9536</v>
      </c>
      <c r="CN49" s="17" t="s">
        <v>9536</v>
      </c>
      <c r="CO49" s="17" t="s">
        <v>9536</v>
      </c>
      <c r="CP49" s="17" t="s">
        <v>9536</v>
      </c>
      <c r="CQ49" s="17" t="s">
        <v>9536</v>
      </c>
      <c r="CR49" s="17" t="s">
        <v>9536</v>
      </c>
      <c r="CS49" s="17" t="s">
        <v>9536</v>
      </c>
      <c r="CT49" s="17" t="s">
        <v>9536</v>
      </c>
      <c r="CU49" s="17" t="s">
        <v>9536</v>
      </c>
      <c r="CV49" s="17" t="s">
        <v>9536</v>
      </c>
      <c r="CW49" s="17" t="s">
        <v>9536</v>
      </c>
      <c r="CX49" s="17" t="s">
        <v>9536</v>
      </c>
      <c r="CY49" s="17" t="s">
        <v>9536</v>
      </c>
      <c r="CZ49" s="17" t="s">
        <v>9536</v>
      </c>
      <c r="DA49" s="17" t="s">
        <v>9536</v>
      </c>
      <c r="DB49" s="17" t="s">
        <v>9536</v>
      </c>
      <c r="DC49" s="17" t="s">
        <v>9536</v>
      </c>
      <c r="DD49" s="17" t="s">
        <v>9536</v>
      </c>
      <c r="DE49" s="17" t="s">
        <v>9536</v>
      </c>
      <c r="DF49" s="17" t="s">
        <v>9536</v>
      </c>
      <c r="DG49" s="17" t="s">
        <v>9536</v>
      </c>
      <c r="DH49" s="17" t="s">
        <v>9536</v>
      </c>
      <c r="DI49" s="17" t="s">
        <v>9536</v>
      </c>
      <c r="DJ49" s="17" t="s">
        <v>9536</v>
      </c>
      <c r="DK49" s="17" t="s">
        <v>9536</v>
      </c>
      <c r="DL49" s="17" t="s">
        <v>9536</v>
      </c>
      <c r="DM49" s="17" t="s">
        <v>9536</v>
      </c>
      <c r="DN49" s="17" t="s">
        <v>9536</v>
      </c>
      <c r="DO49" s="17" t="s">
        <v>9536</v>
      </c>
      <c r="DP49" s="17" t="s">
        <v>9536</v>
      </c>
      <c r="DQ49" s="17" t="s">
        <v>9536</v>
      </c>
      <c r="DR49" s="17" t="s">
        <v>9536</v>
      </c>
      <c r="DS49" s="17" t="s">
        <v>9536</v>
      </c>
      <c r="DT49" s="17" t="s">
        <v>9536</v>
      </c>
      <c r="DU49" s="17" t="s">
        <v>9536</v>
      </c>
      <c r="DV49" s="17" t="s">
        <v>9536</v>
      </c>
      <c r="DW49" s="17" t="s">
        <v>9536</v>
      </c>
      <c r="DX49" s="17" t="s">
        <v>9536</v>
      </c>
      <c r="DY49" s="17" t="s">
        <v>9536</v>
      </c>
      <c r="DZ49" s="17" t="s">
        <v>9536</v>
      </c>
      <c r="EA49" s="17" t="s">
        <v>9536</v>
      </c>
      <c r="EB49" s="17" t="s">
        <v>9536</v>
      </c>
      <c r="EC49" s="17" t="s">
        <v>9536</v>
      </c>
      <c r="ED49" s="17" t="s">
        <v>9536</v>
      </c>
      <c r="EE49" s="17" t="s">
        <v>9536</v>
      </c>
      <c r="EF49" s="17" t="s">
        <v>9536</v>
      </c>
      <c r="EG49" s="17" t="s">
        <v>9536</v>
      </c>
      <c r="EH49" s="17" t="s">
        <v>9536</v>
      </c>
      <c r="EI49" s="17" t="s">
        <v>9536</v>
      </c>
      <c r="EJ49" s="17" t="s">
        <v>9536</v>
      </c>
      <c r="EK49" s="17" t="s">
        <v>9536</v>
      </c>
      <c r="EL49" s="17" t="s">
        <v>9536</v>
      </c>
      <c r="EM49" s="17" t="s">
        <v>9536</v>
      </c>
      <c r="EN49" s="17" t="s">
        <v>9536</v>
      </c>
      <c r="EO49" s="17" t="s">
        <v>9536</v>
      </c>
      <c r="EP49" s="17" t="s">
        <v>9536</v>
      </c>
      <c r="EQ49" s="17" t="s">
        <v>9536</v>
      </c>
      <c r="ER49" s="17" t="s">
        <v>9536</v>
      </c>
      <c r="ES49" s="17" t="s">
        <v>9536</v>
      </c>
      <c r="ET49" s="17" t="s">
        <v>9536</v>
      </c>
      <c r="EU49" s="17" t="s">
        <v>9536</v>
      </c>
      <c r="EV49" s="17" t="s">
        <v>9536</v>
      </c>
      <c r="EW49" s="17" t="s">
        <v>9536</v>
      </c>
      <c r="EX49" s="17" t="s">
        <v>9536</v>
      </c>
      <c r="EY49" s="17" t="s">
        <v>9536</v>
      </c>
      <c r="EZ49" s="17" t="s">
        <v>9536</v>
      </c>
      <c r="FA49" s="17" t="s">
        <v>9536</v>
      </c>
      <c r="FB49" s="17" t="s">
        <v>9536</v>
      </c>
      <c r="FC49" s="17" t="s">
        <v>9536</v>
      </c>
      <c r="FD49" s="17" t="s">
        <v>9536</v>
      </c>
      <c r="FE49" s="17" t="s">
        <v>9536</v>
      </c>
      <c r="FF49" s="17" t="s">
        <v>9536</v>
      </c>
      <c r="FG49" s="17" t="s">
        <v>9536</v>
      </c>
      <c r="FH49" s="17" t="s">
        <v>9536</v>
      </c>
      <c r="FI49" s="17" t="s">
        <v>9536</v>
      </c>
      <c r="FJ49" s="17" t="s">
        <v>9536</v>
      </c>
      <c r="FK49" s="17" t="s">
        <v>9536</v>
      </c>
      <c r="FL49" s="17" t="s">
        <v>9536</v>
      </c>
      <c r="FM49" s="17" t="s">
        <v>9536</v>
      </c>
      <c r="FN49" s="17" t="s">
        <v>9536</v>
      </c>
      <c r="FO49" s="17" t="s">
        <v>9536</v>
      </c>
      <c r="FP49" s="17" t="s">
        <v>9536</v>
      </c>
      <c r="FQ49" s="17" t="s">
        <v>9536</v>
      </c>
      <c r="FR49" s="17" t="s">
        <v>9536</v>
      </c>
      <c r="FS49" s="17" t="s">
        <v>9536</v>
      </c>
      <c r="FT49" s="17" t="s">
        <v>9536</v>
      </c>
      <c r="FU49" s="17" t="s">
        <v>9536</v>
      </c>
      <c r="FV49" s="17" t="s">
        <v>9536</v>
      </c>
      <c r="FW49" s="17" t="s">
        <v>9536</v>
      </c>
      <c r="FX49" s="17" t="s">
        <v>9536</v>
      </c>
      <c r="FY49" s="17" t="s">
        <v>9536</v>
      </c>
      <c r="FZ49" s="17" t="s">
        <v>9536</v>
      </c>
      <c r="GA49" s="17" t="s">
        <v>9536</v>
      </c>
      <c r="GB49" s="17" t="s">
        <v>9536</v>
      </c>
      <c r="GC49" s="17" t="s">
        <v>9536</v>
      </c>
      <c r="GD49" s="17" t="s">
        <v>9536</v>
      </c>
      <c r="GE49" s="17" t="s">
        <v>9536</v>
      </c>
      <c r="GF49" s="17" t="s">
        <v>9536</v>
      </c>
      <c r="GG49" s="17" t="s">
        <v>9536</v>
      </c>
      <c r="GH49" s="17" t="s">
        <v>9536</v>
      </c>
      <c r="GI49" s="17" t="s">
        <v>9536</v>
      </c>
      <c r="GJ49" s="17" t="s">
        <v>9536</v>
      </c>
      <c r="GK49" s="17" t="s">
        <v>9536</v>
      </c>
      <c r="GL49" s="17" t="s">
        <v>9536</v>
      </c>
      <c r="GM49" s="17" t="s">
        <v>9536</v>
      </c>
      <c r="GN49" s="17" t="s">
        <v>9536</v>
      </c>
      <c r="GO49" s="17" t="s">
        <v>9536</v>
      </c>
      <c r="GP49" s="17" t="s">
        <v>9536</v>
      </c>
      <c r="GQ49" s="17" t="s">
        <v>9536</v>
      </c>
      <c r="GR49" s="17" t="s">
        <v>9536</v>
      </c>
      <c r="GS49" s="17" t="s">
        <v>9536</v>
      </c>
      <c r="GT49" s="17" t="s">
        <v>9536</v>
      </c>
    </row>
    <row r="50" spans="1:202">
      <c r="A50" s="24" t="s">
        <v>295</v>
      </c>
      <c r="B50" s="24" t="s">
        <v>296</v>
      </c>
      <c r="C50" s="17" t="s">
        <v>9536</v>
      </c>
      <c r="D50" s="17" t="s">
        <v>9536</v>
      </c>
      <c r="E50" s="17" t="s">
        <v>9536</v>
      </c>
      <c r="F50" s="17" t="s">
        <v>9536</v>
      </c>
      <c r="G50" s="17" t="s">
        <v>9536</v>
      </c>
      <c r="H50" s="17" t="s">
        <v>9536</v>
      </c>
      <c r="I50" s="17" t="s">
        <v>9536</v>
      </c>
      <c r="J50" s="17" t="s">
        <v>9536</v>
      </c>
      <c r="K50" s="17" t="s">
        <v>9536</v>
      </c>
      <c r="L50" s="17" t="s">
        <v>9536</v>
      </c>
      <c r="M50" s="17" t="s">
        <v>9536</v>
      </c>
      <c r="N50" s="17" t="s">
        <v>9536</v>
      </c>
      <c r="O50" s="17" t="s">
        <v>9536</v>
      </c>
      <c r="P50" s="17" t="s">
        <v>9536</v>
      </c>
      <c r="Q50" s="17" t="s">
        <v>9536</v>
      </c>
      <c r="R50" s="17" t="s">
        <v>9536</v>
      </c>
      <c r="S50" s="17" t="s">
        <v>9536</v>
      </c>
      <c r="T50" s="17" t="s">
        <v>9536</v>
      </c>
      <c r="U50" s="17" t="s">
        <v>9536</v>
      </c>
      <c r="V50" s="17" t="s">
        <v>9536</v>
      </c>
      <c r="W50" s="17" t="s">
        <v>9536</v>
      </c>
      <c r="X50" s="17" t="s">
        <v>9536</v>
      </c>
      <c r="Y50" s="17" t="s">
        <v>9536</v>
      </c>
      <c r="Z50" s="17" t="s">
        <v>9536</v>
      </c>
      <c r="AA50" s="17" t="s">
        <v>9536</v>
      </c>
      <c r="AB50" s="17" t="s">
        <v>9536</v>
      </c>
      <c r="AC50" s="17" t="s">
        <v>9536</v>
      </c>
      <c r="AD50" s="17" t="s">
        <v>9536</v>
      </c>
      <c r="AE50" s="17" t="s">
        <v>9536</v>
      </c>
      <c r="AF50" s="17" t="s">
        <v>9536</v>
      </c>
      <c r="AG50" s="17" t="s">
        <v>9536</v>
      </c>
      <c r="AH50" s="17" t="s">
        <v>9536</v>
      </c>
      <c r="AI50" s="17" t="s">
        <v>9536</v>
      </c>
      <c r="AJ50" s="17" t="s">
        <v>9536</v>
      </c>
      <c r="AK50" s="17" t="s">
        <v>9536</v>
      </c>
      <c r="AL50" s="17" t="s">
        <v>9536</v>
      </c>
      <c r="AM50" s="17" t="s">
        <v>9536</v>
      </c>
      <c r="AN50" s="17" t="s">
        <v>9536</v>
      </c>
      <c r="AO50" s="17" t="s">
        <v>9536</v>
      </c>
      <c r="AP50" s="17" t="s">
        <v>9536</v>
      </c>
      <c r="AQ50" s="17" t="s">
        <v>9536</v>
      </c>
      <c r="AR50" s="17" t="s">
        <v>9536</v>
      </c>
      <c r="AS50" s="17" t="s">
        <v>9536</v>
      </c>
      <c r="AT50" s="17" t="s">
        <v>9536</v>
      </c>
      <c r="AU50" s="17" t="s">
        <v>9536</v>
      </c>
      <c r="AV50" s="17" t="s">
        <v>9536</v>
      </c>
      <c r="AW50" s="17" t="s">
        <v>9536</v>
      </c>
      <c r="AX50" s="17" t="s">
        <v>9536</v>
      </c>
      <c r="AY50" s="17" t="s">
        <v>9536</v>
      </c>
      <c r="AZ50" s="17" t="s">
        <v>9536</v>
      </c>
      <c r="BA50" s="17" t="s">
        <v>9536</v>
      </c>
      <c r="BB50" s="17" t="s">
        <v>9536</v>
      </c>
      <c r="BC50" s="17" t="s">
        <v>9536</v>
      </c>
      <c r="BD50" s="17" t="s">
        <v>9536</v>
      </c>
      <c r="BE50" s="17" t="s">
        <v>9536</v>
      </c>
      <c r="BF50" s="17" t="s">
        <v>9536</v>
      </c>
      <c r="BG50" s="17" t="s">
        <v>9536</v>
      </c>
      <c r="BH50" s="17" t="s">
        <v>9536</v>
      </c>
      <c r="BI50" s="17" t="s">
        <v>9536</v>
      </c>
      <c r="BJ50" s="17" t="s">
        <v>9536</v>
      </c>
      <c r="BK50" s="17" t="s">
        <v>9536</v>
      </c>
      <c r="BL50" s="17" t="s">
        <v>9536</v>
      </c>
      <c r="BM50" s="17" t="s">
        <v>9536</v>
      </c>
      <c r="BN50" s="17" t="s">
        <v>9536</v>
      </c>
      <c r="BO50" s="17" t="s">
        <v>9536</v>
      </c>
      <c r="BP50" s="17" t="s">
        <v>9536</v>
      </c>
      <c r="BQ50" s="17" t="s">
        <v>9536</v>
      </c>
      <c r="BR50" s="17" t="s">
        <v>9536</v>
      </c>
      <c r="BS50" s="17" t="s">
        <v>9536</v>
      </c>
      <c r="BT50" s="17" t="s">
        <v>9536</v>
      </c>
      <c r="BU50" s="17" t="s">
        <v>9536</v>
      </c>
      <c r="BV50" s="17" t="s">
        <v>9536</v>
      </c>
      <c r="BW50" s="17" t="s">
        <v>9536</v>
      </c>
      <c r="BX50" s="17" t="s">
        <v>9536</v>
      </c>
      <c r="BY50" s="17" t="s">
        <v>9536</v>
      </c>
      <c r="BZ50" s="17" t="s">
        <v>9536</v>
      </c>
      <c r="CA50" s="17" t="s">
        <v>9536</v>
      </c>
      <c r="CB50" s="17" t="s">
        <v>9536</v>
      </c>
      <c r="CC50" s="17" t="s">
        <v>9536</v>
      </c>
      <c r="CD50" s="17" t="s">
        <v>9536</v>
      </c>
      <c r="CE50" s="17" t="s">
        <v>9536</v>
      </c>
      <c r="CF50" s="17" t="s">
        <v>9536</v>
      </c>
      <c r="CG50" s="17" t="s">
        <v>9536</v>
      </c>
      <c r="CH50" s="17" t="s">
        <v>9536</v>
      </c>
      <c r="CI50" s="17" t="s">
        <v>9536</v>
      </c>
      <c r="CJ50" s="17" t="s">
        <v>9536</v>
      </c>
      <c r="CK50" s="17" t="s">
        <v>9536</v>
      </c>
      <c r="CL50" s="17" t="s">
        <v>9536</v>
      </c>
      <c r="CM50" s="17" t="s">
        <v>9536</v>
      </c>
      <c r="CN50" s="17" t="s">
        <v>9536</v>
      </c>
      <c r="CO50" s="17" t="s">
        <v>9536</v>
      </c>
      <c r="CP50" s="17" t="s">
        <v>9536</v>
      </c>
      <c r="CQ50" s="17" t="s">
        <v>9536</v>
      </c>
      <c r="CR50" s="17" t="s">
        <v>9536</v>
      </c>
      <c r="CS50" s="17" t="s">
        <v>9536</v>
      </c>
      <c r="CT50" s="17" t="s">
        <v>9536</v>
      </c>
      <c r="CU50" s="17" t="s">
        <v>9536</v>
      </c>
      <c r="CV50" s="17" t="s">
        <v>9536</v>
      </c>
      <c r="CW50" s="17" t="s">
        <v>9536</v>
      </c>
      <c r="CX50" s="17" t="s">
        <v>9536</v>
      </c>
      <c r="CY50" s="17" t="s">
        <v>9536</v>
      </c>
      <c r="CZ50" s="17" t="s">
        <v>9536</v>
      </c>
      <c r="DA50" s="17" t="s">
        <v>9536</v>
      </c>
      <c r="DB50" s="17" t="s">
        <v>9536</v>
      </c>
      <c r="DC50" s="17" t="s">
        <v>9536</v>
      </c>
      <c r="DD50" s="17" t="s">
        <v>9536</v>
      </c>
      <c r="DE50" s="17" t="s">
        <v>9536</v>
      </c>
      <c r="DF50" s="17" t="s">
        <v>9536</v>
      </c>
      <c r="DG50" s="17" t="s">
        <v>9536</v>
      </c>
      <c r="DH50" s="17" t="s">
        <v>9536</v>
      </c>
      <c r="DI50" s="17" t="s">
        <v>9536</v>
      </c>
      <c r="DJ50" s="17" t="s">
        <v>9536</v>
      </c>
      <c r="DK50" s="17" t="s">
        <v>9536</v>
      </c>
      <c r="DL50" s="17" t="s">
        <v>9536</v>
      </c>
      <c r="DM50" s="17" t="s">
        <v>9536</v>
      </c>
      <c r="DN50" s="17" t="s">
        <v>9536</v>
      </c>
      <c r="DO50" s="17" t="s">
        <v>9536</v>
      </c>
      <c r="DP50" s="17" t="s">
        <v>9536</v>
      </c>
      <c r="DQ50" s="17" t="s">
        <v>9536</v>
      </c>
      <c r="DR50" s="17" t="s">
        <v>9536</v>
      </c>
      <c r="DS50" s="17" t="s">
        <v>9536</v>
      </c>
      <c r="DT50" s="17" t="s">
        <v>9536</v>
      </c>
      <c r="DU50" s="17" t="s">
        <v>9536</v>
      </c>
      <c r="DV50" s="17" t="s">
        <v>9536</v>
      </c>
      <c r="DW50" s="17" t="s">
        <v>9536</v>
      </c>
      <c r="DX50" s="17" t="s">
        <v>9536</v>
      </c>
      <c r="DY50" s="17" t="s">
        <v>9536</v>
      </c>
      <c r="DZ50" s="17" t="s">
        <v>9536</v>
      </c>
      <c r="EA50" s="17" t="s">
        <v>9536</v>
      </c>
      <c r="EB50" s="17" t="s">
        <v>9536</v>
      </c>
      <c r="EC50" s="17" t="s">
        <v>9536</v>
      </c>
      <c r="ED50" s="17" t="s">
        <v>9536</v>
      </c>
      <c r="EE50" s="17" t="s">
        <v>9536</v>
      </c>
      <c r="EF50" s="17" t="s">
        <v>9536</v>
      </c>
      <c r="EG50" s="17" t="s">
        <v>9536</v>
      </c>
      <c r="EH50" s="17" t="s">
        <v>9536</v>
      </c>
      <c r="EI50" s="17" t="s">
        <v>9536</v>
      </c>
      <c r="EJ50" s="17" t="s">
        <v>9536</v>
      </c>
      <c r="EK50" s="17" t="s">
        <v>9536</v>
      </c>
      <c r="EL50" s="17" t="s">
        <v>9536</v>
      </c>
      <c r="EM50" s="17" t="s">
        <v>9536</v>
      </c>
      <c r="EN50" s="17" t="s">
        <v>9536</v>
      </c>
      <c r="EO50" s="17" t="s">
        <v>9536</v>
      </c>
      <c r="EP50" s="17" t="s">
        <v>9536</v>
      </c>
      <c r="EQ50" s="17" t="s">
        <v>9536</v>
      </c>
      <c r="ER50" s="17" t="s">
        <v>9536</v>
      </c>
      <c r="ES50" s="17" t="s">
        <v>9536</v>
      </c>
      <c r="ET50" s="17" t="s">
        <v>9536</v>
      </c>
      <c r="EU50" s="17" t="s">
        <v>9536</v>
      </c>
      <c r="EV50" s="17" t="s">
        <v>9536</v>
      </c>
      <c r="EW50" s="17" t="s">
        <v>9536</v>
      </c>
      <c r="EX50" s="17" t="s">
        <v>9536</v>
      </c>
      <c r="EY50" s="17" t="s">
        <v>9536</v>
      </c>
      <c r="EZ50" s="17" t="s">
        <v>9536</v>
      </c>
      <c r="FA50" s="17" t="s">
        <v>9536</v>
      </c>
      <c r="FB50" s="17" t="s">
        <v>9536</v>
      </c>
      <c r="FC50" s="17" t="s">
        <v>9536</v>
      </c>
      <c r="FD50" s="17" t="s">
        <v>9536</v>
      </c>
      <c r="FE50" s="17" t="s">
        <v>9536</v>
      </c>
      <c r="FF50" s="17" t="s">
        <v>9536</v>
      </c>
      <c r="FG50" s="17" t="s">
        <v>9536</v>
      </c>
      <c r="FH50" s="17" t="s">
        <v>9536</v>
      </c>
      <c r="FI50" s="17" t="s">
        <v>9536</v>
      </c>
      <c r="FJ50" s="17" t="s">
        <v>9536</v>
      </c>
      <c r="FK50" s="17" t="s">
        <v>9536</v>
      </c>
      <c r="FL50" s="17" t="s">
        <v>9536</v>
      </c>
      <c r="FM50" s="17" t="s">
        <v>9536</v>
      </c>
      <c r="FN50" s="17" t="s">
        <v>9536</v>
      </c>
      <c r="FO50" s="17" t="s">
        <v>9536</v>
      </c>
      <c r="FP50" s="17" t="s">
        <v>9536</v>
      </c>
      <c r="FQ50" s="17" t="s">
        <v>9536</v>
      </c>
      <c r="FR50" s="17" t="s">
        <v>9536</v>
      </c>
      <c r="FS50" s="17" t="s">
        <v>9536</v>
      </c>
      <c r="FT50" s="17" t="s">
        <v>9536</v>
      </c>
      <c r="FU50" s="17" t="s">
        <v>9536</v>
      </c>
      <c r="FV50" s="17" t="s">
        <v>9536</v>
      </c>
      <c r="FW50" s="17" t="s">
        <v>9536</v>
      </c>
      <c r="FX50" s="17" t="s">
        <v>9536</v>
      </c>
      <c r="FY50" s="17" t="s">
        <v>9536</v>
      </c>
      <c r="FZ50" s="17" t="s">
        <v>9536</v>
      </c>
      <c r="GA50" s="17" t="s">
        <v>9536</v>
      </c>
      <c r="GB50" s="17" t="s">
        <v>9536</v>
      </c>
      <c r="GC50" s="17" t="s">
        <v>9536</v>
      </c>
      <c r="GD50" s="17" t="s">
        <v>9536</v>
      </c>
      <c r="GE50" s="17" t="s">
        <v>9536</v>
      </c>
      <c r="GF50" s="17" t="s">
        <v>9536</v>
      </c>
      <c r="GG50" s="17" t="s">
        <v>9536</v>
      </c>
      <c r="GH50" s="17" t="s">
        <v>9536</v>
      </c>
      <c r="GI50" s="17" t="s">
        <v>9536</v>
      </c>
      <c r="GJ50" s="17" t="s">
        <v>9536</v>
      </c>
      <c r="GK50" s="17" t="s">
        <v>9536</v>
      </c>
      <c r="GL50" s="17" t="s">
        <v>9536</v>
      </c>
      <c r="GM50" s="17" t="s">
        <v>9536</v>
      </c>
      <c r="GN50" s="17" t="s">
        <v>9536</v>
      </c>
      <c r="GO50" s="17" t="s">
        <v>9536</v>
      </c>
      <c r="GP50" s="17" t="s">
        <v>9536</v>
      </c>
      <c r="GQ50" s="17" t="s">
        <v>9536</v>
      </c>
      <c r="GR50" s="17" t="s">
        <v>9536</v>
      </c>
      <c r="GS50" s="17" t="s">
        <v>9536</v>
      </c>
      <c r="GT50" s="17" t="s">
        <v>9536</v>
      </c>
    </row>
    <row r="51" spans="1:202">
      <c r="A51" s="24" t="s">
        <v>297</v>
      </c>
      <c r="B51" s="24" t="s">
        <v>298</v>
      </c>
      <c r="C51" s="17" t="s">
        <v>9536</v>
      </c>
      <c r="D51" s="17" t="s">
        <v>9536</v>
      </c>
      <c r="E51" s="17" t="s">
        <v>9536</v>
      </c>
      <c r="F51" s="17" t="s">
        <v>9536</v>
      </c>
      <c r="G51" s="17" t="s">
        <v>9536</v>
      </c>
      <c r="H51" s="17" t="s">
        <v>9536</v>
      </c>
      <c r="I51" s="17" t="s">
        <v>9536</v>
      </c>
      <c r="J51" s="17" t="s">
        <v>9536</v>
      </c>
      <c r="K51" s="17" t="s">
        <v>9536</v>
      </c>
      <c r="L51" s="17" t="s">
        <v>9536</v>
      </c>
      <c r="M51" s="17" t="s">
        <v>9536</v>
      </c>
      <c r="N51" s="17" t="s">
        <v>9536</v>
      </c>
      <c r="O51" s="17" t="s">
        <v>9536</v>
      </c>
      <c r="P51" s="17" t="s">
        <v>9536</v>
      </c>
      <c r="Q51" s="17" t="s">
        <v>9536</v>
      </c>
      <c r="R51" s="17" t="s">
        <v>9536</v>
      </c>
      <c r="S51" s="17" t="s">
        <v>9536</v>
      </c>
      <c r="T51" s="17" t="s">
        <v>9536</v>
      </c>
      <c r="U51" s="17" t="s">
        <v>9536</v>
      </c>
      <c r="V51" s="17" t="s">
        <v>9536</v>
      </c>
      <c r="W51" s="17" t="s">
        <v>9536</v>
      </c>
      <c r="X51" s="17" t="s">
        <v>9536</v>
      </c>
      <c r="Y51" s="17" t="s">
        <v>9536</v>
      </c>
      <c r="Z51" s="17" t="s">
        <v>9536</v>
      </c>
      <c r="AA51" s="17" t="s">
        <v>9536</v>
      </c>
      <c r="AB51" s="17" t="s">
        <v>9536</v>
      </c>
      <c r="AC51" s="17" t="s">
        <v>9536</v>
      </c>
      <c r="AD51" s="17" t="s">
        <v>9536</v>
      </c>
      <c r="AE51" s="17" t="s">
        <v>9536</v>
      </c>
      <c r="AF51" s="17" t="s">
        <v>9536</v>
      </c>
      <c r="AG51" s="17" t="s">
        <v>9536</v>
      </c>
      <c r="AH51" s="17" t="s">
        <v>9536</v>
      </c>
      <c r="AI51" s="17" t="s">
        <v>9536</v>
      </c>
      <c r="AJ51" s="17" t="s">
        <v>9536</v>
      </c>
      <c r="AK51" s="17" t="s">
        <v>9536</v>
      </c>
      <c r="AL51" s="17" t="s">
        <v>9536</v>
      </c>
      <c r="AM51" s="17" t="s">
        <v>9536</v>
      </c>
      <c r="AN51" s="17" t="s">
        <v>9536</v>
      </c>
      <c r="AO51" s="17" t="s">
        <v>9536</v>
      </c>
      <c r="AP51" s="17" t="s">
        <v>9536</v>
      </c>
      <c r="AQ51" s="17" t="s">
        <v>9536</v>
      </c>
      <c r="AR51" s="17" t="s">
        <v>9536</v>
      </c>
      <c r="AS51" s="17" t="s">
        <v>9536</v>
      </c>
      <c r="AT51" s="17" t="s">
        <v>9536</v>
      </c>
      <c r="AU51" s="17" t="s">
        <v>9536</v>
      </c>
      <c r="AV51" s="17" t="s">
        <v>9536</v>
      </c>
      <c r="AW51" s="17" t="s">
        <v>9536</v>
      </c>
      <c r="AX51" s="17" t="s">
        <v>9536</v>
      </c>
      <c r="AY51" s="17" t="s">
        <v>9536</v>
      </c>
      <c r="AZ51" s="17" t="s">
        <v>9536</v>
      </c>
      <c r="BA51" s="17" t="s">
        <v>9536</v>
      </c>
      <c r="BB51" s="17" t="s">
        <v>9536</v>
      </c>
      <c r="BC51" s="17" t="s">
        <v>9536</v>
      </c>
      <c r="BD51" s="17" t="s">
        <v>9536</v>
      </c>
      <c r="BE51" s="17" t="s">
        <v>9536</v>
      </c>
      <c r="BF51" s="17" t="s">
        <v>9536</v>
      </c>
      <c r="BG51" s="17" t="s">
        <v>9536</v>
      </c>
      <c r="BH51" s="17" t="s">
        <v>9536</v>
      </c>
      <c r="BI51" s="17" t="s">
        <v>9536</v>
      </c>
      <c r="BJ51" s="17" t="s">
        <v>9536</v>
      </c>
      <c r="BK51" s="17" t="s">
        <v>9536</v>
      </c>
      <c r="BL51" s="17" t="s">
        <v>9536</v>
      </c>
      <c r="BM51" s="17" t="s">
        <v>9536</v>
      </c>
      <c r="BN51" s="17" t="s">
        <v>9536</v>
      </c>
      <c r="BO51" s="17" t="s">
        <v>9536</v>
      </c>
      <c r="BP51" s="17" t="s">
        <v>9536</v>
      </c>
      <c r="BQ51" s="17" t="s">
        <v>9536</v>
      </c>
      <c r="BR51" s="17" t="s">
        <v>9536</v>
      </c>
      <c r="BS51" s="17" t="s">
        <v>9536</v>
      </c>
      <c r="BT51" s="17" t="s">
        <v>9536</v>
      </c>
      <c r="BU51" s="17" t="s">
        <v>9536</v>
      </c>
      <c r="BV51" s="17" t="s">
        <v>9536</v>
      </c>
      <c r="BW51" s="17" t="s">
        <v>9536</v>
      </c>
      <c r="BX51" s="17" t="s">
        <v>9536</v>
      </c>
      <c r="BY51" s="17" t="s">
        <v>9536</v>
      </c>
      <c r="BZ51" s="17" t="s">
        <v>9536</v>
      </c>
      <c r="CA51" s="17" t="s">
        <v>9536</v>
      </c>
      <c r="CB51" s="17" t="s">
        <v>9536</v>
      </c>
      <c r="CC51" s="17" t="s">
        <v>9536</v>
      </c>
      <c r="CD51" s="17" t="s">
        <v>9536</v>
      </c>
      <c r="CE51" s="17" t="s">
        <v>9536</v>
      </c>
      <c r="CF51" s="17" t="s">
        <v>9536</v>
      </c>
      <c r="CG51" s="17" t="s">
        <v>9536</v>
      </c>
      <c r="CH51" s="17" t="s">
        <v>9536</v>
      </c>
      <c r="CI51" s="17" t="s">
        <v>9536</v>
      </c>
      <c r="CJ51" s="17" t="s">
        <v>9536</v>
      </c>
      <c r="CK51" s="17" t="s">
        <v>9536</v>
      </c>
      <c r="CL51" s="17" t="s">
        <v>9536</v>
      </c>
      <c r="CM51" s="17" t="s">
        <v>9536</v>
      </c>
      <c r="CN51" s="17" t="s">
        <v>9536</v>
      </c>
      <c r="CO51" s="17" t="s">
        <v>9536</v>
      </c>
      <c r="CP51" s="17" t="s">
        <v>9536</v>
      </c>
      <c r="CQ51" s="17" t="s">
        <v>9536</v>
      </c>
      <c r="CR51" s="17" t="s">
        <v>9536</v>
      </c>
      <c r="CS51" s="17" t="s">
        <v>9536</v>
      </c>
      <c r="CT51" s="17" t="s">
        <v>9536</v>
      </c>
      <c r="CU51" s="17" t="s">
        <v>9536</v>
      </c>
      <c r="CV51" s="17" t="s">
        <v>9536</v>
      </c>
      <c r="CW51" s="17" t="s">
        <v>9536</v>
      </c>
      <c r="CX51" s="17" t="s">
        <v>9536</v>
      </c>
      <c r="CY51" s="17" t="s">
        <v>9536</v>
      </c>
      <c r="CZ51" s="17" t="s">
        <v>9536</v>
      </c>
      <c r="DA51" s="17" t="s">
        <v>9536</v>
      </c>
      <c r="DB51" s="17" t="s">
        <v>9536</v>
      </c>
      <c r="DC51" s="17" t="s">
        <v>9536</v>
      </c>
      <c r="DD51" s="17" t="s">
        <v>9536</v>
      </c>
      <c r="DE51" s="17" t="s">
        <v>9536</v>
      </c>
      <c r="DF51" s="17" t="s">
        <v>9536</v>
      </c>
      <c r="DG51" s="17" t="s">
        <v>9536</v>
      </c>
      <c r="DH51" s="17" t="s">
        <v>9536</v>
      </c>
      <c r="DI51" s="17" t="s">
        <v>9536</v>
      </c>
      <c r="DJ51" s="17" t="s">
        <v>9536</v>
      </c>
      <c r="DK51" s="17" t="s">
        <v>9536</v>
      </c>
      <c r="DL51" s="17" t="s">
        <v>9536</v>
      </c>
      <c r="DM51" s="17" t="s">
        <v>9536</v>
      </c>
      <c r="DN51" s="17" t="s">
        <v>9536</v>
      </c>
      <c r="DO51" s="17" t="s">
        <v>9536</v>
      </c>
      <c r="DP51" s="17" t="s">
        <v>9536</v>
      </c>
      <c r="DQ51" s="17" t="s">
        <v>9536</v>
      </c>
      <c r="DR51" s="17" t="s">
        <v>9536</v>
      </c>
      <c r="DS51" s="17" t="s">
        <v>9536</v>
      </c>
      <c r="DT51" s="17" t="s">
        <v>9536</v>
      </c>
      <c r="DU51" s="17" t="s">
        <v>9536</v>
      </c>
      <c r="DV51" s="17" t="s">
        <v>9536</v>
      </c>
      <c r="DW51" s="17" t="s">
        <v>9536</v>
      </c>
      <c r="DX51" s="17" t="s">
        <v>9536</v>
      </c>
      <c r="DY51" s="17" t="s">
        <v>9536</v>
      </c>
      <c r="DZ51" s="17" t="s">
        <v>9536</v>
      </c>
      <c r="EA51" s="17" t="s">
        <v>9536</v>
      </c>
      <c r="EB51" s="17" t="s">
        <v>9536</v>
      </c>
      <c r="EC51" s="17" t="s">
        <v>9536</v>
      </c>
      <c r="ED51" s="17" t="s">
        <v>9536</v>
      </c>
      <c r="EE51" s="17" t="s">
        <v>9536</v>
      </c>
      <c r="EF51" s="17" t="s">
        <v>9536</v>
      </c>
      <c r="EG51" s="17" t="s">
        <v>9536</v>
      </c>
      <c r="EH51" s="17" t="s">
        <v>9536</v>
      </c>
      <c r="EI51" s="17" t="s">
        <v>9536</v>
      </c>
      <c r="EJ51" s="17" t="s">
        <v>9536</v>
      </c>
      <c r="EK51" s="17" t="s">
        <v>9536</v>
      </c>
      <c r="EL51" s="17" t="s">
        <v>9536</v>
      </c>
      <c r="EM51" s="17" t="s">
        <v>9536</v>
      </c>
      <c r="EN51" s="17" t="s">
        <v>9536</v>
      </c>
      <c r="EO51" s="17" t="s">
        <v>9536</v>
      </c>
      <c r="EP51" s="17" t="s">
        <v>9536</v>
      </c>
      <c r="EQ51" s="17" t="s">
        <v>9536</v>
      </c>
      <c r="ER51" s="17" t="s">
        <v>9536</v>
      </c>
      <c r="ES51" s="17" t="s">
        <v>9536</v>
      </c>
      <c r="ET51" s="17" t="s">
        <v>9536</v>
      </c>
      <c r="EU51" s="17" t="s">
        <v>9536</v>
      </c>
      <c r="EV51" s="17" t="s">
        <v>9536</v>
      </c>
      <c r="EW51" s="17" t="s">
        <v>9536</v>
      </c>
      <c r="EX51" s="17" t="s">
        <v>9536</v>
      </c>
      <c r="EY51" s="17" t="s">
        <v>9536</v>
      </c>
      <c r="EZ51" s="17" t="s">
        <v>9536</v>
      </c>
      <c r="FA51" s="17" t="s">
        <v>9536</v>
      </c>
      <c r="FB51" s="17" t="s">
        <v>9536</v>
      </c>
      <c r="FC51" s="17" t="s">
        <v>9536</v>
      </c>
      <c r="FD51" s="17" t="s">
        <v>9536</v>
      </c>
      <c r="FE51" s="17" t="s">
        <v>9536</v>
      </c>
      <c r="FF51" s="17" t="s">
        <v>9536</v>
      </c>
      <c r="FG51" s="17" t="s">
        <v>9536</v>
      </c>
      <c r="FH51" s="17" t="s">
        <v>9536</v>
      </c>
      <c r="FI51" s="17" t="s">
        <v>9536</v>
      </c>
      <c r="FJ51" s="17" t="s">
        <v>9536</v>
      </c>
      <c r="FK51" s="17" t="s">
        <v>9536</v>
      </c>
      <c r="FL51" s="17" t="s">
        <v>9536</v>
      </c>
      <c r="FM51" s="17" t="s">
        <v>9536</v>
      </c>
      <c r="FN51" s="17" t="s">
        <v>9536</v>
      </c>
      <c r="FO51" s="17" t="s">
        <v>9536</v>
      </c>
      <c r="FP51" s="17" t="s">
        <v>9536</v>
      </c>
      <c r="FQ51" s="17" t="s">
        <v>9536</v>
      </c>
      <c r="FR51" s="17" t="s">
        <v>9536</v>
      </c>
      <c r="FS51" s="17" t="s">
        <v>9536</v>
      </c>
      <c r="FT51" s="17" t="s">
        <v>9536</v>
      </c>
      <c r="FU51" s="17" t="s">
        <v>9536</v>
      </c>
      <c r="FV51" s="17" t="s">
        <v>9536</v>
      </c>
      <c r="FW51" s="17" t="s">
        <v>9536</v>
      </c>
      <c r="FX51" s="17" t="s">
        <v>9536</v>
      </c>
      <c r="FY51" s="17" t="s">
        <v>9536</v>
      </c>
      <c r="FZ51" s="17" t="s">
        <v>9536</v>
      </c>
      <c r="GA51" s="17" t="s">
        <v>9536</v>
      </c>
      <c r="GB51" s="17" t="s">
        <v>9536</v>
      </c>
      <c r="GC51" s="17" t="s">
        <v>9536</v>
      </c>
      <c r="GD51" s="17" t="s">
        <v>9536</v>
      </c>
      <c r="GE51" s="17" t="s">
        <v>9536</v>
      </c>
      <c r="GF51" s="17" t="s">
        <v>9536</v>
      </c>
      <c r="GG51" s="17" t="s">
        <v>9536</v>
      </c>
      <c r="GH51" s="17" t="s">
        <v>9536</v>
      </c>
      <c r="GI51" s="17" t="s">
        <v>9536</v>
      </c>
      <c r="GJ51" s="17" t="s">
        <v>9536</v>
      </c>
      <c r="GK51" s="17" t="s">
        <v>9536</v>
      </c>
      <c r="GL51" s="17" t="s">
        <v>9536</v>
      </c>
      <c r="GM51" s="17" t="s">
        <v>9536</v>
      </c>
      <c r="GN51" s="17" t="s">
        <v>9536</v>
      </c>
      <c r="GO51" s="17" t="s">
        <v>9536</v>
      </c>
      <c r="GP51" s="17" t="s">
        <v>9536</v>
      </c>
      <c r="GQ51" s="17" t="s">
        <v>9536</v>
      </c>
      <c r="GR51" s="17" t="s">
        <v>9536</v>
      </c>
      <c r="GS51" s="17" t="s">
        <v>9536</v>
      </c>
      <c r="GT51" s="17" t="s">
        <v>9536</v>
      </c>
    </row>
    <row r="52" spans="1:202">
      <c r="A52" s="24" t="s">
        <v>299</v>
      </c>
      <c r="B52" s="24" t="s">
        <v>300</v>
      </c>
      <c r="C52" s="17" t="s">
        <v>9536</v>
      </c>
      <c r="D52" s="17" t="s">
        <v>9536</v>
      </c>
      <c r="E52" s="17" t="s">
        <v>9536</v>
      </c>
      <c r="F52" s="17" t="s">
        <v>9536</v>
      </c>
      <c r="G52" s="17" t="s">
        <v>9536</v>
      </c>
      <c r="H52" s="17" t="s">
        <v>9536</v>
      </c>
      <c r="I52" s="17" t="s">
        <v>9536</v>
      </c>
      <c r="J52" s="17" t="s">
        <v>9536</v>
      </c>
      <c r="K52" s="17" t="s">
        <v>9536</v>
      </c>
      <c r="L52" s="17" t="s">
        <v>9536</v>
      </c>
      <c r="M52" s="17" t="s">
        <v>9536</v>
      </c>
      <c r="N52" s="17" t="s">
        <v>9536</v>
      </c>
      <c r="O52" s="17" t="s">
        <v>9536</v>
      </c>
      <c r="P52" s="17" t="s">
        <v>9536</v>
      </c>
      <c r="Q52" s="17" t="s">
        <v>9536</v>
      </c>
      <c r="R52" s="17" t="s">
        <v>9536</v>
      </c>
      <c r="S52" s="17" t="s">
        <v>9536</v>
      </c>
      <c r="T52" s="17" t="s">
        <v>9536</v>
      </c>
      <c r="U52" s="17" t="s">
        <v>9536</v>
      </c>
      <c r="V52" s="17" t="s">
        <v>9536</v>
      </c>
      <c r="W52" s="17" t="s">
        <v>9536</v>
      </c>
      <c r="X52" s="17" t="s">
        <v>9536</v>
      </c>
      <c r="Y52" s="17" t="s">
        <v>9536</v>
      </c>
      <c r="Z52" s="17" t="s">
        <v>9536</v>
      </c>
      <c r="AA52" s="17" t="s">
        <v>9536</v>
      </c>
      <c r="AB52" s="17" t="s">
        <v>9536</v>
      </c>
      <c r="AC52" s="17" t="s">
        <v>9536</v>
      </c>
      <c r="AD52" s="17" t="s">
        <v>9536</v>
      </c>
      <c r="AE52" s="17" t="s">
        <v>9536</v>
      </c>
      <c r="AF52" s="17" t="s">
        <v>9536</v>
      </c>
      <c r="AG52" s="17" t="s">
        <v>9536</v>
      </c>
      <c r="AH52" s="17" t="s">
        <v>9536</v>
      </c>
      <c r="AI52" s="17" t="s">
        <v>9536</v>
      </c>
      <c r="AJ52" s="17" t="s">
        <v>9536</v>
      </c>
      <c r="AK52" s="17" t="s">
        <v>9536</v>
      </c>
      <c r="AL52" s="17" t="s">
        <v>9536</v>
      </c>
      <c r="AM52" s="17" t="s">
        <v>9536</v>
      </c>
      <c r="AN52" s="17" t="s">
        <v>9536</v>
      </c>
      <c r="AO52" s="17" t="s">
        <v>9536</v>
      </c>
      <c r="AP52" s="17" t="s">
        <v>9536</v>
      </c>
      <c r="AQ52" s="17" t="s">
        <v>9536</v>
      </c>
      <c r="AR52" s="17" t="s">
        <v>9536</v>
      </c>
      <c r="AS52" s="17" t="s">
        <v>9536</v>
      </c>
      <c r="AT52" s="17" t="s">
        <v>9536</v>
      </c>
      <c r="AU52" s="17" t="s">
        <v>9536</v>
      </c>
      <c r="AV52" s="17" t="s">
        <v>9536</v>
      </c>
      <c r="AW52" s="17" t="s">
        <v>9536</v>
      </c>
      <c r="AX52" s="17" t="s">
        <v>9536</v>
      </c>
      <c r="AY52" s="17" t="s">
        <v>9536</v>
      </c>
      <c r="AZ52" s="17" t="s">
        <v>9536</v>
      </c>
      <c r="BA52" s="17" t="s">
        <v>9536</v>
      </c>
      <c r="BB52" s="17" t="s">
        <v>9536</v>
      </c>
      <c r="BC52" s="17" t="s">
        <v>9536</v>
      </c>
      <c r="BD52" s="17" t="s">
        <v>9536</v>
      </c>
      <c r="BE52" s="17" t="s">
        <v>9536</v>
      </c>
      <c r="BF52" s="17" t="s">
        <v>9536</v>
      </c>
      <c r="BG52" s="17" t="s">
        <v>9536</v>
      </c>
      <c r="BH52" s="17" t="s">
        <v>9536</v>
      </c>
      <c r="BI52" s="17" t="s">
        <v>9536</v>
      </c>
      <c r="BJ52" s="17" t="s">
        <v>9536</v>
      </c>
      <c r="BK52" s="17" t="s">
        <v>9536</v>
      </c>
      <c r="BL52" s="17" t="s">
        <v>9536</v>
      </c>
      <c r="BM52" s="17" t="s">
        <v>9536</v>
      </c>
      <c r="BN52" s="17" t="s">
        <v>9536</v>
      </c>
      <c r="BO52" s="17" t="s">
        <v>9536</v>
      </c>
      <c r="BP52" s="17" t="s">
        <v>9536</v>
      </c>
      <c r="BQ52" s="17" t="s">
        <v>9536</v>
      </c>
      <c r="BR52" s="17" t="s">
        <v>9536</v>
      </c>
      <c r="BS52" s="17" t="s">
        <v>9536</v>
      </c>
      <c r="BT52" s="17" t="s">
        <v>9536</v>
      </c>
      <c r="BU52" s="17" t="s">
        <v>9536</v>
      </c>
      <c r="BV52" s="17" t="s">
        <v>9536</v>
      </c>
      <c r="BW52" s="17" t="s">
        <v>9536</v>
      </c>
      <c r="BX52" s="17" t="s">
        <v>9536</v>
      </c>
      <c r="BY52" s="17" t="s">
        <v>9536</v>
      </c>
      <c r="BZ52" s="17" t="s">
        <v>9536</v>
      </c>
      <c r="CA52" s="17" t="s">
        <v>9536</v>
      </c>
      <c r="CB52" s="17" t="s">
        <v>9536</v>
      </c>
      <c r="CC52" s="17" t="s">
        <v>9536</v>
      </c>
      <c r="CD52" s="17" t="s">
        <v>9536</v>
      </c>
      <c r="CE52" s="17" t="s">
        <v>9536</v>
      </c>
      <c r="CF52" s="17" t="s">
        <v>9536</v>
      </c>
      <c r="CG52" s="17" t="s">
        <v>9536</v>
      </c>
      <c r="CH52" s="17" t="s">
        <v>9536</v>
      </c>
      <c r="CI52" s="17" t="s">
        <v>9536</v>
      </c>
      <c r="CJ52" s="17" t="s">
        <v>9536</v>
      </c>
      <c r="CK52" s="17" t="s">
        <v>9536</v>
      </c>
      <c r="CL52" s="17" t="s">
        <v>9536</v>
      </c>
      <c r="CM52" s="17" t="s">
        <v>9536</v>
      </c>
      <c r="CN52" s="17" t="s">
        <v>9536</v>
      </c>
      <c r="CO52" s="17" t="s">
        <v>9536</v>
      </c>
      <c r="CP52" s="17" t="s">
        <v>9536</v>
      </c>
      <c r="CQ52" s="17" t="s">
        <v>9536</v>
      </c>
      <c r="CR52" s="17" t="s">
        <v>9536</v>
      </c>
      <c r="CS52" s="17" t="s">
        <v>9536</v>
      </c>
      <c r="CT52" s="17" t="s">
        <v>9536</v>
      </c>
      <c r="CU52" s="17" t="s">
        <v>9536</v>
      </c>
      <c r="CV52" s="17" t="s">
        <v>9536</v>
      </c>
      <c r="CW52" s="17" t="s">
        <v>9536</v>
      </c>
      <c r="CX52" s="17" t="s">
        <v>9536</v>
      </c>
      <c r="CY52" s="17" t="s">
        <v>9536</v>
      </c>
      <c r="CZ52" s="17" t="s">
        <v>9536</v>
      </c>
      <c r="DA52" s="17" t="s">
        <v>9536</v>
      </c>
      <c r="DB52" s="17" t="s">
        <v>9536</v>
      </c>
      <c r="DC52" s="17" t="s">
        <v>9536</v>
      </c>
      <c r="DD52" s="17" t="s">
        <v>9536</v>
      </c>
      <c r="DE52" s="17" t="s">
        <v>9536</v>
      </c>
      <c r="DF52" s="17" t="s">
        <v>9536</v>
      </c>
      <c r="DG52" s="17" t="s">
        <v>9536</v>
      </c>
      <c r="DH52" s="17" t="s">
        <v>9536</v>
      </c>
      <c r="DI52" s="17" t="s">
        <v>9536</v>
      </c>
      <c r="DJ52" s="17" t="s">
        <v>9536</v>
      </c>
      <c r="DK52" s="17" t="s">
        <v>9536</v>
      </c>
      <c r="DL52" s="17" t="s">
        <v>9536</v>
      </c>
      <c r="DM52" s="17" t="s">
        <v>9536</v>
      </c>
      <c r="DN52" s="17" t="s">
        <v>9536</v>
      </c>
      <c r="DO52" s="17" t="s">
        <v>9536</v>
      </c>
      <c r="DP52" s="17" t="s">
        <v>9536</v>
      </c>
      <c r="DQ52" s="17" t="s">
        <v>9536</v>
      </c>
      <c r="DR52" s="17" t="s">
        <v>9536</v>
      </c>
      <c r="DS52" s="17" t="s">
        <v>9536</v>
      </c>
      <c r="DT52" s="17" t="s">
        <v>9536</v>
      </c>
      <c r="DU52" s="17" t="s">
        <v>9536</v>
      </c>
      <c r="DV52" s="17" t="s">
        <v>9536</v>
      </c>
      <c r="DW52" s="17" t="s">
        <v>9536</v>
      </c>
      <c r="DX52" s="17" t="s">
        <v>9536</v>
      </c>
      <c r="DY52" s="17" t="s">
        <v>9536</v>
      </c>
      <c r="DZ52" s="17" t="s">
        <v>9536</v>
      </c>
      <c r="EA52" s="17" t="s">
        <v>9536</v>
      </c>
      <c r="EB52" s="17" t="s">
        <v>9536</v>
      </c>
      <c r="EC52" s="17" t="s">
        <v>9536</v>
      </c>
      <c r="ED52" s="17" t="s">
        <v>9536</v>
      </c>
      <c r="EE52" s="17" t="s">
        <v>9536</v>
      </c>
      <c r="EF52" s="17" t="s">
        <v>9536</v>
      </c>
      <c r="EG52" s="17" t="s">
        <v>9536</v>
      </c>
      <c r="EH52" s="17" t="s">
        <v>9536</v>
      </c>
      <c r="EI52" s="17" t="s">
        <v>9536</v>
      </c>
      <c r="EJ52" s="17" t="s">
        <v>9536</v>
      </c>
      <c r="EK52" s="17" t="s">
        <v>9536</v>
      </c>
      <c r="EL52" s="17" t="s">
        <v>9536</v>
      </c>
      <c r="EM52" s="17" t="s">
        <v>9536</v>
      </c>
      <c r="EN52" s="17" t="s">
        <v>9536</v>
      </c>
      <c r="EO52" s="17" t="s">
        <v>9536</v>
      </c>
      <c r="EP52" s="17" t="s">
        <v>9536</v>
      </c>
      <c r="EQ52" s="17" t="s">
        <v>9536</v>
      </c>
      <c r="ER52" s="17" t="s">
        <v>9536</v>
      </c>
      <c r="ES52" s="17" t="s">
        <v>9536</v>
      </c>
      <c r="ET52" s="17" t="s">
        <v>9536</v>
      </c>
      <c r="EU52" s="17" t="s">
        <v>9536</v>
      </c>
      <c r="EV52" s="17" t="s">
        <v>9536</v>
      </c>
      <c r="EW52" s="17" t="s">
        <v>9536</v>
      </c>
      <c r="EX52" s="17" t="s">
        <v>9536</v>
      </c>
      <c r="EY52" s="17" t="s">
        <v>9536</v>
      </c>
      <c r="EZ52" s="17" t="s">
        <v>9536</v>
      </c>
      <c r="FA52" s="17" t="s">
        <v>9536</v>
      </c>
      <c r="FB52" s="17" t="s">
        <v>9536</v>
      </c>
      <c r="FC52" s="17" t="s">
        <v>9536</v>
      </c>
      <c r="FD52" s="17" t="s">
        <v>9536</v>
      </c>
      <c r="FE52" s="17" t="s">
        <v>9536</v>
      </c>
      <c r="FF52" s="17" t="s">
        <v>9536</v>
      </c>
      <c r="FG52" s="17" t="s">
        <v>9536</v>
      </c>
      <c r="FH52" s="17" t="s">
        <v>9536</v>
      </c>
      <c r="FI52" s="17" t="s">
        <v>9536</v>
      </c>
      <c r="FJ52" s="17" t="s">
        <v>9536</v>
      </c>
      <c r="FK52" s="17" t="s">
        <v>9536</v>
      </c>
      <c r="FL52" s="17" t="s">
        <v>9536</v>
      </c>
      <c r="FM52" s="17" t="s">
        <v>9536</v>
      </c>
      <c r="FN52" s="17" t="s">
        <v>9536</v>
      </c>
      <c r="FO52" s="17" t="s">
        <v>9536</v>
      </c>
      <c r="FP52" s="17" t="s">
        <v>9536</v>
      </c>
      <c r="FQ52" s="17" t="s">
        <v>9536</v>
      </c>
      <c r="FR52" s="17" t="s">
        <v>9536</v>
      </c>
      <c r="FS52" s="17" t="s">
        <v>9536</v>
      </c>
      <c r="FT52" s="17" t="s">
        <v>9536</v>
      </c>
      <c r="FU52" s="17" t="s">
        <v>9536</v>
      </c>
      <c r="FV52" s="17" t="s">
        <v>9536</v>
      </c>
      <c r="FW52" s="17" t="s">
        <v>9536</v>
      </c>
      <c r="FX52" s="17" t="s">
        <v>9536</v>
      </c>
      <c r="FY52" s="17" t="s">
        <v>9536</v>
      </c>
      <c r="FZ52" s="17" t="s">
        <v>9536</v>
      </c>
      <c r="GA52" s="17" t="s">
        <v>9536</v>
      </c>
      <c r="GB52" s="17" t="s">
        <v>9536</v>
      </c>
      <c r="GC52" s="17" t="s">
        <v>9536</v>
      </c>
      <c r="GD52" s="17" t="s">
        <v>9536</v>
      </c>
      <c r="GE52" s="17" t="s">
        <v>9536</v>
      </c>
      <c r="GF52" s="17" t="s">
        <v>9536</v>
      </c>
      <c r="GG52" s="17" t="s">
        <v>9536</v>
      </c>
      <c r="GH52" s="17" t="s">
        <v>9536</v>
      </c>
      <c r="GI52" s="17" t="s">
        <v>9536</v>
      </c>
      <c r="GJ52" s="17" t="s">
        <v>9536</v>
      </c>
      <c r="GK52" s="17" t="s">
        <v>9536</v>
      </c>
      <c r="GL52" s="17" t="s">
        <v>9536</v>
      </c>
      <c r="GM52" s="17" t="s">
        <v>9536</v>
      </c>
      <c r="GN52" s="17" t="s">
        <v>9536</v>
      </c>
      <c r="GO52" s="17" t="s">
        <v>9536</v>
      </c>
      <c r="GP52" s="17" t="s">
        <v>9536</v>
      </c>
      <c r="GQ52" s="17" t="s">
        <v>9536</v>
      </c>
      <c r="GR52" s="17" t="s">
        <v>9536</v>
      </c>
      <c r="GS52" s="17" t="s">
        <v>9536</v>
      </c>
      <c r="GT52" s="17" t="s">
        <v>9536</v>
      </c>
    </row>
    <row r="53" spans="1:202">
      <c r="A53" s="24" t="s">
        <v>301</v>
      </c>
      <c r="B53" s="24" t="s">
        <v>302</v>
      </c>
      <c r="C53" s="17" t="s">
        <v>9536</v>
      </c>
      <c r="D53" s="17" t="s">
        <v>9536</v>
      </c>
      <c r="E53" s="17" t="s">
        <v>9536</v>
      </c>
      <c r="F53" s="17" t="s">
        <v>9536</v>
      </c>
      <c r="G53" s="17" t="s">
        <v>9536</v>
      </c>
      <c r="H53" s="17" t="s">
        <v>9536</v>
      </c>
      <c r="I53" s="17" t="s">
        <v>9536</v>
      </c>
      <c r="J53" s="17" t="s">
        <v>9536</v>
      </c>
      <c r="K53" s="17" t="s">
        <v>9536</v>
      </c>
      <c r="L53" s="17" t="s">
        <v>9536</v>
      </c>
      <c r="M53" s="17" t="s">
        <v>9536</v>
      </c>
      <c r="N53" s="17" t="s">
        <v>9536</v>
      </c>
      <c r="O53" s="17" t="s">
        <v>9536</v>
      </c>
      <c r="P53" s="17" t="s">
        <v>9536</v>
      </c>
      <c r="Q53" s="17" t="s">
        <v>9536</v>
      </c>
      <c r="R53" s="17" t="s">
        <v>9536</v>
      </c>
      <c r="S53" s="17" t="s">
        <v>9536</v>
      </c>
      <c r="T53" s="17" t="s">
        <v>9536</v>
      </c>
      <c r="U53" s="17" t="s">
        <v>9536</v>
      </c>
      <c r="V53" s="17" t="s">
        <v>9536</v>
      </c>
      <c r="W53" s="17" t="s">
        <v>9536</v>
      </c>
      <c r="X53" s="17" t="s">
        <v>9536</v>
      </c>
      <c r="Y53" s="17" t="s">
        <v>9536</v>
      </c>
      <c r="Z53" s="17" t="s">
        <v>9536</v>
      </c>
      <c r="AA53" s="17" t="s">
        <v>9536</v>
      </c>
      <c r="AB53" s="17" t="s">
        <v>9536</v>
      </c>
      <c r="AC53" s="17" t="s">
        <v>9536</v>
      </c>
      <c r="AD53" s="17" t="s">
        <v>9536</v>
      </c>
      <c r="AE53" s="17" t="s">
        <v>9536</v>
      </c>
      <c r="AF53" s="17" t="s">
        <v>9536</v>
      </c>
      <c r="AG53" s="17" t="s">
        <v>9536</v>
      </c>
      <c r="AH53" s="17" t="s">
        <v>9536</v>
      </c>
      <c r="AI53" s="17" t="s">
        <v>9536</v>
      </c>
      <c r="AJ53" s="17" t="s">
        <v>9536</v>
      </c>
      <c r="AK53" s="17" t="s">
        <v>9536</v>
      </c>
      <c r="AL53" s="17" t="s">
        <v>9536</v>
      </c>
      <c r="AM53" s="17" t="s">
        <v>9536</v>
      </c>
      <c r="AN53" s="17" t="s">
        <v>9536</v>
      </c>
      <c r="AO53" s="17" t="s">
        <v>9536</v>
      </c>
      <c r="AP53" s="17" t="s">
        <v>9536</v>
      </c>
      <c r="AQ53" s="17" t="s">
        <v>9536</v>
      </c>
      <c r="AR53" s="17" t="s">
        <v>9536</v>
      </c>
      <c r="AS53" s="17" t="s">
        <v>9536</v>
      </c>
      <c r="AT53" s="17" t="s">
        <v>9536</v>
      </c>
      <c r="AU53" s="17" t="s">
        <v>9536</v>
      </c>
      <c r="AV53" s="17" t="s">
        <v>9536</v>
      </c>
      <c r="AW53" s="17" t="s">
        <v>9536</v>
      </c>
      <c r="AX53" s="17" t="s">
        <v>9536</v>
      </c>
      <c r="AY53" s="17" t="s">
        <v>9536</v>
      </c>
      <c r="AZ53" s="17" t="s">
        <v>9536</v>
      </c>
      <c r="BA53" s="17" t="s">
        <v>9536</v>
      </c>
      <c r="BB53" s="17" t="s">
        <v>9536</v>
      </c>
      <c r="BC53" s="17" t="s">
        <v>9536</v>
      </c>
      <c r="BD53" s="17" t="s">
        <v>9536</v>
      </c>
      <c r="BE53" s="17" t="s">
        <v>9536</v>
      </c>
      <c r="BF53" s="17" t="s">
        <v>9536</v>
      </c>
      <c r="BG53" s="17" t="s">
        <v>9536</v>
      </c>
      <c r="BH53" s="17" t="s">
        <v>9536</v>
      </c>
      <c r="BI53" s="17" t="s">
        <v>9536</v>
      </c>
      <c r="BJ53" s="17" t="s">
        <v>9536</v>
      </c>
      <c r="BK53" s="17" t="s">
        <v>9536</v>
      </c>
      <c r="BL53" s="17" t="s">
        <v>9536</v>
      </c>
      <c r="BM53" s="17" t="s">
        <v>9536</v>
      </c>
      <c r="BN53" s="17" t="s">
        <v>9536</v>
      </c>
      <c r="BO53" s="17" t="s">
        <v>9536</v>
      </c>
      <c r="BP53" s="17" t="s">
        <v>9536</v>
      </c>
      <c r="BQ53" s="17" t="s">
        <v>9536</v>
      </c>
      <c r="BR53" s="17" t="s">
        <v>9536</v>
      </c>
      <c r="BS53" s="17" t="s">
        <v>9536</v>
      </c>
      <c r="BT53" s="17" t="s">
        <v>9536</v>
      </c>
      <c r="BU53" s="17" t="s">
        <v>9536</v>
      </c>
      <c r="BV53" s="17" t="s">
        <v>9536</v>
      </c>
      <c r="BW53" s="17" t="s">
        <v>9536</v>
      </c>
      <c r="BX53" s="17" t="s">
        <v>9536</v>
      </c>
      <c r="BY53" s="17" t="s">
        <v>9536</v>
      </c>
      <c r="BZ53" s="17" t="s">
        <v>9536</v>
      </c>
      <c r="CA53" s="17" t="s">
        <v>9536</v>
      </c>
      <c r="CB53" s="17" t="s">
        <v>9536</v>
      </c>
      <c r="CC53" s="17" t="s">
        <v>9536</v>
      </c>
      <c r="CD53" s="17" t="s">
        <v>9536</v>
      </c>
      <c r="CE53" s="17" t="s">
        <v>9536</v>
      </c>
      <c r="CF53" s="17" t="s">
        <v>9536</v>
      </c>
      <c r="CG53" s="17" t="s">
        <v>9536</v>
      </c>
      <c r="CH53" s="17" t="s">
        <v>9536</v>
      </c>
      <c r="CI53" s="17" t="s">
        <v>9536</v>
      </c>
      <c r="CJ53" s="17" t="s">
        <v>9536</v>
      </c>
      <c r="CK53" s="17" t="s">
        <v>9536</v>
      </c>
      <c r="CL53" s="17" t="s">
        <v>9536</v>
      </c>
      <c r="CM53" s="17" t="s">
        <v>9536</v>
      </c>
      <c r="CN53" s="17" t="s">
        <v>9536</v>
      </c>
      <c r="CO53" s="17" t="s">
        <v>9536</v>
      </c>
      <c r="CP53" s="17" t="s">
        <v>9536</v>
      </c>
      <c r="CQ53" s="17" t="s">
        <v>9536</v>
      </c>
      <c r="CR53" s="17" t="s">
        <v>9536</v>
      </c>
      <c r="CS53" s="17" t="s">
        <v>9536</v>
      </c>
      <c r="CT53" s="17" t="s">
        <v>9536</v>
      </c>
      <c r="CU53" s="17" t="s">
        <v>9536</v>
      </c>
      <c r="CV53" s="17" t="s">
        <v>9536</v>
      </c>
      <c r="CW53" s="17" t="s">
        <v>9536</v>
      </c>
      <c r="CX53" s="17" t="s">
        <v>9536</v>
      </c>
      <c r="CY53" s="17" t="s">
        <v>9536</v>
      </c>
      <c r="CZ53" s="17" t="s">
        <v>9536</v>
      </c>
      <c r="DA53" s="17" t="s">
        <v>9536</v>
      </c>
      <c r="DB53" s="17" t="s">
        <v>9536</v>
      </c>
      <c r="DC53" s="17" t="s">
        <v>9536</v>
      </c>
      <c r="DD53" s="17" t="s">
        <v>9536</v>
      </c>
      <c r="DE53" s="17" t="s">
        <v>9536</v>
      </c>
      <c r="DF53" s="17" t="s">
        <v>9536</v>
      </c>
      <c r="DG53" s="17" t="s">
        <v>9536</v>
      </c>
      <c r="DH53" s="17" t="s">
        <v>9536</v>
      </c>
      <c r="DI53" s="17" t="s">
        <v>9536</v>
      </c>
      <c r="DJ53" s="17" t="s">
        <v>9536</v>
      </c>
      <c r="DK53" s="17" t="s">
        <v>9536</v>
      </c>
      <c r="DL53" s="17" t="s">
        <v>9536</v>
      </c>
      <c r="DM53" s="17" t="s">
        <v>9536</v>
      </c>
      <c r="DN53" s="17" t="s">
        <v>9536</v>
      </c>
      <c r="DO53" s="17" t="s">
        <v>9536</v>
      </c>
      <c r="DP53" s="17" t="s">
        <v>9536</v>
      </c>
      <c r="DQ53" s="17" t="s">
        <v>9536</v>
      </c>
      <c r="DR53" s="17" t="s">
        <v>9536</v>
      </c>
      <c r="DS53" s="17" t="s">
        <v>9536</v>
      </c>
      <c r="DT53" s="17" t="s">
        <v>9536</v>
      </c>
      <c r="DU53" s="17" t="s">
        <v>9536</v>
      </c>
      <c r="DV53" s="17" t="s">
        <v>9536</v>
      </c>
      <c r="DW53" s="17" t="s">
        <v>9536</v>
      </c>
      <c r="DX53" s="17" t="s">
        <v>9536</v>
      </c>
      <c r="DY53" s="17" t="s">
        <v>9536</v>
      </c>
      <c r="DZ53" s="17" t="s">
        <v>9536</v>
      </c>
      <c r="EA53" s="17" t="s">
        <v>9536</v>
      </c>
      <c r="EB53" s="17" t="s">
        <v>9536</v>
      </c>
      <c r="EC53" s="17" t="s">
        <v>9536</v>
      </c>
      <c r="ED53" s="17" t="s">
        <v>9536</v>
      </c>
      <c r="EE53" s="17" t="s">
        <v>9536</v>
      </c>
      <c r="EF53" s="17" t="s">
        <v>9536</v>
      </c>
      <c r="EG53" s="17" t="s">
        <v>9536</v>
      </c>
      <c r="EH53" s="17" t="s">
        <v>9536</v>
      </c>
      <c r="EI53" s="17" t="s">
        <v>9536</v>
      </c>
      <c r="EJ53" s="17" t="s">
        <v>9536</v>
      </c>
      <c r="EK53" s="17" t="s">
        <v>9536</v>
      </c>
      <c r="EL53" s="17" t="s">
        <v>9536</v>
      </c>
      <c r="EM53" s="17" t="s">
        <v>9536</v>
      </c>
      <c r="EN53" s="17" t="s">
        <v>9536</v>
      </c>
      <c r="EO53" s="17" t="s">
        <v>9536</v>
      </c>
      <c r="EP53" s="17" t="s">
        <v>9536</v>
      </c>
      <c r="EQ53" s="17" t="s">
        <v>9536</v>
      </c>
      <c r="ER53" s="17" t="s">
        <v>9536</v>
      </c>
      <c r="ES53" s="17" t="s">
        <v>9536</v>
      </c>
      <c r="ET53" s="17" t="s">
        <v>9536</v>
      </c>
      <c r="EU53" s="17" t="s">
        <v>9536</v>
      </c>
      <c r="EV53" s="17" t="s">
        <v>9536</v>
      </c>
      <c r="EW53" s="17" t="s">
        <v>9536</v>
      </c>
      <c r="EX53" s="17" t="s">
        <v>9536</v>
      </c>
      <c r="EY53" s="17" t="s">
        <v>9536</v>
      </c>
      <c r="EZ53" s="17" t="s">
        <v>9536</v>
      </c>
      <c r="FA53" s="17" t="s">
        <v>9536</v>
      </c>
      <c r="FB53" s="17" t="s">
        <v>9536</v>
      </c>
      <c r="FC53" s="17" t="s">
        <v>9536</v>
      </c>
      <c r="FD53" s="17" t="s">
        <v>9536</v>
      </c>
      <c r="FE53" s="17" t="s">
        <v>9536</v>
      </c>
      <c r="FF53" s="17" t="s">
        <v>9536</v>
      </c>
      <c r="FG53" s="17" t="s">
        <v>9536</v>
      </c>
      <c r="FH53" s="17" t="s">
        <v>9536</v>
      </c>
      <c r="FI53" s="17" t="s">
        <v>9536</v>
      </c>
      <c r="FJ53" s="17" t="s">
        <v>9536</v>
      </c>
      <c r="FK53" s="17" t="s">
        <v>9536</v>
      </c>
      <c r="FL53" s="17" t="s">
        <v>9536</v>
      </c>
      <c r="FM53" s="17" t="s">
        <v>9536</v>
      </c>
      <c r="FN53" s="17" t="s">
        <v>9536</v>
      </c>
      <c r="FO53" s="17" t="s">
        <v>9536</v>
      </c>
      <c r="FP53" s="17" t="s">
        <v>9536</v>
      </c>
      <c r="FQ53" s="17" t="s">
        <v>9536</v>
      </c>
      <c r="FR53" s="17" t="s">
        <v>9536</v>
      </c>
      <c r="FS53" s="17" t="s">
        <v>9536</v>
      </c>
      <c r="FT53" s="17" t="s">
        <v>9536</v>
      </c>
      <c r="FU53" s="17" t="s">
        <v>9536</v>
      </c>
      <c r="FV53" s="17" t="s">
        <v>9536</v>
      </c>
      <c r="FW53" s="17" t="s">
        <v>9536</v>
      </c>
      <c r="FX53" s="17" t="s">
        <v>9536</v>
      </c>
      <c r="FY53" s="17" t="s">
        <v>9536</v>
      </c>
      <c r="FZ53" s="17" t="s">
        <v>9536</v>
      </c>
      <c r="GA53" s="17" t="s">
        <v>9536</v>
      </c>
      <c r="GB53" s="17" t="s">
        <v>9536</v>
      </c>
      <c r="GC53" s="17" t="s">
        <v>9536</v>
      </c>
      <c r="GD53" s="17" t="s">
        <v>9536</v>
      </c>
      <c r="GE53" s="17" t="s">
        <v>9536</v>
      </c>
      <c r="GF53" s="17" t="s">
        <v>9536</v>
      </c>
      <c r="GG53" s="17" t="s">
        <v>9536</v>
      </c>
      <c r="GH53" s="17" t="s">
        <v>9536</v>
      </c>
      <c r="GI53" s="17" t="s">
        <v>9536</v>
      </c>
      <c r="GJ53" s="17" t="s">
        <v>9536</v>
      </c>
      <c r="GK53" s="17" t="s">
        <v>9536</v>
      </c>
      <c r="GL53" s="17" t="s">
        <v>9536</v>
      </c>
      <c r="GM53" s="17" t="s">
        <v>9536</v>
      </c>
      <c r="GN53" s="17" t="s">
        <v>9536</v>
      </c>
      <c r="GO53" s="17" t="s">
        <v>9536</v>
      </c>
      <c r="GP53" s="17" t="s">
        <v>9536</v>
      </c>
      <c r="GQ53" s="17" t="s">
        <v>9536</v>
      </c>
      <c r="GR53" s="17" t="s">
        <v>9536</v>
      </c>
      <c r="GS53" s="17" t="s">
        <v>9536</v>
      </c>
      <c r="GT53" s="17" t="s">
        <v>9536</v>
      </c>
    </row>
    <row r="54" spans="1:202">
      <c r="A54" s="24" t="s">
        <v>303</v>
      </c>
      <c r="B54" s="24" t="s">
        <v>304</v>
      </c>
      <c r="C54" s="17" t="s">
        <v>9536</v>
      </c>
      <c r="D54" s="17" t="s">
        <v>9536</v>
      </c>
      <c r="E54" s="17" t="s">
        <v>9536</v>
      </c>
      <c r="F54" s="17" t="s">
        <v>9536</v>
      </c>
      <c r="G54" s="17" t="s">
        <v>9536</v>
      </c>
      <c r="H54" s="17" t="s">
        <v>9536</v>
      </c>
      <c r="I54" s="17" t="s">
        <v>9536</v>
      </c>
      <c r="J54" s="17" t="s">
        <v>9536</v>
      </c>
      <c r="K54" s="17" t="s">
        <v>9536</v>
      </c>
      <c r="L54" s="17" t="s">
        <v>9536</v>
      </c>
      <c r="M54" s="17" t="s">
        <v>9536</v>
      </c>
      <c r="N54" s="17" t="s">
        <v>9536</v>
      </c>
      <c r="O54" s="17" t="s">
        <v>9536</v>
      </c>
      <c r="P54" s="17" t="s">
        <v>9536</v>
      </c>
      <c r="Q54" s="17" t="s">
        <v>9536</v>
      </c>
      <c r="R54" s="17" t="s">
        <v>9536</v>
      </c>
      <c r="S54" s="17" t="s">
        <v>9536</v>
      </c>
      <c r="T54" s="17" t="s">
        <v>9536</v>
      </c>
      <c r="U54" s="17" t="s">
        <v>9536</v>
      </c>
      <c r="V54" s="17" t="s">
        <v>9536</v>
      </c>
      <c r="W54" s="17" t="s">
        <v>9536</v>
      </c>
      <c r="X54" s="17" t="s">
        <v>9536</v>
      </c>
      <c r="Y54" s="17" t="s">
        <v>9536</v>
      </c>
      <c r="Z54" s="17" t="s">
        <v>9536</v>
      </c>
      <c r="AA54" s="17" t="s">
        <v>9536</v>
      </c>
      <c r="AB54" s="17" t="s">
        <v>9536</v>
      </c>
      <c r="AC54" s="17" t="s">
        <v>9536</v>
      </c>
      <c r="AD54" s="17" t="s">
        <v>9536</v>
      </c>
      <c r="AE54" s="17" t="s">
        <v>9536</v>
      </c>
      <c r="AF54" s="17" t="s">
        <v>9536</v>
      </c>
      <c r="AG54" s="17" t="s">
        <v>9536</v>
      </c>
      <c r="AH54" s="17" t="s">
        <v>9536</v>
      </c>
      <c r="AI54" s="17" t="s">
        <v>9536</v>
      </c>
      <c r="AJ54" s="17" t="s">
        <v>9536</v>
      </c>
      <c r="AK54" s="17" t="s">
        <v>9536</v>
      </c>
      <c r="AL54" s="17" t="s">
        <v>9536</v>
      </c>
      <c r="AM54" s="17" t="s">
        <v>9536</v>
      </c>
      <c r="AN54" s="17" t="s">
        <v>9536</v>
      </c>
      <c r="AO54" s="17" t="s">
        <v>9536</v>
      </c>
      <c r="AP54" s="17" t="s">
        <v>9536</v>
      </c>
      <c r="AQ54" s="17" t="s">
        <v>9536</v>
      </c>
      <c r="AR54" s="17" t="s">
        <v>9536</v>
      </c>
      <c r="AS54" s="17" t="s">
        <v>9536</v>
      </c>
      <c r="AT54" s="17" t="s">
        <v>9536</v>
      </c>
      <c r="AU54" s="17" t="s">
        <v>9536</v>
      </c>
      <c r="AV54" s="17" t="s">
        <v>9536</v>
      </c>
      <c r="AW54" s="17" t="s">
        <v>9536</v>
      </c>
      <c r="AX54" s="17" t="s">
        <v>9536</v>
      </c>
      <c r="AY54" s="17" t="s">
        <v>9536</v>
      </c>
      <c r="AZ54" s="17" t="s">
        <v>9536</v>
      </c>
      <c r="BA54" s="17" t="s">
        <v>9536</v>
      </c>
      <c r="BB54" s="17" t="s">
        <v>9536</v>
      </c>
      <c r="BC54" s="17" t="s">
        <v>9536</v>
      </c>
      <c r="BD54" s="17" t="s">
        <v>9536</v>
      </c>
      <c r="BE54" s="17" t="s">
        <v>9536</v>
      </c>
      <c r="BF54" s="17" t="s">
        <v>9536</v>
      </c>
      <c r="BG54" s="17" t="s">
        <v>9536</v>
      </c>
      <c r="BH54" s="17" t="s">
        <v>9536</v>
      </c>
      <c r="BI54" s="17" t="s">
        <v>9536</v>
      </c>
      <c r="BJ54" s="17" t="s">
        <v>9536</v>
      </c>
      <c r="BK54" s="17" t="s">
        <v>9536</v>
      </c>
      <c r="BL54" s="17" t="s">
        <v>9536</v>
      </c>
      <c r="BM54" s="17" t="s">
        <v>9536</v>
      </c>
      <c r="BN54" s="17" t="s">
        <v>9536</v>
      </c>
      <c r="BO54" s="17" t="s">
        <v>9536</v>
      </c>
      <c r="BP54" s="17" t="s">
        <v>9536</v>
      </c>
      <c r="BQ54" s="17" t="s">
        <v>9536</v>
      </c>
      <c r="BR54" s="17" t="s">
        <v>9536</v>
      </c>
      <c r="BS54" s="17" t="s">
        <v>9536</v>
      </c>
      <c r="BT54" s="17" t="s">
        <v>9536</v>
      </c>
      <c r="BU54" s="17" t="s">
        <v>9536</v>
      </c>
      <c r="BV54" s="17" t="s">
        <v>9536</v>
      </c>
      <c r="BW54" s="17" t="s">
        <v>9536</v>
      </c>
      <c r="BX54" s="17" t="s">
        <v>9536</v>
      </c>
      <c r="BY54" s="17" t="s">
        <v>9536</v>
      </c>
      <c r="BZ54" s="17" t="s">
        <v>9536</v>
      </c>
      <c r="CA54" s="17" t="s">
        <v>9536</v>
      </c>
      <c r="CB54" s="17" t="s">
        <v>9536</v>
      </c>
      <c r="CC54" s="17" t="s">
        <v>9536</v>
      </c>
      <c r="CD54" s="17" t="s">
        <v>9536</v>
      </c>
      <c r="CE54" s="17" t="s">
        <v>9536</v>
      </c>
      <c r="CF54" s="17" t="s">
        <v>9536</v>
      </c>
      <c r="CG54" s="17" t="s">
        <v>9536</v>
      </c>
      <c r="CH54" s="17" t="s">
        <v>9536</v>
      </c>
      <c r="CI54" s="17" t="s">
        <v>9536</v>
      </c>
      <c r="CJ54" s="17" t="s">
        <v>9536</v>
      </c>
      <c r="CK54" s="17" t="s">
        <v>9536</v>
      </c>
      <c r="CL54" s="17" t="s">
        <v>9536</v>
      </c>
      <c r="CM54" s="17" t="s">
        <v>9536</v>
      </c>
      <c r="CN54" s="17" t="s">
        <v>9536</v>
      </c>
      <c r="CO54" s="17" t="s">
        <v>9536</v>
      </c>
      <c r="CP54" s="17" t="s">
        <v>9536</v>
      </c>
      <c r="CQ54" s="17" t="s">
        <v>9536</v>
      </c>
      <c r="CR54" s="17" t="s">
        <v>9536</v>
      </c>
      <c r="CS54" s="17" t="s">
        <v>9536</v>
      </c>
      <c r="CT54" s="17" t="s">
        <v>9536</v>
      </c>
      <c r="CU54" s="17" t="s">
        <v>9536</v>
      </c>
      <c r="CV54" s="17" t="s">
        <v>9536</v>
      </c>
      <c r="CW54" s="17" t="s">
        <v>9536</v>
      </c>
      <c r="CX54" s="17" t="s">
        <v>9536</v>
      </c>
      <c r="CY54" s="17" t="s">
        <v>9536</v>
      </c>
      <c r="CZ54" s="17" t="s">
        <v>9536</v>
      </c>
      <c r="DA54" s="17" t="s">
        <v>9536</v>
      </c>
      <c r="DB54" s="17" t="s">
        <v>9536</v>
      </c>
      <c r="DC54" s="17" t="s">
        <v>9536</v>
      </c>
      <c r="DD54" s="17" t="s">
        <v>9536</v>
      </c>
      <c r="DE54" s="17" t="s">
        <v>9536</v>
      </c>
      <c r="DF54" s="17" t="s">
        <v>9536</v>
      </c>
      <c r="DG54" s="17" t="s">
        <v>9536</v>
      </c>
      <c r="DH54" s="17" t="s">
        <v>9536</v>
      </c>
      <c r="DI54" s="17" t="s">
        <v>9536</v>
      </c>
      <c r="DJ54" s="17" t="s">
        <v>9536</v>
      </c>
      <c r="DK54" s="17" t="s">
        <v>9536</v>
      </c>
      <c r="DL54" s="17" t="s">
        <v>9536</v>
      </c>
      <c r="DM54" s="17" t="s">
        <v>9536</v>
      </c>
      <c r="DN54" s="17" t="s">
        <v>9536</v>
      </c>
      <c r="DO54" s="17" t="s">
        <v>9536</v>
      </c>
      <c r="DP54" s="17" t="s">
        <v>9536</v>
      </c>
      <c r="DQ54" s="17" t="s">
        <v>9536</v>
      </c>
      <c r="DR54" s="17" t="s">
        <v>9536</v>
      </c>
      <c r="DS54" s="17" t="s">
        <v>9536</v>
      </c>
      <c r="DT54" s="17" t="s">
        <v>9536</v>
      </c>
      <c r="DU54" s="17" t="s">
        <v>9536</v>
      </c>
      <c r="DV54" s="17" t="s">
        <v>9536</v>
      </c>
      <c r="DW54" s="17" t="s">
        <v>9536</v>
      </c>
      <c r="DX54" s="17" t="s">
        <v>9536</v>
      </c>
      <c r="DY54" s="17" t="s">
        <v>9536</v>
      </c>
      <c r="DZ54" s="17" t="s">
        <v>9536</v>
      </c>
      <c r="EA54" s="17" t="s">
        <v>9536</v>
      </c>
      <c r="EB54" s="17" t="s">
        <v>9536</v>
      </c>
      <c r="EC54" s="17" t="s">
        <v>9536</v>
      </c>
      <c r="ED54" s="17" t="s">
        <v>9536</v>
      </c>
      <c r="EE54" s="17" t="s">
        <v>9536</v>
      </c>
      <c r="EF54" s="17" t="s">
        <v>9536</v>
      </c>
      <c r="EG54" s="17" t="s">
        <v>9536</v>
      </c>
      <c r="EH54" s="17" t="s">
        <v>9536</v>
      </c>
      <c r="EI54" s="17" t="s">
        <v>9536</v>
      </c>
      <c r="EJ54" s="17" t="s">
        <v>9536</v>
      </c>
      <c r="EK54" s="17" t="s">
        <v>9536</v>
      </c>
      <c r="EL54" s="17" t="s">
        <v>9536</v>
      </c>
      <c r="EM54" s="17" t="s">
        <v>9536</v>
      </c>
      <c r="EN54" s="17" t="s">
        <v>9536</v>
      </c>
      <c r="EO54" s="17" t="s">
        <v>9536</v>
      </c>
      <c r="EP54" s="17" t="s">
        <v>9536</v>
      </c>
      <c r="EQ54" s="17" t="s">
        <v>9536</v>
      </c>
      <c r="ER54" s="17" t="s">
        <v>9536</v>
      </c>
      <c r="ES54" s="17" t="s">
        <v>9536</v>
      </c>
      <c r="ET54" s="17" t="s">
        <v>9536</v>
      </c>
      <c r="EU54" s="17" t="s">
        <v>9536</v>
      </c>
      <c r="EV54" s="17" t="s">
        <v>9536</v>
      </c>
      <c r="EW54" s="17" t="s">
        <v>9536</v>
      </c>
      <c r="EX54" s="17" t="s">
        <v>9536</v>
      </c>
      <c r="EY54" s="17" t="s">
        <v>9536</v>
      </c>
      <c r="EZ54" s="17" t="s">
        <v>9536</v>
      </c>
      <c r="FA54" s="17" t="s">
        <v>9536</v>
      </c>
      <c r="FB54" s="17" t="s">
        <v>9536</v>
      </c>
      <c r="FC54" s="17" t="s">
        <v>9536</v>
      </c>
      <c r="FD54" s="17" t="s">
        <v>9536</v>
      </c>
      <c r="FE54" s="17" t="s">
        <v>9536</v>
      </c>
      <c r="FF54" s="17" t="s">
        <v>9536</v>
      </c>
      <c r="FG54" s="17" t="s">
        <v>9536</v>
      </c>
      <c r="FH54" s="17" t="s">
        <v>9536</v>
      </c>
      <c r="FI54" s="17" t="s">
        <v>9536</v>
      </c>
      <c r="FJ54" s="17" t="s">
        <v>9536</v>
      </c>
      <c r="FK54" s="17" t="s">
        <v>9536</v>
      </c>
      <c r="FL54" s="17" t="s">
        <v>9536</v>
      </c>
      <c r="FM54" s="17" t="s">
        <v>9536</v>
      </c>
      <c r="FN54" s="17" t="s">
        <v>9536</v>
      </c>
      <c r="FO54" s="17" t="s">
        <v>9536</v>
      </c>
      <c r="FP54" s="17" t="s">
        <v>9536</v>
      </c>
      <c r="FQ54" s="17" t="s">
        <v>9536</v>
      </c>
      <c r="FR54" s="17" t="s">
        <v>9536</v>
      </c>
      <c r="FS54" s="17" t="s">
        <v>9536</v>
      </c>
      <c r="FT54" s="17" t="s">
        <v>9536</v>
      </c>
      <c r="FU54" s="17" t="s">
        <v>9536</v>
      </c>
      <c r="FV54" s="17" t="s">
        <v>9536</v>
      </c>
      <c r="FW54" s="17" t="s">
        <v>9536</v>
      </c>
      <c r="FX54" s="17" t="s">
        <v>9536</v>
      </c>
      <c r="FY54" s="17" t="s">
        <v>9536</v>
      </c>
      <c r="FZ54" s="17" t="s">
        <v>9536</v>
      </c>
      <c r="GA54" s="17" t="s">
        <v>9536</v>
      </c>
      <c r="GB54" s="17" t="s">
        <v>9536</v>
      </c>
      <c r="GC54" s="17" t="s">
        <v>9536</v>
      </c>
      <c r="GD54" s="17" t="s">
        <v>9536</v>
      </c>
      <c r="GE54" s="17" t="s">
        <v>9536</v>
      </c>
      <c r="GF54" s="17" t="s">
        <v>9536</v>
      </c>
      <c r="GG54" s="17" t="s">
        <v>9536</v>
      </c>
      <c r="GH54" s="17" t="s">
        <v>9536</v>
      </c>
      <c r="GI54" s="17" t="s">
        <v>9536</v>
      </c>
      <c r="GJ54" s="17" t="s">
        <v>9536</v>
      </c>
      <c r="GK54" s="17" t="s">
        <v>9536</v>
      </c>
      <c r="GL54" s="17" t="s">
        <v>9536</v>
      </c>
      <c r="GM54" s="17" t="s">
        <v>9536</v>
      </c>
      <c r="GN54" s="17" t="s">
        <v>9536</v>
      </c>
      <c r="GO54" s="17" t="s">
        <v>9536</v>
      </c>
      <c r="GP54" s="17" t="s">
        <v>9536</v>
      </c>
      <c r="GQ54" s="17" t="s">
        <v>9536</v>
      </c>
      <c r="GR54" s="17" t="s">
        <v>9536</v>
      </c>
      <c r="GS54" s="17" t="s">
        <v>9536</v>
      </c>
      <c r="GT54" s="17" t="s">
        <v>9536</v>
      </c>
    </row>
    <row r="55" spans="1:202">
      <c r="A55" s="24" t="s">
        <v>305</v>
      </c>
      <c r="B55" s="24" t="s">
        <v>306</v>
      </c>
      <c r="C55" s="17" t="s">
        <v>9536</v>
      </c>
      <c r="D55" s="17" t="s">
        <v>9536</v>
      </c>
      <c r="E55" s="17" t="s">
        <v>9536</v>
      </c>
      <c r="F55" s="17" t="s">
        <v>9536</v>
      </c>
      <c r="G55" s="17" t="s">
        <v>9536</v>
      </c>
      <c r="H55" s="17" t="s">
        <v>9536</v>
      </c>
      <c r="I55" s="17" t="s">
        <v>9536</v>
      </c>
      <c r="J55" s="17" t="s">
        <v>9536</v>
      </c>
      <c r="K55" s="17" t="s">
        <v>9536</v>
      </c>
      <c r="L55" s="17" t="s">
        <v>9536</v>
      </c>
      <c r="M55" s="17" t="s">
        <v>9536</v>
      </c>
      <c r="N55" s="17" t="s">
        <v>9536</v>
      </c>
      <c r="O55" s="17" t="s">
        <v>9536</v>
      </c>
      <c r="P55" s="17" t="s">
        <v>9536</v>
      </c>
      <c r="Q55" s="17" t="s">
        <v>9536</v>
      </c>
      <c r="R55" s="17" t="s">
        <v>9536</v>
      </c>
      <c r="S55" s="17" t="s">
        <v>9536</v>
      </c>
      <c r="T55" s="17" t="s">
        <v>9536</v>
      </c>
      <c r="U55" s="17" t="s">
        <v>9536</v>
      </c>
      <c r="V55" s="17" t="s">
        <v>9536</v>
      </c>
      <c r="W55" s="17" t="s">
        <v>9536</v>
      </c>
      <c r="X55" s="17" t="s">
        <v>9536</v>
      </c>
      <c r="Y55" s="17" t="s">
        <v>9536</v>
      </c>
      <c r="Z55" s="17" t="s">
        <v>9536</v>
      </c>
      <c r="AA55" s="17" t="s">
        <v>9536</v>
      </c>
      <c r="AB55" s="17" t="s">
        <v>9536</v>
      </c>
      <c r="AC55" s="17" t="s">
        <v>9536</v>
      </c>
      <c r="AD55" s="17" t="s">
        <v>9536</v>
      </c>
      <c r="AE55" s="17" t="s">
        <v>9536</v>
      </c>
      <c r="AF55" s="17" t="s">
        <v>9536</v>
      </c>
      <c r="AG55" s="17" t="s">
        <v>9536</v>
      </c>
      <c r="AH55" s="17" t="s">
        <v>9536</v>
      </c>
      <c r="AI55" s="17" t="s">
        <v>9536</v>
      </c>
      <c r="AJ55" s="17" t="s">
        <v>9536</v>
      </c>
      <c r="AK55" s="17" t="s">
        <v>9536</v>
      </c>
      <c r="AL55" s="17" t="s">
        <v>9536</v>
      </c>
      <c r="AM55" s="17" t="s">
        <v>9536</v>
      </c>
      <c r="AN55" s="17" t="s">
        <v>9536</v>
      </c>
      <c r="AO55" s="17" t="s">
        <v>9536</v>
      </c>
      <c r="AP55" s="17" t="s">
        <v>9536</v>
      </c>
      <c r="AQ55" s="17" t="s">
        <v>9536</v>
      </c>
      <c r="AR55" s="17" t="s">
        <v>9536</v>
      </c>
      <c r="AS55" s="17" t="s">
        <v>9536</v>
      </c>
      <c r="AT55" s="17" t="s">
        <v>9536</v>
      </c>
      <c r="AU55" s="17" t="s">
        <v>9536</v>
      </c>
      <c r="AV55" s="17" t="s">
        <v>9536</v>
      </c>
      <c r="AW55" s="17" t="s">
        <v>9536</v>
      </c>
      <c r="AX55" s="17" t="s">
        <v>9536</v>
      </c>
      <c r="AY55" s="17" t="s">
        <v>9536</v>
      </c>
      <c r="AZ55" s="17" t="s">
        <v>9536</v>
      </c>
      <c r="BA55" s="17" t="s">
        <v>9536</v>
      </c>
      <c r="BB55" s="17" t="s">
        <v>9536</v>
      </c>
      <c r="BC55" s="17" t="s">
        <v>9536</v>
      </c>
      <c r="BD55" s="17" t="s">
        <v>9536</v>
      </c>
      <c r="BE55" s="17" t="s">
        <v>9536</v>
      </c>
      <c r="BF55" s="17" t="s">
        <v>9536</v>
      </c>
      <c r="BG55" s="17" t="s">
        <v>9536</v>
      </c>
      <c r="BH55" s="17" t="s">
        <v>9536</v>
      </c>
      <c r="BI55" s="17" t="s">
        <v>9536</v>
      </c>
      <c r="BJ55" s="17" t="s">
        <v>9536</v>
      </c>
      <c r="BK55" s="17" t="s">
        <v>9536</v>
      </c>
      <c r="BL55" s="17" t="s">
        <v>9536</v>
      </c>
      <c r="BM55" s="17" t="s">
        <v>9536</v>
      </c>
      <c r="BN55" s="17" t="s">
        <v>9536</v>
      </c>
      <c r="BO55" s="17" t="s">
        <v>9536</v>
      </c>
      <c r="BP55" s="17" t="s">
        <v>9536</v>
      </c>
      <c r="BQ55" s="17" t="s">
        <v>9536</v>
      </c>
      <c r="BR55" s="17" t="s">
        <v>9536</v>
      </c>
      <c r="BS55" s="17" t="s">
        <v>9536</v>
      </c>
      <c r="BT55" s="17" t="s">
        <v>9536</v>
      </c>
      <c r="BU55" s="17" t="s">
        <v>9536</v>
      </c>
      <c r="BV55" s="17" t="s">
        <v>9536</v>
      </c>
      <c r="BW55" s="17" t="s">
        <v>9536</v>
      </c>
      <c r="BX55" s="17" t="s">
        <v>9536</v>
      </c>
      <c r="BY55" s="17" t="s">
        <v>9536</v>
      </c>
      <c r="BZ55" s="17" t="s">
        <v>9536</v>
      </c>
      <c r="CA55" s="17" t="s">
        <v>9536</v>
      </c>
      <c r="CB55" s="17" t="s">
        <v>9536</v>
      </c>
      <c r="CC55" s="17" t="s">
        <v>9536</v>
      </c>
      <c r="CD55" s="17" t="s">
        <v>9536</v>
      </c>
      <c r="CE55" s="17" t="s">
        <v>9536</v>
      </c>
      <c r="CF55" s="17" t="s">
        <v>9536</v>
      </c>
      <c r="CG55" s="17" t="s">
        <v>9536</v>
      </c>
      <c r="CH55" s="17" t="s">
        <v>9536</v>
      </c>
      <c r="CI55" s="17" t="s">
        <v>9536</v>
      </c>
      <c r="CJ55" s="17" t="s">
        <v>9536</v>
      </c>
      <c r="CK55" s="17" t="s">
        <v>9536</v>
      </c>
      <c r="CL55" s="17" t="s">
        <v>9536</v>
      </c>
      <c r="CM55" s="17" t="s">
        <v>9536</v>
      </c>
      <c r="CN55" s="17" t="s">
        <v>9536</v>
      </c>
      <c r="CO55" s="17" t="s">
        <v>9536</v>
      </c>
      <c r="CP55" s="17" t="s">
        <v>9536</v>
      </c>
      <c r="CQ55" s="17" t="s">
        <v>9536</v>
      </c>
      <c r="CR55" s="17" t="s">
        <v>9536</v>
      </c>
      <c r="CS55" s="17" t="s">
        <v>9536</v>
      </c>
      <c r="CT55" s="17" t="s">
        <v>9536</v>
      </c>
      <c r="CU55" s="17" t="s">
        <v>9536</v>
      </c>
      <c r="CV55" s="17" t="s">
        <v>9536</v>
      </c>
      <c r="CW55" s="17" t="s">
        <v>9536</v>
      </c>
      <c r="CX55" s="17" t="s">
        <v>9536</v>
      </c>
      <c r="CY55" s="17" t="s">
        <v>9536</v>
      </c>
      <c r="CZ55" s="17" t="s">
        <v>9536</v>
      </c>
      <c r="DA55" s="17" t="s">
        <v>9536</v>
      </c>
      <c r="DB55" s="17" t="s">
        <v>9536</v>
      </c>
      <c r="DC55" s="17" t="s">
        <v>9536</v>
      </c>
      <c r="DD55" s="17" t="s">
        <v>9536</v>
      </c>
      <c r="DE55" s="17" t="s">
        <v>9536</v>
      </c>
      <c r="DF55" s="17" t="s">
        <v>9536</v>
      </c>
      <c r="DG55" s="17" t="s">
        <v>9536</v>
      </c>
      <c r="DH55" s="17" t="s">
        <v>9536</v>
      </c>
      <c r="DI55" s="17" t="s">
        <v>9536</v>
      </c>
      <c r="DJ55" s="17" t="s">
        <v>9536</v>
      </c>
      <c r="DK55" s="17" t="s">
        <v>9536</v>
      </c>
      <c r="DL55" s="17" t="s">
        <v>9536</v>
      </c>
      <c r="DM55" s="17" t="s">
        <v>9536</v>
      </c>
      <c r="DN55" s="17" t="s">
        <v>9536</v>
      </c>
      <c r="DO55" s="17" t="s">
        <v>9536</v>
      </c>
      <c r="DP55" s="17" t="s">
        <v>9536</v>
      </c>
      <c r="DQ55" s="17" t="s">
        <v>9536</v>
      </c>
      <c r="DR55" s="17" t="s">
        <v>9536</v>
      </c>
      <c r="DS55" s="17" t="s">
        <v>9536</v>
      </c>
      <c r="DT55" s="17" t="s">
        <v>9536</v>
      </c>
      <c r="DU55" s="17" t="s">
        <v>9536</v>
      </c>
      <c r="DV55" s="17" t="s">
        <v>9536</v>
      </c>
      <c r="DW55" s="17" t="s">
        <v>9536</v>
      </c>
      <c r="DX55" s="17" t="s">
        <v>9536</v>
      </c>
      <c r="DY55" s="17" t="s">
        <v>9536</v>
      </c>
      <c r="DZ55" s="17" t="s">
        <v>9536</v>
      </c>
      <c r="EA55" s="17" t="s">
        <v>9536</v>
      </c>
      <c r="EB55" s="17" t="s">
        <v>9536</v>
      </c>
      <c r="EC55" s="17" t="s">
        <v>9536</v>
      </c>
      <c r="ED55" s="17" t="s">
        <v>9536</v>
      </c>
      <c r="EE55" s="17" t="s">
        <v>9536</v>
      </c>
      <c r="EF55" s="17" t="s">
        <v>9536</v>
      </c>
      <c r="EG55" s="17" t="s">
        <v>9536</v>
      </c>
      <c r="EH55" s="17" t="s">
        <v>9536</v>
      </c>
      <c r="EI55" s="17" t="s">
        <v>9536</v>
      </c>
      <c r="EJ55" s="17" t="s">
        <v>9536</v>
      </c>
      <c r="EK55" s="17" t="s">
        <v>9536</v>
      </c>
      <c r="EL55" s="17" t="s">
        <v>9536</v>
      </c>
      <c r="EM55" s="17" t="s">
        <v>9536</v>
      </c>
      <c r="EN55" s="17" t="s">
        <v>9536</v>
      </c>
      <c r="EO55" s="17" t="s">
        <v>9536</v>
      </c>
      <c r="EP55" s="17" t="s">
        <v>9536</v>
      </c>
      <c r="EQ55" s="17" t="s">
        <v>9536</v>
      </c>
      <c r="ER55" s="17" t="s">
        <v>9536</v>
      </c>
      <c r="ES55" s="17" t="s">
        <v>9536</v>
      </c>
      <c r="ET55" s="17" t="s">
        <v>9536</v>
      </c>
      <c r="EU55" s="17" t="s">
        <v>9536</v>
      </c>
      <c r="EV55" s="17" t="s">
        <v>9536</v>
      </c>
      <c r="EW55" s="17" t="s">
        <v>9536</v>
      </c>
      <c r="EX55" s="17" t="s">
        <v>9536</v>
      </c>
      <c r="EY55" s="17" t="s">
        <v>9536</v>
      </c>
      <c r="EZ55" s="17" t="s">
        <v>9536</v>
      </c>
      <c r="FA55" s="17" t="s">
        <v>9536</v>
      </c>
      <c r="FB55" s="17" t="s">
        <v>9536</v>
      </c>
      <c r="FC55" s="17" t="s">
        <v>9536</v>
      </c>
      <c r="FD55" s="17" t="s">
        <v>9536</v>
      </c>
      <c r="FE55" s="17" t="s">
        <v>9536</v>
      </c>
      <c r="FF55" s="17" t="s">
        <v>9536</v>
      </c>
      <c r="FG55" s="17" t="s">
        <v>9536</v>
      </c>
      <c r="FH55" s="17" t="s">
        <v>9536</v>
      </c>
      <c r="FI55" s="17" t="s">
        <v>9536</v>
      </c>
      <c r="FJ55" s="17" t="s">
        <v>9536</v>
      </c>
      <c r="FK55" s="17" t="s">
        <v>9536</v>
      </c>
      <c r="FL55" s="17" t="s">
        <v>9536</v>
      </c>
      <c r="FM55" s="17" t="s">
        <v>9536</v>
      </c>
      <c r="FN55" s="17" t="s">
        <v>9536</v>
      </c>
      <c r="FO55" s="17" t="s">
        <v>9536</v>
      </c>
      <c r="FP55" s="17" t="s">
        <v>9536</v>
      </c>
      <c r="FQ55" s="17" t="s">
        <v>9536</v>
      </c>
      <c r="FR55" s="17" t="s">
        <v>9536</v>
      </c>
      <c r="FS55" s="17" t="s">
        <v>9536</v>
      </c>
      <c r="FT55" s="17" t="s">
        <v>9536</v>
      </c>
      <c r="FU55" s="17" t="s">
        <v>9536</v>
      </c>
      <c r="FV55" s="17" t="s">
        <v>9536</v>
      </c>
      <c r="FW55" s="17" t="s">
        <v>9536</v>
      </c>
      <c r="FX55" s="17" t="s">
        <v>9536</v>
      </c>
      <c r="FY55" s="17" t="s">
        <v>9536</v>
      </c>
      <c r="FZ55" s="17" t="s">
        <v>9536</v>
      </c>
      <c r="GA55" s="17" t="s">
        <v>9536</v>
      </c>
      <c r="GB55" s="17" t="s">
        <v>9536</v>
      </c>
      <c r="GC55" s="17" t="s">
        <v>9536</v>
      </c>
      <c r="GD55" s="17" t="s">
        <v>9536</v>
      </c>
      <c r="GE55" s="17" t="s">
        <v>9536</v>
      </c>
      <c r="GF55" s="17" t="s">
        <v>9536</v>
      </c>
      <c r="GG55" s="17" t="s">
        <v>9536</v>
      </c>
      <c r="GH55" s="17" t="s">
        <v>9536</v>
      </c>
      <c r="GI55" s="17" t="s">
        <v>9536</v>
      </c>
      <c r="GJ55" s="17" t="s">
        <v>9536</v>
      </c>
      <c r="GK55" s="17" t="s">
        <v>9536</v>
      </c>
      <c r="GL55" s="17" t="s">
        <v>9536</v>
      </c>
      <c r="GM55" s="17" t="s">
        <v>9536</v>
      </c>
      <c r="GN55" s="17" t="s">
        <v>9536</v>
      </c>
      <c r="GO55" s="17" t="s">
        <v>9536</v>
      </c>
      <c r="GP55" s="17" t="s">
        <v>9536</v>
      </c>
      <c r="GQ55" s="17" t="s">
        <v>9536</v>
      </c>
      <c r="GR55" s="17" t="s">
        <v>9536</v>
      </c>
      <c r="GS55" s="17" t="s">
        <v>9536</v>
      </c>
      <c r="GT55" s="17" t="s">
        <v>9536</v>
      </c>
    </row>
    <row r="56" spans="1:202">
      <c r="A56" s="24" t="s">
        <v>307</v>
      </c>
      <c r="B56" s="24" t="s">
        <v>308</v>
      </c>
      <c r="C56" s="17" t="s">
        <v>9536</v>
      </c>
      <c r="D56" s="17" t="s">
        <v>9536</v>
      </c>
      <c r="E56" s="17" t="s">
        <v>9536</v>
      </c>
      <c r="F56" s="17" t="s">
        <v>9536</v>
      </c>
      <c r="G56" s="17" t="s">
        <v>9536</v>
      </c>
      <c r="H56" s="17" t="s">
        <v>9536</v>
      </c>
      <c r="I56" s="17" t="s">
        <v>9536</v>
      </c>
      <c r="J56" s="17" t="s">
        <v>9536</v>
      </c>
      <c r="K56" s="17" t="s">
        <v>9536</v>
      </c>
      <c r="L56" s="17" t="s">
        <v>9536</v>
      </c>
      <c r="M56" s="17" t="s">
        <v>9536</v>
      </c>
      <c r="N56" s="17" t="s">
        <v>9536</v>
      </c>
      <c r="O56" s="17" t="s">
        <v>9536</v>
      </c>
      <c r="P56" s="17" t="s">
        <v>9536</v>
      </c>
      <c r="Q56" s="17" t="s">
        <v>9536</v>
      </c>
      <c r="R56" s="17" t="s">
        <v>9536</v>
      </c>
      <c r="S56" s="17" t="s">
        <v>9536</v>
      </c>
      <c r="T56" s="17" t="s">
        <v>9536</v>
      </c>
      <c r="U56" s="17" t="s">
        <v>9536</v>
      </c>
      <c r="V56" s="17" t="s">
        <v>9536</v>
      </c>
      <c r="W56" s="17" t="s">
        <v>9536</v>
      </c>
      <c r="X56" s="17" t="s">
        <v>9536</v>
      </c>
      <c r="Y56" s="17" t="s">
        <v>9536</v>
      </c>
      <c r="Z56" s="17" t="s">
        <v>9536</v>
      </c>
      <c r="AA56" s="17" t="s">
        <v>9536</v>
      </c>
      <c r="AB56" s="17" t="s">
        <v>9536</v>
      </c>
      <c r="AC56" s="17" t="s">
        <v>9536</v>
      </c>
      <c r="AD56" s="17" t="s">
        <v>9536</v>
      </c>
      <c r="AE56" s="17" t="s">
        <v>9536</v>
      </c>
      <c r="AF56" s="17" t="s">
        <v>9536</v>
      </c>
      <c r="AG56" s="17" t="s">
        <v>9536</v>
      </c>
      <c r="AH56" s="17" t="s">
        <v>9536</v>
      </c>
      <c r="AI56" s="17" t="s">
        <v>9536</v>
      </c>
      <c r="AJ56" s="17" t="s">
        <v>9536</v>
      </c>
      <c r="AK56" s="17" t="s">
        <v>9536</v>
      </c>
      <c r="AL56" s="17" t="s">
        <v>9536</v>
      </c>
      <c r="AM56" s="17" t="s">
        <v>9536</v>
      </c>
      <c r="AN56" s="17" t="s">
        <v>9536</v>
      </c>
      <c r="AO56" s="17" t="s">
        <v>9536</v>
      </c>
      <c r="AP56" s="17" t="s">
        <v>9536</v>
      </c>
      <c r="AQ56" s="17" t="s">
        <v>9536</v>
      </c>
      <c r="AR56" s="17" t="s">
        <v>9536</v>
      </c>
      <c r="AS56" s="17" t="s">
        <v>9536</v>
      </c>
      <c r="AT56" s="17" t="s">
        <v>9536</v>
      </c>
      <c r="AU56" s="17" t="s">
        <v>9536</v>
      </c>
      <c r="AV56" s="17" t="s">
        <v>9536</v>
      </c>
      <c r="AW56" s="17" t="s">
        <v>9536</v>
      </c>
      <c r="AX56" s="17" t="s">
        <v>9536</v>
      </c>
      <c r="AY56" s="17" t="s">
        <v>9536</v>
      </c>
      <c r="AZ56" s="17" t="s">
        <v>9536</v>
      </c>
      <c r="BA56" s="17" t="s">
        <v>9536</v>
      </c>
      <c r="BB56" s="17" t="s">
        <v>9536</v>
      </c>
      <c r="BC56" s="17" t="s">
        <v>9536</v>
      </c>
      <c r="BD56" s="17" t="s">
        <v>9536</v>
      </c>
      <c r="BE56" s="17" t="s">
        <v>9536</v>
      </c>
      <c r="BF56" s="17" t="s">
        <v>9536</v>
      </c>
      <c r="BG56" s="17" t="s">
        <v>9536</v>
      </c>
      <c r="BH56" s="17" t="s">
        <v>9536</v>
      </c>
      <c r="BI56" s="17" t="s">
        <v>9536</v>
      </c>
      <c r="BJ56" s="17" t="s">
        <v>9536</v>
      </c>
      <c r="BK56" s="17" t="s">
        <v>9536</v>
      </c>
      <c r="BL56" s="17" t="s">
        <v>9536</v>
      </c>
      <c r="BM56" s="17" t="s">
        <v>9536</v>
      </c>
      <c r="BN56" s="17" t="s">
        <v>9536</v>
      </c>
      <c r="BO56" s="17" t="s">
        <v>9536</v>
      </c>
      <c r="BP56" s="17" t="s">
        <v>9536</v>
      </c>
      <c r="BQ56" s="17" t="s">
        <v>9536</v>
      </c>
      <c r="BR56" s="17" t="s">
        <v>9536</v>
      </c>
      <c r="BS56" s="17" t="s">
        <v>9536</v>
      </c>
      <c r="BT56" s="17" t="s">
        <v>9536</v>
      </c>
      <c r="BU56" s="17" t="s">
        <v>9536</v>
      </c>
      <c r="BV56" s="17" t="s">
        <v>9536</v>
      </c>
      <c r="BW56" s="17" t="s">
        <v>9536</v>
      </c>
      <c r="BX56" s="17" t="s">
        <v>9536</v>
      </c>
      <c r="BY56" s="17" t="s">
        <v>9536</v>
      </c>
      <c r="BZ56" s="17" t="s">
        <v>9536</v>
      </c>
      <c r="CA56" s="17" t="s">
        <v>9536</v>
      </c>
      <c r="CB56" s="17" t="s">
        <v>9536</v>
      </c>
      <c r="CC56" s="17" t="s">
        <v>9536</v>
      </c>
      <c r="CD56" s="17" t="s">
        <v>9536</v>
      </c>
      <c r="CE56" s="17" t="s">
        <v>9536</v>
      </c>
      <c r="CF56" s="17" t="s">
        <v>9536</v>
      </c>
      <c r="CG56" s="17" t="s">
        <v>9536</v>
      </c>
      <c r="CH56" s="17" t="s">
        <v>9536</v>
      </c>
      <c r="CI56" s="17" t="s">
        <v>9536</v>
      </c>
      <c r="CJ56" s="17" t="s">
        <v>9536</v>
      </c>
      <c r="CK56" s="17" t="s">
        <v>9536</v>
      </c>
      <c r="CL56" s="17" t="s">
        <v>9536</v>
      </c>
      <c r="CM56" s="17" t="s">
        <v>9536</v>
      </c>
      <c r="CN56" s="17" t="s">
        <v>9536</v>
      </c>
      <c r="CO56" s="17" t="s">
        <v>9536</v>
      </c>
      <c r="CP56" s="17" t="s">
        <v>9536</v>
      </c>
      <c r="CQ56" s="17" t="s">
        <v>9536</v>
      </c>
      <c r="CR56" s="17" t="s">
        <v>9536</v>
      </c>
      <c r="CS56" s="17" t="s">
        <v>9536</v>
      </c>
      <c r="CT56" s="17" t="s">
        <v>9536</v>
      </c>
      <c r="CU56" s="17" t="s">
        <v>9536</v>
      </c>
      <c r="CV56" s="17" t="s">
        <v>9536</v>
      </c>
      <c r="CW56" s="17" t="s">
        <v>9536</v>
      </c>
      <c r="CX56" s="17" t="s">
        <v>9536</v>
      </c>
      <c r="CY56" s="17" t="s">
        <v>9536</v>
      </c>
      <c r="CZ56" s="17" t="s">
        <v>9536</v>
      </c>
      <c r="DA56" s="17" t="s">
        <v>9536</v>
      </c>
      <c r="DB56" s="17" t="s">
        <v>9536</v>
      </c>
      <c r="DC56" s="17" t="s">
        <v>9536</v>
      </c>
      <c r="DD56" s="17" t="s">
        <v>9536</v>
      </c>
      <c r="DE56" s="17" t="s">
        <v>9536</v>
      </c>
      <c r="DF56" s="17" t="s">
        <v>9536</v>
      </c>
      <c r="DG56" s="17" t="s">
        <v>9536</v>
      </c>
      <c r="DH56" s="17" t="s">
        <v>9536</v>
      </c>
      <c r="DI56" s="17" t="s">
        <v>9536</v>
      </c>
      <c r="DJ56" s="17" t="s">
        <v>9536</v>
      </c>
      <c r="DK56" s="17" t="s">
        <v>9536</v>
      </c>
      <c r="DL56" s="17" t="s">
        <v>9536</v>
      </c>
      <c r="DM56" s="17" t="s">
        <v>9536</v>
      </c>
      <c r="DN56" s="17" t="s">
        <v>9536</v>
      </c>
      <c r="DO56" s="17" t="s">
        <v>9536</v>
      </c>
      <c r="DP56" s="17" t="s">
        <v>9536</v>
      </c>
      <c r="DQ56" s="17" t="s">
        <v>9536</v>
      </c>
      <c r="DR56" s="17" t="s">
        <v>9536</v>
      </c>
      <c r="DS56" s="17" t="s">
        <v>9536</v>
      </c>
      <c r="DT56" s="17" t="s">
        <v>9536</v>
      </c>
      <c r="DU56" s="17" t="s">
        <v>9536</v>
      </c>
      <c r="DV56" s="17" t="s">
        <v>9536</v>
      </c>
      <c r="DW56" s="17" t="s">
        <v>9536</v>
      </c>
      <c r="DX56" s="17" t="s">
        <v>9536</v>
      </c>
      <c r="DY56" s="17" t="s">
        <v>9536</v>
      </c>
      <c r="DZ56" s="17" t="s">
        <v>9536</v>
      </c>
      <c r="EA56" s="17" t="s">
        <v>9536</v>
      </c>
      <c r="EB56" s="17" t="s">
        <v>9536</v>
      </c>
      <c r="EC56" s="17" t="s">
        <v>9536</v>
      </c>
      <c r="ED56" s="17" t="s">
        <v>9536</v>
      </c>
      <c r="EE56" s="17" t="s">
        <v>9536</v>
      </c>
      <c r="EF56" s="17" t="s">
        <v>9536</v>
      </c>
      <c r="EG56" s="17" t="s">
        <v>9536</v>
      </c>
      <c r="EH56" s="17" t="s">
        <v>9536</v>
      </c>
      <c r="EI56" s="17" t="s">
        <v>9536</v>
      </c>
      <c r="EJ56" s="17" t="s">
        <v>9536</v>
      </c>
      <c r="EK56" s="17" t="s">
        <v>9536</v>
      </c>
      <c r="EL56" s="17" t="s">
        <v>9536</v>
      </c>
      <c r="EM56" s="17" t="s">
        <v>9536</v>
      </c>
      <c r="EN56" s="17" t="s">
        <v>9536</v>
      </c>
      <c r="EO56" s="17" t="s">
        <v>9536</v>
      </c>
      <c r="EP56" s="17" t="s">
        <v>9536</v>
      </c>
      <c r="EQ56" s="17" t="s">
        <v>9536</v>
      </c>
      <c r="ER56" s="17" t="s">
        <v>9536</v>
      </c>
      <c r="ES56" s="17" t="s">
        <v>9536</v>
      </c>
      <c r="ET56" s="17" t="s">
        <v>9536</v>
      </c>
      <c r="EU56" s="17" t="s">
        <v>9536</v>
      </c>
      <c r="EV56" s="17" t="s">
        <v>9536</v>
      </c>
      <c r="EW56" s="17" t="s">
        <v>9536</v>
      </c>
      <c r="EX56" s="17" t="s">
        <v>9536</v>
      </c>
      <c r="EY56" s="17" t="s">
        <v>9536</v>
      </c>
      <c r="EZ56" s="17" t="s">
        <v>9536</v>
      </c>
      <c r="FA56" s="17" t="s">
        <v>9536</v>
      </c>
      <c r="FB56" s="17" t="s">
        <v>9536</v>
      </c>
      <c r="FC56" s="17" t="s">
        <v>9536</v>
      </c>
      <c r="FD56" s="17" t="s">
        <v>9536</v>
      </c>
      <c r="FE56" s="17" t="s">
        <v>9536</v>
      </c>
      <c r="FF56" s="17" t="s">
        <v>9536</v>
      </c>
      <c r="FG56" s="17" t="s">
        <v>9536</v>
      </c>
      <c r="FH56" s="17" t="s">
        <v>9536</v>
      </c>
      <c r="FI56" s="17" t="s">
        <v>9536</v>
      </c>
      <c r="FJ56" s="17" t="s">
        <v>9536</v>
      </c>
      <c r="FK56" s="17" t="s">
        <v>9536</v>
      </c>
      <c r="FL56" s="17" t="s">
        <v>9536</v>
      </c>
      <c r="FM56" s="17" t="s">
        <v>9536</v>
      </c>
      <c r="FN56" s="17" t="s">
        <v>9536</v>
      </c>
      <c r="FO56" s="17" t="s">
        <v>9536</v>
      </c>
      <c r="FP56" s="17" t="s">
        <v>9536</v>
      </c>
      <c r="FQ56" s="17" t="s">
        <v>9536</v>
      </c>
      <c r="FR56" s="17" t="s">
        <v>9536</v>
      </c>
      <c r="FS56" s="17" t="s">
        <v>9536</v>
      </c>
      <c r="FT56" s="17" t="s">
        <v>9536</v>
      </c>
      <c r="FU56" s="17" t="s">
        <v>9536</v>
      </c>
      <c r="FV56" s="17" t="s">
        <v>9536</v>
      </c>
      <c r="FW56" s="17" t="s">
        <v>9536</v>
      </c>
      <c r="FX56" s="17" t="s">
        <v>9536</v>
      </c>
      <c r="FY56" s="17" t="s">
        <v>9536</v>
      </c>
      <c r="FZ56" s="17" t="s">
        <v>9536</v>
      </c>
      <c r="GA56" s="17" t="s">
        <v>9536</v>
      </c>
      <c r="GB56" s="17" t="s">
        <v>9536</v>
      </c>
      <c r="GC56" s="17" t="s">
        <v>9536</v>
      </c>
      <c r="GD56" s="17" t="s">
        <v>9536</v>
      </c>
      <c r="GE56" s="17" t="s">
        <v>9536</v>
      </c>
      <c r="GF56" s="17" t="s">
        <v>9536</v>
      </c>
      <c r="GG56" s="17" t="s">
        <v>9536</v>
      </c>
      <c r="GH56" s="17" t="s">
        <v>9536</v>
      </c>
      <c r="GI56" s="17" t="s">
        <v>9536</v>
      </c>
      <c r="GJ56" s="17" t="s">
        <v>9536</v>
      </c>
      <c r="GK56" s="17" t="s">
        <v>9536</v>
      </c>
      <c r="GL56" s="17" t="s">
        <v>9536</v>
      </c>
      <c r="GM56" s="17" t="s">
        <v>9536</v>
      </c>
      <c r="GN56" s="17" t="s">
        <v>9536</v>
      </c>
      <c r="GO56" s="17" t="s">
        <v>9536</v>
      </c>
      <c r="GP56" s="17" t="s">
        <v>9536</v>
      </c>
      <c r="GQ56" s="17" t="s">
        <v>9536</v>
      </c>
      <c r="GR56" s="17" t="s">
        <v>9536</v>
      </c>
      <c r="GS56" s="17" t="s">
        <v>9536</v>
      </c>
      <c r="GT56" s="17" t="s">
        <v>9536</v>
      </c>
    </row>
    <row r="57" spans="1:202">
      <c r="A57" s="24" t="s">
        <v>309</v>
      </c>
      <c r="B57" s="24" t="s">
        <v>310</v>
      </c>
      <c r="C57" s="17" t="s">
        <v>9536</v>
      </c>
      <c r="D57" s="17" t="s">
        <v>9536</v>
      </c>
      <c r="E57" s="17" t="s">
        <v>9536</v>
      </c>
      <c r="F57" s="17" t="s">
        <v>9536</v>
      </c>
      <c r="G57" s="17" t="s">
        <v>9536</v>
      </c>
      <c r="H57" s="17" t="s">
        <v>9536</v>
      </c>
      <c r="I57" s="17" t="s">
        <v>9536</v>
      </c>
      <c r="J57" s="17" t="s">
        <v>9536</v>
      </c>
      <c r="K57" s="17" t="s">
        <v>9536</v>
      </c>
      <c r="L57" s="17" t="s">
        <v>9536</v>
      </c>
      <c r="M57" s="17" t="s">
        <v>9536</v>
      </c>
      <c r="N57" s="17" t="s">
        <v>9536</v>
      </c>
      <c r="O57" s="17" t="s">
        <v>9536</v>
      </c>
      <c r="P57" s="17" t="s">
        <v>9536</v>
      </c>
      <c r="Q57" s="17" t="s">
        <v>9536</v>
      </c>
      <c r="R57" s="17" t="s">
        <v>9536</v>
      </c>
      <c r="S57" s="17" t="s">
        <v>9536</v>
      </c>
      <c r="T57" s="17" t="s">
        <v>9536</v>
      </c>
      <c r="U57" s="17" t="s">
        <v>9536</v>
      </c>
      <c r="V57" s="17" t="s">
        <v>9536</v>
      </c>
      <c r="W57" s="17" t="s">
        <v>9536</v>
      </c>
      <c r="X57" s="17" t="s">
        <v>9536</v>
      </c>
      <c r="Y57" s="17" t="s">
        <v>9536</v>
      </c>
      <c r="Z57" s="17" t="s">
        <v>9536</v>
      </c>
      <c r="AA57" s="17" t="s">
        <v>9536</v>
      </c>
      <c r="AB57" s="17" t="s">
        <v>9536</v>
      </c>
      <c r="AC57" s="17" t="s">
        <v>9536</v>
      </c>
      <c r="AD57" s="17" t="s">
        <v>9536</v>
      </c>
      <c r="AE57" s="17" t="s">
        <v>9536</v>
      </c>
      <c r="AF57" s="17" t="s">
        <v>9536</v>
      </c>
      <c r="AG57" s="17" t="s">
        <v>9536</v>
      </c>
      <c r="AH57" s="17" t="s">
        <v>9536</v>
      </c>
      <c r="AI57" s="17" t="s">
        <v>9536</v>
      </c>
      <c r="AJ57" s="17" t="s">
        <v>9536</v>
      </c>
      <c r="AK57" s="17" t="s">
        <v>9536</v>
      </c>
      <c r="AL57" s="17" t="s">
        <v>9536</v>
      </c>
      <c r="AM57" s="17" t="s">
        <v>9536</v>
      </c>
      <c r="AN57" s="17" t="s">
        <v>9536</v>
      </c>
      <c r="AO57" s="17" t="s">
        <v>9536</v>
      </c>
      <c r="AP57" s="17" t="s">
        <v>9536</v>
      </c>
      <c r="AQ57" s="17" t="s">
        <v>9536</v>
      </c>
      <c r="AR57" s="17" t="s">
        <v>9536</v>
      </c>
      <c r="AS57" s="17" t="s">
        <v>9536</v>
      </c>
      <c r="AT57" s="17" t="s">
        <v>9536</v>
      </c>
      <c r="AU57" s="17" t="s">
        <v>9536</v>
      </c>
      <c r="AV57" s="17" t="s">
        <v>9536</v>
      </c>
      <c r="AW57" s="17" t="s">
        <v>9536</v>
      </c>
      <c r="AX57" s="17" t="s">
        <v>9536</v>
      </c>
      <c r="AY57" s="17" t="s">
        <v>9536</v>
      </c>
      <c r="AZ57" s="17" t="s">
        <v>9536</v>
      </c>
      <c r="BA57" s="17" t="s">
        <v>9536</v>
      </c>
      <c r="BB57" s="17" t="s">
        <v>9536</v>
      </c>
      <c r="BC57" s="17" t="s">
        <v>9536</v>
      </c>
      <c r="BD57" s="17" t="s">
        <v>9536</v>
      </c>
      <c r="BE57" s="17" t="s">
        <v>9536</v>
      </c>
      <c r="BF57" s="17" t="s">
        <v>9536</v>
      </c>
      <c r="BG57" s="17" t="s">
        <v>9536</v>
      </c>
      <c r="BH57" s="17" t="s">
        <v>9536</v>
      </c>
      <c r="BI57" s="17" t="s">
        <v>9536</v>
      </c>
      <c r="BJ57" s="17" t="s">
        <v>9536</v>
      </c>
      <c r="BK57" s="17" t="s">
        <v>9536</v>
      </c>
      <c r="BL57" s="17" t="s">
        <v>9536</v>
      </c>
      <c r="BM57" s="17" t="s">
        <v>9536</v>
      </c>
      <c r="BN57" s="17" t="s">
        <v>9536</v>
      </c>
      <c r="BO57" s="17" t="s">
        <v>9536</v>
      </c>
      <c r="BP57" s="17" t="s">
        <v>9536</v>
      </c>
      <c r="BQ57" s="17" t="s">
        <v>9536</v>
      </c>
      <c r="BR57" s="17" t="s">
        <v>9536</v>
      </c>
      <c r="BS57" s="17" t="s">
        <v>9536</v>
      </c>
      <c r="BT57" s="17" t="s">
        <v>9536</v>
      </c>
      <c r="BU57" s="17" t="s">
        <v>9536</v>
      </c>
      <c r="BV57" s="17" t="s">
        <v>9536</v>
      </c>
      <c r="BW57" s="17" t="s">
        <v>9536</v>
      </c>
      <c r="BX57" s="17" t="s">
        <v>9536</v>
      </c>
      <c r="BY57" s="17" t="s">
        <v>9536</v>
      </c>
      <c r="BZ57" s="17" t="s">
        <v>9536</v>
      </c>
      <c r="CA57" s="17" t="s">
        <v>9536</v>
      </c>
      <c r="CB57" s="17" t="s">
        <v>9536</v>
      </c>
      <c r="CC57" s="17" t="s">
        <v>9536</v>
      </c>
      <c r="CD57" s="17" t="s">
        <v>9536</v>
      </c>
      <c r="CE57" s="17" t="s">
        <v>9536</v>
      </c>
      <c r="CF57" s="17" t="s">
        <v>9536</v>
      </c>
      <c r="CG57" s="17" t="s">
        <v>9536</v>
      </c>
      <c r="CH57" s="17" t="s">
        <v>9536</v>
      </c>
      <c r="CI57" s="17" t="s">
        <v>9536</v>
      </c>
      <c r="CJ57" s="17" t="s">
        <v>9536</v>
      </c>
      <c r="CK57" s="17" t="s">
        <v>9536</v>
      </c>
      <c r="CL57" s="17" t="s">
        <v>9536</v>
      </c>
      <c r="CM57" s="17" t="s">
        <v>9536</v>
      </c>
      <c r="CN57" s="17" t="s">
        <v>9536</v>
      </c>
      <c r="CO57" s="17" t="s">
        <v>9536</v>
      </c>
      <c r="CP57" s="17" t="s">
        <v>9536</v>
      </c>
      <c r="CQ57" s="17" t="s">
        <v>9536</v>
      </c>
      <c r="CR57" s="17" t="s">
        <v>9536</v>
      </c>
      <c r="CS57" s="17" t="s">
        <v>9536</v>
      </c>
      <c r="CT57" s="17" t="s">
        <v>9536</v>
      </c>
      <c r="CU57" s="17" t="s">
        <v>9536</v>
      </c>
      <c r="CV57" s="17" t="s">
        <v>9536</v>
      </c>
      <c r="CW57" s="17" t="s">
        <v>9536</v>
      </c>
      <c r="CX57" s="17" t="s">
        <v>9536</v>
      </c>
      <c r="CY57" s="17" t="s">
        <v>9536</v>
      </c>
      <c r="CZ57" s="17" t="s">
        <v>9536</v>
      </c>
      <c r="DA57" s="17" t="s">
        <v>9536</v>
      </c>
      <c r="DB57" s="17" t="s">
        <v>9536</v>
      </c>
      <c r="DC57" s="17" t="s">
        <v>9536</v>
      </c>
      <c r="DD57" s="17" t="s">
        <v>9536</v>
      </c>
      <c r="DE57" s="17" t="s">
        <v>9536</v>
      </c>
      <c r="DF57" s="17" t="s">
        <v>9536</v>
      </c>
      <c r="DG57" s="17" t="s">
        <v>9536</v>
      </c>
      <c r="DH57" s="17" t="s">
        <v>9536</v>
      </c>
      <c r="DI57" s="17" t="s">
        <v>9536</v>
      </c>
      <c r="DJ57" s="17" t="s">
        <v>9536</v>
      </c>
      <c r="DK57" s="17" t="s">
        <v>9536</v>
      </c>
      <c r="DL57" s="17" t="s">
        <v>9536</v>
      </c>
      <c r="DM57" s="17" t="s">
        <v>9536</v>
      </c>
      <c r="DN57" s="17" t="s">
        <v>9536</v>
      </c>
      <c r="DO57" s="17" t="s">
        <v>9536</v>
      </c>
      <c r="DP57" s="17" t="s">
        <v>9536</v>
      </c>
      <c r="DQ57" s="17" t="s">
        <v>9536</v>
      </c>
      <c r="DR57" s="17" t="s">
        <v>9536</v>
      </c>
      <c r="DS57" s="17" t="s">
        <v>9536</v>
      </c>
      <c r="DT57" s="17" t="s">
        <v>9536</v>
      </c>
      <c r="DU57" s="17" t="s">
        <v>9536</v>
      </c>
      <c r="DV57" s="17" t="s">
        <v>9536</v>
      </c>
      <c r="DW57" s="17" t="s">
        <v>9536</v>
      </c>
      <c r="DX57" s="17" t="s">
        <v>9536</v>
      </c>
      <c r="DY57" s="17" t="s">
        <v>9536</v>
      </c>
      <c r="DZ57" s="17" t="s">
        <v>9536</v>
      </c>
      <c r="EA57" s="17" t="s">
        <v>9536</v>
      </c>
      <c r="EB57" s="17" t="s">
        <v>9536</v>
      </c>
      <c r="EC57" s="17" t="s">
        <v>9536</v>
      </c>
      <c r="ED57" s="17" t="s">
        <v>9536</v>
      </c>
      <c r="EE57" s="17" t="s">
        <v>9536</v>
      </c>
      <c r="EF57" s="17" t="s">
        <v>9536</v>
      </c>
      <c r="EG57" s="17" t="s">
        <v>9536</v>
      </c>
      <c r="EH57" s="17" t="s">
        <v>9536</v>
      </c>
      <c r="EI57" s="17" t="s">
        <v>9536</v>
      </c>
      <c r="EJ57" s="17" t="s">
        <v>9536</v>
      </c>
      <c r="EK57" s="17" t="s">
        <v>9536</v>
      </c>
      <c r="EL57" s="17" t="s">
        <v>9536</v>
      </c>
      <c r="EM57" s="17" t="s">
        <v>9536</v>
      </c>
      <c r="EN57" s="17" t="s">
        <v>9536</v>
      </c>
      <c r="EO57" s="17" t="s">
        <v>9536</v>
      </c>
      <c r="EP57" s="17" t="s">
        <v>9536</v>
      </c>
      <c r="EQ57" s="17" t="s">
        <v>9536</v>
      </c>
      <c r="ER57" s="17" t="s">
        <v>9536</v>
      </c>
      <c r="ES57" s="17" t="s">
        <v>9536</v>
      </c>
      <c r="ET57" s="17" t="s">
        <v>9536</v>
      </c>
      <c r="EU57" s="17" t="s">
        <v>9536</v>
      </c>
      <c r="EV57" s="17" t="s">
        <v>9536</v>
      </c>
      <c r="EW57" s="17" t="s">
        <v>9536</v>
      </c>
      <c r="EX57" s="17" t="s">
        <v>9536</v>
      </c>
      <c r="EY57" s="17" t="s">
        <v>9536</v>
      </c>
      <c r="EZ57" s="17" t="s">
        <v>9536</v>
      </c>
      <c r="FA57" s="17" t="s">
        <v>9536</v>
      </c>
      <c r="FB57" s="17" t="s">
        <v>9536</v>
      </c>
      <c r="FC57" s="17" t="s">
        <v>9536</v>
      </c>
      <c r="FD57" s="17" t="s">
        <v>9536</v>
      </c>
      <c r="FE57" s="17" t="s">
        <v>9536</v>
      </c>
      <c r="FF57" s="17" t="s">
        <v>9536</v>
      </c>
      <c r="FG57" s="17" t="s">
        <v>9536</v>
      </c>
      <c r="FH57" s="17" t="s">
        <v>9536</v>
      </c>
      <c r="FI57" s="17" t="s">
        <v>9536</v>
      </c>
      <c r="FJ57" s="17" t="s">
        <v>9536</v>
      </c>
      <c r="FK57" s="17" t="s">
        <v>9536</v>
      </c>
      <c r="FL57" s="17" t="s">
        <v>9536</v>
      </c>
      <c r="FM57" s="17" t="s">
        <v>9536</v>
      </c>
      <c r="FN57" s="17" t="s">
        <v>9536</v>
      </c>
      <c r="FO57" s="17" t="s">
        <v>9536</v>
      </c>
      <c r="FP57" s="17" t="s">
        <v>9536</v>
      </c>
      <c r="FQ57" s="17" t="s">
        <v>9536</v>
      </c>
      <c r="FR57" s="17" t="s">
        <v>9536</v>
      </c>
      <c r="FS57" s="17" t="s">
        <v>9536</v>
      </c>
      <c r="FT57" s="17" t="s">
        <v>9536</v>
      </c>
      <c r="FU57" s="17" t="s">
        <v>9536</v>
      </c>
      <c r="FV57" s="17" t="s">
        <v>9536</v>
      </c>
      <c r="FW57" s="17" t="s">
        <v>9536</v>
      </c>
      <c r="FX57" s="17" t="s">
        <v>9536</v>
      </c>
      <c r="FY57" s="17" t="s">
        <v>9536</v>
      </c>
      <c r="FZ57" s="17" t="s">
        <v>9536</v>
      </c>
      <c r="GA57" s="17" t="s">
        <v>9536</v>
      </c>
      <c r="GB57" s="17" t="s">
        <v>9536</v>
      </c>
      <c r="GC57" s="17" t="s">
        <v>9536</v>
      </c>
      <c r="GD57" s="17" t="s">
        <v>9536</v>
      </c>
      <c r="GE57" s="17" t="s">
        <v>9536</v>
      </c>
      <c r="GF57" s="17" t="s">
        <v>9536</v>
      </c>
      <c r="GG57" s="17" t="s">
        <v>9536</v>
      </c>
      <c r="GH57" s="17" t="s">
        <v>9536</v>
      </c>
      <c r="GI57" s="17" t="s">
        <v>9536</v>
      </c>
      <c r="GJ57" s="17" t="s">
        <v>9536</v>
      </c>
      <c r="GK57" s="17" t="s">
        <v>9536</v>
      </c>
      <c r="GL57" s="17" t="s">
        <v>9536</v>
      </c>
      <c r="GM57" s="17" t="s">
        <v>9536</v>
      </c>
      <c r="GN57" s="17" t="s">
        <v>9536</v>
      </c>
      <c r="GO57" s="17" t="s">
        <v>9536</v>
      </c>
      <c r="GP57" s="17" t="s">
        <v>9536</v>
      </c>
      <c r="GQ57" s="17" t="s">
        <v>9536</v>
      </c>
      <c r="GR57" s="17" t="s">
        <v>9536</v>
      </c>
      <c r="GS57" s="17" t="s">
        <v>9536</v>
      </c>
      <c r="GT57" s="17" t="s">
        <v>9536</v>
      </c>
    </row>
    <row r="58" spans="1:202">
      <c r="A58" s="24" t="s">
        <v>311</v>
      </c>
      <c r="B58" s="24" t="s">
        <v>312</v>
      </c>
      <c r="C58" s="17" t="s">
        <v>9536</v>
      </c>
      <c r="D58" s="17" t="s">
        <v>9536</v>
      </c>
      <c r="E58" s="17" t="s">
        <v>9536</v>
      </c>
      <c r="F58" s="17" t="s">
        <v>9536</v>
      </c>
      <c r="G58" s="17" t="s">
        <v>9536</v>
      </c>
      <c r="H58" s="17" t="s">
        <v>9536</v>
      </c>
      <c r="I58" s="17" t="s">
        <v>9536</v>
      </c>
      <c r="J58" s="17" t="s">
        <v>9536</v>
      </c>
      <c r="K58" s="17" t="s">
        <v>9536</v>
      </c>
      <c r="L58" s="17" t="s">
        <v>9536</v>
      </c>
      <c r="M58" s="17" t="s">
        <v>9536</v>
      </c>
      <c r="N58" s="17" t="s">
        <v>9536</v>
      </c>
      <c r="O58" s="17" t="s">
        <v>9536</v>
      </c>
      <c r="P58" s="17" t="s">
        <v>9536</v>
      </c>
      <c r="Q58" s="17" t="s">
        <v>9536</v>
      </c>
      <c r="R58" s="17" t="s">
        <v>9536</v>
      </c>
      <c r="S58" s="17" t="s">
        <v>9536</v>
      </c>
      <c r="T58" s="17" t="s">
        <v>9536</v>
      </c>
      <c r="U58" s="17" t="s">
        <v>9536</v>
      </c>
      <c r="V58" s="17" t="s">
        <v>9536</v>
      </c>
      <c r="W58" s="17" t="s">
        <v>9536</v>
      </c>
      <c r="X58" s="17" t="s">
        <v>9536</v>
      </c>
      <c r="Y58" s="17" t="s">
        <v>9536</v>
      </c>
      <c r="Z58" s="17" t="s">
        <v>9536</v>
      </c>
      <c r="AA58" s="17" t="s">
        <v>9536</v>
      </c>
      <c r="AB58" s="17" t="s">
        <v>9536</v>
      </c>
      <c r="AC58" s="17" t="s">
        <v>9536</v>
      </c>
      <c r="AD58" s="17" t="s">
        <v>9536</v>
      </c>
      <c r="AE58" s="17" t="s">
        <v>9536</v>
      </c>
      <c r="AF58" s="17" t="s">
        <v>9536</v>
      </c>
      <c r="AG58" s="17" t="s">
        <v>9536</v>
      </c>
      <c r="AH58" s="17" t="s">
        <v>9536</v>
      </c>
      <c r="AI58" s="17" t="s">
        <v>9536</v>
      </c>
      <c r="AJ58" s="17" t="s">
        <v>9536</v>
      </c>
      <c r="AK58" s="17" t="s">
        <v>9536</v>
      </c>
      <c r="AL58" s="17" t="s">
        <v>9536</v>
      </c>
      <c r="AM58" s="17" t="s">
        <v>9536</v>
      </c>
      <c r="AN58" s="17" t="s">
        <v>9536</v>
      </c>
      <c r="AO58" s="17" t="s">
        <v>9536</v>
      </c>
      <c r="AP58" s="17" t="s">
        <v>9536</v>
      </c>
      <c r="AQ58" s="17" t="s">
        <v>9536</v>
      </c>
      <c r="AR58" s="17" t="s">
        <v>9536</v>
      </c>
      <c r="AS58" s="17" t="s">
        <v>9536</v>
      </c>
      <c r="AT58" s="17" t="s">
        <v>9536</v>
      </c>
      <c r="AU58" s="17" t="s">
        <v>9536</v>
      </c>
      <c r="AV58" s="17" t="s">
        <v>9536</v>
      </c>
      <c r="AW58" s="17" t="s">
        <v>9536</v>
      </c>
      <c r="AX58" s="17" t="s">
        <v>9536</v>
      </c>
      <c r="AY58" s="17" t="s">
        <v>9536</v>
      </c>
      <c r="AZ58" s="17" t="s">
        <v>9536</v>
      </c>
      <c r="BA58" s="17" t="s">
        <v>9536</v>
      </c>
      <c r="BB58" s="17" t="s">
        <v>9536</v>
      </c>
      <c r="BC58" s="17" t="s">
        <v>9536</v>
      </c>
      <c r="BD58" s="17" t="s">
        <v>9536</v>
      </c>
      <c r="BE58" s="17" t="s">
        <v>9536</v>
      </c>
      <c r="BF58" s="17" t="s">
        <v>9536</v>
      </c>
      <c r="BG58" s="17" t="s">
        <v>9536</v>
      </c>
      <c r="BH58" s="17" t="s">
        <v>9536</v>
      </c>
      <c r="BI58" s="17" t="s">
        <v>9536</v>
      </c>
      <c r="BJ58" s="17" t="s">
        <v>9536</v>
      </c>
      <c r="BK58" s="17" t="s">
        <v>9536</v>
      </c>
      <c r="BL58" s="17" t="s">
        <v>9536</v>
      </c>
      <c r="BM58" s="17" t="s">
        <v>9536</v>
      </c>
      <c r="BN58" s="17" t="s">
        <v>9536</v>
      </c>
      <c r="BO58" s="17" t="s">
        <v>9536</v>
      </c>
      <c r="BP58" s="17" t="s">
        <v>9536</v>
      </c>
      <c r="BQ58" s="17" t="s">
        <v>9536</v>
      </c>
      <c r="BR58" s="17" t="s">
        <v>9536</v>
      </c>
      <c r="BS58" s="17" t="s">
        <v>9536</v>
      </c>
      <c r="BT58" s="17" t="s">
        <v>9536</v>
      </c>
      <c r="BU58" s="17" t="s">
        <v>9536</v>
      </c>
      <c r="BV58" s="17" t="s">
        <v>9536</v>
      </c>
      <c r="BW58" s="17" t="s">
        <v>9536</v>
      </c>
      <c r="BX58" s="17" t="s">
        <v>9536</v>
      </c>
      <c r="BY58" s="17" t="s">
        <v>9536</v>
      </c>
      <c r="BZ58" s="17" t="s">
        <v>9536</v>
      </c>
      <c r="CA58" s="17" t="s">
        <v>9536</v>
      </c>
      <c r="CB58" s="17" t="s">
        <v>9536</v>
      </c>
      <c r="CC58" s="17" t="s">
        <v>9536</v>
      </c>
      <c r="CD58" s="17" t="s">
        <v>9536</v>
      </c>
      <c r="CE58" s="17" t="s">
        <v>9536</v>
      </c>
      <c r="CF58" s="17" t="s">
        <v>9536</v>
      </c>
      <c r="CG58" s="17" t="s">
        <v>9536</v>
      </c>
      <c r="CH58" s="17" t="s">
        <v>9536</v>
      </c>
      <c r="CI58" s="17" t="s">
        <v>9536</v>
      </c>
      <c r="CJ58" s="17" t="s">
        <v>9536</v>
      </c>
      <c r="CK58" s="17" t="s">
        <v>9536</v>
      </c>
      <c r="CL58" s="17" t="s">
        <v>9536</v>
      </c>
      <c r="CM58" s="17" t="s">
        <v>9536</v>
      </c>
      <c r="CN58" s="17" t="s">
        <v>9536</v>
      </c>
      <c r="CO58" s="17" t="s">
        <v>9536</v>
      </c>
      <c r="CP58" s="17" t="s">
        <v>9536</v>
      </c>
      <c r="CQ58" s="17" t="s">
        <v>9536</v>
      </c>
      <c r="CR58" s="17" t="s">
        <v>9536</v>
      </c>
      <c r="CS58" s="17" t="s">
        <v>9536</v>
      </c>
      <c r="CT58" s="17" t="s">
        <v>9536</v>
      </c>
      <c r="CU58" s="17" t="s">
        <v>9536</v>
      </c>
      <c r="CV58" s="17" t="s">
        <v>9536</v>
      </c>
      <c r="CW58" s="17" t="s">
        <v>9536</v>
      </c>
      <c r="CX58" s="17" t="s">
        <v>9536</v>
      </c>
      <c r="CY58" s="17" t="s">
        <v>9536</v>
      </c>
      <c r="CZ58" s="17" t="s">
        <v>9536</v>
      </c>
      <c r="DA58" s="17" t="s">
        <v>9536</v>
      </c>
      <c r="DB58" s="17" t="s">
        <v>9536</v>
      </c>
      <c r="DC58" s="17" t="s">
        <v>9536</v>
      </c>
      <c r="DD58" s="17" t="s">
        <v>9536</v>
      </c>
      <c r="DE58" s="17" t="s">
        <v>9536</v>
      </c>
      <c r="DF58" s="17" t="s">
        <v>9536</v>
      </c>
      <c r="DG58" s="17" t="s">
        <v>9536</v>
      </c>
      <c r="DH58" s="17" t="s">
        <v>9536</v>
      </c>
      <c r="DI58" s="17" t="s">
        <v>9536</v>
      </c>
      <c r="DJ58" s="17" t="s">
        <v>9536</v>
      </c>
      <c r="DK58" s="17" t="s">
        <v>9536</v>
      </c>
      <c r="DL58" s="17" t="s">
        <v>9536</v>
      </c>
      <c r="DM58" s="17" t="s">
        <v>9536</v>
      </c>
      <c r="DN58" s="17" t="s">
        <v>9536</v>
      </c>
      <c r="DO58" s="17" t="s">
        <v>9536</v>
      </c>
      <c r="DP58" s="17" t="s">
        <v>9536</v>
      </c>
      <c r="DQ58" s="17" t="s">
        <v>9536</v>
      </c>
      <c r="DR58" s="17" t="s">
        <v>9536</v>
      </c>
      <c r="DS58" s="17" t="s">
        <v>9536</v>
      </c>
      <c r="DT58" s="17" t="s">
        <v>9536</v>
      </c>
      <c r="DU58" s="17" t="s">
        <v>9536</v>
      </c>
      <c r="DV58" s="17" t="s">
        <v>9536</v>
      </c>
      <c r="DW58" s="17" t="s">
        <v>9536</v>
      </c>
      <c r="DX58" s="17" t="s">
        <v>9536</v>
      </c>
      <c r="DY58" s="17" t="s">
        <v>9536</v>
      </c>
      <c r="DZ58" s="17" t="s">
        <v>9536</v>
      </c>
      <c r="EA58" s="17" t="s">
        <v>9536</v>
      </c>
      <c r="EB58" s="17" t="s">
        <v>9536</v>
      </c>
      <c r="EC58" s="17" t="s">
        <v>9536</v>
      </c>
      <c r="ED58" s="17" t="s">
        <v>9536</v>
      </c>
      <c r="EE58" s="17" t="s">
        <v>9536</v>
      </c>
      <c r="EF58" s="17" t="s">
        <v>9536</v>
      </c>
      <c r="EG58" s="17" t="s">
        <v>9536</v>
      </c>
      <c r="EH58" s="17" t="s">
        <v>9536</v>
      </c>
      <c r="EI58" s="17" t="s">
        <v>9536</v>
      </c>
      <c r="EJ58" s="17" t="s">
        <v>9536</v>
      </c>
      <c r="EK58" s="17" t="s">
        <v>9536</v>
      </c>
      <c r="EL58" s="17" t="s">
        <v>9536</v>
      </c>
      <c r="EM58" s="17" t="s">
        <v>9536</v>
      </c>
      <c r="EN58" s="17" t="s">
        <v>9536</v>
      </c>
      <c r="EO58" s="17" t="s">
        <v>9536</v>
      </c>
      <c r="EP58" s="17" t="s">
        <v>9536</v>
      </c>
      <c r="EQ58" s="17" t="s">
        <v>9536</v>
      </c>
      <c r="ER58" s="17" t="s">
        <v>9536</v>
      </c>
      <c r="ES58" s="17" t="s">
        <v>9536</v>
      </c>
      <c r="ET58" s="17" t="s">
        <v>9536</v>
      </c>
      <c r="EU58" s="17" t="s">
        <v>9536</v>
      </c>
      <c r="EV58" s="17" t="s">
        <v>9536</v>
      </c>
      <c r="EW58" s="17" t="s">
        <v>9536</v>
      </c>
      <c r="EX58" s="17" t="s">
        <v>9536</v>
      </c>
      <c r="EY58" s="17" t="s">
        <v>9536</v>
      </c>
      <c r="EZ58" s="17" t="s">
        <v>9536</v>
      </c>
      <c r="FA58" s="17" t="s">
        <v>9536</v>
      </c>
      <c r="FB58" s="17" t="s">
        <v>9536</v>
      </c>
      <c r="FC58" s="17" t="s">
        <v>9536</v>
      </c>
      <c r="FD58" s="17" t="s">
        <v>9536</v>
      </c>
      <c r="FE58" s="17" t="s">
        <v>9536</v>
      </c>
      <c r="FF58" s="17" t="s">
        <v>9536</v>
      </c>
      <c r="FG58" s="17" t="s">
        <v>9536</v>
      </c>
      <c r="FH58" s="17" t="s">
        <v>9536</v>
      </c>
      <c r="FI58" s="17" t="s">
        <v>9536</v>
      </c>
      <c r="FJ58" s="17" t="s">
        <v>9536</v>
      </c>
      <c r="FK58" s="17" t="s">
        <v>9536</v>
      </c>
      <c r="FL58" s="17" t="s">
        <v>9536</v>
      </c>
      <c r="FM58" s="17" t="s">
        <v>9536</v>
      </c>
      <c r="FN58" s="17" t="s">
        <v>9536</v>
      </c>
      <c r="FO58" s="17" t="s">
        <v>9536</v>
      </c>
      <c r="FP58" s="17" t="s">
        <v>9536</v>
      </c>
      <c r="FQ58" s="17" t="s">
        <v>9536</v>
      </c>
      <c r="FR58" s="17" t="s">
        <v>9536</v>
      </c>
      <c r="FS58" s="17" t="s">
        <v>9536</v>
      </c>
      <c r="FT58" s="17" t="s">
        <v>9536</v>
      </c>
      <c r="FU58" s="17" t="s">
        <v>9536</v>
      </c>
      <c r="FV58" s="17" t="s">
        <v>9536</v>
      </c>
      <c r="FW58" s="17" t="s">
        <v>9536</v>
      </c>
      <c r="FX58" s="17" t="s">
        <v>9536</v>
      </c>
      <c r="FY58" s="17" t="s">
        <v>9536</v>
      </c>
      <c r="FZ58" s="17" t="s">
        <v>9536</v>
      </c>
      <c r="GA58" s="17" t="s">
        <v>9536</v>
      </c>
      <c r="GB58" s="17" t="s">
        <v>9536</v>
      </c>
      <c r="GC58" s="17" t="s">
        <v>9536</v>
      </c>
      <c r="GD58" s="17" t="s">
        <v>9536</v>
      </c>
      <c r="GE58" s="17" t="s">
        <v>9536</v>
      </c>
      <c r="GF58" s="17" t="s">
        <v>9536</v>
      </c>
      <c r="GG58" s="17" t="s">
        <v>9536</v>
      </c>
      <c r="GH58" s="17" t="s">
        <v>9536</v>
      </c>
      <c r="GI58" s="17" t="s">
        <v>9536</v>
      </c>
      <c r="GJ58" s="17" t="s">
        <v>9536</v>
      </c>
      <c r="GK58" s="17" t="s">
        <v>9536</v>
      </c>
      <c r="GL58" s="17" t="s">
        <v>9536</v>
      </c>
      <c r="GM58" s="17" t="s">
        <v>9536</v>
      </c>
      <c r="GN58" s="17" t="s">
        <v>9536</v>
      </c>
      <c r="GO58" s="17" t="s">
        <v>9536</v>
      </c>
      <c r="GP58" s="17" t="s">
        <v>9536</v>
      </c>
      <c r="GQ58" s="17" t="s">
        <v>9536</v>
      </c>
      <c r="GR58" s="17" t="s">
        <v>9536</v>
      </c>
      <c r="GS58" s="17" t="s">
        <v>9536</v>
      </c>
      <c r="GT58" s="17" t="s">
        <v>9536</v>
      </c>
    </row>
    <row r="59" spans="1:202">
      <c r="A59" s="24" t="s">
        <v>313</v>
      </c>
      <c r="B59" s="24" t="s">
        <v>314</v>
      </c>
      <c r="C59" s="17" t="s">
        <v>9536</v>
      </c>
      <c r="D59" s="17" t="s">
        <v>9536</v>
      </c>
      <c r="E59" s="17" t="s">
        <v>9536</v>
      </c>
      <c r="F59" s="17" t="s">
        <v>9536</v>
      </c>
      <c r="G59" s="17" t="s">
        <v>9536</v>
      </c>
      <c r="H59" s="17" t="s">
        <v>9536</v>
      </c>
      <c r="I59" s="17" t="s">
        <v>9536</v>
      </c>
      <c r="J59" s="17" t="s">
        <v>9536</v>
      </c>
      <c r="K59" s="17" t="s">
        <v>9536</v>
      </c>
      <c r="L59" s="17" t="s">
        <v>9536</v>
      </c>
      <c r="M59" s="17" t="s">
        <v>9536</v>
      </c>
      <c r="N59" s="17" t="s">
        <v>9536</v>
      </c>
      <c r="O59" s="17" t="s">
        <v>9536</v>
      </c>
      <c r="P59" s="17" t="s">
        <v>9536</v>
      </c>
      <c r="Q59" s="17" t="s">
        <v>9536</v>
      </c>
      <c r="R59" s="17" t="s">
        <v>9536</v>
      </c>
      <c r="S59" s="17" t="s">
        <v>9536</v>
      </c>
      <c r="T59" s="17" t="s">
        <v>9536</v>
      </c>
      <c r="U59" s="17" t="s">
        <v>9536</v>
      </c>
      <c r="V59" s="17" t="s">
        <v>9536</v>
      </c>
      <c r="W59" s="17" t="s">
        <v>9536</v>
      </c>
      <c r="X59" s="17" t="s">
        <v>9536</v>
      </c>
      <c r="Y59" s="17" t="s">
        <v>9536</v>
      </c>
      <c r="Z59" s="17" t="s">
        <v>9536</v>
      </c>
      <c r="AA59" s="17" t="s">
        <v>9536</v>
      </c>
      <c r="AB59" s="17" t="s">
        <v>9536</v>
      </c>
      <c r="AC59" s="17" t="s">
        <v>9536</v>
      </c>
      <c r="AD59" s="17" t="s">
        <v>9536</v>
      </c>
      <c r="AE59" s="17" t="s">
        <v>9536</v>
      </c>
      <c r="AF59" s="17" t="s">
        <v>9536</v>
      </c>
      <c r="AG59" s="17" t="s">
        <v>9536</v>
      </c>
      <c r="AH59" s="17" t="s">
        <v>9536</v>
      </c>
      <c r="AI59" s="17" t="s">
        <v>9536</v>
      </c>
      <c r="AJ59" s="17" t="s">
        <v>9536</v>
      </c>
      <c r="AK59" s="17" t="s">
        <v>9536</v>
      </c>
      <c r="AL59" s="17" t="s">
        <v>9536</v>
      </c>
      <c r="AM59" s="17" t="s">
        <v>9536</v>
      </c>
      <c r="AN59" s="17" t="s">
        <v>9536</v>
      </c>
      <c r="AO59" s="17" t="s">
        <v>9536</v>
      </c>
      <c r="AP59" s="17" t="s">
        <v>9536</v>
      </c>
      <c r="AQ59" s="17" t="s">
        <v>9536</v>
      </c>
      <c r="AR59" s="17" t="s">
        <v>9536</v>
      </c>
      <c r="AS59" s="17" t="s">
        <v>9536</v>
      </c>
      <c r="AT59" s="17" t="s">
        <v>9536</v>
      </c>
      <c r="AU59" s="17" t="s">
        <v>9536</v>
      </c>
      <c r="AV59" s="17" t="s">
        <v>9536</v>
      </c>
      <c r="AW59" s="17" t="s">
        <v>9536</v>
      </c>
      <c r="AX59" s="17" t="s">
        <v>9536</v>
      </c>
      <c r="AY59" s="17" t="s">
        <v>9536</v>
      </c>
      <c r="AZ59" s="17" t="s">
        <v>9536</v>
      </c>
      <c r="BA59" s="17" t="s">
        <v>9536</v>
      </c>
      <c r="BB59" s="17" t="s">
        <v>9536</v>
      </c>
      <c r="BC59" s="17" t="s">
        <v>9536</v>
      </c>
      <c r="BD59" s="17" t="s">
        <v>9536</v>
      </c>
      <c r="BE59" s="17" t="s">
        <v>9536</v>
      </c>
      <c r="BF59" s="17" t="s">
        <v>9536</v>
      </c>
      <c r="BG59" s="17" t="s">
        <v>9536</v>
      </c>
      <c r="BH59" s="17" t="s">
        <v>9536</v>
      </c>
      <c r="BI59" s="17" t="s">
        <v>9536</v>
      </c>
      <c r="BJ59" s="17" t="s">
        <v>9536</v>
      </c>
      <c r="BK59" s="17" t="s">
        <v>9536</v>
      </c>
      <c r="BL59" s="17" t="s">
        <v>9536</v>
      </c>
      <c r="BM59" s="17" t="s">
        <v>9536</v>
      </c>
      <c r="BN59" s="17" t="s">
        <v>9536</v>
      </c>
      <c r="BO59" s="17" t="s">
        <v>9536</v>
      </c>
      <c r="BP59" s="17" t="s">
        <v>9536</v>
      </c>
      <c r="BQ59" s="17" t="s">
        <v>9536</v>
      </c>
      <c r="BR59" s="17" t="s">
        <v>9536</v>
      </c>
      <c r="BS59" s="17" t="s">
        <v>9536</v>
      </c>
      <c r="BT59" s="17" t="s">
        <v>9536</v>
      </c>
      <c r="BU59" s="17" t="s">
        <v>9536</v>
      </c>
      <c r="BV59" s="17" t="s">
        <v>9536</v>
      </c>
      <c r="BW59" s="17" t="s">
        <v>9536</v>
      </c>
      <c r="BX59" s="17" t="s">
        <v>9536</v>
      </c>
      <c r="BY59" s="17" t="s">
        <v>9536</v>
      </c>
      <c r="BZ59" s="17" t="s">
        <v>9536</v>
      </c>
      <c r="CA59" s="17" t="s">
        <v>9536</v>
      </c>
      <c r="CB59" s="17" t="s">
        <v>9536</v>
      </c>
      <c r="CC59" s="17" t="s">
        <v>9536</v>
      </c>
      <c r="CD59" s="17" t="s">
        <v>9536</v>
      </c>
      <c r="CE59" s="17" t="s">
        <v>9536</v>
      </c>
      <c r="CF59" s="17" t="s">
        <v>9536</v>
      </c>
      <c r="CG59" s="17" t="s">
        <v>9536</v>
      </c>
      <c r="CH59" s="17" t="s">
        <v>9536</v>
      </c>
      <c r="CI59" s="17" t="s">
        <v>9536</v>
      </c>
      <c r="CJ59" s="17" t="s">
        <v>9536</v>
      </c>
      <c r="CK59" s="17" t="s">
        <v>9536</v>
      </c>
      <c r="CL59" s="17" t="s">
        <v>9536</v>
      </c>
      <c r="CM59" s="17" t="s">
        <v>9536</v>
      </c>
      <c r="CN59" s="17" t="s">
        <v>9536</v>
      </c>
      <c r="CO59" s="17" t="s">
        <v>9536</v>
      </c>
      <c r="CP59" s="17" t="s">
        <v>9536</v>
      </c>
      <c r="CQ59" s="17" t="s">
        <v>9536</v>
      </c>
      <c r="CR59" s="17" t="s">
        <v>9536</v>
      </c>
      <c r="CS59" s="17" t="s">
        <v>9536</v>
      </c>
      <c r="CT59" s="17" t="s">
        <v>9536</v>
      </c>
      <c r="CU59" s="17" t="s">
        <v>9536</v>
      </c>
      <c r="CV59" s="17" t="s">
        <v>9536</v>
      </c>
      <c r="CW59" s="17" t="s">
        <v>9536</v>
      </c>
      <c r="CX59" s="17" t="s">
        <v>9536</v>
      </c>
      <c r="CY59" s="17" t="s">
        <v>9536</v>
      </c>
      <c r="CZ59" s="17" t="s">
        <v>9536</v>
      </c>
      <c r="DA59" s="17" t="s">
        <v>9536</v>
      </c>
      <c r="DB59" s="17" t="s">
        <v>9536</v>
      </c>
      <c r="DC59" s="17" t="s">
        <v>9536</v>
      </c>
      <c r="DD59" s="17" t="s">
        <v>9536</v>
      </c>
      <c r="DE59" s="17" t="s">
        <v>9536</v>
      </c>
      <c r="DF59" s="17" t="s">
        <v>9536</v>
      </c>
      <c r="DG59" s="17" t="s">
        <v>9536</v>
      </c>
      <c r="DH59" s="17" t="s">
        <v>9536</v>
      </c>
      <c r="DI59" s="17" t="s">
        <v>9536</v>
      </c>
      <c r="DJ59" s="17" t="s">
        <v>9536</v>
      </c>
      <c r="DK59" s="17" t="s">
        <v>9536</v>
      </c>
      <c r="DL59" s="17" t="s">
        <v>9536</v>
      </c>
      <c r="DM59" s="17" t="s">
        <v>9536</v>
      </c>
      <c r="DN59" s="17" t="s">
        <v>9536</v>
      </c>
      <c r="DO59" s="17" t="s">
        <v>9536</v>
      </c>
      <c r="DP59" s="17" t="s">
        <v>9536</v>
      </c>
      <c r="DQ59" s="17" t="s">
        <v>9536</v>
      </c>
      <c r="DR59" s="17" t="s">
        <v>9536</v>
      </c>
      <c r="DS59" s="17" t="s">
        <v>9536</v>
      </c>
      <c r="DT59" s="17" t="s">
        <v>9536</v>
      </c>
      <c r="DU59" s="17" t="s">
        <v>9536</v>
      </c>
      <c r="DV59" s="17" t="s">
        <v>9536</v>
      </c>
      <c r="DW59" s="17" t="s">
        <v>9536</v>
      </c>
      <c r="DX59" s="17" t="s">
        <v>9536</v>
      </c>
      <c r="DY59" s="17" t="s">
        <v>9536</v>
      </c>
      <c r="DZ59" s="17" t="s">
        <v>9536</v>
      </c>
      <c r="EA59" s="17" t="s">
        <v>9536</v>
      </c>
      <c r="EB59" s="17" t="s">
        <v>9536</v>
      </c>
      <c r="EC59" s="17" t="s">
        <v>9536</v>
      </c>
      <c r="ED59" s="17" t="s">
        <v>9536</v>
      </c>
      <c r="EE59" s="17" t="s">
        <v>9536</v>
      </c>
      <c r="EF59" s="17" t="s">
        <v>9536</v>
      </c>
      <c r="EG59" s="17" t="s">
        <v>9536</v>
      </c>
      <c r="EH59" s="17" t="s">
        <v>9536</v>
      </c>
      <c r="EI59" s="17" t="s">
        <v>9536</v>
      </c>
      <c r="EJ59" s="17" t="s">
        <v>9536</v>
      </c>
      <c r="EK59" s="17" t="s">
        <v>9536</v>
      </c>
      <c r="EL59" s="17" t="s">
        <v>9536</v>
      </c>
      <c r="EM59" s="17" t="s">
        <v>9536</v>
      </c>
      <c r="EN59" s="17" t="s">
        <v>9536</v>
      </c>
      <c r="EO59" s="17" t="s">
        <v>9536</v>
      </c>
      <c r="EP59" s="17" t="s">
        <v>9536</v>
      </c>
      <c r="EQ59" s="17" t="s">
        <v>9536</v>
      </c>
      <c r="ER59" s="17" t="s">
        <v>9536</v>
      </c>
      <c r="ES59" s="17" t="s">
        <v>9536</v>
      </c>
      <c r="ET59" s="17" t="s">
        <v>9536</v>
      </c>
      <c r="EU59" s="17" t="s">
        <v>9536</v>
      </c>
      <c r="EV59" s="17" t="s">
        <v>9536</v>
      </c>
      <c r="EW59" s="17" t="s">
        <v>9536</v>
      </c>
      <c r="EX59" s="17" t="s">
        <v>9536</v>
      </c>
      <c r="EY59" s="17" t="s">
        <v>9536</v>
      </c>
      <c r="EZ59" s="17" t="s">
        <v>9536</v>
      </c>
      <c r="FA59" s="17" t="s">
        <v>9536</v>
      </c>
      <c r="FB59" s="17" t="s">
        <v>9536</v>
      </c>
      <c r="FC59" s="17" t="s">
        <v>9536</v>
      </c>
      <c r="FD59" s="17" t="s">
        <v>9536</v>
      </c>
      <c r="FE59" s="17" t="s">
        <v>9536</v>
      </c>
      <c r="FF59" s="17" t="s">
        <v>9536</v>
      </c>
      <c r="FG59" s="17" t="s">
        <v>9536</v>
      </c>
      <c r="FH59" s="17" t="s">
        <v>9536</v>
      </c>
      <c r="FI59" s="17" t="s">
        <v>9536</v>
      </c>
      <c r="FJ59" s="17" t="s">
        <v>9536</v>
      </c>
      <c r="FK59" s="17" t="s">
        <v>9536</v>
      </c>
      <c r="FL59" s="17" t="s">
        <v>9536</v>
      </c>
      <c r="FM59" s="17" t="s">
        <v>9536</v>
      </c>
      <c r="FN59" s="17" t="s">
        <v>9536</v>
      </c>
      <c r="FO59" s="17" t="s">
        <v>9536</v>
      </c>
      <c r="FP59" s="17" t="s">
        <v>9536</v>
      </c>
      <c r="FQ59" s="17" t="s">
        <v>9536</v>
      </c>
      <c r="FR59" s="17" t="s">
        <v>9536</v>
      </c>
      <c r="FS59" s="17" t="s">
        <v>9536</v>
      </c>
      <c r="FT59" s="17" t="s">
        <v>9536</v>
      </c>
      <c r="FU59" s="17" t="s">
        <v>9536</v>
      </c>
      <c r="FV59" s="17" t="s">
        <v>9536</v>
      </c>
      <c r="FW59" s="17" t="s">
        <v>9536</v>
      </c>
      <c r="FX59" s="17" t="s">
        <v>9536</v>
      </c>
      <c r="FY59" s="17" t="s">
        <v>9536</v>
      </c>
      <c r="FZ59" s="17" t="s">
        <v>9536</v>
      </c>
      <c r="GA59" s="17" t="s">
        <v>9536</v>
      </c>
      <c r="GB59" s="17" t="s">
        <v>9536</v>
      </c>
      <c r="GC59" s="17" t="s">
        <v>9536</v>
      </c>
      <c r="GD59" s="17" t="s">
        <v>9536</v>
      </c>
      <c r="GE59" s="17" t="s">
        <v>9536</v>
      </c>
      <c r="GF59" s="17" t="s">
        <v>9536</v>
      </c>
      <c r="GG59" s="17" t="s">
        <v>9536</v>
      </c>
      <c r="GH59" s="17" t="s">
        <v>9536</v>
      </c>
      <c r="GI59" s="17" t="s">
        <v>9536</v>
      </c>
      <c r="GJ59" s="17" t="s">
        <v>9536</v>
      </c>
      <c r="GK59" s="17" t="s">
        <v>9536</v>
      </c>
      <c r="GL59" s="17" t="s">
        <v>9536</v>
      </c>
      <c r="GM59" s="17" t="s">
        <v>9536</v>
      </c>
      <c r="GN59" s="17" t="s">
        <v>9536</v>
      </c>
      <c r="GO59" s="17" t="s">
        <v>9536</v>
      </c>
      <c r="GP59" s="17" t="s">
        <v>9536</v>
      </c>
      <c r="GQ59" s="17" t="s">
        <v>9536</v>
      </c>
      <c r="GR59" s="17" t="s">
        <v>9536</v>
      </c>
      <c r="GS59" s="17" t="s">
        <v>9536</v>
      </c>
      <c r="GT59" s="17" t="s">
        <v>9536</v>
      </c>
    </row>
    <row r="60" spans="1:202">
      <c r="A60" s="24" t="s">
        <v>315</v>
      </c>
      <c r="B60" s="24" t="s">
        <v>316</v>
      </c>
      <c r="C60" s="17" t="s">
        <v>9536</v>
      </c>
      <c r="D60" s="17" t="s">
        <v>9536</v>
      </c>
      <c r="E60" s="17" t="s">
        <v>9536</v>
      </c>
      <c r="F60" s="17" t="s">
        <v>9536</v>
      </c>
      <c r="G60" s="17" t="s">
        <v>9536</v>
      </c>
      <c r="H60" s="17" t="s">
        <v>9536</v>
      </c>
      <c r="I60" s="17" t="s">
        <v>9536</v>
      </c>
      <c r="J60" s="17" t="s">
        <v>9536</v>
      </c>
      <c r="K60" s="17" t="s">
        <v>9536</v>
      </c>
      <c r="L60" s="17" t="s">
        <v>9536</v>
      </c>
      <c r="M60" s="17" t="s">
        <v>9536</v>
      </c>
      <c r="N60" s="17" t="s">
        <v>9536</v>
      </c>
      <c r="O60" s="17" t="s">
        <v>9536</v>
      </c>
      <c r="P60" s="17" t="s">
        <v>9536</v>
      </c>
      <c r="Q60" s="17" t="s">
        <v>9536</v>
      </c>
      <c r="R60" s="17" t="s">
        <v>9536</v>
      </c>
      <c r="S60" s="17" t="s">
        <v>9536</v>
      </c>
      <c r="T60" s="17" t="s">
        <v>9536</v>
      </c>
      <c r="U60" s="17" t="s">
        <v>9536</v>
      </c>
      <c r="V60" s="17" t="s">
        <v>9536</v>
      </c>
      <c r="W60" s="17" t="s">
        <v>9536</v>
      </c>
      <c r="X60" s="17" t="s">
        <v>9536</v>
      </c>
      <c r="Y60" s="17" t="s">
        <v>9536</v>
      </c>
      <c r="Z60" s="17" t="s">
        <v>9536</v>
      </c>
      <c r="AA60" s="17" t="s">
        <v>9536</v>
      </c>
      <c r="AB60" s="17" t="s">
        <v>9536</v>
      </c>
      <c r="AC60" s="17" t="s">
        <v>9536</v>
      </c>
      <c r="AD60" s="17" t="s">
        <v>9536</v>
      </c>
      <c r="AE60" s="17" t="s">
        <v>9536</v>
      </c>
      <c r="AF60" s="17" t="s">
        <v>9536</v>
      </c>
      <c r="AG60" s="17" t="s">
        <v>9536</v>
      </c>
      <c r="AH60" s="17" t="s">
        <v>9536</v>
      </c>
      <c r="AI60" s="17" t="s">
        <v>9536</v>
      </c>
      <c r="AJ60" s="17" t="s">
        <v>9536</v>
      </c>
      <c r="AK60" s="17" t="s">
        <v>9536</v>
      </c>
      <c r="AL60" s="17" t="s">
        <v>9536</v>
      </c>
      <c r="AM60" s="17" t="s">
        <v>9536</v>
      </c>
      <c r="AN60" s="17" t="s">
        <v>9536</v>
      </c>
      <c r="AO60" s="17" t="s">
        <v>9536</v>
      </c>
      <c r="AP60" s="17" t="s">
        <v>9536</v>
      </c>
      <c r="AQ60" s="17" t="s">
        <v>9536</v>
      </c>
      <c r="AR60" s="17" t="s">
        <v>9536</v>
      </c>
      <c r="AS60" s="17" t="s">
        <v>9536</v>
      </c>
      <c r="AT60" s="17" t="s">
        <v>9536</v>
      </c>
      <c r="AU60" s="17" t="s">
        <v>9536</v>
      </c>
      <c r="AV60" s="17" t="s">
        <v>9536</v>
      </c>
      <c r="AW60" s="17" t="s">
        <v>9536</v>
      </c>
      <c r="AX60" s="17" t="s">
        <v>9536</v>
      </c>
      <c r="AY60" s="17" t="s">
        <v>9536</v>
      </c>
      <c r="AZ60" s="17" t="s">
        <v>9536</v>
      </c>
      <c r="BA60" s="17" t="s">
        <v>9536</v>
      </c>
      <c r="BB60" s="17" t="s">
        <v>9536</v>
      </c>
      <c r="BC60" s="17" t="s">
        <v>9536</v>
      </c>
      <c r="BD60" s="17" t="s">
        <v>9536</v>
      </c>
      <c r="BE60" s="17" t="s">
        <v>9536</v>
      </c>
      <c r="BF60" s="17" t="s">
        <v>9536</v>
      </c>
      <c r="BG60" s="17" t="s">
        <v>9536</v>
      </c>
      <c r="BH60" s="17" t="s">
        <v>9536</v>
      </c>
      <c r="BI60" s="17" t="s">
        <v>9536</v>
      </c>
      <c r="BJ60" s="17" t="s">
        <v>9536</v>
      </c>
      <c r="BK60" s="17" t="s">
        <v>9536</v>
      </c>
      <c r="BL60" s="17" t="s">
        <v>9536</v>
      </c>
      <c r="BM60" s="17" t="s">
        <v>9536</v>
      </c>
      <c r="BN60" s="17" t="s">
        <v>9536</v>
      </c>
      <c r="BO60" s="17" t="s">
        <v>9536</v>
      </c>
      <c r="BP60" s="17" t="s">
        <v>9536</v>
      </c>
      <c r="BQ60" s="17" t="s">
        <v>9536</v>
      </c>
      <c r="BR60" s="17" t="s">
        <v>9536</v>
      </c>
      <c r="BS60" s="17" t="s">
        <v>9536</v>
      </c>
      <c r="BT60" s="17" t="s">
        <v>9536</v>
      </c>
      <c r="BU60" s="17" t="s">
        <v>9536</v>
      </c>
      <c r="BV60" s="17" t="s">
        <v>9536</v>
      </c>
      <c r="BW60" s="17" t="s">
        <v>9536</v>
      </c>
      <c r="BX60" s="17" t="s">
        <v>9536</v>
      </c>
      <c r="BY60" s="17" t="s">
        <v>9536</v>
      </c>
      <c r="BZ60" s="17" t="s">
        <v>9536</v>
      </c>
      <c r="CA60" s="17" t="s">
        <v>9536</v>
      </c>
      <c r="CB60" s="17" t="s">
        <v>9536</v>
      </c>
      <c r="CC60" s="17" t="s">
        <v>9536</v>
      </c>
      <c r="CD60" s="17" t="s">
        <v>9536</v>
      </c>
      <c r="CE60" s="17" t="s">
        <v>9536</v>
      </c>
      <c r="CF60" s="17" t="s">
        <v>9536</v>
      </c>
      <c r="CG60" s="17" t="s">
        <v>9536</v>
      </c>
      <c r="CH60" s="17" t="s">
        <v>9536</v>
      </c>
      <c r="CI60" s="17" t="s">
        <v>9536</v>
      </c>
      <c r="CJ60" s="17" t="s">
        <v>9536</v>
      </c>
      <c r="CK60" s="17" t="s">
        <v>9536</v>
      </c>
      <c r="CL60" s="17" t="s">
        <v>9536</v>
      </c>
      <c r="CM60" s="17" t="s">
        <v>9536</v>
      </c>
      <c r="CN60" s="17" t="s">
        <v>9536</v>
      </c>
      <c r="CO60" s="17" t="s">
        <v>9536</v>
      </c>
      <c r="CP60" s="17" t="s">
        <v>9536</v>
      </c>
      <c r="CQ60" s="17" t="s">
        <v>9536</v>
      </c>
      <c r="CR60" s="17" t="s">
        <v>9536</v>
      </c>
      <c r="CS60" s="17" t="s">
        <v>9536</v>
      </c>
      <c r="CT60" s="17" t="s">
        <v>9536</v>
      </c>
      <c r="CU60" s="17" t="s">
        <v>9536</v>
      </c>
      <c r="CV60" s="17" t="s">
        <v>9536</v>
      </c>
      <c r="CW60" s="17" t="s">
        <v>9536</v>
      </c>
      <c r="CX60" s="17" t="s">
        <v>9536</v>
      </c>
      <c r="CY60" s="17" t="s">
        <v>9536</v>
      </c>
      <c r="CZ60" s="17" t="s">
        <v>9536</v>
      </c>
      <c r="DA60" s="17" t="s">
        <v>9536</v>
      </c>
      <c r="DB60" s="17" t="s">
        <v>9536</v>
      </c>
      <c r="DC60" s="17" t="s">
        <v>9536</v>
      </c>
      <c r="DD60" s="17" t="s">
        <v>9536</v>
      </c>
      <c r="DE60" s="17" t="s">
        <v>9536</v>
      </c>
      <c r="DF60" s="17" t="s">
        <v>9536</v>
      </c>
      <c r="DG60" s="17" t="s">
        <v>9536</v>
      </c>
      <c r="DH60" s="17" t="s">
        <v>9536</v>
      </c>
      <c r="DI60" s="17" t="s">
        <v>9536</v>
      </c>
      <c r="DJ60" s="17" t="s">
        <v>9536</v>
      </c>
      <c r="DK60" s="17" t="s">
        <v>9536</v>
      </c>
      <c r="DL60" s="17" t="s">
        <v>9536</v>
      </c>
      <c r="DM60" s="17" t="s">
        <v>9536</v>
      </c>
      <c r="DN60" s="17" t="s">
        <v>9536</v>
      </c>
      <c r="DO60" s="17" t="s">
        <v>9536</v>
      </c>
      <c r="DP60" s="17" t="s">
        <v>9536</v>
      </c>
      <c r="DQ60" s="17" t="s">
        <v>9536</v>
      </c>
      <c r="DR60" s="17" t="s">
        <v>9536</v>
      </c>
      <c r="DS60" s="17" t="s">
        <v>9536</v>
      </c>
      <c r="DT60" s="17" t="s">
        <v>9536</v>
      </c>
      <c r="DU60" s="17" t="s">
        <v>9536</v>
      </c>
      <c r="DV60" s="17" t="s">
        <v>9536</v>
      </c>
      <c r="DW60" s="17" t="s">
        <v>9536</v>
      </c>
      <c r="DX60" s="17" t="s">
        <v>9536</v>
      </c>
      <c r="DY60" s="17" t="s">
        <v>9536</v>
      </c>
      <c r="DZ60" s="17" t="s">
        <v>9536</v>
      </c>
      <c r="EA60" s="17" t="s">
        <v>9536</v>
      </c>
      <c r="EB60" s="17" t="s">
        <v>9536</v>
      </c>
      <c r="EC60" s="17" t="s">
        <v>9536</v>
      </c>
      <c r="ED60" s="17" t="s">
        <v>9536</v>
      </c>
      <c r="EE60" s="17" t="s">
        <v>9536</v>
      </c>
      <c r="EF60" s="17" t="s">
        <v>9536</v>
      </c>
      <c r="EG60" s="17" t="s">
        <v>9536</v>
      </c>
      <c r="EH60" s="17" t="s">
        <v>9536</v>
      </c>
      <c r="EI60" s="17" t="s">
        <v>9536</v>
      </c>
      <c r="EJ60" s="17" t="s">
        <v>9536</v>
      </c>
      <c r="EK60" s="17" t="s">
        <v>9536</v>
      </c>
      <c r="EL60" s="17" t="s">
        <v>9536</v>
      </c>
      <c r="EM60" s="17" t="s">
        <v>9536</v>
      </c>
      <c r="EN60" s="17" t="s">
        <v>9536</v>
      </c>
      <c r="EO60" s="17" t="s">
        <v>9536</v>
      </c>
      <c r="EP60" s="17" t="s">
        <v>9536</v>
      </c>
      <c r="EQ60" s="17" t="s">
        <v>9536</v>
      </c>
      <c r="ER60" s="17" t="s">
        <v>9536</v>
      </c>
      <c r="ES60" s="17" t="s">
        <v>9536</v>
      </c>
      <c r="ET60" s="17" t="s">
        <v>9536</v>
      </c>
      <c r="EU60" s="17" t="s">
        <v>9536</v>
      </c>
      <c r="EV60" s="17" t="s">
        <v>9536</v>
      </c>
      <c r="EW60" s="17" t="s">
        <v>9536</v>
      </c>
      <c r="EX60" s="17" t="s">
        <v>9536</v>
      </c>
      <c r="EY60" s="17" t="s">
        <v>9536</v>
      </c>
      <c r="EZ60" s="17" t="s">
        <v>9536</v>
      </c>
      <c r="FA60" s="17" t="s">
        <v>9536</v>
      </c>
      <c r="FB60" s="17" t="s">
        <v>9536</v>
      </c>
      <c r="FC60" s="17" t="s">
        <v>9536</v>
      </c>
      <c r="FD60" s="17" t="s">
        <v>9536</v>
      </c>
      <c r="FE60" s="17" t="s">
        <v>9536</v>
      </c>
      <c r="FF60" s="17" t="s">
        <v>9536</v>
      </c>
      <c r="FG60" s="17" t="s">
        <v>9536</v>
      </c>
      <c r="FH60" s="17" t="s">
        <v>9536</v>
      </c>
      <c r="FI60" s="17" t="s">
        <v>9536</v>
      </c>
      <c r="FJ60" s="17" t="s">
        <v>9536</v>
      </c>
      <c r="FK60" s="17" t="s">
        <v>9536</v>
      </c>
      <c r="FL60" s="17" t="s">
        <v>9536</v>
      </c>
      <c r="FM60" s="17" t="s">
        <v>9536</v>
      </c>
      <c r="FN60" s="17" t="s">
        <v>9536</v>
      </c>
      <c r="FO60" s="17" t="s">
        <v>9536</v>
      </c>
      <c r="FP60" s="17" t="s">
        <v>9536</v>
      </c>
      <c r="FQ60" s="17" t="s">
        <v>9536</v>
      </c>
      <c r="FR60" s="17" t="s">
        <v>9536</v>
      </c>
      <c r="FS60" s="17" t="s">
        <v>9536</v>
      </c>
      <c r="FT60" s="17" t="s">
        <v>9536</v>
      </c>
      <c r="FU60" s="17" t="s">
        <v>9536</v>
      </c>
      <c r="FV60" s="17" t="s">
        <v>9536</v>
      </c>
      <c r="FW60" s="17" t="s">
        <v>9536</v>
      </c>
      <c r="FX60" s="17" t="s">
        <v>9536</v>
      </c>
      <c r="FY60" s="17" t="s">
        <v>9536</v>
      </c>
      <c r="FZ60" s="17" t="s">
        <v>9536</v>
      </c>
      <c r="GA60" s="17" t="s">
        <v>9536</v>
      </c>
      <c r="GB60" s="17" t="s">
        <v>9536</v>
      </c>
      <c r="GC60" s="17" t="s">
        <v>9536</v>
      </c>
      <c r="GD60" s="17" t="s">
        <v>9536</v>
      </c>
      <c r="GE60" s="17" t="s">
        <v>9536</v>
      </c>
      <c r="GF60" s="17" t="s">
        <v>9536</v>
      </c>
      <c r="GG60" s="17" t="s">
        <v>9536</v>
      </c>
      <c r="GH60" s="17" t="s">
        <v>9536</v>
      </c>
      <c r="GI60" s="17" t="s">
        <v>9536</v>
      </c>
      <c r="GJ60" s="17" t="s">
        <v>9536</v>
      </c>
      <c r="GK60" s="17" t="s">
        <v>9536</v>
      </c>
      <c r="GL60" s="17" t="s">
        <v>9536</v>
      </c>
      <c r="GM60" s="17" t="s">
        <v>9536</v>
      </c>
      <c r="GN60" s="17" t="s">
        <v>9536</v>
      </c>
      <c r="GO60" s="17" t="s">
        <v>9536</v>
      </c>
      <c r="GP60" s="17" t="s">
        <v>9536</v>
      </c>
      <c r="GQ60" s="17" t="s">
        <v>9536</v>
      </c>
      <c r="GR60" s="17" t="s">
        <v>9536</v>
      </c>
      <c r="GS60" s="17" t="s">
        <v>9536</v>
      </c>
      <c r="GT60" s="17" t="s">
        <v>9536</v>
      </c>
    </row>
    <row r="61" spans="1:202">
      <c r="A61" s="24" t="s">
        <v>317</v>
      </c>
      <c r="B61" s="24" t="s">
        <v>318</v>
      </c>
      <c r="C61" s="17" t="s">
        <v>9536</v>
      </c>
      <c r="D61" s="17" t="s">
        <v>9536</v>
      </c>
      <c r="E61" s="17" t="s">
        <v>9536</v>
      </c>
      <c r="F61" s="17" t="s">
        <v>9536</v>
      </c>
      <c r="G61" s="17" t="s">
        <v>9536</v>
      </c>
      <c r="H61" s="17" t="s">
        <v>9536</v>
      </c>
      <c r="I61" s="17" t="s">
        <v>9536</v>
      </c>
      <c r="J61" s="17" t="s">
        <v>9536</v>
      </c>
      <c r="K61" s="17" t="s">
        <v>9536</v>
      </c>
      <c r="L61" s="17" t="s">
        <v>9536</v>
      </c>
      <c r="M61" s="17" t="s">
        <v>9536</v>
      </c>
      <c r="N61" s="17" t="s">
        <v>9536</v>
      </c>
      <c r="O61" s="17" t="s">
        <v>9536</v>
      </c>
      <c r="P61" s="17" t="s">
        <v>9536</v>
      </c>
      <c r="Q61" s="17" t="s">
        <v>9536</v>
      </c>
      <c r="R61" s="17" t="s">
        <v>9536</v>
      </c>
      <c r="S61" s="17" t="s">
        <v>9536</v>
      </c>
      <c r="T61" s="17" t="s">
        <v>9536</v>
      </c>
      <c r="U61" s="17" t="s">
        <v>9536</v>
      </c>
      <c r="V61" s="17" t="s">
        <v>9536</v>
      </c>
      <c r="W61" s="17" t="s">
        <v>9536</v>
      </c>
      <c r="X61" s="17" t="s">
        <v>9536</v>
      </c>
      <c r="Y61" s="17" t="s">
        <v>9536</v>
      </c>
      <c r="Z61" s="17" t="s">
        <v>9536</v>
      </c>
      <c r="AA61" s="17" t="s">
        <v>9536</v>
      </c>
      <c r="AB61" s="17" t="s">
        <v>9536</v>
      </c>
      <c r="AC61" s="17" t="s">
        <v>9536</v>
      </c>
      <c r="AD61" s="17" t="s">
        <v>9536</v>
      </c>
      <c r="AE61" s="17" t="s">
        <v>9536</v>
      </c>
      <c r="AF61" s="17" t="s">
        <v>9536</v>
      </c>
      <c r="AG61" s="17" t="s">
        <v>9536</v>
      </c>
      <c r="AH61" s="17" t="s">
        <v>9536</v>
      </c>
      <c r="AI61" s="17" t="s">
        <v>9536</v>
      </c>
      <c r="AJ61" s="17" t="s">
        <v>9536</v>
      </c>
      <c r="AK61" s="17" t="s">
        <v>9536</v>
      </c>
      <c r="AL61" s="17" t="s">
        <v>9536</v>
      </c>
      <c r="AM61" s="17" t="s">
        <v>9536</v>
      </c>
      <c r="AN61" s="17" t="s">
        <v>9536</v>
      </c>
      <c r="AO61" s="17" t="s">
        <v>9536</v>
      </c>
      <c r="AP61" s="17" t="s">
        <v>9536</v>
      </c>
      <c r="AQ61" s="17" t="s">
        <v>9536</v>
      </c>
      <c r="AR61" s="17" t="s">
        <v>9536</v>
      </c>
      <c r="AS61" s="17" t="s">
        <v>9536</v>
      </c>
      <c r="AT61" s="17" t="s">
        <v>9536</v>
      </c>
      <c r="AU61" s="17" t="s">
        <v>9536</v>
      </c>
      <c r="AV61" s="17" t="s">
        <v>9536</v>
      </c>
      <c r="AW61" s="17" t="s">
        <v>9536</v>
      </c>
      <c r="AX61" s="17" t="s">
        <v>9536</v>
      </c>
      <c r="AY61" s="17" t="s">
        <v>9536</v>
      </c>
      <c r="AZ61" s="17" t="s">
        <v>9536</v>
      </c>
      <c r="BA61" s="17" t="s">
        <v>9536</v>
      </c>
      <c r="BB61" s="17" t="s">
        <v>9536</v>
      </c>
      <c r="BC61" s="17" t="s">
        <v>9536</v>
      </c>
      <c r="BD61" s="17" t="s">
        <v>9536</v>
      </c>
      <c r="BE61" s="17" t="s">
        <v>9536</v>
      </c>
      <c r="BF61" s="17" t="s">
        <v>9536</v>
      </c>
      <c r="BG61" s="17" t="s">
        <v>9536</v>
      </c>
      <c r="BH61" s="17" t="s">
        <v>9536</v>
      </c>
      <c r="BI61" s="17" t="s">
        <v>9536</v>
      </c>
      <c r="BJ61" s="17" t="s">
        <v>9536</v>
      </c>
      <c r="BK61" s="17" t="s">
        <v>9536</v>
      </c>
      <c r="BL61" s="17" t="s">
        <v>9536</v>
      </c>
      <c r="BM61" s="17" t="s">
        <v>9536</v>
      </c>
      <c r="BN61" s="17" t="s">
        <v>9536</v>
      </c>
      <c r="BO61" s="17" t="s">
        <v>9536</v>
      </c>
      <c r="BP61" s="17" t="s">
        <v>9536</v>
      </c>
      <c r="BQ61" s="17" t="s">
        <v>9536</v>
      </c>
      <c r="BR61" s="17" t="s">
        <v>9536</v>
      </c>
      <c r="BS61" s="17" t="s">
        <v>9536</v>
      </c>
      <c r="BT61" s="17" t="s">
        <v>9536</v>
      </c>
      <c r="BU61" s="17" t="s">
        <v>9536</v>
      </c>
      <c r="BV61" s="17" t="s">
        <v>9536</v>
      </c>
      <c r="BW61" s="17" t="s">
        <v>9536</v>
      </c>
      <c r="BX61" s="17" t="s">
        <v>9536</v>
      </c>
      <c r="BY61" s="17" t="s">
        <v>9536</v>
      </c>
      <c r="BZ61" s="17" t="s">
        <v>9536</v>
      </c>
      <c r="CA61" s="17" t="s">
        <v>9536</v>
      </c>
      <c r="CB61" s="17" t="s">
        <v>9536</v>
      </c>
      <c r="CC61" s="17" t="s">
        <v>9536</v>
      </c>
      <c r="CD61" s="17" t="s">
        <v>9536</v>
      </c>
      <c r="CE61" s="17" t="s">
        <v>9536</v>
      </c>
      <c r="CF61" s="17" t="s">
        <v>9536</v>
      </c>
      <c r="CG61" s="17" t="s">
        <v>9536</v>
      </c>
      <c r="CH61" s="17" t="s">
        <v>9536</v>
      </c>
      <c r="CI61" s="17" t="s">
        <v>9536</v>
      </c>
      <c r="CJ61" s="17" t="s">
        <v>9536</v>
      </c>
      <c r="CK61" s="17" t="s">
        <v>9536</v>
      </c>
      <c r="CL61" s="17" t="s">
        <v>9536</v>
      </c>
      <c r="CM61" s="17" t="s">
        <v>9536</v>
      </c>
      <c r="CN61" s="17" t="s">
        <v>9536</v>
      </c>
      <c r="CO61" s="17" t="s">
        <v>9536</v>
      </c>
      <c r="CP61" s="17" t="s">
        <v>9536</v>
      </c>
      <c r="CQ61" s="17" t="s">
        <v>9536</v>
      </c>
      <c r="CR61" s="17" t="s">
        <v>9536</v>
      </c>
      <c r="CS61" s="17" t="s">
        <v>9536</v>
      </c>
      <c r="CT61" s="17" t="s">
        <v>9536</v>
      </c>
      <c r="CU61" s="17" t="s">
        <v>9536</v>
      </c>
      <c r="CV61" s="17" t="s">
        <v>9536</v>
      </c>
      <c r="CW61" s="17" t="s">
        <v>9536</v>
      </c>
      <c r="CX61" s="17" t="s">
        <v>9536</v>
      </c>
      <c r="CY61" s="17" t="s">
        <v>9536</v>
      </c>
      <c r="CZ61" s="17" t="s">
        <v>9536</v>
      </c>
      <c r="DA61" s="17" t="s">
        <v>9536</v>
      </c>
      <c r="DB61" s="17" t="s">
        <v>9536</v>
      </c>
      <c r="DC61" s="17" t="s">
        <v>9536</v>
      </c>
      <c r="DD61" s="17" t="s">
        <v>9536</v>
      </c>
      <c r="DE61" s="17" t="s">
        <v>9536</v>
      </c>
      <c r="DF61" s="17" t="s">
        <v>9536</v>
      </c>
      <c r="DG61" s="17" t="s">
        <v>9536</v>
      </c>
      <c r="DH61" s="17" t="s">
        <v>9536</v>
      </c>
      <c r="DI61" s="17" t="s">
        <v>9536</v>
      </c>
      <c r="DJ61" s="17" t="s">
        <v>9536</v>
      </c>
      <c r="DK61" s="17" t="s">
        <v>9536</v>
      </c>
      <c r="DL61" s="17" t="s">
        <v>9536</v>
      </c>
      <c r="DM61" s="17" t="s">
        <v>9536</v>
      </c>
      <c r="DN61" s="17" t="s">
        <v>9536</v>
      </c>
      <c r="DO61" s="17" t="s">
        <v>9536</v>
      </c>
      <c r="DP61" s="17" t="s">
        <v>9536</v>
      </c>
      <c r="DQ61" s="17" t="s">
        <v>9536</v>
      </c>
      <c r="DR61" s="17" t="s">
        <v>9536</v>
      </c>
      <c r="DS61" s="17" t="s">
        <v>9536</v>
      </c>
      <c r="DT61" s="17" t="s">
        <v>9536</v>
      </c>
      <c r="DU61" s="17" t="s">
        <v>9536</v>
      </c>
      <c r="DV61" s="17" t="s">
        <v>9536</v>
      </c>
      <c r="DW61" s="17" t="s">
        <v>9536</v>
      </c>
      <c r="DX61" s="17" t="s">
        <v>9536</v>
      </c>
      <c r="DY61" s="17" t="s">
        <v>9536</v>
      </c>
      <c r="DZ61" s="17" t="s">
        <v>9536</v>
      </c>
      <c r="EA61" s="17" t="s">
        <v>9536</v>
      </c>
      <c r="EB61" s="17" t="s">
        <v>9536</v>
      </c>
      <c r="EC61" s="17" t="s">
        <v>9536</v>
      </c>
      <c r="ED61" s="17" t="s">
        <v>9536</v>
      </c>
      <c r="EE61" s="17" t="s">
        <v>9536</v>
      </c>
      <c r="EF61" s="17" t="s">
        <v>9536</v>
      </c>
      <c r="EG61" s="17" t="s">
        <v>9536</v>
      </c>
      <c r="EH61" s="17" t="s">
        <v>9536</v>
      </c>
      <c r="EI61" s="17" t="s">
        <v>9536</v>
      </c>
      <c r="EJ61" s="17" t="s">
        <v>9536</v>
      </c>
      <c r="EK61" s="17" t="s">
        <v>9536</v>
      </c>
      <c r="EL61" s="17" t="s">
        <v>9536</v>
      </c>
      <c r="EM61" s="17" t="s">
        <v>9536</v>
      </c>
      <c r="EN61" s="17" t="s">
        <v>9536</v>
      </c>
      <c r="EO61" s="17" t="s">
        <v>9536</v>
      </c>
      <c r="EP61" s="17" t="s">
        <v>9536</v>
      </c>
      <c r="EQ61" s="17" t="s">
        <v>9536</v>
      </c>
      <c r="ER61" s="17" t="s">
        <v>9536</v>
      </c>
      <c r="ES61" s="17" t="s">
        <v>9536</v>
      </c>
      <c r="ET61" s="17" t="s">
        <v>9536</v>
      </c>
      <c r="EU61" s="17" t="s">
        <v>9536</v>
      </c>
      <c r="EV61" s="17" t="s">
        <v>9536</v>
      </c>
      <c r="EW61" s="17" t="s">
        <v>9536</v>
      </c>
      <c r="EX61" s="17" t="s">
        <v>9536</v>
      </c>
      <c r="EY61" s="17" t="s">
        <v>9536</v>
      </c>
      <c r="EZ61" s="17" t="s">
        <v>9536</v>
      </c>
      <c r="FA61" s="17" t="s">
        <v>9536</v>
      </c>
      <c r="FB61" s="17" t="s">
        <v>9536</v>
      </c>
      <c r="FC61" s="17" t="s">
        <v>9536</v>
      </c>
      <c r="FD61" s="17" t="s">
        <v>9536</v>
      </c>
      <c r="FE61" s="17" t="s">
        <v>9536</v>
      </c>
      <c r="FF61" s="17" t="s">
        <v>9536</v>
      </c>
      <c r="FG61" s="17" t="s">
        <v>9536</v>
      </c>
      <c r="FH61" s="17" t="s">
        <v>9536</v>
      </c>
      <c r="FI61" s="17" t="s">
        <v>9536</v>
      </c>
      <c r="FJ61" s="17" t="s">
        <v>9536</v>
      </c>
      <c r="FK61" s="17" t="s">
        <v>9536</v>
      </c>
      <c r="FL61" s="17" t="s">
        <v>9536</v>
      </c>
      <c r="FM61" s="17" t="s">
        <v>9536</v>
      </c>
      <c r="FN61" s="17" t="s">
        <v>9536</v>
      </c>
      <c r="FO61" s="17" t="s">
        <v>9536</v>
      </c>
      <c r="FP61" s="17" t="s">
        <v>9536</v>
      </c>
      <c r="FQ61" s="17" t="s">
        <v>9536</v>
      </c>
      <c r="FR61" s="17" t="s">
        <v>9536</v>
      </c>
      <c r="FS61" s="17" t="s">
        <v>9536</v>
      </c>
      <c r="FT61" s="17" t="s">
        <v>9536</v>
      </c>
      <c r="FU61" s="17" t="s">
        <v>9536</v>
      </c>
      <c r="FV61" s="17" t="s">
        <v>9536</v>
      </c>
      <c r="FW61" s="17" t="s">
        <v>9536</v>
      </c>
      <c r="FX61" s="17" t="s">
        <v>9536</v>
      </c>
      <c r="FY61" s="17" t="s">
        <v>9536</v>
      </c>
      <c r="FZ61" s="17" t="s">
        <v>9536</v>
      </c>
      <c r="GA61" s="17" t="s">
        <v>9536</v>
      </c>
      <c r="GB61" s="17" t="s">
        <v>9536</v>
      </c>
      <c r="GC61" s="17" t="s">
        <v>9536</v>
      </c>
      <c r="GD61" s="17" t="s">
        <v>9536</v>
      </c>
      <c r="GE61" s="17" t="s">
        <v>9536</v>
      </c>
      <c r="GF61" s="17" t="s">
        <v>9536</v>
      </c>
      <c r="GG61" s="17" t="s">
        <v>9536</v>
      </c>
      <c r="GH61" s="17" t="s">
        <v>9536</v>
      </c>
      <c r="GI61" s="17" t="s">
        <v>9536</v>
      </c>
      <c r="GJ61" s="17" t="s">
        <v>9536</v>
      </c>
      <c r="GK61" s="17" t="s">
        <v>9536</v>
      </c>
      <c r="GL61" s="17" t="s">
        <v>9536</v>
      </c>
      <c r="GM61" s="17" t="s">
        <v>9536</v>
      </c>
      <c r="GN61" s="17" t="s">
        <v>9536</v>
      </c>
      <c r="GO61" s="17" t="s">
        <v>9536</v>
      </c>
      <c r="GP61" s="17" t="s">
        <v>9536</v>
      </c>
      <c r="GQ61" s="17" t="s">
        <v>9536</v>
      </c>
      <c r="GR61" s="17" t="s">
        <v>9536</v>
      </c>
      <c r="GS61" s="17" t="s">
        <v>9536</v>
      </c>
      <c r="GT61" s="17" t="s">
        <v>9536</v>
      </c>
    </row>
    <row r="62" spans="1:202">
      <c r="A62" s="24" t="s">
        <v>319</v>
      </c>
      <c r="B62" s="24" t="s">
        <v>320</v>
      </c>
      <c r="C62" s="17" t="s">
        <v>9536</v>
      </c>
      <c r="D62" s="17" t="s">
        <v>9536</v>
      </c>
      <c r="E62" s="17" t="s">
        <v>9536</v>
      </c>
      <c r="F62" s="17" t="s">
        <v>9536</v>
      </c>
      <c r="G62" s="17" t="s">
        <v>9536</v>
      </c>
      <c r="H62" s="17" t="s">
        <v>9536</v>
      </c>
      <c r="I62" s="17" t="s">
        <v>9536</v>
      </c>
      <c r="J62" s="17" t="s">
        <v>9536</v>
      </c>
      <c r="K62" s="17" t="s">
        <v>9536</v>
      </c>
      <c r="L62" s="17" t="s">
        <v>9536</v>
      </c>
      <c r="M62" s="17" t="s">
        <v>9536</v>
      </c>
      <c r="N62" s="17" t="s">
        <v>9536</v>
      </c>
      <c r="O62" s="17" t="s">
        <v>9536</v>
      </c>
      <c r="P62" s="17" t="s">
        <v>9536</v>
      </c>
      <c r="Q62" s="17" t="s">
        <v>9536</v>
      </c>
      <c r="R62" s="17" t="s">
        <v>9536</v>
      </c>
      <c r="S62" s="17" t="s">
        <v>9536</v>
      </c>
      <c r="T62" s="17" t="s">
        <v>9536</v>
      </c>
      <c r="U62" s="17" t="s">
        <v>9536</v>
      </c>
      <c r="V62" s="17" t="s">
        <v>9536</v>
      </c>
      <c r="W62" s="17" t="s">
        <v>9536</v>
      </c>
      <c r="X62" s="17" t="s">
        <v>9536</v>
      </c>
      <c r="Y62" s="17" t="s">
        <v>9536</v>
      </c>
      <c r="Z62" s="17" t="s">
        <v>9536</v>
      </c>
      <c r="AA62" s="17" t="s">
        <v>9536</v>
      </c>
      <c r="AB62" s="17" t="s">
        <v>9536</v>
      </c>
      <c r="AC62" s="17" t="s">
        <v>9536</v>
      </c>
      <c r="AD62" s="17" t="s">
        <v>9536</v>
      </c>
      <c r="AE62" s="17" t="s">
        <v>9536</v>
      </c>
      <c r="AF62" s="17" t="s">
        <v>9536</v>
      </c>
      <c r="AG62" s="17" t="s">
        <v>9536</v>
      </c>
      <c r="AH62" s="17" t="s">
        <v>9536</v>
      </c>
      <c r="AI62" s="17" t="s">
        <v>9536</v>
      </c>
      <c r="AJ62" s="17" t="s">
        <v>9536</v>
      </c>
      <c r="AK62" s="17" t="s">
        <v>9536</v>
      </c>
      <c r="AL62" s="17" t="s">
        <v>9536</v>
      </c>
      <c r="AM62" s="17" t="s">
        <v>9536</v>
      </c>
      <c r="AN62" s="17" t="s">
        <v>9536</v>
      </c>
      <c r="AO62" s="17" t="s">
        <v>9536</v>
      </c>
      <c r="AP62" s="17" t="s">
        <v>9536</v>
      </c>
      <c r="AQ62" s="17" t="s">
        <v>9536</v>
      </c>
      <c r="AR62" s="17" t="s">
        <v>9536</v>
      </c>
      <c r="AS62" s="17" t="s">
        <v>9536</v>
      </c>
      <c r="AT62" s="17" t="s">
        <v>9536</v>
      </c>
      <c r="AU62" s="17" t="s">
        <v>9536</v>
      </c>
      <c r="AV62" s="17" t="s">
        <v>9536</v>
      </c>
      <c r="AW62" s="17" t="s">
        <v>9536</v>
      </c>
      <c r="AX62" s="17" t="s">
        <v>9536</v>
      </c>
      <c r="AY62" s="17" t="s">
        <v>9536</v>
      </c>
      <c r="AZ62" s="17" t="s">
        <v>9536</v>
      </c>
      <c r="BA62" s="17" t="s">
        <v>9536</v>
      </c>
      <c r="BB62" s="17" t="s">
        <v>9536</v>
      </c>
      <c r="BC62" s="17" t="s">
        <v>9536</v>
      </c>
      <c r="BD62" s="17" t="s">
        <v>9536</v>
      </c>
      <c r="BE62" s="17" t="s">
        <v>9536</v>
      </c>
      <c r="BF62" s="17" t="s">
        <v>9536</v>
      </c>
      <c r="BG62" s="17" t="s">
        <v>9536</v>
      </c>
      <c r="BH62" s="17" t="s">
        <v>9536</v>
      </c>
      <c r="BI62" s="17" t="s">
        <v>9536</v>
      </c>
      <c r="BJ62" s="17" t="s">
        <v>9536</v>
      </c>
      <c r="BK62" s="17" t="s">
        <v>9536</v>
      </c>
      <c r="BL62" s="17" t="s">
        <v>9536</v>
      </c>
      <c r="BM62" s="17" t="s">
        <v>9536</v>
      </c>
      <c r="BN62" s="17" t="s">
        <v>9536</v>
      </c>
      <c r="BO62" s="17" t="s">
        <v>9536</v>
      </c>
      <c r="BP62" s="17" t="s">
        <v>9536</v>
      </c>
      <c r="BQ62" s="17" t="s">
        <v>9536</v>
      </c>
      <c r="BR62" s="17" t="s">
        <v>9536</v>
      </c>
      <c r="BS62" s="17" t="s">
        <v>9536</v>
      </c>
      <c r="BT62" s="17" t="s">
        <v>9536</v>
      </c>
      <c r="BU62" s="17" t="s">
        <v>9536</v>
      </c>
      <c r="BV62" s="17" t="s">
        <v>9536</v>
      </c>
      <c r="BW62" s="17" t="s">
        <v>9536</v>
      </c>
      <c r="BX62" s="17" t="s">
        <v>9536</v>
      </c>
      <c r="BY62" s="17" t="s">
        <v>9536</v>
      </c>
      <c r="BZ62" s="17" t="s">
        <v>9536</v>
      </c>
      <c r="CA62" s="17" t="s">
        <v>9536</v>
      </c>
      <c r="CB62" s="17" t="s">
        <v>9536</v>
      </c>
      <c r="CC62" s="17" t="s">
        <v>9536</v>
      </c>
      <c r="CD62" s="17" t="s">
        <v>9536</v>
      </c>
      <c r="CE62" s="17" t="s">
        <v>9536</v>
      </c>
      <c r="CF62" s="17" t="s">
        <v>9536</v>
      </c>
      <c r="CG62" s="17" t="s">
        <v>9536</v>
      </c>
      <c r="CH62" s="17" t="s">
        <v>9536</v>
      </c>
      <c r="CI62" s="17" t="s">
        <v>9536</v>
      </c>
      <c r="CJ62" s="17" t="s">
        <v>9536</v>
      </c>
      <c r="CK62" s="17" t="s">
        <v>9536</v>
      </c>
      <c r="CL62" s="17" t="s">
        <v>9536</v>
      </c>
      <c r="CM62" s="17" t="s">
        <v>9536</v>
      </c>
      <c r="CN62" s="17" t="s">
        <v>9536</v>
      </c>
      <c r="CO62" s="17" t="s">
        <v>9536</v>
      </c>
      <c r="CP62" s="17" t="s">
        <v>9536</v>
      </c>
      <c r="CQ62" s="17" t="s">
        <v>9536</v>
      </c>
      <c r="CR62" s="17" t="s">
        <v>9536</v>
      </c>
      <c r="CS62" s="17" t="s">
        <v>9536</v>
      </c>
      <c r="CT62" s="17" t="s">
        <v>9536</v>
      </c>
      <c r="CU62" s="17" t="s">
        <v>9536</v>
      </c>
      <c r="CV62" s="17" t="s">
        <v>9536</v>
      </c>
      <c r="CW62" s="17" t="s">
        <v>9536</v>
      </c>
      <c r="CX62" s="17" t="s">
        <v>9536</v>
      </c>
      <c r="CY62" s="17" t="s">
        <v>9536</v>
      </c>
      <c r="CZ62" s="17" t="s">
        <v>9536</v>
      </c>
      <c r="DA62" s="17" t="s">
        <v>9536</v>
      </c>
      <c r="DB62" s="17" t="s">
        <v>9536</v>
      </c>
      <c r="DC62" s="17" t="s">
        <v>9536</v>
      </c>
      <c r="DD62" s="17" t="s">
        <v>9536</v>
      </c>
      <c r="DE62" s="17" t="s">
        <v>9536</v>
      </c>
      <c r="DF62" s="17" t="s">
        <v>9536</v>
      </c>
      <c r="DG62" s="17" t="s">
        <v>9536</v>
      </c>
      <c r="DH62" s="17" t="s">
        <v>9536</v>
      </c>
      <c r="DI62" s="17" t="s">
        <v>9536</v>
      </c>
      <c r="DJ62" s="17" t="s">
        <v>9536</v>
      </c>
      <c r="DK62" s="17" t="s">
        <v>9536</v>
      </c>
      <c r="DL62" s="17" t="s">
        <v>9536</v>
      </c>
      <c r="DM62" s="17" t="s">
        <v>9536</v>
      </c>
      <c r="DN62" s="17" t="s">
        <v>9536</v>
      </c>
      <c r="DO62" s="17" t="s">
        <v>9536</v>
      </c>
      <c r="DP62" s="17" t="s">
        <v>9536</v>
      </c>
      <c r="DQ62" s="17" t="s">
        <v>9536</v>
      </c>
      <c r="DR62" s="17" t="s">
        <v>9536</v>
      </c>
      <c r="DS62" s="17" t="s">
        <v>9536</v>
      </c>
      <c r="DT62" s="17" t="s">
        <v>9536</v>
      </c>
      <c r="DU62" s="17" t="s">
        <v>9536</v>
      </c>
      <c r="DV62" s="17" t="s">
        <v>9536</v>
      </c>
      <c r="DW62" s="17" t="s">
        <v>9536</v>
      </c>
      <c r="DX62" s="17" t="s">
        <v>9536</v>
      </c>
      <c r="DY62" s="17" t="s">
        <v>9536</v>
      </c>
      <c r="DZ62" s="17" t="s">
        <v>9536</v>
      </c>
      <c r="EA62" s="17" t="s">
        <v>9536</v>
      </c>
      <c r="EB62" s="17" t="s">
        <v>9536</v>
      </c>
      <c r="EC62" s="17" t="s">
        <v>9536</v>
      </c>
      <c r="ED62" s="17" t="s">
        <v>9536</v>
      </c>
      <c r="EE62" s="17" t="s">
        <v>9536</v>
      </c>
      <c r="EF62" s="17" t="s">
        <v>9536</v>
      </c>
      <c r="EG62" s="17" t="s">
        <v>9536</v>
      </c>
      <c r="EH62" s="17" t="s">
        <v>9536</v>
      </c>
      <c r="EI62" s="17" t="s">
        <v>9536</v>
      </c>
      <c r="EJ62" s="17" t="s">
        <v>9536</v>
      </c>
      <c r="EK62" s="17" t="s">
        <v>9536</v>
      </c>
      <c r="EL62" s="17" t="s">
        <v>9536</v>
      </c>
      <c r="EM62" s="17" t="s">
        <v>9536</v>
      </c>
      <c r="EN62" s="17" t="s">
        <v>9536</v>
      </c>
      <c r="EO62" s="17" t="s">
        <v>9536</v>
      </c>
      <c r="EP62" s="17" t="s">
        <v>9536</v>
      </c>
      <c r="EQ62" s="17" t="s">
        <v>9536</v>
      </c>
      <c r="ER62" s="17" t="s">
        <v>9536</v>
      </c>
      <c r="ES62" s="17" t="s">
        <v>9536</v>
      </c>
      <c r="ET62" s="17" t="s">
        <v>9536</v>
      </c>
      <c r="EU62" s="17" t="s">
        <v>9536</v>
      </c>
      <c r="EV62" s="17" t="s">
        <v>9536</v>
      </c>
      <c r="EW62" s="17" t="s">
        <v>9536</v>
      </c>
      <c r="EX62" s="17" t="s">
        <v>9536</v>
      </c>
      <c r="EY62" s="17" t="s">
        <v>9536</v>
      </c>
      <c r="EZ62" s="17" t="s">
        <v>9536</v>
      </c>
      <c r="FA62" s="17" t="s">
        <v>9536</v>
      </c>
      <c r="FB62" s="17" t="s">
        <v>9536</v>
      </c>
      <c r="FC62" s="17" t="s">
        <v>9536</v>
      </c>
      <c r="FD62" s="17" t="s">
        <v>9536</v>
      </c>
      <c r="FE62" s="17" t="s">
        <v>9536</v>
      </c>
      <c r="FF62" s="17" t="s">
        <v>9536</v>
      </c>
      <c r="FG62" s="17" t="s">
        <v>9536</v>
      </c>
      <c r="FH62" s="17" t="s">
        <v>9536</v>
      </c>
      <c r="FI62" s="17" t="s">
        <v>9536</v>
      </c>
      <c r="FJ62" s="17" t="s">
        <v>9536</v>
      </c>
      <c r="FK62" s="17" t="s">
        <v>9536</v>
      </c>
      <c r="FL62" s="17" t="s">
        <v>9536</v>
      </c>
      <c r="FM62" s="17" t="s">
        <v>9536</v>
      </c>
      <c r="FN62" s="17" t="s">
        <v>9536</v>
      </c>
      <c r="FO62" s="17" t="s">
        <v>9536</v>
      </c>
      <c r="FP62" s="17" t="s">
        <v>9536</v>
      </c>
      <c r="FQ62" s="17" t="s">
        <v>9536</v>
      </c>
      <c r="FR62" s="17" t="s">
        <v>9536</v>
      </c>
      <c r="FS62" s="17" t="s">
        <v>9536</v>
      </c>
      <c r="FT62" s="17" t="s">
        <v>9536</v>
      </c>
      <c r="FU62" s="17" t="s">
        <v>9536</v>
      </c>
      <c r="FV62" s="17" t="s">
        <v>9536</v>
      </c>
      <c r="FW62" s="17" t="s">
        <v>9536</v>
      </c>
      <c r="FX62" s="17" t="s">
        <v>9536</v>
      </c>
      <c r="FY62" s="17" t="s">
        <v>9536</v>
      </c>
      <c r="FZ62" s="17" t="s">
        <v>9536</v>
      </c>
      <c r="GA62" s="17" t="s">
        <v>9536</v>
      </c>
      <c r="GB62" s="17" t="s">
        <v>9536</v>
      </c>
      <c r="GC62" s="17" t="s">
        <v>9536</v>
      </c>
      <c r="GD62" s="17" t="s">
        <v>9536</v>
      </c>
      <c r="GE62" s="17" t="s">
        <v>9536</v>
      </c>
      <c r="GF62" s="17" t="s">
        <v>9536</v>
      </c>
      <c r="GG62" s="17" t="s">
        <v>9536</v>
      </c>
      <c r="GH62" s="17" t="s">
        <v>9536</v>
      </c>
      <c r="GI62" s="17" t="s">
        <v>9536</v>
      </c>
      <c r="GJ62" s="17" t="s">
        <v>9536</v>
      </c>
      <c r="GK62" s="17" t="s">
        <v>9536</v>
      </c>
      <c r="GL62" s="17" t="s">
        <v>9536</v>
      </c>
      <c r="GM62" s="17" t="s">
        <v>9536</v>
      </c>
      <c r="GN62" s="17" t="s">
        <v>9536</v>
      </c>
      <c r="GO62" s="17" t="s">
        <v>9536</v>
      </c>
      <c r="GP62" s="17" t="s">
        <v>9536</v>
      </c>
      <c r="GQ62" s="17" t="s">
        <v>9536</v>
      </c>
      <c r="GR62" s="17" t="s">
        <v>9536</v>
      </c>
      <c r="GS62" s="17" t="s">
        <v>9536</v>
      </c>
      <c r="GT62" s="17" t="s">
        <v>9536</v>
      </c>
    </row>
    <row r="63" spans="1:202">
      <c r="A63" s="24" t="s">
        <v>321</v>
      </c>
      <c r="B63" s="24" t="s">
        <v>322</v>
      </c>
      <c r="C63" s="17" t="s">
        <v>9536</v>
      </c>
      <c r="D63" s="17" t="s">
        <v>9536</v>
      </c>
      <c r="E63" s="17" t="s">
        <v>9536</v>
      </c>
      <c r="F63" s="17" t="s">
        <v>9536</v>
      </c>
      <c r="G63" s="17" t="s">
        <v>9536</v>
      </c>
      <c r="H63" s="17" t="s">
        <v>9536</v>
      </c>
      <c r="I63" s="17" t="s">
        <v>9536</v>
      </c>
      <c r="J63" s="17" t="s">
        <v>9536</v>
      </c>
      <c r="K63" s="17" t="s">
        <v>9536</v>
      </c>
      <c r="L63" s="17" t="s">
        <v>9536</v>
      </c>
      <c r="M63" s="17" t="s">
        <v>9536</v>
      </c>
      <c r="N63" s="17" t="s">
        <v>9536</v>
      </c>
      <c r="O63" s="17" t="s">
        <v>9536</v>
      </c>
      <c r="P63" s="17" t="s">
        <v>9536</v>
      </c>
      <c r="Q63" s="17" t="s">
        <v>9536</v>
      </c>
      <c r="R63" s="17" t="s">
        <v>9536</v>
      </c>
      <c r="S63" s="17" t="s">
        <v>9536</v>
      </c>
      <c r="T63" s="17" t="s">
        <v>9536</v>
      </c>
      <c r="U63" s="17" t="s">
        <v>9536</v>
      </c>
      <c r="V63" s="17" t="s">
        <v>9536</v>
      </c>
      <c r="W63" s="17" t="s">
        <v>9536</v>
      </c>
      <c r="X63" s="17" t="s">
        <v>9536</v>
      </c>
      <c r="Y63" s="17" t="s">
        <v>9536</v>
      </c>
      <c r="Z63" s="17" t="s">
        <v>9536</v>
      </c>
      <c r="AA63" s="17" t="s">
        <v>9536</v>
      </c>
      <c r="AB63" s="17" t="s">
        <v>9536</v>
      </c>
      <c r="AC63" s="17" t="s">
        <v>9536</v>
      </c>
      <c r="AD63" s="17" t="s">
        <v>9536</v>
      </c>
      <c r="AE63" s="17" t="s">
        <v>9536</v>
      </c>
      <c r="AF63" s="17" t="s">
        <v>9536</v>
      </c>
      <c r="AG63" s="17" t="s">
        <v>9536</v>
      </c>
      <c r="AH63" s="17" t="s">
        <v>9536</v>
      </c>
      <c r="AI63" s="17" t="s">
        <v>9536</v>
      </c>
      <c r="AJ63" s="17" t="s">
        <v>9536</v>
      </c>
      <c r="AK63" s="17" t="s">
        <v>9536</v>
      </c>
      <c r="AL63" s="17" t="s">
        <v>9536</v>
      </c>
      <c r="AM63" s="17" t="s">
        <v>9536</v>
      </c>
      <c r="AN63" s="17" t="s">
        <v>9536</v>
      </c>
      <c r="AO63" s="17" t="s">
        <v>9536</v>
      </c>
      <c r="AP63" s="17" t="s">
        <v>9536</v>
      </c>
      <c r="AQ63" s="17" t="s">
        <v>9536</v>
      </c>
      <c r="AR63" s="17" t="s">
        <v>9536</v>
      </c>
      <c r="AS63" s="17" t="s">
        <v>9536</v>
      </c>
      <c r="AT63" s="17" t="s">
        <v>9536</v>
      </c>
      <c r="AU63" s="17" t="s">
        <v>9536</v>
      </c>
      <c r="AV63" s="17" t="s">
        <v>9536</v>
      </c>
      <c r="AW63" s="17" t="s">
        <v>9536</v>
      </c>
      <c r="AX63" s="17" t="s">
        <v>9536</v>
      </c>
      <c r="AY63" s="17" t="s">
        <v>9536</v>
      </c>
      <c r="AZ63" s="17" t="s">
        <v>9536</v>
      </c>
      <c r="BA63" s="17" t="s">
        <v>9536</v>
      </c>
      <c r="BB63" s="17" t="s">
        <v>9536</v>
      </c>
      <c r="BC63" s="17" t="s">
        <v>9536</v>
      </c>
      <c r="BD63" s="17" t="s">
        <v>9536</v>
      </c>
      <c r="BE63" s="17" t="s">
        <v>9536</v>
      </c>
      <c r="BF63" s="17" t="s">
        <v>9536</v>
      </c>
      <c r="BG63" s="17" t="s">
        <v>9536</v>
      </c>
      <c r="BH63" s="17" t="s">
        <v>9536</v>
      </c>
      <c r="BI63" s="17" t="s">
        <v>9536</v>
      </c>
      <c r="BJ63" s="17" t="s">
        <v>9536</v>
      </c>
      <c r="BK63" s="17" t="s">
        <v>9536</v>
      </c>
      <c r="BL63" s="17" t="s">
        <v>9536</v>
      </c>
      <c r="BM63" s="17" t="s">
        <v>9536</v>
      </c>
      <c r="BN63" s="17" t="s">
        <v>9536</v>
      </c>
      <c r="BO63" s="17" t="s">
        <v>9536</v>
      </c>
      <c r="BP63" s="17" t="s">
        <v>9536</v>
      </c>
      <c r="BQ63" s="17" t="s">
        <v>9536</v>
      </c>
      <c r="BR63" s="17" t="s">
        <v>9536</v>
      </c>
      <c r="BS63" s="17" t="s">
        <v>9536</v>
      </c>
      <c r="BT63" s="17" t="s">
        <v>9536</v>
      </c>
      <c r="BU63" s="17" t="s">
        <v>9536</v>
      </c>
      <c r="BV63" s="17" t="s">
        <v>9536</v>
      </c>
      <c r="BW63" s="17" t="s">
        <v>9536</v>
      </c>
      <c r="BX63" s="17" t="s">
        <v>9536</v>
      </c>
      <c r="BY63" s="17" t="s">
        <v>9536</v>
      </c>
      <c r="BZ63" s="17" t="s">
        <v>9536</v>
      </c>
      <c r="CA63" s="17" t="s">
        <v>9536</v>
      </c>
      <c r="CB63" s="17" t="s">
        <v>9536</v>
      </c>
      <c r="CC63" s="17" t="s">
        <v>9536</v>
      </c>
      <c r="CD63" s="17" t="s">
        <v>9536</v>
      </c>
      <c r="CE63" s="17" t="s">
        <v>9536</v>
      </c>
      <c r="CF63" s="17" t="s">
        <v>9536</v>
      </c>
      <c r="CG63" s="17" t="s">
        <v>9536</v>
      </c>
      <c r="CH63" s="17" t="s">
        <v>9536</v>
      </c>
      <c r="CI63" s="17" t="s">
        <v>9536</v>
      </c>
      <c r="CJ63" s="17" t="s">
        <v>9536</v>
      </c>
      <c r="CK63" s="17" t="s">
        <v>9536</v>
      </c>
      <c r="CL63" s="17" t="s">
        <v>9536</v>
      </c>
      <c r="CM63" s="17" t="s">
        <v>9536</v>
      </c>
      <c r="CN63" s="17" t="s">
        <v>9536</v>
      </c>
      <c r="CO63" s="17" t="s">
        <v>9536</v>
      </c>
      <c r="CP63" s="17" t="s">
        <v>9536</v>
      </c>
      <c r="CQ63" s="17" t="s">
        <v>9536</v>
      </c>
      <c r="CR63" s="17" t="s">
        <v>9536</v>
      </c>
      <c r="CS63" s="17" t="s">
        <v>9536</v>
      </c>
      <c r="CT63" s="17" t="s">
        <v>9536</v>
      </c>
      <c r="CU63" s="17" t="s">
        <v>9536</v>
      </c>
      <c r="CV63" s="17" t="s">
        <v>9536</v>
      </c>
      <c r="CW63" s="17" t="s">
        <v>9536</v>
      </c>
      <c r="CX63" s="17" t="s">
        <v>9536</v>
      </c>
      <c r="CY63" s="17" t="s">
        <v>9536</v>
      </c>
      <c r="CZ63" s="17" t="s">
        <v>9536</v>
      </c>
      <c r="DA63" s="17" t="s">
        <v>9536</v>
      </c>
      <c r="DB63" s="17" t="s">
        <v>9536</v>
      </c>
      <c r="DC63" s="17" t="s">
        <v>9536</v>
      </c>
      <c r="DD63" s="17" t="s">
        <v>9536</v>
      </c>
      <c r="DE63" s="17" t="s">
        <v>9536</v>
      </c>
      <c r="DF63" s="17" t="s">
        <v>9536</v>
      </c>
      <c r="DG63" s="17" t="s">
        <v>9536</v>
      </c>
      <c r="DH63" s="17" t="s">
        <v>9536</v>
      </c>
      <c r="DI63" s="17" t="s">
        <v>9536</v>
      </c>
      <c r="DJ63" s="17" t="s">
        <v>9536</v>
      </c>
      <c r="DK63" s="17" t="s">
        <v>9536</v>
      </c>
      <c r="DL63" s="17" t="s">
        <v>9536</v>
      </c>
      <c r="DM63" s="17" t="s">
        <v>9536</v>
      </c>
      <c r="DN63" s="17" t="s">
        <v>9536</v>
      </c>
      <c r="DO63" s="17" t="s">
        <v>9536</v>
      </c>
      <c r="DP63" s="17" t="s">
        <v>9536</v>
      </c>
      <c r="DQ63" s="17" t="s">
        <v>9536</v>
      </c>
      <c r="DR63" s="17" t="s">
        <v>9536</v>
      </c>
      <c r="DS63" s="17" t="s">
        <v>9536</v>
      </c>
      <c r="DT63" s="17" t="s">
        <v>9536</v>
      </c>
      <c r="DU63" s="17" t="s">
        <v>9536</v>
      </c>
      <c r="DV63" s="17" t="s">
        <v>9536</v>
      </c>
      <c r="DW63" s="17" t="s">
        <v>9536</v>
      </c>
      <c r="DX63" s="17" t="s">
        <v>9536</v>
      </c>
      <c r="DY63" s="17" t="s">
        <v>9536</v>
      </c>
      <c r="DZ63" s="17" t="s">
        <v>9536</v>
      </c>
      <c r="EA63" s="17" t="s">
        <v>9536</v>
      </c>
      <c r="EB63" s="17" t="s">
        <v>9536</v>
      </c>
      <c r="EC63" s="17" t="s">
        <v>9536</v>
      </c>
      <c r="ED63" s="17" t="s">
        <v>9536</v>
      </c>
      <c r="EE63" s="17" t="s">
        <v>9536</v>
      </c>
      <c r="EF63" s="17" t="s">
        <v>9536</v>
      </c>
      <c r="EG63" s="17" t="s">
        <v>9536</v>
      </c>
      <c r="EH63" s="17" t="s">
        <v>9536</v>
      </c>
      <c r="EI63" s="17" t="s">
        <v>9536</v>
      </c>
      <c r="EJ63" s="17" t="s">
        <v>9536</v>
      </c>
      <c r="EK63" s="17" t="s">
        <v>9536</v>
      </c>
      <c r="EL63" s="17" t="s">
        <v>9536</v>
      </c>
      <c r="EM63" s="17" t="s">
        <v>9536</v>
      </c>
      <c r="EN63" s="17" t="s">
        <v>9536</v>
      </c>
      <c r="EO63" s="17" t="s">
        <v>9536</v>
      </c>
      <c r="EP63" s="17" t="s">
        <v>9536</v>
      </c>
      <c r="EQ63" s="17" t="s">
        <v>9536</v>
      </c>
      <c r="ER63" s="17" t="s">
        <v>9536</v>
      </c>
      <c r="ES63" s="17" t="s">
        <v>9536</v>
      </c>
      <c r="ET63" s="17" t="s">
        <v>9536</v>
      </c>
      <c r="EU63" s="17" t="s">
        <v>9536</v>
      </c>
      <c r="EV63" s="17" t="s">
        <v>9536</v>
      </c>
      <c r="EW63" s="17" t="s">
        <v>9536</v>
      </c>
      <c r="EX63" s="17" t="s">
        <v>9536</v>
      </c>
      <c r="EY63" s="17" t="s">
        <v>9536</v>
      </c>
      <c r="EZ63" s="17" t="s">
        <v>9536</v>
      </c>
      <c r="FA63" s="17" t="s">
        <v>9536</v>
      </c>
      <c r="FB63" s="17" t="s">
        <v>9536</v>
      </c>
      <c r="FC63" s="17" t="s">
        <v>9536</v>
      </c>
      <c r="FD63" s="17" t="s">
        <v>9536</v>
      </c>
      <c r="FE63" s="17" t="s">
        <v>9536</v>
      </c>
      <c r="FF63" s="17" t="s">
        <v>9536</v>
      </c>
      <c r="FG63" s="17" t="s">
        <v>9536</v>
      </c>
      <c r="FH63" s="17" t="s">
        <v>9536</v>
      </c>
      <c r="FI63" s="17" t="s">
        <v>9536</v>
      </c>
      <c r="FJ63" s="17" t="s">
        <v>9536</v>
      </c>
      <c r="FK63" s="17" t="s">
        <v>9536</v>
      </c>
      <c r="FL63" s="17" t="s">
        <v>9536</v>
      </c>
      <c r="FM63" s="17" t="s">
        <v>9536</v>
      </c>
      <c r="FN63" s="17" t="s">
        <v>9536</v>
      </c>
      <c r="FO63" s="17" t="s">
        <v>9536</v>
      </c>
      <c r="FP63" s="17" t="s">
        <v>9536</v>
      </c>
      <c r="FQ63" s="17" t="s">
        <v>9536</v>
      </c>
      <c r="FR63" s="17" t="s">
        <v>9536</v>
      </c>
      <c r="FS63" s="17" t="s">
        <v>9536</v>
      </c>
      <c r="FT63" s="17" t="s">
        <v>9536</v>
      </c>
      <c r="FU63" s="17" t="s">
        <v>9536</v>
      </c>
      <c r="FV63" s="17" t="s">
        <v>9536</v>
      </c>
      <c r="FW63" s="17" t="s">
        <v>9536</v>
      </c>
      <c r="FX63" s="17" t="s">
        <v>9536</v>
      </c>
      <c r="FY63" s="17" t="s">
        <v>9536</v>
      </c>
      <c r="FZ63" s="17" t="s">
        <v>9536</v>
      </c>
      <c r="GA63" s="17" t="s">
        <v>9536</v>
      </c>
      <c r="GB63" s="17" t="s">
        <v>9536</v>
      </c>
      <c r="GC63" s="17" t="s">
        <v>9536</v>
      </c>
      <c r="GD63" s="17" t="s">
        <v>9536</v>
      </c>
      <c r="GE63" s="17" t="s">
        <v>9536</v>
      </c>
      <c r="GF63" s="17" t="s">
        <v>9536</v>
      </c>
      <c r="GG63" s="17" t="s">
        <v>9536</v>
      </c>
      <c r="GH63" s="17" t="s">
        <v>9536</v>
      </c>
      <c r="GI63" s="17" t="s">
        <v>9536</v>
      </c>
      <c r="GJ63" s="17" t="s">
        <v>9536</v>
      </c>
      <c r="GK63" s="17" t="s">
        <v>9536</v>
      </c>
      <c r="GL63" s="17" t="s">
        <v>9536</v>
      </c>
      <c r="GM63" s="17" t="s">
        <v>9536</v>
      </c>
      <c r="GN63" s="17" t="s">
        <v>9536</v>
      </c>
      <c r="GO63" s="17" t="s">
        <v>9536</v>
      </c>
      <c r="GP63" s="17" t="s">
        <v>9536</v>
      </c>
      <c r="GQ63" s="17" t="s">
        <v>9536</v>
      </c>
      <c r="GR63" s="17" t="s">
        <v>9536</v>
      </c>
      <c r="GS63" s="17" t="s">
        <v>9536</v>
      </c>
      <c r="GT63" s="17" t="s">
        <v>9536</v>
      </c>
    </row>
    <row r="64" spans="1:202">
      <c r="A64" s="24" t="s">
        <v>323</v>
      </c>
      <c r="B64" s="24" t="s">
        <v>324</v>
      </c>
      <c r="C64" s="17" t="s">
        <v>9536</v>
      </c>
      <c r="D64" s="17" t="s">
        <v>9536</v>
      </c>
      <c r="E64" s="17" t="s">
        <v>9536</v>
      </c>
      <c r="F64" s="17" t="s">
        <v>9536</v>
      </c>
      <c r="G64" s="17" t="s">
        <v>9536</v>
      </c>
      <c r="H64" s="17" t="s">
        <v>9536</v>
      </c>
      <c r="I64" s="17" t="s">
        <v>9536</v>
      </c>
      <c r="J64" s="17" t="s">
        <v>9536</v>
      </c>
      <c r="K64" s="17" t="s">
        <v>9536</v>
      </c>
      <c r="L64" s="17" t="s">
        <v>9536</v>
      </c>
      <c r="M64" s="17" t="s">
        <v>9536</v>
      </c>
      <c r="N64" s="17" t="s">
        <v>9536</v>
      </c>
      <c r="O64" s="17" t="s">
        <v>9536</v>
      </c>
      <c r="P64" s="17" t="s">
        <v>9536</v>
      </c>
      <c r="Q64" s="17" t="s">
        <v>9536</v>
      </c>
      <c r="R64" s="17" t="s">
        <v>9536</v>
      </c>
      <c r="S64" s="17" t="s">
        <v>9536</v>
      </c>
      <c r="T64" s="17" t="s">
        <v>9536</v>
      </c>
      <c r="U64" s="17" t="s">
        <v>9536</v>
      </c>
      <c r="V64" s="17" t="s">
        <v>9536</v>
      </c>
      <c r="W64" s="17" t="s">
        <v>9536</v>
      </c>
      <c r="X64" s="17" t="s">
        <v>9536</v>
      </c>
      <c r="Y64" s="17" t="s">
        <v>9536</v>
      </c>
      <c r="Z64" s="17" t="s">
        <v>9536</v>
      </c>
      <c r="AA64" s="17" t="s">
        <v>9536</v>
      </c>
      <c r="AB64" s="17" t="s">
        <v>9536</v>
      </c>
      <c r="AC64" s="17" t="s">
        <v>9536</v>
      </c>
      <c r="AD64" s="17" t="s">
        <v>9536</v>
      </c>
      <c r="AE64" s="17" t="s">
        <v>9536</v>
      </c>
      <c r="AF64" s="17" t="s">
        <v>9536</v>
      </c>
      <c r="AG64" s="17" t="s">
        <v>9536</v>
      </c>
      <c r="AH64" s="17" t="s">
        <v>9536</v>
      </c>
      <c r="AI64" s="17" t="s">
        <v>9536</v>
      </c>
      <c r="AJ64" s="17" t="s">
        <v>9536</v>
      </c>
      <c r="AK64" s="17" t="s">
        <v>9536</v>
      </c>
      <c r="AL64" s="17" t="s">
        <v>9536</v>
      </c>
      <c r="AM64" s="17" t="s">
        <v>9536</v>
      </c>
      <c r="AN64" s="17" t="s">
        <v>9536</v>
      </c>
      <c r="AO64" s="17" t="s">
        <v>9536</v>
      </c>
      <c r="AP64" s="17" t="s">
        <v>9536</v>
      </c>
      <c r="AQ64" s="17" t="s">
        <v>9536</v>
      </c>
      <c r="AR64" s="17" t="s">
        <v>9536</v>
      </c>
      <c r="AS64" s="17" t="s">
        <v>9536</v>
      </c>
      <c r="AT64" s="17" t="s">
        <v>9536</v>
      </c>
      <c r="AU64" s="17" t="s">
        <v>9536</v>
      </c>
      <c r="AV64" s="17" t="s">
        <v>9536</v>
      </c>
      <c r="AW64" s="17" t="s">
        <v>9536</v>
      </c>
      <c r="AX64" s="17" t="s">
        <v>9536</v>
      </c>
      <c r="AY64" s="17" t="s">
        <v>9536</v>
      </c>
      <c r="AZ64" s="17" t="s">
        <v>9536</v>
      </c>
      <c r="BA64" s="17" t="s">
        <v>9536</v>
      </c>
      <c r="BB64" s="17" t="s">
        <v>9536</v>
      </c>
      <c r="BC64" s="17" t="s">
        <v>9536</v>
      </c>
      <c r="BD64" s="17" t="s">
        <v>9536</v>
      </c>
      <c r="BE64" s="17" t="s">
        <v>9536</v>
      </c>
      <c r="BF64" s="17" t="s">
        <v>9536</v>
      </c>
      <c r="BG64" s="17" t="s">
        <v>9536</v>
      </c>
      <c r="BH64" s="17" t="s">
        <v>9536</v>
      </c>
      <c r="BI64" s="17" t="s">
        <v>9536</v>
      </c>
      <c r="BJ64" s="17" t="s">
        <v>9536</v>
      </c>
      <c r="BK64" s="17" t="s">
        <v>9536</v>
      </c>
      <c r="BL64" s="17" t="s">
        <v>9536</v>
      </c>
      <c r="BM64" s="17" t="s">
        <v>9536</v>
      </c>
      <c r="BN64" s="17" t="s">
        <v>9536</v>
      </c>
      <c r="BO64" s="17" t="s">
        <v>9536</v>
      </c>
      <c r="BP64" s="17" t="s">
        <v>9536</v>
      </c>
      <c r="BQ64" s="17" t="s">
        <v>9536</v>
      </c>
      <c r="BR64" s="17" t="s">
        <v>9536</v>
      </c>
      <c r="BS64" s="17" t="s">
        <v>9536</v>
      </c>
      <c r="BT64" s="17" t="s">
        <v>9536</v>
      </c>
      <c r="BU64" s="17" t="s">
        <v>9536</v>
      </c>
      <c r="BV64" s="17" t="s">
        <v>9536</v>
      </c>
      <c r="BW64" s="17" t="s">
        <v>9536</v>
      </c>
      <c r="BX64" s="17" t="s">
        <v>9536</v>
      </c>
      <c r="BY64" s="17" t="s">
        <v>9536</v>
      </c>
      <c r="BZ64" s="17" t="s">
        <v>9536</v>
      </c>
      <c r="CA64" s="17" t="s">
        <v>9536</v>
      </c>
      <c r="CB64" s="17" t="s">
        <v>9536</v>
      </c>
      <c r="CC64" s="17" t="s">
        <v>9536</v>
      </c>
      <c r="CD64" s="17" t="s">
        <v>9536</v>
      </c>
      <c r="CE64" s="17" t="s">
        <v>9536</v>
      </c>
      <c r="CF64" s="17" t="s">
        <v>9536</v>
      </c>
      <c r="CG64" s="17" t="s">
        <v>9536</v>
      </c>
      <c r="CH64" s="17" t="s">
        <v>9536</v>
      </c>
      <c r="CI64" s="17" t="s">
        <v>9536</v>
      </c>
      <c r="CJ64" s="17" t="s">
        <v>9536</v>
      </c>
      <c r="CK64" s="17" t="s">
        <v>9536</v>
      </c>
      <c r="CL64" s="17" t="s">
        <v>9536</v>
      </c>
      <c r="CM64" s="17" t="s">
        <v>9536</v>
      </c>
      <c r="CN64" s="17" t="s">
        <v>9536</v>
      </c>
      <c r="CO64" s="17" t="s">
        <v>9536</v>
      </c>
      <c r="CP64" s="17" t="s">
        <v>9536</v>
      </c>
      <c r="CQ64" s="17" t="s">
        <v>9536</v>
      </c>
      <c r="CR64" s="17" t="s">
        <v>9536</v>
      </c>
      <c r="CS64" s="17" t="s">
        <v>9536</v>
      </c>
      <c r="CT64" s="17" t="s">
        <v>9536</v>
      </c>
      <c r="CU64" s="17" t="s">
        <v>9536</v>
      </c>
      <c r="CV64" s="17" t="s">
        <v>9536</v>
      </c>
      <c r="CW64" s="17" t="s">
        <v>9536</v>
      </c>
      <c r="CX64" s="17" t="s">
        <v>9536</v>
      </c>
      <c r="CY64" s="17" t="s">
        <v>9536</v>
      </c>
      <c r="CZ64" s="17" t="s">
        <v>9536</v>
      </c>
      <c r="DA64" s="17" t="s">
        <v>9536</v>
      </c>
      <c r="DB64" s="17" t="s">
        <v>9536</v>
      </c>
      <c r="DC64" s="17" t="s">
        <v>9536</v>
      </c>
      <c r="DD64" s="17" t="s">
        <v>9536</v>
      </c>
      <c r="DE64" s="17" t="s">
        <v>9536</v>
      </c>
      <c r="DF64" s="17" t="s">
        <v>9536</v>
      </c>
      <c r="DG64" s="17" t="s">
        <v>9536</v>
      </c>
      <c r="DH64" s="17" t="s">
        <v>9536</v>
      </c>
      <c r="DI64" s="17" t="s">
        <v>9536</v>
      </c>
      <c r="DJ64" s="17" t="s">
        <v>9536</v>
      </c>
      <c r="DK64" s="17" t="s">
        <v>9536</v>
      </c>
      <c r="DL64" s="17" t="s">
        <v>9536</v>
      </c>
      <c r="DM64" s="17" t="s">
        <v>9536</v>
      </c>
      <c r="DN64" s="17" t="s">
        <v>9536</v>
      </c>
      <c r="DO64" s="17" t="s">
        <v>9536</v>
      </c>
      <c r="DP64" s="17" t="s">
        <v>9536</v>
      </c>
      <c r="DQ64" s="17" t="s">
        <v>9536</v>
      </c>
      <c r="DR64" s="17" t="s">
        <v>9536</v>
      </c>
      <c r="DS64" s="17" t="s">
        <v>9536</v>
      </c>
      <c r="DT64" s="17" t="s">
        <v>9536</v>
      </c>
      <c r="DU64" s="17" t="s">
        <v>9536</v>
      </c>
      <c r="DV64" s="17" t="s">
        <v>9536</v>
      </c>
      <c r="DW64" s="17" t="s">
        <v>9536</v>
      </c>
      <c r="DX64" s="17" t="s">
        <v>9536</v>
      </c>
      <c r="DY64" s="17" t="s">
        <v>9536</v>
      </c>
      <c r="DZ64" s="17" t="s">
        <v>9536</v>
      </c>
      <c r="EA64" s="17" t="s">
        <v>9536</v>
      </c>
      <c r="EB64" s="17" t="s">
        <v>9536</v>
      </c>
      <c r="EC64" s="17" t="s">
        <v>9536</v>
      </c>
      <c r="ED64" s="17" t="s">
        <v>9536</v>
      </c>
      <c r="EE64" s="17" t="s">
        <v>9536</v>
      </c>
      <c r="EF64" s="17" t="s">
        <v>9536</v>
      </c>
      <c r="EG64" s="17" t="s">
        <v>9536</v>
      </c>
      <c r="EH64" s="17" t="s">
        <v>9536</v>
      </c>
      <c r="EI64" s="17" t="s">
        <v>9536</v>
      </c>
      <c r="EJ64" s="17" t="s">
        <v>9536</v>
      </c>
      <c r="EK64" s="17" t="s">
        <v>9536</v>
      </c>
      <c r="EL64" s="17" t="s">
        <v>9536</v>
      </c>
      <c r="EM64" s="17" t="s">
        <v>9536</v>
      </c>
      <c r="EN64" s="17" t="s">
        <v>9536</v>
      </c>
      <c r="EO64" s="17" t="s">
        <v>9536</v>
      </c>
      <c r="EP64" s="17" t="s">
        <v>9536</v>
      </c>
      <c r="EQ64" s="17" t="s">
        <v>9536</v>
      </c>
      <c r="ER64" s="17" t="s">
        <v>9536</v>
      </c>
      <c r="ES64" s="17" t="s">
        <v>9536</v>
      </c>
      <c r="ET64" s="17" t="s">
        <v>9536</v>
      </c>
      <c r="EU64" s="17" t="s">
        <v>9536</v>
      </c>
      <c r="EV64" s="17" t="s">
        <v>9536</v>
      </c>
      <c r="EW64" s="17" t="s">
        <v>9536</v>
      </c>
      <c r="EX64" s="17" t="s">
        <v>9536</v>
      </c>
      <c r="EY64" s="17" t="s">
        <v>9536</v>
      </c>
      <c r="EZ64" s="17" t="s">
        <v>9536</v>
      </c>
      <c r="FA64" s="17" t="s">
        <v>9536</v>
      </c>
      <c r="FB64" s="17" t="s">
        <v>9536</v>
      </c>
      <c r="FC64" s="17" t="s">
        <v>9536</v>
      </c>
      <c r="FD64" s="17" t="s">
        <v>9536</v>
      </c>
      <c r="FE64" s="17" t="s">
        <v>9536</v>
      </c>
      <c r="FF64" s="17" t="s">
        <v>9536</v>
      </c>
      <c r="FG64" s="17" t="s">
        <v>9536</v>
      </c>
      <c r="FH64" s="17" t="s">
        <v>9536</v>
      </c>
      <c r="FI64" s="17" t="s">
        <v>9536</v>
      </c>
      <c r="FJ64" s="17" t="s">
        <v>9536</v>
      </c>
      <c r="FK64" s="17" t="s">
        <v>9536</v>
      </c>
      <c r="FL64" s="17" t="s">
        <v>9536</v>
      </c>
      <c r="FM64" s="17" t="s">
        <v>9536</v>
      </c>
      <c r="FN64" s="17" t="s">
        <v>9536</v>
      </c>
      <c r="FO64" s="17" t="s">
        <v>9536</v>
      </c>
      <c r="FP64" s="17" t="s">
        <v>9536</v>
      </c>
      <c r="FQ64" s="17" t="s">
        <v>9536</v>
      </c>
      <c r="FR64" s="17" t="s">
        <v>9536</v>
      </c>
      <c r="FS64" s="17" t="s">
        <v>9536</v>
      </c>
      <c r="FT64" s="17" t="s">
        <v>9536</v>
      </c>
      <c r="FU64" s="17" t="s">
        <v>9536</v>
      </c>
      <c r="FV64" s="17" t="s">
        <v>9536</v>
      </c>
      <c r="FW64" s="17" t="s">
        <v>9536</v>
      </c>
      <c r="FX64" s="17" t="s">
        <v>9536</v>
      </c>
      <c r="FY64" s="17" t="s">
        <v>9536</v>
      </c>
      <c r="FZ64" s="17" t="s">
        <v>9536</v>
      </c>
      <c r="GA64" s="17" t="s">
        <v>9536</v>
      </c>
      <c r="GB64" s="17" t="s">
        <v>9536</v>
      </c>
      <c r="GC64" s="17" t="s">
        <v>9536</v>
      </c>
      <c r="GD64" s="17" t="s">
        <v>9536</v>
      </c>
      <c r="GE64" s="17" t="s">
        <v>9536</v>
      </c>
      <c r="GF64" s="17" t="s">
        <v>9536</v>
      </c>
      <c r="GG64" s="17" t="s">
        <v>9536</v>
      </c>
      <c r="GH64" s="17" t="s">
        <v>9536</v>
      </c>
      <c r="GI64" s="17" t="s">
        <v>9536</v>
      </c>
      <c r="GJ64" s="17" t="s">
        <v>9536</v>
      </c>
      <c r="GK64" s="17" t="s">
        <v>9536</v>
      </c>
      <c r="GL64" s="17" t="s">
        <v>9536</v>
      </c>
      <c r="GM64" s="17" t="s">
        <v>9536</v>
      </c>
      <c r="GN64" s="17" t="s">
        <v>9536</v>
      </c>
      <c r="GO64" s="17" t="s">
        <v>9536</v>
      </c>
      <c r="GP64" s="17" t="s">
        <v>9536</v>
      </c>
      <c r="GQ64" s="17" t="s">
        <v>9536</v>
      </c>
      <c r="GR64" s="17" t="s">
        <v>9536</v>
      </c>
      <c r="GS64" s="17" t="s">
        <v>9536</v>
      </c>
      <c r="GT64" s="17" t="s">
        <v>9536</v>
      </c>
    </row>
    <row r="65" spans="1:202">
      <c r="A65" s="24" t="s">
        <v>325</v>
      </c>
      <c r="B65" s="24" t="s">
        <v>326</v>
      </c>
      <c r="C65" s="17" t="s">
        <v>9536</v>
      </c>
      <c r="D65" s="17" t="s">
        <v>9536</v>
      </c>
      <c r="E65" s="17" t="s">
        <v>9536</v>
      </c>
      <c r="F65" s="17" t="s">
        <v>9536</v>
      </c>
      <c r="G65" s="17" t="s">
        <v>9536</v>
      </c>
      <c r="H65" s="17" t="s">
        <v>9536</v>
      </c>
      <c r="I65" s="17" t="s">
        <v>9536</v>
      </c>
      <c r="J65" s="17" t="s">
        <v>9536</v>
      </c>
      <c r="K65" s="17" t="s">
        <v>9536</v>
      </c>
      <c r="L65" s="17" t="s">
        <v>9536</v>
      </c>
      <c r="M65" s="17" t="s">
        <v>9536</v>
      </c>
      <c r="N65" s="17" t="s">
        <v>9536</v>
      </c>
      <c r="O65" s="17" t="s">
        <v>9536</v>
      </c>
      <c r="P65" s="17" t="s">
        <v>9536</v>
      </c>
      <c r="Q65" s="17" t="s">
        <v>9536</v>
      </c>
      <c r="R65" s="17" t="s">
        <v>9536</v>
      </c>
      <c r="S65" s="17" t="s">
        <v>9536</v>
      </c>
      <c r="T65" s="17" t="s">
        <v>9536</v>
      </c>
      <c r="U65" s="17" t="s">
        <v>9536</v>
      </c>
      <c r="V65" s="17" t="s">
        <v>9536</v>
      </c>
      <c r="W65" s="17" t="s">
        <v>9536</v>
      </c>
      <c r="X65" s="17" t="s">
        <v>9536</v>
      </c>
      <c r="Y65" s="17" t="s">
        <v>9536</v>
      </c>
      <c r="Z65" s="17" t="s">
        <v>9536</v>
      </c>
      <c r="AA65" s="17" t="s">
        <v>9536</v>
      </c>
      <c r="AB65" s="17" t="s">
        <v>9536</v>
      </c>
      <c r="AC65" s="17" t="s">
        <v>9536</v>
      </c>
      <c r="AD65" s="17" t="s">
        <v>9536</v>
      </c>
      <c r="AE65" s="17" t="s">
        <v>9536</v>
      </c>
      <c r="AF65" s="17" t="s">
        <v>9536</v>
      </c>
      <c r="AG65" s="17" t="s">
        <v>9536</v>
      </c>
      <c r="AH65" s="17" t="s">
        <v>9536</v>
      </c>
      <c r="AI65" s="17" t="s">
        <v>9536</v>
      </c>
      <c r="AJ65" s="17" t="s">
        <v>9536</v>
      </c>
      <c r="AK65" s="17" t="s">
        <v>9536</v>
      </c>
      <c r="AL65" s="17" t="s">
        <v>9536</v>
      </c>
      <c r="AM65" s="17" t="s">
        <v>9536</v>
      </c>
      <c r="AN65" s="17" t="s">
        <v>9536</v>
      </c>
      <c r="AO65" s="17" t="s">
        <v>9536</v>
      </c>
      <c r="AP65" s="17" t="s">
        <v>9536</v>
      </c>
      <c r="AQ65" s="17" t="s">
        <v>9536</v>
      </c>
      <c r="AR65" s="17" t="s">
        <v>9536</v>
      </c>
      <c r="AS65" s="17" t="s">
        <v>9536</v>
      </c>
      <c r="AT65" s="17" t="s">
        <v>9536</v>
      </c>
      <c r="AU65" s="17" t="s">
        <v>9536</v>
      </c>
      <c r="AV65" s="17" t="s">
        <v>9536</v>
      </c>
      <c r="AW65" s="17" t="s">
        <v>9536</v>
      </c>
      <c r="AX65" s="17" t="s">
        <v>9536</v>
      </c>
      <c r="AY65" s="17" t="s">
        <v>9536</v>
      </c>
      <c r="AZ65" s="17" t="s">
        <v>9536</v>
      </c>
      <c r="BA65" s="17" t="s">
        <v>9536</v>
      </c>
      <c r="BB65" s="17" t="s">
        <v>9536</v>
      </c>
      <c r="BC65" s="17" t="s">
        <v>9536</v>
      </c>
      <c r="BD65" s="17" t="s">
        <v>9536</v>
      </c>
      <c r="BE65" s="17" t="s">
        <v>9536</v>
      </c>
      <c r="BF65" s="17" t="s">
        <v>9536</v>
      </c>
      <c r="BG65" s="17" t="s">
        <v>9536</v>
      </c>
      <c r="BH65" s="17" t="s">
        <v>9536</v>
      </c>
      <c r="BI65" s="17" t="s">
        <v>9536</v>
      </c>
      <c r="BJ65" s="17" t="s">
        <v>9536</v>
      </c>
      <c r="BK65" s="17" t="s">
        <v>9536</v>
      </c>
      <c r="BL65" s="17" t="s">
        <v>9536</v>
      </c>
      <c r="BM65" s="17" t="s">
        <v>9536</v>
      </c>
      <c r="BN65" s="17" t="s">
        <v>9536</v>
      </c>
      <c r="BO65" s="17" t="s">
        <v>9536</v>
      </c>
      <c r="BP65" s="17" t="s">
        <v>9536</v>
      </c>
      <c r="BQ65" s="17" t="s">
        <v>9536</v>
      </c>
      <c r="BR65" s="17" t="s">
        <v>9536</v>
      </c>
      <c r="BS65" s="17" t="s">
        <v>9536</v>
      </c>
      <c r="BT65" s="17" t="s">
        <v>9536</v>
      </c>
      <c r="BU65" s="17" t="s">
        <v>9536</v>
      </c>
      <c r="BV65" s="17" t="s">
        <v>9536</v>
      </c>
      <c r="BW65" s="17" t="s">
        <v>9536</v>
      </c>
      <c r="BX65" s="17" t="s">
        <v>9536</v>
      </c>
      <c r="BY65" s="17" t="s">
        <v>9536</v>
      </c>
      <c r="BZ65" s="17" t="s">
        <v>9536</v>
      </c>
      <c r="CA65" s="17" t="s">
        <v>9536</v>
      </c>
      <c r="CB65" s="17" t="s">
        <v>9536</v>
      </c>
      <c r="CC65" s="17" t="s">
        <v>9536</v>
      </c>
      <c r="CD65" s="17" t="s">
        <v>9536</v>
      </c>
      <c r="CE65" s="17" t="s">
        <v>9536</v>
      </c>
      <c r="CF65" s="17" t="s">
        <v>9536</v>
      </c>
      <c r="CG65" s="17" t="s">
        <v>9536</v>
      </c>
      <c r="CH65" s="17" t="s">
        <v>9536</v>
      </c>
      <c r="CI65" s="17" t="s">
        <v>9536</v>
      </c>
      <c r="CJ65" s="17" t="s">
        <v>9536</v>
      </c>
      <c r="CK65" s="17" t="s">
        <v>9536</v>
      </c>
      <c r="CL65" s="17" t="s">
        <v>9536</v>
      </c>
      <c r="CM65" s="17" t="s">
        <v>9536</v>
      </c>
      <c r="CN65" s="17" t="s">
        <v>9536</v>
      </c>
      <c r="CO65" s="17" t="s">
        <v>9536</v>
      </c>
      <c r="CP65" s="17" t="s">
        <v>9536</v>
      </c>
      <c r="CQ65" s="17" t="s">
        <v>9536</v>
      </c>
      <c r="CR65" s="17" t="s">
        <v>9536</v>
      </c>
      <c r="CS65" s="17" t="s">
        <v>9536</v>
      </c>
      <c r="CT65" s="17" t="s">
        <v>9536</v>
      </c>
      <c r="CU65" s="17" t="s">
        <v>9536</v>
      </c>
      <c r="CV65" s="17" t="s">
        <v>9536</v>
      </c>
      <c r="CW65" s="17" t="s">
        <v>9536</v>
      </c>
      <c r="CX65" s="17" t="s">
        <v>9536</v>
      </c>
      <c r="CY65" s="17" t="s">
        <v>9536</v>
      </c>
      <c r="CZ65" s="17" t="s">
        <v>9536</v>
      </c>
      <c r="DA65" s="17" t="s">
        <v>9536</v>
      </c>
      <c r="DB65" s="17" t="s">
        <v>9536</v>
      </c>
      <c r="DC65" s="17" t="s">
        <v>9536</v>
      </c>
      <c r="DD65" s="17" t="s">
        <v>9536</v>
      </c>
      <c r="DE65" s="17" t="s">
        <v>9536</v>
      </c>
      <c r="DF65" s="17" t="s">
        <v>9536</v>
      </c>
      <c r="DG65" s="17" t="s">
        <v>9536</v>
      </c>
      <c r="DH65" s="17" t="s">
        <v>9536</v>
      </c>
      <c r="DI65" s="17" t="s">
        <v>9536</v>
      </c>
      <c r="DJ65" s="17" t="s">
        <v>9536</v>
      </c>
      <c r="DK65" s="17" t="s">
        <v>9536</v>
      </c>
      <c r="DL65" s="17" t="s">
        <v>9536</v>
      </c>
      <c r="DM65" s="17" t="s">
        <v>9536</v>
      </c>
      <c r="DN65" s="17" t="s">
        <v>9536</v>
      </c>
      <c r="DO65" s="17" t="s">
        <v>9536</v>
      </c>
      <c r="DP65" s="17" t="s">
        <v>9536</v>
      </c>
      <c r="DQ65" s="17" t="s">
        <v>9536</v>
      </c>
      <c r="DR65" s="17" t="s">
        <v>9536</v>
      </c>
      <c r="DS65" s="17" t="s">
        <v>9536</v>
      </c>
      <c r="DT65" s="17" t="s">
        <v>9536</v>
      </c>
      <c r="DU65" s="17" t="s">
        <v>9536</v>
      </c>
      <c r="DV65" s="17" t="s">
        <v>9536</v>
      </c>
      <c r="DW65" s="17" t="s">
        <v>9536</v>
      </c>
      <c r="DX65" s="17" t="s">
        <v>9536</v>
      </c>
      <c r="DY65" s="17" t="s">
        <v>9536</v>
      </c>
      <c r="DZ65" s="17" t="s">
        <v>9536</v>
      </c>
      <c r="EA65" s="17" t="s">
        <v>9536</v>
      </c>
      <c r="EB65" s="17" t="s">
        <v>9536</v>
      </c>
      <c r="EC65" s="17" t="s">
        <v>9536</v>
      </c>
      <c r="ED65" s="17" t="s">
        <v>9536</v>
      </c>
      <c r="EE65" s="17" t="s">
        <v>9536</v>
      </c>
      <c r="EF65" s="17" t="s">
        <v>9536</v>
      </c>
      <c r="EG65" s="17" t="s">
        <v>9536</v>
      </c>
      <c r="EH65" s="17" t="s">
        <v>9536</v>
      </c>
      <c r="EI65" s="17" t="s">
        <v>9536</v>
      </c>
      <c r="EJ65" s="17" t="s">
        <v>9536</v>
      </c>
      <c r="EK65" s="17" t="s">
        <v>9536</v>
      </c>
      <c r="EL65" s="17" t="s">
        <v>9536</v>
      </c>
      <c r="EM65" s="17" t="s">
        <v>9536</v>
      </c>
      <c r="EN65" s="17" t="s">
        <v>9536</v>
      </c>
      <c r="EO65" s="17" t="s">
        <v>9536</v>
      </c>
      <c r="EP65" s="17" t="s">
        <v>9536</v>
      </c>
      <c r="EQ65" s="17" t="s">
        <v>9536</v>
      </c>
      <c r="ER65" s="17" t="s">
        <v>9536</v>
      </c>
      <c r="ES65" s="17" t="s">
        <v>9536</v>
      </c>
      <c r="ET65" s="17" t="s">
        <v>9536</v>
      </c>
      <c r="EU65" s="17" t="s">
        <v>9536</v>
      </c>
      <c r="EV65" s="17" t="s">
        <v>9536</v>
      </c>
      <c r="EW65" s="17" t="s">
        <v>9536</v>
      </c>
      <c r="EX65" s="17" t="s">
        <v>9536</v>
      </c>
      <c r="EY65" s="17" t="s">
        <v>9536</v>
      </c>
      <c r="EZ65" s="17" t="s">
        <v>9536</v>
      </c>
      <c r="FA65" s="17" t="s">
        <v>9536</v>
      </c>
      <c r="FB65" s="17" t="s">
        <v>9536</v>
      </c>
      <c r="FC65" s="17" t="s">
        <v>9536</v>
      </c>
      <c r="FD65" s="17" t="s">
        <v>9536</v>
      </c>
      <c r="FE65" s="17" t="s">
        <v>9536</v>
      </c>
      <c r="FF65" s="17" t="s">
        <v>9536</v>
      </c>
      <c r="FG65" s="17" t="s">
        <v>9536</v>
      </c>
      <c r="FH65" s="17" t="s">
        <v>9536</v>
      </c>
      <c r="FI65" s="17" t="s">
        <v>9536</v>
      </c>
      <c r="FJ65" s="17" t="s">
        <v>9536</v>
      </c>
      <c r="FK65" s="17" t="s">
        <v>9536</v>
      </c>
      <c r="FL65" s="17" t="s">
        <v>9536</v>
      </c>
      <c r="FM65" s="17" t="s">
        <v>9536</v>
      </c>
      <c r="FN65" s="17" t="s">
        <v>9536</v>
      </c>
      <c r="FO65" s="17" t="s">
        <v>9536</v>
      </c>
      <c r="FP65" s="17" t="s">
        <v>9536</v>
      </c>
      <c r="FQ65" s="17" t="s">
        <v>9536</v>
      </c>
      <c r="FR65" s="17" t="s">
        <v>9536</v>
      </c>
      <c r="FS65" s="17" t="s">
        <v>9536</v>
      </c>
      <c r="FT65" s="17" t="s">
        <v>9536</v>
      </c>
      <c r="FU65" s="17" t="s">
        <v>9536</v>
      </c>
      <c r="FV65" s="17" t="s">
        <v>9536</v>
      </c>
      <c r="FW65" s="17" t="s">
        <v>9536</v>
      </c>
      <c r="FX65" s="17" t="s">
        <v>9536</v>
      </c>
      <c r="FY65" s="17" t="s">
        <v>9536</v>
      </c>
      <c r="FZ65" s="17" t="s">
        <v>9536</v>
      </c>
      <c r="GA65" s="17" t="s">
        <v>9536</v>
      </c>
      <c r="GB65" s="17" t="s">
        <v>9536</v>
      </c>
      <c r="GC65" s="17" t="s">
        <v>9536</v>
      </c>
      <c r="GD65" s="17" t="s">
        <v>9536</v>
      </c>
      <c r="GE65" s="17" t="s">
        <v>9536</v>
      </c>
      <c r="GF65" s="17" t="s">
        <v>9536</v>
      </c>
      <c r="GG65" s="17" t="s">
        <v>9536</v>
      </c>
      <c r="GH65" s="17" t="s">
        <v>9536</v>
      </c>
      <c r="GI65" s="17" t="s">
        <v>9536</v>
      </c>
      <c r="GJ65" s="17" t="s">
        <v>9536</v>
      </c>
      <c r="GK65" s="17" t="s">
        <v>9536</v>
      </c>
      <c r="GL65" s="17" t="s">
        <v>9536</v>
      </c>
      <c r="GM65" s="17" t="s">
        <v>9536</v>
      </c>
      <c r="GN65" s="17" t="s">
        <v>9536</v>
      </c>
      <c r="GO65" s="17" t="s">
        <v>9536</v>
      </c>
      <c r="GP65" s="17" t="s">
        <v>9536</v>
      </c>
      <c r="GQ65" s="17" t="s">
        <v>9536</v>
      </c>
      <c r="GR65" s="17" t="s">
        <v>9536</v>
      </c>
      <c r="GS65" s="17" t="s">
        <v>9536</v>
      </c>
      <c r="GT65" s="17" t="s">
        <v>9536</v>
      </c>
    </row>
    <row r="66" spans="1:202">
      <c r="A66" s="24" t="s">
        <v>327</v>
      </c>
      <c r="B66" s="24" t="s">
        <v>328</v>
      </c>
      <c r="C66" s="17" t="s">
        <v>9536</v>
      </c>
      <c r="D66" s="17" t="s">
        <v>9536</v>
      </c>
      <c r="E66" s="17" t="s">
        <v>9536</v>
      </c>
      <c r="F66" s="17" t="s">
        <v>9536</v>
      </c>
      <c r="G66" s="17" t="s">
        <v>9536</v>
      </c>
      <c r="H66" s="17" t="s">
        <v>9536</v>
      </c>
      <c r="I66" s="17" t="s">
        <v>9536</v>
      </c>
      <c r="J66" s="17" t="s">
        <v>9536</v>
      </c>
      <c r="K66" s="17" t="s">
        <v>9536</v>
      </c>
      <c r="L66" s="17" t="s">
        <v>9536</v>
      </c>
      <c r="M66" s="17" t="s">
        <v>9536</v>
      </c>
      <c r="N66" s="17" t="s">
        <v>9536</v>
      </c>
      <c r="O66" s="17" t="s">
        <v>9536</v>
      </c>
      <c r="P66" s="17" t="s">
        <v>9536</v>
      </c>
      <c r="Q66" s="17" t="s">
        <v>9536</v>
      </c>
      <c r="R66" s="17" t="s">
        <v>9536</v>
      </c>
      <c r="S66" s="17" t="s">
        <v>9536</v>
      </c>
      <c r="T66" s="17" t="s">
        <v>9536</v>
      </c>
      <c r="U66" s="17" t="s">
        <v>9536</v>
      </c>
      <c r="V66" s="17" t="s">
        <v>9536</v>
      </c>
      <c r="W66" s="17" t="s">
        <v>9536</v>
      </c>
      <c r="X66" s="17" t="s">
        <v>9536</v>
      </c>
      <c r="Y66" s="17" t="s">
        <v>9536</v>
      </c>
      <c r="Z66" s="17" t="s">
        <v>9536</v>
      </c>
      <c r="AA66" s="17" t="s">
        <v>9536</v>
      </c>
      <c r="AB66" s="17" t="s">
        <v>9536</v>
      </c>
      <c r="AC66" s="17" t="s">
        <v>9536</v>
      </c>
      <c r="AD66" s="17" t="s">
        <v>9536</v>
      </c>
      <c r="AE66" s="17" t="s">
        <v>9536</v>
      </c>
      <c r="AF66" s="17" t="s">
        <v>9536</v>
      </c>
      <c r="AG66" s="17" t="s">
        <v>9536</v>
      </c>
      <c r="AH66" s="17" t="s">
        <v>9536</v>
      </c>
      <c r="AI66" s="17" t="s">
        <v>9536</v>
      </c>
      <c r="AJ66" s="17" t="s">
        <v>9536</v>
      </c>
      <c r="AK66" s="17" t="s">
        <v>9536</v>
      </c>
      <c r="AL66" s="17" t="s">
        <v>9536</v>
      </c>
      <c r="AM66" s="17" t="s">
        <v>9536</v>
      </c>
      <c r="AN66" s="17" t="s">
        <v>9536</v>
      </c>
      <c r="AO66" s="17" t="s">
        <v>9536</v>
      </c>
      <c r="AP66" s="17" t="s">
        <v>9536</v>
      </c>
      <c r="AQ66" s="17" t="s">
        <v>9536</v>
      </c>
      <c r="AR66" s="17" t="s">
        <v>9536</v>
      </c>
      <c r="AS66" s="17" t="s">
        <v>9536</v>
      </c>
      <c r="AT66" s="17" t="s">
        <v>9536</v>
      </c>
      <c r="AU66" s="17" t="s">
        <v>9536</v>
      </c>
      <c r="AV66" s="17" t="s">
        <v>9536</v>
      </c>
      <c r="AW66" s="17" t="s">
        <v>9536</v>
      </c>
      <c r="AX66" s="17" t="s">
        <v>9536</v>
      </c>
      <c r="AY66" s="17" t="s">
        <v>9536</v>
      </c>
      <c r="AZ66" s="17" t="s">
        <v>9536</v>
      </c>
      <c r="BA66" s="17" t="s">
        <v>9536</v>
      </c>
      <c r="BB66" s="17" t="s">
        <v>9536</v>
      </c>
      <c r="BC66" s="17" t="s">
        <v>9536</v>
      </c>
      <c r="BD66" s="17" t="s">
        <v>9536</v>
      </c>
      <c r="BE66" s="17" t="s">
        <v>9536</v>
      </c>
      <c r="BF66" s="17" t="s">
        <v>9536</v>
      </c>
      <c r="BG66" s="17" t="s">
        <v>9536</v>
      </c>
      <c r="BH66" s="17" t="s">
        <v>9536</v>
      </c>
      <c r="BI66" s="17" t="s">
        <v>9536</v>
      </c>
      <c r="BJ66" s="17" t="s">
        <v>9536</v>
      </c>
      <c r="BK66" s="17" t="s">
        <v>9536</v>
      </c>
      <c r="BL66" s="17" t="s">
        <v>9536</v>
      </c>
      <c r="BM66" s="17" t="s">
        <v>9536</v>
      </c>
      <c r="BN66" s="17" t="s">
        <v>9536</v>
      </c>
      <c r="BO66" s="17" t="s">
        <v>9536</v>
      </c>
      <c r="BP66" s="17" t="s">
        <v>9536</v>
      </c>
      <c r="BQ66" s="17" t="s">
        <v>9536</v>
      </c>
      <c r="BR66" s="17" t="s">
        <v>9536</v>
      </c>
      <c r="BS66" s="17" t="s">
        <v>9536</v>
      </c>
      <c r="BT66" s="17" t="s">
        <v>9536</v>
      </c>
      <c r="BU66" s="17" t="s">
        <v>9536</v>
      </c>
      <c r="BV66" s="17" t="s">
        <v>9536</v>
      </c>
      <c r="BW66" s="17" t="s">
        <v>9536</v>
      </c>
      <c r="BX66" s="17" t="s">
        <v>9536</v>
      </c>
      <c r="BY66" s="17" t="s">
        <v>9536</v>
      </c>
      <c r="BZ66" s="17" t="s">
        <v>9536</v>
      </c>
      <c r="CA66" s="17" t="s">
        <v>9536</v>
      </c>
      <c r="CB66" s="17" t="s">
        <v>9536</v>
      </c>
      <c r="CC66" s="17" t="s">
        <v>9536</v>
      </c>
      <c r="CD66" s="17" t="s">
        <v>9536</v>
      </c>
      <c r="CE66" s="17" t="s">
        <v>9536</v>
      </c>
      <c r="CF66" s="17" t="s">
        <v>9536</v>
      </c>
      <c r="CG66" s="17" t="s">
        <v>9536</v>
      </c>
      <c r="CH66" s="17" t="s">
        <v>9536</v>
      </c>
      <c r="CI66" s="17" t="s">
        <v>9536</v>
      </c>
      <c r="CJ66" s="17" t="s">
        <v>9536</v>
      </c>
      <c r="CK66" s="17" t="s">
        <v>9536</v>
      </c>
      <c r="CL66" s="17" t="s">
        <v>9536</v>
      </c>
      <c r="CM66" s="17" t="s">
        <v>9536</v>
      </c>
      <c r="CN66" s="17" t="s">
        <v>9536</v>
      </c>
      <c r="CO66" s="17" t="s">
        <v>9536</v>
      </c>
      <c r="CP66" s="17" t="s">
        <v>9536</v>
      </c>
      <c r="CQ66" s="17" t="s">
        <v>9536</v>
      </c>
      <c r="CR66" s="17" t="s">
        <v>9536</v>
      </c>
      <c r="CS66" s="17" t="s">
        <v>9536</v>
      </c>
      <c r="CT66" s="17" t="s">
        <v>9536</v>
      </c>
      <c r="CU66" s="17" t="s">
        <v>9536</v>
      </c>
      <c r="CV66" s="17" t="s">
        <v>9536</v>
      </c>
      <c r="CW66" s="17" t="s">
        <v>9536</v>
      </c>
      <c r="CX66" s="17" t="s">
        <v>9536</v>
      </c>
      <c r="CY66" s="17" t="s">
        <v>9536</v>
      </c>
      <c r="CZ66" s="17" t="s">
        <v>9536</v>
      </c>
      <c r="DA66" s="17" t="s">
        <v>9536</v>
      </c>
      <c r="DB66" s="17" t="s">
        <v>9536</v>
      </c>
      <c r="DC66" s="17" t="s">
        <v>9536</v>
      </c>
      <c r="DD66" s="17" t="s">
        <v>9536</v>
      </c>
      <c r="DE66" s="17" t="s">
        <v>9536</v>
      </c>
      <c r="DF66" s="17" t="s">
        <v>9536</v>
      </c>
      <c r="DG66" s="17" t="s">
        <v>9536</v>
      </c>
      <c r="DH66" s="17" t="s">
        <v>9536</v>
      </c>
      <c r="DI66" s="17" t="s">
        <v>9536</v>
      </c>
      <c r="DJ66" s="17" t="s">
        <v>9536</v>
      </c>
      <c r="DK66" s="17" t="s">
        <v>9536</v>
      </c>
      <c r="DL66" s="17" t="s">
        <v>9536</v>
      </c>
      <c r="DM66" s="17" t="s">
        <v>9536</v>
      </c>
      <c r="DN66" s="17" t="s">
        <v>9536</v>
      </c>
      <c r="DO66" s="17" t="s">
        <v>9536</v>
      </c>
      <c r="DP66" s="17" t="s">
        <v>9536</v>
      </c>
      <c r="DQ66" s="17" t="s">
        <v>9536</v>
      </c>
      <c r="DR66" s="17" t="s">
        <v>9536</v>
      </c>
      <c r="DS66" s="17" t="s">
        <v>9536</v>
      </c>
      <c r="DT66" s="17" t="s">
        <v>9536</v>
      </c>
      <c r="DU66" s="17" t="s">
        <v>9536</v>
      </c>
      <c r="DV66" s="17" t="s">
        <v>9536</v>
      </c>
      <c r="DW66" s="17" t="s">
        <v>9536</v>
      </c>
      <c r="DX66" s="17" t="s">
        <v>9536</v>
      </c>
      <c r="DY66" s="17" t="s">
        <v>9536</v>
      </c>
      <c r="DZ66" s="17" t="s">
        <v>9536</v>
      </c>
      <c r="EA66" s="17" t="s">
        <v>9536</v>
      </c>
      <c r="EB66" s="17" t="s">
        <v>9536</v>
      </c>
      <c r="EC66" s="17" t="s">
        <v>9536</v>
      </c>
      <c r="ED66" s="17" t="s">
        <v>9536</v>
      </c>
      <c r="EE66" s="17" t="s">
        <v>9536</v>
      </c>
      <c r="EF66" s="17" t="s">
        <v>9536</v>
      </c>
      <c r="EG66" s="17" t="s">
        <v>9536</v>
      </c>
      <c r="EH66" s="17" t="s">
        <v>9536</v>
      </c>
      <c r="EI66" s="17" t="s">
        <v>9536</v>
      </c>
      <c r="EJ66" s="17" t="s">
        <v>9536</v>
      </c>
      <c r="EK66" s="17" t="s">
        <v>9536</v>
      </c>
      <c r="EL66" s="17" t="s">
        <v>9536</v>
      </c>
      <c r="EM66" s="17" t="s">
        <v>9536</v>
      </c>
      <c r="EN66" s="17" t="s">
        <v>9536</v>
      </c>
      <c r="EO66" s="17" t="s">
        <v>9536</v>
      </c>
      <c r="EP66" s="17" t="s">
        <v>9536</v>
      </c>
      <c r="EQ66" s="17" t="s">
        <v>9536</v>
      </c>
      <c r="ER66" s="17" t="s">
        <v>9536</v>
      </c>
      <c r="ES66" s="17" t="s">
        <v>9536</v>
      </c>
      <c r="ET66" s="17" t="s">
        <v>9536</v>
      </c>
      <c r="EU66" s="17" t="s">
        <v>9536</v>
      </c>
      <c r="EV66" s="17" t="s">
        <v>9536</v>
      </c>
      <c r="EW66" s="17" t="s">
        <v>9536</v>
      </c>
      <c r="EX66" s="17" t="s">
        <v>9536</v>
      </c>
      <c r="EY66" s="17" t="s">
        <v>9536</v>
      </c>
      <c r="EZ66" s="17" t="s">
        <v>9536</v>
      </c>
      <c r="FA66" s="17" t="s">
        <v>9536</v>
      </c>
      <c r="FB66" s="17" t="s">
        <v>9536</v>
      </c>
      <c r="FC66" s="17" t="s">
        <v>9536</v>
      </c>
      <c r="FD66" s="17" t="s">
        <v>9536</v>
      </c>
      <c r="FE66" s="17" t="s">
        <v>9536</v>
      </c>
      <c r="FF66" s="17" t="s">
        <v>9536</v>
      </c>
      <c r="FG66" s="17" t="s">
        <v>9536</v>
      </c>
      <c r="FH66" s="17" t="s">
        <v>9536</v>
      </c>
      <c r="FI66" s="17" t="s">
        <v>9536</v>
      </c>
      <c r="FJ66" s="17" t="s">
        <v>9536</v>
      </c>
      <c r="FK66" s="17" t="s">
        <v>9536</v>
      </c>
      <c r="FL66" s="17" t="s">
        <v>9536</v>
      </c>
      <c r="FM66" s="17" t="s">
        <v>9536</v>
      </c>
      <c r="FN66" s="17" t="s">
        <v>9536</v>
      </c>
      <c r="FO66" s="17" t="s">
        <v>9536</v>
      </c>
      <c r="FP66" s="17" t="s">
        <v>9536</v>
      </c>
      <c r="FQ66" s="17" t="s">
        <v>9536</v>
      </c>
      <c r="FR66" s="17" t="s">
        <v>9536</v>
      </c>
      <c r="FS66" s="17" t="s">
        <v>9536</v>
      </c>
      <c r="FT66" s="17" t="s">
        <v>9536</v>
      </c>
      <c r="FU66" s="17" t="s">
        <v>9536</v>
      </c>
      <c r="FV66" s="17" t="s">
        <v>9536</v>
      </c>
      <c r="FW66" s="17" t="s">
        <v>9536</v>
      </c>
      <c r="FX66" s="17" t="s">
        <v>9536</v>
      </c>
      <c r="FY66" s="17" t="s">
        <v>9536</v>
      </c>
      <c r="FZ66" s="17" t="s">
        <v>9536</v>
      </c>
      <c r="GA66" s="17" t="s">
        <v>9536</v>
      </c>
      <c r="GB66" s="17" t="s">
        <v>9536</v>
      </c>
      <c r="GC66" s="17" t="s">
        <v>9536</v>
      </c>
      <c r="GD66" s="17" t="s">
        <v>9536</v>
      </c>
      <c r="GE66" s="17" t="s">
        <v>9536</v>
      </c>
      <c r="GF66" s="17" t="s">
        <v>9536</v>
      </c>
      <c r="GG66" s="17" t="s">
        <v>9536</v>
      </c>
      <c r="GH66" s="17" t="s">
        <v>9536</v>
      </c>
      <c r="GI66" s="17" t="s">
        <v>9536</v>
      </c>
      <c r="GJ66" s="17" t="s">
        <v>9536</v>
      </c>
      <c r="GK66" s="17" t="s">
        <v>9536</v>
      </c>
      <c r="GL66" s="17" t="s">
        <v>9536</v>
      </c>
      <c r="GM66" s="17" t="s">
        <v>9536</v>
      </c>
      <c r="GN66" s="17" t="s">
        <v>9536</v>
      </c>
      <c r="GO66" s="17" t="s">
        <v>9536</v>
      </c>
      <c r="GP66" s="17" t="s">
        <v>9536</v>
      </c>
      <c r="GQ66" s="17" t="s">
        <v>9536</v>
      </c>
      <c r="GR66" s="17" t="s">
        <v>9536</v>
      </c>
      <c r="GS66" s="17" t="s">
        <v>9536</v>
      </c>
      <c r="GT66" s="17" t="s">
        <v>9536</v>
      </c>
    </row>
    <row r="67" spans="1:202">
      <c r="A67" s="24" t="s">
        <v>319</v>
      </c>
      <c r="B67" s="24" t="s">
        <v>329</v>
      </c>
      <c r="C67" s="17" t="s">
        <v>9536</v>
      </c>
      <c r="D67" s="17" t="s">
        <v>9536</v>
      </c>
      <c r="E67" s="17" t="s">
        <v>9536</v>
      </c>
      <c r="F67" s="17" t="s">
        <v>9536</v>
      </c>
      <c r="G67" s="17" t="s">
        <v>9536</v>
      </c>
      <c r="H67" s="17" t="s">
        <v>9536</v>
      </c>
      <c r="I67" s="17" t="s">
        <v>9536</v>
      </c>
      <c r="J67" s="17" t="s">
        <v>9536</v>
      </c>
      <c r="K67" s="17" t="s">
        <v>9536</v>
      </c>
      <c r="L67" s="17" t="s">
        <v>9536</v>
      </c>
      <c r="M67" s="17" t="s">
        <v>9536</v>
      </c>
      <c r="N67" s="17" t="s">
        <v>9536</v>
      </c>
      <c r="O67" s="17" t="s">
        <v>9536</v>
      </c>
      <c r="P67" s="17" t="s">
        <v>9536</v>
      </c>
      <c r="Q67" s="17" t="s">
        <v>9536</v>
      </c>
      <c r="R67" s="17" t="s">
        <v>9536</v>
      </c>
      <c r="S67" s="17" t="s">
        <v>9536</v>
      </c>
      <c r="T67" s="17" t="s">
        <v>9536</v>
      </c>
      <c r="U67" s="17" t="s">
        <v>9536</v>
      </c>
      <c r="V67" s="17" t="s">
        <v>9536</v>
      </c>
      <c r="W67" s="17" t="s">
        <v>9536</v>
      </c>
      <c r="X67" s="17" t="s">
        <v>9536</v>
      </c>
      <c r="Y67" s="17" t="s">
        <v>9536</v>
      </c>
      <c r="Z67" s="17" t="s">
        <v>9536</v>
      </c>
      <c r="AA67" s="17" t="s">
        <v>9536</v>
      </c>
      <c r="AB67" s="17" t="s">
        <v>9536</v>
      </c>
      <c r="AC67" s="17" t="s">
        <v>9536</v>
      </c>
      <c r="AD67" s="17" t="s">
        <v>9536</v>
      </c>
      <c r="AE67" s="17" t="s">
        <v>9536</v>
      </c>
      <c r="AF67" s="17" t="s">
        <v>9536</v>
      </c>
      <c r="AG67" s="17" t="s">
        <v>9536</v>
      </c>
      <c r="AH67" s="17" t="s">
        <v>9536</v>
      </c>
      <c r="AI67" s="17" t="s">
        <v>9536</v>
      </c>
      <c r="AJ67" s="17" t="s">
        <v>9536</v>
      </c>
      <c r="AK67" s="17" t="s">
        <v>9536</v>
      </c>
      <c r="AL67" s="17" t="s">
        <v>9536</v>
      </c>
      <c r="AM67" s="17" t="s">
        <v>9536</v>
      </c>
      <c r="AN67" s="17" t="s">
        <v>9536</v>
      </c>
      <c r="AO67" s="17" t="s">
        <v>9536</v>
      </c>
      <c r="AP67" s="17" t="s">
        <v>9536</v>
      </c>
      <c r="AQ67" s="17" t="s">
        <v>9536</v>
      </c>
      <c r="AR67" s="17" t="s">
        <v>9536</v>
      </c>
      <c r="AS67" s="17" t="s">
        <v>9536</v>
      </c>
      <c r="AT67" s="17" t="s">
        <v>9536</v>
      </c>
      <c r="AU67" s="17" t="s">
        <v>9536</v>
      </c>
      <c r="AV67" s="17" t="s">
        <v>9536</v>
      </c>
      <c r="AW67" s="17" t="s">
        <v>9536</v>
      </c>
      <c r="AX67" s="17" t="s">
        <v>9536</v>
      </c>
      <c r="AY67" s="17" t="s">
        <v>9536</v>
      </c>
      <c r="AZ67" s="17" t="s">
        <v>9536</v>
      </c>
      <c r="BA67" s="17" t="s">
        <v>9536</v>
      </c>
      <c r="BB67" s="17" t="s">
        <v>9536</v>
      </c>
      <c r="BC67" s="17" t="s">
        <v>9536</v>
      </c>
      <c r="BD67" s="17" t="s">
        <v>9536</v>
      </c>
      <c r="BE67" s="17" t="s">
        <v>9536</v>
      </c>
      <c r="BF67" s="17" t="s">
        <v>9536</v>
      </c>
      <c r="BG67" s="17" t="s">
        <v>9536</v>
      </c>
      <c r="BH67" s="17" t="s">
        <v>9536</v>
      </c>
      <c r="BI67" s="17" t="s">
        <v>9536</v>
      </c>
      <c r="BJ67" s="17" t="s">
        <v>9536</v>
      </c>
      <c r="BK67" s="17" t="s">
        <v>9536</v>
      </c>
      <c r="BL67" s="17" t="s">
        <v>9536</v>
      </c>
      <c r="BM67" s="17" t="s">
        <v>9536</v>
      </c>
      <c r="BN67" s="17" t="s">
        <v>9536</v>
      </c>
      <c r="BO67" s="17" t="s">
        <v>9536</v>
      </c>
      <c r="BP67" s="17" t="s">
        <v>9536</v>
      </c>
      <c r="BQ67" s="17" t="s">
        <v>9536</v>
      </c>
      <c r="BR67" s="17" t="s">
        <v>9536</v>
      </c>
      <c r="BS67" s="17" t="s">
        <v>9536</v>
      </c>
      <c r="BT67" s="17" t="s">
        <v>9536</v>
      </c>
      <c r="BU67" s="17" t="s">
        <v>9536</v>
      </c>
      <c r="BV67" s="17" t="s">
        <v>9536</v>
      </c>
      <c r="BW67" s="17" t="s">
        <v>9536</v>
      </c>
      <c r="BX67" s="17" t="s">
        <v>9536</v>
      </c>
      <c r="BY67" s="17" t="s">
        <v>9536</v>
      </c>
      <c r="BZ67" s="17" t="s">
        <v>9536</v>
      </c>
      <c r="CA67" s="17" t="s">
        <v>9536</v>
      </c>
      <c r="CB67" s="17" t="s">
        <v>9536</v>
      </c>
      <c r="CC67" s="17" t="s">
        <v>9536</v>
      </c>
      <c r="CD67" s="17" t="s">
        <v>9536</v>
      </c>
      <c r="CE67" s="17" t="s">
        <v>9536</v>
      </c>
      <c r="CF67" s="17" t="s">
        <v>9536</v>
      </c>
      <c r="CG67" s="17" t="s">
        <v>9536</v>
      </c>
      <c r="CH67" s="17" t="s">
        <v>9536</v>
      </c>
      <c r="CI67" s="17" t="s">
        <v>9536</v>
      </c>
      <c r="CJ67" s="17" t="s">
        <v>9536</v>
      </c>
      <c r="CK67" s="17" t="s">
        <v>9536</v>
      </c>
      <c r="CL67" s="17" t="s">
        <v>9536</v>
      </c>
      <c r="CM67" s="17" t="s">
        <v>9536</v>
      </c>
      <c r="CN67" s="17" t="s">
        <v>9536</v>
      </c>
      <c r="CO67" s="17" t="s">
        <v>9536</v>
      </c>
      <c r="CP67" s="17" t="s">
        <v>9536</v>
      </c>
      <c r="CQ67" s="17" t="s">
        <v>9536</v>
      </c>
      <c r="CR67" s="17" t="s">
        <v>9536</v>
      </c>
      <c r="CS67" s="17" t="s">
        <v>9536</v>
      </c>
      <c r="CT67" s="17" t="s">
        <v>9536</v>
      </c>
      <c r="CU67" s="17" t="s">
        <v>9536</v>
      </c>
      <c r="CV67" s="17" t="s">
        <v>9536</v>
      </c>
      <c r="CW67" s="17" t="s">
        <v>9536</v>
      </c>
      <c r="CX67" s="17" t="s">
        <v>9536</v>
      </c>
      <c r="CY67" s="17" t="s">
        <v>9536</v>
      </c>
      <c r="CZ67" s="17" t="s">
        <v>9536</v>
      </c>
      <c r="DA67" s="17" t="s">
        <v>9536</v>
      </c>
      <c r="DB67" s="17" t="s">
        <v>9536</v>
      </c>
      <c r="DC67" s="17" t="s">
        <v>9536</v>
      </c>
      <c r="DD67" s="17" t="s">
        <v>9536</v>
      </c>
      <c r="DE67" s="17" t="s">
        <v>9536</v>
      </c>
      <c r="DF67" s="17" t="s">
        <v>9536</v>
      </c>
      <c r="DG67" s="17" t="s">
        <v>9536</v>
      </c>
      <c r="DH67" s="17" t="s">
        <v>9536</v>
      </c>
      <c r="DI67" s="17" t="s">
        <v>9536</v>
      </c>
      <c r="DJ67" s="17" t="s">
        <v>9536</v>
      </c>
      <c r="DK67" s="17" t="s">
        <v>9536</v>
      </c>
      <c r="DL67" s="17" t="s">
        <v>9536</v>
      </c>
      <c r="DM67" s="17" t="s">
        <v>9536</v>
      </c>
      <c r="DN67" s="17" t="s">
        <v>9536</v>
      </c>
      <c r="DO67" s="17" t="s">
        <v>9536</v>
      </c>
      <c r="DP67" s="17" t="s">
        <v>9536</v>
      </c>
      <c r="DQ67" s="17" t="s">
        <v>9536</v>
      </c>
      <c r="DR67" s="17" t="s">
        <v>9536</v>
      </c>
      <c r="DS67" s="17" t="s">
        <v>9536</v>
      </c>
      <c r="DT67" s="17" t="s">
        <v>9536</v>
      </c>
      <c r="DU67" s="17" t="s">
        <v>9536</v>
      </c>
      <c r="DV67" s="17" t="s">
        <v>9536</v>
      </c>
      <c r="DW67" s="17" t="s">
        <v>9536</v>
      </c>
      <c r="DX67" s="17" t="s">
        <v>9536</v>
      </c>
      <c r="DY67" s="17" t="s">
        <v>9536</v>
      </c>
      <c r="DZ67" s="17" t="s">
        <v>9536</v>
      </c>
      <c r="EA67" s="17" t="s">
        <v>9536</v>
      </c>
      <c r="EB67" s="17" t="s">
        <v>9536</v>
      </c>
      <c r="EC67" s="17" t="s">
        <v>9536</v>
      </c>
      <c r="ED67" s="17" t="s">
        <v>9536</v>
      </c>
      <c r="EE67" s="17" t="s">
        <v>9536</v>
      </c>
      <c r="EF67" s="17" t="s">
        <v>9536</v>
      </c>
      <c r="EG67" s="17" t="s">
        <v>9536</v>
      </c>
      <c r="EH67" s="17" t="s">
        <v>9536</v>
      </c>
      <c r="EI67" s="17" t="s">
        <v>9536</v>
      </c>
      <c r="EJ67" s="17" t="s">
        <v>9536</v>
      </c>
      <c r="EK67" s="17" t="s">
        <v>9536</v>
      </c>
      <c r="EL67" s="17" t="s">
        <v>9536</v>
      </c>
      <c r="EM67" s="17" t="s">
        <v>9536</v>
      </c>
      <c r="EN67" s="17" t="s">
        <v>9536</v>
      </c>
      <c r="EO67" s="17" t="s">
        <v>9536</v>
      </c>
      <c r="EP67" s="17" t="s">
        <v>9536</v>
      </c>
      <c r="EQ67" s="17" t="s">
        <v>9536</v>
      </c>
      <c r="ER67" s="17" t="s">
        <v>9536</v>
      </c>
      <c r="ES67" s="17" t="s">
        <v>9536</v>
      </c>
      <c r="ET67" s="17" t="s">
        <v>9536</v>
      </c>
      <c r="EU67" s="17" t="s">
        <v>9536</v>
      </c>
      <c r="EV67" s="17" t="s">
        <v>9536</v>
      </c>
      <c r="EW67" s="17" t="s">
        <v>9536</v>
      </c>
      <c r="EX67" s="17" t="s">
        <v>9536</v>
      </c>
      <c r="EY67" s="17" t="s">
        <v>9536</v>
      </c>
      <c r="EZ67" s="17" t="s">
        <v>9536</v>
      </c>
      <c r="FA67" s="17" t="s">
        <v>9536</v>
      </c>
      <c r="FB67" s="17" t="s">
        <v>9536</v>
      </c>
      <c r="FC67" s="17" t="s">
        <v>9536</v>
      </c>
      <c r="FD67" s="17" t="s">
        <v>9536</v>
      </c>
      <c r="FE67" s="17" t="s">
        <v>9536</v>
      </c>
      <c r="FF67" s="17" t="s">
        <v>9536</v>
      </c>
      <c r="FG67" s="17" t="s">
        <v>9536</v>
      </c>
      <c r="FH67" s="17" t="s">
        <v>9536</v>
      </c>
      <c r="FI67" s="17" t="s">
        <v>9536</v>
      </c>
      <c r="FJ67" s="17" t="s">
        <v>9536</v>
      </c>
      <c r="FK67" s="17" t="s">
        <v>9536</v>
      </c>
      <c r="FL67" s="17" t="s">
        <v>9536</v>
      </c>
      <c r="FM67" s="17" t="s">
        <v>9536</v>
      </c>
      <c r="FN67" s="17" t="s">
        <v>9536</v>
      </c>
      <c r="FO67" s="17" t="s">
        <v>9536</v>
      </c>
      <c r="FP67" s="17" t="s">
        <v>9536</v>
      </c>
      <c r="FQ67" s="17" t="s">
        <v>9536</v>
      </c>
      <c r="FR67" s="17" t="s">
        <v>9536</v>
      </c>
      <c r="FS67" s="17" t="s">
        <v>9536</v>
      </c>
      <c r="FT67" s="17" t="s">
        <v>9536</v>
      </c>
      <c r="FU67" s="17" t="s">
        <v>9536</v>
      </c>
      <c r="FV67" s="17" t="s">
        <v>9536</v>
      </c>
      <c r="FW67" s="17" t="s">
        <v>9536</v>
      </c>
      <c r="FX67" s="17" t="s">
        <v>9536</v>
      </c>
      <c r="FY67" s="17" t="s">
        <v>9536</v>
      </c>
      <c r="FZ67" s="17" t="s">
        <v>9536</v>
      </c>
      <c r="GA67" s="17" t="s">
        <v>9536</v>
      </c>
      <c r="GB67" s="17" t="s">
        <v>9536</v>
      </c>
      <c r="GC67" s="17" t="s">
        <v>9536</v>
      </c>
      <c r="GD67" s="17" t="s">
        <v>9536</v>
      </c>
      <c r="GE67" s="17" t="s">
        <v>9536</v>
      </c>
      <c r="GF67" s="17" t="s">
        <v>9536</v>
      </c>
      <c r="GG67" s="17" t="s">
        <v>9536</v>
      </c>
      <c r="GH67" s="17" t="s">
        <v>9536</v>
      </c>
      <c r="GI67" s="17" t="s">
        <v>9536</v>
      </c>
      <c r="GJ67" s="17" t="s">
        <v>9536</v>
      </c>
      <c r="GK67" s="17" t="s">
        <v>9536</v>
      </c>
      <c r="GL67" s="17" t="s">
        <v>9536</v>
      </c>
      <c r="GM67" s="17" t="s">
        <v>9536</v>
      </c>
      <c r="GN67" s="17" t="s">
        <v>9536</v>
      </c>
      <c r="GO67" s="17" t="s">
        <v>9536</v>
      </c>
      <c r="GP67" s="17" t="s">
        <v>9536</v>
      </c>
      <c r="GQ67" s="17" t="s">
        <v>9536</v>
      </c>
      <c r="GR67" s="17" t="s">
        <v>9536</v>
      </c>
      <c r="GS67" s="17" t="s">
        <v>9536</v>
      </c>
      <c r="GT67" s="17" t="s">
        <v>9536</v>
      </c>
    </row>
    <row r="68" spans="1:202">
      <c r="A68" s="24" t="s">
        <v>330</v>
      </c>
      <c r="B68" s="24" t="s">
        <v>331</v>
      </c>
      <c r="C68" s="17" t="s">
        <v>9536</v>
      </c>
      <c r="D68" s="17" t="s">
        <v>9536</v>
      </c>
      <c r="E68" s="17" t="s">
        <v>9536</v>
      </c>
      <c r="F68" s="17" t="s">
        <v>9536</v>
      </c>
      <c r="G68" s="17" t="s">
        <v>9536</v>
      </c>
      <c r="H68" s="17" t="s">
        <v>9536</v>
      </c>
      <c r="I68" s="17" t="s">
        <v>9536</v>
      </c>
      <c r="J68" s="17" t="s">
        <v>9536</v>
      </c>
      <c r="K68" s="17" t="s">
        <v>9536</v>
      </c>
      <c r="L68" s="17" t="s">
        <v>9536</v>
      </c>
      <c r="M68" s="17" t="s">
        <v>9536</v>
      </c>
      <c r="N68" s="17" t="s">
        <v>9536</v>
      </c>
      <c r="O68" s="17" t="s">
        <v>9536</v>
      </c>
      <c r="P68" s="17" t="s">
        <v>9536</v>
      </c>
      <c r="Q68" s="17" t="s">
        <v>9536</v>
      </c>
      <c r="R68" s="17" t="s">
        <v>9536</v>
      </c>
      <c r="S68" s="17" t="s">
        <v>9536</v>
      </c>
      <c r="T68" s="17" t="s">
        <v>9536</v>
      </c>
      <c r="U68" s="17" t="s">
        <v>9536</v>
      </c>
      <c r="V68" s="17" t="s">
        <v>9536</v>
      </c>
      <c r="W68" s="17" t="s">
        <v>9536</v>
      </c>
      <c r="X68" s="17" t="s">
        <v>9536</v>
      </c>
      <c r="Y68" s="17" t="s">
        <v>9536</v>
      </c>
      <c r="Z68" s="17" t="s">
        <v>9536</v>
      </c>
      <c r="AA68" s="17" t="s">
        <v>9536</v>
      </c>
      <c r="AB68" s="17" t="s">
        <v>9536</v>
      </c>
      <c r="AC68" s="17" t="s">
        <v>9536</v>
      </c>
      <c r="AD68" s="17" t="s">
        <v>9536</v>
      </c>
      <c r="AE68" s="17" t="s">
        <v>9536</v>
      </c>
      <c r="AF68" s="17" t="s">
        <v>9536</v>
      </c>
      <c r="AG68" s="17" t="s">
        <v>9536</v>
      </c>
      <c r="AH68" s="17" t="s">
        <v>9536</v>
      </c>
      <c r="AI68" s="17" t="s">
        <v>9536</v>
      </c>
      <c r="AJ68" s="17" t="s">
        <v>9536</v>
      </c>
      <c r="AK68" s="17" t="s">
        <v>9536</v>
      </c>
      <c r="AL68" s="17" t="s">
        <v>9536</v>
      </c>
      <c r="AM68" s="17" t="s">
        <v>9536</v>
      </c>
      <c r="AN68" s="17" t="s">
        <v>9536</v>
      </c>
      <c r="AO68" s="17" t="s">
        <v>9536</v>
      </c>
      <c r="AP68" s="17" t="s">
        <v>9536</v>
      </c>
      <c r="AQ68" s="17" t="s">
        <v>9536</v>
      </c>
      <c r="AR68" s="17" t="s">
        <v>9536</v>
      </c>
      <c r="AS68" s="17" t="s">
        <v>9536</v>
      </c>
      <c r="AT68" s="17" t="s">
        <v>9536</v>
      </c>
      <c r="AU68" s="17" t="s">
        <v>9536</v>
      </c>
      <c r="AV68" s="17" t="s">
        <v>9536</v>
      </c>
      <c r="AW68" s="17" t="s">
        <v>9536</v>
      </c>
      <c r="AX68" s="17" t="s">
        <v>9536</v>
      </c>
      <c r="AY68" s="17" t="s">
        <v>9536</v>
      </c>
      <c r="AZ68" s="17" t="s">
        <v>9536</v>
      </c>
      <c r="BA68" s="17" t="s">
        <v>9536</v>
      </c>
      <c r="BB68" s="17" t="s">
        <v>9536</v>
      </c>
      <c r="BC68" s="17" t="s">
        <v>9536</v>
      </c>
      <c r="BD68" s="17" t="s">
        <v>9536</v>
      </c>
      <c r="BE68" s="17" t="s">
        <v>9536</v>
      </c>
      <c r="BF68" s="17" t="s">
        <v>9536</v>
      </c>
      <c r="BG68" s="17" t="s">
        <v>9536</v>
      </c>
      <c r="BH68" s="17" t="s">
        <v>9536</v>
      </c>
      <c r="BI68" s="17" t="s">
        <v>9536</v>
      </c>
      <c r="BJ68" s="17" t="s">
        <v>9536</v>
      </c>
      <c r="BK68" s="17" t="s">
        <v>9536</v>
      </c>
      <c r="BL68" s="17" t="s">
        <v>9536</v>
      </c>
      <c r="BM68" s="17" t="s">
        <v>9536</v>
      </c>
      <c r="BN68" s="17" t="s">
        <v>9536</v>
      </c>
      <c r="BO68" s="17" t="s">
        <v>9536</v>
      </c>
      <c r="BP68" s="17" t="s">
        <v>9536</v>
      </c>
      <c r="BQ68" s="17" t="s">
        <v>9536</v>
      </c>
      <c r="BR68" s="17" t="s">
        <v>9536</v>
      </c>
      <c r="BS68" s="17" t="s">
        <v>9536</v>
      </c>
      <c r="BT68" s="17" t="s">
        <v>9536</v>
      </c>
      <c r="BU68" s="17" t="s">
        <v>9536</v>
      </c>
      <c r="BV68" s="17" t="s">
        <v>9536</v>
      </c>
      <c r="BW68" s="17" t="s">
        <v>9536</v>
      </c>
      <c r="BX68" s="17" t="s">
        <v>9536</v>
      </c>
      <c r="BY68" s="17" t="s">
        <v>9536</v>
      </c>
      <c r="BZ68" s="17" t="s">
        <v>9536</v>
      </c>
      <c r="CA68" s="17" t="s">
        <v>9536</v>
      </c>
      <c r="CB68" s="17" t="s">
        <v>9536</v>
      </c>
      <c r="CC68" s="17" t="s">
        <v>9536</v>
      </c>
      <c r="CD68" s="17" t="s">
        <v>9536</v>
      </c>
      <c r="CE68" s="17" t="s">
        <v>9536</v>
      </c>
      <c r="CF68" s="17" t="s">
        <v>9536</v>
      </c>
      <c r="CG68" s="17" t="s">
        <v>9536</v>
      </c>
      <c r="CH68" s="17" t="s">
        <v>9536</v>
      </c>
      <c r="CI68" s="17" t="s">
        <v>9536</v>
      </c>
      <c r="CJ68" s="17" t="s">
        <v>9536</v>
      </c>
      <c r="CK68" s="17" t="s">
        <v>9536</v>
      </c>
      <c r="CL68" s="17" t="s">
        <v>9536</v>
      </c>
      <c r="CM68" s="17" t="s">
        <v>9536</v>
      </c>
      <c r="CN68" s="17" t="s">
        <v>9536</v>
      </c>
      <c r="CO68" s="17" t="s">
        <v>9536</v>
      </c>
      <c r="CP68" s="17" t="s">
        <v>9536</v>
      </c>
      <c r="CQ68" s="17" t="s">
        <v>9536</v>
      </c>
      <c r="CR68" s="17" t="s">
        <v>9536</v>
      </c>
      <c r="CS68" s="17" t="s">
        <v>9536</v>
      </c>
      <c r="CT68" s="17" t="s">
        <v>9536</v>
      </c>
      <c r="CU68" s="17" t="s">
        <v>9536</v>
      </c>
      <c r="CV68" s="17" t="s">
        <v>9536</v>
      </c>
      <c r="CW68" s="17" t="s">
        <v>9536</v>
      </c>
      <c r="CX68" s="17" t="s">
        <v>9536</v>
      </c>
      <c r="CY68" s="17" t="s">
        <v>9536</v>
      </c>
      <c r="CZ68" s="17" t="s">
        <v>9536</v>
      </c>
      <c r="DA68" s="17" t="s">
        <v>9536</v>
      </c>
      <c r="DB68" s="17" t="s">
        <v>9536</v>
      </c>
      <c r="DC68" s="17" t="s">
        <v>9536</v>
      </c>
      <c r="DD68" s="17" t="s">
        <v>9536</v>
      </c>
      <c r="DE68" s="17" t="s">
        <v>9536</v>
      </c>
      <c r="DF68" s="17" t="s">
        <v>9536</v>
      </c>
      <c r="DG68" s="17" t="s">
        <v>9536</v>
      </c>
      <c r="DH68" s="17" t="s">
        <v>9536</v>
      </c>
      <c r="DI68" s="17" t="s">
        <v>9536</v>
      </c>
      <c r="DJ68" s="17" t="s">
        <v>9536</v>
      </c>
      <c r="DK68" s="17" t="s">
        <v>9536</v>
      </c>
      <c r="DL68" s="17" t="s">
        <v>9536</v>
      </c>
      <c r="DM68" s="17" t="s">
        <v>9536</v>
      </c>
      <c r="DN68" s="17" t="s">
        <v>9536</v>
      </c>
      <c r="DO68" s="17" t="s">
        <v>9536</v>
      </c>
      <c r="DP68" s="17" t="s">
        <v>9536</v>
      </c>
      <c r="DQ68" s="17" t="s">
        <v>9536</v>
      </c>
      <c r="DR68" s="17" t="s">
        <v>9536</v>
      </c>
      <c r="DS68" s="17" t="s">
        <v>9536</v>
      </c>
      <c r="DT68" s="17" t="s">
        <v>9536</v>
      </c>
      <c r="DU68" s="17" t="s">
        <v>9536</v>
      </c>
      <c r="DV68" s="17" t="s">
        <v>9536</v>
      </c>
      <c r="DW68" s="17" t="s">
        <v>9536</v>
      </c>
      <c r="DX68" s="17" t="s">
        <v>9536</v>
      </c>
      <c r="DY68" s="17" t="s">
        <v>9536</v>
      </c>
      <c r="DZ68" s="17" t="s">
        <v>9536</v>
      </c>
      <c r="EA68" s="17" t="s">
        <v>9536</v>
      </c>
      <c r="EB68" s="17" t="s">
        <v>9536</v>
      </c>
      <c r="EC68" s="17" t="s">
        <v>9536</v>
      </c>
      <c r="ED68" s="17" t="s">
        <v>9536</v>
      </c>
      <c r="EE68" s="17" t="s">
        <v>9536</v>
      </c>
      <c r="EF68" s="17" t="s">
        <v>9536</v>
      </c>
      <c r="EG68" s="17" t="s">
        <v>9536</v>
      </c>
      <c r="EH68" s="17" t="s">
        <v>9536</v>
      </c>
      <c r="EI68" s="17" t="s">
        <v>9536</v>
      </c>
      <c r="EJ68" s="17" t="s">
        <v>9536</v>
      </c>
      <c r="EK68" s="17" t="s">
        <v>9536</v>
      </c>
      <c r="EL68" s="17" t="s">
        <v>9536</v>
      </c>
      <c r="EM68" s="17" t="s">
        <v>9536</v>
      </c>
      <c r="EN68" s="17" t="s">
        <v>9536</v>
      </c>
      <c r="EO68" s="17" t="s">
        <v>9536</v>
      </c>
      <c r="EP68" s="17" t="s">
        <v>9536</v>
      </c>
      <c r="EQ68" s="17" t="s">
        <v>9536</v>
      </c>
      <c r="ER68" s="17" t="s">
        <v>9536</v>
      </c>
      <c r="ES68" s="17" t="s">
        <v>9536</v>
      </c>
      <c r="ET68" s="17" t="s">
        <v>9536</v>
      </c>
      <c r="EU68" s="17" t="s">
        <v>9536</v>
      </c>
      <c r="EV68" s="17" t="s">
        <v>9536</v>
      </c>
      <c r="EW68" s="17" t="s">
        <v>9536</v>
      </c>
      <c r="EX68" s="17" t="s">
        <v>9536</v>
      </c>
      <c r="EY68" s="17" t="s">
        <v>9536</v>
      </c>
      <c r="EZ68" s="17" t="s">
        <v>9536</v>
      </c>
      <c r="FA68" s="17" t="s">
        <v>9536</v>
      </c>
      <c r="FB68" s="17" t="s">
        <v>9536</v>
      </c>
      <c r="FC68" s="17" t="s">
        <v>9536</v>
      </c>
      <c r="FD68" s="17" t="s">
        <v>9536</v>
      </c>
      <c r="FE68" s="17" t="s">
        <v>9536</v>
      </c>
      <c r="FF68" s="17" t="s">
        <v>9536</v>
      </c>
      <c r="FG68" s="17" t="s">
        <v>9536</v>
      </c>
      <c r="FH68" s="17" t="s">
        <v>9536</v>
      </c>
      <c r="FI68" s="17" t="s">
        <v>9536</v>
      </c>
      <c r="FJ68" s="17" t="s">
        <v>9536</v>
      </c>
      <c r="FK68" s="17" t="s">
        <v>9536</v>
      </c>
      <c r="FL68" s="17" t="s">
        <v>9536</v>
      </c>
      <c r="FM68" s="17" t="s">
        <v>9536</v>
      </c>
      <c r="FN68" s="17" t="s">
        <v>9536</v>
      </c>
      <c r="FO68" s="17" t="s">
        <v>9536</v>
      </c>
      <c r="FP68" s="17" t="s">
        <v>9536</v>
      </c>
      <c r="FQ68" s="17" t="s">
        <v>9536</v>
      </c>
      <c r="FR68" s="17" t="s">
        <v>9536</v>
      </c>
      <c r="FS68" s="17" t="s">
        <v>9536</v>
      </c>
      <c r="FT68" s="17" t="s">
        <v>9536</v>
      </c>
      <c r="FU68" s="17" t="s">
        <v>9536</v>
      </c>
      <c r="FV68" s="17" t="s">
        <v>9536</v>
      </c>
      <c r="FW68" s="17" t="s">
        <v>9536</v>
      </c>
      <c r="FX68" s="17" t="s">
        <v>9536</v>
      </c>
      <c r="FY68" s="17" t="s">
        <v>9536</v>
      </c>
      <c r="FZ68" s="17" t="s">
        <v>9536</v>
      </c>
      <c r="GA68" s="17" t="s">
        <v>9536</v>
      </c>
      <c r="GB68" s="17" t="s">
        <v>9536</v>
      </c>
      <c r="GC68" s="17" t="s">
        <v>9536</v>
      </c>
      <c r="GD68" s="17" t="s">
        <v>9536</v>
      </c>
      <c r="GE68" s="17" t="s">
        <v>9536</v>
      </c>
      <c r="GF68" s="17" t="s">
        <v>9536</v>
      </c>
      <c r="GG68" s="17" t="s">
        <v>9536</v>
      </c>
      <c r="GH68" s="17" t="s">
        <v>9536</v>
      </c>
      <c r="GI68" s="17" t="s">
        <v>9536</v>
      </c>
      <c r="GJ68" s="17" t="s">
        <v>9536</v>
      </c>
      <c r="GK68" s="17" t="s">
        <v>9536</v>
      </c>
      <c r="GL68" s="17" t="s">
        <v>9536</v>
      </c>
      <c r="GM68" s="17" t="s">
        <v>9536</v>
      </c>
      <c r="GN68" s="17" t="s">
        <v>9536</v>
      </c>
      <c r="GO68" s="17" t="s">
        <v>9536</v>
      </c>
      <c r="GP68" s="17" t="s">
        <v>9536</v>
      </c>
      <c r="GQ68" s="17" t="s">
        <v>9536</v>
      </c>
      <c r="GR68" s="17" t="s">
        <v>9536</v>
      </c>
      <c r="GS68" s="17" t="s">
        <v>9536</v>
      </c>
      <c r="GT68" s="17" t="s">
        <v>9536</v>
      </c>
    </row>
    <row r="69" spans="1:202">
      <c r="A69" s="24" t="s">
        <v>332</v>
      </c>
      <c r="B69" s="24" t="s">
        <v>333</v>
      </c>
      <c r="C69" s="17" t="s">
        <v>9536</v>
      </c>
      <c r="D69" s="17" t="s">
        <v>9536</v>
      </c>
      <c r="E69" s="17" t="s">
        <v>9536</v>
      </c>
      <c r="F69" s="17" t="s">
        <v>9536</v>
      </c>
      <c r="G69" s="17" t="s">
        <v>9536</v>
      </c>
      <c r="H69" s="17" t="s">
        <v>9536</v>
      </c>
      <c r="I69" s="17" t="s">
        <v>9536</v>
      </c>
      <c r="J69" s="17" t="s">
        <v>9536</v>
      </c>
      <c r="K69" s="17" t="s">
        <v>9536</v>
      </c>
      <c r="L69" s="17" t="s">
        <v>9536</v>
      </c>
      <c r="M69" s="17" t="s">
        <v>9536</v>
      </c>
      <c r="N69" s="17" t="s">
        <v>9536</v>
      </c>
      <c r="O69" s="17" t="s">
        <v>9536</v>
      </c>
      <c r="P69" s="17" t="s">
        <v>9536</v>
      </c>
      <c r="Q69" s="17" t="s">
        <v>9536</v>
      </c>
      <c r="R69" s="17" t="s">
        <v>9536</v>
      </c>
      <c r="S69" s="17" t="s">
        <v>9536</v>
      </c>
      <c r="T69" s="17" t="s">
        <v>9536</v>
      </c>
      <c r="U69" s="17" t="s">
        <v>9536</v>
      </c>
      <c r="V69" s="17" t="s">
        <v>9536</v>
      </c>
      <c r="W69" s="17" t="s">
        <v>9536</v>
      </c>
      <c r="X69" s="17" t="s">
        <v>9536</v>
      </c>
      <c r="Y69" s="17" t="s">
        <v>9536</v>
      </c>
      <c r="Z69" s="17" t="s">
        <v>9536</v>
      </c>
      <c r="AA69" s="17" t="s">
        <v>9536</v>
      </c>
      <c r="AB69" s="17" t="s">
        <v>9536</v>
      </c>
      <c r="AC69" s="17" t="s">
        <v>9536</v>
      </c>
      <c r="AD69" s="17" t="s">
        <v>9536</v>
      </c>
      <c r="AE69" s="17" t="s">
        <v>9536</v>
      </c>
      <c r="AF69" s="17" t="s">
        <v>9536</v>
      </c>
      <c r="AG69" s="17" t="s">
        <v>9536</v>
      </c>
      <c r="AH69" s="17" t="s">
        <v>9536</v>
      </c>
      <c r="AI69" s="17" t="s">
        <v>9536</v>
      </c>
      <c r="AJ69" s="17" t="s">
        <v>9536</v>
      </c>
      <c r="AK69" s="17" t="s">
        <v>9536</v>
      </c>
      <c r="AL69" s="17" t="s">
        <v>9536</v>
      </c>
      <c r="AM69" s="17" t="s">
        <v>9536</v>
      </c>
      <c r="AN69" s="17" t="s">
        <v>9536</v>
      </c>
      <c r="AO69" s="17" t="s">
        <v>9536</v>
      </c>
      <c r="AP69" s="17" t="s">
        <v>9536</v>
      </c>
      <c r="AQ69" s="17" t="s">
        <v>9536</v>
      </c>
      <c r="AR69" s="17" t="s">
        <v>9536</v>
      </c>
      <c r="AS69" s="17" t="s">
        <v>9536</v>
      </c>
      <c r="AT69" s="17" t="s">
        <v>9536</v>
      </c>
      <c r="AU69" s="17" t="s">
        <v>9536</v>
      </c>
      <c r="AV69" s="17" t="s">
        <v>9536</v>
      </c>
      <c r="AW69" s="17" t="s">
        <v>9536</v>
      </c>
      <c r="AX69" s="17" t="s">
        <v>9536</v>
      </c>
      <c r="AY69" s="17" t="s">
        <v>9536</v>
      </c>
      <c r="AZ69" s="17" t="s">
        <v>9536</v>
      </c>
      <c r="BA69" s="17" t="s">
        <v>9536</v>
      </c>
      <c r="BB69" s="17" t="s">
        <v>9536</v>
      </c>
      <c r="BC69" s="17" t="s">
        <v>9536</v>
      </c>
      <c r="BD69" s="17" t="s">
        <v>9536</v>
      </c>
      <c r="BE69" s="17" t="s">
        <v>9536</v>
      </c>
      <c r="BF69" s="17" t="s">
        <v>9536</v>
      </c>
      <c r="BG69" s="17" t="s">
        <v>9536</v>
      </c>
      <c r="BH69" s="17" t="s">
        <v>9536</v>
      </c>
      <c r="BI69" s="17" t="s">
        <v>9536</v>
      </c>
      <c r="BJ69" s="17" t="s">
        <v>9536</v>
      </c>
      <c r="BK69" s="17" t="s">
        <v>9536</v>
      </c>
      <c r="BL69" s="17" t="s">
        <v>9536</v>
      </c>
      <c r="BM69" s="17" t="s">
        <v>9536</v>
      </c>
      <c r="BN69" s="17" t="s">
        <v>9536</v>
      </c>
      <c r="BO69" s="17" t="s">
        <v>9536</v>
      </c>
      <c r="BP69" s="17" t="s">
        <v>9536</v>
      </c>
      <c r="BQ69" s="17" t="s">
        <v>9536</v>
      </c>
      <c r="BR69" s="17" t="s">
        <v>9536</v>
      </c>
      <c r="BS69" s="17" t="s">
        <v>9536</v>
      </c>
      <c r="BT69" s="17" t="s">
        <v>9536</v>
      </c>
      <c r="BU69" s="17" t="s">
        <v>9536</v>
      </c>
      <c r="BV69" s="17" t="s">
        <v>9536</v>
      </c>
      <c r="BW69" s="17" t="s">
        <v>9536</v>
      </c>
      <c r="BX69" s="17" t="s">
        <v>9536</v>
      </c>
      <c r="BY69" s="17" t="s">
        <v>9536</v>
      </c>
      <c r="BZ69" s="17" t="s">
        <v>9536</v>
      </c>
      <c r="CA69" s="17" t="s">
        <v>9536</v>
      </c>
      <c r="CB69" s="17" t="s">
        <v>9536</v>
      </c>
      <c r="CC69" s="17" t="s">
        <v>9536</v>
      </c>
      <c r="CD69" s="17" t="s">
        <v>9536</v>
      </c>
      <c r="CE69" s="17" t="s">
        <v>9536</v>
      </c>
      <c r="CF69" s="17" t="s">
        <v>9536</v>
      </c>
      <c r="CG69" s="17" t="s">
        <v>9536</v>
      </c>
      <c r="CH69" s="17" t="s">
        <v>9536</v>
      </c>
      <c r="CI69" s="17" t="s">
        <v>9536</v>
      </c>
      <c r="CJ69" s="17" t="s">
        <v>9536</v>
      </c>
      <c r="CK69" s="17" t="s">
        <v>9536</v>
      </c>
      <c r="CL69" s="17" t="s">
        <v>9536</v>
      </c>
      <c r="CM69" s="17" t="s">
        <v>9536</v>
      </c>
      <c r="CN69" s="17" t="s">
        <v>9536</v>
      </c>
      <c r="CO69" s="17" t="s">
        <v>9536</v>
      </c>
      <c r="CP69" s="17" t="s">
        <v>9536</v>
      </c>
      <c r="CQ69" s="17" t="s">
        <v>9536</v>
      </c>
      <c r="CR69" s="17" t="s">
        <v>9536</v>
      </c>
      <c r="CS69" s="17" t="s">
        <v>9536</v>
      </c>
      <c r="CT69" s="17" t="s">
        <v>9536</v>
      </c>
      <c r="CU69" s="17" t="s">
        <v>9536</v>
      </c>
      <c r="CV69" s="17" t="s">
        <v>9536</v>
      </c>
      <c r="CW69" s="17" t="s">
        <v>9536</v>
      </c>
      <c r="CX69" s="17" t="s">
        <v>9536</v>
      </c>
      <c r="CY69" s="17" t="s">
        <v>9536</v>
      </c>
      <c r="CZ69" s="17" t="s">
        <v>9536</v>
      </c>
      <c r="DA69" s="17" t="s">
        <v>9536</v>
      </c>
      <c r="DB69" s="17" t="s">
        <v>9536</v>
      </c>
      <c r="DC69" s="17" t="s">
        <v>9536</v>
      </c>
      <c r="DD69" s="17" t="s">
        <v>9536</v>
      </c>
      <c r="DE69" s="17" t="s">
        <v>9536</v>
      </c>
      <c r="DF69" s="17" t="s">
        <v>9536</v>
      </c>
      <c r="DG69" s="17" t="s">
        <v>9536</v>
      </c>
      <c r="DH69" s="17" t="s">
        <v>9536</v>
      </c>
      <c r="DI69" s="17" t="s">
        <v>9536</v>
      </c>
      <c r="DJ69" s="17" t="s">
        <v>9536</v>
      </c>
      <c r="DK69" s="17" t="s">
        <v>9536</v>
      </c>
      <c r="DL69" s="17" t="s">
        <v>9536</v>
      </c>
      <c r="DM69" s="17" t="s">
        <v>9536</v>
      </c>
      <c r="DN69" s="17" t="s">
        <v>9536</v>
      </c>
      <c r="DO69" s="17" t="s">
        <v>9536</v>
      </c>
      <c r="DP69" s="17" t="s">
        <v>9536</v>
      </c>
      <c r="DQ69" s="17" t="s">
        <v>9536</v>
      </c>
      <c r="DR69" s="17" t="s">
        <v>9536</v>
      </c>
      <c r="DS69" s="17" t="s">
        <v>9536</v>
      </c>
      <c r="DT69" s="17" t="s">
        <v>9536</v>
      </c>
      <c r="DU69" s="17" t="s">
        <v>9536</v>
      </c>
      <c r="DV69" s="17" t="s">
        <v>9536</v>
      </c>
      <c r="DW69" s="17" t="s">
        <v>9536</v>
      </c>
      <c r="DX69" s="17" t="s">
        <v>9536</v>
      </c>
      <c r="DY69" s="17" t="s">
        <v>9536</v>
      </c>
      <c r="DZ69" s="17" t="s">
        <v>9536</v>
      </c>
      <c r="EA69" s="17" t="s">
        <v>9536</v>
      </c>
      <c r="EB69" s="17" t="s">
        <v>9536</v>
      </c>
      <c r="EC69" s="17" t="s">
        <v>9536</v>
      </c>
      <c r="ED69" s="17" t="s">
        <v>9536</v>
      </c>
      <c r="EE69" s="17" t="s">
        <v>9536</v>
      </c>
      <c r="EF69" s="17" t="s">
        <v>9536</v>
      </c>
      <c r="EG69" s="17" t="s">
        <v>9536</v>
      </c>
      <c r="EH69" s="17" t="s">
        <v>9536</v>
      </c>
      <c r="EI69" s="17" t="s">
        <v>9536</v>
      </c>
      <c r="EJ69" s="17" t="s">
        <v>9536</v>
      </c>
      <c r="EK69" s="17" t="s">
        <v>9536</v>
      </c>
      <c r="EL69" s="17" t="s">
        <v>9536</v>
      </c>
      <c r="EM69" s="17" t="s">
        <v>9536</v>
      </c>
      <c r="EN69" s="17" t="s">
        <v>9536</v>
      </c>
      <c r="EO69" s="17" t="s">
        <v>9536</v>
      </c>
      <c r="EP69" s="17" t="s">
        <v>9536</v>
      </c>
      <c r="EQ69" s="17" t="s">
        <v>9536</v>
      </c>
      <c r="ER69" s="17" t="s">
        <v>9536</v>
      </c>
      <c r="ES69" s="17" t="s">
        <v>9536</v>
      </c>
      <c r="ET69" s="17" t="s">
        <v>9536</v>
      </c>
      <c r="EU69" s="17" t="s">
        <v>9536</v>
      </c>
      <c r="EV69" s="17" t="s">
        <v>9536</v>
      </c>
      <c r="EW69" s="17" t="s">
        <v>9536</v>
      </c>
      <c r="EX69" s="17" t="s">
        <v>9536</v>
      </c>
      <c r="EY69" s="17" t="s">
        <v>9536</v>
      </c>
      <c r="EZ69" s="17" t="s">
        <v>9536</v>
      </c>
      <c r="FA69" s="17" t="s">
        <v>9536</v>
      </c>
      <c r="FB69" s="17" t="s">
        <v>9536</v>
      </c>
      <c r="FC69" s="17" t="s">
        <v>9536</v>
      </c>
      <c r="FD69" s="17" t="s">
        <v>9536</v>
      </c>
      <c r="FE69" s="17" t="s">
        <v>9536</v>
      </c>
      <c r="FF69" s="17" t="s">
        <v>9536</v>
      </c>
      <c r="FG69" s="17" t="s">
        <v>9536</v>
      </c>
      <c r="FH69" s="17" t="s">
        <v>9536</v>
      </c>
      <c r="FI69" s="17" t="s">
        <v>9536</v>
      </c>
      <c r="FJ69" s="17" t="s">
        <v>9536</v>
      </c>
      <c r="FK69" s="17" t="s">
        <v>9536</v>
      </c>
      <c r="FL69" s="17" t="s">
        <v>9536</v>
      </c>
      <c r="FM69" s="17" t="s">
        <v>9536</v>
      </c>
      <c r="FN69" s="17" t="s">
        <v>9536</v>
      </c>
      <c r="FO69" s="17" t="s">
        <v>9536</v>
      </c>
      <c r="FP69" s="17" t="s">
        <v>9536</v>
      </c>
      <c r="FQ69" s="17" t="s">
        <v>9536</v>
      </c>
      <c r="FR69" s="17" t="s">
        <v>9536</v>
      </c>
      <c r="FS69" s="17" t="s">
        <v>9536</v>
      </c>
      <c r="FT69" s="17" t="s">
        <v>9536</v>
      </c>
      <c r="FU69" s="17" t="s">
        <v>9536</v>
      </c>
      <c r="FV69" s="17" t="s">
        <v>9536</v>
      </c>
      <c r="FW69" s="17" t="s">
        <v>9536</v>
      </c>
      <c r="FX69" s="17" t="s">
        <v>9536</v>
      </c>
      <c r="FY69" s="17" t="s">
        <v>9536</v>
      </c>
      <c r="FZ69" s="17" t="s">
        <v>9536</v>
      </c>
      <c r="GA69" s="17" t="s">
        <v>9536</v>
      </c>
      <c r="GB69" s="17" t="s">
        <v>9536</v>
      </c>
      <c r="GC69" s="17" t="s">
        <v>9536</v>
      </c>
      <c r="GD69" s="17" t="s">
        <v>9536</v>
      </c>
      <c r="GE69" s="17" t="s">
        <v>9536</v>
      </c>
      <c r="GF69" s="17" t="s">
        <v>9536</v>
      </c>
      <c r="GG69" s="17" t="s">
        <v>9536</v>
      </c>
      <c r="GH69" s="17" t="s">
        <v>9536</v>
      </c>
      <c r="GI69" s="17" t="s">
        <v>9536</v>
      </c>
      <c r="GJ69" s="17" t="s">
        <v>9536</v>
      </c>
      <c r="GK69" s="17" t="s">
        <v>9536</v>
      </c>
      <c r="GL69" s="17" t="s">
        <v>9536</v>
      </c>
      <c r="GM69" s="17" t="s">
        <v>9536</v>
      </c>
      <c r="GN69" s="17" t="s">
        <v>9536</v>
      </c>
      <c r="GO69" s="17" t="s">
        <v>9536</v>
      </c>
      <c r="GP69" s="17" t="s">
        <v>9536</v>
      </c>
      <c r="GQ69" s="17" t="s">
        <v>9536</v>
      </c>
      <c r="GR69" s="17" t="s">
        <v>9536</v>
      </c>
      <c r="GS69" s="17" t="s">
        <v>9536</v>
      </c>
      <c r="GT69" s="17" t="s">
        <v>9536</v>
      </c>
    </row>
    <row r="70" spans="1:202">
      <c r="A70" s="24" t="s">
        <v>334</v>
      </c>
      <c r="B70" s="24" t="s">
        <v>335</v>
      </c>
      <c r="C70" s="17" t="s">
        <v>9536</v>
      </c>
      <c r="D70" s="17" t="s">
        <v>9536</v>
      </c>
      <c r="E70" s="17" t="s">
        <v>9536</v>
      </c>
      <c r="F70" s="17" t="s">
        <v>9536</v>
      </c>
      <c r="G70" s="17" t="s">
        <v>9536</v>
      </c>
      <c r="H70" s="17" t="s">
        <v>9536</v>
      </c>
      <c r="I70" s="17" t="s">
        <v>9536</v>
      </c>
      <c r="J70" s="17" t="s">
        <v>9536</v>
      </c>
      <c r="K70" s="17" t="s">
        <v>9536</v>
      </c>
      <c r="L70" s="17" t="s">
        <v>9536</v>
      </c>
      <c r="M70" s="17" t="s">
        <v>9536</v>
      </c>
      <c r="N70" s="17" t="s">
        <v>9536</v>
      </c>
      <c r="O70" s="17" t="s">
        <v>9536</v>
      </c>
      <c r="P70" s="17" t="s">
        <v>9536</v>
      </c>
      <c r="Q70" s="17" t="s">
        <v>9536</v>
      </c>
      <c r="R70" s="17" t="s">
        <v>9536</v>
      </c>
      <c r="S70" s="17" t="s">
        <v>9536</v>
      </c>
      <c r="T70" s="17" t="s">
        <v>9536</v>
      </c>
      <c r="U70" s="17" t="s">
        <v>9536</v>
      </c>
      <c r="V70" s="17" t="s">
        <v>9536</v>
      </c>
      <c r="W70" s="17" t="s">
        <v>9536</v>
      </c>
      <c r="X70" s="17" t="s">
        <v>9536</v>
      </c>
      <c r="Y70" s="17" t="s">
        <v>9536</v>
      </c>
      <c r="Z70" s="17" t="s">
        <v>9536</v>
      </c>
      <c r="AA70" s="17" t="s">
        <v>9536</v>
      </c>
      <c r="AB70" s="17" t="s">
        <v>9536</v>
      </c>
      <c r="AC70" s="17" t="s">
        <v>9536</v>
      </c>
      <c r="AD70" s="17" t="s">
        <v>9536</v>
      </c>
      <c r="AE70" s="17" t="s">
        <v>9536</v>
      </c>
      <c r="AF70" s="17" t="s">
        <v>9536</v>
      </c>
      <c r="AG70" s="17" t="s">
        <v>9536</v>
      </c>
      <c r="AH70" s="17" t="s">
        <v>9536</v>
      </c>
      <c r="AI70" s="17" t="s">
        <v>9536</v>
      </c>
      <c r="AJ70" s="17" t="s">
        <v>9536</v>
      </c>
      <c r="AK70" s="17" t="s">
        <v>9536</v>
      </c>
      <c r="AL70" s="17" t="s">
        <v>9536</v>
      </c>
      <c r="AM70" s="17" t="s">
        <v>9536</v>
      </c>
      <c r="AN70" s="17" t="s">
        <v>9536</v>
      </c>
      <c r="AO70" s="17" t="s">
        <v>9536</v>
      </c>
      <c r="AP70" s="17" t="s">
        <v>9536</v>
      </c>
      <c r="AQ70" s="17" t="s">
        <v>9536</v>
      </c>
      <c r="AR70" s="17" t="s">
        <v>9536</v>
      </c>
      <c r="AS70" s="17" t="s">
        <v>9536</v>
      </c>
      <c r="AT70" s="17" t="s">
        <v>9536</v>
      </c>
      <c r="AU70" s="17" t="s">
        <v>9536</v>
      </c>
      <c r="AV70" s="17" t="s">
        <v>9536</v>
      </c>
      <c r="AW70" s="17" t="s">
        <v>9536</v>
      </c>
      <c r="AX70" s="17" t="s">
        <v>9536</v>
      </c>
      <c r="AY70" s="17" t="s">
        <v>9536</v>
      </c>
      <c r="AZ70" s="17" t="s">
        <v>9536</v>
      </c>
      <c r="BA70" s="17" t="s">
        <v>9536</v>
      </c>
      <c r="BB70" s="17" t="s">
        <v>9536</v>
      </c>
      <c r="BC70" s="17" t="s">
        <v>9536</v>
      </c>
      <c r="BD70" s="17" t="s">
        <v>9536</v>
      </c>
      <c r="BE70" s="17" t="s">
        <v>9536</v>
      </c>
      <c r="BF70" s="17" t="s">
        <v>9536</v>
      </c>
      <c r="BG70" s="17" t="s">
        <v>9536</v>
      </c>
      <c r="BH70" s="17" t="s">
        <v>9536</v>
      </c>
      <c r="BI70" s="17" t="s">
        <v>9536</v>
      </c>
      <c r="BJ70" s="17" t="s">
        <v>9536</v>
      </c>
      <c r="BK70" s="17" t="s">
        <v>9536</v>
      </c>
      <c r="BL70" s="17" t="s">
        <v>9536</v>
      </c>
      <c r="BM70" s="17" t="s">
        <v>9536</v>
      </c>
      <c r="BN70" s="17" t="s">
        <v>9536</v>
      </c>
      <c r="BO70" s="17" t="s">
        <v>9536</v>
      </c>
      <c r="BP70" s="17" t="s">
        <v>9536</v>
      </c>
      <c r="BQ70" s="17" t="s">
        <v>9536</v>
      </c>
      <c r="BR70" s="17" t="s">
        <v>9536</v>
      </c>
      <c r="BS70" s="17" t="s">
        <v>9536</v>
      </c>
      <c r="BT70" s="17" t="s">
        <v>9536</v>
      </c>
      <c r="BU70" s="17" t="s">
        <v>9536</v>
      </c>
      <c r="BV70" s="17" t="s">
        <v>9536</v>
      </c>
      <c r="BW70" s="17" t="s">
        <v>9536</v>
      </c>
      <c r="BX70" s="17" t="s">
        <v>9536</v>
      </c>
      <c r="BY70" s="17" t="s">
        <v>9536</v>
      </c>
      <c r="BZ70" s="17" t="s">
        <v>9536</v>
      </c>
      <c r="CA70" s="17" t="s">
        <v>9536</v>
      </c>
      <c r="CB70" s="17" t="s">
        <v>9536</v>
      </c>
      <c r="CC70" s="17" t="s">
        <v>9536</v>
      </c>
      <c r="CD70" s="17" t="s">
        <v>9536</v>
      </c>
      <c r="CE70" s="17" t="s">
        <v>9536</v>
      </c>
      <c r="CF70" s="17" t="s">
        <v>9536</v>
      </c>
      <c r="CG70" s="17" t="s">
        <v>9536</v>
      </c>
      <c r="CH70" s="17" t="s">
        <v>9536</v>
      </c>
      <c r="CI70" s="17" t="s">
        <v>9536</v>
      </c>
      <c r="CJ70" s="17" t="s">
        <v>9536</v>
      </c>
      <c r="CK70" s="17" t="s">
        <v>9536</v>
      </c>
      <c r="CL70" s="17" t="s">
        <v>9536</v>
      </c>
      <c r="CM70" s="17" t="s">
        <v>9536</v>
      </c>
      <c r="CN70" s="17" t="s">
        <v>9536</v>
      </c>
      <c r="CO70" s="17" t="s">
        <v>9536</v>
      </c>
      <c r="CP70" s="17" t="s">
        <v>9536</v>
      </c>
      <c r="CQ70" s="17" t="s">
        <v>9536</v>
      </c>
      <c r="CR70" s="17" t="s">
        <v>9536</v>
      </c>
      <c r="CS70" s="17" t="s">
        <v>9536</v>
      </c>
      <c r="CT70" s="17" t="s">
        <v>9536</v>
      </c>
      <c r="CU70" s="17" t="s">
        <v>9536</v>
      </c>
      <c r="CV70" s="17" t="s">
        <v>9536</v>
      </c>
      <c r="CW70" s="17" t="s">
        <v>9536</v>
      </c>
      <c r="CX70" s="17" t="s">
        <v>9536</v>
      </c>
      <c r="CY70" s="17" t="s">
        <v>9536</v>
      </c>
      <c r="CZ70" s="17" t="s">
        <v>9536</v>
      </c>
      <c r="DA70" s="17" t="s">
        <v>9536</v>
      </c>
      <c r="DB70" s="17" t="s">
        <v>9536</v>
      </c>
      <c r="DC70" s="17" t="s">
        <v>9536</v>
      </c>
      <c r="DD70" s="17" t="s">
        <v>9536</v>
      </c>
      <c r="DE70" s="17" t="s">
        <v>9536</v>
      </c>
      <c r="DF70" s="17" t="s">
        <v>9536</v>
      </c>
      <c r="DG70" s="17" t="s">
        <v>9536</v>
      </c>
      <c r="DH70" s="17" t="s">
        <v>9536</v>
      </c>
      <c r="DI70" s="17" t="s">
        <v>9536</v>
      </c>
      <c r="DJ70" s="17" t="s">
        <v>9536</v>
      </c>
      <c r="DK70" s="17" t="s">
        <v>9536</v>
      </c>
      <c r="DL70" s="17" t="s">
        <v>9536</v>
      </c>
      <c r="DM70" s="17" t="s">
        <v>9536</v>
      </c>
      <c r="DN70" s="17" t="s">
        <v>9536</v>
      </c>
      <c r="DO70" s="17" t="s">
        <v>9536</v>
      </c>
      <c r="DP70" s="17" t="s">
        <v>9536</v>
      </c>
      <c r="DQ70" s="17" t="s">
        <v>9536</v>
      </c>
      <c r="DR70" s="17" t="s">
        <v>9536</v>
      </c>
      <c r="DS70" s="17" t="s">
        <v>9536</v>
      </c>
      <c r="DT70" s="17" t="s">
        <v>9536</v>
      </c>
      <c r="DU70" s="17" t="s">
        <v>9536</v>
      </c>
      <c r="DV70" s="17" t="s">
        <v>9536</v>
      </c>
      <c r="DW70" s="17" t="s">
        <v>9536</v>
      </c>
      <c r="DX70" s="17" t="s">
        <v>9536</v>
      </c>
      <c r="DY70" s="17" t="s">
        <v>9536</v>
      </c>
      <c r="DZ70" s="17" t="s">
        <v>9536</v>
      </c>
      <c r="EA70" s="17" t="s">
        <v>9536</v>
      </c>
      <c r="EB70" s="17" t="s">
        <v>9536</v>
      </c>
      <c r="EC70" s="17" t="s">
        <v>9536</v>
      </c>
      <c r="ED70" s="17" t="s">
        <v>9536</v>
      </c>
      <c r="EE70" s="17" t="s">
        <v>9536</v>
      </c>
      <c r="EF70" s="17" t="s">
        <v>9536</v>
      </c>
      <c r="EG70" s="17" t="s">
        <v>9536</v>
      </c>
      <c r="EH70" s="17" t="s">
        <v>9536</v>
      </c>
      <c r="EI70" s="17" t="s">
        <v>9536</v>
      </c>
      <c r="EJ70" s="17" t="s">
        <v>9536</v>
      </c>
      <c r="EK70" s="17" t="s">
        <v>9536</v>
      </c>
      <c r="EL70" s="17" t="s">
        <v>9536</v>
      </c>
      <c r="EM70" s="17" t="s">
        <v>9536</v>
      </c>
      <c r="EN70" s="17" t="s">
        <v>9536</v>
      </c>
      <c r="EO70" s="17" t="s">
        <v>9536</v>
      </c>
      <c r="EP70" s="17" t="s">
        <v>9536</v>
      </c>
      <c r="EQ70" s="17" t="s">
        <v>9536</v>
      </c>
      <c r="ER70" s="17" t="s">
        <v>9536</v>
      </c>
      <c r="ES70" s="17" t="s">
        <v>9536</v>
      </c>
      <c r="ET70" s="17" t="s">
        <v>9536</v>
      </c>
      <c r="EU70" s="17" t="s">
        <v>9536</v>
      </c>
      <c r="EV70" s="17" t="s">
        <v>9536</v>
      </c>
      <c r="EW70" s="17" t="s">
        <v>9536</v>
      </c>
      <c r="EX70" s="17" t="s">
        <v>9536</v>
      </c>
      <c r="EY70" s="17" t="s">
        <v>9536</v>
      </c>
      <c r="EZ70" s="17" t="s">
        <v>9536</v>
      </c>
      <c r="FA70" s="17" t="s">
        <v>9536</v>
      </c>
      <c r="FB70" s="17" t="s">
        <v>9536</v>
      </c>
      <c r="FC70" s="17" t="s">
        <v>9536</v>
      </c>
      <c r="FD70" s="17" t="s">
        <v>9536</v>
      </c>
      <c r="FE70" s="17" t="s">
        <v>9536</v>
      </c>
      <c r="FF70" s="17" t="s">
        <v>9536</v>
      </c>
      <c r="FG70" s="17" t="s">
        <v>9536</v>
      </c>
      <c r="FH70" s="17" t="s">
        <v>9536</v>
      </c>
      <c r="FI70" s="17" t="s">
        <v>9536</v>
      </c>
      <c r="FJ70" s="17" t="s">
        <v>9536</v>
      </c>
      <c r="FK70" s="17" t="s">
        <v>9536</v>
      </c>
      <c r="FL70" s="17" t="s">
        <v>9536</v>
      </c>
      <c r="FM70" s="17" t="s">
        <v>9536</v>
      </c>
      <c r="FN70" s="17" t="s">
        <v>9536</v>
      </c>
      <c r="FO70" s="17" t="s">
        <v>9536</v>
      </c>
      <c r="FP70" s="17" t="s">
        <v>9536</v>
      </c>
      <c r="FQ70" s="17" t="s">
        <v>9536</v>
      </c>
      <c r="FR70" s="17" t="s">
        <v>9536</v>
      </c>
      <c r="FS70" s="17" t="s">
        <v>9536</v>
      </c>
      <c r="FT70" s="17" t="s">
        <v>9536</v>
      </c>
      <c r="FU70" s="17" t="s">
        <v>9536</v>
      </c>
      <c r="FV70" s="17" t="s">
        <v>9536</v>
      </c>
      <c r="FW70" s="17" t="s">
        <v>9536</v>
      </c>
      <c r="FX70" s="17" t="s">
        <v>9536</v>
      </c>
      <c r="FY70" s="17" t="s">
        <v>9536</v>
      </c>
      <c r="FZ70" s="17" t="s">
        <v>9536</v>
      </c>
      <c r="GA70" s="17" t="s">
        <v>9536</v>
      </c>
      <c r="GB70" s="17" t="s">
        <v>9536</v>
      </c>
      <c r="GC70" s="17" t="s">
        <v>9536</v>
      </c>
      <c r="GD70" s="17" t="s">
        <v>9536</v>
      </c>
      <c r="GE70" s="17" t="s">
        <v>9536</v>
      </c>
      <c r="GF70" s="17" t="s">
        <v>9536</v>
      </c>
      <c r="GG70" s="17" t="s">
        <v>9536</v>
      </c>
      <c r="GH70" s="17" t="s">
        <v>9536</v>
      </c>
      <c r="GI70" s="17" t="s">
        <v>9536</v>
      </c>
      <c r="GJ70" s="17" t="s">
        <v>9536</v>
      </c>
      <c r="GK70" s="17" t="s">
        <v>9536</v>
      </c>
      <c r="GL70" s="17" t="s">
        <v>9536</v>
      </c>
      <c r="GM70" s="17" t="s">
        <v>9536</v>
      </c>
      <c r="GN70" s="17" t="s">
        <v>9536</v>
      </c>
      <c r="GO70" s="17" t="s">
        <v>9536</v>
      </c>
      <c r="GP70" s="17" t="s">
        <v>9536</v>
      </c>
      <c r="GQ70" s="17" t="s">
        <v>9536</v>
      </c>
      <c r="GR70" s="17" t="s">
        <v>9536</v>
      </c>
      <c r="GS70" s="17" t="s">
        <v>9536</v>
      </c>
      <c r="GT70" s="17" t="s">
        <v>9536</v>
      </c>
    </row>
    <row r="71" spans="1:202">
      <c r="A71" s="24" t="s">
        <v>336</v>
      </c>
      <c r="B71" s="24" t="s">
        <v>337</v>
      </c>
      <c r="C71" s="17" t="s">
        <v>9536</v>
      </c>
      <c r="D71" s="17" t="s">
        <v>9536</v>
      </c>
      <c r="E71" s="17" t="s">
        <v>9536</v>
      </c>
      <c r="F71" s="17" t="s">
        <v>9536</v>
      </c>
      <c r="G71" s="17" t="s">
        <v>9536</v>
      </c>
      <c r="H71" s="17" t="s">
        <v>9536</v>
      </c>
      <c r="I71" s="17" t="s">
        <v>9536</v>
      </c>
      <c r="J71" s="17" t="s">
        <v>9536</v>
      </c>
      <c r="K71" s="17" t="s">
        <v>9536</v>
      </c>
      <c r="L71" s="17" t="s">
        <v>9536</v>
      </c>
      <c r="M71" s="17" t="s">
        <v>9536</v>
      </c>
      <c r="N71" s="17" t="s">
        <v>9536</v>
      </c>
      <c r="O71" s="17" t="s">
        <v>9536</v>
      </c>
      <c r="P71" s="17" t="s">
        <v>9536</v>
      </c>
      <c r="Q71" s="17" t="s">
        <v>9536</v>
      </c>
      <c r="R71" s="17" t="s">
        <v>9536</v>
      </c>
      <c r="S71" s="17" t="s">
        <v>9536</v>
      </c>
      <c r="T71" s="17" t="s">
        <v>9536</v>
      </c>
      <c r="U71" s="17" t="s">
        <v>9536</v>
      </c>
      <c r="V71" s="17" t="s">
        <v>9536</v>
      </c>
      <c r="W71" s="17" t="s">
        <v>9536</v>
      </c>
      <c r="X71" s="17" t="s">
        <v>9536</v>
      </c>
      <c r="Y71" s="17" t="s">
        <v>9536</v>
      </c>
      <c r="Z71" s="17" t="s">
        <v>9536</v>
      </c>
      <c r="AA71" s="17" t="s">
        <v>9536</v>
      </c>
      <c r="AB71" s="17" t="s">
        <v>9536</v>
      </c>
      <c r="AC71" s="17" t="s">
        <v>9536</v>
      </c>
      <c r="AD71" s="17" t="s">
        <v>9536</v>
      </c>
      <c r="AE71" s="17" t="s">
        <v>9536</v>
      </c>
      <c r="AF71" s="17" t="s">
        <v>9536</v>
      </c>
      <c r="AG71" s="17" t="s">
        <v>9536</v>
      </c>
      <c r="AH71" s="17" t="s">
        <v>9536</v>
      </c>
      <c r="AI71" s="17" t="s">
        <v>9536</v>
      </c>
      <c r="AJ71" s="17" t="s">
        <v>9536</v>
      </c>
      <c r="AK71" s="17" t="s">
        <v>9536</v>
      </c>
      <c r="AL71" s="17" t="s">
        <v>9536</v>
      </c>
      <c r="AM71" s="17" t="s">
        <v>9536</v>
      </c>
      <c r="AN71" s="17" t="s">
        <v>9536</v>
      </c>
      <c r="AO71" s="17" t="s">
        <v>9536</v>
      </c>
      <c r="AP71" s="17" t="s">
        <v>9536</v>
      </c>
      <c r="AQ71" s="17" t="s">
        <v>9536</v>
      </c>
      <c r="AR71" s="17" t="s">
        <v>9536</v>
      </c>
      <c r="AS71" s="17" t="s">
        <v>9536</v>
      </c>
      <c r="AT71" s="17" t="s">
        <v>9536</v>
      </c>
      <c r="AU71" s="17" t="s">
        <v>9536</v>
      </c>
      <c r="AV71" s="17" t="s">
        <v>9536</v>
      </c>
      <c r="AW71" s="17" t="s">
        <v>9536</v>
      </c>
      <c r="AX71" s="17" t="s">
        <v>9536</v>
      </c>
      <c r="AY71" s="17" t="s">
        <v>9536</v>
      </c>
      <c r="AZ71" s="17" t="s">
        <v>9536</v>
      </c>
      <c r="BA71" s="17" t="s">
        <v>9536</v>
      </c>
      <c r="BB71" s="17" t="s">
        <v>9536</v>
      </c>
      <c r="BC71" s="17" t="s">
        <v>9536</v>
      </c>
      <c r="BD71" s="17" t="s">
        <v>9536</v>
      </c>
      <c r="BE71" s="17" t="s">
        <v>9536</v>
      </c>
      <c r="BF71" s="17" t="s">
        <v>9536</v>
      </c>
      <c r="BG71" s="17" t="s">
        <v>9536</v>
      </c>
      <c r="BH71" s="17" t="s">
        <v>9536</v>
      </c>
      <c r="BI71" s="17" t="s">
        <v>9536</v>
      </c>
      <c r="BJ71" s="17" t="s">
        <v>9536</v>
      </c>
      <c r="BK71" s="17" t="s">
        <v>9536</v>
      </c>
      <c r="BL71" s="17" t="s">
        <v>9536</v>
      </c>
      <c r="BM71" s="17" t="s">
        <v>9536</v>
      </c>
      <c r="BN71" s="17" t="s">
        <v>9536</v>
      </c>
      <c r="BO71" s="17" t="s">
        <v>9536</v>
      </c>
      <c r="BP71" s="17" t="s">
        <v>9536</v>
      </c>
      <c r="BQ71" s="17" t="s">
        <v>9536</v>
      </c>
      <c r="BR71" s="17" t="s">
        <v>9536</v>
      </c>
      <c r="BS71" s="17" t="s">
        <v>9536</v>
      </c>
      <c r="BT71" s="17" t="s">
        <v>9536</v>
      </c>
      <c r="BU71" s="17" t="s">
        <v>9536</v>
      </c>
      <c r="BV71" s="17" t="s">
        <v>9536</v>
      </c>
      <c r="BW71" s="17" t="s">
        <v>9536</v>
      </c>
      <c r="BX71" s="17" t="s">
        <v>9536</v>
      </c>
      <c r="BY71" s="17" t="s">
        <v>9536</v>
      </c>
      <c r="BZ71" s="17" t="s">
        <v>9536</v>
      </c>
      <c r="CA71" s="17" t="s">
        <v>9536</v>
      </c>
      <c r="CB71" s="17" t="s">
        <v>9536</v>
      </c>
      <c r="CC71" s="17" t="s">
        <v>9536</v>
      </c>
      <c r="CD71" s="17" t="s">
        <v>9536</v>
      </c>
      <c r="CE71" s="17" t="s">
        <v>9536</v>
      </c>
      <c r="CF71" s="17" t="s">
        <v>9536</v>
      </c>
      <c r="CG71" s="17" t="s">
        <v>9536</v>
      </c>
      <c r="CH71" s="17" t="s">
        <v>9536</v>
      </c>
      <c r="CI71" s="17" t="s">
        <v>9536</v>
      </c>
      <c r="CJ71" s="17" t="s">
        <v>9536</v>
      </c>
      <c r="CK71" s="17" t="s">
        <v>9536</v>
      </c>
      <c r="CL71" s="17" t="s">
        <v>9536</v>
      </c>
      <c r="CM71" s="17" t="s">
        <v>9536</v>
      </c>
      <c r="CN71" s="17" t="s">
        <v>9536</v>
      </c>
      <c r="CO71" s="17" t="s">
        <v>9536</v>
      </c>
      <c r="CP71" s="17" t="s">
        <v>9536</v>
      </c>
      <c r="CQ71" s="17" t="s">
        <v>9536</v>
      </c>
      <c r="CR71" s="17" t="s">
        <v>9536</v>
      </c>
      <c r="CS71" s="17" t="s">
        <v>9536</v>
      </c>
      <c r="CT71" s="17" t="s">
        <v>9536</v>
      </c>
      <c r="CU71" s="17" t="s">
        <v>9536</v>
      </c>
      <c r="CV71" s="17" t="s">
        <v>9536</v>
      </c>
      <c r="CW71" s="17" t="s">
        <v>9536</v>
      </c>
      <c r="CX71" s="17" t="s">
        <v>9536</v>
      </c>
      <c r="CY71" s="17" t="s">
        <v>9536</v>
      </c>
      <c r="CZ71" s="17" t="s">
        <v>9536</v>
      </c>
      <c r="DA71" s="17" t="s">
        <v>9536</v>
      </c>
      <c r="DB71" s="17" t="s">
        <v>9536</v>
      </c>
      <c r="DC71" s="17" t="s">
        <v>9536</v>
      </c>
      <c r="DD71" s="17" t="s">
        <v>9536</v>
      </c>
      <c r="DE71" s="17" t="s">
        <v>9536</v>
      </c>
      <c r="DF71" s="17" t="s">
        <v>9536</v>
      </c>
      <c r="DG71" s="17" t="s">
        <v>9536</v>
      </c>
      <c r="DH71" s="17" t="s">
        <v>9536</v>
      </c>
      <c r="DI71" s="17" t="s">
        <v>9536</v>
      </c>
      <c r="DJ71" s="17" t="s">
        <v>9536</v>
      </c>
      <c r="DK71" s="17" t="s">
        <v>9536</v>
      </c>
      <c r="DL71" s="17" t="s">
        <v>9536</v>
      </c>
      <c r="DM71" s="17" t="s">
        <v>9536</v>
      </c>
      <c r="DN71" s="17" t="s">
        <v>9536</v>
      </c>
      <c r="DO71" s="17" t="s">
        <v>9536</v>
      </c>
      <c r="DP71" s="17" t="s">
        <v>9536</v>
      </c>
      <c r="DQ71" s="17" t="s">
        <v>9536</v>
      </c>
      <c r="DR71" s="17" t="s">
        <v>9536</v>
      </c>
      <c r="DS71" s="17" t="s">
        <v>9536</v>
      </c>
      <c r="DT71" s="17" t="s">
        <v>9536</v>
      </c>
      <c r="DU71" s="17" t="s">
        <v>9536</v>
      </c>
      <c r="DV71" s="17" t="s">
        <v>9536</v>
      </c>
      <c r="DW71" s="17" t="s">
        <v>9536</v>
      </c>
      <c r="DX71" s="17" t="s">
        <v>9536</v>
      </c>
      <c r="DY71" s="17" t="s">
        <v>9536</v>
      </c>
      <c r="DZ71" s="17" t="s">
        <v>9536</v>
      </c>
      <c r="EA71" s="17" t="s">
        <v>9536</v>
      </c>
      <c r="EB71" s="17" t="s">
        <v>9536</v>
      </c>
      <c r="EC71" s="17" t="s">
        <v>9536</v>
      </c>
      <c r="ED71" s="17" t="s">
        <v>9536</v>
      </c>
      <c r="EE71" s="17" t="s">
        <v>9536</v>
      </c>
      <c r="EF71" s="17" t="s">
        <v>9536</v>
      </c>
      <c r="EG71" s="17" t="s">
        <v>9536</v>
      </c>
      <c r="EH71" s="17" t="s">
        <v>9536</v>
      </c>
      <c r="EI71" s="17" t="s">
        <v>9536</v>
      </c>
      <c r="EJ71" s="17" t="s">
        <v>9536</v>
      </c>
      <c r="EK71" s="17" t="s">
        <v>9536</v>
      </c>
      <c r="EL71" s="17" t="s">
        <v>9536</v>
      </c>
      <c r="EM71" s="17" t="s">
        <v>9536</v>
      </c>
      <c r="EN71" s="17" t="s">
        <v>9536</v>
      </c>
      <c r="EO71" s="17" t="s">
        <v>9536</v>
      </c>
      <c r="EP71" s="17" t="s">
        <v>9536</v>
      </c>
      <c r="EQ71" s="17" t="s">
        <v>9536</v>
      </c>
      <c r="ER71" s="17" t="s">
        <v>9536</v>
      </c>
      <c r="ES71" s="17" t="s">
        <v>9536</v>
      </c>
      <c r="ET71" s="17" t="s">
        <v>9536</v>
      </c>
      <c r="EU71" s="17" t="s">
        <v>9536</v>
      </c>
      <c r="EV71" s="17" t="s">
        <v>9536</v>
      </c>
      <c r="EW71" s="17" t="s">
        <v>9536</v>
      </c>
      <c r="EX71" s="17" t="s">
        <v>9536</v>
      </c>
      <c r="EY71" s="17" t="s">
        <v>9536</v>
      </c>
      <c r="EZ71" s="17" t="s">
        <v>9536</v>
      </c>
      <c r="FA71" s="17" t="s">
        <v>9536</v>
      </c>
      <c r="FB71" s="17" t="s">
        <v>9536</v>
      </c>
      <c r="FC71" s="17" t="s">
        <v>9536</v>
      </c>
      <c r="FD71" s="17" t="s">
        <v>9536</v>
      </c>
      <c r="FE71" s="17" t="s">
        <v>9536</v>
      </c>
      <c r="FF71" s="17" t="s">
        <v>9536</v>
      </c>
      <c r="FG71" s="17" t="s">
        <v>9536</v>
      </c>
      <c r="FH71" s="17" t="s">
        <v>9536</v>
      </c>
      <c r="FI71" s="17" t="s">
        <v>9536</v>
      </c>
      <c r="FJ71" s="17" t="s">
        <v>9536</v>
      </c>
      <c r="FK71" s="17" t="s">
        <v>9536</v>
      </c>
      <c r="FL71" s="17" t="s">
        <v>9536</v>
      </c>
      <c r="FM71" s="17" t="s">
        <v>9536</v>
      </c>
      <c r="FN71" s="17" t="s">
        <v>9536</v>
      </c>
      <c r="FO71" s="17" t="s">
        <v>9536</v>
      </c>
      <c r="FP71" s="17" t="s">
        <v>9536</v>
      </c>
      <c r="FQ71" s="17" t="s">
        <v>9536</v>
      </c>
      <c r="FR71" s="17" t="s">
        <v>9536</v>
      </c>
      <c r="FS71" s="17" t="s">
        <v>9536</v>
      </c>
      <c r="FT71" s="17" t="s">
        <v>9536</v>
      </c>
      <c r="FU71" s="17" t="s">
        <v>9536</v>
      </c>
      <c r="FV71" s="17" t="s">
        <v>9536</v>
      </c>
      <c r="FW71" s="17" t="s">
        <v>9536</v>
      </c>
      <c r="FX71" s="17" t="s">
        <v>9536</v>
      </c>
      <c r="FY71" s="17" t="s">
        <v>9536</v>
      </c>
      <c r="FZ71" s="17" t="s">
        <v>9536</v>
      </c>
      <c r="GA71" s="17" t="s">
        <v>9536</v>
      </c>
      <c r="GB71" s="17" t="s">
        <v>9536</v>
      </c>
      <c r="GC71" s="17" t="s">
        <v>9536</v>
      </c>
      <c r="GD71" s="17" t="s">
        <v>9536</v>
      </c>
      <c r="GE71" s="17" t="s">
        <v>9536</v>
      </c>
      <c r="GF71" s="17" t="s">
        <v>9536</v>
      </c>
      <c r="GG71" s="17" t="s">
        <v>9536</v>
      </c>
      <c r="GH71" s="17" t="s">
        <v>9536</v>
      </c>
      <c r="GI71" s="17" t="s">
        <v>9536</v>
      </c>
      <c r="GJ71" s="17" t="s">
        <v>9536</v>
      </c>
      <c r="GK71" s="17" t="s">
        <v>9536</v>
      </c>
      <c r="GL71" s="17" t="s">
        <v>9536</v>
      </c>
      <c r="GM71" s="17" t="s">
        <v>9536</v>
      </c>
      <c r="GN71" s="17" t="s">
        <v>9536</v>
      </c>
      <c r="GO71" s="17" t="s">
        <v>9536</v>
      </c>
      <c r="GP71" s="17" t="s">
        <v>9536</v>
      </c>
      <c r="GQ71" s="17" t="s">
        <v>9536</v>
      </c>
      <c r="GR71" s="17" t="s">
        <v>9536</v>
      </c>
      <c r="GS71" s="17" t="s">
        <v>9536</v>
      </c>
      <c r="GT71" s="17" t="s">
        <v>9536</v>
      </c>
    </row>
    <row r="72" spans="1:202">
      <c r="A72" s="24" t="s">
        <v>319</v>
      </c>
      <c r="B72" s="24" t="s">
        <v>338</v>
      </c>
      <c r="C72" s="17" t="s">
        <v>9536</v>
      </c>
      <c r="D72" s="17" t="s">
        <v>9536</v>
      </c>
      <c r="E72" s="17" t="s">
        <v>9536</v>
      </c>
      <c r="F72" s="17" t="s">
        <v>9536</v>
      </c>
      <c r="G72" s="17" t="s">
        <v>9536</v>
      </c>
      <c r="H72" s="17" t="s">
        <v>9536</v>
      </c>
      <c r="I72" s="17" t="s">
        <v>9536</v>
      </c>
      <c r="J72" s="17" t="s">
        <v>9536</v>
      </c>
      <c r="K72" s="17" t="s">
        <v>9536</v>
      </c>
      <c r="L72" s="17" t="s">
        <v>9536</v>
      </c>
      <c r="M72" s="17" t="s">
        <v>9536</v>
      </c>
      <c r="N72" s="17" t="s">
        <v>9536</v>
      </c>
      <c r="O72" s="17" t="s">
        <v>9536</v>
      </c>
      <c r="P72" s="17" t="s">
        <v>9536</v>
      </c>
      <c r="Q72" s="17" t="s">
        <v>9536</v>
      </c>
      <c r="R72" s="17" t="s">
        <v>9536</v>
      </c>
      <c r="S72" s="17" t="s">
        <v>9536</v>
      </c>
      <c r="T72" s="17" t="s">
        <v>9536</v>
      </c>
      <c r="U72" s="17" t="s">
        <v>9536</v>
      </c>
      <c r="V72" s="17" t="s">
        <v>9536</v>
      </c>
      <c r="W72" s="17" t="s">
        <v>9536</v>
      </c>
      <c r="X72" s="17" t="s">
        <v>9536</v>
      </c>
      <c r="Y72" s="17" t="s">
        <v>9536</v>
      </c>
      <c r="Z72" s="17" t="s">
        <v>9536</v>
      </c>
      <c r="AA72" s="17" t="s">
        <v>9536</v>
      </c>
      <c r="AB72" s="17" t="s">
        <v>9536</v>
      </c>
      <c r="AC72" s="17" t="s">
        <v>9536</v>
      </c>
      <c r="AD72" s="17" t="s">
        <v>9536</v>
      </c>
      <c r="AE72" s="17" t="s">
        <v>9536</v>
      </c>
      <c r="AF72" s="17" t="s">
        <v>9536</v>
      </c>
      <c r="AG72" s="17" t="s">
        <v>9536</v>
      </c>
      <c r="AH72" s="17" t="s">
        <v>9536</v>
      </c>
      <c r="AI72" s="17" t="s">
        <v>9536</v>
      </c>
      <c r="AJ72" s="17" t="s">
        <v>9536</v>
      </c>
      <c r="AK72" s="17" t="s">
        <v>9536</v>
      </c>
      <c r="AL72" s="17" t="s">
        <v>9536</v>
      </c>
      <c r="AM72" s="17" t="s">
        <v>9536</v>
      </c>
      <c r="AN72" s="17" t="s">
        <v>9536</v>
      </c>
      <c r="AO72" s="17" t="s">
        <v>9536</v>
      </c>
      <c r="AP72" s="17" t="s">
        <v>9536</v>
      </c>
      <c r="AQ72" s="17" t="s">
        <v>9536</v>
      </c>
      <c r="AR72" s="17" t="s">
        <v>9536</v>
      </c>
      <c r="AS72" s="17" t="s">
        <v>9536</v>
      </c>
      <c r="AT72" s="17" t="s">
        <v>9536</v>
      </c>
      <c r="AU72" s="17" t="s">
        <v>9536</v>
      </c>
      <c r="AV72" s="17" t="s">
        <v>9536</v>
      </c>
      <c r="AW72" s="17" t="s">
        <v>9536</v>
      </c>
      <c r="AX72" s="17" t="s">
        <v>9536</v>
      </c>
      <c r="AY72" s="17" t="s">
        <v>9536</v>
      </c>
      <c r="AZ72" s="17" t="s">
        <v>9536</v>
      </c>
      <c r="BA72" s="17" t="s">
        <v>9536</v>
      </c>
      <c r="BB72" s="17" t="s">
        <v>9536</v>
      </c>
      <c r="BC72" s="17" t="s">
        <v>9536</v>
      </c>
      <c r="BD72" s="17" t="s">
        <v>9536</v>
      </c>
      <c r="BE72" s="17" t="s">
        <v>9536</v>
      </c>
      <c r="BF72" s="17" t="s">
        <v>9536</v>
      </c>
      <c r="BG72" s="17" t="s">
        <v>9536</v>
      </c>
      <c r="BH72" s="17" t="s">
        <v>9536</v>
      </c>
      <c r="BI72" s="17" t="s">
        <v>9536</v>
      </c>
      <c r="BJ72" s="17" t="s">
        <v>9536</v>
      </c>
      <c r="BK72" s="17" t="s">
        <v>9536</v>
      </c>
      <c r="BL72" s="17" t="s">
        <v>9536</v>
      </c>
      <c r="BM72" s="17" t="s">
        <v>9536</v>
      </c>
      <c r="BN72" s="17" t="s">
        <v>9536</v>
      </c>
      <c r="BO72" s="17" t="s">
        <v>9536</v>
      </c>
      <c r="BP72" s="17" t="s">
        <v>9536</v>
      </c>
      <c r="BQ72" s="17" t="s">
        <v>9536</v>
      </c>
      <c r="BR72" s="17" t="s">
        <v>9536</v>
      </c>
      <c r="BS72" s="17" t="s">
        <v>9536</v>
      </c>
      <c r="BT72" s="17" t="s">
        <v>9536</v>
      </c>
      <c r="BU72" s="17" t="s">
        <v>9536</v>
      </c>
      <c r="BV72" s="17" t="s">
        <v>9536</v>
      </c>
      <c r="BW72" s="17" t="s">
        <v>9536</v>
      </c>
      <c r="BX72" s="17" t="s">
        <v>9536</v>
      </c>
      <c r="BY72" s="17" t="s">
        <v>9536</v>
      </c>
      <c r="BZ72" s="17" t="s">
        <v>9536</v>
      </c>
      <c r="CA72" s="17" t="s">
        <v>9536</v>
      </c>
      <c r="CB72" s="17" t="s">
        <v>9536</v>
      </c>
      <c r="CC72" s="17" t="s">
        <v>9536</v>
      </c>
      <c r="CD72" s="17" t="s">
        <v>9536</v>
      </c>
      <c r="CE72" s="17" t="s">
        <v>9536</v>
      </c>
      <c r="CF72" s="17" t="s">
        <v>9536</v>
      </c>
      <c r="CG72" s="17" t="s">
        <v>9536</v>
      </c>
      <c r="CH72" s="17" t="s">
        <v>9536</v>
      </c>
      <c r="CI72" s="17" t="s">
        <v>9536</v>
      </c>
      <c r="CJ72" s="17" t="s">
        <v>9536</v>
      </c>
      <c r="CK72" s="17" t="s">
        <v>9536</v>
      </c>
      <c r="CL72" s="17" t="s">
        <v>9536</v>
      </c>
      <c r="CM72" s="17" t="s">
        <v>9536</v>
      </c>
      <c r="CN72" s="17" t="s">
        <v>9536</v>
      </c>
      <c r="CO72" s="17" t="s">
        <v>9536</v>
      </c>
      <c r="CP72" s="17" t="s">
        <v>9536</v>
      </c>
      <c r="CQ72" s="17" t="s">
        <v>9536</v>
      </c>
      <c r="CR72" s="17" t="s">
        <v>9536</v>
      </c>
      <c r="CS72" s="17" t="s">
        <v>9536</v>
      </c>
      <c r="CT72" s="17" t="s">
        <v>9536</v>
      </c>
      <c r="CU72" s="17" t="s">
        <v>9536</v>
      </c>
      <c r="CV72" s="17" t="s">
        <v>9536</v>
      </c>
      <c r="CW72" s="17" t="s">
        <v>9536</v>
      </c>
      <c r="CX72" s="17" t="s">
        <v>9536</v>
      </c>
      <c r="CY72" s="17" t="s">
        <v>9536</v>
      </c>
      <c r="CZ72" s="17" t="s">
        <v>9536</v>
      </c>
      <c r="DA72" s="17" t="s">
        <v>9536</v>
      </c>
      <c r="DB72" s="17" t="s">
        <v>9536</v>
      </c>
      <c r="DC72" s="17" t="s">
        <v>9536</v>
      </c>
      <c r="DD72" s="17" t="s">
        <v>9536</v>
      </c>
      <c r="DE72" s="17" t="s">
        <v>9536</v>
      </c>
      <c r="DF72" s="17" t="s">
        <v>9536</v>
      </c>
      <c r="DG72" s="17" t="s">
        <v>9536</v>
      </c>
      <c r="DH72" s="17" t="s">
        <v>9536</v>
      </c>
      <c r="DI72" s="17" t="s">
        <v>9536</v>
      </c>
      <c r="DJ72" s="17" t="s">
        <v>9536</v>
      </c>
      <c r="DK72" s="17" t="s">
        <v>9536</v>
      </c>
      <c r="DL72" s="17" t="s">
        <v>9536</v>
      </c>
      <c r="DM72" s="17" t="s">
        <v>9536</v>
      </c>
      <c r="DN72" s="17" t="s">
        <v>9536</v>
      </c>
      <c r="DO72" s="17" t="s">
        <v>9536</v>
      </c>
      <c r="DP72" s="17" t="s">
        <v>9536</v>
      </c>
      <c r="DQ72" s="17" t="s">
        <v>9536</v>
      </c>
      <c r="DR72" s="17" t="s">
        <v>9536</v>
      </c>
      <c r="DS72" s="17" t="s">
        <v>9536</v>
      </c>
      <c r="DT72" s="17" t="s">
        <v>9536</v>
      </c>
      <c r="DU72" s="17" t="s">
        <v>9536</v>
      </c>
      <c r="DV72" s="17" t="s">
        <v>9536</v>
      </c>
      <c r="DW72" s="17" t="s">
        <v>9536</v>
      </c>
      <c r="DX72" s="17" t="s">
        <v>9536</v>
      </c>
      <c r="DY72" s="17" t="s">
        <v>9536</v>
      </c>
      <c r="DZ72" s="17" t="s">
        <v>9536</v>
      </c>
      <c r="EA72" s="17" t="s">
        <v>9536</v>
      </c>
      <c r="EB72" s="17" t="s">
        <v>9536</v>
      </c>
      <c r="EC72" s="17" t="s">
        <v>9536</v>
      </c>
      <c r="ED72" s="17" t="s">
        <v>9536</v>
      </c>
      <c r="EE72" s="17" t="s">
        <v>9536</v>
      </c>
      <c r="EF72" s="17" t="s">
        <v>9536</v>
      </c>
      <c r="EG72" s="17" t="s">
        <v>9536</v>
      </c>
      <c r="EH72" s="17" t="s">
        <v>9536</v>
      </c>
      <c r="EI72" s="17" t="s">
        <v>9536</v>
      </c>
      <c r="EJ72" s="17" t="s">
        <v>9536</v>
      </c>
      <c r="EK72" s="17" t="s">
        <v>9536</v>
      </c>
      <c r="EL72" s="17" t="s">
        <v>9536</v>
      </c>
      <c r="EM72" s="17" t="s">
        <v>9536</v>
      </c>
      <c r="EN72" s="17" t="s">
        <v>9536</v>
      </c>
      <c r="EO72" s="17" t="s">
        <v>9536</v>
      </c>
      <c r="EP72" s="17" t="s">
        <v>9536</v>
      </c>
      <c r="EQ72" s="17" t="s">
        <v>9536</v>
      </c>
      <c r="ER72" s="17" t="s">
        <v>9536</v>
      </c>
      <c r="ES72" s="17" t="s">
        <v>9536</v>
      </c>
      <c r="ET72" s="17" t="s">
        <v>9536</v>
      </c>
      <c r="EU72" s="17" t="s">
        <v>9536</v>
      </c>
      <c r="EV72" s="17" t="s">
        <v>9536</v>
      </c>
      <c r="EW72" s="17" t="s">
        <v>9536</v>
      </c>
      <c r="EX72" s="17" t="s">
        <v>9536</v>
      </c>
      <c r="EY72" s="17" t="s">
        <v>9536</v>
      </c>
      <c r="EZ72" s="17" t="s">
        <v>9536</v>
      </c>
      <c r="FA72" s="17" t="s">
        <v>9536</v>
      </c>
      <c r="FB72" s="17" t="s">
        <v>9536</v>
      </c>
      <c r="FC72" s="17" t="s">
        <v>9536</v>
      </c>
      <c r="FD72" s="17" t="s">
        <v>9536</v>
      </c>
      <c r="FE72" s="17" t="s">
        <v>9536</v>
      </c>
      <c r="FF72" s="17" t="s">
        <v>9536</v>
      </c>
      <c r="FG72" s="17" t="s">
        <v>9536</v>
      </c>
      <c r="FH72" s="17" t="s">
        <v>9536</v>
      </c>
      <c r="FI72" s="17" t="s">
        <v>9536</v>
      </c>
      <c r="FJ72" s="17" t="s">
        <v>9536</v>
      </c>
      <c r="FK72" s="17" t="s">
        <v>9536</v>
      </c>
      <c r="FL72" s="17" t="s">
        <v>9536</v>
      </c>
      <c r="FM72" s="17" t="s">
        <v>9536</v>
      </c>
      <c r="FN72" s="17" t="s">
        <v>9536</v>
      </c>
      <c r="FO72" s="17" t="s">
        <v>9536</v>
      </c>
      <c r="FP72" s="17" t="s">
        <v>9536</v>
      </c>
      <c r="FQ72" s="17" t="s">
        <v>9536</v>
      </c>
      <c r="FR72" s="17" t="s">
        <v>9536</v>
      </c>
      <c r="FS72" s="17" t="s">
        <v>9536</v>
      </c>
      <c r="FT72" s="17" t="s">
        <v>9536</v>
      </c>
      <c r="FU72" s="17" t="s">
        <v>9536</v>
      </c>
      <c r="FV72" s="17" t="s">
        <v>9536</v>
      </c>
      <c r="FW72" s="17" t="s">
        <v>9536</v>
      </c>
      <c r="FX72" s="17" t="s">
        <v>9536</v>
      </c>
      <c r="FY72" s="17" t="s">
        <v>9536</v>
      </c>
      <c r="FZ72" s="17" t="s">
        <v>9536</v>
      </c>
      <c r="GA72" s="17" t="s">
        <v>9536</v>
      </c>
      <c r="GB72" s="17" t="s">
        <v>9536</v>
      </c>
      <c r="GC72" s="17" t="s">
        <v>9536</v>
      </c>
      <c r="GD72" s="17" t="s">
        <v>9536</v>
      </c>
      <c r="GE72" s="17" t="s">
        <v>9536</v>
      </c>
      <c r="GF72" s="17" t="s">
        <v>9536</v>
      </c>
      <c r="GG72" s="17" t="s">
        <v>9536</v>
      </c>
      <c r="GH72" s="17" t="s">
        <v>9536</v>
      </c>
      <c r="GI72" s="17" t="s">
        <v>9536</v>
      </c>
      <c r="GJ72" s="17" t="s">
        <v>9536</v>
      </c>
      <c r="GK72" s="17" t="s">
        <v>9536</v>
      </c>
      <c r="GL72" s="17" t="s">
        <v>9536</v>
      </c>
      <c r="GM72" s="17" t="s">
        <v>9536</v>
      </c>
      <c r="GN72" s="17" t="s">
        <v>9536</v>
      </c>
      <c r="GO72" s="17" t="s">
        <v>9536</v>
      </c>
      <c r="GP72" s="17" t="s">
        <v>9536</v>
      </c>
      <c r="GQ72" s="17" t="s">
        <v>9536</v>
      </c>
      <c r="GR72" s="17" t="s">
        <v>9536</v>
      </c>
      <c r="GS72" s="17" t="s">
        <v>9536</v>
      </c>
      <c r="GT72" s="17" t="s">
        <v>9536</v>
      </c>
    </row>
    <row r="73" spans="1:202">
      <c r="A73" s="24" t="s">
        <v>339</v>
      </c>
      <c r="B73" s="24" t="s">
        <v>340</v>
      </c>
      <c r="C73" s="17" t="s">
        <v>9536</v>
      </c>
      <c r="D73" s="17" t="s">
        <v>9536</v>
      </c>
      <c r="E73" s="17" t="s">
        <v>9536</v>
      </c>
      <c r="F73" s="17" t="s">
        <v>9536</v>
      </c>
      <c r="G73" s="17" t="s">
        <v>9536</v>
      </c>
      <c r="H73" s="17" t="s">
        <v>9536</v>
      </c>
      <c r="I73" s="17" t="s">
        <v>9536</v>
      </c>
      <c r="J73" s="17" t="s">
        <v>9536</v>
      </c>
      <c r="K73" s="17" t="s">
        <v>9536</v>
      </c>
      <c r="L73" s="17" t="s">
        <v>9536</v>
      </c>
      <c r="M73" s="17" t="s">
        <v>9536</v>
      </c>
      <c r="N73" s="17" t="s">
        <v>9536</v>
      </c>
      <c r="O73" s="17" t="s">
        <v>9536</v>
      </c>
      <c r="P73" s="17" t="s">
        <v>9536</v>
      </c>
      <c r="Q73" s="17" t="s">
        <v>9536</v>
      </c>
      <c r="R73" s="17" t="s">
        <v>9536</v>
      </c>
      <c r="S73" s="17" t="s">
        <v>9536</v>
      </c>
      <c r="T73" s="17" t="s">
        <v>9536</v>
      </c>
      <c r="U73" s="17" t="s">
        <v>9536</v>
      </c>
      <c r="V73" s="17" t="s">
        <v>9536</v>
      </c>
      <c r="W73" s="17" t="s">
        <v>9536</v>
      </c>
      <c r="X73" s="17" t="s">
        <v>9536</v>
      </c>
      <c r="Y73" s="17" t="s">
        <v>9536</v>
      </c>
      <c r="Z73" s="17" t="s">
        <v>9536</v>
      </c>
      <c r="AA73" s="17" t="s">
        <v>9536</v>
      </c>
      <c r="AB73" s="17" t="s">
        <v>9536</v>
      </c>
      <c r="AC73" s="17" t="s">
        <v>9536</v>
      </c>
      <c r="AD73" s="17" t="s">
        <v>9536</v>
      </c>
      <c r="AE73" s="17" t="s">
        <v>9536</v>
      </c>
      <c r="AF73" s="17" t="s">
        <v>9536</v>
      </c>
      <c r="AG73" s="17" t="s">
        <v>9536</v>
      </c>
      <c r="AH73" s="17" t="s">
        <v>9536</v>
      </c>
      <c r="AI73" s="17" t="s">
        <v>9536</v>
      </c>
      <c r="AJ73" s="17" t="s">
        <v>9536</v>
      </c>
      <c r="AK73" s="17" t="s">
        <v>9536</v>
      </c>
      <c r="AL73" s="17" t="s">
        <v>9536</v>
      </c>
      <c r="AM73" s="17" t="s">
        <v>9536</v>
      </c>
      <c r="AN73" s="17" t="s">
        <v>9536</v>
      </c>
      <c r="AO73" s="17" t="s">
        <v>9536</v>
      </c>
      <c r="AP73" s="17" t="s">
        <v>9536</v>
      </c>
      <c r="AQ73" s="17" t="s">
        <v>9536</v>
      </c>
      <c r="AR73" s="17" t="s">
        <v>9536</v>
      </c>
      <c r="AS73" s="17" t="s">
        <v>9536</v>
      </c>
      <c r="AT73" s="17" t="s">
        <v>9536</v>
      </c>
      <c r="AU73" s="17" t="s">
        <v>9536</v>
      </c>
      <c r="AV73" s="17" t="s">
        <v>9536</v>
      </c>
      <c r="AW73" s="17" t="s">
        <v>9536</v>
      </c>
      <c r="AX73" s="17" t="s">
        <v>9536</v>
      </c>
      <c r="AY73" s="17" t="s">
        <v>9536</v>
      </c>
      <c r="AZ73" s="17" t="s">
        <v>9536</v>
      </c>
      <c r="BA73" s="17" t="s">
        <v>9536</v>
      </c>
      <c r="BB73" s="17" t="s">
        <v>9536</v>
      </c>
      <c r="BC73" s="17" t="s">
        <v>9536</v>
      </c>
      <c r="BD73" s="17" t="s">
        <v>9536</v>
      </c>
      <c r="BE73" s="17" t="s">
        <v>9536</v>
      </c>
      <c r="BF73" s="17" t="s">
        <v>9536</v>
      </c>
      <c r="BG73" s="17" t="s">
        <v>9536</v>
      </c>
      <c r="BH73" s="17" t="s">
        <v>9536</v>
      </c>
      <c r="BI73" s="17" t="s">
        <v>9536</v>
      </c>
      <c r="BJ73" s="17" t="s">
        <v>9536</v>
      </c>
      <c r="BK73" s="17" t="s">
        <v>9536</v>
      </c>
      <c r="BL73" s="17" t="s">
        <v>9536</v>
      </c>
      <c r="BM73" s="17" t="s">
        <v>9536</v>
      </c>
      <c r="BN73" s="17" t="s">
        <v>9536</v>
      </c>
      <c r="BO73" s="17" t="s">
        <v>9536</v>
      </c>
      <c r="BP73" s="17" t="s">
        <v>9536</v>
      </c>
      <c r="BQ73" s="17" t="s">
        <v>9536</v>
      </c>
      <c r="BR73" s="17" t="s">
        <v>9536</v>
      </c>
      <c r="BS73" s="17" t="s">
        <v>9536</v>
      </c>
      <c r="BT73" s="17" t="s">
        <v>9536</v>
      </c>
      <c r="BU73" s="17" t="s">
        <v>9536</v>
      </c>
      <c r="BV73" s="17" t="s">
        <v>9536</v>
      </c>
      <c r="BW73" s="17" t="s">
        <v>9536</v>
      </c>
      <c r="BX73" s="17" t="s">
        <v>9536</v>
      </c>
      <c r="BY73" s="17" t="s">
        <v>9536</v>
      </c>
      <c r="BZ73" s="17" t="s">
        <v>9536</v>
      </c>
      <c r="CA73" s="17" t="s">
        <v>9536</v>
      </c>
      <c r="CB73" s="17" t="s">
        <v>9536</v>
      </c>
      <c r="CC73" s="17" t="s">
        <v>9536</v>
      </c>
      <c r="CD73" s="17" t="s">
        <v>9536</v>
      </c>
      <c r="CE73" s="17" t="s">
        <v>9536</v>
      </c>
      <c r="CF73" s="17" t="s">
        <v>9536</v>
      </c>
      <c r="CG73" s="17" t="s">
        <v>9536</v>
      </c>
      <c r="CH73" s="17" t="s">
        <v>9536</v>
      </c>
      <c r="CI73" s="17" t="s">
        <v>9536</v>
      </c>
      <c r="CJ73" s="17" t="s">
        <v>9536</v>
      </c>
      <c r="CK73" s="17" t="s">
        <v>9536</v>
      </c>
      <c r="CL73" s="17" t="s">
        <v>9536</v>
      </c>
      <c r="CM73" s="17" t="s">
        <v>9536</v>
      </c>
      <c r="CN73" s="17" t="s">
        <v>9536</v>
      </c>
      <c r="CO73" s="17" t="s">
        <v>9536</v>
      </c>
      <c r="CP73" s="17" t="s">
        <v>9536</v>
      </c>
      <c r="CQ73" s="17" t="s">
        <v>9536</v>
      </c>
      <c r="CR73" s="17" t="s">
        <v>9536</v>
      </c>
      <c r="CS73" s="17" t="s">
        <v>9536</v>
      </c>
      <c r="CT73" s="17" t="s">
        <v>9536</v>
      </c>
      <c r="CU73" s="17" t="s">
        <v>9536</v>
      </c>
      <c r="CV73" s="17" t="s">
        <v>9536</v>
      </c>
      <c r="CW73" s="17" t="s">
        <v>9536</v>
      </c>
      <c r="CX73" s="17" t="s">
        <v>9536</v>
      </c>
      <c r="CY73" s="17" t="s">
        <v>9536</v>
      </c>
      <c r="CZ73" s="17" t="s">
        <v>9536</v>
      </c>
      <c r="DA73" s="17" t="s">
        <v>9536</v>
      </c>
      <c r="DB73" s="17" t="s">
        <v>9536</v>
      </c>
      <c r="DC73" s="17" t="s">
        <v>9536</v>
      </c>
      <c r="DD73" s="17" t="s">
        <v>9536</v>
      </c>
      <c r="DE73" s="17" t="s">
        <v>9536</v>
      </c>
      <c r="DF73" s="17" t="s">
        <v>9536</v>
      </c>
      <c r="DG73" s="17" t="s">
        <v>9536</v>
      </c>
      <c r="DH73" s="17" t="s">
        <v>9536</v>
      </c>
      <c r="DI73" s="17" t="s">
        <v>9536</v>
      </c>
      <c r="DJ73" s="17" t="s">
        <v>9536</v>
      </c>
      <c r="DK73" s="17" t="s">
        <v>9536</v>
      </c>
      <c r="DL73" s="17" t="s">
        <v>9536</v>
      </c>
      <c r="DM73" s="17" t="s">
        <v>9536</v>
      </c>
      <c r="DN73" s="17" t="s">
        <v>9536</v>
      </c>
      <c r="DO73" s="17" t="s">
        <v>9536</v>
      </c>
      <c r="DP73" s="17" t="s">
        <v>9536</v>
      </c>
      <c r="DQ73" s="17" t="s">
        <v>9536</v>
      </c>
      <c r="DR73" s="17" t="s">
        <v>9536</v>
      </c>
      <c r="DS73" s="17" t="s">
        <v>9536</v>
      </c>
      <c r="DT73" s="17" t="s">
        <v>9536</v>
      </c>
      <c r="DU73" s="17" t="s">
        <v>9536</v>
      </c>
      <c r="DV73" s="17" t="s">
        <v>9536</v>
      </c>
      <c r="DW73" s="17" t="s">
        <v>9536</v>
      </c>
      <c r="DX73" s="17" t="s">
        <v>9536</v>
      </c>
      <c r="DY73" s="17" t="s">
        <v>9536</v>
      </c>
      <c r="DZ73" s="17" t="s">
        <v>9536</v>
      </c>
      <c r="EA73" s="17" t="s">
        <v>9536</v>
      </c>
      <c r="EB73" s="17" t="s">
        <v>9536</v>
      </c>
      <c r="EC73" s="17" t="s">
        <v>9536</v>
      </c>
      <c r="ED73" s="17" t="s">
        <v>9536</v>
      </c>
      <c r="EE73" s="17" t="s">
        <v>9536</v>
      </c>
      <c r="EF73" s="17" t="s">
        <v>9536</v>
      </c>
      <c r="EG73" s="17" t="s">
        <v>9536</v>
      </c>
      <c r="EH73" s="17" t="s">
        <v>9536</v>
      </c>
      <c r="EI73" s="17" t="s">
        <v>9536</v>
      </c>
      <c r="EJ73" s="17" t="s">
        <v>9536</v>
      </c>
      <c r="EK73" s="17" t="s">
        <v>9536</v>
      </c>
      <c r="EL73" s="17" t="s">
        <v>9536</v>
      </c>
      <c r="EM73" s="17" t="s">
        <v>9536</v>
      </c>
      <c r="EN73" s="17" t="s">
        <v>9536</v>
      </c>
      <c r="EO73" s="17" t="s">
        <v>9536</v>
      </c>
      <c r="EP73" s="17" t="s">
        <v>9536</v>
      </c>
      <c r="EQ73" s="17" t="s">
        <v>9536</v>
      </c>
      <c r="ER73" s="17" t="s">
        <v>9536</v>
      </c>
      <c r="ES73" s="17" t="s">
        <v>9536</v>
      </c>
      <c r="ET73" s="17" t="s">
        <v>9536</v>
      </c>
      <c r="EU73" s="17" t="s">
        <v>9536</v>
      </c>
      <c r="EV73" s="17" t="s">
        <v>9536</v>
      </c>
      <c r="EW73" s="17" t="s">
        <v>9536</v>
      </c>
      <c r="EX73" s="17" t="s">
        <v>9536</v>
      </c>
      <c r="EY73" s="17" t="s">
        <v>9536</v>
      </c>
      <c r="EZ73" s="17" t="s">
        <v>9536</v>
      </c>
      <c r="FA73" s="17" t="s">
        <v>9536</v>
      </c>
      <c r="FB73" s="17" t="s">
        <v>9536</v>
      </c>
      <c r="FC73" s="17" t="s">
        <v>9536</v>
      </c>
      <c r="FD73" s="17" t="s">
        <v>9536</v>
      </c>
      <c r="FE73" s="17" t="s">
        <v>9536</v>
      </c>
      <c r="FF73" s="17" t="s">
        <v>9536</v>
      </c>
      <c r="FG73" s="17" t="s">
        <v>9536</v>
      </c>
      <c r="FH73" s="17" t="s">
        <v>9536</v>
      </c>
      <c r="FI73" s="17" t="s">
        <v>9536</v>
      </c>
      <c r="FJ73" s="17" t="s">
        <v>9536</v>
      </c>
      <c r="FK73" s="17" t="s">
        <v>9536</v>
      </c>
      <c r="FL73" s="17" t="s">
        <v>9536</v>
      </c>
      <c r="FM73" s="17" t="s">
        <v>9536</v>
      </c>
      <c r="FN73" s="17" t="s">
        <v>9536</v>
      </c>
      <c r="FO73" s="17" t="s">
        <v>9536</v>
      </c>
      <c r="FP73" s="17" t="s">
        <v>9536</v>
      </c>
      <c r="FQ73" s="17" t="s">
        <v>9536</v>
      </c>
      <c r="FR73" s="17" t="s">
        <v>9536</v>
      </c>
      <c r="FS73" s="17" t="s">
        <v>9536</v>
      </c>
      <c r="FT73" s="17" t="s">
        <v>9536</v>
      </c>
      <c r="FU73" s="17" t="s">
        <v>9536</v>
      </c>
      <c r="FV73" s="17" t="s">
        <v>9536</v>
      </c>
      <c r="FW73" s="17" t="s">
        <v>9536</v>
      </c>
      <c r="FX73" s="17" t="s">
        <v>9536</v>
      </c>
      <c r="FY73" s="17" t="s">
        <v>9536</v>
      </c>
      <c r="FZ73" s="17" t="s">
        <v>9536</v>
      </c>
      <c r="GA73" s="17" t="s">
        <v>9536</v>
      </c>
      <c r="GB73" s="17" t="s">
        <v>9536</v>
      </c>
      <c r="GC73" s="17" t="s">
        <v>9536</v>
      </c>
      <c r="GD73" s="17" t="s">
        <v>9536</v>
      </c>
      <c r="GE73" s="17" t="s">
        <v>9536</v>
      </c>
      <c r="GF73" s="17" t="s">
        <v>9536</v>
      </c>
      <c r="GG73" s="17" t="s">
        <v>9536</v>
      </c>
      <c r="GH73" s="17" t="s">
        <v>9536</v>
      </c>
      <c r="GI73" s="17" t="s">
        <v>9536</v>
      </c>
      <c r="GJ73" s="17" t="s">
        <v>9536</v>
      </c>
      <c r="GK73" s="17" t="s">
        <v>9536</v>
      </c>
      <c r="GL73" s="17" t="s">
        <v>9536</v>
      </c>
      <c r="GM73" s="17" t="s">
        <v>9536</v>
      </c>
      <c r="GN73" s="17" t="s">
        <v>9536</v>
      </c>
      <c r="GO73" s="17" t="s">
        <v>9536</v>
      </c>
      <c r="GP73" s="17" t="s">
        <v>9536</v>
      </c>
      <c r="GQ73" s="17" t="s">
        <v>9536</v>
      </c>
      <c r="GR73" s="17" t="s">
        <v>9536</v>
      </c>
      <c r="GS73" s="17" t="s">
        <v>9536</v>
      </c>
      <c r="GT73" s="17" t="s">
        <v>9536</v>
      </c>
    </row>
    <row r="74" spans="1:202">
      <c r="A74" s="24" t="s">
        <v>341</v>
      </c>
      <c r="B74" s="24" t="s">
        <v>342</v>
      </c>
      <c r="C74" s="17" t="s">
        <v>9536</v>
      </c>
      <c r="D74" s="17" t="s">
        <v>9536</v>
      </c>
      <c r="E74" s="17" t="s">
        <v>9536</v>
      </c>
      <c r="F74" s="17" t="s">
        <v>9536</v>
      </c>
      <c r="G74" s="17" t="s">
        <v>9536</v>
      </c>
      <c r="H74" s="17" t="s">
        <v>9536</v>
      </c>
      <c r="I74" s="17" t="s">
        <v>9536</v>
      </c>
      <c r="J74" s="17" t="s">
        <v>9536</v>
      </c>
      <c r="K74" s="17" t="s">
        <v>9536</v>
      </c>
      <c r="L74" s="17" t="s">
        <v>9536</v>
      </c>
      <c r="M74" s="17" t="s">
        <v>9536</v>
      </c>
      <c r="N74" s="17" t="s">
        <v>9536</v>
      </c>
      <c r="O74" s="17" t="s">
        <v>9536</v>
      </c>
      <c r="P74" s="17" t="s">
        <v>9536</v>
      </c>
      <c r="Q74" s="17" t="s">
        <v>9536</v>
      </c>
      <c r="R74" s="17" t="s">
        <v>9536</v>
      </c>
      <c r="S74" s="17" t="s">
        <v>9536</v>
      </c>
      <c r="T74" s="17" t="s">
        <v>9536</v>
      </c>
      <c r="U74" s="17" t="s">
        <v>9536</v>
      </c>
      <c r="V74" s="17" t="s">
        <v>9536</v>
      </c>
      <c r="W74" s="17" t="s">
        <v>9536</v>
      </c>
      <c r="X74" s="17" t="s">
        <v>9536</v>
      </c>
      <c r="Y74" s="17" t="s">
        <v>9536</v>
      </c>
      <c r="Z74" s="17" t="s">
        <v>9536</v>
      </c>
      <c r="AA74" s="17" t="s">
        <v>9536</v>
      </c>
      <c r="AB74" s="17" t="s">
        <v>9536</v>
      </c>
      <c r="AC74" s="17" t="s">
        <v>9536</v>
      </c>
      <c r="AD74" s="17" t="s">
        <v>9536</v>
      </c>
      <c r="AE74" s="17" t="s">
        <v>9536</v>
      </c>
      <c r="AF74" s="17" t="s">
        <v>9536</v>
      </c>
      <c r="AG74" s="17" t="s">
        <v>9536</v>
      </c>
      <c r="AH74" s="17" t="s">
        <v>9536</v>
      </c>
      <c r="AI74" s="17" t="s">
        <v>9536</v>
      </c>
      <c r="AJ74" s="17" t="s">
        <v>9536</v>
      </c>
      <c r="AK74" s="17" t="s">
        <v>9536</v>
      </c>
      <c r="AL74" s="17" t="s">
        <v>9536</v>
      </c>
      <c r="AM74" s="17" t="s">
        <v>9536</v>
      </c>
      <c r="AN74" s="17" t="s">
        <v>9536</v>
      </c>
      <c r="AO74" s="17" t="s">
        <v>9536</v>
      </c>
      <c r="AP74" s="17" t="s">
        <v>9536</v>
      </c>
      <c r="AQ74" s="17" t="s">
        <v>9536</v>
      </c>
      <c r="AR74" s="17" t="s">
        <v>9536</v>
      </c>
      <c r="AS74" s="17" t="s">
        <v>9536</v>
      </c>
      <c r="AT74" s="17" t="s">
        <v>9536</v>
      </c>
      <c r="AU74" s="17" t="s">
        <v>9536</v>
      </c>
      <c r="AV74" s="17" t="s">
        <v>9536</v>
      </c>
      <c r="AW74" s="17" t="s">
        <v>9536</v>
      </c>
      <c r="AX74" s="17" t="s">
        <v>9536</v>
      </c>
      <c r="AY74" s="17" t="s">
        <v>9536</v>
      </c>
      <c r="AZ74" s="17" t="s">
        <v>9536</v>
      </c>
      <c r="BA74" s="17" t="s">
        <v>9536</v>
      </c>
      <c r="BB74" s="17" t="s">
        <v>9536</v>
      </c>
      <c r="BC74" s="17" t="s">
        <v>9536</v>
      </c>
      <c r="BD74" s="17" t="s">
        <v>9536</v>
      </c>
      <c r="BE74" s="17" t="s">
        <v>9536</v>
      </c>
      <c r="BF74" s="17" t="s">
        <v>9536</v>
      </c>
      <c r="BG74" s="17" t="s">
        <v>9536</v>
      </c>
      <c r="BH74" s="17" t="s">
        <v>9536</v>
      </c>
      <c r="BI74" s="17" t="s">
        <v>9536</v>
      </c>
      <c r="BJ74" s="17" t="s">
        <v>9536</v>
      </c>
      <c r="BK74" s="17" t="s">
        <v>9536</v>
      </c>
      <c r="BL74" s="17" t="s">
        <v>9536</v>
      </c>
      <c r="BM74" s="17" t="s">
        <v>9536</v>
      </c>
      <c r="BN74" s="17" t="s">
        <v>9536</v>
      </c>
      <c r="BO74" s="17" t="s">
        <v>9536</v>
      </c>
      <c r="BP74" s="17" t="s">
        <v>9536</v>
      </c>
      <c r="BQ74" s="17" t="s">
        <v>9536</v>
      </c>
      <c r="BR74" s="17" t="s">
        <v>9536</v>
      </c>
      <c r="BS74" s="17" t="s">
        <v>9536</v>
      </c>
      <c r="BT74" s="17" t="s">
        <v>9536</v>
      </c>
      <c r="BU74" s="17" t="s">
        <v>9536</v>
      </c>
      <c r="BV74" s="17" t="s">
        <v>9536</v>
      </c>
      <c r="BW74" s="17" t="s">
        <v>9536</v>
      </c>
      <c r="BX74" s="17" t="s">
        <v>9536</v>
      </c>
      <c r="BY74" s="17" t="s">
        <v>9536</v>
      </c>
      <c r="BZ74" s="17" t="s">
        <v>9536</v>
      </c>
      <c r="CA74" s="17" t="s">
        <v>9536</v>
      </c>
      <c r="CB74" s="17" t="s">
        <v>9536</v>
      </c>
      <c r="CC74" s="17" t="s">
        <v>9536</v>
      </c>
      <c r="CD74" s="17" t="s">
        <v>9536</v>
      </c>
      <c r="CE74" s="17" t="s">
        <v>9536</v>
      </c>
      <c r="CF74" s="17" t="s">
        <v>9536</v>
      </c>
      <c r="CG74" s="17" t="s">
        <v>9536</v>
      </c>
      <c r="CH74" s="17" t="s">
        <v>9536</v>
      </c>
      <c r="CI74" s="17" t="s">
        <v>9536</v>
      </c>
      <c r="CJ74" s="17" t="s">
        <v>9536</v>
      </c>
      <c r="CK74" s="17" t="s">
        <v>9536</v>
      </c>
      <c r="CL74" s="17" t="s">
        <v>9536</v>
      </c>
      <c r="CM74" s="17" t="s">
        <v>9536</v>
      </c>
      <c r="CN74" s="17" t="s">
        <v>9536</v>
      </c>
      <c r="CO74" s="17" t="s">
        <v>9536</v>
      </c>
      <c r="CP74" s="17" t="s">
        <v>9536</v>
      </c>
      <c r="CQ74" s="17" t="s">
        <v>9536</v>
      </c>
      <c r="CR74" s="17" t="s">
        <v>9536</v>
      </c>
      <c r="CS74" s="17" t="s">
        <v>9536</v>
      </c>
      <c r="CT74" s="17" t="s">
        <v>9536</v>
      </c>
      <c r="CU74" s="17" t="s">
        <v>9536</v>
      </c>
      <c r="CV74" s="17" t="s">
        <v>9536</v>
      </c>
      <c r="CW74" s="17" t="s">
        <v>9536</v>
      </c>
      <c r="CX74" s="17" t="s">
        <v>9536</v>
      </c>
      <c r="CY74" s="17" t="s">
        <v>9536</v>
      </c>
      <c r="CZ74" s="17" t="s">
        <v>9536</v>
      </c>
      <c r="DA74" s="17" t="s">
        <v>9536</v>
      </c>
      <c r="DB74" s="17" t="s">
        <v>9536</v>
      </c>
      <c r="DC74" s="17" t="s">
        <v>9536</v>
      </c>
      <c r="DD74" s="17" t="s">
        <v>9536</v>
      </c>
      <c r="DE74" s="17" t="s">
        <v>9536</v>
      </c>
      <c r="DF74" s="17" t="s">
        <v>9536</v>
      </c>
      <c r="DG74" s="17" t="s">
        <v>9536</v>
      </c>
      <c r="DH74" s="17" t="s">
        <v>9536</v>
      </c>
      <c r="DI74" s="17" t="s">
        <v>9536</v>
      </c>
      <c r="DJ74" s="17" t="s">
        <v>9536</v>
      </c>
      <c r="DK74" s="17" t="s">
        <v>9536</v>
      </c>
      <c r="DL74" s="17" t="s">
        <v>9536</v>
      </c>
      <c r="DM74" s="17" t="s">
        <v>9536</v>
      </c>
      <c r="DN74" s="17" t="s">
        <v>9536</v>
      </c>
      <c r="DO74" s="17" t="s">
        <v>9536</v>
      </c>
      <c r="DP74" s="17" t="s">
        <v>9536</v>
      </c>
      <c r="DQ74" s="17" t="s">
        <v>9536</v>
      </c>
      <c r="DR74" s="17" t="s">
        <v>9536</v>
      </c>
      <c r="DS74" s="17" t="s">
        <v>9536</v>
      </c>
      <c r="DT74" s="17" t="s">
        <v>9536</v>
      </c>
      <c r="DU74" s="17" t="s">
        <v>9536</v>
      </c>
      <c r="DV74" s="17" t="s">
        <v>9536</v>
      </c>
      <c r="DW74" s="17" t="s">
        <v>9536</v>
      </c>
      <c r="DX74" s="17" t="s">
        <v>9536</v>
      </c>
      <c r="DY74" s="17" t="s">
        <v>9536</v>
      </c>
      <c r="DZ74" s="17" t="s">
        <v>9536</v>
      </c>
      <c r="EA74" s="17" t="s">
        <v>9536</v>
      </c>
      <c r="EB74" s="17" t="s">
        <v>9536</v>
      </c>
      <c r="EC74" s="17" t="s">
        <v>9536</v>
      </c>
      <c r="ED74" s="17" t="s">
        <v>9536</v>
      </c>
      <c r="EE74" s="17" t="s">
        <v>9536</v>
      </c>
      <c r="EF74" s="17" t="s">
        <v>9536</v>
      </c>
      <c r="EG74" s="17" t="s">
        <v>9536</v>
      </c>
      <c r="EH74" s="17" t="s">
        <v>9536</v>
      </c>
      <c r="EI74" s="17" t="s">
        <v>9536</v>
      </c>
      <c r="EJ74" s="17" t="s">
        <v>9536</v>
      </c>
      <c r="EK74" s="17" t="s">
        <v>9536</v>
      </c>
      <c r="EL74" s="17" t="s">
        <v>9536</v>
      </c>
      <c r="EM74" s="17" t="s">
        <v>9536</v>
      </c>
      <c r="EN74" s="17" t="s">
        <v>9536</v>
      </c>
      <c r="EO74" s="17" t="s">
        <v>9536</v>
      </c>
      <c r="EP74" s="17" t="s">
        <v>9536</v>
      </c>
      <c r="EQ74" s="17" t="s">
        <v>9536</v>
      </c>
      <c r="ER74" s="17" t="s">
        <v>9536</v>
      </c>
      <c r="ES74" s="17" t="s">
        <v>9536</v>
      </c>
      <c r="ET74" s="17" t="s">
        <v>9536</v>
      </c>
      <c r="EU74" s="17" t="s">
        <v>9536</v>
      </c>
      <c r="EV74" s="17" t="s">
        <v>9536</v>
      </c>
      <c r="EW74" s="17" t="s">
        <v>9536</v>
      </c>
      <c r="EX74" s="17" t="s">
        <v>9536</v>
      </c>
      <c r="EY74" s="17" t="s">
        <v>9536</v>
      </c>
      <c r="EZ74" s="17" t="s">
        <v>9536</v>
      </c>
      <c r="FA74" s="17" t="s">
        <v>9536</v>
      </c>
      <c r="FB74" s="17" t="s">
        <v>9536</v>
      </c>
      <c r="FC74" s="17" t="s">
        <v>9536</v>
      </c>
      <c r="FD74" s="17" t="s">
        <v>9536</v>
      </c>
      <c r="FE74" s="17" t="s">
        <v>9536</v>
      </c>
      <c r="FF74" s="17" t="s">
        <v>9536</v>
      </c>
      <c r="FG74" s="17" t="s">
        <v>9536</v>
      </c>
      <c r="FH74" s="17" t="s">
        <v>9536</v>
      </c>
      <c r="FI74" s="17" t="s">
        <v>9536</v>
      </c>
      <c r="FJ74" s="17" t="s">
        <v>9536</v>
      </c>
      <c r="FK74" s="17" t="s">
        <v>9536</v>
      </c>
      <c r="FL74" s="17" t="s">
        <v>9536</v>
      </c>
      <c r="FM74" s="17" t="s">
        <v>9536</v>
      </c>
      <c r="FN74" s="17" t="s">
        <v>9536</v>
      </c>
      <c r="FO74" s="17" t="s">
        <v>9536</v>
      </c>
      <c r="FP74" s="17" t="s">
        <v>9536</v>
      </c>
      <c r="FQ74" s="17" t="s">
        <v>9536</v>
      </c>
      <c r="FR74" s="17" t="s">
        <v>9536</v>
      </c>
      <c r="FS74" s="17" t="s">
        <v>9536</v>
      </c>
      <c r="FT74" s="17" t="s">
        <v>9536</v>
      </c>
      <c r="FU74" s="17" t="s">
        <v>9536</v>
      </c>
      <c r="FV74" s="17" t="s">
        <v>9536</v>
      </c>
      <c r="FW74" s="17" t="s">
        <v>9536</v>
      </c>
      <c r="FX74" s="17" t="s">
        <v>9536</v>
      </c>
      <c r="FY74" s="17" t="s">
        <v>9536</v>
      </c>
      <c r="FZ74" s="17" t="s">
        <v>9536</v>
      </c>
      <c r="GA74" s="17" t="s">
        <v>9536</v>
      </c>
      <c r="GB74" s="17" t="s">
        <v>9536</v>
      </c>
      <c r="GC74" s="17" t="s">
        <v>9536</v>
      </c>
      <c r="GD74" s="17" t="s">
        <v>9536</v>
      </c>
      <c r="GE74" s="17" t="s">
        <v>9536</v>
      </c>
      <c r="GF74" s="17" t="s">
        <v>9536</v>
      </c>
      <c r="GG74" s="17" t="s">
        <v>9536</v>
      </c>
      <c r="GH74" s="17" t="s">
        <v>9536</v>
      </c>
      <c r="GI74" s="17" t="s">
        <v>9536</v>
      </c>
      <c r="GJ74" s="17" t="s">
        <v>9536</v>
      </c>
      <c r="GK74" s="17" t="s">
        <v>9536</v>
      </c>
      <c r="GL74" s="17" t="s">
        <v>9536</v>
      </c>
      <c r="GM74" s="17" t="s">
        <v>9536</v>
      </c>
      <c r="GN74" s="17" t="s">
        <v>9536</v>
      </c>
      <c r="GO74" s="17" t="s">
        <v>9536</v>
      </c>
      <c r="GP74" s="17" t="s">
        <v>9536</v>
      </c>
      <c r="GQ74" s="17" t="s">
        <v>9536</v>
      </c>
      <c r="GR74" s="17" t="s">
        <v>9536</v>
      </c>
      <c r="GS74" s="17" t="s">
        <v>9536</v>
      </c>
      <c r="GT74" s="17" t="s">
        <v>9536</v>
      </c>
    </row>
    <row r="75" spans="1:202">
      <c r="A75" s="24" t="s">
        <v>319</v>
      </c>
      <c r="B75" s="24" t="s">
        <v>343</v>
      </c>
      <c r="C75" s="17" t="s">
        <v>9536</v>
      </c>
      <c r="D75" s="17" t="s">
        <v>9536</v>
      </c>
      <c r="E75" s="17" t="s">
        <v>9536</v>
      </c>
      <c r="F75" s="17" t="s">
        <v>9536</v>
      </c>
      <c r="G75" s="17" t="s">
        <v>9536</v>
      </c>
      <c r="H75" s="17" t="s">
        <v>9536</v>
      </c>
      <c r="I75" s="17" t="s">
        <v>9536</v>
      </c>
      <c r="J75" s="17" t="s">
        <v>9536</v>
      </c>
      <c r="K75" s="17" t="s">
        <v>9536</v>
      </c>
      <c r="L75" s="17" t="s">
        <v>9536</v>
      </c>
      <c r="M75" s="17" t="s">
        <v>9536</v>
      </c>
      <c r="N75" s="17" t="s">
        <v>9536</v>
      </c>
      <c r="O75" s="17" t="s">
        <v>9536</v>
      </c>
      <c r="P75" s="17" t="s">
        <v>9536</v>
      </c>
      <c r="Q75" s="17" t="s">
        <v>9536</v>
      </c>
      <c r="R75" s="17" t="s">
        <v>9536</v>
      </c>
      <c r="S75" s="17" t="s">
        <v>9536</v>
      </c>
      <c r="T75" s="17" t="s">
        <v>9536</v>
      </c>
      <c r="U75" s="17" t="s">
        <v>9536</v>
      </c>
      <c r="V75" s="17" t="s">
        <v>9536</v>
      </c>
      <c r="W75" s="17" t="s">
        <v>9536</v>
      </c>
      <c r="X75" s="17" t="s">
        <v>9536</v>
      </c>
      <c r="Y75" s="17" t="s">
        <v>9536</v>
      </c>
      <c r="Z75" s="17" t="s">
        <v>9536</v>
      </c>
      <c r="AA75" s="17" t="s">
        <v>9536</v>
      </c>
      <c r="AB75" s="17" t="s">
        <v>9536</v>
      </c>
      <c r="AC75" s="17" t="s">
        <v>9536</v>
      </c>
      <c r="AD75" s="17" t="s">
        <v>9536</v>
      </c>
      <c r="AE75" s="17" t="s">
        <v>9536</v>
      </c>
      <c r="AF75" s="17" t="s">
        <v>9536</v>
      </c>
      <c r="AG75" s="17" t="s">
        <v>9536</v>
      </c>
      <c r="AH75" s="17" t="s">
        <v>9536</v>
      </c>
      <c r="AI75" s="17" t="s">
        <v>9536</v>
      </c>
      <c r="AJ75" s="17" t="s">
        <v>9536</v>
      </c>
      <c r="AK75" s="17" t="s">
        <v>9536</v>
      </c>
      <c r="AL75" s="17" t="s">
        <v>9536</v>
      </c>
      <c r="AM75" s="17" t="s">
        <v>9536</v>
      </c>
      <c r="AN75" s="17" t="s">
        <v>9536</v>
      </c>
      <c r="AO75" s="17" t="s">
        <v>9536</v>
      </c>
      <c r="AP75" s="17" t="s">
        <v>9536</v>
      </c>
      <c r="AQ75" s="17" t="s">
        <v>9536</v>
      </c>
      <c r="AR75" s="17" t="s">
        <v>9536</v>
      </c>
      <c r="AS75" s="17" t="s">
        <v>9536</v>
      </c>
      <c r="AT75" s="17" t="s">
        <v>9536</v>
      </c>
      <c r="AU75" s="17" t="s">
        <v>9536</v>
      </c>
      <c r="AV75" s="17" t="s">
        <v>9536</v>
      </c>
      <c r="AW75" s="17" t="s">
        <v>9536</v>
      </c>
      <c r="AX75" s="17" t="s">
        <v>9536</v>
      </c>
      <c r="AY75" s="17" t="s">
        <v>9536</v>
      </c>
      <c r="AZ75" s="17" t="s">
        <v>9536</v>
      </c>
      <c r="BA75" s="17" t="s">
        <v>9536</v>
      </c>
      <c r="BB75" s="17" t="s">
        <v>9536</v>
      </c>
      <c r="BC75" s="17" t="s">
        <v>9536</v>
      </c>
      <c r="BD75" s="17" t="s">
        <v>9536</v>
      </c>
      <c r="BE75" s="17" t="s">
        <v>9536</v>
      </c>
      <c r="BF75" s="17" t="s">
        <v>9536</v>
      </c>
      <c r="BG75" s="17" t="s">
        <v>9536</v>
      </c>
      <c r="BH75" s="17" t="s">
        <v>9536</v>
      </c>
      <c r="BI75" s="17" t="s">
        <v>9536</v>
      </c>
      <c r="BJ75" s="17" t="s">
        <v>9536</v>
      </c>
      <c r="BK75" s="17" t="s">
        <v>9536</v>
      </c>
      <c r="BL75" s="17" t="s">
        <v>9536</v>
      </c>
      <c r="BM75" s="17" t="s">
        <v>9536</v>
      </c>
      <c r="BN75" s="17" t="s">
        <v>9536</v>
      </c>
      <c r="BO75" s="17" t="s">
        <v>9536</v>
      </c>
      <c r="BP75" s="17" t="s">
        <v>9536</v>
      </c>
      <c r="BQ75" s="17" t="s">
        <v>9536</v>
      </c>
      <c r="BR75" s="17" t="s">
        <v>9536</v>
      </c>
      <c r="BS75" s="17" t="s">
        <v>9536</v>
      </c>
      <c r="BT75" s="17" t="s">
        <v>9536</v>
      </c>
      <c r="BU75" s="17" t="s">
        <v>9536</v>
      </c>
      <c r="BV75" s="17" t="s">
        <v>9536</v>
      </c>
      <c r="BW75" s="17" t="s">
        <v>9536</v>
      </c>
      <c r="BX75" s="17" t="s">
        <v>9536</v>
      </c>
      <c r="BY75" s="17" t="s">
        <v>9536</v>
      </c>
      <c r="BZ75" s="17" t="s">
        <v>9536</v>
      </c>
      <c r="CA75" s="17" t="s">
        <v>9536</v>
      </c>
      <c r="CB75" s="17" t="s">
        <v>9536</v>
      </c>
      <c r="CC75" s="17" t="s">
        <v>9536</v>
      </c>
      <c r="CD75" s="17" t="s">
        <v>9536</v>
      </c>
      <c r="CE75" s="17" t="s">
        <v>9536</v>
      </c>
      <c r="CF75" s="17" t="s">
        <v>9536</v>
      </c>
      <c r="CG75" s="17" t="s">
        <v>9536</v>
      </c>
      <c r="CH75" s="17" t="s">
        <v>9536</v>
      </c>
      <c r="CI75" s="17" t="s">
        <v>9536</v>
      </c>
      <c r="CJ75" s="17" t="s">
        <v>9536</v>
      </c>
      <c r="CK75" s="17" t="s">
        <v>9536</v>
      </c>
      <c r="CL75" s="17" t="s">
        <v>9536</v>
      </c>
      <c r="CM75" s="17" t="s">
        <v>9536</v>
      </c>
      <c r="CN75" s="17" t="s">
        <v>9536</v>
      </c>
      <c r="CO75" s="17" t="s">
        <v>9536</v>
      </c>
      <c r="CP75" s="17" t="s">
        <v>9536</v>
      </c>
      <c r="CQ75" s="17" t="s">
        <v>9536</v>
      </c>
      <c r="CR75" s="17" t="s">
        <v>9536</v>
      </c>
      <c r="CS75" s="17" t="s">
        <v>9536</v>
      </c>
      <c r="CT75" s="17" t="s">
        <v>9536</v>
      </c>
      <c r="CU75" s="17" t="s">
        <v>9536</v>
      </c>
      <c r="CV75" s="17" t="s">
        <v>9536</v>
      </c>
      <c r="CW75" s="17" t="s">
        <v>9536</v>
      </c>
      <c r="CX75" s="17" t="s">
        <v>9536</v>
      </c>
      <c r="CY75" s="17" t="s">
        <v>9536</v>
      </c>
      <c r="CZ75" s="17" t="s">
        <v>9536</v>
      </c>
      <c r="DA75" s="17" t="s">
        <v>9536</v>
      </c>
      <c r="DB75" s="17" t="s">
        <v>9536</v>
      </c>
      <c r="DC75" s="17" t="s">
        <v>9536</v>
      </c>
      <c r="DD75" s="17" t="s">
        <v>9536</v>
      </c>
      <c r="DE75" s="17" t="s">
        <v>9536</v>
      </c>
      <c r="DF75" s="17" t="s">
        <v>9536</v>
      </c>
      <c r="DG75" s="17" t="s">
        <v>9536</v>
      </c>
      <c r="DH75" s="17" t="s">
        <v>9536</v>
      </c>
      <c r="DI75" s="17" t="s">
        <v>9536</v>
      </c>
      <c r="DJ75" s="17" t="s">
        <v>9536</v>
      </c>
      <c r="DK75" s="17" t="s">
        <v>9536</v>
      </c>
      <c r="DL75" s="17" t="s">
        <v>9536</v>
      </c>
      <c r="DM75" s="17" t="s">
        <v>9536</v>
      </c>
      <c r="DN75" s="17" t="s">
        <v>9536</v>
      </c>
      <c r="DO75" s="17" t="s">
        <v>9536</v>
      </c>
      <c r="DP75" s="17" t="s">
        <v>9536</v>
      </c>
      <c r="DQ75" s="17" t="s">
        <v>9536</v>
      </c>
      <c r="DR75" s="17" t="s">
        <v>9536</v>
      </c>
      <c r="DS75" s="17" t="s">
        <v>9536</v>
      </c>
      <c r="DT75" s="17" t="s">
        <v>9536</v>
      </c>
      <c r="DU75" s="17" t="s">
        <v>9536</v>
      </c>
      <c r="DV75" s="17" t="s">
        <v>9536</v>
      </c>
      <c r="DW75" s="17" t="s">
        <v>9536</v>
      </c>
      <c r="DX75" s="17" t="s">
        <v>9536</v>
      </c>
      <c r="DY75" s="17" t="s">
        <v>9536</v>
      </c>
      <c r="DZ75" s="17" t="s">
        <v>9536</v>
      </c>
      <c r="EA75" s="17" t="s">
        <v>9536</v>
      </c>
      <c r="EB75" s="17" t="s">
        <v>9536</v>
      </c>
      <c r="EC75" s="17" t="s">
        <v>9536</v>
      </c>
      <c r="ED75" s="17" t="s">
        <v>9536</v>
      </c>
      <c r="EE75" s="17" t="s">
        <v>9536</v>
      </c>
      <c r="EF75" s="17" t="s">
        <v>9536</v>
      </c>
      <c r="EG75" s="17" t="s">
        <v>9536</v>
      </c>
      <c r="EH75" s="17" t="s">
        <v>9536</v>
      </c>
      <c r="EI75" s="17" t="s">
        <v>9536</v>
      </c>
      <c r="EJ75" s="17" t="s">
        <v>9536</v>
      </c>
      <c r="EK75" s="17" t="s">
        <v>9536</v>
      </c>
      <c r="EL75" s="17" t="s">
        <v>9536</v>
      </c>
      <c r="EM75" s="17" t="s">
        <v>9536</v>
      </c>
      <c r="EN75" s="17" t="s">
        <v>9536</v>
      </c>
      <c r="EO75" s="17" t="s">
        <v>9536</v>
      </c>
      <c r="EP75" s="17" t="s">
        <v>9536</v>
      </c>
      <c r="EQ75" s="17" t="s">
        <v>9536</v>
      </c>
      <c r="ER75" s="17" t="s">
        <v>9536</v>
      </c>
      <c r="ES75" s="17" t="s">
        <v>9536</v>
      </c>
      <c r="ET75" s="17" t="s">
        <v>9536</v>
      </c>
      <c r="EU75" s="17" t="s">
        <v>9536</v>
      </c>
      <c r="EV75" s="17" t="s">
        <v>9536</v>
      </c>
      <c r="EW75" s="17" t="s">
        <v>9536</v>
      </c>
      <c r="EX75" s="17" t="s">
        <v>9536</v>
      </c>
      <c r="EY75" s="17" t="s">
        <v>9536</v>
      </c>
      <c r="EZ75" s="17" t="s">
        <v>9536</v>
      </c>
      <c r="FA75" s="17" t="s">
        <v>9536</v>
      </c>
      <c r="FB75" s="17" t="s">
        <v>9536</v>
      </c>
      <c r="FC75" s="17" t="s">
        <v>9536</v>
      </c>
      <c r="FD75" s="17" t="s">
        <v>9536</v>
      </c>
      <c r="FE75" s="17" t="s">
        <v>9536</v>
      </c>
      <c r="FF75" s="17" t="s">
        <v>9536</v>
      </c>
      <c r="FG75" s="17" t="s">
        <v>9536</v>
      </c>
      <c r="FH75" s="17" t="s">
        <v>9536</v>
      </c>
      <c r="FI75" s="17" t="s">
        <v>9536</v>
      </c>
      <c r="FJ75" s="17" t="s">
        <v>9536</v>
      </c>
      <c r="FK75" s="17" t="s">
        <v>9536</v>
      </c>
      <c r="FL75" s="17" t="s">
        <v>9536</v>
      </c>
      <c r="FM75" s="17" t="s">
        <v>9536</v>
      </c>
      <c r="FN75" s="17" t="s">
        <v>9536</v>
      </c>
      <c r="FO75" s="17" t="s">
        <v>9536</v>
      </c>
      <c r="FP75" s="17" t="s">
        <v>9536</v>
      </c>
      <c r="FQ75" s="17" t="s">
        <v>9536</v>
      </c>
      <c r="FR75" s="17" t="s">
        <v>9536</v>
      </c>
      <c r="FS75" s="17" t="s">
        <v>9536</v>
      </c>
      <c r="FT75" s="17" t="s">
        <v>9536</v>
      </c>
      <c r="FU75" s="17" t="s">
        <v>9536</v>
      </c>
      <c r="FV75" s="17" t="s">
        <v>9536</v>
      </c>
      <c r="FW75" s="17" t="s">
        <v>9536</v>
      </c>
      <c r="FX75" s="17" t="s">
        <v>9536</v>
      </c>
      <c r="FY75" s="17" t="s">
        <v>9536</v>
      </c>
      <c r="FZ75" s="17" t="s">
        <v>9536</v>
      </c>
      <c r="GA75" s="17" t="s">
        <v>9536</v>
      </c>
      <c r="GB75" s="17" t="s">
        <v>9536</v>
      </c>
      <c r="GC75" s="17" t="s">
        <v>9536</v>
      </c>
      <c r="GD75" s="17" t="s">
        <v>9536</v>
      </c>
      <c r="GE75" s="17" t="s">
        <v>9536</v>
      </c>
      <c r="GF75" s="17" t="s">
        <v>9536</v>
      </c>
      <c r="GG75" s="17" t="s">
        <v>9536</v>
      </c>
      <c r="GH75" s="17" t="s">
        <v>9536</v>
      </c>
      <c r="GI75" s="17" t="s">
        <v>9536</v>
      </c>
      <c r="GJ75" s="17" t="s">
        <v>9536</v>
      </c>
      <c r="GK75" s="17" t="s">
        <v>9536</v>
      </c>
      <c r="GL75" s="17" t="s">
        <v>9536</v>
      </c>
      <c r="GM75" s="17" t="s">
        <v>9536</v>
      </c>
      <c r="GN75" s="17" t="s">
        <v>9536</v>
      </c>
      <c r="GO75" s="17" t="s">
        <v>9536</v>
      </c>
      <c r="GP75" s="17" t="s">
        <v>9536</v>
      </c>
      <c r="GQ75" s="17" t="s">
        <v>9536</v>
      </c>
      <c r="GR75" s="17" t="s">
        <v>9536</v>
      </c>
      <c r="GS75" s="17" t="s">
        <v>9536</v>
      </c>
      <c r="GT75" s="17" t="s">
        <v>9536</v>
      </c>
    </row>
    <row r="76" spans="1:202">
      <c r="A76" s="24" t="s">
        <v>344</v>
      </c>
      <c r="B76" s="24" t="s">
        <v>345</v>
      </c>
      <c r="C76" s="17" t="s">
        <v>9536</v>
      </c>
      <c r="D76" s="17" t="s">
        <v>9536</v>
      </c>
      <c r="E76" s="17" t="s">
        <v>9536</v>
      </c>
      <c r="F76" s="17" t="s">
        <v>9536</v>
      </c>
      <c r="G76" s="17" t="s">
        <v>9536</v>
      </c>
      <c r="H76" s="17" t="s">
        <v>9536</v>
      </c>
      <c r="I76" s="17" t="s">
        <v>9536</v>
      </c>
      <c r="J76" s="17" t="s">
        <v>9536</v>
      </c>
      <c r="K76" s="17" t="s">
        <v>9536</v>
      </c>
      <c r="L76" s="17" t="s">
        <v>9536</v>
      </c>
      <c r="M76" s="17" t="s">
        <v>9536</v>
      </c>
      <c r="N76" s="17" t="s">
        <v>9536</v>
      </c>
      <c r="O76" s="17" t="s">
        <v>9536</v>
      </c>
      <c r="P76" s="17" t="s">
        <v>9536</v>
      </c>
      <c r="Q76" s="17" t="s">
        <v>9536</v>
      </c>
      <c r="R76" s="17" t="s">
        <v>9536</v>
      </c>
      <c r="S76" s="17" t="s">
        <v>9536</v>
      </c>
      <c r="T76" s="17" t="s">
        <v>9536</v>
      </c>
      <c r="U76" s="17" t="s">
        <v>9536</v>
      </c>
      <c r="V76" s="17" t="s">
        <v>9536</v>
      </c>
      <c r="W76" s="17" t="s">
        <v>9536</v>
      </c>
      <c r="X76" s="17" t="s">
        <v>9536</v>
      </c>
      <c r="Y76" s="17" t="s">
        <v>9536</v>
      </c>
      <c r="Z76" s="17" t="s">
        <v>9536</v>
      </c>
      <c r="AA76" s="17" t="s">
        <v>9536</v>
      </c>
      <c r="AB76" s="17" t="s">
        <v>9536</v>
      </c>
      <c r="AC76" s="17" t="s">
        <v>9536</v>
      </c>
      <c r="AD76" s="17" t="s">
        <v>9536</v>
      </c>
      <c r="AE76" s="17" t="s">
        <v>9536</v>
      </c>
      <c r="AF76" s="17" t="s">
        <v>9536</v>
      </c>
      <c r="AG76" s="17" t="s">
        <v>9536</v>
      </c>
      <c r="AH76" s="17" t="s">
        <v>9536</v>
      </c>
      <c r="AI76" s="17" t="s">
        <v>9536</v>
      </c>
      <c r="AJ76" s="17" t="s">
        <v>9536</v>
      </c>
      <c r="AK76" s="17" t="s">
        <v>9536</v>
      </c>
      <c r="AL76" s="17" t="s">
        <v>9536</v>
      </c>
      <c r="AM76" s="17" t="s">
        <v>9536</v>
      </c>
      <c r="AN76" s="17" t="s">
        <v>9536</v>
      </c>
      <c r="AO76" s="17" t="s">
        <v>9536</v>
      </c>
      <c r="AP76" s="17" t="s">
        <v>9536</v>
      </c>
      <c r="AQ76" s="17" t="s">
        <v>9536</v>
      </c>
      <c r="AR76" s="17" t="s">
        <v>9536</v>
      </c>
      <c r="AS76" s="17" t="s">
        <v>9536</v>
      </c>
      <c r="AT76" s="17" t="s">
        <v>9536</v>
      </c>
      <c r="AU76" s="17" t="s">
        <v>9536</v>
      </c>
      <c r="AV76" s="17" t="s">
        <v>9536</v>
      </c>
      <c r="AW76" s="17" t="s">
        <v>9536</v>
      </c>
      <c r="AX76" s="17" t="s">
        <v>9536</v>
      </c>
      <c r="AY76" s="17" t="s">
        <v>9536</v>
      </c>
      <c r="AZ76" s="17" t="s">
        <v>9536</v>
      </c>
      <c r="BA76" s="17" t="s">
        <v>9536</v>
      </c>
      <c r="BB76" s="17" t="s">
        <v>9536</v>
      </c>
      <c r="BC76" s="17" t="s">
        <v>9536</v>
      </c>
      <c r="BD76" s="17" t="s">
        <v>9536</v>
      </c>
      <c r="BE76" s="17" t="s">
        <v>9536</v>
      </c>
      <c r="BF76" s="17" t="s">
        <v>9536</v>
      </c>
      <c r="BG76" s="17" t="s">
        <v>9536</v>
      </c>
      <c r="BH76" s="17" t="s">
        <v>9536</v>
      </c>
      <c r="BI76" s="17" t="s">
        <v>9536</v>
      </c>
      <c r="BJ76" s="17" t="s">
        <v>9536</v>
      </c>
      <c r="BK76" s="17" t="s">
        <v>9536</v>
      </c>
      <c r="BL76" s="17" t="s">
        <v>9536</v>
      </c>
      <c r="BM76" s="17" t="s">
        <v>9536</v>
      </c>
      <c r="BN76" s="17" t="s">
        <v>9536</v>
      </c>
      <c r="BO76" s="17" t="s">
        <v>9536</v>
      </c>
      <c r="BP76" s="17" t="s">
        <v>9536</v>
      </c>
      <c r="BQ76" s="17" t="s">
        <v>9536</v>
      </c>
      <c r="BR76" s="17" t="s">
        <v>9536</v>
      </c>
      <c r="BS76" s="17" t="s">
        <v>9536</v>
      </c>
      <c r="BT76" s="17" t="s">
        <v>9536</v>
      </c>
      <c r="BU76" s="17" t="s">
        <v>9536</v>
      </c>
      <c r="BV76" s="17" t="s">
        <v>9536</v>
      </c>
      <c r="BW76" s="17" t="s">
        <v>9536</v>
      </c>
      <c r="BX76" s="17" t="s">
        <v>9536</v>
      </c>
      <c r="BY76" s="17" t="s">
        <v>9536</v>
      </c>
      <c r="BZ76" s="17" t="s">
        <v>9536</v>
      </c>
      <c r="CA76" s="17" t="s">
        <v>9536</v>
      </c>
      <c r="CB76" s="17" t="s">
        <v>9536</v>
      </c>
      <c r="CC76" s="17" t="s">
        <v>9536</v>
      </c>
      <c r="CD76" s="17" t="s">
        <v>9536</v>
      </c>
      <c r="CE76" s="17" t="s">
        <v>9536</v>
      </c>
      <c r="CF76" s="17" t="s">
        <v>9536</v>
      </c>
      <c r="CG76" s="17" t="s">
        <v>9536</v>
      </c>
      <c r="CH76" s="17" t="s">
        <v>9536</v>
      </c>
      <c r="CI76" s="17" t="s">
        <v>9536</v>
      </c>
      <c r="CJ76" s="17" t="s">
        <v>9536</v>
      </c>
      <c r="CK76" s="17" t="s">
        <v>9536</v>
      </c>
      <c r="CL76" s="17" t="s">
        <v>9536</v>
      </c>
      <c r="CM76" s="17" t="s">
        <v>9536</v>
      </c>
      <c r="CN76" s="17" t="s">
        <v>9536</v>
      </c>
      <c r="CO76" s="17" t="s">
        <v>9536</v>
      </c>
      <c r="CP76" s="17" t="s">
        <v>9536</v>
      </c>
      <c r="CQ76" s="17" t="s">
        <v>9536</v>
      </c>
      <c r="CR76" s="17" t="s">
        <v>9536</v>
      </c>
      <c r="CS76" s="17" t="s">
        <v>9536</v>
      </c>
      <c r="CT76" s="17" t="s">
        <v>9536</v>
      </c>
      <c r="CU76" s="17" t="s">
        <v>9536</v>
      </c>
      <c r="CV76" s="17" t="s">
        <v>9536</v>
      </c>
      <c r="CW76" s="17" t="s">
        <v>9536</v>
      </c>
      <c r="CX76" s="17" t="s">
        <v>9536</v>
      </c>
      <c r="CY76" s="17" t="s">
        <v>9536</v>
      </c>
      <c r="CZ76" s="17" t="s">
        <v>9536</v>
      </c>
      <c r="DA76" s="17" t="s">
        <v>9536</v>
      </c>
      <c r="DB76" s="17" t="s">
        <v>9536</v>
      </c>
      <c r="DC76" s="17" t="s">
        <v>9536</v>
      </c>
      <c r="DD76" s="17" t="s">
        <v>9536</v>
      </c>
      <c r="DE76" s="17" t="s">
        <v>9536</v>
      </c>
      <c r="DF76" s="17" t="s">
        <v>9536</v>
      </c>
      <c r="DG76" s="17" t="s">
        <v>9536</v>
      </c>
      <c r="DH76" s="17" t="s">
        <v>9536</v>
      </c>
      <c r="DI76" s="17" t="s">
        <v>9536</v>
      </c>
      <c r="DJ76" s="17" t="s">
        <v>9536</v>
      </c>
      <c r="DK76" s="17" t="s">
        <v>9536</v>
      </c>
      <c r="DL76" s="17" t="s">
        <v>9536</v>
      </c>
      <c r="DM76" s="17" t="s">
        <v>9536</v>
      </c>
      <c r="DN76" s="17" t="s">
        <v>9536</v>
      </c>
      <c r="DO76" s="17" t="s">
        <v>9536</v>
      </c>
      <c r="DP76" s="17" t="s">
        <v>9536</v>
      </c>
      <c r="DQ76" s="17" t="s">
        <v>9536</v>
      </c>
      <c r="DR76" s="17" t="s">
        <v>9536</v>
      </c>
      <c r="DS76" s="17" t="s">
        <v>9536</v>
      </c>
      <c r="DT76" s="17" t="s">
        <v>9536</v>
      </c>
      <c r="DU76" s="17" t="s">
        <v>9536</v>
      </c>
      <c r="DV76" s="17" t="s">
        <v>9536</v>
      </c>
      <c r="DW76" s="17" t="s">
        <v>9536</v>
      </c>
      <c r="DX76" s="17" t="s">
        <v>9536</v>
      </c>
      <c r="DY76" s="17" t="s">
        <v>9536</v>
      </c>
      <c r="DZ76" s="17" t="s">
        <v>9536</v>
      </c>
      <c r="EA76" s="17" t="s">
        <v>9536</v>
      </c>
      <c r="EB76" s="17" t="s">
        <v>9536</v>
      </c>
      <c r="EC76" s="17" t="s">
        <v>9536</v>
      </c>
      <c r="ED76" s="17" t="s">
        <v>9536</v>
      </c>
      <c r="EE76" s="17" t="s">
        <v>9536</v>
      </c>
      <c r="EF76" s="17" t="s">
        <v>9536</v>
      </c>
      <c r="EG76" s="17" t="s">
        <v>9536</v>
      </c>
      <c r="EH76" s="17" t="s">
        <v>9536</v>
      </c>
      <c r="EI76" s="17" t="s">
        <v>9536</v>
      </c>
      <c r="EJ76" s="17" t="s">
        <v>9536</v>
      </c>
      <c r="EK76" s="17" t="s">
        <v>9536</v>
      </c>
      <c r="EL76" s="17" t="s">
        <v>9536</v>
      </c>
      <c r="EM76" s="17" t="s">
        <v>9536</v>
      </c>
      <c r="EN76" s="17" t="s">
        <v>9536</v>
      </c>
      <c r="EO76" s="17" t="s">
        <v>9536</v>
      </c>
      <c r="EP76" s="17" t="s">
        <v>9536</v>
      </c>
      <c r="EQ76" s="17" t="s">
        <v>9536</v>
      </c>
      <c r="ER76" s="17" t="s">
        <v>9536</v>
      </c>
      <c r="ES76" s="17" t="s">
        <v>9536</v>
      </c>
      <c r="ET76" s="17" t="s">
        <v>9536</v>
      </c>
      <c r="EU76" s="17" t="s">
        <v>9536</v>
      </c>
      <c r="EV76" s="17" t="s">
        <v>9536</v>
      </c>
      <c r="EW76" s="17" t="s">
        <v>9536</v>
      </c>
      <c r="EX76" s="17" t="s">
        <v>9536</v>
      </c>
      <c r="EY76" s="17" t="s">
        <v>9536</v>
      </c>
      <c r="EZ76" s="17" t="s">
        <v>9536</v>
      </c>
      <c r="FA76" s="17" t="s">
        <v>9536</v>
      </c>
      <c r="FB76" s="17" t="s">
        <v>9536</v>
      </c>
      <c r="FC76" s="17" t="s">
        <v>9536</v>
      </c>
      <c r="FD76" s="17" t="s">
        <v>9536</v>
      </c>
      <c r="FE76" s="17" t="s">
        <v>9536</v>
      </c>
      <c r="FF76" s="17" t="s">
        <v>9536</v>
      </c>
      <c r="FG76" s="17" t="s">
        <v>9536</v>
      </c>
      <c r="FH76" s="17" t="s">
        <v>9536</v>
      </c>
      <c r="FI76" s="17" t="s">
        <v>9536</v>
      </c>
      <c r="FJ76" s="17" t="s">
        <v>9536</v>
      </c>
      <c r="FK76" s="17" t="s">
        <v>9536</v>
      </c>
      <c r="FL76" s="17" t="s">
        <v>9536</v>
      </c>
      <c r="FM76" s="17" t="s">
        <v>9536</v>
      </c>
      <c r="FN76" s="17" t="s">
        <v>9536</v>
      </c>
      <c r="FO76" s="17" t="s">
        <v>9536</v>
      </c>
      <c r="FP76" s="17" t="s">
        <v>9536</v>
      </c>
      <c r="FQ76" s="17" t="s">
        <v>9536</v>
      </c>
      <c r="FR76" s="17" t="s">
        <v>9536</v>
      </c>
      <c r="FS76" s="17" t="s">
        <v>9536</v>
      </c>
      <c r="FT76" s="17" t="s">
        <v>9536</v>
      </c>
      <c r="FU76" s="17" t="s">
        <v>9536</v>
      </c>
      <c r="FV76" s="17" t="s">
        <v>9536</v>
      </c>
      <c r="FW76" s="17" t="s">
        <v>9536</v>
      </c>
      <c r="FX76" s="17" t="s">
        <v>9536</v>
      </c>
      <c r="FY76" s="17" t="s">
        <v>9536</v>
      </c>
      <c r="FZ76" s="17" t="s">
        <v>9536</v>
      </c>
      <c r="GA76" s="17" t="s">
        <v>9536</v>
      </c>
      <c r="GB76" s="17" t="s">
        <v>9536</v>
      </c>
      <c r="GC76" s="17" t="s">
        <v>9536</v>
      </c>
      <c r="GD76" s="17" t="s">
        <v>9536</v>
      </c>
      <c r="GE76" s="17" t="s">
        <v>9536</v>
      </c>
      <c r="GF76" s="17" t="s">
        <v>9536</v>
      </c>
      <c r="GG76" s="17" t="s">
        <v>9536</v>
      </c>
      <c r="GH76" s="17" t="s">
        <v>9536</v>
      </c>
      <c r="GI76" s="17" t="s">
        <v>9536</v>
      </c>
      <c r="GJ76" s="17" t="s">
        <v>9536</v>
      </c>
      <c r="GK76" s="17" t="s">
        <v>9536</v>
      </c>
      <c r="GL76" s="17" t="s">
        <v>9536</v>
      </c>
      <c r="GM76" s="17" t="s">
        <v>9536</v>
      </c>
      <c r="GN76" s="17" t="s">
        <v>9536</v>
      </c>
      <c r="GO76" s="17" t="s">
        <v>9536</v>
      </c>
      <c r="GP76" s="17" t="s">
        <v>9536</v>
      </c>
      <c r="GQ76" s="17" t="s">
        <v>9536</v>
      </c>
      <c r="GR76" s="17" t="s">
        <v>9536</v>
      </c>
      <c r="GS76" s="17" t="s">
        <v>9536</v>
      </c>
      <c r="GT76" s="17" t="s">
        <v>9536</v>
      </c>
    </row>
    <row r="77" spans="1:202">
      <c r="A77" s="24" t="s">
        <v>346</v>
      </c>
      <c r="B77" s="24" t="s">
        <v>347</v>
      </c>
      <c r="C77" s="17" t="s">
        <v>9536</v>
      </c>
      <c r="D77" s="17" t="s">
        <v>9536</v>
      </c>
      <c r="E77" s="17" t="s">
        <v>9536</v>
      </c>
      <c r="F77" s="17" t="s">
        <v>9536</v>
      </c>
      <c r="G77" s="17" t="s">
        <v>9536</v>
      </c>
      <c r="H77" s="17" t="s">
        <v>9536</v>
      </c>
      <c r="I77" s="17" t="s">
        <v>9536</v>
      </c>
      <c r="J77" s="17" t="s">
        <v>9536</v>
      </c>
      <c r="K77" s="17" t="s">
        <v>9536</v>
      </c>
      <c r="L77" s="17" t="s">
        <v>9536</v>
      </c>
      <c r="M77" s="17" t="s">
        <v>9536</v>
      </c>
      <c r="N77" s="17" t="s">
        <v>9536</v>
      </c>
      <c r="O77" s="17" t="s">
        <v>9536</v>
      </c>
      <c r="P77" s="17" t="s">
        <v>9536</v>
      </c>
      <c r="Q77" s="17" t="s">
        <v>9536</v>
      </c>
      <c r="R77" s="17" t="s">
        <v>9536</v>
      </c>
      <c r="S77" s="17" t="s">
        <v>9536</v>
      </c>
      <c r="T77" s="17" t="s">
        <v>9536</v>
      </c>
      <c r="U77" s="17" t="s">
        <v>9536</v>
      </c>
      <c r="V77" s="17" t="s">
        <v>9536</v>
      </c>
      <c r="W77" s="17" t="s">
        <v>9536</v>
      </c>
      <c r="X77" s="17" t="s">
        <v>9536</v>
      </c>
      <c r="Y77" s="17" t="s">
        <v>9536</v>
      </c>
      <c r="Z77" s="17" t="s">
        <v>9536</v>
      </c>
      <c r="AA77" s="17" t="s">
        <v>9536</v>
      </c>
      <c r="AB77" s="17" t="s">
        <v>9536</v>
      </c>
      <c r="AC77" s="17" t="s">
        <v>9536</v>
      </c>
      <c r="AD77" s="17" t="s">
        <v>9536</v>
      </c>
      <c r="AE77" s="17" t="s">
        <v>9536</v>
      </c>
      <c r="AF77" s="17" t="s">
        <v>9536</v>
      </c>
      <c r="AG77" s="17" t="s">
        <v>9536</v>
      </c>
      <c r="AH77" s="17" t="s">
        <v>9536</v>
      </c>
      <c r="AI77" s="17" t="s">
        <v>9536</v>
      </c>
      <c r="AJ77" s="17" t="s">
        <v>9536</v>
      </c>
      <c r="AK77" s="17" t="s">
        <v>9536</v>
      </c>
      <c r="AL77" s="17" t="s">
        <v>9536</v>
      </c>
      <c r="AM77" s="17" t="s">
        <v>9536</v>
      </c>
      <c r="AN77" s="17" t="s">
        <v>9536</v>
      </c>
      <c r="AO77" s="17" t="s">
        <v>9536</v>
      </c>
      <c r="AP77" s="17" t="s">
        <v>9536</v>
      </c>
      <c r="AQ77" s="17" t="s">
        <v>9536</v>
      </c>
      <c r="AR77" s="17" t="s">
        <v>9536</v>
      </c>
      <c r="AS77" s="17" t="s">
        <v>9536</v>
      </c>
      <c r="AT77" s="17" t="s">
        <v>9536</v>
      </c>
      <c r="AU77" s="17" t="s">
        <v>9536</v>
      </c>
      <c r="AV77" s="17" t="s">
        <v>9536</v>
      </c>
      <c r="AW77" s="17" t="s">
        <v>9536</v>
      </c>
      <c r="AX77" s="17" t="s">
        <v>9536</v>
      </c>
      <c r="AY77" s="17" t="s">
        <v>9536</v>
      </c>
      <c r="AZ77" s="17" t="s">
        <v>9536</v>
      </c>
      <c r="BA77" s="17" t="s">
        <v>9536</v>
      </c>
      <c r="BB77" s="17" t="s">
        <v>9536</v>
      </c>
      <c r="BC77" s="17" t="s">
        <v>9536</v>
      </c>
      <c r="BD77" s="17" t="s">
        <v>9536</v>
      </c>
      <c r="BE77" s="17" t="s">
        <v>9536</v>
      </c>
      <c r="BF77" s="17" t="s">
        <v>9536</v>
      </c>
      <c r="BG77" s="17" t="s">
        <v>9536</v>
      </c>
      <c r="BH77" s="17" t="s">
        <v>9536</v>
      </c>
      <c r="BI77" s="17" t="s">
        <v>9536</v>
      </c>
      <c r="BJ77" s="17" t="s">
        <v>9536</v>
      </c>
      <c r="BK77" s="17" t="s">
        <v>9536</v>
      </c>
      <c r="BL77" s="17" t="s">
        <v>9536</v>
      </c>
      <c r="BM77" s="17" t="s">
        <v>9536</v>
      </c>
      <c r="BN77" s="17" t="s">
        <v>9536</v>
      </c>
      <c r="BO77" s="17" t="s">
        <v>9536</v>
      </c>
      <c r="BP77" s="17" t="s">
        <v>9536</v>
      </c>
      <c r="BQ77" s="17" t="s">
        <v>9536</v>
      </c>
      <c r="BR77" s="17" t="s">
        <v>9536</v>
      </c>
      <c r="BS77" s="17" t="s">
        <v>9536</v>
      </c>
      <c r="BT77" s="17" t="s">
        <v>9536</v>
      </c>
      <c r="BU77" s="17" t="s">
        <v>9536</v>
      </c>
      <c r="BV77" s="17" t="s">
        <v>9536</v>
      </c>
      <c r="BW77" s="17" t="s">
        <v>9536</v>
      </c>
      <c r="BX77" s="17" t="s">
        <v>9536</v>
      </c>
      <c r="BY77" s="17" t="s">
        <v>9536</v>
      </c>
      <c r="BZ77" s="17" t="s">
        <v>9536</v>
      </c>
      <c r="CA77" s="17" t="s">
        <v>9536</v>
      </c>
      <c r="CB77" s="17" t="s">
        <v>9536</v>
      </c>
      <c r="CC77" s="17" t="s">
        <v>9536</v>
      </c>
      <c r="CD77" s="17" t="s">
        <v>9536</v>
      </c>
      <c r="CE77" s="17" t="s">
        <v>9536</v>
      </c>
      <c r="CF77" s="17" t="s">
        <v>9536</v>
      </c>
      <c r="CG77" s="17" t="s">
        <v>9536</v>
      </c>
      <c r="CH77" s="17" t="s">
        <v>9536</v>
      </c>
      <c r="CI77" s="17" t="s">
        <v>9536</v>
      </c>
      <c r="CJ77" s="17" t="s">
        <v>9536</v>
      </c>
      <c r="CK77" s="17" t="s">
        <v>9536</v>
      </c>
      <c r="CL77" s="17" t="s">
        <v>9536</v>
      </c>
      <c r="CM77" s="17" t="s">
        <v>9536</v>
      </c>
      <c r="CN77" s="17" t="s">
        <v>9536</v>
      </c>
      <c r="CO77" s="17" t="s">
        <v>9536</v>
      </c>
      <c r="CP77" s="17" t="s">
        <v>9536</v>
      </c>
      <c r="CQ77" s="17" t="s">
        <v>9536</v>
      </c>
      <c r="CR77" s="17" t="s">
        <v>9536</v>
      </c>
      <c r="CS77" s="17" t="s">
        <v>9536</v>
      </c>
      <c r="CT77" s="17" t="s">
        <v>9536</v>
      </c>
      <c r="CU77" s="17" t="s">
        <v>9536</v>
      </c>
      <c r="CV77" s="17" t="s">
        <v>9536</v>
      </c>
      <c r="CW77" s="17" t="s">
        <v>9536</v>
      </c>
      <c r="CX77" s="17" t="s">
        <v>9536</v>
      </c>
      <c r="CY77" s="17" t="s">
        <v>9536</v>
      </c>
      <c r="CZ77" s="17" t="s">
        <v>9536</v>
      </c>
      <c r="DA77" s="17" t="s">
        <v>9536</v>
      </c>
      <c r="DB77" s="17" t="s">
        <v>9536</v>
      </c>
      <c r="DC77" s="17" t="s">
        <v>9536</v>
      </c>
      <c r="DD77" s="17" t="s">
        <v>9536</v>
      </c>
      <c r="DE77" s="17" t="s">
        <v>9536</v>
      </c>
      <c r="DF77" s="17" t="s">
        <v>9536</v>
      </c>
      <c r="DG77" s="17" t="s">
        <v>9536</v>
      </c>
      <c r="DH77" s="17" t="s">
        <v>9536</v>
      </c>
      <c r="DI77" s="17" t="s">
        <v>9536</v>
      </c>
      <c r="DJ77" s="17" t="s">
        <v>9536</v>
      </c>
      <c r="DK77" s="17" t="s">
        <v>9536</v>
      </c>
      <c r="DL77" s="17" t="s">
        <v>9536</v>
      </c>
      <c r="DM77" s="17" t="s">
        <v>9536</v>
      </c>
      <c r="DN77" s="17" t="s">
        <v>9536</v>
      </c>
      <c r="DO77" s="17" t="s">
        <v>9536</v>
      </c>
      <c r="DP77" s="17" t="s">
        <v>9536</v>
      </c>
      <c r="DQ77" s="17" t="s">
        <v>9536</v>
      </c>
      <c r="DR77" s="17" t="s">
        <v>9536</v>
      </c>
      <c r="DS77" s="17" t="s">
        <v>9536</v>
      </c>
      <c r="DT77" s="17" t="s">
        <v>9536</v>
      </c>
      <c r="DU77" s="17" t="s">
        <v>9536</v>
      </c>
      <c r="DV77" s="17" t="s">
        <v>9536</v>
      </c>
      <c r="DW77" s="17" t="s">
        <v>9536</v>
      </c>
      <c r="DX77" s="17" t="s">
        <v>9536</v>
      </c>
      <c r="DY77" s="17" t="s">
        <v>9536</v>
      </c>
      <c r="DZ77" s="17" t="s">
        <v>9536</v>
      </c>
      <c r="EA77" s="17" t="s">
        <v>9536</v>
      </c>
      <c r="EB77" s="17" t="s">
        <v>9536</v>
      </c>
      <c r="EC77" s="17" t="s">
        <v>9536</v>
      </c>
      <c r="ED77" s="17" t="s">
        <v>9536</v>
      </c>
      <c r="EE77" s="17" t="s">
        <v>9536</v>
      </c>
      <c r="EF77" s="17" t="s">
        <v>9536</v>
      </c>
      <c r="EG77" s="17" t="s">
        <v>9536</v>
      </c>
      <c r="EH77" s="17" t="s">
        <v>9536</v>
      </c>
      <c r="EI77" s="17" t="s">
        <v>9536</v>
      </c>
      <c r="EJ77" s="17" t="s">
        <v>9536</v>
      </c>
      <c r="EK77" s="17" t="s">
        <v>9536</v>
      </c>
      <c r="EL77" s="17" t="s">
        <v>9536</v>
      </c>
      <c r="EM77" s="17" t="s">
        <v>9536</v>
      </c>
      <c r="EN77" s="17" t="s">
        <v>9536</v>
      </c>
      <c r="EO77" s="17" t="s">
        <v>9536</v>
      </c>
      <c r="EP77" s="17" t="s">
        <v>9536</v>
      </c>
      <c r="EQ77" s="17" t="s">
        <v>9536</v>
      </c>
      <c r="ER77" s="17" t="s">
        <v>9536</v>
      </c>
      <c r="ES77" s="17" t="s">
        <v>9536</v>
      </c>
      <c r="ET77" s="17" t="s">
        <v>9536</v>
      </c>
      <c r="EU77" s="17" t="s">
        <v>9536</v>
      </c>
      <c r="EV77" s="17" t="s">
        <v>9536</v>
      </c>
      <c r="EW77" s="17" t="s">
        <v>9536</v>
      </c>
      <c r="EX77" s="17" t="s">
        <v>9536</v>
      </c>
      <c r="EY77" s="17" t="s">
        <v>9536</v>
      </c>
      <c r="EZ77" s="17" t="s">
        <v>9536</v>
      </c>
      <c r="FA77" s="17" t="s">
        <v>9536</v>
      </c>
      <c r="FB77" s="17" t="s">
        <v>9536</v>
      </c>
      <c r="FC77" s="17" t="s">
        <v>9536</v>
      </c>
      <c r="FD77" s="17" t="s">
        <v>9536</v>
      </c>
      <c r="FE77" s="17" t="s">
        <v>9536</v>
      </c>
      <c r="FF77" s="17" t="s">
        <v>9536</v>
      </c>
      <c r="FG77" s="17" t="s">
        <v>9536</v>
      </c>
      <c r="FH77" s="17" t="s">
        <v>9536</v>
      </c>
      <c r="FI77" s="17" t="s">
        <v>9536</v>
      </c>
      <c r="FJ77" s="17" t="s">
        <v>9536</v>
      </c>
      <c r="FK77" s="17" t="s">
        <v>9536</v>
      </c>
      <c r="FL77" s="17" t="s">
        <v>9536</v>
      </c>
      <c r="FM77" s="17" t="s">
        <v>9536</v>
      </c>
      <c r="FN77" s="17" t="s">
        <v>9536</v>
      </c>
      <c r="FO77" s="17" t="s">
        <v>9536</v>
      </c>
      <c r="FP77" s="17" t="s">
        <v>9536</v>
      </c>
      <c r="FQ77" s="17" t="s">
        <v>9536</v>
      </c>
      <c r="FR77" s="17" t="s">
        <v>9536</v>
      </c>
      <c r="FS77" s="17" t="s">
        <v>9536</v>
      </c>
      <c r="FT77" s="17" t="s">
        <v>9536</v>
      </c>
      <c r="FU77" s="17" t="s">
        <v>9536</v>
      </c>
      <c r="FV77" s="17" t="s">
        <v>9536</v>
      </c>
      <c r="FW77" s="17" t="s">
        <v>9536</v>
      </c>
      <c r="FX77" s="17" t="s">
        <v>9536</v>
      </c>
      <c r="FY77" s="17" t="s">
        <v>9536</v>
      </c>
      <c r="FZ77" s="17" t="s">
        <v>9536</v>
      </c>
      <c r="GA77" s="17" t="s">
        <v>9536</v>
      </c>
      <c r="GB77" s="17" t="s">
        <v>9536</v>
      </c>
      <c r="GC77" s="17" t="s">
        <v>9536</v>
      </c>
      <c r="GD77" s="17" t="s">
        <v>9536</v>
      </c>
      <c r="GE77" s="17" t="s">
        <v>9536</v>
      </c>
      <c r="GF77" s="17" t="s">
        <v>9536</v>
      </c>
      <c r="GG77" s="17" t="s">
        <v>9536</v>
      </c>
      <c r="GH77" s="17" t="s">
        <v>9536</v>
      </c>
      <c r="GI77" s="17" t="s">
        <v>9536</v>
      </c>
      <c r="GJ77" s="17" t="s">
        <v>9536</v>
      </c>
      <c r="GK77" s="17" t="s">
        <v>9536</v>
      </c>
      <c r="GL77" s="17" t="s">
        <v>9536</v>
      </c>
      <c r="GM77" s="17" t="s">
        <v>9536</v>
      </c>
      <c r="GN77" s="17" t="s">
        <v>9536</v>
      </c>
      <c r="GO77" s="17" t="s">
        <v>9536</v>
      </c>
      <c r="GP77" s="17" t="s">
        <v>9536</v>
      </c>
      <c r="GQ77" s="17" t="s">
        <v>9536</v>
      </c>
      <c r="GR77" s="17" t="s">
        <v>9536</v>
      </c>
      <c r="GS77" s="17" t="s">
        <v>9536</v>
      </c>
      <c r="GT77" s="17" t="s">
        <v>9536</v>
      </c>
    </row>
    <row r="78" spans="1:202">
      <c r="A78" s="24" t="s">
        <v>348</v>
      </c>
      <c r="B78" s="24" t="s">
        <v>349</v>
      </c>
      <c r="C78" s="17" t="s">
        <v>9536</v>
      </c>
      <c r="D78" s="17" t="s">
        <v>9536</v>
      </c>
      <c r="E78" s="17" t="s">
        <v>9536</v>
      </c>
      <c r="F78" s="17" t="s">
        <v>9536</v>
      </c>
      <c r="G78" s="17" t="s">
        <v>9536</v>
      </c>
      <c r="H78" s="17" t="s">
        <v>9536</v>
      </c>
      <c r="I78" s="17" t="s">
        <v>9536</v>
      </c>
      <c r="J78" s="17" t="s">
        <v>9536</v>
      </c>
      <c r="K78" s="17" t="s">
        <v>9536</v>
      </c>
      <c r="L78" s="17" t="s">
        <v>9536</v>
      </c>
      <c r="M78" s="17" t="s">
        <v>9536</v>
      </c>
      <c r="N78" s="17" t="s">
        <v>9536</v>
      </c>
      <c r="O78" s="17" t="s">
        <v>9536</v>
      </c>
      <c r="P78" s="17" t="s">
        <v>9536</v>
      </c>
      <c r="Q78" s="17" t="s">
        <v>9536</v>
      </c>
      <c r="R78" s="17" t="s">
        <v>9536</v>
      </c>
      <c r="S78" s="17" t="s">
        <v>9536</v>
      </c>
      <c r="T78" s="17" t="s">
        <v>9536</v>
      </c>
      <c r="U78" s="17" t="s">
        <v>9536</v>
      </c>
      <c r="V78" s="17" t="s">
        <v>9536</v>
      </c>
      <c r="W78" s="17" t="s">
        <v>9536</v>
      </c>
      <c r="X78" s="17" t="s">
        <v>9536</v>
      </c>
      <c r="Y78" s="17" t="s">
        <v>9536</v>
      </c>
      <c r="Z78" s="17" t="s">
        <v>9536</v>
      </c>
      <c r="AA78" s="17" t="s">
        <v>9536</v>
      </c>
      <c r="AB78" s="17" t="s">
        <v>9536</v>
      </c>
      <c r="AC78" s="17" t="s">
        <v>9536</v>
      </c>
      <c r="AD78" s="17" t="s">
        <v>9536</v>
      </c>
      <c r="AE78" s="17" t="s">
        <v>9536</v>
      </c>
      <c r="AF78" s="17" t="s">
        <v>9536</v>
      </c>
      <c r="AG78" s="17" t="s">
        <v>9536</v>
      </c>
      <c r="AH78" s="17" t="s">
        <v>9536</v>
      </c>
      <c r="AI78" s="17" t="s">
        <v>9536</v>
      </c>
      <c r="AJ78" s="17" t="s">
        <v>9536</v>
      </c>
      <c r="AK78" s="17" t="s">
        <v>9536</v>
      </c>
      <c r="AL78" s="17" t="s">
        <v>9536</v>
      </c>
      <c r="AM78" s="17" t="s">
        <v>9536</v>
      </c>
      <c r="AN78" s="17" t="s">
        <v>9536</v>
      </c>
      <c r="AO78" s="17" t="s">
        <v>9536</v>
      </c>
      <c r="AP78" s="17" t="s">
        <v>9536</v>
      </c>
      <c r="AQ78" s="17" t="s">
        <v>9536</v>
      </c>
      <c r="AR78" s="17" t="s">
        <v>9536</v>
      </c>
      <c r="AS78" s="17" t="s">
        <v>9536</v>
      </c>
      <c r="AT78" s="17" t="s">
        <v>9536</v>
      </c>
      <c r="AU78" s="17" t="s">
        <v>9536</v>
      </c>
      <c r="AV78" s="17" t="s">
        <v>9536</v>
      </c>
      <c r="AW78" s="17" t="s">
        <v>9536</v>
      </c>
      <c r="AX78" s="17" t="s">
        <v>9536</v>
      </c>
      <c r="AY78" s="17" t="s">
        <v>9536</v>
      </c>
      <c r="AZ78" s="17" t="s">
        <v>9536</v>
      </c>
      <c r="BA78" s="17" t="s">
        <v>9536</v>
      </c>
      <c r="BB78" s="17" t="s">
        <v>9536</v>
      </c>
      <c r="BC78" s="17" t="s">
        <v>9536</v>
      </c>
      <c r="BD78" s="17" t="s">
        <v>9536</v>
      </c>
      <c r="BE78" s="17" t="s">
        <v>9536</v>
      </c>
      <c r="BF78" s="17" t="s">
        <v>9536</v>
      </c>
      <c r="BG78" s="17" t="s">
        <v>9536</v>
      </c>
      <c r="BH78" s="17" t="s">
        <v>9536</v>
      </c>
      <c r="BI78" s="17" t="s">
        <v>9536</v>
      </c>
      <c r="BJ78" s="17" t="s">
        <v>9536</v>
      </c>
      <c r="BK78" s="17" t="s">
        <v>9536</v>
      </c>
      <c r="BL78" s="17" t="s">
        <v>9536</v>
      </c>
      <c r="BM78" s="17" t="s">
        <v>9536</v>
      </c>
      <c r="BN78" s="17" t="s">
        <v>9536</v>
      </c>
      <c r="BO78" s="17" t="s">
        <v>9536</v>
      </c>
      <c r="BP78" s="17" t="s">
        <v>9536</v>
      </c>
      <c r="BQ78" s="17" t="s">
        <v>9536</v>
      </c>
      <c r="BR78" s="17" t="s">
        <v>9536</v>
      </c>
      <c r="BS78" s="17" t="s">
        <v>9536</v>
      </c>
      <c r="BT78" s="17" t="s">
        <v>9536</v>
      </c>
      <c r="BU78" s="17" t="s">
        <v>9536</v>
      </c>
      <c r="BV78" s="17" t="s">
        <v>9536</v>
      </c>
      <c r="BW78" s="17" t="s">
        <v>9536</v>
      </c>
      <c r="BX78" s="17" t="s">
        <v>9536</v>
      </c>
      <c r="BY78" s="17" t="s">
        <v>9536</v>
      </c>
      <c r="BZ78" s="17" t="s">
        <v>9536</v>
      </c>
      <c r="CA78" s="17" t="s">
        <v>9536</v>
      </c>
      <c r="CB78" s="17" t="s">
        <v>9536</v>
      </c>
      <c r="CC78" s="17" t="s">
        <v>9536</v>
      </c>
      <c r="CD78" s="17" t="s">
        <v>9536</v>
      </c>
      <c r="CE78" s="17" t="s">
        <v>9536</v>
      </c>
      <c r="CF78" s="17" t="s">
        <v>9536</v>
      </c>
      <c r="CG78" s="17" t="s">
        <v>9536</v>
      </c>
      <c r="CH78" s="17" t="s">
        <v>9536</v>
      </c>
      <c r="CI78" s="17" t="s">
        <v>9536</v>
      </c>
      <c r="CJ78" s="17" t="s">
        <v>9536</v>
      </c>
      <c r="CK78" s="17" t="s">
        <v>9536</v>
      </c>
      <c r="CL78" s="17" t="s">
        <v>9536</v>
      </c>
      <c r="CM78" s="17" t="s">
        <v>9536</v>
      </c>
      <c r="CN78" s="17" t="s">
        <v>9536</v>
      </c>
      <c r="CO78" s="17" t="s">
        <v>9536</v>
      </c>
      <c r="CP78" s="17" t="s">
        <v>9536</v>
      </c>
      <c r="CQ78" s="17" t="s">
        <v>9536</v>
      </c>
      <c r="CR78" s="17" t="s">
        <v>9536</v>
      </c>
      <c r="CS78" s="17" t="s">
        <v>9536</v>
      </c>
      <c r="CT78" s="17" t="s">
        <v>9536</v>
      </c>
      <c r="CU78" s="17" t="s">
        <v>9536</v>
      </c>
      <c r="CV78" s="17" t="s">
        <v>9536</v>
      </c>
      <c r="CW78" s="17" t="s">
        <v>9536</v>
      </c>
      <c r="CX78" s="17" t="s">
        <v>9536</v>
      </c>
      <c r="CY78" s="17" t="s">
        <v>9536</v>
      </c>
      <c r="CZ78" s="17" t="s">
        <v>9536</v>
      </c>
      <c r="DA78" s="17" t="s">
        <v>9536</v>
      </c>
      <c r="DB78" s="17" t="s">
        <v>9536</v>
      </c>
      <c r="DC78" s="17" t="s">
        <v>9536</v>
      </c>
      <c r="DD78" s="17" t="s">
        <v>9536</v>
      </c>
      <c r="DE78" s="17" t="s">
        <v>9536</v>
      </c>
      <c r="DF78" s="17" t="s">
        <v>9536</v>
      </c>
      <c r="DG78" s="17" t="s">
        <v>9536</v>
      </c>
      <c r="DH78" s="17" t="s">
        <v>9536</v>
      </c>
      <c r="DI78" s="17" t="s">
        <v>9536</v>
      </c>
      <c r="DJ78" s="17" t="s">
        <v>9536</v>
      </c>
      <c r="DK78" s="17" t="s">
        <v>9536</v>
      </c>
      <c r="DL78" s="17" t="s">
        <v>9536</v>
      </c>
      <c r="DM78" s="17" t="s">
        <v>9536</v>
      </c>
      <c r="DN78" s="17" t="s">
        <v>9536</v>
      </c>
      <c r="DO78" s="17" t="s">
        <v>9536</v>
      </c>
      <c r="DP78" s="17" t="s">
        <v>9536</v>
      </c>
      <c r="DQ78" s="17" t="s">
        <v>9536</v>
      </c>
      <c r="DR78" s="17" t="s">
        <v>9536</v>
      </c>
      <c r="DS78" s="17" t="s">
        <v>9536</v>
      </c>
      <c r="DT78" s="17" t="s">
        <v>9536</v>
      </c>
      <c r="DU78" s="17" t="s">
        <v>9536</v>
      </c>
      <c r="DV78" s="17" t="s">
        <v>9536</v>
      </c>
      <c r="DW78" s="17" t="s">
        <v>9536</v>
      </c>
      <c r="DX78" s="17" t="s">
        <v>9536</v>
      </c>
      <c r="DY78" s="17" t="s">
        <v>9536</v>
      </c>
      <c r="DZ78" s="17" t="s">
        <v>9536</v>
      </c>
      <c r="EA78" s="17" t="s">
        <v>9536</v>
      </c>
      <c r="EB78" s="17" t="s">
        <v>9536</v>
      </c>
      <c r="EC78" s="17" t="s">
        <v>9536</v>
      </c>
      <c r="ED78" s="17" t="s">
        <v>9536</v>
      </c>
      <c r="EE78" s="17" t="s">
        <v>9536</v>
      </c>
      <c r="EF78" s="17" t="s">
        <v>9536</v>
      </c>
      <c r="EG78" s="17" t="s">
        <v>9536</v>
      </c>
      <c r="EH78" s="17" t="s">
        <v>9536</v>
      </c>
      <c r="EI78" s="17" t="s">
        <v>9536</v>
      </c>
      <c r="EJ78" s="17" t="s">
        <v>9536</v>
      </c>
      <c r="EK78" s="17" t="s">
        <v>9536</v>
      </c>
      <c r="EL78" s="17" t="s">
        <v>9536</v>
      </c>
      <c r="EM78" s="17" t="s">
        <v>9536</v>
      </c>
      <c r="EN78" s="17" t="s">
        <v>9536</v>
      </c>
      <c r="EO78" s="17" t="s">
        <v>9536</v>
      </c>
      <c r="EP78" s="17" t="s">
        <v>9536</v>
      </c>
      <c r="EQ78" s="17" t="s">
        <v>9536</v>
      </c>
      <c r="ER78" s="17" t="s">
        <v>9536</v>
      </c>
      <c r="ES78" s="17" t="s">
        <v>9536</v>
      </c>
      <c r="ET78" s="17" t="s">
        <v>9536</v>
      </c>
      <c r="EU78" s="17" t="s">
        <v>9536</v>
      </c>
      <c r="EV78" s="17" t="s">
        <v>9536</v>
      </c>
      <c r="EW78" s="17" t="s">
        <v>9536</v>
      </c>
      <c r="EX78" s="17" t="s">
        <v>9536</v>
      </c>
      <c r="EY78" s="17" t="s">
        <v>9536</v>
      </c>
      <c r="EZ78" s="17" t="s">
        <v>9536</v>
      </c>
      <c r="FA78" s="17" t="s">
        <v>9536</v>
      </c>
      <c r="FB78" s="17" t="s">
        <v>9536</v>
      </c>
      <c r="FC78" s="17" t="s">
        <v>9536</v>
      </c>
      <c r="FD78" s="17" t="s">
        <v>9536</v>
      </c>
      <c r="FE78" s="17" t="s">
        <v>9536</v>
      </c>
      <c r="FF78" s="17" t="s">
        <v>9536</v>
      </c>
      <c r="FG78" s="17" t="s">
        <v>9536</v>
      </c>
      <c r="FH78" s="17" t="s">
        <v>9536</v>
      </c>
      <c r="FI78" s="17" t="s">
        <v>9536</v>
      </c>
      <c r="FJ78" s="17" t="s">
        <v>9536</v>
      </c>
      <c r="FK78" s="17" t="s">
        <v>9536</v>
      </c>
      <c r="FL78" s="17" t="s">
        <v>9536</v>
      </c>
      <c r="FM78" s="17" t="s">
        <v>9536</v>
      </c>
      <c r="FN78" s="17" t="s">
        <v>9536</v>
      </c>
      <c r="FO78" s="17" t="s">
        <v>9536</v>
      </c>
      <c r="FP78" s="17" t="s">
        <v>9536</v>
      </c>
      <c r="FQ78" s="17" t="s">
        <v>9536</v>
      </c>
      <c r="FR78" s="17" t="s">
        <v>9536</v>
      </c>
      <c r="FS78" s="17" t="s">
        <v>9536</v>
      </c>
      <c r="FT78" s="17" t="s">
        <v>9536</v>
      </c>
      <c r="FU78" s="17" t="s">
        <v>9536</v>
      </c>
      <c r="FV78" s="17" t="s">
        <v>9536</v>
      </c>
      <c r="FW78" s="17" t="s">
        <v>9536</v>
      </c>
      <c r="FX78" s="17" t="s">
        <v>9536</v>
      </c>
      <c r="FY78" s="17" t="s">
        <v>9536</v>
      </c>
      <c r="FZ78" s="17" t="s">
        <v>9536</v>
      </c>
      <c r="GA78" s="17" t="s">
        <v>9536</v>
      </c>
      <c r="GB78" s="17" t="s">
        <v>9536</v>
      </c>
      <c r="GC78" s="17" t="s">
        <v>9536</v>
      </c>
      <c r="GD78" s="17" t="s">
        <v>9536</v>
      </c>
      <c r="GE78" s="17" t="s">
        <v>9536</v>
      </c>
      <c r="GF78" s="17" t="s">
        <v>9536</v>
      </c>
      <c r="GG78" s="17" t="s">
        <v>9536</v>
      </c>
      <c r="GH78" s="17" t="s">
        <v>9536</v>
      </c>
      <c r="GI78" s="17" t="s">
        <v>9536</v>
      </c>
      <c r="GJ78" s="17" t="s">
        <v>9536</v>
      </c>
      <c r="GK78" s="17" t="s">
        <v>9536</v>
      </c>
      <c r="GL78" s="17" t="s">
        <v>9536</v>
      </c>
      <c r="GM78" s="17" t="s">
        <v>9536</v>
      </c>
      <c r="GN78" s="17" t="s">
        <v>9536</v>
      </c>
      <c r="GO78" s="17" t="s">
        <v>9536</v>
      </c>
      <c r="GP78" s="17" t="s">
        <v>9536</v>
      </c>
      <c r="GQ78" s="17" t="s">
        <v>9536</v>
      </c>
      <c r="GR78" s="17" t="s">
        <v>9536</v>
      </c>
      <c r="GS78" s="17" t="s">
        <v>9536</v>
      </c>
      <c r="GT78" s="17" t="s">
        <v>9536</v>
      </c>
    </row>
    <row r="79" spans="1:202">
      <c r="A79" s="24" t="s">
        <v>350</v>
      </c>
      <c r="B79" s="24" t="s">
        <v>351</v>
      </c>
      <c r="C79" s="17" t="s">
        <v>9536</v>
      </c>
      <c r="D79" s="17" t="s">
        <v>9536</v>
      </c>
      <c r="E79" s="17" t="s">
        <v>9536</v>
      </c>
      <c r="F79" s="17" t="s">
        <v>9536</v>
      </c>
      <c r="G79" s="17" t="s">
        <v>9536</v>
      </c>
      <c r="H79" s="17" t="s">
        <v>9536</v>
      </c>
      <c r="I79" s="17" t="s">
        <v>9536</v>
      </c>
      <c r="J79" s="17" t="s">
        <v>9536</v>
      </c>
      <c r="K79" s="17" t="s">
        <v>9536</v>
      </c>
      <c r="L79" s="17" t="s">
        <v>9536</v>
      </c>
      <c r="M79" s="17" t="s">
        <v>9536</v>
      </c>
      <c r="N79" s="17" t="s">
        <v>9536</v>
      </c>
      <c r="O79" s="17" t="s">
        <v>9536</v>
      </c>
      <c r="P79" s="17" t="s">
        <v>9536</v>
      </c>
      <c r="Q79" s="17" t="s">
        <v>9536</v>
      </c>
      <c r="R79" s="17" t="s">
        <v>9536</v>
      </c>
      <c r="S79" s="17" t="s">
        <v>9536</v>
      </c>
      <c r="T79" s="17" t="s">
        <v>9536</v>
      </c>
      <c r="U79" s="17" t="s">
        <v>9536</v>
      </c>
      <c r="V79" s="17" t="s">
        <v>9536</v>
      </c>
      <c r="W79" s="17" t="s">
        <v>9536</v>
      </c>
      <c r="X79" s="17" t="s">
        <v>9536</v>
      </c>
      <c r="Y79" s="17" t="s">
        <v>9536</v>
      </c>
      <c r="Z79" s="17" t="s">
        <v>9536</v>
      </c>
      <c r="AA79" s="17" t="s">
        <v>9536</v>
      </c>
      <c r="AB79" s="17" t="s">
        <v>9536</v>
      </c>
      <c r="AC79" s="17" t="s">
        <v>9536</v>
      </c>
      <c r="AD79" s="17" t="s">
        <v>9536</v>
      </c>
      <c r="AE79" s="17" t="s">
        <v>9536</v>
      </c>
      <c r="AF79" s="17" t="s">
        <v>9536</v>
      </c>
      <c r="AG79" s="17" t="s">
        <v>9536</v>
      </c>
      <c r="AH79" s="17" t="s">
        <v>9536</v>
      </c>
      <c r="AI79" s="17" t="s">
        <v>9536</v>
      </c>
      <c r="AJ79" s="17" t="s">
        <v>9536</v>
      </c>
      <c r="AK79" s="17" t="s">
        <v>9536</v>
      </c>
      <c r="AL79" s="17" t="s">
        <v>9536</v>
      </c>
      <c r="AM79" s="17" t="s">
        <v>9536</v>
      </c>
      <c r="AN79" s="17" t="s">
        <v>9536</v>
      </c>
      <c r="AO79" s="17" t="s">
        <v>9536</v>
      </c>
      <c r="AP79" s="17" t="s">
        <v>9536</v>
      </c>
      <c r="AQ79" s="17" t="s">
        <v>9536</v>
      </c>
      <c r="AR79" s="17" t="s">
        <v>9536</v>
      </c>
      <c r="AS79" s="17" t="s">
        <v>9536</v>
      </c>
      <c r="AT79" s="17" t="s">
        <v>9536</v>
      </c>
      <c r="AU79" s="17" t="s">
        <v>9536</v>
      </c>
      <c r="AV79" s="17" t="s">
        <v>9536</v>
      </c>
      <c r="AW79" s="17" t="s">
        <v>9536</v>
      </c>
      <c r="AX79" s="17" t="s">
        <v>9536</v>
      </c>
      <c r="AY79" s="17" t="s">
        <v>9536</v>
      </c>
      <c r="AZ79" s="17" t="s">
        <v>9536</v>
      </c>
      <c r="BA79" s="17" t="s">
        <v>9536</v>
      </c>
      <c r="BB79" s="17" t="s">
        <v>9536</v>
      </c>
      <c r="BC79" s="17" t="s">
        <v>9536</v>
      </c>
      <c r="BD79" s="17" t="s">
        <v>9536</v>
      </c>
      <c r="BE79" s="17" t="s">
        <v>9536</v>
      </c>
      <c r="BF79" s="17" t="s">
        <v>9536</v>
      </c>
      <c r="BG79" s="17" t="s">
        <v>9536</v>
      </c>
      <c r="BH79" s="17" t="s">
        <v>9536</v>
      </c>
      <c r="BI79" s="17" t="s">
        <v>9536</v>
      </c>
      <c r="BJ79" s="17" t="s">
        <v>9536</v>
      </c>
      <c r="BK79" s="17" t="s">
        <v>9536</v>
      </c>
      <c r="BL79" s="17" t="s">
        <v>9536</v>
      </c>
      <c r="BM79" s="17" t="s">
        <v>9536</v>
      </c>
      <c r="BN79" s="17" t="s">
        <v>9536</v>
      </c>
      <c r="BO79" s="17" t="s">
        <v>9536</v>
      </c>
      <c r="BP79" s="17" t="s">
        <v>9536</v>
      </c>
      <c r="BQ79" s="17" t="s">
        <v>9536</v>
      </c>
      <c r="BR79" s="17" t="s">
        <v>9536</v>
      </c>
      <c r="BS79" s="17" t="s">
        <v>9536</v>
      </c>
      <c r="BT79" s="17" t="s">
        <v>9536</v>
      </c>
      <c r="BU79" s="17" t="s">
        <v>9536</v>
      </c>
      <c r="BV79" s="17" t="s">
        <v>9536</v>
      </c>
      <c r="BW79" s="17" t="s">
        <v>9536</v>
      </c>
      <c r="BX79" s="17" t="s">
        <v>9536</v>
      </c>
      <c r="BY79" s="17" t="s">
        <v>9536</v>
      </c>
      <c r="BZ79" s="17" t="s">
        <v>9536</v>
      </c>
      <c r="CA79" s="17" t="s">
        <v>9536</v>
      </c>
      <c r="CB79" s="17" t="s">
        <v>9536</v>
      </c>
      <c r="CC79" s="17" t="s">
        <v>9536</v>
      </c>
      <c r="CD79" s="17" t="s">
        <v>9536</v>
      </c>
      <c r="CE79" s="17" t="s">
        <v>9536</v>
      </c>
      <c r="CF79" s="17" t="s">
        <v>9536</v>
      </c>
      <c r="CG79" s="17" t="s">
        <v>9536</v>
      </c>
      <c r="CH79" s="17" t="s">
        <v>9536</v>
      </c>
      <c r="CI79" s="17" t="s">
        <v>9536</v>
      </c>
      <c r="CJ79" s="17" t="s">
        <v>9536</v>
      </c>
      <c r="CK79" s="17" t="s">
        <v>9536</v>
      </c>
      <c r="CL79" s="17" t="s">
        <v>9536</v>
      </c>
      <c r="CM79" s="17" t="s">
        <v>9536</v>
      </c>
      <c r="CN79" s="17" t="s">
        <v>9536</v>
      </c>
      <c r="CO79" s="17" t="s">
        <v>9536</v>
      </c>
      <c r="CP79" s="17" t="s">
        <v>9536</v>
      </c>
      <c r="CQ79" s="17" t="s">
        <v>9536</v>
      </c>
      <c r="CR79" s="17" t="s">
        <v>9536</v>
      </c>
      <c r="CS79" s="17" t="s">
        <v>9536</v>
      </c>
      <c r="CT79" s="17" t="s">
        <v>9536</v>
      </c>
      <c r="CU79" s="17" t="s">
        <v>9536</v>
      </c>
      <c r="CV79" s="17" t="s">
        <v>9536</v>
      </c>
      <c r="CW79" s="17" t="s">
        <v>9536</v>
      </c>
      <c r="CX79" s="17" t="s">
        <v>9536</v>
      </c>
      <c r="CY79" s="17" t="s">
        <v>9536</v>
      </c>
      <c r="CZ79" s="17" t="s">
        <v>9536</v>
      </c>
      <c r="DA79" s="17" t="s">
        <v>9536</v>
      </c>
      <c r="DB79" s="17" t="s">
        <v>9536</v>
      </c>
      <c r="DC79" s="17" t="s">
        <v>9536</v>
      </c>
      <c r="DD79" s="17" t="s">
        <v>9536</v>
      </c>
      <c r="DE79" s="17" t="s">
        <v>9536</v>
      </c>
      <c r="DF79" s="17" t="s">
        <v>9536</v>
      </c>
      <c r="DG79" s="17" t="s">
        <v>9536</v>
      </c>
      <c r="DH79" s="17" t="s">
        <v>9536</v>
      </c>
      <c r="DI79" s="17" t="s">
        <v>9536</v>
      </c>
      <c r="DJ79" s="17" t="s">
        <v>9536</v>
      </c>
      <c r="DK79" s="17" t="s">
        <v>9536</v>
      </c>
      <c r="DL79" s="17" t="s">
        <v>9536</v>
      </c>
      <c r="DM79" s="17" t="s">
        <v>9536</v>
      </c>
      <c r="DN79" s="17" t="s">
        <v>9536</v>
      </c>
      <c r="DO79" s="17" t="s">
        <v>9536</v>
      </c>
      <c r="DP79" s="17" t="s">
        <v>9536</v>
      </c>
      <c r="DQ79" s="17" t="s">
        <v>9536</v>
      </c>
      <c r="DR79" s="17" t="s">
        <v>9536</v>
      </c>
      <c r="DS79" s="17" t="s">
        <v>9536</v>
      </c>
      <c r="DT79" s="17" t="s">
        <v>9536</v>
      </c>
      <c r="DU79" s="17" t="s">
        <v>9536</v>
      </c>
      <c r="DV79" s="17" t="s">
        <v>9536</v>
      </c>
      <c r="DW79" s="17" t="s">
        <v>9536</v>
      </c>
      <c r="DX79" s="17" t="s">
        <v>9536</v>
      </c>
      <c r="DY79" s="17" t="s">
        <v>9536</v>
      </c>
      <c r="DZ79" s="17" t="s">
        <v>9536</v>
      </c>
      <c r="EA79" s="17" t="s">
        <v>9536</v>
      </c>
      <c r="EB79" s="17" t="s">
        <v>9536</v>
      </c>
      <c r="EC79" s="17" t="s">
        <v>9536</v>
      </c>
      <c r="ED79" s="17" t="s">
        <v>9536</v>
      </c>
      <c r="EE79" s="17" t="s">
        <v>9536</v>
      </c>
      <c r="EF79" s="17" t="s">
        <v>9536</v>
      </c>
      <c r="EG79" s="17" t="s">
        <v>9536</v>
      </c>
      <c r="EH79" s="17" t="s">
        <v>9536</v>
      </c>
      <c r="EI79" s="17" t="s">
        <v>9536</v>
      </c>
      <c r="EJ79" s="17" t="s">
        <v>9536</v>
      </c>
      <c r="EK79" s="17" t="s">
        <v>9536</v>
      </c>
      <c r="EL79" s="17" t="s">
        <v>9536</v>
      </c>
      <c r="EM79" s="17" t="s">
        <v>9536</v>
      </c>
      <c r="EN79" s="17" t="s">
        <v>9536</v>
      </c>
      <c r="EO79" s="17" t="s">
        <v>9536</v>
      </c>
      <c r="EP79" s="17" t="s">
        <v>9536</v>
      </c>
      <c r="EQ79" s="17" t="s">
        <v>9536</v>
      </c>
      <c r="ER79" s="17" t="s">
        <v>9536</v>
      </c>
      <c r="ES79" s="17" t="s">
        <v>9536</v>
      </c>
      <c r="ET79" s="17" t="s">
        <v>9536</v>
      </c>
      <c r="EU79" s="17" t="s">
        <v>9536</v>
      </c>
      <c r="EV79" s="17" t="s">
        <v>9536</v>
      </c>
      <c r="EW79" s="17" t="s">
        <v>9536</v>
      </c>
      <c r="EX79" s="17" t="s">
        <v>9536</v>
      </c>
      <c r="EY79" s="17" t="s">
        <v>9536</v>
      </c>
      <c r="EZ79" s="17" t="s">
        <v>9536</v>
      </c>
      <c r="FA79" s="17" t="s">
        <v>9536</v>
      </c>
      <c r="FB79" s="17" t="s">
        <v>9536</v>
      </c>
      <c r="FC79" s="17" t="s">
        <v>9536</v>
      </c>
      <c r="FD79" s="17" t="s">
        <v>9536</v>
      </c>
      <c r="FE79" s="17" t="s">
        <v>9536</v>
      </c>
      <c r="FF79" s="17" t="s">
        <v>9536</v>
      </c>
      <c r="FG79" s="17" t="s">
        <v>9536</v>
      </c>
      <c r="FH79" s="17" t="s">
        <v>9536</v>
      </c>
      <c r="FI79" s="17" t="s">
        <v>9536</v>
      </c>
      <c r="FJ79" s="17" t="s">
        <v>9536</v>
      </c>
      <c r="FK79" s="17" t="s">
        <v>9536</v>
      </c>
      <c r="FL79" s="17" t="s">
        <v>9536</v>
      </c>
      <c r="FM79" s="17" t="s">
        <v>9536</v>
      </c>
      <c r="FN79" s="17" t="s">
        <v>9536</v>
      </c>
      <c r="FO79" s="17" t="s">
        <v>9536</v>
      </c>
      <c r="FP79" s="17" t="s">
        <v>9536</v>
      </c>
      <c r="FQ79" s="17" t="s">
        <v>9536</v>
      </c>
      <c r="FR79" s="17" t="s">
        <v>9536</v>
      </c>
      <c r="FS79" s="17" t="s">
        <v>9536</v>
      </c>
      <c r="FT79" s="17" t="s">
        <v>9536</v>
      </c>
      <c r="FU79" s="17" t="s">
        <v>9536</v>
      </c>
      <c r="FV79" s="17" t="s">
        <v>9536</v>
      </c>
      <c r="FW79" s="17" t="s">
        <v>9536</v>
      </c>
      <c r="FX79" s="17" t="s">
        <v>9536</v>
      </c>
      <c r="FY79" s="17" t="s">
        <v>9536</v>
      </c>
      <c r="FZ79" s="17" t="s">
        <v>9536</v>
      </c>
      <c r="GA79" s="17" t="s">
        <v>9536</v>
      </c>
      <c r="GB79" s="17" t="s">
        <v>9536</v>
      </c>
      <c r="GC79" s="17" t="s">
        <v>9536</v>
      </c>
      <c r="GD79" s="17" t="s">
        <v>9536</v>
      </c>
      <c r="GE79" s="17" t="s">
        <v>9536</v>
      </c>
      <c r="GF79" s="17" t="s">
        <v>9536</v>
      </c>
      <c r="GG79" s="17" t="s">
        <v>9536</v>
      </c>
      <c r="GH79" s="17" t="s">
        <v>9536</v>
      </c>
      <c r="GI79" s="17" t="s">
        <v>9536</v>
      </c>
      <c r="GJ79" s="17" t="s">
        <v>9536</v>
      </c>
      <c r="GK79" s="17" t="s">
        <v>9536</v>
      </c>
      <c r="GL79" s="17" t="s">
        <v>9536</v>
      </c>
      <c r="GM79" s="17" t="s">
        <v>9536</v>
      </c>
      <c r="GN79" s="17" t="s">
        <v>9536</v>
      </c>
      <c r="GO79" s="17" t="s">
        <v>9536</v>
      </c>
      <c r="GP79" s="17" t="s">
        <v>9536</v>
      </c>
      <c r="GQ79" s="17" t="s">
        <v>9536</v>
      </c>
      <c r="GR79" s="17" t="s">
        <v>9536</v>
      </c>
      <c r="GS79" s="17" t="s">
        <v>9536</v>
      </c>
      <c r="GT79" s="17" t="s">
        <v>9536</v>
      </c>
    </row>
    <row r="80" spans="1:202">
      <c r="A80" s="24" t="s">
        <v>319</v>
      </c>
      <c r="B80" s="24" t="s">
        <v>352</v>
      </c>
      <c r="C80" s="17" t="s">
        <v>9536</v>
      </c>
      <c r="D80" s="17" t="s">
        <v>9536</v>
      </c>
      <c r="E80" s="17" t="s">
        <v>9536</v>
      </c>
      <c r="F80" s="17" t="s">
        <v>9536</v>
      </c>
      <c r="G80" s="17" t="s">
        <v>9536</v>
      </c>
      <c r="H80" s="17" t="s">
        <v>9536</v>
      </c>
      <c r="I80" s="17" t="s">
        <v>9536</v>
      </c>
      <c r="J80" s="17" t="s">
        <v>9536</v>
      </c>
      <c r="K80" s="17" t="s">
        <v>9536</v>
      </c>
      <c r="L80" s="17" t="s">
        <v>9536</v>
      </c>
      <c r="M80" s="17" t="s">
        <v>9536</v>
      </c>
      <c r="N80" s="17" t="s">
        <v>9536</v>
      </c>
      <c r="O80" s="17" t="s">
        <v>9536</v>
      </c>
      <c r="P80" s="17" t="s">
        <v>9536</v>
      </c>
      <c r="Q80" s="17" t="s">
        <v>9536</v>
      </c>
      <c r="R80" s="17" t="s">
        <v>9536</v>
      </c>
      <c r="S80" s="17" t="s">
        <v>9536</v>
      </c>
      <c r="T80" s="17" t="s">
        <v>9536</v>
      </c>
      <c r="U80" s="17" t="s">
        <v>9536</v>
      </c>
      <c r="V80" s="17" t="s">
        <v>9536</v>
      </c>
      <c r="W80" s="17" t="s">
        <v>9536</v>
      </c>
      <c r="X80" s="17" t="s">
        <v>9536</v>
      </c>
      <c r="Y80" s="17" t="s">
        <v>9536</v>
      </c>
      <c r="Z80" s="17" t="s">
        <v>9536</v>
      </c>
      <c r="AA80" s="17" t="s">
        <v>9536</v>
      </c>
      <c r="AB80" s="17" t="s">
        <v>9536</v>
      </c>
      <c r="AC80" s="17" t="s">
        <v>9536</v>
      </c>
      <c r="AD80" s="17" t="s">
        <v>9536</v>
      </c>
      <c r="AE80" s="17" t="s">
        <v>9536</v>
      </c>
      <c r="AF80" s="17" t="s">
        <v>9536</v>
      </c>
      <c r="AG80" s="17" t="s">
        <v>9536</v>
      </c>
      <c r="AH80" s="17" t="s">
        <v>9536</v>
      </c>
      <c r="AI80" s="17" t="s">
        <v>9536</v>
      </c>
      <c r="AJ80" s="17" t="s">
        <v>9536</v>
      </c>
      <c r="AK80" s="17" t="s">
        <v>9536</v>
      </c>
      <c r="AL80" s="17" t="s">
        <v>9536</v>
      </c>
      <c r="AM80" s="17" t="s">
        <v>9536</v>
      </c>
      <c r="AN80" s="17" t="s">
        <v>9536</v>
      </c>
      <c r="AO80" s="17" t="s">
        <v>9536</v>
      </c>
      <c r="AP80" s="17" t="s">
        <v>9536</v>
      </c>
      <c r="AQ80" s="17" t="s">
        <v>9536</v>
      </c>
      <c r="AR80" s="17" t="s">
        <v>9536</v>
      </c>
      <c r="AS80" s="17" t="s">
        <v>9536</v>
      </c>
      <c r="AT80" s="17" t="s">
        <v>9536</v>
      </c>
      <c r="AU80" s="17" t="s">
        <v>9536</v>
      </c>
      <c r="AV80" s="17" t="s">
        <v>9536</v>
      </c>
      <c r="AW80" s="17" t="s">
        <v>9536</v>
      </c>
      <c r="AX80" s="17" t="s">
        <v>9536</v>
      </c>
      <c r="AY80" s="17" t="s">
        <v>9536</v>
      </c>
      <c r="AZ80" s="17" t="s">
        <v>9536</v>
      </c>
      <c r="BA80" s="17" t="s">
        <v>9536</v>
      </c>
      <c r="BB80" s="17" t="s">
        <v>9536</v>
      </c>
      <c r="BC80" s="17" t="s">
        <v>9536</v>
      </c>
      <c r="BD80" s="17" t="s">
        <v>9536</v>
      </c>
      <c r="BE80" s="17" t="s">
        <v>9536</v>
      </c>
      <c r="BF80" s="17" t="s">
        <v>9536</v>
      </c>
      <c r="BG80" s="17" t="s">
        <v>9536</v>
      </c>
      <c r="BH80" s="17" t="s">
        <v>9536</v>
      </c>
      <c r="BI80" s="17" t="s">
        <v>9536</v>
      </c>
      <c r="BJ80" s="17" t="s">
        <v>9536</v>
      </c>
      <c r="BK80" s="17" t="s">
        <v>9536</v>
      </c>
      <c r="BL80" s="17" t="s">
        <v>9536</v>
      </c>
      <c r="BM80" s="17" t="s">
        <v>9536</v>
      </c>
      <c r="BN80" s="17" t="s">
        <v>9536</v>
      </c>
      <c r="BO80" s="17" t="s">
        <v>9536</v>
      </c>
      <c r="BP80" s="17" t="s">
        <v>9536</v>
      </c>
      <c r="BQ80" s="17" t="s">
        <v>9536</v>
      </c>
      <c r="BR80" s="17" t="s">
        <v>9536</v>
      </c>
      <c r="BS80" s="17" t="s">
        <v>9536</v>
      </c>
      <c r="BT80" s="17" t="s">
        <v>9536</v>
      </c>
      <c r="BU80" s="17" t="s">
        <v>9536</v>
      </c>
      <c r="BV80" s="17" t="s">
        <v>9536</v>
      </c>
      <c r="BW80" s="17" t="s">
        <v>9536</v>
      </c>
      <c r="BX80" s="17" t="s">
        <v>9536</v>
      </c>
      <c r="BY80" s="17" t="s">
        <v>9536</v>
      </c>
      <c r="BZ80" s="17" t="s">
        <v>9536</v>
      </c>
      <c r="CA80" s="17" t="s">
        <v>9536</v>
      </c>
      <c r="CB80" s="17" t="s">
        <v>9536</v>
      </c>
      <c r="CC80" s="17" t="s">
        <v>9536</v>
      </c>
      <c r="CD80" s="17" t="s">
        <v>9536</v>
      </c>
      <c r="CE80" s="17" t="s">
        <v>9536</v>
      </c>
      <c r="CF80" s="17" t="s">
        <v>9536</v>
      </c>
      <c r="CG80" s="17" t="s">
        <v>9536</v>
      </c>
      <c r="CH80" s="17" t="s">
        <v>9536</v>
      </c>
      <c r="CI80" s="17" t="s">
        <v>9536</v>
      </c>
      <c r="CJ80" s="17" t="s">
        <v>9536</v>
      </c>
      <c r="CK80" s="17" t="s">
        <v>9536</v>
      </c>
      <c r="CL80" s="17" t="s">
        <v>9536</v>
      </c>
      <c r="CM80" s="17" t="s">
        <v>9536</v>
      </c>
      <c r="CN80" s="17" t="s">
        <v>9536</v>
      </c>
      <c r="CO80" s="17" t="s">
        <v>9536</v>
      </c>
      <c r="CP80" s="17" t="s">
        <v>9536</v>
      </c>
      <c r="CQ80" s="17" t="s">
        <v>9536</v>
      </c>
      <c r="CR80" s="17" t="s">
        <v>9536</v>
      </c>
      <c r="CS80" s="17" t="s">
        <v>9536</v>
      </c>
      <c r="CT80" s="17" t="s">
        <v>9536</v>
      </c>
      <c r="CU80" s="17" t="s">
        <v>9536</v>
      </c>
      <c r="CV80" s="17" t="s">
        <v>9536</v>
      </c>
      <c r="CW80" s="17" t="s">
        <v>9536</v>
      </c>
      <c r="CX80" s="17" t="s">
        <v>9536</v>
      </c>
      <c r="CY80" s="17" t="s">
        <v>9536</v>
      </c>
      <c r="CZ80" s="17" t="s">
        <v>9536</v>
      </c>
      <c r="DA80" s="17" t="s">
        <v>9536</v>
      </c>
      <c r="DB80" s="17" t="s">
        <v>9536</v>
      </c>
      <c r="DC80" s="17" t="s">
        <v>9536</v>
      </c>
      <c r="DD80" s="17" t="s">
        <v>9536</v>
      </c>
      <c r="DE80" s="17" t="s">
        <v>9536</v>
      </c>
      <c r="DF80" s="17" t="s">
        <v>9536</v>
      </c>
      <c r="DG80" s="17" t="s">
        <v>9536</v>
      </c>
      <c r="DH80" s="17" t="s">
        <v>9536</v>
      </c>
      <c r="DI80" s="17" t="s">
        <v>9536</v>
      </c>
      <c r="DJ80" s="17" t="s">
        <v>9536</v>
      </c>
      <c r="DK80" s="17" t="s">
        <v>9536</v>
      </c>
      <c r="DL80" s="17" t="s">
        <v>9536</v>
      </c>
      <c r="DM80" s="17" t="s">
        <v>9536</v>
      </c>
      <c r="DN80" s="17" t="s">
        <v>9536</v>
      </c>
      <c r="DO80" s="17" t="s">
        <v>9536</v>
      </c>
      <c r="DP80" s="17" t="s">
        <v>9536</v>
      </c>
      <c r="DQ80" s="17" t="s">
        <v>9536</v>
      </c>
      <c r="DR80" s="17" t="s">
        <v>9536</v>
      </c>
      <c r="DS80" s="17" t="s">
        <v>9536</v>
      </c>
      <c r="DT80" s="17" t="s">
        <v>9536</v>
      </c>
      <c r="DU80" s="17" t="s">
        <v>9536</v>
      </c>
      <c r="DV80" s="17" t="s">
        <v>9536</v>
      </c>
      <c r="DW80" s="17" t="s">
        <v>9536</v>
      </c>
      <c r="DX80" s="17" t="s">
        <v>9536</v>
      </c>
      <c r="DY80" s="17" t="s">
        <v>9536</v>
      </c>
      <c r="DZ80" s="17" t="s">
        <v>9536</v>
      </c>
      <c r="EA80" s="17" t="s">
        <v>9536</v>
      </c>
      <c r="EB80" s="17" t="s">
        <v>9536</v>
      </c>
      <c r="EC80" s="17" t="s">
        <v>9536</v>
      </c>
      <c r="ED80" s="17" t="s">
        <v>9536</v>
      </c>
      <c r="EE80" s="17" t="s">
        <v>9536</v>
      </c>
      <c r="EF80" s="17" t="s">
        <v>9536</v>
      </c>
      <c r="EG80" s="17" t="s">
        <v>9536</v>
      </c>
      <c r="EH80" s="17" t="s">
        <v>9536</v>
      </c>
      <c r="EI80" s="17" t="s">
        <v>9536</v>
      </c>
      <c r="EJ80" s="17" t="s">
        <v>9536</v>
      </c>
      <c r="EK80" s="17" t="s">
        <v>9536</v>
      </c>
      <c r="EL80" s="17" t="s">
        <v>9536</v>
      </c>
      <c r="EM80" s="17" t="s">
        <v>9536</v>
      </c>
      <c r="EN80" s="17" t="s">
        <v>9536</v>
      </c>
      <c r="EO80" s="17" t="s">
        <v>9536</v>
      </c>
      <c r="EP80" s="17" t="s">
        <v>9536</v>
      </c>
      <c r="EQ80" s="17" t="s">
        <v>9536</v>
      </c>
      <c r="ER80" s="17" t="s">
        <v>9536</v>
      </c>
      <c r="ES80" s="17" t="s">
        <v>9536</v>
      </c>
      <c r="ET80" s="17" t="s">
        <v>9536</v>
      </c>
      <c r="EU80" s="17" t="s">
        <v>9536</v>
      </c>
      <c r="EV80" s="17" t="s">
        <v>9536</v>
      </c>
      <c r="EW80" s="17" t="s">
        <v>9536</v>
      </c>
      <c r="EX80" s="17" t="s">
        <v>9536</v>
      </c>
      <c r="EY80" s="17" t="s">
        <v>9536</v>
      </c>
      <c r="EZ80" s="17" t="s">
        <v>9536</v>
      </c>
      <c r="FA80" s="17" t="s">
        <v>9536</v>
      </c>
      <c r="FB80" s="17" t="s">
        <v>9536</v>
      </c>
      <c r="FC80" s="17" t="s">
        <v>9536</v>
      </c>
      <c r="FD80" s="17" t="s">
        <v>9536</v>
      </c>
      <c r="FE80" s="17" t="s">
        <v>9536</v>
      </c>
      <c r="FF80" s="17" t="s">
        <v>9536</v>
      </c>
      <c r="FG80" s="17" t="s">
        <v>9536</v>
      </c>
      <c r="FH80" s="17" t="s">
        <v>9536</v>
      </c>
      <c r="FI80" s="17" t="s">
        <v>9536</v>
      </c>
      <c r="FJ80" s="17" t="s">
        <v>9536</v>
      </c>
      <c r="FK80" s="17" t="s">
        <v>9536</v>
      </c>
      <c r="FL80" s="17" t="s">
        <v>9536</v>
      </c>
      <c r="FM80" s="17" t="s">
        <v>9536</v>
      </c>
      <c r="FN80" s="17" t="s">
        <v>9536</v>
      </c>
      <c r="FO80" s="17" t="s">
        <v>9536</v>
      </c>
      <c r="FP80" s="17" t="s">
        <v>9536</v>
      </c>
      <c r="FQ80" s="17" t="s">
        <v>9536</v>
      </c>
      <c r="FR80" s="17" t="s">
        <v>9536</v>
      </c>
      <c r="FS80" s="17" t="s">
        <v>9536</v>
      </c>
      <c r="FT80" s="17" t="s">
        <v>9536</v>
      </c>
      <c r="FU80" s="17" t="s">
        <v>9536</v>
      </c>
      <c r="FV80" s="17" t="s">
        <v>9536</v>
      </c>
      <c r="FW80" s="17" t="s">
        <v>9536</v>
      </c>
      <c r="FX80" s="17" t="s">
        <v>9536</v>
      </c>
      <c r="FY80" s="17" t="s">
        <v>9536</v>
      </c>
      <c r="FZ80" s="17" t="s">
        <v>9536</v>
      </c>
      <c r="GA80" s="17" t="s">
        <v>9536</v>
      </c>
      <c r="GB80" s="17" t="s">
        <v>9536</v>
      </c>
      <c r="GC80" s="17" t="s">
        <v>9536</v>
      </c>
      <c r="GD80" s="17" t="s">
        <v>9536</v>
      </c>
      <c r="GE80" s="17" t="s">
        <v>9536</v>
      </c>
      <c r="GF80" s="17" t="s">
        <v>9536</v>
      </c>
      <c r="GG80" s="17" t="s">
        <v>9536</v>
      </c>
      <c r="GH80" s="17" t="s">
        <v>9536</v>
      </c>
      <c r="GI80" s="17" t="s">
        <v>9536</v>
      </c>
      <c r="GJ80" s="17" t="s">
        <v>9536</v>
      </c>
      <c r="GK80" s="17" t="s">
        <v>9536</v>
      </c>
      <c r="GL80" s="17" t="s">
        <v>9536</v>
      </c>
      <c r="GM80" s="17" t="s">
        <v>9536</v>
      </c>
      <c r="GN80" s="17" t="s">
        <v>9536</v>
      </c>
      <c r="GO80" s="17" t="s">
        <v>9536</v>
      </c>
      <c r="GP80" s="17" t="s">
        <v>9536</v>
      </c>
      <c r="GQ80" s="17" t="s">
        <v>9536</v>
      </c>
      <c r="GR80" s="17" t="s">
        <v>9536</v>
      </c>
      <c r="GS80" s="17" t="s">
        <v>9536</v>
      </c>
      <c r="GT80" s="17" t="s">
        <v>9536</v>
      </c>
    </row>
    <row r="81" spans="1:202">
      <c r="A81" s="24" t="s">
        <v>353</v>
      </c>
      <c r="B81" s="24" t="s">
        <v>354</v>
      </c>
      <c r="C81" s="17" t="s">
        <v>9536</v>
      </c>
      <c r="D81" s="17" t="s">
        <v>9536</v>
      </c>
      <c r="E81" s="17" t="s">
        <v>9536</v>
      </c>
      <c r="F81" s="17" t="s">
        <v>9536</v>
      </c>
      <c r="G81" s="17" t="s">
        <v>9536</v>
      </c>
      <c r="H81" s="17" t="s">
        <v>9536</v>
      </c>
      <c r="I81" s="17" t="s">
        <v>9536</v>
      </c>
      <c r="J81" s="17" t="s">
        <v>9536</v>
      </c>
      <c r="K81" s="17" t="s">
        <v>9536</v>
      </c>
      <c r="L81" s="17" t="s">
        <v>9536</v>
      </c>
      <c r="M81" s="17" t="s">
        <v>9536</v>
      </c>
      <c r="N81" s="17" t="s">
        <v>9536</v>
      </c>
      <c r="O81" s="17" t="s">
        <v>9536</v>
      </c>
      <c r="P81" s="17" t="s">
        <v>9536</v>
      </c>
      <c r="Q81" s="17" t="s">
        <v>9536</v>
      </c>
      <c r="R81" s="17" t="s">
        <v>9536</v>
      </c>
      <c r="S81" s="17" t="s">
        <v>9536</v>
      </c>
      <c r="T81" s="17" t="s">
        <v>9536</v>
      </c>
      <c r="U81" s="17" t="s">
        <v>9536</v>
      </c>
      <c r="V81" s="17" t="s">
        <v>9536</v>
      </c>
      <c r="W81" s="17" t="s">
        <v>9536</v>
      </c>
      <c r="X81" s="17" t="s">
        <v>9536</v>
      </c>
      <c r="Y81" s="17" t="s">
        <v>9536</v>
      </c>
      <c r="Z81" s="17" t="s">
        <v>9536</v>
      </c>
      <c r="AA81" s="17" t="s">
        <v>9536</v>
      </c>
      <c r="AB81" s="17" t="s">
        <v>9536</v>
      </c>
      <c r="AC81" s="17" t="s">
        <v>9536</v>
      </c>
      <c r="AD81" s="17" t="s">
        <v>9536</v>
      </c>
      <c r="AE81" s="17" t="s">
        <v>9536</v>
      </c>
      <c r="AF81" s="17" t="s">
        <v>9536</v>
      </c>
      <c r="AG81" s="17" t="s">
        <v>9536</v>
      </c>
      <c r="AH81" s="17" t="s">
        <v>9536</v>
      </c>
      <c r="AI81" s="17" t="s">
        <v>9536</v>
      </c>
      <c r="AJ81" s="17" t="s">
        <v>9536</v>
      </c>
      <c r="AK81" s="17" t="s">
        <v>9536</v>
      </c>
      <c r="AL81" s="17" t="s">
        <v>9536</v>
      </c>
      <c r="AM81" s="17" t="s">
        <v>9536</v>
      </c>
      <c r="AN81" s="17" t="s">
        <v>9536</v>
      </c>
      <c r="AO81" s="17" t="s">
        <v>9536</v>
      </c>
      <c r="AP81" s="17" t="s">
        <v>9536</v>
      </c>
      <c r="AQ81" s="17" t="s">
        <v>9536</v>
      </c>
      <c r="AR81" s="17" t="s">
        <v>9536</v>
      </c>
      <c r="AS81" s="17" t="s">
        <v>9536</v>
      </c>
      <c r="AT81" s="17" t="s">
        <v>9536</v>
      </c>
      <c r="AU81" s="17" t="s">
        <v>9536</v>
      </c>
      <c r="AV81" s="17" t="s">
        <v>9536</v>
      </c>
      <c r="AW81" s="17" t="s">
        <v>9536</v>
      </c>
      <c r="AX81" s="17" t="s">
        <v>9536</v>
      </c>
      <c r="AY81" s="17" t="s">
        <v>9536</v>
      </c>
      <c r="AZ81" s="17" t="s">
        <v>9536</v>
      </c>
      <c r="BA81" s="17" t="s">
        <v>9536</v>
      </c>
      <c r="BB81" s="17" t="s">
        <v>9536</v>
      </c>
      <c r="BC81" s="17" t="s">
        <v>9536</v>
      </c>
      <c r="BD81" s="17" t="s">
        <v>9536</v>
      </c>
      <c r="BE81" s="17" t="s">
        <v>9536</v>
      </c>
      <c r="BF81" s="17" t="s">
        <v>9536</v>
      </c>
      <c r="BG81" s="17" t="s">
        <v>9536</v>
      </c>
      <c r="BH81" s="17" t="s">
        <v>9536</v>
      </c>
      <c r="BI81" s="17" t="s">
        <v>9536</v>
      </c>
      <c r="BJ81" s="17" t="s">
        <v>9536</v>
      </c>
      <c r="BK81" s="17" t="s">
        <v>9536</v>
      </c>
      <c r="BL81" s="17" t="s">
        <v>9536</v>
      </c>
      <c r="BM81" s="17" t="s">
        <v>9536</v>
      </c>
      <c r="BN81" s="17" t="s">
        <v>9536</v>
      </c>
      <c r="BO81" s="17" t="s">
        <v>9536</v>
      </c>
      <c r="BP81" s="17" t="s">
        <v>9536</v>
      </c>
      <c r="BQ81" s="17" t="s">
        <v>9536</v>
      </c>
      <c r="BR81" s="17" t="s">
        <v>9536</v>
      </c>
      <c r="BS81" s="17" t="s">
        <v>9536</v>
      </c>
      <c r="BT81" s="17" t="s">
        <v>9536</v>
      </c>
      <c r="BU81" s="17" t="s">
        <v>9536</v>
      </c>
      <c r="BV81" s="17" t="s">
        <v>9536</v>
      </c>
      <c r="BW81" s="17" t="s">
        <v>9536</v>
      </c>
      <c r="BX81" s="17" t="s">
        <v>9536</v>
      </c>
      <c r="BY81" s="17" t="s">
        <v>9536</v>
      </c>
      <c r="BZ81" s="17" t="s">
        <v>9536</v>
      </c>
      <c r="CA81" s="17" t="s">
        <v>9536</v>
      </c>
      <c r="CB81" s="17" t="s">
        <v>9536</v>
      </c>
      <c r="CC81" s="17" t="s">
        <v>9536</v>
      </c>
      <c r="CD81" s="17" t="s">
        <v>9536</v>
      </c>
      <c r="CE81" s="17" t="s">
        <v>9536</v>
      </c>
      <c r="CF81" s="17" t="s">
        <v>9536</v>
      </c>
      <c r="CG81" s="17" t="s">
        <v>9536</v>
      </c>
      <c r="CH81" s="17" t="s">
        <v>9536</v>
      </c>
      <c r="CI81" s="17" t="s">
        <v>9536</v>
      </c>
      <c r="CJ81" s="17" t="s">
        <v>9536</v>
      </c>
      <c r="CK81" s="17" t="s">
        <v>9536</v>
      </c>
      <c r="CL81" s="17" t="s">
        <v>9536</v>
      </c>
      <c r="CM81" s="17" t="s">
        <v>9536</v>
      </c>
      <c r="CN81" s="17" t="s">
        <v>9536</v>
      </c>
      <c r="CO81" s="17" t="s">
        <v>9536</v>
      </c>
      <c r="CP81" s="17" t="s">
        <v>9536</v>
      </c>
      <c r="CQ81" s="17" t="s">
        <v>9536</v>
      </c>
      <c r="CR81" s="17" t="s">
        <v>9536</v>
      </c>
      <c r="CS81" s="17" t="s">
        <v>9536</v>
      </c>
      <c r="CT81" s="17" t="s">
        <v>9536</v>
      </c>
      <c r="CU81" s="17" t="s">
        <v>9536</v>
      </c>
      <c r="CV81" s="17" t="s">
        <v>9536</v>
      </c>
      <c r="CW81" s="17" t="s">
        <v>9536</v>
      </c>
      <c r="CX81" s="17" t="s">
        <v>9536</v>
      </c>
      <c r="CY81" s="17" t="s">
        <v>9536</v>
      </c>
      <c r="CZ81" s="17" t="s">
        <v>9536</v>
      </c>
      <c r="DA81" s="17" t="s">
        <v>9536</v>
      </c>
      <c r="DB81" s="17" t="s">
        <v>9536</v>
      </c>
      <c r="DC81" s="17" t="s">
        <v>9536</v>
      </c>
      <c r="DD81" s="17" t="s">
        <v>9536</v>
      </c>
      <c r="DE81" s="17" t="s">
        <v>9536</v>
      </c>
      <c r="DF81" s="17" t="s">
        <v>9536</v>
      </c>
      <c r="DG81" s="17" t="s">
        <v>9536</v>
      </c>
      <c r="DH81" s="17" t="s">
        <v>9536</v>
      </c>
      <c r="DI81" s="17" t="s">
        <v>9536</v>
      </c>
      <c r="DJ81" s="17" t="s">
        <v>9536</v>
      </c>
      <c r="DK81" s="17" t="s">
        <v>9536</v>
      </c>
      <c r="DL81" s="17" t="s">
        <v>9536</v>
      </c>
      <c r="DM81" s="17" t="s">
        <v>9536</v>
      </c>
      <c r="DN81" s="17" t="s">
        <v>9536</v>
      </c>
      <c r="DO81" s="17" t="s">
        <v>9536</v>
      </c>
      <c r="DP81" s="17" t="s">
        <v>9536</v>
      </c>
      <c r="DQ81" s="17" t="s">
        <v>9536</v>
      </c>
      <c r="DR81" s="17" t="s">
        <v>9536</v>
      </c>
      <c r="DS81" s="17" t="s">
        <v>9536</v>
      </c>
      <c r="DT81" s="17" t="s">
        <v>9536</v>
      </c>
      <c r="DU81" s="17" t="s">
        <v>9536</v>
      </c>
      <c r="DV81" s="17" t="s">
        <v>9536</v>
      </c>
      <c r="DW81" s="17" t="s">
        <v>9536</v>
      </c>
      <c r="DX81" s="17" t="s">
        <v>9536</v>
      </c>
      <c r="DY81" s="17" t="s">
        <v>9536</v>
      </c>
      <c r="DZ81" s="17" t="s">
        <v>9536</v>
      </c>
      <c r="EA81" s="17" t="s">
        <v>9536</v>
      </c>
      <c r="EB81" s="17" t="s">
        <v>9536</v>
      </c>
      <c r="EC81" s="17" t="s">
        <v>9536</v>
      </c>
      <c r="ED81" s="17" t="s">
        <v>9536</v>
      </c>
      <c r="EE81" s="17" t="s">
        <v>9536</v>
      </c>
      <c r="EF81" s="17" t="s">
        <v>9536</v>
      </c>
      <c r="EG81" s="17" t="s">
        <v>9536</v>
      </c>
      <c r="EH81" s="17" t="s">
        <v>9536</v>
      </c>
      <c r="EI81" s="17" t="s">
        <v>9536</v>
      </c>
      <c r="EJ81" s="17" t="s">
        <v>9536</v>
      </c>
      <c r="EK81" s="17" t="s">
        <v>9536</v>
      </c>
      <c r="EL81" s="17" t="s">
        <v>9536</v>
      </c>
      <c r="EM81" s="17" t="s">
        <v>9536</v>
      </c>
      <c r="EN81" s="17" t="s">
        <v>9536</v>
      </c>
      <c r="EO81" s="17" t="s">
        <v>9536</v>
      </c>
      <c r="EP81" s="17" t="s">
        <v>9536</v>
      </c>
      <c r="EQ81" s="17" t="s">
        <v>9536</v>
      </c>
      <c r="ER81" s="17" t="s">
        <v>9536</v>
      </c>
      <c r="ES81" s="17" t="s">
        <v>9536</v>
      </c>
      <c r="ET81" s="17" t="s">
        <v>9536</v>
      </c>
      <c r="EU81" s="17" t="s">
        <v>9536</v>
      </c>
      <c r="EV81" s="17" t="s">
        <v>9536</v>
      </c>
      <c r="EW81" s="17" t="s">
        <v>9536</v>
      </c>
      <c r="EX81" s="17" t="s">
        <v>9536</v>
      </c>
      <c r="EY81" s="17" t="s">
        <v>9536</v>
      </c>
      <c r="EZ81" s="17" t="s">
        <v>9536</v>
      </c>
      <c r="FA81" s="17" t="s">
        <v>9536</v>
      </c>
      <c r="FB81" s="17" t="s">
        <v>9536</v>
      </c>
      <c r="FC81" s="17" t="s">
        <v>9536</v>
      </c>
      <c r="FD81" s="17" t="s">
        <v>9536</v>
      </c>
      <c r="FE81" s="17" t="s">
        <v>9536</v>
      </c>
      <c r="FF81" s="17" t="s">
        <v>9536</v>
      </c>
      <c r="FG81" s="17" t="s">
        <v>9536</v>
      </c>
      <c r="FH81" s="17" t="s">
        <v>9536</v>
      </c>
      <c r="FI81" s="17" t="s">
        <v>9536</v>
      </c>
      <c r="FJ81" s="17" t="s">
        <v>9536</v>
      </c>
      <c r="FK81" s="17" t="s">
        <v>9536</v>
      </c>
      <c r="FL81" s="17" t="s">
        <v>9536</v>
      </c>
      <c r="FM81" s="17" t="s">
        <v>9536</v>
      </c>
      <c r="FN81" s="17" t="s">
        <v>9536</v>
      </c>
      <c r="FO81" s="17" t="s">
        <v>9536</v>
      </c>
      <c r="FP81" s="17" t="s">
        <v>9536</v>
      </c>
      <c r="FQ81" s="17" t="s">
        <v>9536</v>
      </c>
      <c r="FR81" s="17" t="s">
        <v>9536</v>
      </c>
      <c r="FS81" s="17" t="s">
        <v>9536</v>
      </c>
      <c r="FT81" s="17" t="s">
        <v>9536</v>
      </c>
      <c r="FU81" s="17" t="s">
        <v>9536</v>
      </c>
      <c r="FV81" s="17" t="s">
        <v>9536</v>
      </c>
      <c r="FW81" s="17" t="s">
        <v>9536</v>
      </c>
      <c r="FX81" s="17" t="s">
        <v>9536</v>
      </c>
      <c r="FY81" s="17" t="s">
        <v>9536</v>
      </c>
      <c r="FZ81" s="17" t="s">
        <v>9536</v>
      </c>
      <c r="GA81" s="17" t="s">
        <v>9536</v>
      </c>
      <c r="GB81" s="17" t="s">
        <v>9536</v>
      </c>
      <c r="GC81" s="17" t="s">
        <v>9536</v>
      </c>
      <c r="GD81" s="17" t="s">
        <v>9536</v>
      </c>
      <c r="GE81" s="17" t="s">
        <v>9536</v>
      </c>
      <c r="GF81" s="17" t="s">
        <v>9536</v>
      </c>
      <c r="GG81" s="17" t="s">
        <v>9536</v>
      </c>
      <c r="GH81" s="17" t="s">
        <v>9536</v>
      </c>
      <c r="GI81" s="17" t="s">
        <v>9536</v>
      </c>
      <c r="GJ81" s="17" t="s">
        <v>9536</v>
      </c>
      <c r="GK81" s="17" t="s">
        <v>9536</v>
      </c>
      <c r="GL81" s="17" t="s">
        <v>9536</v>
      </c>
      <c r="GM81" s="17" t="s">
        <v>9536</v>
      </c>
      <c r="GN81" s="17" t="s">
        <v>9536</v>
      </c>
      <c r="GO81" s="17" t="s">
        <v>9536</v>
      </c>
      <c r="GP81" s="17" t="s">
        <v>9536</v>
      </c>
      <c r="GQ81" s="17" t="s">
        <v>9536</v>
      </c>
      <c r="GR81" s="17" t="s">
        <v>9536</v>
      </c>
      <c r="GS81" s="17" t="s">
        <v>9536</v>
      </c>
      <c r="GT81" s="17" t="s">
        <v>9536</v>
      </c>
    </row>
    <row r="82" spans="1:202">
      <c r="A82" s="24" t="s">
        <v>355</v>
      </c>
      <c r="B82" s="24" t="s">
        <v>356</v>
      </c>
      <c r="C82" s="17" t="s">
        <v>9536</v>
      </c>
      <c r="D82" s="17" t="s">
        <v>9536</v>
      </c>
      <c r="E82" s="17" t="s">
        <v>9536</v>
      </c>
      <c r="F82" s="17" t="s">
        <v>9536</v>
      </c>
      <c r="G82" s="17" t="s">
        <v>9536</v>
      </c>
      <c r="H82" s="17" t="s">
        <v>9536</v>
      </c>
      <c r="I82" s="17" t="s">
        <v>9536</v>
      </c>
      <c r="J82" s="17" t="s">
        <v>9536</v>
      </c>
      <c r="K82" s="17" t="s">
        <v>9536</v>
      </c>
      <c r="L82" s="17" t="s">
        <v>9536</v>
      </c>
      <c r="M82" s="17" t="s">
        <v>9536</v>
      </c>
      <c r="N82" s="17" t="s">
        <v>9536</v>
      </c>
      <c r="O82" s="17" t="s">
        <v>9536</v>
      </c>
      <c r="P82" s="17" t="s">
        <v>9536</v>
      </c>
      <c r="Q82" s="17" t="s">
        <v>9536</v>
      </c>
      <c r="R82" s="17" t="s">
        <v>9536</v>
      </c>
      <c r="S82" s="17" t="s">
        <v>9536</v>
      </c>
      <c r="T82" s="17" t="s">
        <v>9536</v>
      </c>
      <c r="U82" s="17" t="s">
        <v>9536</v>
      </c>
      <c r="V82" s="17" t="s">
        <v>9536</v>
      </c>
      <c r="W82" s="17" t="s">
        <v>9536</v>
      </c>
      <c r="X82" s="17" t="s">
        <v>9536</v>
      </c>
      <c r="Y82" s="17" t="s">
        <v>9536</v>
      </c>
      <c r="Z82" s="17" t="s">
        <v>9536</v>
      </c>
      <c r="AA82" s="17" t="s">
        <v>9536</v>
      </c>
      <c r="AB82" s="17" t="s">
        <v>9536</v>
      </c>
      <c r="AC82" s="17" t="s">
        <v>9536</v>
      </c>
      <c r="AD82" s="17" t="s">
        <v>9536</v>
      </c>
      <c r="AE82" s="17" t="s">
        <v>9536</v>
      </c>
      <c r="AF82" s="17" t="s">
        <v>9536</v>
      </c>
      <c r="AG82" s="17" t="s">
        <v>9536</v>
      </c>
      <c r="AH82" s="17" t="s">
        <v>9536</v>
      </c>
      <c r="AI82" s="17" t="s">
        <v>9536</v>
      </c>
      <c r="AJ82" s="17" t="s">
        <v>9536</v>
      </c>
      <c r="AK82" s="17" t="s">
        <v>9536</v>
      </c>
      <c r="AL82" s="17" t="s">
        <v>9536</v>
      </c>
      <c r="AM82" s="17" t="s">
        <v>9536</v>
      </c>
      <c r="AN82" s="17" t="s">
        <v>9536</v>
      </c>
      <c r="AO82" s="17" t="s">
        <v>9536</v>
      </c>
      <c r="AP82" s="17" t="s">
        <v>9536</v>
      </c>
      <c r="AQ82" s="17" t="s">
        <v>9536</v>
      </c>
      <c r="AR82" s="17" t="s">
        <v>9536</v>
      </c>
      <c r="AS82" s="17" t="s">
        <v>9536</v>
      </c>
      <c r="AT82" s="17" t="s">
        <v>9536</v>
      </c>
      <c r="AU82" s="17" t="s">
        <v>9536</v>
      </c>
      <c r="AV82" s="17" t="s">
        <v>9536</v>
      </c>
      <c r="AW82" s="17" t="s">
        <v>9536</v>
      </c>
      <c r="AX82" s="17" t="s">
        <v>9536</v>
      </c>
      <c r="AY82" s="17" t="s">
        <v>9536</v>
      </c>
      <c r="AZ82" s="17" t="s">
        <v>9536</v>
      </c>
      <c r="BA82" s="17" t="s">
        <v>9536</v>
      </c>
      <c r="BB82" s="17" t="s">
        <v>9536</v>
      </c>
      <c r="BC82" s="17" t="s">
        <v>9536</v>
      </c>
      <c r="BD82" s="17" t="s">
        <v>9536</v>
      </c>
      <c r="BE82" s="17" t="s">
        <v>9536</v>
      </c>
      <c r="BF82" s="17" t="s">
        <v>9536</v>
      </c>
      <c r="BG82" s="17" t="s">
        <v>9536</v>
      </c>
      <c r="BH82" s="17" t="s">
        <v>9536</v>
      </c>
      <c r="BI82" s="17" t="s">
        <v>9536</v>
      </c>
      <c r="BJ82" s="17" t="s">
        <v>9536</v>
      </c>
      <c r="BK82" s="17" t="s">
        <v>9536</v>
      </c>
      <c r="BL82" s="17" t="s">
        <v>9536</v>
      </c>
      <c r="BM82" s="17" t="s">
        <v>9536</v>
      </c>
      <c r="BN82" s="17" t="s">
        <v>9536</v>
      </c>
      <c r="BO82" s="17" t="s">
        <v>9536</v>
      </c>
      <c r="BP82" s="17" t="s">
        <v>9536</v>
      </c>
      <c r="BQ82" s="17" t="s">
        <v>9536</v>
      </c>
      <c r="BR82" s="17" t="s">
        <v>9536</v>
      </c>
      <c r="BS82" s="17" t="s">
        <v>9536</v>
      </c>
      <c r="BT82" s="17" t="s">
        <v>9536</v>
      </c>
      <c r="BU82" s="17" t="s">
        <v>9536</v>
      </c>
      <c r="BV82" s="17" t="s">
        <v>9536</v>
      </c>
      <c r="BW82" s="17" t="s">
        <v>9536</v>
      </c>
      <c r="BX82" s="17" t="s">
        <v>9536</v>
      </c>
      <c r="BY82" s="17" t="s">
        <v>9536</v>
      </c>
      <c r="BZ82" s="17" t="s">
        <v>9536</v>
      </c>
      <c r="CA82" s="17" t="s">
        <v>9536</v>
      </c>
      <c r="CB82" s="17" t="s">
        <v>9536</v>
      </c>
      <c r="CC82" s="17" t="s">
        <v>9536</v>
      </c>
      <c r="CD82" s="17" t="s">
        <v>9536</v>
      </c>
      <c r="CE82" s="17" t="s">
        <v>9536</v>
      </c>
      <c r="CF82" s="17" t="s">
        <v>9536</v>
      </c>
      <c r="CG82" s="17" t="s">
        <v>9536</v>
      </c>
      <c r="CH82" s="17" t="s">
        <v>9536</v>
      </c>
      <c r="CI82" s="17" t="s">
        <v>9536</v>
      </c>
      <c r="CJ82" s="17" t="s">
        <v>9536</v>
      </c>
      <c r="CK82" s="17" t="s">
        <v>9536</v>
      </c>
      <c r="CL82" s="17" t="s">
        <v>9536</v>
      </c>
      <c r="CM82" s="17" t="s">
        <v>9536</v>
      </c>
      <c r="CN82" s="17" t="s">
        <v>9536</v>
      </c>
      <c r="CO82" s="17" t="s">
        <v>9536</v>
      </c>
      <c r="CP82" s="17" t="s">
        <v>9536</v>
      </c>
      <c r="CQ82" s="17" t="s">
        <v>9536</v>
      </c>
      <c r="CR82" s="17" t="s">
        <v>9536</v>
      </c>
      <c r="CS82" s="17" t="s">
        <v>9536</v>
      </c>
      <c r="CT82" s="17" t="s">
        <v>9536</v>
      </c>
      <c r="CU82" s="17" t="s">
        <v>9536</v>
      </c>
      <c r="CV82" s="17" t="s">
        <v>9536</v>
      </c>
      <c r="CW82" s="17" t="s">
        <v>9536</v>
      </c>
      <c r="CX82" s="17" t="s">
        <v>9536</v>
      </c>
      <c r="CY82" s="17" t="s">
        <v>9536</v>
      </c>
      <c r="CZ82" s="17" t="s">
        <v>9536</v>
      </c>
      <c r="DA82" s="17" t="s">
        <v>9536</v>
      </c>
      <c r="DB82" s="17" t="s">
        <v>9536</v>
      </c>
      <c r="DC82" s="17" t="s">
        <v>9536</v>
      </c>
      <c r="DD82" s="17" t="s">
        <v>9536</v>
      </c>
      <c r="DE82" s="17" t="s">
        <v>9536</v>
      </c>
      <c r="DF82" s="17" t="s">
        <v>9536</v>
      </c>
      <c r="DG82" s="17" t="s">
        <v>9536</v>
      </c>
      <c r="DH82" s="17" t="s">
        <v>9536</v>
      </c>
      <c r="DI82" s="17" t="s">
        <v>9536</v>
      </c>
      <c r="DJ82" s="17" t="s">
        <v>9536</v>
      </c>
      <c r="DK82" s="17" t="s">
        <v>9536</v>
      </c>
      <c r="DL82" s="17" t="s">
        <v>9536</v>
      </c>
      <c r="DM82" s="17" t="s">
        <v>9536</v>
      </c>
      <c r="DN82" s="17" t="s">
        <v>9536</v>
      </c>
      <c r="DO82" s="17" t="s">
        <v>9536</v>
      </c>
      <c r="DP82" s="17" t="s">
        <v>9536</v>
      </c>
      <c r="DQ82" s="17" t="s">
        <v>9536</v>
      </c>
      <c r="DR82" s="17" t="s">
        <v>9536</v>
      </c>
      <c r="DS82" s="17" t="s">
        <v>9536</v>
      </c>
      <c r="DT82" s="17" t="s">
        <v>9536</v>
      </c>
      <c r="DU82" s="17" t="s">
        <v>9536</v>
      </c>
      <c r="DV82" s="17" t="s">
        <v>9536</v>
      </c>
      <c r="DW82" s="17" t="s">
        <v>9536</v>
      </c>
      <c r="DX82" s="17" t="s">
        <v>9536</v>
      </c>
      <c r="DY82" s="17" t="s">
        <v>9536</v>
      </c>
      <c r="DZ82" s="17" t="s">
        <v>9536</v>
      </c>
      <c r="EA82" s="17" t="s">
        <v>9536</v>
      </c>
      <c r="EB82" s="17" t="s">
        <v>9536</v>
      </c>
      <c r="EC82" s="17" t="s">
        <v>9536</v>
      </c>
      <c r="ED82" s="17" t="s">
        <v>9536</v>
      </c>
      <c r="EE82" s="17" t="s">
        <v>9536</v>
      </c>
      <c r="EF82" s="17" t="s">
        <v>9536</v>
      </c>
      <c r="EG82" s="17" t="s">
        <v>9536</v>
      </c>
      <c r="EH82" s="17" t="s">
        <v>9536</v>
      </c>
      <c r="EI82" s="17" t="s">
        <v>9536</v>
      </c>
      <c r="EJ82" s="17" t="s">
        <v>9536</v>
      </c>
      <c r="EK82" s="17" t="s">
        <v>9536</v>
      </c>
      <c r="EL82" s="17" t="s">
        <v>9536</v>
      </c>
      <c r="EM82" s="17" t="s">
        <v>9536</v>
      </c>
      <c r="EN82" s="17" t="s">
        <v>9536</v>
      </c>
      <c r="EO82" s="17" t="s">
        <v>9536</v>
      </c>
      <c r="EP82" s="17" t="s">
        <v>9536</v>
      </c>
      <c r="EQ82" s="17" t="s">
        <v>9536</v>
      </c>
      <c r="ER82" s="17" t="s">
        <v>9536</v>
      </c>
      <c r="ES82" s="17" t="s">
        <v>9536</v>
      </c>
      <c r="ET82" s="17" t="s">
        <v>9536</v>
      </c>
      <c r="EU82" s="17" t="s">
        <v>9536</v>
      </c>
      <c r="EV82" s="17" t="s">
        <v>9536</v>
      </c>
      <c r="EW82" s="17" t="s">
        <v>9536</v>
      </c>
      <c r="EX82" s="17" t="s">
        <v>9536</v>
      </c>
      <c r="EY82" s="17" t="s">
        <v>9536</v>
      </c>
      <c r="EZ82" s="17" t="s">
        <v>9536</v>
      </c>
      <c r="FA82" s="17" t="s">
        <v>9536</v>
      </c>
      <c r="FB82" s="17" t="s">
        <v>9536</v>
      </c>
      <c r="FC82" s="17" t="s">
        <v>9536</v>
      </c>
      <c r="FD82" s="17" t="s">
        <v>9536</v>
      </c>
      <c r="FE82" s="17" t="s">
        <v>9536</v>
      </c>
      <c r="FF82" s="17" t="s">
        <v>9536</v>
      </c>
      <c r="FG82" s="17" t="s">
        <v>9536</v>
      </c>
      <c r="FH82" s="17" t="s">
        <v>9536</v>
      </c>
      <c r="FI82" s="17" t="s">
        <v>9536</v>
      </c>
      <c r="FJ82" s="17" t="s">
        <v>9536</v>
      </c>
      <c r="FK82" s="17" t="s">
        <v>9536</v>
      </c>
      <c r="FL82" s="17" t="s">
        <v>9536</v>
      </c>
      <c r="FM82" s="17" t="s">
        <v>9536</v>
      </c>
      <c r="FN82" s="17" t="s">
        <v>9536</v>
      </c>
      <c r="FO82" s="17" t="s">
        <v>9536</v>
      </c>
      <c r="FP82" s="17" t="s">
        <v>9536</v>
      </c>
      <c r="FQ82" s="17" t="s">
        <v>9536</v>
      </c>
      <c r="FR82" s="17" t="s">
        <v>9536</v>
      </c>
      <c r="FS82" s="17" t="s">
        <v>9536</v>
      </c>
      <c r="FT82" s="17" t="s">
        <v>9536</v>
      </c>
      <c r="FU82" s="17" t="s">
        <v>9536</v>
      </c>
      <c r="FV82" s="17" t="s">
        <v>9536</v>
      </c>
      <c r="FW82" s="17" t="s">
        <v>9536</v>
      </c>
      <c r="FX82" s="17" t="s">
        <v>9536</v>
      </c>
      <c r="FY82" s="17" t="s">
        <v>9536</v>
      </c>
      <c r="FZ82" s="17" t="s">
        <v>9536</v>
      </c>
      <c r="GA82" s="17" t="s">
        <v>9536</v>
      </c>
      <c r="GB82" s="17" t="s">
        <v>9536</v>
      </c>
      <c r="GC82" s="17" t="s">
        <v>9536</v>
      </c>
      <c r="GD82" s="17" t="s">
        <v>9536</v>
      </c>
      <c r="GE82" s="17" t="s">
        <v>9536</v>
      </c>
      <c r="GF82" s="17" t="s">
        <v>9536</v>
      </c>
      <c r="GG82" s="17" t="s">
        <v>9536</v>
      </c>
      <c r="GH82" s="17" t="s">
        <v>9536</v>
      </c>
      <c r="GI82" s="17" t="s">
        <v>9536</v>
      </c>
      <c r="GJ82" s="17" t="s">
        <v>9536</v>
      </c>
      <c r="GK82" s="17" t="s">
        <v>9536</v>
      </c>
      <c r="GL82" s="17" t="s">
        <v>9536</v>
      </c>
      <c r="GM82" s="17" t="s">
        <v>9536</v>
      </c>
      <c r="GN82" s="17" t="s">
        <v>9536</v>
      </c>
      <c r="GO82" s="17" t="s">
        <v>9536</v>
      </c>
      <c r="GP82" s="17" t="s">
        <v>9536</v>
      </c>
      <c r="GQ82" s="17" t="s">
        <v>9536</v>
      </c>
      <c r="GR82" s="17" t="s">
        <v>9536</v>
      </c>
      <c r="GS82" s="17" t="s">
        <v>9536</v>
      </c>
      <c r="GT82" s="17" t="s">
        <v>9536</v>
      </c>
    </row>
    <row r="83" spans="1:202">
      <c r="A83" s="24" t="s">
        <v>357</v>
      </c>
      <c r="B83" s="24" t="s">
        <v>358</v>
      </c>
      <c r="C83" s="17" t="s">
        <v>9536</v>
      </c>
      <c r="D83" s="17" t="s">
        <v>9536</v>
      </c>
      <c r="E83" s="17" t="s">
        <v>9536</v>
      </c>
      <c r="F83" s="17" t="s">
        <v>9536</v>
      </c>
      <c r="G83" s="17" t="s">
        <v>9536</v>
      </c>
      <c r="H83" s="17" t="s">
        <v>9536</v>
      </c>
      <c r="I83" s="17" t="s">
        <v>9536</v>
      </c>
      <c r="J83" s="17" t="s">
        <v>9536</v>
      </c>
      <c r="K83" s="17" t="s">
        <v>9536</v>
      </c>
      <c r="L83" s="17" t="s">
        <v>9536</v>
      </c>
      <c r="M83" s="17" t="s">
        <v>9536</v>
      </c>
      <c r="N83" s="17" t="s">
        <v>9536</v>
      </c>
      <c r="O83" s="17" t="s">
        <v>9536</v>
      </c>
      <c r="P83" s="17" t="s">
        <v>9536</v>
      </c>
      <c r="Q83" s="17" t="s">
        <v>9536</v>
      </c>
      <c r="R83" s="17" t="s">
        <v>9536</v>
      </c>
      <c r="S83" s="17" t="s">
        <v>9536</v>
      </c>
      <c r="T83" s="17" t="s">
        <v>9536</v>
      </c>
      <c r="U83" s="17" t="s">
        <v>9536</v>
      </c>
      <c r="V83" s="17" t="s">
        <v>9536</v>
      </c>
      <c r="W83" s="17" t="s">
        <v>9536</v>
      </c>
      <c r="X83" s="17" t="s">
        <v>9536</v>
      </c>
      <c r="Y83" s="17" t="s">
        <v>9536</v>
      </c>
      <c r="Z83" s="17" t="s">
        <v>9536</v>
      </c>
      <c r="AA83" s="17" t="s">
        <v>9536</v>
      </c>
      <c r="AB83" s="17" t="s">
        <v>9536</v>
      </c>
      <c r="AC83" s="17" t="s">
        <v>9536</v>
      </c>
      <c r="AD83" s="17" t="s">
        <v>9536</v>
      </c>
      <c r="AE83" s="17" t="s">
        <v>9536</v>
      </c>
      <c r="AF83" s="17" t="s">
        <v>9536</v>
      </c>
      <c r="AG83" s="17" t="s">
        <v>9536</v>
      </c>
      <c r="AH83" s="17" t="s">
        <v>9536</v>
      </c>
      <c r="AI83" s="17" t="s">
        <v>9536</v>
      </c>
      <c r="AJ83" s="17" t="s">
        <v>9536</v>
      </c>
      <c r="AK83" s="17" t="s">
        <v>9536</v>
      </c>
      <c r="AL83" s="17" t="s">
        <v>9536</v>
      </c>
      <c r="AM83" s="17" t="s">
        <v>9536</v>
      </c>
      <c r="AN83" s="17" t="s">
        <v>9536</v>
      </c>
      <c r="AO83" s="17" t="s">
        <v>9536</v>
      </c>
      <c r="AP83" s="17" t="s">
        <v>9536</v>
      </c>
      <c r="AQ83" s="17" t="s">
        <v>9536</v>
      </c>
      <c r="AR83" s="17" t="s">
        <v>9536</v>
      </c>
      <c r="AS83" s="17" t="s">
        <v>9536</v>
      </c>
      <c r="AT83" s="17" t="s">
        <v>9536</v>
      </c>
      <c r="AU83" s="17" t="s">
        <v>9536</v>
      </c>
      <c r="AV83" s="17" t="s">
        <v>9536</v>
      </c>
      <c r="AW83" s="17" t="s">
        <v>9536</v>
      </c>
      <c r="AX83" s="17" t="s">
        <v>9536</v>
      </c>
      <c r="AY83" s="17" t="s">
        <v>9536</v>
      </c>
      <c r="AZ83" s="17" t="s">
        <v>9536</v>
      </c>
      <c r="BA83" s="17" t="s">
        <v>9536</v>
      </c>
      <c r="BB83" s="17" t="s">
        <v>9536</v>
      </c>
      <c r="BC83" s="17" t="s">
        <v>9536</v>
      </c>
      <c r="BD83" s="17" t="s">
        <v>9536</v>
      </c>
      <c r="BE83" s="17" t="s">
        <v>9536</v>
      </c>
      <c r="BF83" s="17" t="s">
        <v>9536</v>
      </c>
      <c r="BG83" s="17" t="s">
        <v>9536</v>
      </c>
      <c r="BH83" s="17" t="s">
        <v>9536</v>
      </c>
      <c r="BI83" s="17" t="s">
        <v>9536</v>
      </c>
      <c r="BJ83" s="17" t="s">
        <v>9536</v>
      </c>
      <c r="BK83" s="17" t="s">
        <v>9536</v>
      </c>
      <c r="BL83" s="17" t="s">
        <v>9536</v>
      </c>
      <c r="BM83" s="17" t="s">
        <v>9536</v>
      </c>
      <c r="BN83" s="17" t="s">
        <v>9536</v>
      </c>
      <c r="BO83" s="17" t="s">
        <v>9536</v>
      </c>
      <c r="BP83" s="17" t="s">
        <v>9536</v>
      </c>
      <c r="BQ83" s="17" t="s">
        <v>9536</v>
      </c>
      <c r="BR83" s="17" t="s">
        <v>9536</v>
      </c>
      <c r="BS83" s="17" t="s">
        <v>9536</v>
      </c>
      <c r="BT83" s="17" t="s">
        <v>9536</v>
      </c>
      <c r="BU83" s="17" t="s">
        <v>9536</v>
      </c>
      <c r="BV83" s="17" t="s">
        <v>9536</v>
      </c>
      <c r="BW83" s="17" t="s">
        <v>9536</v>
      </c>
      <c r="BX83" s="17" t="s">
        <v>9536</v>
      </c>
      <c r="BY83" s="17" t="s">
        <v>9536</v>
      </c>
      <c r="BZ83" s="17" t="s">
        <v>9536</v>
      </c>
      <c r="CA83" s="17" t="s">
        <v>9536</v>
      </c>
      <c r="CB83" s="17" t="s">
        <v>9536</v>
      </c>
      <c r="CC83" s="17" t="s">
        <v>9536</v>
      </c>
      <c r="CD83" s="17" t="s">
        <v>9536</v>
      </c>
      <c r="CE83" s="17" t="s">
        <v>9536</v>
      </c>
      <c r="CF83" s="17" t="s">
        <v>9536</v>
      </c>
      <c r="CG83" s="17" t="s">
        <v>9536</v>
      </c>
      <c r="CH83" s="17" t="s">
        <v>9536</v>
      </c>
      <c r="CI83" s="17" t="s">
        <v>9536</v>
      </c>
      <c r="CJ83" s="17" t="s">
        <v>9536</v>
      </c>
      <c r="CK83" s="17" t="s">
        <v>9536</v>
      </c>
      <c r="CL83" s="17" t="s">
        <v>9536</v>
      </c>
      <c r="CM83" s="17" t="s">
        <v>9536</v>
      </c>
      <c r="CN83" s="17" t="s">
        <v>9536</v>
      </c>
      <c r="CO83" s="17" t="s">
        <v>9536</v>
      </c>
      <c r="CP83" s="17" t="s">
        <v>9536</v>
      </c>
      <c r="CQ83" s="17" t="s">
        <v>9536</v>
      </c>
      <c r="CR83" s="17" t="s">
        <v>9536</v>
      </c>
      <c r="CS83" s="17" t="s">
        <v>9536</v>
      </c>
      <c r="CT83" s="17" t="s">
        <v>9536</v>
      </c>
      <c r="CU83" s="17" t="s">
        <v>9536</v>
      </c>
      <c r="CV83" s="17" t="s">
        <v>9536</v>
      </c>
      <c r="CW83" s="17" t="s">
        <v>9536</v>
      </c>
      <c r="CX83" s="17" t="s">
        <v>9536</v>
      </c>
      <c r="CY83" s="17" t="s">
        <v>9536</v>
      </c>
      <c r="CZ83" s="17" t="s">
        <v>9536</v>
      </c>
      <c r="DA83" s="17" t="s">
        <v>9536</v>
      </c>
      <c r="DB83" s="17" t="s">
        <v>9536</v>
      </c>
      <c r="DC83" s="17" t="s">
        <v>9536</v>
      </c>
      <c r="DD83" s="17" t="s">
        <v>9536</v>
      </c>
      <c r="DE83" s="17" t="s">
        <v>9536</v>
      </c>
      <c r="DF83" s="17" t="s">
        <v>9536</v>
      </c>
      <c r="DG83" s="17" t="s">
        <v>9536</v>
      </c>
      <c r="DH83" s="17" t="s">
        <v>9536</v>
      </c>
      <c r="DI83" s="17" t="s">
        <v>9536</v>
      </c>
      <c r="DJ83" s="17" t="s">
        <v>9536</v>
      </c>
      <c r="DK83" s="17" t="s">
        <v>9536</v>
      </c>
      <c r="DL83" s="17" t="s">
        <v>9536</v>
      </c>
      <c r="DM83" s="17" t="s">
        <v>9536</v>
      </c>
      <c r="DN83" s="17" t="s">
        <v>9536</v>
      </c>
      <c r="DO83" s="17" t="s">
        <v>9536</v>
      </c>
      <c r="DP83" s="17" t="s">
        <v>9536</v>
      </c>
      <c r="DQ83" s="17" t="s">
        <v>9536</v>
      </c>
      <c r="DR83" s="17" t="s">
        <v>9536</v>
      </c>
      <c r="DS83" s="17" t="s">
        <v>9536</v>
      </c>
      <c r="DT83" s="17" t="s">
        <v>9536</v>
      </c>
      <c r="DU83" s="17" t="s">
        <v>9536</v>
      </c>
      <c r="DV83" s="17" t="s">
        <v>9536</v>
      </c>
      <c r="DW83" s="17" t="s">
        <v>9536</v>
      </c>
      <c r="DX83" s="17" t="s">
        <v>9536</v>
      </c>
      <c r="DY83" s="17" t="s">
        <v>9536</v>
      </c>
      <c r="DZ83" s="17" t="s">
        <v>9536</v>
      </c>
      <c r="EA83" s="17" t="s">
        <v>9536</v>
      </c>
      <c r="EB83" s="17" t="s">
        <v>9536</v>
      </c>
      <c r="EC83" s="17" t="s">
        <v>9536</v>
      </c>
      <c r="ED83" s="17" t="s">
        <v>9536</v>
      </c>
      <c r="EE83" s="17" t="s">
        <v>9536</v>
      </c>
      <c r="EF83" s="17" t="s">
        <v>9536</v>
      </c>
      <c r="EG83" s="17" t="s">
        <v>9536</v>
      </c>
      <c r="EH83" s="17" t="s">
        <v>9536</v>
      </c>
      <c r="EI83" s="17" t="s">
        <v>9536</v>
      </c>
      <c r="EJ83" s="17" t="s">
        <v>9536</v>
      </c>
      <c r="EK83" s="17" t="s">
        <v>9536</v>
      </c>
      <c r="EL83" s="17" t="s">
        <v>9536</v>
      </c>
      <c r="EM83" s="17" t="s">
        <v>9536</v>
      </c>
      <c r="EN83" s="17" t="s">
        <v>9536</v>
      </c>
      <c r="EO83" s="17" t="s">
        <v>9536</v>
      </c>
      <c r="EP83" s="17" t="s">
        <v>9536</v>
      </c>
      <c r="EQ83" s="17" t="s">
        <v>9536</v>
      </c>
      <c r="ER83" s="17" t="s">
        <v>9536</v>
      </c>
      <c r="ES83" s="17" t="s">
        <v>9536</v>
      </c>
      <c r="ET83" s="17" t="s">
        <v>9536</v>
      </c>
      <c r="EU83" s="17" t="s">
        <v>9536</v>
      </c>
      <c r="EV83" s="17" t="s">
        <v>9536</v>
      </c>
      <c r="EW83" s="17" t="s">
        <v>9536</v>
      </c>
      <c r="EX83" s="17" t="s">
        <v>9536</v>
      </c>
      <c r="EY83" s="17" t="s">
        <v>9536</v>
      </c>
      <c r="EZ83" s="17" t="s">
        <v>9536</v>
      </c>
      <c r="FA83" s="17" t="s">
        <v>9536</v>
      </c>
      <c r="FB83" s="17" t="s">
        <v>9536</v>
      </c>
      <c r="FC83" s="17" t="s">
        <v>9536</v>
      </c>
      <c r="FD83" s="17" t="s">
        <v>9536</v>
      </c>
      <c r="FE83" s="17" t="s">
        <v>9536</v>
      </c>
      <c r="FF83" s="17" t="s">
        <v>9536</v>
      </c>
      <c r="FG83" s="17" t="s">
        <v>9536</v>
      </c>
      <c r="FH83" s="17" t="s">
        <v>9536</v>
      </c>
      <c r="FI83" s="17" t="s">
        <v>9536</v>
      </c>
      <c r="FJ83" s="17" t="s">
        <v>9536</v>
      </c>
      <c r="FK83" s="17" t="s">
        <v>9536</v>
      </c>
      <c r="FL83" s="17" t="s">
        <v>9536</v>
      </c>
      <c r="FM83" s="17" t="s">
        <v>9536</v>
      </c>
      <c r="FN83" s="17" t="s">
        <v>9536</v>
      </c>
      <c r="FO83" s="17" t="s">
        <v>9536</v>
      </c>
      <c r="FP83" s="17" t="s">
        <v>9536</v>
      </c>
      <c r="FQ83" s="17" t="s">
        <v>9536</v>
      </c>
      <c r="FR83" s="17" t="s">
        <v>9536</v>
      </c>
      <c r="FS83" s="17" t="s">
        <v>9536</v>
      </c>
      <c r="FT83" s="17" t="s">
        <v>9536</v>
      </c>
      <c r="FU83" s="17" t="s">
        <v>9536</v>
      </c>
      <c r="FV83" s="17" t="s">
        <v>9536</v>
      </c>
      <c r="FW83" s="17" t="s">
        <v>9536</v>
      </c>
      <c r="FX83" s="17" t="s">
        <v>9536</v>
      </c>
      <c r="FY83" s="17" t="s">
        <v>9536</v>
      </c>
      <c r="FZ83" s="17" t="s">
        <v>9536</v>
      </c>
      <c r="GA83" s="17" t="s">
        <v>9536</v>
      </c>
      <c r="GB83" s="17" t="s">
        <v>9536</v>
      </c>
      <c r="GC83" s="17" t="s">
        <v>9536</v>
      </c>
      <c r="GD83" s="17" t="s">
        <v>9536</v>
      </c>
      <c r="GE83" s="17" t="s">
        <v>9536</v>
      </c>
      <c r="GF83" s="17" t="s">
        <v>9536</v>
      </c>
      <c r="GG83" s="17" t="s">
        <v>9536</v>
      </c>
      <c r="GH83" s="17" t="s">
        <v>9536</v>
      </c>
      <c r="GI83" s="17" t="s">
        <v>9536</v>
      </c>
      <c r="GJ83" s="17" t="s">
        <v>9536</v>
      </c>
      <c r="GK83" s="17" t="s">
        <v>9536</v>
      </c>
      <c r="GL83" s="17" t="s">
        <v>9536</v>
      </c>
      <c r="GM83" s="17" t="s">
        <v>9536</v>
      </c>
      <c r="GN83" s="17" t="s">
        <v>9536</v>
      </c>
      <c r="GO83" s="17" t="s">
        <v>9536</v>
      </c>
      <c r="GP83" s="17" t="s">
        <v>9536</v>
      </c>
      <c r="GQ83" s="17" t="s">
        <v>9536</v>
      </c>
      <c r="GR83" s="17" t="s">
        <v>9536</v>
      </c>
      <c r="GS83" s="17" t="s">
        <v>9536</v>
      </c>
      <c r="GT83" s="17" t="s">
        <v>9536</v>
      </c>
    </row>
    <row r="84" spans="1:202">
      <c r="A84" s="24" t="s">
        <v>344</v>
      </c>
      <c r="B84" s="24" t="s">
        <v>359</v>
      </c>
      <c r="C84" s="17" t="s">
        <v>9536</v>
      </c>
      <c r="D84" s="17" t="s">
        <v>9536</v>
      </c>
      <c r="E84" s="17" t="s">
        <v>9536</v>
      </c>
      <c r="F84" s="17" t="s">
        <v>9536</v>
      </c>
      <c r="G84" s="17" t="s">
        <v>9536</v>
      </c>
      <c r="H84" s="17" t="s">
        <v>9536</v>
      </c>
      <c r="I84" s="17" t="s">
        <v>9536</v>
      </c>
      <c r="J84" s="17" t="s">
        <v>9536</v>
      </c>
      <c r="K84" s="17" t="s">
        <v>9536</v>
      </c>
      <c r="L84" s="17" t="s">
        <v>9536</v>
      </c>
      <c r="M84" s="17" t="s">
        <v>9536</v>
      </c>
      <c r="N84" s="17" t="s">
        <v>9536</v>
      </c>
      <c r="O84" s="17" t="s">
        <v>9536</v>
      </c>
      <c r="P84" s="17" t="s">
        <v>9536</v>
      </c>
      <c r="Q84" s="17" t="s">
        <v>9536</v>
      </c>
      <c r="R84" s="17" t="s">
        <v>9536</v>
      </c>
      <c r="S84" s="17" t="s">
        <v>9536</v>
      </c>
      <c r="T84" s="17" t="s">
        <v>9536</v>
      </c>
      <c r="U84" s="17" t="s">
        <v>9536</v>
      </c>
      <c r="V84" s="17" t="s">
        <v>9536</v>
      </c>
      <c r="W84" s="17" t="s">
        <v>9536</v>
      </c>
      <c r="X84" s="17" t="s">
        <v>9536</v>
      </c>
      <c r="Y84" s="17" t="s">
        <v>9536</v>
      </c>
      <c r="Z84" s="17" t="s">
        <v>9536</v>
      </c>
      <c r="AA84" s="17" t="s">
        <v>9536</v>
      </c>
      <c r="AB84" s="17" t="s">
        <v>9536</v>
      </c>
      <c r="AC84" s="17" t="s">
        <v>9536</v>
      </c>
      <c r="AD84" s="17" t="s">
        <v>9536</v>
      </c>
      <c r="AE84" s="17" t="s">
        <v>9536</v>
      </c>
      <c r="AF84" s="17" t="s">
        <v>9536</v>
      </c>
      <c r="AG84" s="17" t="s">
        <v>9536</v>
      </c>
      <c r="AH84" s="17" t="s">
        <v>9536</v>
      </c>
      <c r="AI84" s="17" t="s">
        <v>9536</v>
      </c>
      <c r="AJ84" s="17" t="s">
        <v>9536</v>
      </c>
      <c r="AK84" s="17" t="s">
        <v>9536</v>
      </c>
      <c r="AL84" s="17" t="s">
        <v>9536</v>
      </c>
      <c r="AM84" s="17" t="s">
        <v>9536</v>
      </c>
      <c r="AN84" s="17" t="s">
        <v>9536</v>
      </c>
      <c r="AO84" s="17" t="s">
        <v>9536</v>
      </c>
      <c r="AP84" s="17" t="s">
        <v>9536</v>
      </c>
      <c r="AQ84" s="17" t="s">
        <v>9536</v>
      </c>
      <c r="AR84" s="17" t="s">
        <v>9536</v>
      </c>
      <c r="AS84" s="17" t="s">
        <v>9536</v>
      </c>
      <c r="AT84" s="17" t="s">
        <v>9536</v>
      </c>
      <c r="AU84" s="17" t="s">
        <v>9536</v>
      </c>
      <c r="AV84" s="17" t="s">
        <v>9536</v>
      </c>
      <c r="AW84" s="17" t="s">
        <v>9536</v>
      </c>
      <c r="AX84" s="17" t="s">
        <v>9536</v>
      </c>
      <c r="AY84" s="17" t="s">
        <v>9536</v>
      </c>
      <c r="AZ84" s="17" t="s">
        <v>9536</v>
      </c>
      <c r="BA84" s="17" t="s">
        <v>9536</v>
      </c>
      <c r="BB84" s="17" t="s">
        <v>9536</v>
      </c>
      <c r="BC84" s="17" t="s">
        <v>9536</v>
      </c>
      <c r="BD84" s="17" t="s">
        <v>9536</v>
      </c>
      <c r="BE84" s="17" t="s">
        <v>9536</v>
      </c>
      <c r="BF84" s="17" t="s">
        <v>9536</v>
      </c>
      <c r="BG84" s="17" t="s">
        <v>9536</v>
      </c>
      <c r="BH84" s="17" t="s">
        <v>9536</v>
      </c>
      <c r="BI84" s="17" t="s">
        <v>9536</v>
      </c>
      <c r="BJ84" s="17" t="s">
        <v>9536</v>
      </c>
      <c r="BK84" s="17" t="s">
        <v>9536</v>
      </c>
      <c r="BL84" s="17" t="s">
        <v>9536</v>
      </c>
      <c r="BM84" s="17" t="s">
        <v>9536</v>
      </c>
      <c r="BN84" s="17" t="s">
        <v>9536</v>
      </c>
      <c r="BO84" s="17" t="s">
        <v>9536</v>
      </c>
      <c r="BP84" s="17" t="s">
        <v>9536</v>
      </c>
      <c r="BQ84" s="17" t="s">
        <v>9536</v>
      </c>
      <c r="BR84" s="17" t="s">
        <v>9536</v>
      </c>
      <c r="BS84" s="17" t="s">
        <v>9536</v>
      </c>
      <c r="BT84" s="17" t="s">
        <v>9536</v>
      </c>
      <c r="BU84" s="17" t="s">
        <v>9536</v>
      </c>
      <c r="BV84" s="17" t="s">
        <v>9536</v>
      </c>
      <c r="BW84" s="17" t="s">
        <v>9536</v>
      </c>
      <c r="BX84" s="17" t="s">
        <v>9536</v>
      </c>
      <c r="BY84" s="17" t="s">
        <v>9536</v>
      </c>
      <c r="BZ84" s="17" t="s">
        <v>9536</v>
      </c>
      <c r="CA84" s="17" t="s">
        <v>9536</v>
      </c>
      <c r="CB84" s="17" t="s">
        <v>9536</v>
      </c>
      <c r="CC84" s="17" t="s">
        <v>9536</v>
      </c>
      <c r="CD84" s="17" t="s">
        <v>9536</v>
      </c>
      <c r="CE84" s="17" t="s">
        <v>9536</v>
      </c>
      <c r="CF84" s="17" t="s">
        <v>9536</v>
      </c>
      <c r="CG84" s="17" t="s">
        <v>9536</v>
      </c>
      <c r="CH84" s="17" t="s">
        <v>9536</v>
      </c>
      <c r="CI84" s="17" t="s">
        <v>9536</v>
      </c>
      <c r="CJ84" s="17" t="s">
        <v>9536</v>
      </c>
      <c r="CK84" s="17" t="s">
        <v>9536</v>
      </c>
      <c r="CL84" s="17" t="s">
        <v>9536</v>
      </c>
      <c r="CM84" s="17" t="s">
        <v>9536</v>
      </c>
      <c r="CN84" s="17" t="s">
        <v>9536</v>
      </c>
      <c r="CO84" s="17" t="s">
        <v>9536</v>
      </c>
      <c r="CP84" s="17" t="s">
        <v>9536</v>
      </c>
      <c r="CQ84" s="17" t="s">
        <v>9536</v>
      </c>
      <c r="CR84" s="17" t="s">
        <v>9536</v>
      </c>
      <c r="CS84" s="17" t="s">
        <v>9536</v>
      </c>
      <c r="CT84" s="17" t="s">
        <v>9536</v>
      </c>
      <c r="CU84" s="17" t="s">
        <v>9536</v>
      </c>
      <c r="CV84" s="17" t="s">
        <v>9536</v>
      </c>
      <c r="CW84" s="17" t="s">
        <v>9536</v>
      </c>
      <c r="CX84" s="17" t="s">
        <v>9536</v>
      </c>
      <c r="CY84" s="17" t="s">
        <v>9536</v>
      </c>
      <c r="CZ84" s="17" t="s">
        <v>9536</v>
      </c>
      <c r="DA84" s="17" t="s">
        <v>9536</v>
      </c>
      <c r="DB84" s="17" t="s">
        <v>9536</v>
      </c>
      <c r="DC84" s="17" t="s">
        <v>9536</v>
      </c>
      <c r="DD84" s="17" t="s">
        <v>9536</v>
      </c>
      <c r="DE84" s="17" t="s">
        <v>9536</v>
      </c>
      <c r="DF84" s="17" t="s">
        <v>9536</v>
      </c>
      <c r="DG84" s="17" t="s">
        <v>9536</v>
      </c>
      <c r="DH84" s="17" t="s">
        <v>9536</v>
      </c>
      <c r="DI84" s="17" t="s">
        <v>9536</v>
      </c>
      <c r="DJ84" s="17" t="s">
        <v>9536</v>
      </c>
      <c r="DK84" s="17" t="s">
        <v>9536</v>
      </c>
      <c r="DL84" s="17" t="s">
        <v>9536</v>
      </c>
      <c r="DM84" s="17" t="s">
        <v>9536</v>
      </c>
      <c r="DN84" s="17" t="s">
        <v>9536</v>
      </c>
      <c r="DO84" s="17" t="s">
        <v>9536</v>
      </c>
      <c r="DP84" s="17" t="s">
        <v>9536</v>
      </c>
      <c r="DQ84" s="17" t="s">
        <v>9536</v>
      </c>
      <c r="DR84" s="17" t="s">
        <v>9536</v>
      </c>
      <c r="DS84" s="17" t="s">
        <v>9536</v>
      </c>
      <c r="DT84" s="17" t="s">
        <v>9536</v>
      </c>
      <c r="DU84" s="17" t="s">
        <v>9536</v>
      </c>
      <c r="DV84" s="17" t="s">
        <v>9536</v>
      </c>
      <c r="DW84" s="17" t="s">
        <v>9536</v>
      </c>
      <c r="DX84" s="17" t="s">
        <v>9536</v>
      </c>
      <c r="DY84" s="17" t="s">
        <v>9536</v>
      </c>
      <c r="DZ84" s="17" t="s">
        <v>9536</v>
      </c>
      <c r="EA84" s="17" t="s">
        <v>9536</v>
      </c>
      <c r="EB84" s="17" t="s">
        <v>9536</v>
      </c>
      <c r="EC84" s="17" t="s">
        <v>9536</v>
      </c>
      <c r="ED84" s="17" t="s">
        <v>9536</v>
      </c>
      <c r="EE84" s="17" t="s">
        <v>9536</v>
      </c>
      <c r="EF84" s="17" t="s">
        <v>9536</v>
      </c>
      <c r="EG84" s="17" t="s">
        <v>9536</v>
      </c>
      <c r="EH84" s="17" t="s">
        <v>9536</v>
      </c>
      <c r="EI84" s="17" t="s">
        <v>9536</v>
      </c>
      <c r="EJ84" s="17" t="s">
        <v>9536</v>
      </c>
      <c r="EK84" s="17" t="s">
        <v>9536</v>
      </c>
      <c r="EL84" s="17" t="s">
        <v>9536</v>
      </c>
      <c r="EM84" s="17" t="s">
        <v>9536</v>
      </c>
      <c r="EN84" s="17" t="s">
        <v>9536</v>
      </c>
      <c r="EO84" s="17" t="s">
        <v>9536</v>
      </c>
      <c r="EP84" s="17" t="s">
        <v>9536</v>
      </c>
      <c r="EQ84" s="17" t="s">
        <v>9536</v>
      </c>
      <c r="ER84" s="17" t="s">
        <v>9536</v>
      </c>
      <c r="ES84" s="17" t="s">
        <v>9536</v>
      </c>
      <c r="ET84" s="17" t="s">
        <v>9536</v>
      </c>
      <c r="EU84" s="17" t="s">
        <v>9536</v>
      </c>
      <c r="EV84" s="17" t="s">
        <v>9536</v>
      </c>
      <c r="EW84" s="17" t="s">
        <v>9536</v>
      </c>
      <c r="EX84" s="17" t="s">
        <v>9536</v>
      </c>
      <c r="EY84" s="17" t="s">
        <v>9536</v>
      </c>
      <c r="EZ84" s="17" t="s">
        <v>9536</v>
      </c>
      <c r="FA84" s="17" t="s">
        <v>9536</v>
      </c>
      <c r="FB84" s="17" t="s">
        <v>9536</v>
      </c>
      <c r="FC84" s="17" t="s">
        <v>9536</v>
      </c>
      <c r="FD84" s="17" t="s">
        <v>9536</v>
      </c>
      <c r="FE84" s="17" t="s">
        <v>9536</v>
      </c>
      <c r="FF84" s="17" t="s">
        <v>9536</v>
      </c>
      <c r="FG84" s="17" t="s">
        <v>9536</v>
      </c>
      <c r="FH84" s="17" t="s">
        <v>9536</v>
      </c>
      <c r="FI84" s="17" t="s">
        <v>9536</v>
      </c>
      <c r="FJ84" s="17" t="s">
        <v>9536</v>
      </c>
      <c r="FK84" s="17" t="s">
        <v>9536</v>
      </c>
      <c r="FL84" s="17" t="s">
        <v>9536</v>
      </c>
      <c r="FM84" s="17" t="s">
        <v>9536</v>
      </c>
      <c r="FN84" s="17" t="s">
        <v>9536</v>
      </c>
      <c r="FO84" s="17" t="s">
        <v>9536</v>
      </c>
      <c r="FP84" s="17" t="s">
        <v>9536</v>
      </c>
      <c r="FQ84" s="17" t="s">
        <v>9536</v>
      </c>
      <c r="FR84" s="17" t="s">
        <v>9536</v>
      </c>
      <c r="FS84" s="17" t="s">
        <v>9536</v>
      </c>
      <c r="FT84" s="17" t="s">
        <v>9536</v>
      </c>
      <c r="FU84" s="17" t="s">
        <v>9536</v>
      </c>
      <c r="FV84" s="17" t="s">
        <v>9536</v>
      </c>
      <c r="FW84" s="17" t="s">
        <v>9536</v>
      </c>
      <c r="FX84" s="17" t="s">
        <v>9536</v>
      </c>
      <c r="FY84" s="17" t="s">
        <v>9536</v>
      </c>
      <c r="FZ84" s="17" t="s">
        <v>9536</v>
      </c>
      <c r="GA84" s="17" t="s">
        <v>9536</v>
      </c>
      <c r="GB84" s="17" t="s">
        <v>9536</v>
      </c>
      <c r="GC84" s="17" t="s">
        <v>9536</v>
      </c>
      <c r="GD84" s="17" t="s">
        <v>9536</v>
      </c>
      <c r="GE84" s="17" t="s">
        <v>9536</v>
      </c>
      <c r="GF84" s="17" t="s">
        <v>9536</v>
      </c>
      <c r="GG84" s="17" t="s">
        <v>9536</v>
      </c>
      <c r="GH84" s="17" t="s">
        <v>9536</v>
      </c>
      <c r="GI84" s="17" t="s">
        <v>9536</v>
      </c>
      <c r="GJ84" s="17" t="s">
        <v>9536</v>
      </c>
      <c r="GK84" s="17" t="s">
        <v>9536</v>
      </c>
      <c r="GL84" s="17" t="s">
        <v>9536</v>
      </c>
      <c r="GM84" s="17" t="s">
        <v>9536</v>
      </c>
      <c r="GN84" s="17" t="s">
        <v>9536</v>
      </c>
      <c r="GO84" s="17" t="s">
        <v>9536</v>
      </c>
      <c r="GP84" s="17" t="s">
        <v>9536</v>
      </c>
      <c r="GQ84" s="17" t="s">
        <v>9536</v>
      </c>
      <c r="GR84" s="17" t="s">
        <v>9536</v>
      </c>
      <c r="GS84" s="17" t="s">
        <v>9536</v>
      </c>
      <c r="GT84" s="17" t="s">
        <v>9536</v>
      </c>
    </row>
    <row r="85" spans="1:202">
      <c r="A85" s="24" t="s">
        <v>360</v>
      </c>
      <c r="B85" s="24" t="s">
        <v>361</v>
      </c>
      <c r="C85" s="17" t="s">
        <v>9536</v>
      </c>
      <c r="D85" s="17" t="s">
        <v>9536</v>
      </c>
      <c r="E85" s="17" t="s">
        <v>9536</v>
      </c>
      <c r="F85" s="17" t="s">
        <v>9536</v>
      </c>
      <c r="G85" s="17" t="s">
        <v>9536</v>
      </c>
      <c r="H85" s="17" t="s">
        <v>9536</v>
      </c>
      <c r="I85" s="17" t="s">
        <v>9536</v>
      </c>
      <c r="J85" s="17" t="s">
        <v>9536</v>
      </c>
      <c r="K85" s="17" t="s">
        <v>9536</v>
      </c>
      <c r="L85" s="17" t="s">
        <v>9536</v>
      </c>
      <c r="M85" s="17" t="s">
        <v>9536</v>
      </c>
      <c r="N85" s="17" t="s">
        <v>9536</v>
      </c>
      <c r="O85" s="17" t="s">
        <v>9536</v>
      </c>
      <c r="P85" s="17" t="s">
        <v>9536</v>
      </c>
      <c r="Q85" s="17" t="s">
        <v>9536</v>
      </c>
      <c r="R85" s="17" t="s">
        <v>9536</v>
      </c>
      <c r="S85" s="17" t="s">
        <v>9536</v>
      </c>
      <c r="T85" s="17" t="s">
        <v>9536</v>
      </c>
      <c r="U85" s="17" t="s">
        <v>9536</v>
      </c>
      <c r="V85" s="17" t="s">
        <v>9536</v>
      </c>
      <c r="W85" s="17" t="s">
        <v>9536</v>
      </c>
      <c r="X85" s="17" t="s">
        <v>9536</v>
      </c>
      <c r="Y85" s="17" t="s">
        <v>9536</v>
      </c>
      <c r="Z85" s="17" t="s">
        <v>9536</v>
      </c>
      <c r="AA85" s="17" t="s">
        <v>9536</v>
      </c>
      <c r="AB85" s="17" t="s">
        <v>9536</v>
      </c>
      <c r="AC85" s="17" t="s">
        <v>9536</v>
      </c>
      <c r="AD85" s="17" t="s">
        <v>9536</v>
      </c>
      <c r="AE85" s="17" t="s">
        <v>9536</v>
      </c>
      <c r="AF85" s="17" t="s">
        <v>9536</v>
      </c>
      <c r="AG85" s="17" t="s">
        <v>9536</v>
      </c>
      <c r="AH85" s="17" t="s">
        <v>9536</v>
      </c>
      <c r="AI85" s="17" t="s">
        <v>9536</v>
      </c>
      <c r="AJ85" s="17" t="s">
        <v>9536</v>
      </c>
      <c r="AK85" s="17" t="s">
        <v>9536</v>
      </c>
      <c r="AL85" s="17" t="s">
        <v>9536</v>
      </c>
      <c r="AM85" s="17" t="s">
        <v>9536</v>
      </c>
      <c r="AN85" s="17" t="s">
        <v>9536</v>
      </c>
      <c r="AO85" s="17" t="s">
        <v>9536</v>
      </c>
      <c r="AP85" s="17" t="s">
        <v>9536</v>
      </c>
      <c r="AQ85" s="17" t="s">
        <v>9536</v>
      </c>
      <c r="AR85" s="17" t="s">
        <v>9536</v>
      </c>
      <c r="AS85" s="17" t="s">
        <v>9536</v>
      </c>
      <c r="AT85" s="17" t="s">
        <v>9536</v>
      </c>
      <c r="AU85" s="17" t="s">
        <v>9536</v>
      </c>
      <c r="AV85" s="17" t="s">
        <v>9536</v>
      </c>
      <c r="AW85" s="17" t="s">
        <v>9536</v>
      </c>
      <c r="AX85" s="17" t="s">
        <v>9536</v>
      </c>
      <c r="AY85" s="17" t="s">
        <v>9536</v>
      </c>
      <c r="AZ85" s="17" t="s">
        <v>9536</v>
      </c>
      <c r="BA85" s="17" t="s">
        <v>9536</v>
      </c>
      <c r="BB85" s="17" t="s">
        <v>9536</v>
      </c>
      <c r="BC85" s="17" t="s">
        <v>9536</v>
      </c>
      <c r="BD85" s="17" t="s">
        <v>9536</v>
      </c>
      <c r="BE85" s="17" t="s">
        <v>9536</v>
      </c>
      <c r="BF85" s="17" t="s">
        <v>9536</v>
      </c>
      <c r="BG85" s="17" t="s">
        <v>9536</v>
      </c>
      <c r="BH85" s="17" t="s">
        <v>9536</v>
      </c>
      <c r="BI85" s="17" t="s">
        <v>9536</v>
      </c>
      <c r="BJ85" s="17" t="s">
        <v>9536</v>
      </c>
      <c r="BK85" s="17" t="s">
        <v>9536</v>
      </c>
      <c r="BL85" s="17" t="s">
        <v>9536</v>
      </c>
      <c r="BM85" s="17" t="s">
        <v>9536</v>
      </c>
      <c r="BN85" s="17" t="s">
        <v>9536</v>
      </c>
      <c r="BO85" s="17" t="s">
        <v>9536</v>
      </c>
      <c r="BP85" s="17" t="s">
        <v>9536</v>
      </c>
      <c r="BQ85" s="17" t="s">
        <v>9536</v>
      </c>
      <c r="BR85" s="17" t="s">
        <v>9536</v>
      </c>
      <c r="BS85" s="17" t="s">
        <v>9536</v>
      </c>
      <c r="BT85" s="17" t="s">
        <v>9536</v>
      </c>
      <c r="BU85" s="17" t="s">
        <v>9536</v>
      </c>
      <c r="BV85" s="17" t="s">
        <v>9536</v>
      </c>
      <c r="BW85" s="17" t="s">
        <v>9536</v>
      </c>
      <c r="BX85" s="17" t="s">
        <v>9536</v>
      </c>
      <c r="BY85" s="17" t="s">
        <v>9536</v>
      </c>
      <c r="BZ85" s="17" t="s">
        <v>9536</v>
      </c>
      <c r="CA85" s="17" t="s">
        <v>9536</v>
      </c>
      <c r="CB85" s="17" t="s">
        <v>9536</v>
      </c>
      <c r="CC85" s="17" t="s">
        <v>9536</v>
      </c>
      <c r="CD85" s="17" t="s">
        <v>9536</v>
      </c>
      <c r="CE85" s="17" t="s">
        <v>9536</v>
      </c>
      <c r="CF85" s="17" t="s">
        <v>9536</v>
      </c>
      <c r="CG85" s="17" t="s">
        <v>9536</v>
      </c>
      <c r="CH85" s="17" t="s">
        <v>9536</v>
      </c>
      <c r="CI85" s="17" t="s">
        <v>9536</v>
      </c>
      <c r="CJ85" s="17" t="s">
        <v>9536</v>
      </c>
      <c r="CK85" s="17" t="s">
        <v>9536</v>
      </c>
      <c r="CL85" s="17" t="s">
        <v>9536</v>
      </c>
      <c r="CM85" s="17" t="s">
        <v>9536</v>
      </c>
      <c r="CN85" s="17" t="s">
        <v>9536</v>
      </c>
      <c r="CO85" s="17" t="s">
        <v>9536</v>
      </c>
      <c r="CP85" s="17" t="s">
        <v>9536</v>
      </c>
      <c r="CQ85" s="17" t="s">
        <v>9536</v>
      </c>
      <c r="CR85" s="17" t="s">
        <v>9536</v>
      </c>
      <c r="CS85" s="17" t="s">
        <v>9536</v>
      </c>
      <c r="CT85" s="17" t="s">
        <v>9536</v>
      </c>
      <c r="CU85" s="17" t="s">
        <v>9536</v>
      </c>
      <c r="CV85" s="17" t="s">
        <v>9536</v>
      </c>
      <c r="CW85" s="17" t="s">
        <v>9536</v>
      </c>
      <c r="CX85" s="17" t="s">
        <v>9536</v>
      </c>
      <c r="CY85" s="17" t="s">
        <v>9536</v>
      </c>
      <c r="CZ85" s="17" t="s">
        <v>9536</v>
      </c>
      <c r="DA85" s="17" t="s">
        <v>9536</v>
      </c>
      <c r="DB85" s="17" t="s">
        <v>9536</v>
      </c>
      <c r="DC85" s="17" t="s">
        <v>9536</v>
      </c>
      <c r="DD85" s="17" t="s">
        <v>9536</v>
      </c>
      <c r="DE85" s="17" t="s">
        <v>9536</v>
      </c>
      <c r="DF85" s="17" t="s">
        <v>9536</v>
      </c>
      <c r="DG85" s="17" t="s">
        <v>9536</v>
      </c>
      <c r="DH85" s="17" t="s">
        <v>9536</v>
      </c>
      <c r="DI85" s="17" t="s">
        <v>9536</v>
      </c>
      <c r="DJ85" s="17" t="s">
        <v>9536</v>
      </c>
      <c r="DK85" s="17" t="s">
        <v>9536</v>
      </c>
      <c r="DL85" s="17" t="s">
        <v>9536</v>
      </c>
      <c r="DM85" s="17" t="s">
        <v>9536</v>
      </c>
      <c r="DN85" s="17" t="s">
        <v>9536</v>
      </c>
      <c r="DO85" s="17" t="s">
        <v>9536</v>
      </c>
      <c r="DP85" s="17" t="s">
        <v>9536</v>
      </c>
      <c r="DQ85" s="17" t="s">
        <v>9536</v>
      </c>
      <c r="DR85" s="17" t="s">
        <v>9536</v>
      </c>
      <c r="DS85" s="17" t="s">
        <v>9536</v>
      </c>
      <c r="DT85" s="17" t="s">
        <v>9536</v>
      </c>
      <c r="DU85" s="17" t="s">
        <v>9536</v>
      </c>
      <c r="DV85" s="17" t="s">
        <v>9536</v>
      </c>
      <c r="DW85" s="17" t="s">
        <v>9536</v>
      </c>
      <c r="DX85" s="17" t="s">
        <v>9536</v>
      </c>
      <c r="DY85" s="17" t="s">
        <v>9536</v>
      </c>
      <c r="DZ85" s="17" t="s">
        <v>9536</v>
      </c>
      <c r="EA85" s="17" t="s">
        <v>9536</v>
      </c>
      <c r="EB85" s="17" t="s">
        <v>9536</v>
      </c>
      <c r="EC85" s="17" t="s">
        <v>9536</v>
      </c>
      <c r="ED85" s="17" t="s">
        <v>9536</v>
      </c>
      <c r="EE85" s="17" t="s">
        <v>9536</v>
      </c>
      <c r="EF85" s="17" t="s">
        <v>9536</v>
      </c>
      <c r="EG85" s="17" t="s">
        <v>9536</v>
      </c>
      <c r="EH85" s="17" t="s">
        <v>9536</v>
      </c>
      <c r="EI85" s="17" t="s">
        <v>9536</v>
      </c>
      <c r="EJ85" s="17" t="s">
        <v>9536</v>
      </c>
      <c r="EK85" s="17" t="s">
        <v>9536</v>
      </c>
      <c r="EL85" s="17" t="s">
        <v>9536</v>
      </c>
      <c r="EM85" s="17" t="s">
        <v>9536</v>
      </c>
      <c r="EN85" s="17" t="s">
        <v>9536</v>
      </c>
      <c r="EO85" s="17" t="s">
        <v>9536</v>
      </c>
      <c r="EP85" s="17" t="s">
        <v>9536</v>
      </c>
      <c r="EQ85" s="17" t="s">
        <v>9536</v>
      </c>
      <c r="ER85" s="17" t="s">
        <v>9536</v>
      </c>
      <c r="ES85" s="17" t="s">
        <v>9536</v>
      </c>
      <c r="ET85" s="17" t="s">
        <v>9536</v>
      </c>
      <c r="EU85" s="17" t="s">
        <v>9536</v>
      </c>
      <c r="EV85" s="17" t="s">
        <v>9536</v>
      </c>
      <c r="EW85" s="17" t="s">
        <v>9536</v>
      </c>
      <c r="EX85" s="17" t="s">
        <v>9536</v>
      </c>
      <c r="EY85" s="17" t="s">
        <v>9536</v>
      </c>
      <c r="EZ85" s="17" t="s">
        <v>9536</v>
      </c>
      <c r="FA85" s="17" t="s">
        <v>9536</v>
      </c>
      <c r="FB85" s="17" t="s">
        <v>9536</v>
      </c>
      <c r="FC85" s="17" t="s">
        <v>9536</v>
      </c>
      <c r="FD85" s="17" t="s">
        <v>9536</v>
      </c>
      <c r="FE85" s="17" t="s">
        <v>9536</v>
      </c>
      <c r="FF85" s="17" t="s">
        <v>9536</v>
      </c>
      <c r="FG85" s="17" t="s">
        <v>9536</v>
      </c>
      <c r="FH85" s="17" t="s">
        <v>9536</v>
      </c>
      <c r="FI85" s="17" t="s">
        <v>9536</v>
      </c>
      <c r="FJ85" s="17" t="s">
        <v>9536</v>
      </c>
      <c r="FK85" s="17" t="s">
        <v>9536</v>
      </c>
      <c r="FL85" s="17" t="s">
        <v>9536</v>
      </c>
      <c r="FM85" s="17" t="s">
        <v>9536</v>
      </c>
      <c r="FN85" s="17" t="s">
        <v>9536</v>
      </c>
      <c r="FO85" s="17" t="s">
        <v>9536</v>
      </c>
      <c r="FP85" s="17" t="s">
        <v>9536</v>
      </c>
      <c r="FQ85" s="17" t="s">
        <v>9536</v>
      </c>
      <c r="FR85" s="17" t="s">
        <v>9536</v>
      </c>
      <c r="FS85" s="17" t="s">
        <v>9536</v>
      </c>
      <c r="FT85" s="17" t="s">
        <v>9536</v>
      </c>
      <c r="FU85" s="17" t="s">
        <v>9536</v>
      </c>
      <c r="FV85" s="17" t="s">
        <v>9536</v>
      </c>
      <c r="FW85" s="17" t="s">
        <v>9536</v>
      </c>
      <c r="FX85" s="17" t="s">
        <v>9536</v>
      </c>
      <c r="FY85" s="17" t="s">
        <v>9536</v>
      </c>
      <c r="FZ85" s="17" t="s">
        <v>9536</v>
      </c>
      <c r="GA85" s="17" t="s">
        <v>9536</v>
      </c>
      <c r="GB85" s="17" t="s">
        <v>9536</v>
      </c>
      <c r="GC85" s="17" t="s">
        <v>9536</v>
      </c>
      <c r="GD85" s="17" t="s">
        <v>9536</v>
      </c>
      <c r="GE85" s="17" t="s">
        <v>9536</v>
      </c>
      <c r="GF85" s="17" t="s">
        <v>9536</v>
      </c>
      <c r="GG85" s="17" t="s">
        <v>9536</v>
      </c>
      <c r="GH85" s="17" t="s">
        <v>9536</v>
      </c>
      <c r="GI85" s="17" t="s">
        <v>9536</v>
      </c>
      <c r="GJ85" s="17" t="s">
        <v>9536</v>
      </c>
      <c r="GK85" s="17" t="s">
        <v>9536</v>
      </c>
      <c r="GL85" s="17" t="s">
        <v>9536</v>
      </c>
      <c r="GM85" s="17" t="s">
        <v>9536</v>
      </c>
      <c r="GN85" s="17" t="s">
        <v>9536</v>
      </c>
      <c r="GO85" s="17" t="s">
        <v>9536</v>
      </c>
      <c r="GP85" s="17" t="s">
        <v>9536</v>
      </c>
      <c r="GQ85" s="17" t="s">
        <v>9536</v>
      </c>
      <c r="GR85" s="17" t="s">
        <v>9536</v>
      </c>
      <c r="GS85" s="17" t="s">
        <v>9536</v>
      </c>
      <c r="GT85" s="17" t="s">
        <v>9536</v>
      </c>
    </row>
    <row r="86" spans="1:202">
      <c r="A86" s="24" t="s">
        <v>319</v>
      </c>
      <c r="B86" s="24" t="s">
        <v>362</v>
      </c>
      <c r="C86" s="17" t="s">
        <v>9536</v>
      </c>
      <c r="D86" s="17" t="s">
        <v>9536</v>
      </c>
      <c r="E86" s="17" t="s">
        <v>9536</v>
      </c>
      <c r="F86" s="17" t="s">
        <v>9536</v>
      </c>
      <c r="G86" s="17" t="s">
        <v>9536</v>
      </c>
      <c r="H86" s="17" t="s">
        <v>9536</v>
      </c>
      <c r="I86" s="17" t="s">
        <v>9536</v>
      </c>
      <c r="J86" s="17" t="s">
        <v>9536</v>
      </c>
      <c r="K86" s="17" t="s">
        <v>9536</v>
      </c>
      <c r="L86" s="17" t="s">
        <v>9536</v>
      </c>
      <c r="M86" s="17" t="s">
        <v>9536</v>
      </c>
      <c r="N86" s="17" t="s">
        <v>9536</v>
      </c>
      <c r="O86" s="17" t="s">
        <v>9536</v>
      </c>
      <c r="P86" s="17" t="s">
        <v>9536</v>
      </c>
      <c r="Q86" s="17" t="s">
        <v>9536</v>
      </c>
      <c r="R86" s="17" t="s">
        <v>9536</v>
      </c>
      <c r="S86" s="17" t="s">
        <v>9536</v>
      </c>
      <c r="T86" s="17" t="s">
        <v>9536</v>
      </c>
      <c r="U86" s="17" t="s">
        <v>9536</v>
      </c>
      <c r="V86" s="17" t="s">
        <v>9536</v>
      </c>
      <c r="W86" s="17" t="s">
        <v>9536</v>
      </c>
      <c r="X86" s="17" t="s">
        <v>9536</v>
      </c>
      <c r="Y86" s="17" t="s">
        <v>9536</v>
      </c>
      <c r="Z86" s="17" t="s">
        <v>9536</v>
      </c>
      <c r="AA86" s="17" t="s">
        <v>9536</v>
      </c>
      <c r="AB86" s="17" t="s">
        <v>9536</v>
      </c>
      <c r="AC86" s="17" t="s">
        <v>9536</v>
      </c>
      <c r="AD86" s="17" t="s">
        <v>9536</v>
      </c>
      <c r="AE86" s="17" t="s">
        <v>9536</v>
      </c>
      <c r="AF86" s="17" t="s">
        <v>9536</v>
      </c>
      <c r="AG86" s="17" t="s">
        <v>9536</v>
      </c>
      <c r="AH86" s="17" t="s">
        <v>9536</v>
      </c>
      <c r="AI86" s="17" t="s">
        <v>9536</v>
      </c>
      <c r="AJ86" s="17" t="s">
        <v>9536</v>
      </c>
      <c r="AK86" s="17" t="s">
        <v>9536</v>
      </c>
      <c r="AL86" s="17" t="s">
        <v>9536</v>
      </c>
      <c r="AM86" s="17" t="s">
        <v>9536</v>
      </c>
      <c r="AN86" s="17" t="s">
        <v>9536</v>
      </c>
      <c r="AO86" s="17" t="s">
        <v>9536</v>
      </c>
      <c r="AP86" s="17" t="s">
        <v>9536</v>
      </c>
      <c r="AQ86" s="17" t="s">
        <v>9536</v>
      </c>
      <c r="AR86" s="17" t="s">
        <v>9536</v>
      </c>
      <c r="AS86" s="17" t="s">
        <v>9536</v>
      </c>
      <c r="AT86" s="17" t="s">
        <v>9536</v>
      </c>
      <c r="AU86" s="17" t="s">
        <v>9536</v>
      </c>
      <c r="AV86" s="17" t="s">
        <v>9536</v>
      </c>
      <c r="AW86" s="17" t="s">
        <v>9536</v>
      </c>
      <c r="AX86" s="17" t="s">
        <v>9536</v>
      </c>
      <c r="AY86" s="17" t="s">
        <v>9536</v>
      </c>
      <c r="AZ86" s="17" t="s">
        <v>9536</v>
      </c>
      <c r="BA86" s="17" t="s">
        <v>9536</v>
      </c>
      <c r="BB86" s="17" t="s">
        <v>9536</v>
      </c>
      <c r="BC86" s="17" t="s">
        <v>9536</v>
      </c>
      <c r="BD86" s="17" t="s">
        <v>9536</v>
      </c>
      <c r="BE86" s="17" t="s">
        <v>9536</v>
      </c>
      <c r="BF86" s="17" t="s">
        <v>9536</v>
      </c>
      <c r="BG86" s="17" t="s">
        <v>9536</v>
      </c>
      <c r="BH86" s="17" t="s">
        <v>9536</v>
      </c>
      <c r="BI86" s="17" t="s">
        <v>9536</v>
      </c>
      <c r="BJ86" s="17" t="s">
        <v>9536</v>
      </c>
      <c r="BK86" s="17" t="s">
        <v>9536</v>
      </c>
      <c r="BL86" s="17" t="s">
        <v>9536</v>
      </c>
      <c r="BM86" s="17" t="s">
        <v>9536</v>
      </c>
      <c r="BN86" s="17" t="s">
        <v>9536</v>
      </c>
      <c r="BO86" s="17" t="s">
        <v>9536</v>
      </c>
      <c r="BP86" s="17" t="s">
        <v>9536</v>
      </c>
      <c r="BQ86" s="17" t="s">
        <v>9536</v>
      </c>
      <c r="BR86" s="17" t="s">
        <v>9536</v>
      </c>
      <c r="BS86" s="17" t="s">
        <v>9536</v>
      </c>
      <c r="BT86" s="17" t="s">
        <v>9536</v>
      </c>
      <c r="BU86" s="17" t="s">
        <v>9536</v>
      </c>
      <c r="BV86" s="17" t="s">
        <v>9536</v>
      </c>
      <c r="BW86" s="17" t="s">
        <v>9536</v>
      </c>
      <c r="BX86" s="17" t="s">
        <v>9536</v>
      </c>
      <c r="BY86" s="17" t="s">
        <v>9536</v>
      </c>
      <c r="BZ86" s="17" t="s">
        <v>9536</v>
      </c>
      <c r="CA86" s="17" t="s">
        <v>9536</v>
      </c>
      <c r="CB86" s="17" t="s">
        <v>9536</v>
      </c>
      <c r="CC86" s="17" t="s">
        <v>9536</v>
      </c>
      <c r="CD86" s="17" t="s">
        <v>9536</v>
      </c>
      <c r="CE86" s="17" t="s">
        <v>9536</v>
      </c>
      <c r="CF86" s="17" t="s">
        <v>9536</v>
      </c>
      <c r="CG86" s="17" t="s">
        <v>9536</v>
      </c>
      <c r="CH86" s="17" t="s">
        <v>9536</v>
      </c>
      <c r="CI86" s="17" t="s">
        <v>9536</v>
      </c>
      <c r="CJ86" s="17" t="s">
        <v>9536</v>
      </c>
      <c r="CK86" s="17" t="s">
        <v>9536</v>
      </c>
      <c r="CL86" s="17" t="s">
        <v>9536</v>
      </c>
      <c r="CM86" s="17" t="s">
        <v>9536</v>
      </c>
      <c r="CN86" s="17" t="s">
        <v>9536</v>
      </c>
      <c r="CO86" s="17" t="s">
        <v>9536</v>
      </c>
      <c r="CP86" s="17" t="s">
        <v>9536</v>
      </c>
      <c r="CQ86" s="17" t="s">
        <v>9536</v>
      </c>
      <c r="CR86" s="17" t="s">
        <v>9536</v>
      </c>
      <c r="CS86" s="17" t="s">
        <v>9536</v>
      </c>
      <c r="CT86" s="17" t="s">
        <v>9536</v>
      </c>
      <c r="CU86" s="17" t="s">
        <v>9536</v>
      </c>
      <c r="CV86" s="17" t="s">
        <v>9536</v>
      </c>
      <c r="CW86" s="17" t="s">
        <v>9536</v>
      </c>
      <c r="CX86" s="17" t="s">
        <v>9536</v>
      </c>
      <c r="CY86" s="17" t="s">
        <v>9536</v>
      </c>
      <c r="CZ86" s="17" t="s">
        <v>9536</v>
      </c>
      <c r="DA86" s="17" t="s">
        <v>9536</v>
      </c>
      <c r="DB86" s="17" t="s">
        <v>9536</v>
      </c>
      <c r="DC86" s="17" t="s">
        <v>9536</v>
      </c>
      <c r="DD86" s="17" t="s">
        <v>9536</v>
      </c>
      <c r="DE86" s="17" t="s">
        <v>9536</v>
      </c>
      <c r="DF86" s="17" t="s">
        <v>9536</v>
      </c>
      <c r="DG86" s="17" t="s">
        <v>9536</v>
      </c>
      <c r="DH86" s="17" t="s">
        <v>9536</v>
      </c>
      <c r="DI86" s="17" t="s">
        <v>9536</v>
      </c>
      <c r="DJ86" s="17" t="s">
        <v>9536</v>
      </c>
      <c r="DK86" s="17" t="s">
        <v>9536</v>
      </c>
      <c r="DL86" s="17" t="s">
        <v>9536</v>
      </c>
      <c r="DM86" s="17" t="s">
        <v>9536</v>
      </c>
      <c r="DN86" s="17" t="s">
        <v>9536</v>
      </c>
      <c r="DO86" s="17" t="s">
        <v>9536</v>
      </c>
      <c r="DP86" s="17" t="s">
        <v>9536</v>
      </c>
      <c r="DQ86" s="17" t="s">
        <v>9536</v>
      </c>
      <c r="DR86" s="17" t="s">
        <v>9536</v>
      </c>
      <c r="DS86" s="17" t="s">
        <v>9536</v>
      </c>
      <c r="DT86" s="17" t="s">
        <v>9536</v>
      </c>
      <c r="DU86" s="17" t="s">
        <v>9536</v>
      </c>
      <c r="DV86" s="17" t="s">
        <v>9536</v>
      </c>
      <c r="DW86" s="17" t="s">
        <v>9536</v>
      </c>
      <c r="DX86" s="17" t="s">
        <v>9536</v>
      </c>
      <c r="DY86" s="17" t="s">
        <v>9536</v>
      </c>
      <c r="DZ86" s="17" t="s">
        <v>9536</v>
      </c>
      <c r="EA86" s="17" t="s">
        <v>9536</v>
      </c>
      <c r="EB86" s="17" t="s">
        <v>9536</v>
      </c>
      <c r="EC86" s="17" t="s">
        <v>9536</v>
      </c>
      <c r="ED86" s="17" t="s">
        <v>9536</v>
      </c>
      <c r="EE86" s="17" t="s">
        <v>9536</v>
      </c>
      <c r="EF86" s="17" t="s">
        <v>9536</v>
      </c>
      <c r="EG86" s="17" t="s">
        <v>9536</v>
      </c>
      <c r="EH86" s="17" t="s">
        <v>9536</v>
      </c>
      <c r="EI86" s="17" t="s">
        <v>9536</v>
      </c>
      <c r="EJ86" s="17" t="s">
        <v>9536</v>
      </c>
      <c r="EK86" s="17" t="s">
        <v>9536</v>
      </c>
      <c r="EL86" s="17" t="s">
        <v>9536</v>
      </c>
      <c r="EM86" s="17" t="s">
        <v>9536</v>
      </c>
      <c r="EN86" s="17" t="s">
        <v>9536</v>
      </c>
      <c r="EO86" s="17" t="s">
        <v>9536</v>
      </c>
      <c r="EP86" s="17" t="s">
        <v>9536</v>
      </c>
      <c r="EQ86" s="17" t="s">
        <v>9536</v>
      </c>
      <c r="ER86" s="17" t="s">
        <v>9536</v>
      </c>
      <c r="ES86" s="17" t="s">
        <v>9536</v>
      </c>
      <c r="ET86" s="17" t="s">
        <v>9536</v>
      </c>
      <c r="EU86" s="17" t="s">
        <v>9536</v>
      </c>
      <c r="EV86" s="17" t="s">
        <v>9536</v>
      </c>
      <c r="EW86" s="17" t="s">
        <v>9536</v>
      </c>
      <c r="EX86" s="17" t="s">
        <v>9536</v>
      </c>
      <c r="EY86" s="17" t="s">
        <v>9536</v>
      </c>
      <c r="EZ86" s="17" t="s">
        <v>9536</v>
      </c>
      <c r="FA86" s="17" t="s">
        <v>9536</v>
      </c>
      <c r="FB86" s="17" t="s">
        <v>9536</v>
      </c>
      <c r="FC86" s="17" t="s">
        <v>9536</v>
      </c>
      <c r="FD86" s="17" t="s">
        <v>9536</v>
      </c>
      <c r="FE86" s="17" t="s">
        <v>9536</v>
      </c>
      <c r="FF86" s="17" t="s">
        <v>9536</v>
      </c>
      <c r="FG86" s="17" t="s">
        <v>9536</v>
      </c>
      <c r="FH86" s="17" t="s">
        <v>9536</v>
      </c>
      <c r="FI86" s="17" t="s">
        <v>9536</v>
      </c>
      <c r="FJ86" s="17" t="s">
        <v>9536</v>
      </c>
      <c r="FK86" s="17" t="s">
        <v>9536</v>
      </c>
      <c r="FL86" s="17" t="s">
        <v>9536</v>
      </c>
      <c r="FM86" s="17" t="s">
        <v>9536</v>
      </c>
      <c r="FN86" s="17" t="s">
        <v>9536</v>
      </c>
      <c r="FO86" s="17" t="s">
        <v>9536</v>
      </c>
      <c r="FP86" s="17" t="s">
        <v>9536</v>
      </c>
      <c r="FQ86" s="17" t="s">
        <v>9536</v>
      </c>
      <c r="FR86" s="17" t="s">
        <v>9536</v>
      </c>
      <c r="FS86" s="17" t="s">
        <v>9536</v>
      </c>
      <c r="FT86" s="17" t="s">
        <v>9536</v>
      </c>
      <c r="FU86" s="17" t="s">
        <v>9536</v>
      </c>
      <c r="FV86" s="17" t="s">
        <v>9536</v>
      </c>
      <c r="FW86" s="17" t="s">
        <v>9536</v>
      </c>
      <c r="FX86" s="17" t="s">
        <v>9536</v>
      </c>
      <c r="FY86" s="17" t="s">
        <v>9536</v>
      </c>
      <c r="FZ86" s="17" t="s">
        <v>9536</v>
      </c>
      <c r="GA86" s="17" t="s">
        <v>9536</v>
      </c>
      <c r="GB86" s="17" t="s">
        <v>9536</v>
      </c>
      <c r="GC86" s="17" t="s">
        <v>9536</v>
      </c>
      <c r="GD86" s="17" t="s">
        <v>9536</v>
      </c>
      <c r="GE86" s="17" t="s">
        <v>9536</v>
      </c>
      <c r="GF86" s="17" t="s">
        <v>9536</v>
      </c>
      <c r="GG86" s="17" t="s">
        <v>9536</v>
      </c>
      <c r="GH86" s="17" t="s">
        <v>9536</v>
      </c>
      <c r="GI86" s="17" t="s">
        <v>9536</v>
      </c>
      <c r="GJ86" s="17" t="s">
        <v>9536</v>
      </c>
      <c r="GK86" s="17" t="s">
        <v>9536</v>
      </c>
      <c r="GL86" s="17" t="s">
        <v>9536</v>
      </c>
      <c r="GM86" s="17" t="s">
        <v>9536</v>
      </c>
      <c r="GN86" s="17" t="s">
        <v>9536</v>
      </c>
      <c r="GO86" s="17" t="s">
        <v>9536</v>
      </c>
      <c r="GP86" s="17" t="s">
        <v>9536</v>
      </c>
      <c r="GQ86" s="17" t="s">
        <v>9536</v>
      </c>
      <c r="GR86" s="17" t="s">
        <v>9536</v>
      </c>
      <c r="GS86" s="17" t="s">
        <v>9536</v>
      </c>
      <c r="GT86" s="17" t="s">
        <v>9536</v>
      </c>
    </row>
    <row r="87" spans="1:202">
      <c r="A87" s="24" t="s">
        <v>363</v>
      </c>
      <c r="B87" s="24" t="s">
        <v>364</v>
      </c>
      <c r="C87" s="17" t="s">
        <v>9536</v>
      </c>
      <c r="D87" s="17" t="s">
        <v>9536</v>
      </c>
      <c r="E87" s="17" t="s">
        <v>9536</v>
      </c>
      <c r="F87" s="17" t="s">
        <v>9536</v>
      </c>
      <c r="G87" s="17" t="s">
        <v>9536</v>
      </c>
      <c r="H87" s="17" t="s">
        <v>9536</v>
      </c>
      <c r="I87" s="17" t="s">
        <v>9536</v>
      </c>
      <c r="J87" s="17" t="s">
        <v>9536</v>
      </c>
      <c r="K87" s="17" t="s">
        <v>9536</v>
      </c>
      <c r="L87" s="17" t="s">
        <v>9536</v>
      </c>
      <c r="M87" s="17" t="s">
        <v>9536</v>
      </c>
      <c r="N87" s="17" t="s">
        <v>9536</v>
      </c>
      <c r="O87" s="17" t="s">
        <v>9536</v>
      </c>
      <c r="P87" s="17" t="s">
        <v>9536</v>
      </c>
      <c r="Q87" s="17" t="s">
        <v>9536</v>
      </c>
      <c r="R87" s="17" t="s">
        <v>9536</v>
      </c>
      <c r="S87" s="17" t="s">
        <v>9536</v>
      </c>
      <c r="T87" s="17" t="s">
        <v>9536</v>
      </c>
      <c r="U87" s="17" t="s">
        <v>9536</v>
      </c>
      <c r="V87" s="17" t="s">
        <v>9536</v>
      </c>
      <c r="W87" s="17" t="s">
        <v>9536</v>
      </c>
      <c r="X87" s="17" t="s">
        <v>9536</v>
      </c>
      <c r="Y87" s="17" t="s">
        <v>9536</v>
      </c>
      <c r="Z87" s="17" t="s">
        <v>9536</v>
      </c>
      <c r="AA87" s="17" t="s">
        <v>9536</v>
      </c>
      <c r="AB87" s="17" t="s">
        <v>9536</v>
      </c>
      <c r="AC87" s="17" t="s">
        <v>9536</v>
      </c>
      <c r="AD87" s="17" t="s">
        <v>9536</v>
      </c>
      <c r="AE87" s="17" t="s">
        <v>9536</v>
      </c>
      <c r="AF87" s="17" t="s">
        <v>9536</v>
      </c>
      <c r="AG87" s="17" t="s">
        <v>9536</v>
      </c>
      <c r="AH87" s="17" t="s">
        <v>9536</v>
      </c>
      <c r="AI87" s="17" t="s">
        <v>9536</v>
      </c>
      <c r="AJ87" s="17" t="s">
        <v>9536</v>
      </c>
      <c r="AK87" s="17" t="s">
        <v>9536</v>
      </c>
      <c r="AL87" s="17" t="s">
        <v>9536</v>
      </c>
      <c r="AM87" s="17" t="s">
        <v>9536</v>
      </c>
      <c r="AN87" s="17" t="s">
        <v>9536</v>
      </c>
      <c r="AO87" s="17" t="s">
        <v>9536</v>
      </c>
      <c r="AP87" s="17" t="s">
        <v>9536</v>
      </c>
      <c r="AQ87" s="17" t="s">
        <v>9536</v>
      </c>
      <c r="AR87" s="17" t="s">
        <v>9536</v>
      </c>
      <c r="AS87" s="17" t="s">
        <v>9536</v>
      </c>
      <c r="AT87" s="17" t="s">
        <v>9536</v>
      </c>
      <c r="AU87" s="17" t="s">
        <v>9536</v>
      </c>
      <c r="AV87" s="17" t="s">
        <v>9536</v>
      </c>
      <c r="AW87" s="17" t="s">
        <v>9536</v>
      </c>
      <c r="AX87" s="17" t="s">
        <v>9536</v>
      </c>
      <c r="AY87" s="17" t="s">
        <v>9536</v>
      </c>
      <c r="AZ87" s="17" t="s">
        <v>9536</v>
      </c>
      <c r="BA87" s="17" t="s">
        <v>9536</v>
      </c>
      <c r="BB87" s="17" t="s">
        <v>9536</v>
      </c>
      <c r="BC87" s="17" t="s">
        <v>9536</v>
      </c>
      <c r="BD87" s="17" t="s">
        <v>9536</v>
      </c>
      <c r="BE87" s="17" t="s">
        <v>9536</v>
      </c>
      <c r="BF87" s="17" t="s">
        <v>9536</v>
      </c>
      <c r="BG87" s="17" t="s">
        <v>9536</v>
      </c>
      <c r="BH87" s="17" t="s">
        <v>9536</v>
      </c>
      <c r="BI87" s="17" t="s">
        <v>9536</v>
      </c>
      <c r="BJ87" s="17" t="s">
        <v>9536</v>
      </c>
      <c r="BK87" s="17" t="s">
        <v>9536</v>
      </c>
      <c r="BL87" s="17" t="s">
        <v>9536</v>
      </c>
      <c r="BM87" s="17" t="s">
        <v>9536</v>
      </c>
      <c r="BN87" s="17" t="s">
        <v>9536</v>
      </c>
      <c r="BO87" s="17" t="s">
        <v>9536</v>
      </c>
      <c r="BP87" s="17" t="s">
        <v>9536</v>
      </c>
      <c r="BQ87" s="17" t="s">
        <v>9536</v>
      </c>
      <c r="BR87" s="17" t="s">
        <v>9536</v>
      </c>
      <c r="BS87" s="17" t="s">
        <v>9536</v>
      </c>
      <c r="BT87" s="17" t="s">
        <v>9536</v>
      </c>
      <c r="BU87" s="17" t="s">
        <v>9536</v>
      </c>
      <c r="BV87" s="17" t="s">
        <v>9536</v>
      </c>
      <c r="BW87" s="17" t="s">
        <v>9536</v>
      </c>
      <c r="BX87" s="17" t="s">
        <v>9536</v>
      </c>
      <c r="BY87" s="17" t="s">
        <v>9536</v>
      </c>
      <c r="BZ87" s="17" t="s">
        <v>9536</v>
      </c>
      <c r="CA87" s="17" t="s">
        <v>9536</v>
      </c>
      <c r="CB87" s="17" t="s">
        <v>9536</v>
      </c>
      <c r="CC87" s="17" t="s">
        <v>9536</v>
      </c>
      <c r="CD87" s="17" t="s">
        <v>9536</v>
      </c>
      <c r="CE87" s="17" t="s">
        <v>9536</v>
      </c>
      <c r="CF87" s="17" t="s">
        <v>9536</v>
      </c>
      <c r="CG87" s="17" t="s">
        <v>9536</v>
      </c>
      <c r="CH87" s="17" t="s">
        <v>9536</v>
      </c>
      <c r="CI87" s="17" t="s">
        <v>9536</v>
      </c>
      <c r="CJ87" s="17" t="s">
        <v>9536</v>
      </c>
      <c r="CK87" s="17" t="s">
        <v>9536</v>
      </c>
      <c r="CL87" s="17" t="s">
        <v>9536</v>
      </c>
      <c r="CM87" s="17" t="s">
        <v>9536</v>
      </c>
      <c r="CN87" s="17" t="s">
        <v>9536</v>
      </c>
      <c r="CO87" s="17" t="s">
        <v>9536</v>
      </c>
      <c r="CP87" s="17" t="s">
        <v>9536</v>
      </c>
      <c r="CQ87" s="17" t="s">
        <v>9536</v>
      </c>
      <c r="CR87" s="17" t="s">
        <v>9536</v>
      </c>
      <c r="CS87" s="17" t="s">
        <v>9536</v>
      </c>
      <c r="CT87" s="17" t="s">
        <v>9536</v>
      </c>
      <c r="CU87" s="17" t="s">
        <v>9536</v>
      </c>
      <c r="CV87" s="17" t="s">
        <v>9536</v>
      </c>
      <c r="CW87" s="17" t="s">
        <v>9536</v>
      </c>
      <c r="CX87" s="17" t="s">
        <v>9536</v>
      </c>
      <c r="CY87" s="17" t="s">
        <v>9536</v>
      </c>
      <c r="CZ87" s="17" t="s">
        <v>9536</v>
      </c>
      <c r="DA87" s="17" t="s">
        <v>9536</v>
      </c>
      <c r="DB87" s="17" t="s">
        <v>9536</v>
      </c>
      <c r="DC87" s="17" t="s">
        <v>9536</v>
      </c>
      <c r="DD87" s="17" t="s">
        <v>9536</v>
      </c>
      <c r="DE87" s="17" t="s">
        <v>9536</v>
      </c>
      <c r="DF87" s="17" t="s">
        <v>9536</v>
      </c>
      <c r="DG87" s="17" t="s">
        <v>9536</v>
      </c>
      <c r="DH87" s="17" t="s">
        <v>9536</v>
      </c>
      <c r="DI87" s="17" t="s">
        <v>9536</v>
      </c>
      <c r="DJ87" s="17" t="s">
        <v>9536</v>
      </c>
      <c r="DK87" s="17" t="s">
        <v>9536</v>
      </c>
      <c r="DL87" s="17" t="s">
        <v>9536</v>
      </c>
      <c r="DM87" s="17" t="s">
        <v>9536</v>
      </c>
      <c r="DN87" s="17" t="s">
        <v>9536</v>
      </c>
      <c r="DO87" s="17" t="s">
        <v>9536</v>
      </c>
      <c r="DP87" s="17" t="s">
        <v>9536</v>
      </c>
      <c r="DQ87" s="17" t="s">
        <v>9536</v>
      </c>
      <c r="DR87" s="17" t="s">
        <v>9536</v>
      </c>
      <c r="DS87" s="17" t="s">
        <v>9536</v>
      </c>
      <c r="DT87" s="17" t="s">
        <v>9536</v>
      </c>
      <c r="DU87" s="17" t="s">
        <v>9536</v>
      </c>
      <c r="DV87" s="17" t="s">
        <v>9536</v>
      </c>
      <c r="DW87" s="17" t="s">
        <v>9536</v>
      </c>
      <c r="DX87" s="17" t="s">
        <v>9536</v>
      </c>
      <c r="DY87" s="17" t="s">
        <v>9536</v>
      </c>
      <c r="DZ87" s="17" t="s">
        <v>9536</v>
      </c>
      <c r="EA87" s="17" t="s">
        <v>9536</v>
      </c>
      <c r="EB87" s="17" t="s">
        <v>9536</v>
      </c>
      <c r="EC87" s="17" t="s">
        <v>9536</v>
      </c>
      <c r="ED87" s="17" t="s">
        <v>9536</v>
      </c>
      <c r="EE87" s="17" t="s">
        <v>9536</v>
      </c>
      <c r="EF87" s="17" t="s">
        <v>9536</v>
      </c>
      <c r="EG87" s="17" t="s">
        <v>9536</v>
      </c>
      <c r="EH87" s="17" t="s">
        <v>9536</v>
      </c>
      <c r="EI87" s="17" t="s">
        <v>9536</v>
      </c>
      <c r="EJ87" s="17" t="s">
        <v>9536</v>
      </c>
      <c r="EK87" s="17" t="s">
        <v>9536</v>
      </c>
      <c r="EL87" s="17" t="s">
        <v>9536</v>
      </c>
      <c r="EM87" s="17" t="s">
        <v>9536</v>
      </c>
      <c r="EN87" s="17" t="s">
        <v>9536</v>
      </c>
      <c r="EO87" s="17" t="s">
        <v>9536</v>
      </c>
      <c r="EP87" s="17" t="s">
        <v>9536</v>
      </c>
      <c r="EQ87" s="17" t="s">
        <v>9536</v>
      </c>
      <c r="ER87" s="17" t="s">
        <v>9536</v>
      </c>
      <c r="ES87" s="17" t="s">
        <v>9536</v>
      </c>
      <c r="ET87" s="17" t="s">
        <v>9536</v>
      </c>
      <c r="EU87" s="17" t="s">
        <v>9536</v>
      </c>
      <c r="EV87" s="17" t="s">
        <v>9536</v>
      </c>
      <c r="EW87" s="17" t="s">
        <v>9536</v>
      </c>
      <c r="EX87" s="17" t="s">
        <v>9536</v>
      </c>
      <c r="EY87" s="17" t="s">
        <v>9536</v>
      </c>
      <c r="EZ87" s="17" t="s">
        <v>9536</v>
      </c>
      <c r="FA87" s="17" t="s">
        <v>9536</v>
      </c>
      <c r="FB87" s="17" t="s">
        <v>9536</v>
      </c>
      <c r="FC87" s="17" t="s">
        <v>9536</v>
      </c>
      <c r="FD87" s="17" t="s">
        <v>9536</v>
      </c>
      <c r="FE87" s="17" t="s">
        <v>9536</v>
      </c>
      <c r="FF87" s="17" t="s">
        <v>9536</v>
      </c>
      <c r="FG87" s="17" t="s">
        <v>9536</v>
      </c>
      <c r="FH87" s="17" t="s">
        <v>9536</v>
      </c>
      <c r="FI87" s="17" t="s">
        <v>9536</v>
      </c>
      <c r="FJ87" s="17" t="s">
        <v>9536</v>
      </c>
      <c r="FK87" s="17" t="s">
        <v>9536</v>
      </c>
      <c r="FL87" s="17" t="s">
        <v>9536</v>
      </c>
      <c r="FM87" s="17" t="s">
        <v>9536</v>
      </c>
      <c r="FN87" s="17" t="s">
        <v>9536</v>
      </c>
      <c r="FO87" s="17" t="s">
        <v>9536</v>
      </c>
      <c r="FP87" s="17" t="s">
        <v>9536</v>
      </c>
      <c r="FQ87" s="17" t="s">
        <v>9536</v>
      </c>
      <c r="FR87" s="17" t="s">
        <v>9536</v>
      </c>
      <c r="FS87" s="17" t="s">
        <v>9536</v>
      </c>
      <c r="FT87" s="17" t="s">
        <v>9536</v>
      </c>
      <c r="FU87" s="17" t="s">
        <v>9536</v>
      </c>
      <c r="FV87" s="17" t="s">
        <v>9536</v>
      </c>
      <c r="FW87" s="17" t="s">
        <v>9536</v>
      </c>
      <c r="FX87" s="17" t="s">
        <v>9536</v>
      </c>
      <c r="FY87" s="17" t="s">
        <v>9536</v>
      </c>
      <c r="FZ87" s="17" t="s">
        <v>9536</v>
      </c>
      <c r="GA87" s="17" t="s">
        <v>9536</v>
      </c>
      <c r="GB87" s="17" t="s">
        <v>9536</v>
      </c>
      <c r="GC87" s="17" t="s">
        <v>9536</v>
      </c>
      <c r="GD87" s="17" t="s">
        <v>9536</v>
      </c>
      <c r="GE87" s="17" t="s">
        <v>9536</v>
      </c>
      <c r="GF87" s="17" t="s">
        <v>9536</v>
      </c>
      <c r="GG87" s="17" t="s">
        <v>9536</v>
      </c>
      <c r="GH87" s="17" t="s">
        <v>9536</v>
      </c>
      <c r="GI87" s="17" t="s">
        <v>9536</v>
      </c>
      <c r="GJ87" s="17" t="s">
        <v>9536</v>
      </c>
      <c r="GK87" s="17" t="s">
        <v>9536</v>
      </c>
      <c r="GL87" s="17" t="s">
        <v>9536</v>
      </c>
      <c r="GM87" s="17" t="s">
        <v>9536</v>
      </c>
      <c r="GN87" s="17" t="s">
        <v>9536</v>
      </c>
      <c r="GO87" s="17" t="s">
        <v>9536</v>
      </c>
      <c r="GP87" s="17" t="s">
        <v>9536</v>
      </c>
      <c r="GQ87" s="17" t="s">
        <v>9536</v>
      </c>
      <c r="GR87" s="17" t="s">
        <v>9536</v>
      </c>
      <c r="GS87" s="17" t="s">
        <v>9536</v>
      </c>
      <c r="GT87" s="17" t="s">
        <v>9536</v>
      </c>
    </row>
    <row r="88" spans="1:202">
      <c r="A88" s="24" t="s">
        <v>319</v>
      </c>
      <c r="B88" s="24" t="s">
        <v>365</v>
      </c>
      <c r="C88" s="17" t="s">
        <v>9536</v>
      </c>
      <c r="D88" s="17" t="s">
        <v>9536</v>
      </c>
      <c r="E88" s="17" t="s">
        <v>9536</v>
      </c>
      <c r="F88" s="17" t="s">
        <v>9536</v>
      </c>
      <c r="G88" s="17" t="s">
        <v>9536</v>
      </c>
      <c r="H88" s="17" t="s">
        <v>9536</v>
      </c>
      <c r="I88" s="17" t="s">
        <v>9536</v>
      </c>
      <c r="J88" s="17" t="s">
        <v>9536</v>
      </c>
      <c r="K88" s="17" t="s">
        <v>9536</v>
      </c>
      <c r="L88" s="17" t="s">
        <v>9536</v>
      </c>
      <c r="M88" s="17" t="s">
        <v>9536</v>
      </c>
      <c r="N88" s="17" t="s">
        <v>9536</v>
      </c>
      <c r="O88" s="17" t="s">
        <v>9536</v>
      </c>
      <c r="P88" s="17" t="s">
        <v>9536</v>
      </c>
      <c r="Q88" s="17" t="s">
        <v>9536</v>
      </c>
      <c r="R88" s="17" t="s">
        <v>9536</v>
      </c>
      <c r="S88" s="17" t="s">
        <v>9536</v>
      </c>
      <c r="T88" s="17" t="s">
        <v>9536</v>
      </c>
      <c r="U88" s="17" t="s">
        <v>9536</v>
      </c>
      <c r="V88" s="17" t="s">
        <v>9536</v>
      </c>
      <c r="W88" s="17" t="s">
        <v>9536</v>
      </c>
      <c r="X88" s="17" t="s">
        <v>9536</v>
      </c>
      <c r="Y88" s="17" t="s">
        <v>9536</v>
      </c>
      <c r="Z88" s="17" t="s">
        <v>9536</v>
      </c>
      <c r="AA88" s="17" t="s">
        <v>9536</v>
      </c>
      <c r="AB88" s="17" t="s">
        <v>9536</v>
      </c>
      <c r="AC88" s="17" t="s">
        <v>9536</v>
      </c>
      <c r="AD88" s="17" t="s">
        <v>9536</v>
      </c>
      <c r="AE88" s="17" t="s">
        <v>9536</v>
      </c>
      <c r="AF88" s="17" t="s">
        <v>9536</v>
      </c>
      <c r="AG88" s="17" t="s">
        <v>9536</v>
      </c>
      <c r="AH88" s="17" t="s">
        <v>9536</v>
      </c>
      <c r="AI88" s="17" t="s">
        <v>9536</v>
      </c>
      <c r="AJ88" s="17" t="s">
        <v>9536</v>
      </c>
      <c r="AK88" s="17" t="s">
        <v>9536</v>
      </c>
      <c r="AL88" s="17" t="s">
        <v>9536</v>
      </c>
      <c r="AM88" s="17" t="s">
        <v>9536</v>
      </c>
      <c r="AN88" s="17" t="s">
        <v>9536</v>
      </c>
      <c r="AO88" s="17" t="s">
        <v>9536</v>
      </c>
      <c r="AP88" s="17" t="s">
        <v>9536</v>
      </c>
      <c r="AQ88" s="17" t="s">
        <v>9536</v>
      </c>
      <c r="AR88" s="17" t="s">
        <v>9536</v>
      </c>
      <c r="AS88" s="17" t="s">
        <v>9536</v>
      </c>
      <c r="AT88" s="17" t="s">
        <v>9536</v>
      </c>
      <c r="AU88" s="17" t="s">
        <v>9536</v>
      </c>
      <c r="AV88" s="17" t="s">
        <v>9536</v>
      </c>
      <c r="AW88" s="17" t="s">
        <v>9536</v>
      </c>
      <c r="AX88" s="17" t="s">
        <v>9536</v>
      </c>
      <c r="AY88" s="17" t="s">
        <v>9536</v>
      </c>
      <c r="AZ88" s="17" t="s">
        <v>9536</v>
      </c>
      <c r="BA88" s="17" t="s">
        <v>9536</v>
      </c>
      <c r="BB88" s="17" t="s">
        <v>9536</v>
      </c>
      <c r="BC88" s="17" t="s">
        <v>9536</v>
      </c>
      <c r="BD88" s="17" t="s">
        <v>9536</v>
      </c>
      <c r="BE88" s="17" t="s">
        <v>9536</v>
      </c>
      <c r="BF88" s="17" t="s">
        <v>9536</v>
      </c>
      <c r="BG88" s="17" t="s">
        <v>9536</v>
      </c>
      <c r="BH88" s="17" t="s">
        <v>9536</v>
      </c>
      <c r="BI88" s="17" t="s">
        <v>9536</v>
      </c>
      <c r="BJ88" s="17" t="s">
        <v>9536</v>
      </c>
      <c r="BK88" s="17" t="s">
        <v>9536</v>
      </c>
      <c r="BL88" s="17" t="s">
        <v>9536</v>
      </c>
      <c r="BM88" s="17" t="s">
        <v>9536</v>
      </c>
      <c r="BN88" s="17" t="s">
        <v>9536</v>
      </c>
      <c r="BO88" s="17" t="s">
        <v>9536</v>
      </c>
      <c r="BP88" s="17" t="s">
        <v>9536</v>
      </c>
      <c r="BQ88" s="17" t="s">
        <v>9536</v>
      </c>
      <c r="BR88" s="17" t="s">
        <v>9536</v>
      </c>
      <c r="BS88" s="17" t="s">
        <v>9536</v>
      </c>
      <c r="BT88" s="17" t="s">
        <v>9536</v>
      </c>
      <c r="BU88" s="17" t="s">
        <v>9536</v>
      </c>
      <c r="BV88" s="17" t="s">
        <v>9536</v>
      </c>
      <c r="BW88" s="17" t="s">
        <v>9536</v>
      </c>
      <c r="BX88" s="17" t="s">
        <v>9536</v>
      </c>
      <c r="BY88" s="17" t="s">
        <v>9536</v>
      </c>
      <c r="BZ88" s="17" t="s">
        <v>9536</v>
      </c>
      <c r="CA88" s="17" t="s">
        <v>9536</v>
      </c>
      <c r="CB88" s="17" t="s">
        <v>9536</v>
      </c>
      <c r="CC88" s="17" t="s">
        <v>9536</v>
      </c>
      <c r="CD88" s="17" t="s">
        <v>9536</v>
      </c>
      <c r="CE88" s="17" t="s">
        <v>9536</v>
      </c>
      <c r="CF88" s="17" t="s">
        <v>9536</v>
      </c>
      <c r="CG88" s="17" t="s">
        <v>9536</v>
      </c>
      <c r="CH88" s="17" t="s">
        <v>9536</v>
      </c>
      <c r="CI88" s="17" t="s">
        <v>9536</v>
      </c>
      <c r="CJ88" s="17" t="s">
        <v>9536</v>
      </c>
      <c r="CK88" s="17" t="s">
        <v>9536</v>
      </c>
      <c r="CL88" s="17" t="s">
        <v>9536</v>
      </c>
      <c r="CM88" s="17" t="s">
        <v>9536</v>
      </c>
      <c r="CN88" s="17" t="s">
        <v>9536</v>
      </c>
      <c r="CO88" s="17" t="s">
        <v>9536</v>
      </c>
      <c r="CP88" s="17" t="s">
        <v>9536</v>
      </c>
      <c r="CQ88" s="17" t="s">
        <v>9536</v>
      </c>
      <c r="CR88" s="17" t="s">
        <v>9536</v>
      </c>
      <c r="CS88" s="17" t="s">
        <v>9536</v>
      </c>
      <c r="CT88" s="17" t="s">
        <v>9536</v>
      </c>
      <c r="CU88" s="17" t="s">
        <v>9536</v>
      </c>
      <c r="CV88" s="17" t="s">
        <v>9536</v>
      </c>
      <c r="CW88" s="17" t="s">
        <v>9536</v>
      </c>
      <c r="CX88" s="17" t="s">
        <v>9536</v>
      </c>
      <c r="CY88" s="17" t="s">
        <v>9536</v>
      </c>
      <c r="CZ88" s="17" t="s">
        <v>9536</v>
      </c>
      <c r="DA88" s="17" t="s">
        <v>9536</v>
      </c>
      <c r="DB88" s="17" t="s">
        <v>9536</v>
      </c>
      <c r="DC88" s="17" t="s">
        <v>9536</v>
      </c>
      <c r="DD88" s="17" t="s">
        <v>9536</v>
      </c>
      <c r="DE88" s="17" t="s">
        <v>9536</v>
      </c>
      <c r="DF88" s="17" t="s">
        <v>9536</v>
      </c>
      <c r="DG88" s="17" t="s">
        <v>9536</v>
      </c>
      <c r="DH88" s="17" t="s">
        <v>9536</v>
      </c>
      <c r="DI88" s="17" t="s">
        <v>9536</v>
      </c>
      <c r="DJ88" s="17" t="s">
        <v>9536</v>
      </c>
      <c r="DK88" s="17" t="s">
        <v>9536</v>
      </c>
      <c r="DL88" s="17" t="s">
        <v>9536</v>
      </c>
      <c r="DM88" s="17" t="s">
        <v>9536</v>
      </c>
      <c r="DN88" s="17" t="s">
        <v>9536</v>
      </c>
      <c r="DO88" s="17" t="s">
        <v>9536</v>
      </c>
      <c r="DP88" s="17" t="s">
        <v>9536</v>
      </c>
      <c r="DQ88" s="17" t="s">
        <v>9536</v>
      </c>
      <c r="DR88" s="17" t="s">
        <v>9536</v>
      </c>
      <c r="DS88" s="17" t="s">
        <v>9536</v>
      </c>
      <c r="DT88" s="17" t="s">
        <v>9536</v>
      </c>
      <c r="DU88" s="17" t="s">
        <v>9536</v>
      </c>
      <c r="DV88" s="17" t="s">
        <v>9536</v>
      </c>
      <c r="DW88" s="17" t="s">
        <v>9536</v>
      </c>
      <c r="DX88" s="17" t="s">
        <v>9536</v>
      </c>
      <c r="DY88" s="17" t="s">
        <v>9536</v>
      </c>
      <c r="DZ88" s="17" t="s">
        <v>9536</v>
      </c>
      <c r="EA88" s="17" t="s">
        <v>9536</v>
      </c>
      <c r="EB88" s="17" t="s">
        <v>9536</v>
      </c>
      <c r="EC88" s="17" t="s">
        <v>9536</v>
      </c>
      <c r="ED88" s="17" t="s">
        <v>9536</v>
      </c>
      <c r="EE88" s="17" t="s">
        <v>9536</v>
      </c>
      <c r="EF88" s="17" t="s">
        <v>9536</v>
      </c>
      <c r="EG88" s="17" t="s">
        <v>9536</v>
      </c>
      <c r="EH88" s="17" t="s">
        <v>9536</v>
      </c>
      <c r="EI88" s="17" t="s">
        <v>9536</v>
      </c>
      <c r="EJ88" s="17" t="s">
        <v>9536</v>
      </c>
      <c r="EK88" s="17" t="s">
        <v>9536</v>
      </c>
      <c r="EL88" s="17" t="s">
        <v>9536</v>
      </c>
      <c r="EM88" s="17" t="s">
        <v>9536</v>
      </c>
      <c r="EN88" s="17" t="s">
        <v>9536</v>
      </c>
      <c r="EO88" s="17" t="s">
        <v>9536</v>
      </c>
      <c r="EP88" s="17" t="s">
        <v>9536</v>
      </c>
      <c r="EQ88" s="17" t="s">
        <v>9536</v>
      </c>
      <c r="ER88" s="17" t="s">
        <v>9536</v>
      </c>
      <c r="ES88" s="17" t="s">
        <v>9536</v>
      </c>
      <c r="ET88" s="17" t="s">
        <v>9536</v>
      </c>
      <c r="EU88" s="17" t="s">
        <v>9536</v>
      </c>
      <c r="EV88" s="17" t="s">
        <v>9536</v>
      </c>
      <c r="EW88" s="17" t="s">
        <v>9536</v>
      </c>
      <c r="EX88" s="17" t="s">
        <v>9536</v>
      </c>
      <c r="EY88" s="17" t="s">
        <v>9536</v>
      </c>
      <c r="EZ88" s="17" t="s">
        <v>9536</v>
      </c>
      <c r="FA88" s="17" t="s">
        <v>9536</v>
      </c>
      <c r="FB88" s="17" t="s">
        <v>9536</v>
      </c>
      <c r="FC88" s="17" t="s">
        <v>9536</v>
      </c>
      <c r="FD88" s="17" t="s">
        <v>9536</v>
      </c>
      <c r="FE88" s="17" t="s">
        <v>9536</v>
      </c>
      <c r="FF88" s="17" t="s">
        <v>9536</v>
      </c>
      <c r="FG88" s="17" t="s">
        <v>9536</v>
      </c>
      <c r="FH88" s="17" t="s">
        <v>9536</v>
      </c>
      <c r="FI88" s="17" t="s">
        <v>9536</v>
      </c>
      <c r="FJ88" s="17" t="s">
        <v>9536</v>
      </c>
      <c r="FK88" s="17" t="s">
        <v>9536</v>
      </c>
      <c r="FL88" s="17" t="s">
        <v>9536</v>
      </c>
      <c r="FM88" s="17" t="s">
        <v>9536</v>
      </c>
      <c r="FN88" s="17" t="s">
        <v>9536</v>
      </c>
      <c r="FO88" s="17" t="s">
        <v>9536</v>
      </c>
      <c r="FP88" s="17" t="s">
        <v>9536</v>
      </c>
      <c r="FQ88" s="17" t="s">
        <v>9536</v>
      </c>
      <c r="FR88" s="17" t="s">
        <v>9536</v>
      </c>
      <c r="FS88" s="17" t="s">
        <v>9536</v>
      </c>
      <c r="FT88" s="17" t="s">
        <v>9536</v>
      </c>
      <c r="FU88" s="17" t="s">
        <v>9536</v>
      </c>
      <c r="FV88" s="17" t="s">
        <v>9536</v>
      </c>
      <c r="FW88" s="17" t="s">
        <v>9536</v>
      </c>
      <c r="FX88" s="17" t="s">
        <v>9536</v>
      </c>
      <c r="FY88" s="17" t="s">
        <v>9536</v>
      </c>
      <c r="FZ88" s="17" t="s">
        <v>9536</v>
      </c>
      <c r="GA88" s="17" t="s">
        <v>9536</v>
      </c>
      <c r="GB88" s="17" t="s">
        <v>9536</v>
      </c>
      <c r="GC88" s="17" t="s">
        <v>9536</v>
      </c>
      <c r="GD88" s="17" t="s">
        <v>9536</v>
      </c>
      <c r="GE88" s="17" t="s">
        <v>9536</v>
      </c>
      <c r="GF88" s="17" t="s">
        <v>9536</v>
      </c>
      <c r="GG88" s="17" t="s">
        <v>9536</v>
      </c>
      <c r="GH88" s="17" t="s">
        <v>9536</v>
      </c>
      <c r="GI88" s="17" t="s">
        <v>9536</v>
      </c>
      <c r="GJ88" s="17" t="s">
        <v>9536</v>
      </c>
      <c r="GK88" s="17" t="s">
        <v>9536</v>
      </c>
      <c r="GL88" s="17" t="s">
        <v>9536</v>
      </c>
      <c r="GM88" s="17" t="s">
        <v>9536</v>
      </c>
      <c r="GN88" s="17" t="s">
        <v>9536</v>
      </c>
      <c r="GO88" s="17" t="s">
        <v>9536</v>
      </c>
      <c r="GP88" s="17" t="s">
        <v>9536</v>
      </c>
      <c r="GQ88" s="17" t="s">
        <v>9536</v>
      </c>
      <c r="GR88" s="17" t="s">
        <v>9536</v>
      </c>
      <c r="GS88" s="17" t="s">
        <v>9536</v>
      </c>
      <c r="GT88" s="17" t="s">
        <v>9536</v>
      </c>
    </row>
    <row r="89" spans="1:202" s="2" customFormat="1"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</row>
    <row r="90" spans="1:202">
      <c r="A90" s="24" t="s">
        <v>405</v>
      </c>
      <c r="B90" s="24" t="s">
        <v>406</v>
      </c>
      <c r="C90" s="17" t="s">
        <v>407</v>
      </c>
      <c r="D90" s="17" t="s">
        <v>408</v>
      </c>
      <c r="E90" s="17" t="s">
        <v>409</v>
      </c>
      <c r="F90" s="17" t="s">
        <v>410</v>
      </c>
      <c r="G90" s="17" t="s">
        <v>411</v>
      </c>
      <c r="H90" s="17" t="s">
        <v>412</v>
      </c>
      <c r="I90" s="17" t="s">
        <v>413</v>
      </c>
      <c r="J90" s="17" t="s">
        <v>414</v>
      </c>
      <c r="K90" s="17" t="s">
        <v>415</v>
      </c>
      <c r="L90" s="17" t="s">
        <v>416</v>
      </c>
      <c r="M90" s="17" t="s">
        <v>417</v>
      </c>
      <c r="N90" s="17" t="s">
        <v>418</v>
      </c>
      <c r="O90" s="17" t="s">
        <v>419</v>
      </c>
      <c r="P90" s="17" t="s">
        <v>420</v>
      </c>
      <c r="Q90" s="17" t="s">
        <v>421</v>
      </c>
      <c r="R90" s="17" t="s">
        <v>422</v>
      </c>
      <c r="S90" s="17" t="s">
        <v>423</v>
      </c>
      <c r="T90" s="17" t="s">
        <v>424</v>
      </c>
      <c r="U90" s="17" t="s">
        <v>425</v>
      </c>
      <c r="V90" s="17" t="s">
        <v>426</v>
      </c>
      <c r="W90" s="17" t="s">
        <v>427</v>
      </c>
      <c r="X90" s="17" t="s">
        <v>428</v>
      </c>
      <c r="Y90" s="17" t="s">
        <v>429</v>
      </c>
      <c r="Z90" s="17" t="s">
        <v>430</v>
      </c>
      <c r="AA90" s="17" t="s">
        <v>431</v>
      </c>
      <c r="AB90" s="17" t="s">
        <v>432</v>
      </c>
      <c r="AC90" s="17" t="s">
        <v>433</v>
      </c>
      <c r="AD90" s="17" t="s">
        <v>434</v>
      </c>
      <c r="AE90" s="17" t="s">
        <v>435</v>
      </c>
      <c r="AF90" s="17" t="s">
        <v>436</v>
      </c>
      <c r="AG90" s="17" t="s">
        <v>437</v>
      </c>
      <c r="AH90" s="17" t="s">
        <v>438</v>
      </c>
      <c r="AI90" s="17" t="s">
        <v>439</v>
      </c>
      <c r="AJ90" s="17" t="s">
        <v>440</v>
      </c>
      <c r="AK90" s="17" t="s">
        <v>441</v>
      </c>
      <c r="AL90" s="17" t="s">
        <v>442</v>
      </c>
      <c r="AM90" s="17" t="s">
        <v>443</v>
      </c>
      <c r="AN90" s="17" t="s">
        <v>444</v>
      </c>
      <c r="AO90" s="17" t="s">
        <v>445</v>
      </c>
      <c r="AP90" s="17" t="s">
        <v>446</v>
      </c>
      <c r="AQ90" s="17" t="s">
        <v>447</v>
      </c>
      <c r="AR90" s="17" t="s">
        <v>448</v>
      </c>
      <c r="AS90" s="17" t="s">
        <v>449</v>
      </c>
      <c r="AT90" s="17" t="s">
        <v>450</v>
      </c>
      <c r="AU90" s="17" t="s">
        <v>451</v>
      </c>
      <c r="AV90" s="17" t="s">
        <v>452</v>
      </c>
      <c r="AW90" s="17" t="s">
        <v>453</v>
      </c>
      <c r="AX90" s="17" t="s">
        <v>454</v>
      </c>
      <c r="AY90" s="17" t="s">
        <v>455</v>
      </c>
      <c r="AZ90" s="17" t="s">
        <v>456</v>
      </c>
      <c r="BA90" s="17" t="s">
        <v>457</v>
      </c>
      <c r="BB90" s="17" t="s">
        <v>458</v>
      </c>
      <c r="BC90" s="17" t="s">
        <v>459</v>
      </c>
      <c r="BD90" s="17" t="s">
        <v>460</v>
      </c>
      <c r="BE90" s="17" t="s">
        <v>461</v>
      </c>
      <c r="BF90" s="17" t="s">
        <v>462</v>
      </c>
      <c r="BG90" s="17" t="s">
        <v>463</v>
      </c>
      <c r="BH90" s="17" t="s">
        <v>464</v>
      </c>
      <c r="BI90" s="17" t="s">
        <v>465</v>
      </c>
      <c r="BJ90" s="17" t="s">
        <v>466</v>
      </c>
      <c r="BK90" s="17" t="s">
        <v>467</v>
      </c>
      <c r="BL90" s="17" t="s">
        <v>468</v>
      </c>
      <c r="BM90" s="17" t="s">
        <v>469</v>
      </c>
      <c r="BN90" s="17" t="s">
        <v>470</v>
      </c>
      <c r="BO90" s="17" t="s">
        <v>471</v>
      </c>
      <c r="BP90" s="17" t="s">
        <v>472</v>
      </c>
      <c r="BQ90" s="17" t="s">
        <v>473</v>
      </c>
      <c r="BR90" s="17" t="s">
        <v>474</v>
      </c>
      <c r="BS90" s="17" t="s">
        <v>475</v>
      </c>
      <c r="BT90" s="17" t="s">
        <v>476</v>
      </c>
      <c r="BU90" s="17" t="s">
        <v>477</v>
      </c>
      <c r="BV90" s="17" t="s">
        <v>478</v>
      </c>
      <c r="BW90" s="17" t="s">
        <v>479</v>
      </c>
      <c r="BX90" s="17" t="s">
        <v>480</v>
      </c>
      <c r="BY90" s="17" t="s">
        <v>481</v>
      </c>
      <c r="BZ90" s="17" t="s">
        <v>482</v>
      </c>
      <c r="CA90" s="17" t="s">
        <v>483</v>
      </c>
      <c r="CB90" s="17" t="s">
        <v>484</v>
      </c>
      <c r="CC90" s="17" t="s">
        <v>485</v>
      </c>
      <c r="CD90" s="17" t="s">
        <v>486</v>
      </c>
      <c r="CE90" s="17" t="s">
        <v>487</v>
      </c>
      <c r="CF90" s="17" t="s">
        <v>488</v>
      </c>
      <c r="CG90" s="17" t="s">
        <v>489</v>
      </c>
      <c r="CH90" s="17" t="s">
        <v>490</v>
      </c>
      <c r="CI90" s="17" t="s">
        <v>491</v>
      </c>
      <c r="CJ90" s="17" t="s">
        <v>492</v>
      </c>
      <c r="CK90" s="17" t="s">
        <v>493</v>
      </c>
      <c r="CL90" s="17" t="s">
        <v>494</v>
      </c>
      <c r="CM90" s="17" t="s">
        <v>495</v>
      </c>
      <c r="CN90" s="17" t="s">
        <v>496</v>
      </c>
      <c r="CO90" s="17" t="s">
        <v>497</v>
      </c>
      <c r="CP90" s="17" t="s">
        <v>498</v>
      </c>
      <c r="CQ90" s="17" t="s">
        <v>499</v>
      </c>
      <c r="CR90" s="17" t="s">
        <v>500</v>
      </c>
      <c r="CS90" s="17" t="s">
        <v>501</v>
      </c>
      <c r="CT90" s="17" t="s">
        <v>502</v>
      </c>
      <c r="CU90" s="17" t="s">
        <v>503</v>
      </c>
      <c r="CV90" s="17" t="s">
        <v>504</v>
      </c>
      <c r="CW90" s="17" t="s">
        <v>505</v>
      </c>
      <c r="CX90" s="17" t="s">
        <v>506</v>
      </c>
      <c r="CY90" s="17" t="s">
        <v>507</v>
      </c>
      <c r="CZ90" s="17" t="s">
        <v>508</v>
      </c>
      <c r="DA90" s="17" t="s">
        <v>509</v>
      </c>
      <c r="DB90" s="17" t="s">
        <v>510</v>
      </c>
      <c r="DC90" s="17" t="s">
        <v>511</v>
      </c>
      <c r="DD90" s="17" t="s">
        <v>512</v>
      </c>
      <c r="DE90" s="17" t="s">
        <v>513</v>
      </c>
      <c r="DF90" s="17" t="s">
        <v>514</v>
      </c>
      <c r="DG90" s="17" t="s">
        <v>515</v>
      </c>
      <c r="DH90" s="17" t="s">
        <v>516</v>
      </c>
      <c r="DI90" s="17" t="s">
        <v>517</v>
      </c>
      <c r="DJ90" s="17" t="s">
        <v>518</v>
      </c>
      <c r="DK90" s="17" t="s">
        <v>519</v>
      </c>
      <c r="DL90" s="17" t="s">
        <v>520</v>
      </c>
      <c r="DM90" s="17" t="s">
        <v>521</v>
      </c>
      <c r="DN90" s="17" t="s">
        <v>522</v>
      </c>
      <c r="DO90" s="17" t="s">
        <v>523</v>
      </c>
      <c r="DP90" s="17" t="s">
        <v>524</v>
      </c>
      <c r="DQ90" s="17" t="s">
        <v>525</v>
      </c>
      <c r="DR90" s="17" t="s">
        <v>526</v>
      </c>
      <c r="DS90" s="17" t="s">
        <v>527</v>
      </c>
      <c r="DT90" s="17" t="s">
        <v>528</v>
      </c>
      <c r="DU90" s="17" t="s">
        <v>529</v>
      </c>
      <c r="DV90" s="17" t="s">
        <v>530</v>
      </c>
      <c r="DW90" s="17" t="s">
        <v>531</v>
      </c>
      <c r="DX90" s="17" t="s">
        <v>532</v>
      </c>
      <c r="DY90" s="17" t="s">
        <v>533</v>
      </c>
      <c r="DZ90" s="17" t="s">
        <v>534</v>
      </c>
      <c r="EA90" s="17" t="s">
        <v>535</v>
      </c>
      <c r="EB90" s="17" t="s">
        <v>536</v>
      </c>
      <c r="EC90" s="17" t="s">
        <v>537</v>
      </c>
      <c r="ED90" s="17" t="s">
        <v>538</v>
      </c>
      <c r="EE90" s="17" t="s">
        <v>539</v>
      </c>
      <c r="EF90" s="17" t="s">
        <v>540</v>
      </c>
      <c r="EG90" s="17" t="s">
        <v>541</v>
      </c>
      <c r="EH90" s="17" t="s">
        <v>542</v>
      </c>
      <c r="EI90" s="17" t="s">
        <v>543</v>
      </c>
      <c r="EJ90" s="17" t="s">
        <v>544</v>
      </c>
      <c r="EK90" s="17" t="s">
        <v>545</v>
      </c>
      <c r="EL90" s="17" t="s">
        <v>546</v>
      </c>
      <c r="EM90" s="17" t="s">
        <v>547</v>
      </c>
      <c r="EN90" s="17" t="s">
        <v>548</v>
      </c>
      <c r="EO90" s="17" t="s">
        <v>549</v>
      </c>
      <c r="EP90" s="17" t="s">
        <v>550</v>
      </c>
      <c r="EQ90" s="17" t="s">
        <v>551</v>
      </c>
      <c r="ER90" s="17" t="s">
        <v>552</v>
      </c>
      <c r="ES90" s="17" t="s">
        <v>553</v>
      </c>
      <c r="ET90" s="17" t="s">
        <v>554</v>
      </c>
      <c r="EU90" s="17" t="s">
        <v>555</v>
      </c>
      <c r="EV90" s="17" t="s">
        <v>556</v>
      </c>
      <c r="EW90" s="17" t="s">
        <v>557</v>
      </c>
      <c r="EX90" s="17" t="s">
        <v>558</v>
      </c>
      <c r="EY90" s="17" t="s">
        <v>559</v>
      </c>
      <c r="EZ90" s="17" t="s">
        <v>560</v>
      </c>
      <c r="FA90" s="17" t="s">
        <v>561</v>
      </c>
      <c r="FB90" s="17" t="s">
        <v>562</v>
      </c>
      <c r="FC90" s="17" t="s">
        <v>563</v>
      </c>
      <c r="FD90" s="17" t="s">
        <v>564</v>
      </c>
      <c r="FE90" s="17" t="s">
        <v>565</v>
      </c>
      <c r="FF90" s="17" t="s">
        <v>566</v>
      </c>
      <c r="FG90" s="17" t="s">
        <v>567</v>
      </c>
      <c r="FH90" s="17" t="s">
        <v>568</v>
      </c>
      <c r="FI90" s="17" t="s">
        <v>569</v>
      </c>
      <c r="FJ90" s="17" t="s">
        <v>570</v>
      </c>
      <c r="FK90" s="17" t="s">
        <v>571</v>
      </c>
      <c r="FL90" s="17" t="s">
        <v>572</v>
      </c>
      <c r="FM90" s="17" t="s">
        <v>573</v>
      </c>
      <c r="FN90" s="17" t="s">
        <v>574</v>
      </c>
      <c r="FO90" s="17" t="s">
        <v>575</v>
      </c>
      <c r="FP90" s="17" t="s">
        <v>576</v>
      </c>
      <c r="FQ90" s="17" t="s">
        <v>577</v>
      </c>
      <c r="FR90" s="17" t="s">
        <v>578</v>
      </c>
      <c r="FS90" s="17" t="s">
        <v>579</v>
      </c>
      <c r="FT90" s="17" t="s">
        <v>580</v>
      </c>
      <c r="FU90" s="17" t="s">
        <v>581</v>
      </c>
      <c r="FV90" s="17" t="s">
        <v>582</v>
      </c>
      <c r="FW90" s="17" t="s">
        <v>583</v>
      </c>
      <c r="FX90" s="17" t="s">
        <v>584</v>
      </c>
      <c r="FY90" s="17" t="s">
        <v>585</v>
      </c>
      <c r="FZ90" s="17" t="s">
        <v>586</v>
      </c>
      <c r="GA90" s="17" t="s">
        <v>587</v>
      </c>
      <c r="GB90" s="17" t="s">
        <v>588</v>
      </c>
      <c r="GC90" s="17" t="s">
        <v>589</v>
      </c>
      <c r="GD90" s="17" t="s">
        <v>590</v>
      </c>
      <c r="GE90" s="17" t="s">
        <v>591</v>
      </c>
      <c r="GF90" s="17" t="s">
        <v>592</v>
      </c>
      <c r="GG90" s="17" t="s">
        <v>593</v>
      </c>
      <c r="GH90" s="17" t="s">
        <v>594</v>
      </c>
      <c r="GI90" s="17" t="s">
        <v>595</v>
      </c>
      <c r="GJ90" s="17" t="s">
        <v>596</v>
      </c>
      <c r="GK90" s="17" t="s">
        <v>597</v>
      </c>
      <c r="GL90" s="17" t="s">
        <v>598</v>
      </c>
      <c r="GM90" s="17" t="s">
        <v>599</v>
      </c>
      <c r="GN90" s="17" t="s">
        <v>600</v>
      </c>
      <c r="GO90" s="17" t="s">
        <v>601</v>
      </c>
      <c r="GP90" s="17" t="s">
        <v>602</v>
      </c>
      <c r="GQ90" s="17" t="s">
        <v>603</v>
      </c>
      <c r="GR90" s="17" t="s">
        <v>604</v>
      </c>
      <c r="GS90" s="17" t="s">
        <v>605</v>
      </c>
      <c r="GT90" s="17" t="s">
        <v>606</v>
      </c>
    </row>
    <row r="91" spans="1:202">
      <c r="A91" s="24" t="s">
        <v>607</v>
      </c>
      <c r="B91" s="24" t="s">
        <v>208</v>
      </c>
      <c r="C91" s="17" t="s">
        <v>9536</v>
      </c>
      <c r="D91" s="17" t="s">
        <v>9536</v>
      </c>
      <c r="E91" s="17" t="s">
        <v>9536</v>
      </c>
      <c r="F91" s="17" t="s">
        <v>9536</v>
      </c>
      <c r="G91" s="17" t="s">
        <v>9536</v>
      </c>
      <c r="H91" s="17" t="s">
        <v>9536</v>
      </c>
      <c r="I91" s="17" t="s">
        <v>9536</v>
      </c>
      <c r="J91" s="17" t="s">
        <v>9536</v>
      </c>
      <c r="K91" s="17" t="s">
        <v>9536</v>
      </c>
      <c r="L91" s="17" t="s">
        <v>9536</v>
      </c>
      <c r="M91" s="17" t="s">
        <v>9536</v>
      </c>
      <c r="N91" s="17" t="s">
        <v>9536</v>
      </c>
      <c r="O91" s="17" t="s">
        <v>9536</v>
      </c>
      <c r="P91" s="17" t="s">
        <v>9536</v>
      </c>
      <c r="Q91" s="17" t="s">
        <v>9536</v>
      </c>
      <c r="R91" s="17" t="s">
        <v>9536</v>
      </c>
      <c r="S91" s="17" t="s">
        <v>9536</v>
      </c>
      <c r="T91" s="17" t="s">
        <v>9536</v>
      </c>
      <c r="U91" s="17" t="s">
        <v>9536</v>
      </c>
      <c r="V91" s="17" t="s">
        <v>9536</v>
      </c>
      <c r="W91" s="17" t="s">
        <v>9536</v>
      </c>
      <c r="X91" s="17" t="s">
        <v>9536</v>
      </c>
      <c r="Y91" s="17" t="s">
        <v>9536</v>
      </c>
      <c r="Z91" s="17" t="s">
        <v>9536</v>
      </c>
      <c r="AA91" s="17" t="s">
        <v>9536</v>
      </c>
      <c r="AB91" s="17" t="s">
        <v>9536</v>
      </c>
      <c r="AC91" s="17" t="s">
        <v>9536</v>
      </c>
      <c r="AD91" s="17" t="s">
        <v>9536</v>
      </c>
      <c r="AE91" s="17" t="s">
        <v>9536</v>
      </c>
      <c r="AF91" s="17" t="s">
        <v>9536</v>
      </c>
      <c r="AG91" s="17" t="s">
        <v>9536</v>
      </c>
      <c r="AH91" s="17" t="s">
        <v>9536</v>
      </c>
      <c r="AI91" s="17" t="s">
        <v>9536</v>
      </c>
      <c r="AJ91" s="17" t="s">
        <v>9536</v>
      </c>
      <c r="AK91" s="17" t="s">
        <v>9536</v>
      </c>
      <c r="AL91" s="17" t="s">
        <v>9536</v>
      </c>
      <c r="AM91" s="17" t="s">
        <v>9536</v>
      </c>
      <c r="AN91" s="17" t="s">
        <v>9536</v>
      </c>
      <c r="AO91" s="17" t="s">
        <v>9536</v>
      </c>
      <c r="AP91" s="17" t="s">
        <v>9536</v>
      </c>
      <c r="AQ91" s="17" t="s">
        <v>9536</v>
      </c>
      <c r="AR91" s="17" t="s">
        <v>9536</v>
      </c>
      <c r="AS91" s="17" t="s">
        <v>9536</v>
      </c>
      <c r="AT91" s="17" t="s">
        <v>9536</v>
      </c>
      <c r="AU91" s="17" t="s">
        <v>9536</v>
      </c>
      <c r="AV91" s="17" t="s">
        <v>9536</v>
      </c>
      <c r="AW91" s="17" t="s">
        <v>9536</v>
      </c>
      <c r="AX91" s="17" t="s">
        <v>9536</v>
      </c>
      <c r="AY91" s="17" t="s">
        <v>9536</v>
      </c>
      <c r="AZ91" s="17" t="s">
        <v>9536</v>
      </c>
      <c r="BA91" s="17" t="s">
        <v>9536</v>
      </c>
      <c r="BB91" s="17" t="s">
        <v>9536</v>
      </c>
      <c r="BC91" s="17" t="s">
        <v>9536</v>
      </c>
      <c r="BD91" s="17" t="s">
        <v>9536</v>
      </c>
      <c r="BE91" s="17" t="s">
        <v>9536</v>
      </c>
      <c r="BF91" s="17" t="s">
        <v>9536</v>
      </c>
      <c r="BG91" s="17" t="s">
        <v>9536</v>
      </c>
      <c r="BH91" s="17" t="s">
        <v>9536</v>
      </c>
      <c r="BI91" s="17" t="s">
        <v>9536</v>
      </c>
      <c r="BJ91" s="17" t="s">
        <v>9536</v>
      </c>
      <c r="BK91" s="17" t="s">
        <v>9536</v>
      </c>
      <c r="BL91" s="17" t="s">
        <v>9536</v>
      </c>
      <c r="BM91" s="17" t="s">
        <v>9536</v>
      </c>
      <c r="BN91" s="17" t="s">
        <v>9536</v>
      </c>
      <c r="BO91" s="17" t="s">
        <v>9536</v>
      </c>
      <c r="BP91" s="17" t="s">
        <v>9536</v>
      </c>
      <c r="BQ91" s="17" t="s">
        <v>9536</v>
      </c>
      <c r="BR91" s="17" t="s">
        <v>9536</v>
      </c>
      <c r="BS91" s="17" t="s">
        <v>9536</v>
      </c>
      <c r="BT91" s="17" t="s">
        <v>9536</v>
      </c>
      <c r="BU91" s="17" t="s">
        <v>9536</v>
      </c>
      <c r="BV91" s="17" t="s">
        <v>9536</v>
      </c>
      <c r="BW91" s="17" t="s">
        <v>9536</v>
      </c>
      <c r="BX91" s="17" t="s">
        <v>9536</v>
      </c>
      <c r="BY91" s="17" t="s">
        <v>9536</v>
      </c>
      <c r="BZ91" s="17" t="s">
        <v>9536</v>
      </c>
      <c r="CA91" s="17" t="s">
        <v>9536</v>
      </c>
      <c r="CB91" s="17" t="s">
        <v>9536</v>
      </c>
      <c r="CC91" s="17" t="s">
        <v>9536</v>
      </c>
      <c r="CD91" s="17" t="s">
        <v>9536</v>
      </c>
      <c r="CE91" s="17" t="s">
        <v>9536</v>
      </c>
      <c r="CF91" s="17" t="s">
        <v>9536</v>
      </c>
      <c r="CG91" s="17" t="s">
        <v>9536</v>
      </c>
      <c r="CH91" s="17" t="s">
        <v>9536</v>
      </c>
      <c r="CI91" s="17" t="s">
        <v>9536</v>
      </c>
      <c r="CJ91" s="17" t="s">
        <v>9536</v>
      </c>
      <c r="CK91" s="17" t="s">
        <v>9536</v>
      </c>
      <c r="CL91" s="17" t="s">
        <v>9536</v>
      </c>
      <c r="CM91" s="17" t="s">
        <v>9536</v>
      </c>
      <c r="CN91" s="17" t="s">
        <v>9536</v>
      </c>
      <c r="CO91" s="17" t="s">
        <v>9536</v>
      </c>
      <c r="CP91" s="17" t="s">
        <v>9536</v>
      </c>
      <c r="CQ91" s="17" t="s">
        <v>9536</v>
      </c>
      <c r="CR91" s="17" t="s">
        <v>9536</v>
      </c>
      <c r="CS91" s="17" t="s">
        <v>9536</v>
      </c>
      <c r="CT91" s="17" t="s">
        <v>9536</v>
      </c>
      <c r="CU91" s="17" t="s">
        <v>9536</v>
      </c>
      <c r="CV91" s="17" t="s">
        <v>9536</v>
      </c>
      <c r="CW91" s="17" t="s">
        <v>9536</v>
      </c>
      <c r="CX91" s="17" t="s">
        <v>9536</v>
      </c>
      <c r="CY91" s="17" t="s">
        <v>9536</v>
      </c>
      <c r="CZ91" s="17" t="s">
        <v>9536</v>
      </c>
      <c r="DA91" s="17" t="s">
        <v>9536</v>
      </c>
      <c r="DB91" s="17" t="s">
        <v>9536</v>
      </c>
      <c r="DC91" s="17" t="s">
        <v>9536</v>
      </c>
      <c r="DD91" s="17" t="s">
        <v>9536</v>
      </c>
      <c r="DE91" s="17" t="s">
        <v>9536</v>
      </c>
      <c r="DF91" s="17" t="s">
        <v>9536</v>
      </c>
      <c r="DG91" s="17" t="s">
        <v>9536</v>
      </c>
      <c r="DH91" s="17" t="s">
        <v>9536</v>
      </c>
      <c r="DI91" s="17" t="s">
        <v>9536</v>
      </c>
      <c r="DJ91" s="17" t="s">
        <v>9536</v>
      </c>
      <c r="DK91" s="17" t="s">
        <v>9536</v>
      </c>
      <c r="DL91" s="17" t="s">
        <v>9536</v>
      </c>
      <c r="DM91" s="17" t="s">
        <v>9536</v>
      </c>
      <c r="DN91" s="17" t="s">
        <v>9536</v>
      </c>
      <c r="DO91" s="17" t="s">
        <v>9536</v>
      </c>
      <c r="DP91" s="17" t="s">
        <v>9536</v>
      </c>
      <c r="DQ91" s="17" t="s">
        <v>9536</v>
      </c>
      <c r="DR91" s="17" t="s">
        <v>9536</v>
      </c>
      <c r="DS91" s="17" t="s">
        <v>9536</v>
      </c>
      <c r="DT91" s="17" t="s">
        <v>9536</v>
      </c>
      <c r="DU91" s="17" t="s">
        <v>9536</v>
      </c>
      <c r="DV91" s="17" t="s">
        <v>9536</v>
      </c>
      <c r="DW91" s="17" t="s">
        <v>9536</v>
      </c>
      <c r="DX91" s="17" t="s">
        <v>9536</v>
      </c>
      <c r="DY91" s="17" t="s">
        <v>9536</v>
      </c>
      <c r="DZ91" s="17" t="s">
        <v>9536</v>
      </c>
      <c r="EA91" s="17" t="s">
        <v>9536</v>
      </c>
      <c r="EB91" s="17" t="s">
        <v>9536</v>
      </c>
      <c r="EC91" s="17" t="s">
        <v>9536</v>
      </c>
      <c r="ED91" s="17" t="s">
        <v>9536</v>
      </c>
      <c r="EE91" s="17" t="s">
        <v>9536</v>
      </c>
      <c r="EF91" s="17" t="s">
        <v>9536</v>
      </c>
      <c r="EG91" s="17" t="s">
        <v>9536</v>
      </c>
      <c r="EH91" s="17" t="s">
        <v>9536</v>
      </c>
      <c r="EI91" s="17" t="s">
        <v>9536</v>
      </c>
      <c r="EJ91" s="17" t="s">
        <v>9536</v>
      </c>
      <c r="EK91" s="17" t="s">
        <v>9536</v>
      </c>
      <c r="EL91" s="17" t="s">
        <v>9536</v>
      </c>
      <c r="EM91" s="17" t="s">
        <v>9536</v>
      </c>
      <c r="EN91" s="17" t="s">
        <v>9536</v>
      </c>
      <c r="EO91" s="17" t="s">
        <v>9536</v>
      </c>
      <c r="EP91" s="17" t="s">
        <v>9536</v>
      </c>
      <c r="EQ91" s="17" t="s">
        <v>9536</v>
      </c>
      <c r="ER91" s="17" t="s">
        <v>9536</v>
      </c>
      <c r="ES91" s="17" t="s">
        <v>9536</v>
      </c>
      <c r="ET91" s="17" t="s">
        <v>9536</v>
      </c>
      <c r="EU91" s="17" t="s">
        <v>9536</v>
      </c>
      <c r="EV91" s="17" t="s">
        <v>9536</v>
      </c>
      <c r="EW91" s="17" t="s">
        <v>9536</v>
      </c>
      <c r="EX91" s="17" t="s">
        <v>9536</v>
      </c>
      <c r="EY91" s="17" t="s">
        <v>9536</v>
      </c>
      <c r="EZ91" s="17" t="s">
        <v>9536</v>
      </c>
      <c r="FA91" s="17" t="s">
        <v>9536</v>
      </c>
      <c r="FB91" s="17" t="s">
        <v>9536</v>
      </c>
      <c r="FC91" s="17" t="s">
        <v>9536</v>
      </c>
      <c r="FD91" s="17" t="s">
        <v>9536</v>
      </c>
      <c r="FE91" s="17" t="s">
        <v>9536</v>
      </c>
      <c r="FF91" s="17" t="s">
        <v>9536</v>
      </c>
      <c r="FG91" s="17" t="s">
        <v>9536</v>
      </c>
      <c r="FH91" s="17" t="s">
        <v>9536</v>
      </c>
      <c r="FI91" s="17" t="s">
        <v>9536</v>
      </c>
      <c r="FJ91" s="17" t="s">
        <v>9536</v>
      </c>
      <c r="FK91" s="17" t="s">
        <v>9536</v>
      </c>
      <c r="FL91" s="17" t="s">
        <v>9536</v>
      </c>
      <c r="FM91" s="17" t="s">
        <v>9536</v>
      </c>
      <c r="FN91" s="17" t="s">
        <v>9536</v>
      </c>
      <c r="FO91" s="17" t="s">
        <v>9536</v>
      </c>
      <c r="FP91" s="17" t="s">
        <v>9536</v>
      </c>
      <c r="FQ91" s="17" t="s">
        <v>9536</v>
      </c>
      <c r="FR91" s="17" t="s">
        <v>9536</v>
      </c>
      <c r="FS91" s="17" t="s">
        <v>9536</v>
      </c>
      <c r="FT91" s="17" t="s">
        <v>9536</v>
      </c>
      <c r="FU91" s="17" t="s">
        <v>9536</v>
      </c>
      <c r="FV91" s="17" t="s">
        <v>9536</v>
      </c>
      <c r="FW91" s="17" t="s">
        <v>9536</v>
      </c>
      <c r="FX91" s="17" t="s">
        <v>9536</v>
      </c>
      <c r="FY91" s="17" t="s">
        <v>9536</v>
      </c>
      <c r="FZ91" s="17" t="s">
        <v>9536</v>
      </c>
      <c r="GA91" s="17" t="s">
        <v>9536</v>
      </c>
      <c r="GB91" s="17" t="s">
        <v>9536</v>
      </c>
      <c r="GC91" s="17" t="s">
        <v>9536</v>
      </c>
      <c r="GD91" s="17" t="s">
        <v>9536</v>
      </c>
      <c r="GE91" s="17" t="s">
        <v>9536</v>
      </c>
      <c r="GF91" s="17" t="s">
        <v>9536</v>
      </c>
      <c r="GG91" s="17" t="s">
        <v>9536</v>
      </c>
      <c r="GH91" s="17" t="s">
        <v>9536</v>
      </c>
      <c r="GI91" s="17" t="s">
        <v>9536</v>
      </c>
      <c r="GJ91" s="17" t="s">
        <v>9536</v>
      </c>
      <c r="GK91" s="17" t="s">
        <v>9536</v>
      </c>
      <c r="GL91" s="17" t="s">
        <v>9536</v>
      </c>
      <c r="GM91" s="17" t="s">
        <v>9536</v>
      </c>
      <c r="GN91" s="17" t="s">
        <v>9536</v>
      </c>
      <c r="GO91" s="17" t="s">
        <v>9536</v>
      </c>
      <c r="GP91" s="17" t="s">
        <v>9536</v>
      </c>
      <c r="GQ91" s="17" t="s">
        <v>9536</v>
      </c>
      <c r="GR91" s="17" t="s">
        <v>9536</v>
      </c>
      <c r="GS91" s="17" t="s">
        <v>9536</v>
      </c>
      <c r="GT91" s="17" t="s">
        <v>9536</v>
      </c>
    </row>
    <row r="92" spans="1:202" s="3" customFormat="1">
      <c r="A92" s="24" t="s">
        <v>608</v>
      </c>
      <c r="B92" s="346" t="s">
        <v>609</v>
      </c>
      <c r="C92" s="347" t="s">
        <v>9536</v>
      </c>
      <c r="D92" s="347" t="s">
        <v>9536</v>
      </c>
      <c r="E92" s="347" t="s">
        <v>9536</v>
      </c>
      <c r="F92" s="347" t="s">
        <v>9536</v>
      </c>
      <c r="G92" s="347" t="s">
        <v>9536</v>
      </c>
      <c r="H92" s="347" t="s">
        <v>9536</v>
      </c>
      <c r="I92" s="347" t="s">
        <v>9536</v>
      </c>
      <c r="J92" s="347" t="s">
        <v>9536</v>
      </c>
      <c r="K92" s="347" t="s">
        <v>9536</v>
      </c>
      <c r="L92" s="347" t="s">
        <v>9536</v>
      </c>
      <c r="M92" s="347" t="s">
        <v>9536</v>
      </c>
      <c r="N92" s="347" t="s">
        <v>9536</v>
      </c>
      <c r="O92" s="347" t="s">
        <v>9536</v>
      </c>
      <c r="P92" s="347" t="s">
        <v>9536</v>
      </c>
      <c r="Q92" s="347" t="s">
        <v>9536</v>
      </c>
      <c r="R92" s="347" t="s">
        <v>9536</v>
      </c>
      <c r="S92" s="347" t="s">
        <v>9536</v>
      </c>
      <c r="T92" s="347" t="s">
        <v>9536</v>
      </c>
      <c r="U92" s="347" t="s">
        <v>9536</v>
      </c>
      <c r="V92" s="347" t="s">
        <v>9536</v>
      </c>
      <c r="W92" s="347" t="s">
        <v>9536</v>
      </c>
      <c r="X92" s="347" t="s">
        <v>9536</v>
      </c>
      <c r="Y92" s="347" t="s">
        <v>9536</v>
      </c>
      <c r="Z92" s="347" t="s">
        <v>9536</v>
      </c>
      <c r="AA92" s="347" t="s">
        <v>9536</v>
      </c>
      <c r="AB92" s="347" t="s">
        <v>9536</v>
      </c>
      <c r="AC92" s="347" t="s">
        <v>9536</v>
      </c>
      <c r="AD92" s="347" t="s">
        <v>9536</v>
      </c>
      <c r="AE92" s="347" t="s">
        <v>9536</v>
      </c>
      <c r="AF92" s="347" t="s">
        <v>9536</v>
      </c>
      <c r="AG92" s="347" t="s">
        <v>9536</v>
      </c>
      <c r="AH92" s="347" t="s">
        <v>9536</v>
      </c>
      <c r="AI92" s="347" t="s">
        <v>9536</v>
      </c>
      <c r="AJ92" s="347" t="s">
        <v>9536</v>
      </c>
      <c r="AK92" s="347" t="s">
        <v>9536</v>
      </c>
      <c r="AL92" s="347" t="s">
        <v>9536</v>
      </c>
      <c r="AM92" s="347" t="s">
        <v>9536</v>
      </c>
      <c r="AN92" s="347" t="s">
        <v>9536</v>
      </c>
      <c r="AO92" s="347" t="s">
        <v>9536</v>
      </c>
      <c r="AP92" s="347" t="s">
        <v>9536</v>
      </c>
      <c r="AQ92" s="347" t="s">
        <v>9536</v>
      </c>
      <c r="AR92" s="347" t="s">
        <v>9536</v>
      </c>
      <c r="AS92" s="347" t="s">
        <v>9536</v>
      </c>
      <c r="AT92" s="347" t="s">
        <v>9536</v>
      </c>
      <c r="AU92" s="347" t="s">
        <v>9536</v>
      </c>
      <c r="AV92" s="347" t="s">
        <v>9536</v>
      </c>
      <c r="AW92" s="347" t="s">
        <v>9536</v>
      </c>
      <c r="AX92" s="347" t="s">
        <v>9536</v>
      </c>
      <c r="AY92" s="347" t="s">
        <v>9536</v>
      </c>
      <c r="AZ92" s="347" t="s">
        <v>9536</v>
      </c>
      <c r="BA92" s="347" t="s">
        <v>9536</v>
      </c>
      <c r="BB92" s="347" t="s">
        <v>9536</v>
      </c>
      <c r="BC92" s="347" t="s">
        <v>9536</v>
      </c>
      <c r="BD92" s="347" t="s">
        <v>9536</v>
      </c>
      <c r="BE92" s="347" t="s">
        <v>9536</v>
      </c>
      <c r="BF92" s="347" t="s">
        <v>9536</v>
      </c>
      <c r="BG92" s="347" t="s">
        <v>9536</v>
      </c>
      <c r="BH92" s="347" t="s">
        <v>9536</v>
      </c>
      <c r="BI92" s="347" t="s">
        <v>9536</v>
      </c>
      <c r="BJ92" s="347" t="s">
        <v>9536</v>
      </c>
      <c r="BK92" s="347" t="s">
        <v>9536</v>
      </c>
      <c r="BL92" s="347" t="s">
        <v>9536</v>
      </c>
      <c r="BM92" s="347" t="s">
        <v>9536</v>
      </c>
      <c r="BN92" s="347" t="s">
        <v>9536</v>
      </c>
      <c r="BO92" s="347" t="s">
        <v>9536</v>
      </c>
      <c r="BP92" s="347" t="s">
        <v>9536</v>
      </c>
      <c r="BQ92" s="347" t="s">
        <v>9536</v>
      </c>
      <c r="BR92" s="347" t="s">
        <v>9536</v>
      </c>
      <c r="BS92" s="347" t="s">
        <v>9536</v>
      </c>
      <c r="BT92" s="347" t="s">
        <v>9536</v>
      </c>
      <c r="BU92" s="347" t="s">
        <v>9536</v>
      </c>
      <c r="BV92" s="347" t="s">
        <v>9536</v>
      </c>
      <c r="BW92" s="347" t="s">
        <v>9536</v>
      </c>
      <c r="BX92" s="347" t="s">
        <v>9536</v>
      </c>
      <c r="BY92" s="347" t="s">
        <v>9536</v>
      </c>
      <c r="BZ92" s="347" t="s">
        <v>9536</v>
      </c>
      <c r="CA92" s="347" t="s">
        <v>9536</v>
      </c>
      <c r="CB92" s="347" t="s">
        <v>9536</v>
      </c>
      <c r="CC92" s="347" t="s">
        <v>9536</v>
      </c>
      <c r="CD92" s="347" t="s">
        <v>9536</v>
      </c>
      <c r="CE92" s="347" t="s">
        <v>9536</v>
      </c>
      <c r="CF92" s="347" t="s">
        <v>9536</v>
      </c>
      <c r="CG92" s="347" t="s">
        <v>9536</v>
      </c>
      <c r="CH92" s="347" t="s">
        <v>9536</v>
      </c>
      <c r="CI92" s="347" t="s">
        <v>9536</v>
      </c>
      <c r="CJ92" s="347" t="s">
        <v>9536</v>
      </c>
      <c r="CK92" s="347" t="s">
        <v>9536</v>
      </c>
      <c r="CL92" s="347" t="s">
        <v>9536</v>
      </c>
      <c r="CM92" s="347" t="s">
        <v>9536</v>
      </c>
      <c r="CN92" s="347" t="s">
        <v>9536</v>
      </c>
      <c r="CO92" s="347" t="s">
        <v>9536</v>
      </c>
      <c r="CP92" s="347" t="s">
        <v>9536</v>
      </c>
      <c r="CQ92" s="347" t="s">
        <v>9536</v>
      </c>
      <c r="CR92" s="347" t="s">
        <v>9536</v>
      </c>
      <c r="CS92" s="347" t="s">
        <v>9536</v>
      </c>
      <c r="CT92" s="347" t="s">
        <v>9536</v>
      </c>
      <c r="CU92" s="347" t="s">
        <v>9536</v>
      </c>
      <c r="CV92" s="347" t="s">
        <v>9536</v>
      </c>
      <c r="CW92" s="347" t="s">
        <v>9536</v>
      </c>
      <c r="CX92" s="347" t="s">
        <v>9536</v>
      </c>
      <c r="CY92" s="347" t="s">
        <v>9536</v>
      </c>
      <c r="CZ92" s="347" t="s">
        <v>9536</v>
      </c>
      <c r="DA92" s="347" t="s">
        <v>9536</v>
      </c>
      <c r="DB92" s="347" t="s">
        <v>9536</v>
      </c>
      <c r="DC92" s="347" t="s">
        <v>9536</v>
      </c>
      <c r="DD92" s="347" t="s">
        <v>9536</v>
      </c>
      <c r="DE92" s="347" t="s">
        <v>9536</v>
      </c>
      <c r="DF92" s="347" t="s">
        <v>9536</v>
      </c>
      <c r="DG92" s="347" t="s">
        <v>9536</v>
      </c>
      <c r="DH92" s="347" t="s">
        <v>9536</v>
      </c>
      <c r="DI92" s="347" t="s">
        <v>9536</v>
      </c>
      <c r="DJ92" s="347" t="s">
        <v>9536</v>
      </c>
      <c r="DK92" s="347" t="s">
        <v>9536</v>
      </c>
      <c r="DL92" s="347" t="s">
        <v>9536</v>
      </c>
      <c r="DM92" s="347" t="s">
        <v>9536</v>
      </c>
      <c r="DN92" s="347" t="s">
        <v>9536</v>
      </c>
      <c r="DO92" s="347" t="s">
        <v>9536</v>
      </c>
      <c r="DP92" s="347" t="s">
        <v>9536</v>
      </c>
      <c r="DQ92" s="347" t="s">
        <v>9536</v>
      </c>
      <c r="DR92" s="347" t="s">
        <v>9536</v>
      </c>
      <c r="DS92" s="347" t="s">
        <v>9536</v>
      </c>
      <c r="DT92" s="347" t="s">
        <v>9536</v>
      </c>
      <c r="DU92" s="347" t="s">
        <v>9536</v>
      </c>
      <c r="DV92" s="347" t="s">
        <v>9536</v>
      </c>
      <c r="DW92" s="347" t="s">
        <v>9536</v>
      </c>
      <c r="DX92" s="347" t="s">
        <v>9536</v>
      </c>
      <c r="DY92" s="347" t="s">
        <v>9536</v>
      </c>
      <c r="DZ92" s="347" t="s">
        <v>9536</v>
      </c>
      <c r="EA92" s="347" t="s">
        <v>9536</v>
      </c>
      <c r="EB92" s="347" t="s">
        <v>9536</v>
      </c>
      <c r="EC92" s="347" t="s">
        <v>9536</v>
      </c>
      <c r="ED92" s="347" t="s">
        <v>9536</v>
      </c>
      <c r="EE92" s="347" t="s">
        <v>9536</v>
      </c>
      <c r="EF92" s="347" t="s">
        <v>9536</v>
      </c>
      <c r="EG92" s="347" t="s">
        <v>9536</v>
      </c>
      <c r="EH92" s="347" t="s">
        <v>9536</v>
      </c>
      <c r="EI92" s="347" t="s">
        <v>9536</v>
      </c>
      <c r="EJ92" s="347" t="s">
        <v>9536</v>
      </c>
      <c r="EK92" s="347" t="s">
        <v>9536</v>
      </c>
      <c r="EL92" s="347" t="s">
        <v>9536</v>
      </c>
      <c r="EM92" s="347" t="s">
        <v>9536</v>
      </c>
      <c r="EN92" s="347" t="s">
        <v>9536</v>
      </c>
      <c r="EO92" s="347" t="s">
        <v>9536</v>
      </c>
      <c r="EP92" s="347" t="s">
        <v>9536</v>
      </c>
      <c r="EQ92" s="347" t="s">
        <v>9536</v>
      </c>
      <c r="ER92" s="347" t="s">
        <v>9536</v>
      </c>
      <c r="ES92" s="347" t="s">
        <v>9536</v>
      </c>
      <c r="ET92" s="347" t="s">
        <v>9536</v>
      </c>
      <c r="EU92" s="347" t="s">
        <v>9536</v>
      </c>
      <c r="EV92" s="347" t="s">
        <v>9536</v>
      </c>
      <c r="EW92" s="347" t="s">
        <v>9536</v>
      </c>
      <c r="EX92" s="347" t="s">
        <v>9536</v>
      </c>
      <c r="EY92" s="347" t="s">
        <v>9536</v>
      </c>
      <c r="EZ92" s="347" t="s">
        <v>9536</v>
      </c>
      <c r="FA92" s="347" t="s">
        <v>9536</v>
      </c>
      <c r="FB92" s="347" t="s">
        <v>9536</v>
      </c>
      <c r="FC92" s="347" t="s">
        <v>9536</v>
      </c>
      <c r="FD92" s="347" t="s">
        <v>9536</v>
      </c>
      <c r="FE92" s="347" t="s">
        <v>9536</v>
      </c>
      <c r="FF92" s="347" t="s">
        <v>9536</v>
      </c>
      <c r="FG92" s="347" t="s">
        <v>9536</v>
      </c>
      <c r="FH92" s="347" t="s">
        <v>9536</v>
      </c>
      <c r="FI92" s="347" t="s">
        <v>9536</v>
      </c>
      <c r="FJ92" s="347" t="s">
        <v>9536</v>
      </c>
      <c r="FK92" s="347" t="s">
        <v>9536</v>
      </c>
      <c r="FL92" s="347" t="s">
        <v>9536</v>
      </c>
      <c r="FM92" s="347" t="s">
        <v>9536</v>
      </c>
      <c r="FN92" s="347" t="s">
        <v>9536</v>
      </c>
      <c r="FO92" s="347" t="s">
        <v>9536</v>
      </c>
      <c r="FP92" s="347" t="s">
        <v>9536</v>
      </c>
      <c r="FQ92" s="347" t="s">
        <v>9536</v>
      </c>
      <c r="FR92" s="347" t="s">
        <v>9536</v>
      </c>
      <c r="FS92" s="347" t="s">
        <v>9536</v>
      </c>
      <c r="FT92" s="347" t="s">
        <v>9536</v>
      </c>
      <c r="FU92" s="347" t="s">
        <v>9536</v>
      </c>
      <c r="FV92" s="347" t="s">
        <v>9536</v>
      </c>
      <c r="FW92" s="347" t="s">
        <v>9536</v>
      </c>
      <c r="FX92" s="347" t="s">
        <v>9536</v>
      </c>
      <c r="FY92" s="347" t="s">
        <v>9536</v>
      </c>
      <c r="FZ92" s="347" t="s">
        <v>9536</v>
      </c>
      <c r="GA92" s="347" t="s">
        <v>9536</v>
      </c>
      <c r="GB92" s="347" t="s">
        <v>9536</v>
      </c>
      <c r="GC92" s="347" t="s">
        <v>9536</v>
      </c>
      <c r="GD92" s="347" t="s">
        <v>9536</v>
      </c>
      <c r="GE92" s="347" t="s">
        <v>9536</v>
      </c>
      <c r="GF92" s="347" t="s">
        <v>9536</v>
      </c>
      <c r="GG92" s="347" t="s">
        <v>9536</v>
      </c>
      <c r="GH92" s="347" t="s">
        <v>9536</v>
      </c>
      <c r="GI92" s="347" t="s">
        <v>9536</v>
      </c>
      <c r="GJ92" s="347" t="s">
        <v>9536</v>
      </c>
      <c r="GK92" s="347" t="s">
        <v>9536</v>
      </c>
      <c r="GL92" s="347" t="s">
        <v>9536</v>
      </c>
      <c r="GM92" s="347" t="s">
        <v>9536</v>
      </c>
      <c r="GN92" s="347" t="s">
        <v>9536</v>
      </c>
      <c r="GO92" s="347" t="s">
        <v>9536</v>
      </c>
      <c r="GP92" s="347" t="s">
        <v>9536</v>
      </c>
      <c r="GQ92" s="347" t="s">
        <v>9536</v>
      </c>
      <c r="GR92" s="347" t="s">
        <v>9536</v>
      </c>
      <c r="GS92" s="347" t="s">
        <v>9536</v>
      </c>
      <c r="GT92" s="347" t="s">
        <v>9536</v>
      </c>
    </row>
    <row r="93" spans="1:202" s="3" customFormat="1">
      <c r="A93" s="24" t="s">
        <v>612</v>
      </c>
      <c r="B93" s="346" t="s">
        <v>613</v>
      </c>
      <c r="C93" s="347" t="s">
        <v>9536</v>
      </c>
      <c r="D93" s="347" t="s">
        <v>9536</v>
      </c>
      <c r="E93" s="347" t="s">
        <v>9536</v>
      </c>
      <c r="F93" s="347" t="s">
        <v>9536</v>
      </c>
      <c r="G93" s="347" t="s">
        <v>9536</v>
      </c>
      <c r="H93" s="347" t="s">
        <v>9536</v>
      </c>
      <c r="I93" s="347" t="s">
        <v>9536</v>
      </c>
      <c r="J93" s="347" t="s">
        <v>9536</v>
      </c>
      <c r="K93" s="347" t="s">
        <v>9536</v>
      </c>
      <c r="L93" s="347" t="s">
        <v>9536</v>
      </c>
      <c r="M93" s="347" t="s">
        <v>9536</v>
      </c>
      <c r="N93" s="347" t="s">
        <v>9536</v>
      </c>
      <c r="O93" s="347" t="s">
        <v>9536</v>
      </c>
      <c r="P93" s="347" t="s">
        <v>9536</v>
      </c>
      <c r="Q93" s="347" t="s">
        <v>9536</v>
      </c>
      <c r="R93" s="347" t="s">
        <v>9536</v>
      </c>
      <c r="S93" s="347" t="s">
        <v>9536</v>
      </c>
      <c r="T93" s="347" t="s">
        <v>9536</v>
      </c>
      <c r="U93" s="347" t="s">
        <v>9536</v>
      </c>
      <c r="V93" s="347" t="s">
        <v>9536</v>
      </c>
      <c r="W93" s="347" t="s">
        <v>9536</v>
      </c>
      <c r="X93" s="347" t="s">
        <v>9536</v>
      </c>
      <c r="Y93" s="347" t="s">
        <v>9536</v>
      </c>
      <c r="Z93" s="347" t="s">
        <v>9536</v>
      </c>
      <c r="AA93" s="347" t="s">
        <v>9536</v>
      </c>
      <c r="AB93" s="347" t="s">
        <v>9536</v>
      </c>
      <c r="AC93" s="347" t="s">
        <v>9536</v>
      </c>
      <c r="AD93" s="347" t="s">
        <v>9536</v>
      </c>
      <c r="AE93" s="347" t="s">
        <v>9536</v>
      </c>
      <c r="AF93" s="347" t="s">
        <v>9536</v>
      </c>
      <c r="AG93" s="347" t="s">
        <v>9536</v>
      </c>
      <c r="AH93" s="347" t="s">
        <v>9536</v>
      </c>
      <c r="AI93" s="347" t="s">
        <v>9536</v>
      </c>
      <c r="AJ93" s="347" t="s">
        <v>9536</v>
      </c>
      <c r="AK93" s="347" t="s">
        <v>9536</v>
      </c>
      <c r="AL93" s="347" t="s">
        <v>9536</v>
      </c>
      <c r="AM93" s="347" t="s">
        <v>9536</v>
      </c>
      <c r="AN93" s="347" t="s">
        <v>9536</v>
      </c>
      <c r="AO93" s="347" t="s">
        <v>9536</v>
      </c>
      <c r="AP93" s="347" t="s">
        <v>9536</v>
      </c>
      <c r="AQ93" s="347" t="s">
        <v>9536</v>
      </c>
      <c r="AR93" s="347" t="s">
        <v>9536</v>
      </c>
      <c r="AS93" s="347" t="s">
        <v>9536</v>
      </c>
      <c r="AT93" s="347" t="s">
        <v>9536</v>
      </c>
      <c r="AU93" s="347" t="s">
        <v>9536</v>
      </c>
      <c r="AV93" s="347" t="s">
        <v>9536</v>
      </c>
      <c r="AW93" s="347" t="s">
        <v>9536</v>
      </c>
      <c r="AX93" s="347" t="s">
        <v>9536</v>
      </c>
      <c r="AY93" s="347" t="s">
        <v>9536</v>
      </c>
      <c r="AZ93" s="347" t="s">
        <v>9536</v>
      </c>
      <c r="BA93" s="347" t="s">
        <v>9536</v>
      </c>
      <c r="BB93" s="347" t="s">
        <v>9536</v>
      </c>
      <c r="BC93" s="347" t="s">
        <v>9536</v>
      </c>
      <c r="BD93" s="347" t="s">
        <v>9536</v>
      </c>
      <c r="BE93" s="347" t="s">
        <v>9536</v>
      </c>
      <c r="BF93" s="347" t="s">
        <v>9536</v>
      </c>
      <c r="BG93" s="347" t="s">
        <v>9536</v>
      </c>
      <c r="BH93" s="347" t="s">
        <v>9536</v>
      </c>
      <c r="BI93" s="347" t="s">
        <v>9536</v>
      </c>
      <c r="BJ93" s="347" t="s">
        <v>9536</v>
      </c>
      <c r="BK93" s="347" t="s">
        <v>9536</v>
      </c>
      <c r="BL93" s="347" t="s">
        <v>9536</v>
      </c>
      <c r="BM93" s="347" t="s">
        <v>9536</v>
      </c>
      <c r="BN93" s="347" t="s">
        <v>9536</v>
      </c>
      <c r="BO93" s="347" t="s">
        <v>9536</v>
      </c>
      <c r="BP93" s="347" t="s">
        <v>9536</v>
      </c>
      <c r="BQ93" s="347" t="s">
        <v>9536</v>
      </c>
      <c r="BR93" s="347" t="s">
        <v>9536</v>
      </c>
      <c r="BS93" s="347" t="s">
        <v>9536</v>
      </c>
      <c r="BT93" s="347" t="s">
        <v>9536</v>
      </c>
      <c r="BU93" s="347" t="s">
        <v>9536</v>
      </c>
      <c r="BV93" s="347" t="s">
        <v>9536</v>
      </c>
      <c r="BW93" s="347" t="s">
        <v>9536</v>
      </c>
      <c r="BX93" s="347" t="s">
        <v>9536</v>
      </c>
      <c r="BY93" s="347" t="s">
        <v>9536</v>
      </c>
      <c r="BZ93" s="347" t="s">
        <v>9536</v>
      </c>
      <c r="CA93" s="347" t="s">
        <v>9536</v>
      </c>
      <c r="CB93" s="347" t="s">
        <v>9536</v>
      </c>
      <c r="CC93" s="347" t="s">
        <v>9536</v>
      </c>
      <c r="CD93" s="347" t="s">
        <v>9536</v>
      </c>
      <c r="CE93" s="347" t="s">
        <v>9536</v>
      </c>
      <c r="CF93" s="347" t="s">
        <v>9536</v>
      </c>
      <c r="CG93" s="347" t="s">
        <v>9536</v>
      </c>
      <c r="CH93" s="347" t="s">
        <v>9536</v>
      </c>
      <c r="CI93" s="347" t="s">
        <v>9536</v>
      </c>
      <c r="CJ93" s="347" t="s">
        <v>9536</v>
      </c>
      <c r="CK93" s="347" t="s">
        <v>9536</v>
      </c>
      <c r="CL93" s="347" t="s">
        <v>9536</v>
      </c>
      <c r="CM93" s="347" t="s">
        <v>9536</v>
      </c>
      <c r="CN93" s="347" t="s">
        <v>9536</v>
      </c>
      <c r="CO93" s="347" t="s">
        <v>9536</v>
      </c>
      <c r="CP93" s="347" t="s">
        <v>9536</v>
      </c>
      <c r="CQ93" s="347" t="s">
        <v>9536</v>
      </c>
      <c r="CR93" s="347" t="s">
        <v>9536</v>
      </c>
      <c r="CS93" s="347" t="s">
        <v>9536</v>
      </c>
      <c r="CT93" s="347" t="s">
        <v>9536</v>
      </c>
      <c r="CU93" s="347" t="s">
        <v>9536</v>
      </c>
      <c r="CV93" s="347" t="s">
        <v>9536</v>
      </c>
      <c r="CW93" s="347" t="s">
        <v>9536</v>
      </c>
      <c r="CX93" s="347" t="s">
        <v>9536</v>
      </c>
      <c r="CY93" s="347" t="s">
        <v>9536</v>
      </c>
      <c r="CZ93" s="347" t="s">
        <v>9536</v>
      </c>
      <c r="DA93" s="347" t="s">
        <v>9536</v>
      </c>
      <c r="DB93" s="347" t="s">
        <v>9536</v>
      </c>
      <c r="DC93" s="347" t="s">
        <v>9536</v>
      </c>
      <c r="DD93" s="347" t="s">
        <v>9536</v>
      </c>
      <c r="DE93" s="347" t="s">
        <v>9536</v>
      </c>
      <c r="DF93" s="347" t="s">
        <v>9536</v>
      </c>
      <c r="DG93" s="347" t="s">
        <v>9536</v>
      </c>
      <c r="DH93" s="347" t="s">
        <v>9536</v>
      </c>
      <c r="DI93" s="347" t="s">
        <v>9536</v>
      </c>
      <c r="DJ93" s="347" t="s">
        <v>9536</v>
      </c>
      <c r="DK93" s="347" t="s">
        <v>9536</v>
      </c>
      <c r="DL93" s="347" t="s">
        <v>9536</v>
      </c>
      <c r="DM93" s="347" t="s">
        <v>9536</v>
      </c>
      <c r="DN93" s="347" t="s">
        <v>9536</v>
      </c>
      <c r="DO93" s="347" t="s">
        <v>9536</v>
      </c>
      <c r="DP93" s="347" t="s">
        <v>9536</v>
      </c>
      <c r="DQ93" s="347" t="s">
        <v>9536</v>
      </c>
      <c r="DR93" s="347" t="s">
        <v>9536</v>
      </c>
      <c r="DS93" s="347" t="s">
        <v>9536</v>
      </c>
      <c r="DT93" s="347" t="s">
        <v>9536</v>
      </c>
      <c r="DU93" s="347" t="s">
        <v>9536</v>
      </c>
      <c r="DV93" s="347" t="s">
        <v>9536</v>
      </c>
      <c r="DW93" s="347" t="s">
        <v>9536</v>
      </c>
      <c r="DX93" s="347" t="s">
        <v>9536</v>
      </c>
      <c r="DY93" s="347" t="s">
        <v>9536</v>
      </c>
      <c r="DZ93" s="347" t="s">
        <v>9536</v>
      </c>
      <c r="EA93" s="347" t="s">
        <v>9536</v>
      </c>
      <c r="EB93" s="347" t="s">
        <v>9536</v>
      </c>
      <c r="EC93" s="347" t="s">
        <v>9536</v>
      </c>
      <c r="ED93" s="347" t="s">
        <v>9536</v>
      </c>
      <c r="EE93" s="347" t="s">
        <v>9536</v>
      </c>
      <c r="EF93" s="347" t="s">
        <v>9536</v>
      </c>
      <c r="EG93" s="347" t="s">
        <v>9536</v>
      </c>
      <c r="EH93" s="347" t="s">
        <v>9536</v>
      </c>
      <c r="EI93" s="347" t="s">
        <v>9536</v>
      </c>
      <c r="EJ93" s="347" t="s">
        <v>9536</v>
      </c>
      <c r="EK93" s="347" t="s">
        <v>9536</v>
      </c>
      <c r="EL93" s="347" t="s">
        <v>9536</v>
      </c>
      <c r="EM93" s="347" t="s">
        <v>9536</v>
      </c>
      <c r="EN93" s="347" t="s">
        <v>9536</v>
      </c>
      <c r="EO93" s="347" t="s">
        <v>9536</v>
      </c>
      <c r="EP93" s="347" t="s">
        <v>9536</v>
      </c>
      <c r="EQ93" s="347" t="s">
        <v>9536</v>
      </c>
      <c r="ER93" s="347" t="s">
        <v>9536</v>
      </c>
      <c r="ES93" s="347" t="s">
        <v>9536</v>
      </c>
      <c r="ET93" s="347" t="s">
        <v>9536</v>
      </c>
      <c r="EU93" s="347" t="s">
        <v>9536</v>
      </c>
      <c r="EV93" s="347" t="s">
        <v>9536</v>
      </c>
      <c r="EW93" s="347" t="s">
        <v>9536</v>
      </c>
      <c r="EX93" s="347" t="s">
        <v>9536</v>
      </c>
      <c r="EY93" s="347" t="s">
        <v>9536</v>
      </c>
      <c r="EZ93" s="347" t="s">
        <v>9536</v>
      </c>
      <c r="FA93" s="347" t="s">
        <v>9536</v>
      </c>
      <c r="FB93" s="347" t="s">
        <v>9536</v>
      </c>
      <c r="FC93" s="347" t="s">
        <v>9536</v>
      </c>
      <c r="FD93" s="347" t="s">
        <v>9536</v>
      </c>
      <c r="FE93" s="347" t="s">
        <v>9536</v>
      </c>
      <c r="FF93" s="347" t="s">
        <v>9536</v>
      </c>
      <c r="FG93" s="347" t="s">
        <v>9536</v>
      </c>
      <c r="FH93" s="347" t="s">
        <v>9536</v>
      </c>
      <c r="FI93" s="347" t="s">
        <v>9536</v>
      </c>
      <c r="FJ93" s="347" t="s">
        <v>9536</v>
      </c>
      <c r="FK93" s="347" t="s">
        <v>9536</v>
      </c>
      <c r="FL93" s="347" t="s">
        <v>9536</v>
      </c>
      <c r="FM93" s="347" t="s">
        <v>9536</v>
      </c>
      <c r="FN93" s="347" t="s">
        <v>9536</v>
      </c>
      <c r="FO93" s="347" t="s">
        <v>9536</v>
      </c>
      <c r="FP93" s="347" t="s">
        <v>9536</v>
      </c>
      <c r="FQ93" s="347" t="s">
        <v>9536</v>
      </c>
      <c r="FR93" s="347" t="s">
        <v>9536</v>
      </c>
      <c r="FS93" s="347" t="s">
        <v>9536</v>
      </c>
      <c r="FT93" s="347" t="s">
        <v>9536</v>
      </c>
      <c r="FU93" s="347" t="s">
        <v>9536</v>
      </c>
      <c r="FV93" s="347" t="s">
        <v>9536</v>
      </c>
      <c r="FW93" s="347" t="s">
        <v>9536</v>
      </c>
      <c r="FX93" s="347" t="s">
        <v>9536</v>
      </c>
      <c r="FY93" s="347" t="s">
        <v>9536</v>
      </c>
      <c r="FZ93" s="347" t="s">
        <v>9536</v>
      </c>
      <c r="GA93" s="347" t="s">
        <v>9536</v>
      </c>
      <c r="GB93" s="347" t="s">
        <v>9536</v>
      </c>
      <c r="GC93" s="347" t="s">
        <v>9536</v>
      </c>
      <c r="GD93" s="347" t="s">
        <v>9536</v>
      </c>
      <c r="GE93" s="347" t="s">
        <v>9536</v>
      </c>
      <c r="GF93" s="347" t="s">
        <v>9536</v>
      </c>
      <c r="GG93" s="347" t="s">
        <v>9536</v>
      </c>
      <c r="GH93" s="347" t="s">
        <v>9536</v>
      </c>
      <c r="GI93" s="347" t="s">
        <v>9536</v>
      </c>
      <c r="GJ93" s="347" t="s">
        <v>9536</v>
      </c>
      <c r="GK93" s="347" t="s">
        <v>9536</v>
      </c>
      <c r="GL93" s="347" t="s">
        <v>9536</v>
      </c>
      <c r="GM93" s="347" t="s">
        <v>9536</v>
      </c>
      <c r="GN93" s="347" t="s">
        <v>9536</v>
      </c>
      <c r="GO93" s="347" t="s">
        <v>9536</v>
      </c>
      <c r="GP93" s="347" t="s">
        <v>9536</v>
      </c>
      <c r="GQ93" s="347" t="s">
        <v>9536</v>
      </c>
      <c r="GR93" s="347" t="s">
        <v>9536</v>
      </c>
      <c r="GS93" s="347" t="s">
        <v>9536</v>
      </c>
      <c r="GT93" s="347" t="s">
        <v>9536</v>
      </c>
    </row>
    <row r="94" spans="1:202" s="3" customFormat="1">
      <c r="A94" s="10" t="s">
        <v>9335</v>
      </c>
      <c r="B94" s="20" t="s">
        <v>9336</v>
      </c>
      <c r="C94" s="21" t="s">
        <v>9536</v>
      </c>
      <c r="D94" s="21" t="s">
        <v>9536</v>
      </c>
      <c r="E94" s="21" t="s">
        <v>9536</v>
      </c>
      <c r="F94" s="21" t="s">
        <v>9536</v>
      </c>
      <c r="G94" s="21" t="s">
        <v>9536</v>
      </c>
      <c r="H94" s="21" t="s">
        <v>9536</v>
      </c>
      <c r="I94" s="21" t="s">
        <v>9536</v>
      </c>
      <c r="J94" s="21" t="s">
        <v>9536</v>
      </c>
      <c r="K94" s="21" t="s">
        <v>9536</v>
      </c>
      <c r="L94" s="21" t="s">
        <v>9536</v>
      </c>
      <c r="M94" s="21" t="s">
        <v>9536</v>
      </c>
      <c r="N94" s="21" t="s">
        <v>9536</v>
      </c>
      <c r="O94" s="21" t="s">
        <v>9536</v>
      </c>
      <c r="P94" s="21" t="s">
        <v>9536</v>
      </c>
      <c r="Q94" s="21" t="s">
        <v>9536</v>
      </c>
      <c r="R94" s="21" t="s">
        <v>9536</v>
      </c>
      <c r="S94" s="21" t="s">
        <v>9536</v>
      </c>
      <c r="T94" s="21" t="s">
        <v>9536</v>
      </c>
      <c r="U94" s="21" t="s">
        <v>9536</v>
      </c>
      <c r="V94" s="21" t="s">
        <v>9536</v>
      </c>
      <c r="W94" s="21" t="s">
        <v>9536</v>
      </c>
      <c r="X94" s="21" t="s">
        <v>9536</v>
      </c>
      <c r="Y94" s="21" t="s">
        <v>9536</v>
      </c>
      <c r="Z94" s="21" t="s">
        <v>9536</v>
      </c>
      <c r="AA94" s="21" t="s">
        <v>9536</v>
      </c>
      <c r="AB94" s="21" t="s">
        <v>9536</v>
      </c>
      <c r="AC94" s="21" t="s">
        <v>9536</v>
      </c>
      <c r="AD94" s="21" t="s">
        <v>9536</v>
      </c>
      <c r="AE94" s="21" t="s">
        <v>9536</v>
      </c>
      <c r="AF94" s="21" t="s">
        <v>9536</v>
      </c>
      <c r="AG94" s="21" t="s">
        <v>9536</v>
      </c>
      <c r="AH94" s="21" t="s">
        <v>9536</v>
      </c>
      <c r="AI94" s="21" t="s">
        <v>9536</v>
      </c>
      <c r="AJ94" s="21" t="s">
        <v>9536</v>
      </c>
      <c r="AK94" s="21" t="s">
        <v>9536</v>
      </c>
      <c r="AL94" s="21" t="s">
        <v>9536</v>
      </c>
      <c r="AM94" s="21" t="s">
        <v>9536</v>
      </c>
      <c r="AN94" s="21" t="s">
        <v>9536</v>
      </c>
      <c r="AO94" s="21" t="s">
        <v>9536</v>
      </c>
      <c r="AP94" s="21" t="s">
        <v>9536</v>
      </c>
      <c r="AQ94" s="21" t="s">
        <v>9536</v>
      </c>
      <c r="AR94" s="21" t="s">
        <v>9536</v>
      </c>
      <c r="AS94" s="21" t="s">
        <v>9536</v>
      </c>
      <c r="AT94" s="21" t="s">
        <v>9536</v>
      </c>
      <c r="AU94" s="21" t="s">
        <v>9536</v>
      </c>
      <c r="AV94" s="21" t="s">
        <v>9536</v>
      </c>
      <c r="AW94" s="21" t="s">
        <v>9536</v>
      </c>
      <c r="AX94" s="21" t="s">
        <v>9536</v>
      </c>
      <c r="AY94" s="21" t="s">
        <v>9536</v>
      </c>
      <c r="AZ94" s="21" t="s">
        <v>9536</v>
      </c>
      <c r="BA94" s="21" t="s">
        <v>9536</v>
      </c>
      <c r="BB94" s="21" t="s">
        <v>9536</v>
      </c>
      <c r="BC94" s="21" t="s">
        <v>9536</v>
      </c>
      <c r="BD94" s="21" t="s">
        <v>9536</v>
      </c>
      <c r="BE94" s="21" t="s">
        <v>9536</v>
      </c>
      <c r="BF94" s="21" t="s">
        <v>9536</v>
      </c>
      <c r="BG94" s="21" t="s">
        <v>9536</v>
      </c>
      <c r="BH94" s="21" t="s">
        <v>9536</v>
      </c>
      <c r="BI94" s="21" t="s">
        <v>9536</v>
      </c>
      <c r="BJ94" s="21" t="s">
        <v>9536</v>
      </c>
      <c r="BK94" s="21" t="s">
        <v>9536</v>
      </c>
      <c r="BL94" s="21" t="s">
        <v>9536</v>
      </c>
      <c r="BM94" s="21" t="s">
        <v>9536</v>
      </c>
      <c r="BN94" s="21" t="s">
        <v>9536</v>
      </c>
      <c r="BO94" s="21" t="s">
        <v>9536</v>
      </c>
      <c r="BP94" s="21" t="s">
        <v>9536</v>
      </c>
      <c r="BQ94" s="21" t="s">
        <v>9536</v>
      </c>
      <c r="BR94" s="21" t="s">
        <v>9536</v>
      </c>
      <c r="BS94" s="21" t="s">
        <v>9536</v>
      </c>
      <c r="BT94" s="21" t="s">
        <v>9536</v>
      </c>
      <c r="BU94" s="21" t="s">
        <v>9536</v>
      </c>
      <c r="BV94" s="21" t="s">
        <v>9536</v>
      </c>
      <c r="BW94" s="21" t="s">
        <v>9536</v>
      </c>
      <c r="BX94" s="21" t="s">
        <v>9536</v>
      </c>
      <c r="BY94" s="21" t="s">
        <v>9536</v>
      </c>
      <c r="BZ94" s="21" t="s">
        <v>9536</v>
      </c>
      <c r="CA94" s="21" t="s">
        <v>9536</v>
      </c>
      <c r="CB94" s="21" t="s">
        <v>9536</v>
      </c>
      <c r="CC94" s="21" t="s">
        <v>9536</v>
      </c>
      <c r="CD94" s="21" t="s">
        <v>9536</v>
      </c>
      <c r="CE94" s="21" t="s">
        <v>9536</v>
      </c>
      <c r="CF94" s="21" t="s">
        <v>9536</v>
      </c>
      <c r="CG94" s="21" t="s">
        <v>9536</v>
      </c>
      <c r="CH94" s="21" t="s">
        <v>9536</v>
      </c>
      <c r="CI94" s="21" t="s">
        <v>9536</v>
      </c>
      <c r="CJ94" s="21" t="s">
        <v>9536</v>
      </c>
      <c r="CK94" s="21" t="s">
        <v>9536</v>
      </c>
      <c r="CL94" s="21" t="s">
        <v>9536</v>
      </c>
      <c r="CM94" s="21" t="s">
        <v>9536</v>
      </c>
      <c r="CN94" s="21" t="s">
        <v>9536</v>
      </c>
      <c r="CO94" s="21" t="s">
        <v>9536</v>
      </c>
      <c r="CP94" s="21" t="s">
        <v>9536</v>
      </c>
      <c r="CQ94" s="21" t="s">
        <v>9536</v>
      </c>
      <c r="CR94" s="21" t="s">
        <v>9536</v>
      </c>
      <c r="CS94" s="21" t="s">
        <v>9536</v>
      </c>
      <c r="CT94" s="21" t="s">
        <v>9536</v>
      </c>
      <c r="CU94" s="21" t="s">
        <v>9536</v>
      </c>
      <c r="CV94" s="21" t="s">
        <v>9536</v>
      </c>
      <c r="CW94" s="21" t="s">
        <v>9536</v>
      </c>
      <c r="CX94" s="21" t="s">
        <v>9536</v>
      </c>
      <c r="CY94" s="21" t="s">
        <v>9536</v>
      </c>
      <c r="CZ94" s="21" t="s">
        <v>9536</v>
      </c>
      <c r="DA94" s="21" t="s">
        <v>9536</v>
      </c>
      <c r="DB94" s="21" t="s">
        <v>9536</v>
      </c>
      <c r="DC94" s="21" t="s">
        <v>9536</v>
      </c>
      <c r="DD94" s="21" t="s">
        <v>9536</v>
      </c>
      <c r="DE94" s="21" t="s">
        <v>9536</v>
      </c>
      <c r="DF94" s="21" t="s">
        <v>9536</v>
      </c>
      <c r="DG94" s="21" t="s">
        <v>9536</v>
      </c>
      <c r="DH94" s="21" t="s">
        <v>9536</v>
      </c>
      <c r="DI94" s="21" t="s">
        <v>9536</v>
      </c>
      <c r="DJ94" s="21" t="s">
        <v>9536</v>
      </c>
      <c r="DK94" s="21" t="s">
        <v>9536</v>
      </c>
      <c r="DL94" s="21" t="s">
        <v>9536</v>
      </c>
      <c r="DM94" s="21" t="s">
        <v>9536</v>
      </c>
      <c r="DN94" s="21" t="s">
        <v>9536</v>
      </c>
      <c r="DO94" s="21" t="s">
        <v>9536</v>
      </c>
      <c r="DP94" s="21" t="s">
        <v>9536</v>
      </c>
      <c r="DQ94" s="21" t="s">
        <v>9536</v>
      </c>
      <c r="DR94" s="21" t="s">
        <v>9536</v>
      </c>
      <c r="DS94" s="21" t="s">
        <v>9536</v>
      </c>
      <c r="DT94" s="21" t="s">
        <v>9536</v>
      </c>
      <c r="DU94" s="21" t="s">
        <v>9536</v>
      </c>
      <c r="DV94" s="21" t="s">
        <v>9536</v>
      </c>
      <c r="DW94" s="21" t="s">
        <v>9536</v>
      </c>
      <c r="DX94" s="21" t="s">
        <v>9536</v>
      </c>
      <c r="DY94" s="21" t="s">
        <v>9536</v>
      </c>
      <c r="DZ94" s="21" t="s">
        <v>9536</v>
      </c>
      <c r="EA94" s="21" t="s">
        <v>9536</v>
      </c>
      <c r="EB94" s="21" t="s">
        <v>9536</v>
      </c>
      <c r="EC94" s="21" t="s">
        <v>9536</v>
      </c>
      <c r="ED94" s="21" t="s">
        <v>9536</v>
      </c>
      <c r="EE94" s="21" t="s">
        <v>9536</v>
      </c>
      <c r="EF94" s="21" t="s">
        <v>9536</v>
      </c>
      <c r="EG94" s="21" t="s">
        <v>9536</v>
      </c>
      <c r="EH94" s="21" t="s">
        <v>9536</v>
      </c>
      <c r="EI94" s="21" t="s">
        <v>9536</v>
      </c>
      <c r="EJ94" s="21" t="s">
        <v>9536</v>
      </c>
      <c r="EK94" s="21" t="s">
        <v>9536</v>
      </c>
      <c r="EL94" s="21" t="s">
        <v>9536</v>
      </c>
      <c r="EM94" s="21" t="s">
        <v>9536</v>
      </c>
      <c r="EN94" s="21" t="s">
        <v>9536</v>
      </c>
      <c r="EO94" s="21" t="s">
        <v>9536</v>
      </c>
      <c r="EP94" s="21" t="s">
        <v>9536</v>
      </c>
      <c r="EQ94" s="21" t="s">
        <v>9536</v>
      </c>
      <c r="ER94" s="21" t="s">
        <v>9536</v>
      </c>
      <c r="ES94" s="21" t="s">
        <v>9536</v>
      </c>
      <c r="ET94" s="21" t="s">
        <v>9536</v>
      </c>
      <c r="EU94" s="21" t="s">
        <v>9536</v>
      </c>
      <c r="EV94" s="21" t="s">
        <v>9536</v>
      </c>
      <c r="EW94" s="21" t="s">
        <v>9536</v>
      </c>
      <c r="EX94" s="21" t="s">
        <v>9536</v>
      </c>
      <c r="EY94" s="21" t="s">
        <v>9536</v>
      </c>
      <c r="EZ94" s="21" t="s">
        <v>9536</v>
      </c>
      <c r="FA94" s="21" t="s">
        <v>9536</v>
      </c>
      <c r="FB94" s="21" t="s">
        <v>9536</v>
      </c>
      <c r="FC94" s="21" t="s">
        <v>9536</v>
      </c>
      <c r="FD94" s="21" t="s">
        <v>9536</v>
      </c>
      <c r="FE94" s="21" t="s">
        <v>9536</v>
      </c>
      <c r="FF94" s="21" t="s">
        <v>9536</v>
      </c>
      <c r="FG94" s="21" t="s">
        <v>9536</v>
      </c>
      <c r="FH94" s="21" t="s">
        <v>9536</v>
      </c>
      <c r="FI94" s="21" t="s">
        <v>9536</v>
      </c>
      <c r="FJ94" s="21" t="s">
        <v>9536</v>
      </c>
      <c r="FK94" s="21" t="s">
        <v>9536</v>
      </c>
      <c r="FL94" s="21" t="s">
        <v>9536</v>
      </c>
      <c r="FM94" s="21" t="s">
        <v>9536</v>
      </c>
      <c r="FN94" s="21" t="s">
        <v>9536</v>
      </c>
      <c r="FO94" s="21" t="s">
        <v>9536</v>
      </c>
      <c r="FP94" s="21" t="s">
        <v>9536</v>
      </c>
      <c r="FQ94" s="21" t="s">
        <v>9536</v>
      </c>
      <c r="FR94" s="21" t="s">
        <v>9536</v>
      </c>
      <c r="FS94" s="21" t="s">
        <v>9536</v>
      </c>
      <c r="FT94" s="21" t="s">
        <v>9536</v>
      </c>
      <c r="FU94" s="21" t="s">
        <v>9536</v>
      </c>
      <c r="FV94" s="21" t="s">
        <v>9536</v>
      </c>
      <c r="FW94" s="21" t="s">
        <v>9536</v>
      </c>
      <c r="FX94" s="21" t="s">
        <v>9536</v>
      </c>
      <c r="FY94" s="21" t="s">
        <v>9536</v>
      </c>
      <c r="FZ94" s="21" t="s">
        <v>9536</v>
      </c>
      <c r="GA94" s="21" t="s">
        <v>9536</v>
      </c>
      <c r="GB94" s="21" t="s">
        <v>9536</v>
      </c>
      <c r="GC94" s="21" t="s">
        <v>9536</v>
      </c>
      <c r="GD94" s="21" t="s">
        <v>9536</v>
      </c>
      <c r="GE94" s="21" t="s">
        <v>9536</v>
      </c>
      <c r="GF94" s="21" t="s">
        <v>9536</v>
      </c>
      <c r="GG94" s="21" t="s">
        <v>9536</v>
      </c>
      <c r="GH94" s="21" t="s">
        <v>9536</v>
      </c>
      <c r="GI94" s="21" t="s">
        <v>9536</v>
      </c>
      <c r="GJ94" s="21" t="s">
        <v>9536</v>
      </c>
      <c r="GK94" s="21" t="s">
        <v>9536</v>
      </c>
      <c r="GL94" s="21" t="s">
        <v>9536</v>
      </c>
      <c r="GM94" s="21" t="s">
        <v>9536</v>
      </c>
      <c r="GN94" s="21" t="s">
        <v>9536</v>
      </c>
      <c r="GO94" s="21" t="s">
        <v>9536</v>
      </c>
      <c r="GP94" s="21" t="s">
        <v>9536</v>
      </c>
      <c r="GQ94" s="21" t="s">
        <v>9536</v>
      </c>
      <c r="GR94" s="21" t="s">
        <v>9536</v>
      </c>
      <c r="GS94" s="21" t="s">
        <v>9536</v>
      </c>
      <c r="GT94" s="21" t="s">
        <v>9536</v>
      </c>
    </row>
    <row r="95" spans="1:202" s="3" customFormat="1">
      <c r="A95" s="10" t="s">
        <v>9515</v>
      </c>
      <c r="B95" s="20" t="s">
        <v>9516</v>
      </c>
      <c r="C95" s="17" t="s">
        <v>9536</v>
      </c>
      <c r="D95" s="17" t="s">
        <v>9536</v>
      </c>
      <c r="E95" s="17" t="s">
        <v>9536</v>
      </c>
      <c r="F95" s="17" t="s">
        <v>9536</v>
      </c>
      <c r="G95" s="17" t="s">
        <v>9536</v>
      </c>
      <c r="H95" s="17" t="s">
        <v>9536</v>
      </c>
      <c r="I95" s="17" t="s">
        <v>9536</v>
      </c>
      <c r="J95" s="17" t="s">
        <v>9536</v>
      </c>
      <c r="K95" s="17" t="s">
        <v>9536</v>
      </c>
      <c r="L95" s="17" t="s">
        <v>9536</v>
      </c>
      <c r="M95" s="17" t="s">
        <v>9536</v>
      </c>
      <c r="N95" s="17" t="s">
        <v>9536</v>
      </c>
      <c r="O95" s="17" t="s">
        <v>9536</v>
      </c>
      <c r="P95" s="17" t="s">
        <v>9536</v>
      </c>
      <c r="Q95" s="17" t="s">
        <v>9536</v>
      </c>
      <c r="R95" s="17" t="s">
        <v>9536</v>
      </c>
      <c r="S95" s="17" t="s">
        <v>9536</v>
      </c>
      <c r="T95" s="17" t="s">
        <v>9536</v>
      </c>
      <c r="U95" s="17" t="s">
        <v>9536</v>
      </c>
      <c r="V95" s="17" t="s">
        <v>9536</v>
      </c>
      <c r="W95" s="17" t="s">
        <v>9536</v>
      </c>
      <c r="X95" s="17" t="s">
        <v>9536</v>
      </c>
      <c r="Y95" s="17" t="s">
        <v>9536</v>
      </c>
      <c r="Z95" s="17" t="s">
        <v>9536</v>
      </c>
      <c r="AA95" s="17" t="s">
        <v>9536</v>
      </c>
      <c r="AB95" s="17" t="s">
        <v>9536</v>
      </c>
      <c r="AC95" s="17" t="s">
        <v>9536</v>
      </c>
      <c r="AD95" s="17" t="s">
        <v>9536</v>
      </c>
      <c r="AE95" s="17" t="s">
        <v>9536</v>
      </c>
      <c r="AF95" s="17" t="s">
        <v>9536</v>
      </c>
      <c r="AG95" s="17" t="s">
        <v>9536</v>
      </c>
      <c r="AH95" s="17" t="s">
        <v>9536</v>
      </c>
      <c r="AI95" s="17" t="s">
        <v>9536</v>
      </c>
      <c r="AJ95" s="17" t="s">
        <v>9536</v>
      </c>
      <c r="AK95" s="17" t="s">
        <v>9536</v>
      </c>
      <c r="AL95" s="17" t="s">
        <v>9536</v>
      </c>
      <c r="AM95" s="17" t="s">
        <v>9536</v>
      </c>
      <c r="AN95" s="17" t="s">
        <v>9536</v>
      </c>
      <c r="AO95" s="17" t="s">
        <v>9536</v>
      </c>
      <c r="AP95" s="17" t="s">
        <v>9536</v>
      </c>
      <c r="AQ95" s="17" t="s">
        <v>9536</v>
      </c>
      <c r="AR95" s="17" t="s">
        <v>9536</v>
      </c>
      <c r="AS95" s="17" t="s">
        <v>9536</v>
      </c>
      <c r="AT95" s="17" t="s">
        <v>9536</v>
      </c>
      <c r="AU95" s="17" t="s">
        <v>9536</v>
      </c>
      <c r="AV95" s="17" t="s">
        <v>9536</v>
      </c>
      <c r="AW95" s="17" t="s">
        <v>9536</v>
      </c>
      <c r="AX95" s="17" t="s">
        <v>9536</v>
      </c>
      <c r="AY95" s="17" t="s">
        <v>9536</v>
      </c>
      <c r="AZ95" s="17" t="s">
        <v>9536</v>
      </c>
      <c r="BA95" s="17" t="s">
        <v>9536</v>
      </c>
      <c r="BB95" s="17" t="s">
        <v>9536</v>
      </c>
      <c r="BC95" s="17" t="s">
        <v>9536</v>
      </c>
      <c r="BD95" s="17" t="s">
        <v>9536</v>
      </c>
      <c r="BE95" s="17" t="s">
        <v>9536</v>
      </c>
      <c r="BF95" s="17" t="s">
        <v>9536</v>
      </c>
      <c r="BG95" s="17" t="s">
        <v>9536</v>
      </c>
      <c r="BH95" s="17" t="s">
        <v>9536</v>
      </c>
      <c r="BI95" s="17" t="s">
        <v>9536</v>
      </c>
      <c r="BJ95" s="17" t="s">
        <v>9536</v>
      </c>
      <c r="BK95" s="17" t="s">
        <v>9536</v>
      </c>
      <c r="BL95" s="17" t="s">
        <v>9536</v>
      </c>
      <c r="BM95" s="17" t="s">
        <v>9536</v>
      </c>
      <c r="BN95" s="17" t="s">
        <v>9536</v>
      </c>
      <c r="BO95" s="17" t="s">
        <v>9536</v>
      </c>
      <c r="BP95" s="17" t="s">
        <v>9536</v>
      </c>
      <c r="BQ95" s="17" t="s">
        <v>9536</v>
      </c>
      <c r="BR95" s="17" t="s">
        <v>9536</v>
      </c>
      <c r="BS95" s="17" t="s">
        <v>9536</v>
      </c>
      <c r="BT95" s="17" t="s">
        <v>9536</v>
      </c>
      <c r="BU95" s="17" t="s">
        <v>9536</v>
      </c>
      <c r="BV95" s="17" t="s">
        <v>9536</v>
      </c>
      <c r="BW95" s="17" t="s">
        <v>9536</v>
      </c>
      <c r="BX95" s="17" t="s">
        <v>9536</v>
      </c>
      <c r="BY95" s="17" t="s">
        <v>9536</v>
      </c>
      <c r="BZ95" s="17" t="s">
        <v>9536</v>
      </c>
      <c r="CA95" s="17" t="s">
        <v>9536</v>
      </c>
      <c r="CB95" s="17" t="s">
        <v>9536</v>
      </c>
      <c r="CC95" s="17" t="s">
        <v>9536</v>
      </c>
      <c r="CD95" s="17" t="s">
        <v>9536</v>
      </c>
      <c r="CE95" s="17" t="s">
        <v>9536</v>
      </c>
      <c r="CF95" s="17" t="s">
        <v>9536</v>
      </c>
      <c r="CG95" s="17" t="s">
        <v>9536</v>
      </c>
      <c r="CH95" s="17" t="s">
        <v>9536</v>
      </c>
      <c r="CI95" s="17" t="s">
        <v>9536</v>
      </c>
      <c r="CJ95" s="17" t="s">
        <v>9536</v>
      </c>
      <c r="CK95" s="17" t="s">
        <v>9536</v>
      </c>
      <c r="CL95" s="17" t="s">
        <v>9536</v>
      </c>
      <c r="CM95" s="17" t="s">
        <v>9536</v>
      </c>
      <c r="CN95" s="17" t="s">
        <v>9536</v>
      </c>
      <c r="CO95" s="17" t="s">
        <v>9536</v>
      </c>
      <c r="CP95" s="17" t="s">
        <v>9536</v>
      </c>
      <c r="CQ95" s="17" t="s">
        <v>9536</v>
      </c>
      <c r="CR95" s="17" t="s">
        <v>9536</v>
      </c>
      <c r="CS95" s="17" t="s">
        <v>9536</v>
      </c>
      <c r="CT95" s="17" t="s">
        <v>9536</v>
      </c>
      <c r="CU95" s="17" t="s">
        <v>9536</v>
      </c>
      <c r="CV95" s="17" t="s">
        <v>9536</v>
      </c>
      <c r="CW95" s="17" t="s">
        <v>9536</v>
      </c>
      <c r="CX95" s="17" t="s">
        <v>9536</v>
      </c>
      <c r="CY95" s="17" t="s">
        <v>9536</v>
      </c>
      <c r="CZ95" s="17" t="s">
        <v>9536</v>
      </c>
      <c r="DA95" s="17" t="s">
        <v>9536</v>
      </c>
      <c r="DB95" s="17" t="s">
        <v>9536</v>
      </c>
      <c r="DC95" s="17" t="s">
        <v>9536</v>
      </c>
      <c r="DD95" s="17" t="s">
        <v>9536</v>
      </c>
      <c r="DE95" s="17" t="s">
        <v>9536</v>
      </c>
      <c r="DF95" s="17" t="s">
        <v>9536</v>
      </c>
      <c r="DG95" s="17" t="s">
        <v>9536</v>
      </c>
      <c r="DH95" s="17" t="s">
        <v>9536</v>
      </c>
      <c r="DI95" s="17" t="s">
        <v>9536</v>
      </c>
      <c r="DJ95" s="17" t="s">
        <v>9536</v>
      </c>
      <c r="DK95" s="17" t="s">
        <v>9536</v>
      </c>
      <c r="DL95" s="17" t="s">
        <v>9536</v>
      </c>
      <c r="DM95" s="17" t="s">
        <v>9536</v>
      </c>
      <c r="DN95" s="17" t="s">
        <v>9536</v>
      </c>
      <c r="DO95" s="17" t="s">
        <v>9536</v>
      </c>
      <c r="DP95" s="17" t="s">
        <v>9536</v>
      </c>
      <c r="DQ95" s="17" t="s">
        <v>9536</v>
      </c>
      <c r="DR95" s="17" t="s">
        <v>9536</v>
      </c>
      <c r="DS95" s="17" t="s">
        <v>9536</v>
      </c>
      <c r="DT95" s="17" t="s">
        <v>9536</v>
      </c>
      <c r="DU95" s="17" t="s">
        <v>9536</v>
      </c>
      <c r="DV95" s="17" t="s">
        <v>9536</v>
      </c>
      <c r="DW95" s="17" t="s">
        <v>9536</v>
      </c>
      <c r="DX95" s="17" t="s">
        <v>9536</v>
      </c>
      <c r="DY95" s="17" t="s">
        <v>9536</v>
      </c>
      <c r="DZ95" s="17" t="s">
        <v>9536</v>
      </c>
      <c r="EA95" s="17" t="s">
        <v>9536</v>
      </c>
      <c r="EB95" s="17" t="s">
        <v>9536</v>
      </c>
      <c r="EC95" s="17" t="s">
        <v>9536</v>
      </c>
      <c r="ED95" s="17" t="s">
        <v>9536</v>
      </c>
      <c r="EE95" s="17" t="s">
        <v>9536</v>
      </c>
      <c r="EF95" s="17" t="s">
        <v>9536</v>
      </c>
      <c r="EG95" s="17" t="s">
        <v>9536</v>
      </c>
      <c r="EH95" s="17" t="s">
        <v>9536</v>
      </c>
      <c r="EI95" s="17" t="s">
        <v>9536</v>
      </c>
      <c r="EJ95" s="17" t="s">
        <v>9536</v>
      </c>
      <c r="EK95" s="17" t="s">
        <v>9536</v>
      </c>
      <c r="EL95" s="17" t="s">
        <v>9536</v>
      </c>
      <c r="EM95" s="17" t="s">
        <v>9536</v>
      </c>
      <c r="EN95" s="17" t="s">
        <v>9536</v>
      </c>
      <c r="EO95" s="17" t="s">
        <v>9536</v>
      </c>
      <c r="EP95" s="17" t="s">
        <v>9536</v>
      </c>
      <c r="EQ95" s="17" t="s">
        <v>9536</v>
      </c>
      <c r="ER95" s="17" t="s">
        <v>9536</v>
      </c>
      <c r="ES95" s="17" t="s">
        <v>9536</v>
      </c>
      <c r="ET95" s="17" t="s">
        <v>9536</v>
      </c>
      <c r="EU95" s="17" t="s">
        <v>9536</v>
      </c>
      <c r="EV95" s="17" t="s">
        <v>9536</v>
      </c>
      <c r="EW95" s="17" t="s">
        <v>9536</v>
      </c>
      <c r="EX95" s="17" t="s">
        <v>9536</v>
      </c>
      <c r="EY95" s="17" t="s">
        <v>9536</v>
      </c>
      <c r="EZ95" s="17" t="s">
        <v>9536</v>
      </c>
      <c r="FA95" s="17" t="s">
        <v>9536</v>
      </c>
      <c r="FB95" s="17" t="s">
        <v>9536</v>
      </c>
      <c r="FC95" s="17" t="s">
        <v>9536</v>
      </c>
      <c r="FD95" s="17" t="s">
        <v>9536</v>
      </c>
      <c r="FE95" s="17" t="s">
        <v>9536</v>
      </c>
      <c r="FF95" s="17" t="s">
        <v>9536</v>
      </c>
      <c r="FG95" s="17" t="s">
        <v>9536</v>
      </c>
      <c r="FH95" s="17" t="s">
        <v>9536</v>
      </c>
      <c r="FI95" s="17" t="s">
        <v>9536</v>
      </c>
      <c r="FJ95" s="17" t="s">
        <v>9536</v>
      </c>
      <c r="FK95" s="17" t="s">
        <v>9536</v>
      </c>
      <c r="FL95" s="17" t="s">
        <v>9536</v>
      </c>
      <c r="FM95" s="17" t="s">
        <v>9536</v>
      </c>
      <c r="FN95" s="17" t="s">
        <v>9536</v>
      </c>
      <c r="FO95" s="17" t="s">
        <v>9536</v>
      </c>
      <c r="FP95" s="17" t="s">
        <v>9536</v>
      </c>
      <c r="FQ95" s="17" t="s">
        <v>9536</v>
      </c>
      <c r="FR95" s="17" t="s">
        <v>9536</v>
      </c>
      <c r="FS95" s="17" t="s">
        <v>9536</v>
      </c>
      <c r="FT95" s="17" t="s">
        <v>9536</v>
      </c>
      <c r="FU95" s="17" t="s">
        <v>9536</v>
      </c>
      <c r="FV95" s="17" t="s">
        <v>9536</v>
      </c>
      <c r="FW95" s="17" t="s">
        <v>9536</v>
      </c>
      <c r="FX95" s="17" t="s">
        <v>9536</v>
      </c>
      <c r="FY95" s="17" t="s">
        <v>9536</v>
      </c>
      <c r="FZ95" s="17" t="s">
        <v>9536</v>
      </c>
      <c r="GA95" s="17" t="s">
        <v>9536</v>
      </c>
      <c r="GB95" s="17" t="s">
        <v>9536</v>
      </c>
      <c r="GC95" s="17" t="s">
        <v>9536</v>
      </c>
      <c r="GD95" s="17" t="s">
        <v>9536</v>
      </c>
      <c r="GE95" s="17" t="s">
        <v>9536</v>
      </c>
      <c r="GF95" s="17" t="s">
        <v>9536</v>
      </c>
      <c r="GG95" s="17" t="s">
        <v>9536</v>
      </c>
      <c r="GH95" s="17" t="s">
        <v>9536</v>
      </c>
      <c r="GI95" s="17" t="s">
        <v>9536</v>
      </c>
      <c r="GJ95" s="17" t="s">
        <v>9536</v>
      </c>
      <c r="GK95" s="17" t="s">
        <v>9536</v>
      </c>
      <c r="GL95" s="17" t="s">
        <v>9536</v>
      </c>
      <c r="GM95" s="17" t="s">
        <v>9536</v>
      </c>
      <c r="GN95" s="17" t="s">
        <v>9536</v>
      </c>
      <c r="GO95" s="17" t="s">
        <v>9536</v>
      </c>
      <c r="GP95" s="17" t="s">
        <v>9536</v>
      </c>
      <c r="GQ95" s="17" t="s">
        <v>9536</v>
      </c>
      <c r="GR95" s="17" t="s">
        <v>9536</v>
      </c>
      <c r="GS95" s="17" t="s">
        <v>9536</v>
      </c>
      <c r="GT95" s="17" t="s">
        <v>9536</v>
      </c>
    </row>
    <row r="96" spans="1:202" s="2" customFormat="1"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</row>
    <row r="97" spans="1:202">
      <c r="A97" s="24" t="s">
        <v>616</v>
      </c>
      <c r="B97" s="24" t="s">
        <v>617</v>
      </c>
      <c r="C97" s="17" t="s">
        <v>618</v>
      </c>
      <c r="D97" s="11" t="s">
        <v>619</v>
      </c>
      <c r="E97" s="11" t="s">
        <v>620</v>
      </c>
      <c r="F97" s="11" t="s">
        <v>621</v>
      </c>
      <c r="G97" s="11" t="s">
        <v>622</v>
      </c>
      <c r="H97" s="11" t="s">
        <v>623</v>
      </c>
      <c r="I97" s="11" t="s">
        <v>624</v>
      </c>
      <c r="J97" s="11" t="s">
        <v>625</v>
      </c>
      <c r="K97" s="11" t="s">
        <v>626</v>
      </c>
      <c r="L97" s="11" t="s">
        <v>627</v>
      </c>
      <c r="M97" s="11" t="s">
        <v>628</v>
      </c>
      <c r="N97" s="11" t="s">
        <v>629</v>
      </c>
      <c r="O97" s="11" t="s">
        <v>630</v>
      </c>
      <c r="P97" s="11" t="s">
        <v>631</v>
      </c>
      <c r="Q97" s="11" t="s">
        <v>632</v>
      </c>
      <c r="R97" s="11" t="s">
        <v>633</v>
      </c>
      <c r="S97" s="11" t="s">
        <v>634</v>
      </c>
      <c r="T97" s="11" t="s">
        <v>635</v>
      </c>
      <c r="U97" s="11" t="s">
        <v>636</v>
      </c>
      <c r="V97" s="11" t="s">
        <v>637</v>
      </c>
      <c r="W97" s="11" t="s">
        <v>638</v>
      </c>
      <c r="X97" s="11" t="s">
        <v>639</v>
      </c>
      <c r="Y97" s="11" t="s">
        <v>640</v>
      </c>
      <c r="Z97" s="11" t="s">
        <v>641</v>
      </c>
      <c r="AA97" s="11" t="s">
        <v>642</v>
      </c>
      <c r="AB97" s="11" t="s">
        <v>643</v>
      </c>
      <c r="AC97" s="11" t="s">
        <v>644</v>
      </c>
      <c r="AD97" s="11" t="s">
        <v>645</v>
      </c>
      <c r="AE97" s="11" t="s">
        <v>646</v>
      </c>
      <c r="AF97" s="11" t="s">
        <v>647</v>
      </c>
      <c r="AG97" s="11" t="s">
        <v>648</v>
      </c>
      <c r="AH97" s="11" t="s">
        <v>649</v>
      </c>
      <c r="AI97" s="11" t="s">
        <v>650</v>
      </c>
      <c r="AJ97" s="11" t="s">
        <v>651</v>
      </c>
      <c r="AK97" s="11" t="s">
        <v>652</v>
      </c>
      <c r="AL97" s="11" t="s">
        <v>653</v>
      </c>
      <c r="AM97" s="11" t="s">
        <v>654</v>
      </c>
      <c r="AN97" s="11" t="s">
        <v>655</v>
      </c>
      <c r="AO97" s="11" t="s">
        <v>656</v>
      </c>
      <c r="AP97" s="11" t="s">
        <v>657</v>
      </c>
      <c r="AQ97" s="11" t="s">
        <v>658</v>
      </c>
      <c r="AR97" s="11" t="s">
        <v>659</v>
      </c>
      <c r="AS97" s="11" t="s">
        <v>660</v>
      </c>
      <c r="AT97" s="11" t="s">
        <v>661</v>
      </c>
      <c r="AU97" s="11" t="s">
        <v>662</v>
      </c>
      <c r="AV97" s="11" t="s">
        <v>663</v>
      </c>
      <c r="AW97" s="11" t="s">
        <v>664</v>
      </c>
      <c r="AX97" s="11" t="s">
        <v>665</v>
      </c>
      <c r="AY97" s="11" t="s">
        <v>666</v>
      </c>
      <c r="AZ97" s="11" t="s">
        <v>667</v>
      </c>
      <c r="BA97" s="11" t="s">
        <v>668</v>
      </c>
      <c r="BB97" s="11" t="s">
        <v>669</v>
      </c>
      <c r="BC97" s="11" t="s">
        <v>670</v>
      </c>
      <c r="BD97" s="11" t="s">
        <v>671</v>
      </c>
      <c r="BE97" s="11" t="s">
        <v>672</v>
      </c>
      <c r="BF97" s="11" t="s">
        <v>673</v>
      </c>
      <c r="BG97" s="11" t="s">
        <v>674</v>
      </c>
      <c r="BH97" s="11" t="s">
        <v>675</v>
      </c>
      <c r="BI97" s="11" t="s">
        <v>676</v>
      </c>
      <c r="BJ97" s="11" t="s">
        <v>677</v>
      </c>
      <c r="BK97" s="11" t="s">
        <v>678</v>
      </c>
      <c r="BL97" s="11" t="s">
        <v>679</v>
      </c>
      <c r="BM97" s="11" t="s">
        <v>680</v>
      </c>
      <c r="BN97" s="11" t="s">
        <v>681</v>
      </c>
      <c r="BO97" s="11" t="s">
        <v>682</v>
      </c>
      <c r="BP97" s="11" t="s">
        <v>683</v>
      </c>
      <c r="BQ97" s="11" t="s">
        <v>684</v>
      </c>
      <c r="BR97" s="11" t="s">
        <v>685</v>
      </c>
      <c r="BS97" s="11" t="s">
        <v>686</v>
      </c>
      <c r="BT97" s="11" t="s">
        <v>687</v>
      </c>
      <c r="BU97" s="11" t="s">
        <v>688</v>
      </c>
      <c r="BV97" s="11" t="s">
        <v>689</v>
      </c>
      <c r="BW97" s="11" t="s">
        <v>690</v>
      </c>
      <c r="BX97" s="11" t="s">
        <v>691</v>
      </c>
      <c r="BY97" s="11" t="s">
        <v>692</v>
      </c>
      <c r="BZ97" s="11" t="s">
        <v>693</v>
      </c>
      <c r="CA97" s="11" t="s">
        <v>694</v>
      </c>
      <c r="CB97" s="11" t="s">
        <v>695</v>
      </c>
      <c r="CC97" s="11" t="s">
        <v>696</v>
      </c>
      <c r="CD97" s="11" t="s">
        <v>697</v>
      </c>
      <c r="CE97" s="11" t="s">
        <v>698</v>
      </c>
      <c r="CF97" s="11" t="s">
        <v>699</v>
      </c>
      <c r="CG97" s="11" t="s">
        <v>700</v>
      </c>
      <c r="CH97" s="11" t="s">
        <v>701</v>
      </c>
      <c r="CI97" s="11" t="s">
        <v>702</v>
      </c>
      <c r="CJ97" s="11" t="s">
        <v>703</v>
      </c>
      <c r="CK97" s="11" t="s">
        <v>704</v>
      </c>
      <c r="CL97" s="11" t="s">
        <v>705</v>
      </c>
      <c r="CM97" s="11" t="s">
        <v>706</v>
      </c>
      <c r="CN97" s="11" t="s">
        <v>707</v>
      </c>
      <c r="CO97" s="11" t="s">
        <v>708</v>
      </c>
      <c r="CP97" s="11" t="s">
        <v>709</v>
      </c>
      <c r="CQ97" s="11" t="s">
        <v>710</v>
      </c>
      <c r="CR97" s="11" t="s">
        <v>711</v>
      </c>
      <c r="CS97" s="11" t="s">
        <v>712</v>
      </c>
      <c r="CT97" s="11" t="s">
        <v>713</v>
      </c>
      <c r="CU97" s="11" t="s">
        <v>714</v>
      </c>
      <c r="CV97" s="11" t="s">
        <v>715</v>
      </c>
      <c r="CW97" s="11" t="s">
        <v>716</v>
      </c>
      <c r="CX97" s="11" t="s">
        <v>717</v>
      </c>
      <c r="CY97" s="11" t="s">
        <v>718</v>
      </c>
      <c r="CZ97" s="11" t="s">
        <v>719</v>
      </c>
      <c r="DA97" s="11" t="s">
        <v>720</v>
      </c>
      <c r="DB97" s="11" t="s">
        <v>721</v>
      </c>
      <c r="DC97" s="11" t="s">
        <v>722</v>
      </c>
      <c r="DD97" s="11" t="s">
        <v>723</v>
      </c>
      <c r="DE97" s="11" t="s">
        <v>724</v>
      </c>
      <c r="DF97" s="11" t="s">
        <v>725</v>
      </c>
      <c r="DG97" s="11" t="s">
        <v>726</v>
      </c>
      <c r="DH97" s="11" t="s">
        <v>727</v>
      </c>
      <c r="DI97" s="11" t="s">
        <v>728</v>
      </c>
      <c r="DJ97" s="11" t="s">
        <v>729</v>
      </c>
      <c r="DK97" s="11" t="s">
        <v>730</v>
      </c>
      <c r="DL97" s="11" t="s">
        <v>731</v>
      </c>
      <c r="DM97" s="11" t="s">
        <v>732</v>
      </c>
      <c r="DN97" s="11" t="s">
        <v>733</v>
      </c>
      <c r="DO97" s="11" t="s">
        <v>734</v>
      </c>
      <c r="DP97" s="11" t="s">
        <v>735</v>
      </c>
      <c r="DQ97" s="11" t="s">
        <v>736</v>
      </c>
      <c r="DR97" s="11" t="s">
        <v>737</v>
      </c>
      <c r="DS97" s="11" t="s">
        <v>738</v>
      </c>
      <c r="DT97" s="11" t="s">
        <v>739</v>
      </c>
      <c r="DU97" s="11" t="s">
        <v>740</v>
      </c>
      <c r="DV97" s="11" t="s">
        <v>741</v>
      </c>
      <c r="DW97" s="11" t="s">
        <v>742</v>
      </c>
      <c r="DX97" s="11" t="s">
        <v>743</v>
      </c>
      <c r="DY97" s="11" t="s">
        <v>744</v>
      </c>
      <c r="DZ97" s="11" t="s">
        <v>745</v>
      </c>
      <c r="EA97" s="11" t="s">
        <v>746</v>
      </c>
      <c r="EB97" s="11" t="s">
        <v>747</v>
      </c>
      <c r="EC97" s="11" t="s">
        <v>748</v>
      </c>
      <c r="ED97" s="11" t="s">
        <v>749</v>
      </c>
      <c r="EE97" s="11" t="s">
        <v>750</v>
      </c>
      <c r="EF97" s="11" t="s">
        <v>751</v>
      </c>
      <c r="EG97" s="11" t="s">
        <v>752</v>
      </c>
      <c r="EH97" s="11" t="s">
        <v>753</v>
      </c>
      <c r="EI97" s="11" t="s">
        <v>754</v>
      </c>
      <c r="EJ97" s="11" t="s">
        <v>755</v>
      </c>
      <c r="EK97" s="11" t="s">
        <v>756</v>
      </c>
      <c r="EL97" s="11" t="s">
        <v>757</v>
      </c>
      <c r="EM97" s="11" t="s">
        <v>758</v>
      </c>
      <c r="EN97" s="11" t="s">
        <v>759</v>
      </c>
      <c r="EO97" s="11" t="s">
        <v>760</v>
      </c>
      <c r="EP97" s="11" t="s">
        <v>761</v>
      </c>
      <c r="EQ97" s="11" t="s">
        <v>762</v>
      </c>
      <c r="ER97" s="11" t="s">
        <v>763</v>
      </c>
      <c r="ES97" s="11" t="s">
        <v>764</v>
      </c>
      <c r="ET97" s="11" t="s">
        <v>765</v>
      </c>
      <c r="EU97" s="11" t="s">
        <v>766</v>
      </c>
      <c r="EV97" s="11" t="s">
        <v>767</v>
      </c>
      <c r="EW97" s="11" t="s">
        <v>768</v>
      </c>
      <c r="EX97" s="11" t="s">
        <v>769</v>
      </c>
      <c r="EY97" s="11" t="s">
        <v>770</v>
      </c>
      <c r="EZ97" s="11" t="s">
        <v>771</v>
      </c>
      <c r="FA97" s="11" t="s">
        <v>772</v>
      </c>
      <c r="FB97" s="11" t="s">
        <v>773</v>
      </c>
      <c r="FC97" s="11" t="s">
        <v>774</v>
      </c>
      <c r="FD97" s="11" t="s">
        <v>775</v>
      </c>
      <c r="FE97" s="11" t="s">
        <v>776</v>
      </c>
      <c r="FF97" s="11" t="s">
        <v>777</v>
      </c>
      <c r="FG97" s="11" t="s">
        <v>778</v>
      </c>
      <c r="FH97" s="11" t="s">
        <v>779</v>
      </c>
      <c r="FI97" s="11" t="s">
        <v>780</v>
      </c>
      <c r="FJ97" s="11" t="s">
        <v>781</v>
      </c>
      <c r="FK97" s="11" t="s">
        <v>782</v>
      </c>
      <c r="FL97" s="11" t="s">
        <v>783</v>
      </c>
      <c r="FM97" s="11" t="s">
        <v>784</v>
      </c>
      <c r="FN97" s="11" t="s">
        <v>785</v>
      </c>
      <c r="FO97" s="11" t="s">
        <v>786</v>
      </c>
      <c r="FP97" s="11" t="s">
        <v>787</v>
      </c>
      <c r="FQ97" s="11" t="s">
        <v>788</v>
      </c>
      <c r="FR97" s="11" t="s">
        <v>789</v>
      </c>
      <c r="FS97" s="11" t="s">
        <v>790</v>
      </c>
      <c r="FT97" s="11" t="s">
        <v>791</v>
      </c>
      <c r="FU97" s="11" t="s">
        <v>792</v>
      </c>
      <c r="FV97" s="11" t="s">
        <v>793</v>
      </c>
      <c r="FW97" s="11" t="s">
        <v>794</v>
      </c>
      <c r="FX97" s="11" t="s">
        <v>795</v>
      </c>
      <c r="FY97" s="11" t="s">
        <v>796</v>
      </c>
      <c r="FZ97" s="11" t="s">
        <v>797</v>
      </c>
      <c r="GA97" s="11" t="s">
        <v>798</v>
      </c>
      <c r="GB97" s="11" t="s">
        <v>799</v>
      </c>
      <c r="GC97" s="11" t="s">
        <v>800</v>
      </c>
      <c r="GD97" s="11" t="s">
        <v>801</v>
      </c>
      <c r="GE97" s="11" t="s">
        <v>802</v>
      </c>
      <c r="GF97" s="11" t="s">
        <v>803</v>
      </c>
      <c r="GG97" s="11" t="s">
        <v>804</v>
      </c>
      <c r="GH97" s="11" t="s">
        <v>805</v>
      </c>
      <c r="GI97" s="11" t="s">
        <v>806</v>
      </c>
      <c r="GJ97" s="11" t="s">
        <v>807</v>
      </c>
      <c r="GK97" s="11" t="s">
        <v>808</v>
      </c>
      <c r="GL97" s="11" t="s">
        <v>809</v>
      </c>
      <c r="GM97" s="11" t="s">
        <v>810</v>
      </c>
      <c r="GN97" s="11" t="s">
        <v>811</v>
      </c>
      <c r="GO97" s="11" t="s">
        <v>812</v>
      </c>
      <c r="GP97" s="11" t="s">
        <v>813</v>
      </c>
      <c r="GQ97" s="11" t="s">
        <v>814</v>
      </c>
      <c r="GR97" s="11" t="s">
        <v>815</v>
      </c>
      <c r="GS97" s="11" t="s">
        <v>816</v>
      </c>
      <c r="GT97" s="11" t="s">
        <v>817</v>
      </c>
    </row>
    <row r="98" spans="1:202">
      <c r="A98" s="24" t="s">
        <v>818</v>
      </c>
      <c r="B98" s="24" t="s">
        <v>819</v>
      </c>
      <c r="C98" s="11" t="s">
        <v>9536</v>
      </c>
      <c r="D98" s="11" t="s">
        <v>9536</v>
      </c>
      <c r="E98" s="11" t="s">
        <v>9536</v>
      </c>
      <c r="F98" s="11" t="s">
        <v>9536</v>
      </c>
      <c r="G98" s="11" t="s">
        <v>9536</v>
      </c>
      <c r="H98" s="11" t="s">
        <v>9536</v>
      </c>
      <c r="I98" s="11" t="s">
        <v>9536</v>
      </c>
      <c r="J98" s="11" t="s">
        <v>9536</v>
      </c>
      <c r="K98" s="11" t="s">
        <v>9536</v>
      </c>
      <c r="L98" s="11" t="s">
        <v>9536</v>
      </c>
      <c r="M98" s="11" t="s">
        <v>9536</v>
      </c>
      <c r="N98" s="11" t="s">
        <v>9536</v>
      </c>
      <c r="O98" s="11" t="s">
        <v>9536</v>
      </c>
      <c r="P98" s="11" t="s">
        <v>9536</v>
      </c>
      <c r="Q98" s="11" t="s">
        <v>9536</v>
      </c>
      <c r="R98" s="11" t="s">
        <v>9536</v>
      </c>
      <c r="S98" s="11" t="s">
        <v>9536</v>
      </c>
      <c r="T98" s="11" t="s">
        <v>9536</v>
      </c>
      <c r="U98" s="11" t="s">
        <v>9536</v>
      </c>
      <c r="V98" s="11" t="s">
        <v>9536</v>
      </c>
      <c r="W98" s="11" t="s">
        <v>9536</v>
      </c>
      <c r="X98" s="11" t="s">
        <v>9536</v>
      </c>
      <c r="Y98" s="11" t="s">
        <v>9536</v>
      </c>
      <c r="Z98" s="11" t="s">
        <v>9536</v>
      </c>
      <c r="AA98" s="11" t="s">
        <v>9536</v>
      </c>
      <c r="AB98" s="11" t="s">
        <v>9536</v>
      </c>
      <c r="AC98" s="11" t="s">
        <v>9536</v>
      </c>
      <c r="AD98" s="11" t="s">
        <v>9536</v>
      </c>
      <c r="AE98" s="11" t="s">
        <v>9536</v>
      </c>
      <c r="AF98" s="11" t="s">
        <v>9536</v>
      </c>
      <c r="AG98" s="11" t="s">
        <v>9536</v>
      </c>
      <c r="AH98" s="11" t="s">
        <v>9536</v>
      </c>
      <c r="AI98" s="11" t="s">
        <v>9536</v>
      </c>
      <c r="AJ98" s="11" t="s">
        <v>9536</v>
      </c>
      <c r="AK98" s="11" t="s">
        <v>9536</v>
      </c>
      <c r="AL98" s="11" t="s">
        <v>9536</v>
      </c>
      <c r="AM98" s="11" t="s">
        <v>9536</v>
      </c>
      <c r="AN98" s="11" t="s">
        <v>9536</v>
      </c>
      <c r="AO98" s="11" t="s">
        <v>9536</v>
      </c>
      <c r="AP98" s="11" t="s">
        <v>9536</v>
      </c>
      <c r="AQ98" s="11" t="s">
        <v>9536</v>
      </c>
      <c r="AR98" s="11" t="s">
        <v>9536</v>
      </c>
      <c r="AS98" s="11" t="s">
        <v>9536</v>
      </c>
      <c r="AT98" s="11" t="s">
        <v>9536</v>
      </c>
      <c r="AU98" s="11" t="s">
        <v>9536</v>
      </c>
      <c r="AV98" s="11" t="s">
        <v>9536</v>
      </c>
      <c r="AW98" s="11" t="s">
        <v>9536</v>
      </c>
      <c r="AX98" s="11" t="s">
        <v>9536</v>
      </c>
      <c r="AY98" s="11" t="s">
        <v>9536</v>
      </c>
      <c r="AZ98" s="11" t="s">
        <v>9536</v>
      </c>
      <c r="BA98" s="11" t="s">
        <v>9536</v>
      </c>
      <c r="BB98" s="11" t="s">
        <v>9536</v>
      </c>
      <c r="BC98" s="11" t="s">
        <v>9536</v>
      </c>
      <c r="BD98" s="11" t="s">
        <v>9536</v>
      </c>
      <c r="BE98" s="11" t="s">
        <v>9536</v>
      </c>
      <c r="BF98" s="11" t="s">
        <v>9536</v>
      </c>
      <c r="BG98" s="11" t="s">
        <v>9536</v>
      </c>
      <c r="BH98" s="11" t="s">
        <v>9536</v>
      </c>
      <c r="BI98" s="11" t="s">
        <v>9536</v>
      </c>
      <c r="BJ98" s="11" t="s">
        <v>9536</v>
      </c>
      <c r="BK98" s="11" t="s">
        <v>9536</v>
      </c>
      <c r="BL98" s="11" t="s">
        <v>9536</v>
      </c>
      <c r="BM98" s="11" t="s">
        <v>9536</v>
      </c>
      <c r="BN98" s="11" t="s">
        <v>9536</v>
      </c>
      <c r="BO98" s="11" t="s">
        <v>9536</v>
      </c>
      <c r="BP98" s="11" t="s">
        <v>9536</v>
      </c>
      <c r="BQ98" s="11" t="s">
        <v>9536</v>
      </c>
      <c r="BR98" s="11" t="s">
        <v>9536</v>
      </c>
      <c r="BS98" s="11" t="s">
        <v>9536</v>
      </c>
      <c r="BT98" s="11" t="s">
        <v>9536</v>
      </c>
      <c r="BU98" s="11" t="s">
        <v>9536</v>
      </c>
      <c r="BV98" s="11" t="s">
        <v>9536</v>
      </c>
      <c r="BW98" s="11" t="s">
        <v>9536</v>
      </c>
      <c r="BX98" s="11" t="s">
        <v>9536</v>
      </c>
      <c r="BY98" s="11" t="s">
        <v>9536</v>
      </c>
      <c r="BZ98" s="11" t="s">
        <v>9536</v>
      </c>
      <c r="CA98" s="11" t="s">
        <v>9536</v>
      </c>
      <c r="CB98" s="11" t="s">
        <v>9536</v>
      </c>
      <c r="CC98" s="11" t="s">
        <v>9536</v>
      </c>
      <c r="CD98" s="11" t="s">
        <v>9536</v>
      </c>
      <c r="CE98" s="11" t="s">
        <v>9536</v>
      </c>
      <c r="CF98" s="11" t="s">
        <v>9536</v>
      </c>
      <c r="CG98" s="11" t="s">
        <v>9536</v>
      </c>
      <c r="CH98" s="11" t="s">
        <v>9536</v>
      </c>
      <c r="CI98" s="11" t="s">
        <v>9536</v>
      </c>
      <c r="CJ98" s="11" t="s">
        <v>9536</v>
      </c>
      <c r="CK98" s="11" t="s">
        <v>9536</v>
      </c>
      <c r="CL98" s="11" t="s">
        <v>9536</v>
      </c>
      <c r="CM98" s="11" t="s">
        <v>9536</v>
      </c>
      <c r="CN98" s="11" t="s">
        <v>9536</v>
      </c>
      <c r="CO98" s="11" t="s">
        <v>9536</v>
      </c>
      <c r="CP98" s="11" t="s">
        <v>9536</v>
      </c>
      <c r="CQ98" s="11" t="s">
        <v>9536</v>
      </c>
      <c r="CR98" s="11" t="s">
        <v>9536</v>
      </c>
      <c r="CS98" s="11" t="s">
        <v>9536</v>
      </c>
      <c r="CT98" s="11" t="s">
        <v>9536</v>
      </c>
      <c r="CU98" s="11" t="s">
        <v>9536</v>
      </c>
      <c r="CV98" s="11" t="s">
        <v>9536</v>
      </c>
      <c r="CW98" s="11" t="s">
        <v>9536</v>
      </c>
      <c r="CX98" s="11" t="s">
        <v>9536</v>
      </c>
      <c r="CY98" s="11" t="s">
        <v>9536</v>
      </c>
      <c r="CZ98" s="11" t="s">
        <v>9536</v>
      </c>
      <c r="DA98" s="11" t="s">
        <v>9536</v>
      </c>
      <c r="DB98" s="11" t="s">
        <v>9536</v>
      </c>
      <c r="DC98" s="11" t="s">
        <v>9536</v>
      </c>
      <c r="DD98" s="11" t="s">
        <v>9536</v>
      </c>
      <c r="DE98" s="11" t="s">
        <v>9536</v>
      </c>
      <c r="DF98" s="11" t="s">
        <v>9536</v>
      </c>
      <c r="DG98" s="11" t="s">
        <v>9536</v>
      </c>
      <c r="DH98" s="11" t="s">
        <v>9536</v>
      </c>
      <c r="DI98" s="11" t="s">
        <v>9536</v>
      </c>
      <c r="DJ98" s="11" t="s">
        <v>9536</v>
      </c>
      <c r="DK98" s="11" t="s">
        <v>9536</v>
      </c>
      <c r="DL98" s="11" t="s">
        <v>9536</v>
      </c>
      <c r="DM98" s="11" t="s">
        <v>9536</v>
      </c>
      <c r="DN98" s="11" t="s">
        <v>9536</v>
      </c>
      <c r="DO98" s="11" t="s">
        <v>9536</v>
      </c>
      <c r="DP98" s="11" t="s">
        <v>9536</v>
      </c>
      <c r="DQ98" s="11" t="s">
        <v>9536</v>
      </c>
      <c r="DR98" s="11" t="s">
        <v>9536</v>
      </c>
      <c r="DS98" s="11" t="s">
        <v>9536</v>
      </c>
      <c r="DT98" s="11" t="s">
        <v>9536</v>
      </c>
      <c r="DU98" s="11" t="s">
        <v>9536</v>
      </c>
      <c r="DV98" s="11" t="s">
        <v>9536</v>
      </c>
      <c r="DW98" s="11" t="s">
        <v>9536</v>
      </c>
      <c r="DX98" s="11" t="s">
        <v>9536</v>
      </c>
      <c r="DY98" s="11" t="s">
        <v>9536</v>
      </c>
      <c r="DZ98" s="11" t="s">
        <v>9536</v>
      </c>
      <c r="EA98" s="11" t="s">
        <v>9536</v>
      </c>
      <c r="EB98" s="11" t="s">
        <v>9536</v>
      </c>
      <c r="EC98" s="11" t="s">
        <v>9536</v>
      </c>
      <c r="ED98" s="11" t="s">
        <v>9536</v>
      </c>
      <c r="EE98" s="11" t="s">
        <v>9536</v>
      </c>
      <c r="EF98" s="11" t="s">
        <v>9536</v>
      </c>
      <c r="EG98" s="11" t="s">
        <v>9536</v>
      </c>
      <c r="EH98" s="11" t="s">
        <v>9536</v>
      </c>
      <c r="EI98" s="11" t="s">
        <v>9536</v>
      </c>
      <c r="EJ98" s="11" t="s">
        <v>9536</v>
      </c>
      <c r="EK98" s="11" t="s">
        <v>9536</v>
      </c>
      <c r="EL98" s="11" t="s">
        <v>9536</v>
      </c>
      <c r="EM98" s="11" t="s">
        <v>9536</v>
      </c>
      <c r="EN98" s="11" t="s">
        <v>9536</v>
      </c>
      <c r="EO98" s="11" t="s">
        <v>9536</v>
      </c>
      <c r="EP98" s="11" t="s">
        <v>9536</v>
      </c>
      <c r="EQ98" s="11" t="s">
        <v>9536</v>
      </c>
      <c r="ER98" s="11" t="s">
        <v>9536</v>
      </c>
      <c r="ES98" s="11" t="s">
        <v>9536</v>
      </c>
      <c r="ET98" s="11" t="s">
        <v>9536</v>
      </c>
      <c r="EU98" s="11" t="s">
        <v>9536</v>
      </c>
      <c r="EV98" s="11" t="s">
        <v>9536</v>
      </c>
      <c r="EW98" s="11" t="s">
        <v>9536</v>
      </c>
      <c r="EX98" s="11" t="s">
        <v>9536</v>
      </c>
      <c r="EY98" s="11" t="s">
        <v>9536</v>
      </c>
      <c r="EZ98" s="11" t="s">
        <v>9536</v>
      </c>
      <c r="FA98" s="11" t="s">
        <v>9536</v>
      </c>
      <c r="FB98" s="11" t="s">
        <v>9536</v>
      </c>
      <c r="FC98" s="11" t="s">
        <v>9536</v>
      </c>
      <c r="FD98" s="11" t="s">
        <v>9536</v>
      </c>
      <c r="FE98" s="11" t="s">
        <v>9536</v>
      </c>
      <c r="FF98" s="11" t="s">
        <v>9536</v>
      </c>
      <c r="FG98" s="11" t="s">
        <v>9536</v>
      </c>
      <c r="FH98" s="11" t="s">
        <v>9536</v>
      </c>
      <c r="FI98" s="11" t="s">
        <v>9536</v>
      </c>
      <c r="FJ98" s="11" t="s">
        <v>9536</v>
      </c>
      <c r="FK98" s="11" t="s">
        <v>9536</v>
      </c>
      <c r="FL98" s="11" t="s">
        <v>9536</v>
      </c>
      <c r="FM98" s="11" t="s">
        <v>9536</v>
      </c>
      <c r="FN98" s="11" t="s">
        <v>9536</v>
      </c>
      <c r="FO98" s="11" t="s">
        <v>9536</v>
      </c>
      <c r="FP98" s="11" t="s">
        <v>9536</v>
      </c>
      <c r="FQ98" s="11" t="s">
        <v>9536</v>
      </c>
      <c r="FR98" s="11" t="s">
        <v>9536</v>
      </c>
      <c r="FS98" s="11" t="s">
        <v>9536</v>
      </c>
      <c r="FT98" s="11" t="s">
        <v>9536</v>
      </c>
      <c r="FU98" s="11" t="s">
        <v>9536</v>
      </c>
      <c r="FV98" s="11" t="s">
        <v>9536</v>
      </c>
      <c r="FW98" s="11" t="s">
        <v>9536</v>
      </c>
      <c r="FX98" s="11" t="s">
        <v>9536</v>
      </c>
      <c r="FY98" s="11" t="s">
        <v>9536</v>
      </c>
      <c r="FZ98" s="11" t="s">
        <v>9536</v>
      </c>
      <c r="GA98" s="11" t="s">
        <v>9536</v>
      </c>
      <c r="GB98" s="11" t="s">
        <v>9536</v>
      </c>
      <c r="GC98" s="11" t="s">
        <v>9536</v>
      </c>
      <c r="GD98" s="11" t="s">
        <v>9536</v>
      </c>
      <c r="GE98" s="11" t="s">
        <v>9536</v>
      </c>
      <c r="GF98" s="11" t="s">
        <v>9536</v>
      </c>
      <c r="GG98" s="11" t="s">
        <v>9536</v>
      </c>
      <c r="GH98" s="11" t="s">
        <v>9536</v>
      </c>
      <c r="GI98" s="11" t="s">
        <v>9536</v>
      </c>
      <c r="GJ98" s="11" t="s">
        <v>9536</v>
      </c>
      <c r="GK98" s="11" t="s">
        <v>9536</v>
      </c>
      <c r="GL98" s="11" t="s">
        <v>9536</v>
      </c>
      <c r="GM98" s="11" t="s">
        <v>9536</v>
      </c>
      <c r="GN98" s="11" t="s">
        <v>9536</v>
      </c>
      <c r="GO98" s="11" t="s">
        <v>9536</v>
      </c>
      <c r="GP98" s="11" t="s">
        <v>9536</v>
      </c>
      <c r="GQ98" s="11" t="s">
        <v>9536</v>
      </c>
      <c r="GR98" s="11" t="s">
        <v>9536</v>
      </c>
      <c r="GS98" s="11" t="s">
        <v>9536</v>
      </c>
      <c r="GT98" s="11" t="s">
        <v>9536</v>
      </c>
    </row>
    <row r="99" spans="1:202">
      <c r="A99" s="24" t="s">
        <v>820</v>
      </c>
      <c r="B99" s="24" t="s">
        <v>821</v>
      </c>
      <c r="C99" s="11" t="s">
        <v>9536</v>
      </c>
      <c r="D99" s="11" t="s">
        <v>9536</v>
      </c>
      <c r="E99" s="11" t="s">
        <v>9536</v>
      </c>
      <c r="F99" s="11" t="s">
        <v>9536</v>
      </c>
      <c r="G99" s="11" t="s">
        <v>9536</v>
      </c>
      <c r="H99" s="11" t="s">
        <v>9536</v>
      </c>
      <c r="I99" s="11" t="s">
        <v>9536</v>
      </c>
      <c r="J99" s="11" t="s">
        <v>9536</v>
      </c>
      <c r="K99" s="11" t="s">
        <v>9536</v>
      </c>
      <c r="L99" s="11" t="s">
        <v>9536</v>
      </c>
      <c r="M99" s="11" t="s">
        <v>9536</v>
      </c>
      <c r="N99" s="11" t="s">
        <v>9536</v>
      </c>
      <c r="O99" s="11" t="s">
        <v>9536</v>
      </c>
      <c r="P99" s="11" t="s">
        <v>9536</v>
      </c>
      <c r="Q99" s="11" t="s">
        <v>9536</v>
      </c>
      <c r="R99" s="11" t="s">
        <v>9536</v>
      </c>
      <c r="S99" s="11" t="s">
        <v>9536</v>
      </c>
      <c r="T99" s="11" t="s">
        <v>9536</v>
      </c>
      <c r="U99" s="11" t="s">
        <v>9536</v>
      </c>
      <c r="V99" s="11" t="s">
        <v>9536</v>
      </c>
      <c r="W99" s="11" t="s">
        <v>9536</v>
      </c>
      <c r="X99" s="11" t="s">
        <v>9536</v>
      </c>
      <c r="Y99" s="11" t="s">
        <v>9536</v>
      </c>
      <c r="Z99" s="11" t="s">
        <v>9536</v>
      </c>
      <c r="AA99" s="11" t="s">
        <v>9536</v>
      </c>
      <c r="AB99" s="11" t="s">
        <v>9536</v>
      </c>
      <c r="AC99" s="11" t="s">
        <v>9536</v>
      </c>
      <c r="AD99" s="11" t="s">
        <v>9536</v>
      </c>
      <c r="AE99" s="11" t="s">
        <v>9536</v>
      </c>
      <c r="AF99" s="11" t="s">
        <v>9536</v>
      </c>
      <c r="AG99" s="11" t="s">
        <v>9536</v>
      </c>
      <c r="AH99" s="11" t="s">
        <v>9536</v>
      </c>
      <c r="AI99" s="11" t="s">
        <v>9536</v>
      </c>
      <c r="AJ99" s="11" t="s">
        <v>9536</v>
      </c>
      <c r="AK99" s="11" t="s">
        <v>9536</v>
      </c>
      <c r="AL99" s="11" t="s">
        <v>9536</v>
      </c>
      <c r="AM99" s="11" t="s">
        <v>9536</v>
      </c>
      <c r="AN99" s="11" t="s">
        <v>9536</v>
      </c>
      <c r="AO99" s="11" t="s">
        <v>9536</v>
      </c>
      <c r="AP99" s="11" t="s">
        <v>9536</v>
      </c>
      <c r="AQ99" s="11" t="s">
        <v>9536</v>
      </c>
      <c r="AR99" s="11" t="s">
        <v>9536</v>
      </c>
      <c r="AS99" s="11" t="s">
        <v>9536</v>
      </c>
      <c r="AT99" s="11" t="s">
        <v>9536</v>
      </c>
      <c r="AU99" s="11" t="s">
        <v>9536</v>
      </c>
      <c r="AV99" s="11" t="s">
        <v>9536</v>
      </c>
      <c r="AW99" s="11" t="s">
        <v>9536</v>
      </c>
      <c r="AX99" s="11" t="s">
        <v>9536</v>
      </c>
      <c r="AY99" s="11" t="s">
        <v>9536</v>
      </c>
      <c r="AZ99" s="11" t="s">
        <v>9536</v>
      </c>
      <c r="BA99" s="11" t="s">
        <v>9536</v>
      </c>
      <c r="BB99" s="11" t="s">
        <v>9536</v>
      </c>
      <c r="BC99" s="11" t="s">
        <v>9536</v>
      </c>
      <c r="BD99" s="11" t="s">
        <v>9536</v>
      </c>
      <c r="BE99" s="11" t="s">
        <v>9536</v>
      </c>
      <c r="BF99" s="11" t="s">
        <v>9536</v>
      </c>
      <c r="BG99" s="11" t="s">
        <v>9536</v>
      </c>
      <c r="BH99" s="11" t="s">
        <v>9536</v>
      </c>
      <c r="BI99" s="11" t="s">
        <v>9536</v>
      </c>
      <c r="BJ99" s="11" t="s">
        <v>9536</v>
      </c>
      <c r="BK99" s="11" t="s">
        <v>9536</v>
      </c>
      <c r="BL99" s="11" t="s">
        <v>9536</v>
      </c>
      <c r="BM99" s="11" t="s">
        <v>9536</v>
      </c>
      <c r="BN99" s="11" t="s">
        <v>9536</v>
      </c>
      <c r="BO99" s="11" t="s">
        <v>9536</v>
      </c>
      <c r="BP99" s="11" t="s">
        <v>9536</v>
      </c>
      <c r="BQ99" s="11" t="s">
        <v>9536</v>
      </c>
      <c r="BR99" s="11" t="s">
        <v>9536</v>
      </c>
      <c r="BS99" s="11" t="s">
        <v>9536</v>
      </c>
      <c r="BT99" s="11" t="s">
        <v>9536</v>
      </c>
      <c r="BU99" s="11" t="s">
        <v>9536</v>
      </c>
      <c r="BV99" s="11" t="s">
        <v>9536</v>
      </c>
      <c r="BW99" s="11" t="s">
        <v>9536</v>
      </c>
      <c r="BX99" s="11" t="s">
        <v>9536</v>
      </c>
      <c r="BY99" s="11" t="s">
        <v>9536</v>
      </c>
      <c r="BZ99" s="11" t="s">
        <v>9536</v>
      </c>
      <c r="CA99" s="11" t="s">
        <v>9536</v>
      </c>
      <c r="CB99" s="11" t="s">
        <v>9536</v>
      </c>
      <c r="CC99" s="11" t="s">
        <v>9536</v>
      </c>
      <c r="CD99" s="11" t="s">
        <v>9536</v>
      </c>
      <c r="CE99" s="11" t="s">
        <v>9536</v>
      </c>
      <c r="CF99" s="11" t="s">
        <v>9536</v>
      </c>
      <c r="CG99" s="11" t="s">
        <v>9536</v>
      </c>
      <c r="CH99" s="11" t="s">
        <v>9536</v>
      </c>
      <c r="CI99" s="11" t="s">
        <v>9536</v>
      </c>
      <c r="CJ99" s="11" t="s">
        <v>9536</v>
      </c>
      <c r="CK99" s="11" t="s">
        <v>9536</v>
      </c>
      <c r="CL99" s="11" t="s">
        <v>9536</v>
      </c>
      <c r="CM99" s="11" t="s">
        <v>9536</v>
      </c>
      <c r="CN99" s="11" t="s">
        <v>9536</v>
      </c>
      <c r="CO99" s="11" t="s">
        <v>9536</v>
      </c>
      <c r="CP99" s="11" t="s">
        <v>9536</v>
      </c>
      <c r="CQ99" s="11" t="s">
        <v>9536</v>
      </c>
      <c r="CR99" s="11" t="s">
        <v>9536</v>
      </c>
      <c r="CS99" s="11" t="s">
        <v>9536</v>
      </c>
      <c r="CT99" s="11" t="s">
        <v>9536</v>
      </c>
      <c r="CU99" s="11" t="s">
        <v>9536</v>
      </c>
      <c r="CV99" s="11" t="s">
        <v>9536</v>
      </c>
      <c r="CW99" s="11" t="s">
        <v>9536</v>
      </c>
      <c r="CX99" s="11" t="s">
        <v>9536</v>
      </c>
      <c r="CY99" s="11" t="s">
        <v>9536</v>
      </c>
      <c r="CZ99" s="11" t="s">
        <v>9536</v>
      </c>
      <c r="DA99" s="11" t="s">
        <v>9536</v>
      </c>
      <c r="DB99" s="11" t="s">
        <v>9536</v>
      </c>
      <c r="DC99" s="11" t="s">
        <v>9536</v>
      </c>
      <c r="DD99" s="11" t="s">
        <v>9536</v>
      </c>
      <c r="DE99" s="11" t="s">
        <v>9536</v>
      </c>
      <c r="DF99" s="11" t="s">
        <v>9536</v>
      </c>
      <c r="DG99" s="11" t="s">
        <v>9536</v>
      </c>
      <c r="DH99" s="11" t="s">
        <v>9536</v>
      </c>
      <c r="DI99" s="11" t="s">
        <v>9536</v>
      </c>
      <c r="DJ99" s="11" t="s">
        <v>9536</v>
      </c>
      <c r="DK99" s="11" t="s">
        <v>9536</v>
      </c>
      <c r="DL99" s="11" t="s">
        <v>9536</v>
      </c>
      <c r="DM99" s="11" t="s">
        <v>9536</v>
      </c>
      <c r="DN99" s="11" t="s">
        <v>9536</v>
      </c>
      <c r="DO99" s="11" t="s">
        <v>9536</v>
      </c>
      <c r="DP99" s="11" t="s">
        <v>9536</v>
      </c>
      <c r="DQ99" s="11" t="s">
        <v>9536</v>
      </c>
      <c r="DR99" s="11" t="s">
        <v>9536</v>
      </c>
      <c r="DS99" s="11" t="s">
        <v>9536</v>
      </c>
      <c r="DT99" s="11" t="s">
        <v>9536</v>
      </c>
      <c r="DU99" s="11" t="s">
        <v>9536</v>
      </c>
      <c r="DV99" s="11" t="s">
        <v>9536</v>
      </c>
      <c r="DW99" s="11" t="s">
        <v>9536</v>
      </c>
      <c r="DX99" s="11" t="s">
        <v>9536</v>
      </c>
      <c r="DY99" s="11" t="s">
        <v>9536</v>
      </c>
      <c r="DZ99" s="11" t="s">
        <v>9536</v>
      </c>
      <c r="EA99" s="11" t="s">
        <v>9536</v>
      </c>
      <c r="EB99" s="11" t="s">
        <v>9536</v>
      </c>
      <c r="EC99" s="11" t="s">
        <v>9536</v>
      </c>
      <c r="ED99" s="11" t="s">
        <v>9536</v>
      </c>
      <c r="EE99" s="11" t="s">
        <v>9536</v>
      </c>
      <c r="EF99" s="11" t="s">
        <v>9536</v>
      </c>
      <c r="EG99" s="11" t="s">
        <v>9536</v>
      </c>
      <c r="EH99" s="11" t="s">
        <v>9536</v>
      </c>
      <c r="EI99" s="11" t="s">
        <v>9536</v>
      </c>
      <c r="EJ99" s="11" t="s">
        <v>9536</v>
      </c>
      <c r="EK99" s="11" t="s">
        <v>9536</v>
      </c>
      <c r="EL99" s="11" t="s">
        <v>9536</v>
      </c>
      <c r="EM99" s="11" t="s">
        <v>9536</v>
      </c>
      <c r="EN99" s="11" t="s">
        <v>9536</v>
      </c>
      <c r="EO99" s="11" t="s">
        <v>9536</v>
      </c>
      <c r="EP99" s="11" t="s">
        <v>9536</v>
      </c>
      <c r="EQ99" s="11" t="s">
        <v>9536</v>
      </c>
      <c r="ER99" s="11" t="s">
        <v>9536</v>
      </c>
      <c r="ES99" s="11" t="s">
        <v>9536</v>
      </c>
      <c r="ET99" s="11" t="s">
        <v>9536</v>
      </c>
      <c r="EU99" s="11" t="s">
        <v>9536</v>
      </c>
      <c r="EV99" s="11" t="s">
        <v>9536</v>
      </c>
      <c r="EW99" s="11" t="s">
        <v>9536</v>
      </c>
      <c r="EX99" s="11" t="s">
        <v>9536</v>
      </c>
      <c r="EY99" s="11" t="s">
        <v>9536</v>
      </c>
      <c r="EZ99" s="11" t="s">
        <v>9536</v>
      </c>
      <c r="FA99" s="11" t="s">
        <v>9536</v>
      </c>
      <c r="FB99" s="11" t="s">
        <v>9536</v>
      </c>
      <c r="FC99" s="11" t="s">
        <v>9536</v>
      </c>
      <c r="FD99" s="11" t="s">
        <v>9536</v>
      </c>
      <c r="FE99" s="11" t="s">
        <v>9536</v>
      </c>
      <c r="FF99" s="11" t="s">
        <v>9536</v>
      </c>
      <c r="FG99" s="11" t="s">
        <v>9536</v>
      </c>
      <c r="FH99" s="11" t="s">
        <v>9536</v>
      </c>
      <c r="FI99" s="11" t="s">
        <v>9536</v>
      </c>
      <c r="FJ99" s="11" t="s">
        <v>9536</v>
      </c>
      <c r="FK99" s="11" t="s">
        <v>9536</v>
      </c>
      <c r="FL99" s="11" t="s">
        <v>9536</v>
      </c>
      <c r="FM99" s="11" t="s">
        <v>9536</v>
      </c>
      <c r="FN99" s="11" t="s">
        <v>9536</v>
      </c>
      <c r="FO99" s="11" t="s">
        <v>9536</v>
      </c>
      <c r="FP99" s="11" t="s">
        <v>9536</v>
      </c>
      <c r="FQ99" s="11" t="s">
        <v>9536</v>
      </c>
      <c r="FR99" s="11" t="s">
        <v>9536</v>
      </c>
      <c r="FS99" s="11" t="s">
        <v>9536</v>
      </c>
      <c r="FT99" s="11" t="s">
        <v>9536</v>
      </c>
      <c r="FU99" s="11" t="s">
        <v>9536</v>
      </c>
      <c r="FV99" s="11" t="s">
        <v>9536</v>
      </c>
      <c r="FW99" s="11" t="s">
        <v>9536</v>
      </c>
      <c r="FX99" s="11" t="s">
        <v>9536</v>
      </c>
      <c r="FY99" s="11" t="s">
        <v>9536</v>
      </c>
      <c r="FZ99" s="11" t="s">
        <v>9536</v>
      </c>
      <c r="GA99" s="11" t="s">
        <v>9536</v>
      </c>
      <c r="GB99" s="11" t="s">
        <v>9536</v>
      </c>
      <c r="GC99" s="11" t="s">
        <v>9536</v>
      </c>
      <c r="GD99" s="11" t="s">
        <v>9536</v>
      </c>
      <c r="GE99" s="11" t="s">
        <v>9536</v>
      </c>
      <c r="GF99" s="11" t="s">
        <v>9536</v>
      </c>
      <c r="GG99" s="11" t="s">
        <v>9536</v>
      </c>
      <c r="GH99" s="11" t="s">
        <v>9536</v>
      </c>
      <c r="GI99" s="11" t="s">
        <v>9536</v>
      </c>
      <c r="GJ99" s="11" t="s">
        <v>9536</v>
      </c>
      <c r="GK99" s="11" t="s">
        <v>9536</v>
      </c>
      <c r="GL99" s="11" t="s">
        <v>9536</v>
      </c>
      <c r="GM99" s="11" t="s">
        <v>9536</v>
      </c>
      <c r="GN99" s="11" t="s">
        <v>9536</v>
      </c>
      <c r="GO99" s="11" t="s">
        <v>9536</v>
      </c>
      <c r="GP99" s="11" t="s">
        <v>9536</v>
      </c>
      <c r="GQ99" s="11" t="s">
        <v>9536</v>
      </c>
      <c r="GR99" s="11" t="s">
        <v>9536</v>
      </c>
      <c r="GS99" s="11" t="s">
        <v>9536</v>
      </c>
      <c r="GT99" s="11" t="s">
        <v>9536</v>
      </c>
    </row>
    <row r="100" spans="1:202">
      <c r="A100" s="24" t="s">
        <v>822</v>
      </c>
      <c r="B100" s="24" t="s">
        <v>823</v>
      </c>
      <c r="C100" s="11" t="s">
        <v>9536</v>
      </c>
      <c r="D100" s="11" t="s">
        <v>9536</v>
      </c>
      <c r="E100" s="11" t="s">
        <v>9536</v>
      </c>
      <c r="F100" s="11" t="s">
        <v>9536</v>
      </c>
      <c r="G100" s="11" t="s">
        <v>9536</v>
      </c>
      <c r="H100" s="11" t="s">
        <v>9536</v>
      </c>
      <c r="I100" s="11" t="s">
        <v>9536</v>
      </c>
      <c r="J100" s="11" t="s">
        <v>9536</v>
      </c>
      <c r="K100" s="11" t="s">
        <v>9536</v>
      </c>
      <c r="L100" s="11" t="s">
        <v>9536</v>
      </c>
      <c r="M100" s="11" t="s">
        <v>9536</v>
      </c>
      <c r="N100" s="11" t="s">
        <v>9536</v>
      </c>
      <c r="O100" s="11" t="s">
        <v>9536</v>
      </c>
      <c r="P100" s="11" t="s">
        <v>9536</v>
      </c>
      <c r="Q100" s="11" t="s">
        <v>9536</v>
      </c>
      <c r="R100" s="11" t="s">
        <v>9536</v>
      </c>
      <c r="S100" s="11" t="s">
        <v>9536</v>
      </c>
      <c r="T100" s="11" t="s">
        <v>9536</v>
      </c>
      <c r="U100" s="11" t="s">
        <v>9536</v>
      </c>
      <c r="V100" s="11" t="s">
        <v>9536</v>
      </c>
      <c r="W100" s="11" t="s">
        <v>9536</v>
      </c>
      <c r="X100" s="11" t="s">
        <v>9536</v>
      </c>
      <c r="Y100" s="11" t="s">
        <v>9536</v>
      </c>
      <c r="Z100" s="11" t="s">
        <v>9536</v>
      </c>
      <c r="AA100" s="11" t="s">
        <v>9536</v>
      </c>
      <c r="AB100" s="11" t="s">
        <v>9536</v>
      </c>
      <c r="AC100" s="11" t="s">
        <v>9536</v>
      </c>
      <c r="AD100" s="11" t="s">
        <v>9536</v>
      </c>
      <c r="AE100" s="11" t="s">
        <v>9536</v>
      </c>
      <c r="AF100" s="11" t="s">
        <v>9536</v>
      </c>
      <c r="AG100" s="11" t="s">
        <v>9536</v>
      </c>
      <c r="AH100" s="11" t="s">
        <v>9536</v>
      </c>
      <c r="AI100" s="11" t="s">
        <v>9536</v>
      </c>
      <c r="AJ100" s="11" t="s">
        <v>9536</v>
      </c>
      <c r="AK100" s="11" t="s">
        <v>9536</v>
      </c>
      <c r="AL100" s="11" t="s">
        <v>9536</v>
      </c>
      <c r="AM100" s="11" t="s">
        <v>9536</v>
      </c>
      <c r="AN100" s="11" t="s">
        <v>9536</v>
      </c>
      <c r="AO100" s="11" t="s">
        <v>9536</v>
      </c>
      <c r="AP100" s="11" t="s">
        <v>9536</v>
      </c>
      <c r="AQ100" s="11" t="s">
        <v>9536</v>
      </c>
      <c r="AR100" s="11" t="s">
        <v>9536</v>
      </c>
      <c r="AS100" s="11" t="s">
        <v>9536</v>
      </c>
      <c r="AT100" s="11" t="s">
        <v>9536</v>
      </c>
      <c r="AU100" s="11" t="s">
        <v>9536</v>
      </c>
      <c r="AV100" s="11" t="s">
        <v>9536</v>
      </c>
      <c r="AW100" s="11" t="s">
        <v>9536</v>
      </c>
      <c r="AX100" s="11" t="s">
        <v>9536</v>
      </c>
      <c r="AY100" s="11" t="s">
        <v>9536</v>
      </c>
      <c r="AZ100" s="11" t="s">
        <v>9536</v>
      </c>
      <c r="BA100" s="11" t="s">
        <v>9536</v>
      </c>
      <c r="BB100" s="11" t="s">
        <v>9536</v>
      </c>
      <c r="BC100" s="11" t="s">
        <v>9536</v>
      </c>
      <c r="BD100" s="11" t="s">
        <v>9536</v>
      </c>
      <c r="BE100" s="11" t="s">
        <v>9536</v>
      </c>
      <c r="BF100" s="11" t="s">
        <v>9536</v>
      </c>
      <c r="BG100" s="11" t="s">
        <v>9536</v>
      </c>
      <c r="BH100" s="11" t="s">
        <v>9536</v>
      </c>
      <c r="BI100" s="11" t="s">
        <v>9536</v>
      </c>
      <c r="BJ100" s="11" t="s">
        <v>9536</v>
      </c>
      <c r="BK100" s="11" t="s">
        <v>9536</v>
      </c>
      <c r="BL100" s="11" t="s">
        <v>9536</v>
      </c>
      <c r="BM100" s="11" t="s">
        <v>9536</v>
      </c>
      <c r="BN100" s="11" t="s">
        <v>9536</v>
      </c>
      <c r="BO100" s="11" t="s">
        <v>9536</v>
      </c>
      <c r="BP100" s="11" t="s">
        <v>9536</v>
      </c>
      <c r="BQ100" s="11" t="s">
        <v>9536</v>
      </c>
      <c r="BR100" s="11" t="s">
        <v>9536</v>
      </c>
      <c r="BS100" s="11" t="s">
        <v>9536</v>
      </c>
      <c r="BT100" s="11" t="s">
        <v>9536</v>
      </c>
      <c r="BU100" s="11" t="s">
        <v>9536</v>
      </c>
      <c r="BV100" s="11" t="s">
        <v>9536</v>
      </c>
      <c r="BW100" s="11" t="s">
        <v>9536</v>
      </c>
      <c r="BX100" s="11" t="s">
        <v>9536</v>
      </c>
      <c r="BY100" s="11" t="s">
        <v>9536</v>
      </c>
      <c r="BZ100" s="11" t="s">
        <v>9536</v>
      </c>
      <c r="CA100" s="11" t="s">
        <v>9536</v>
      </c>
      <c r="CB100" s="11" t="s">
        <v>9536</v>
      </c>
      <c r="CC100" s="11" t="s">
        <v>9536</v>
      </c>
      <c r="CD100" s="11" t="s">
        <v>9536</v>
      </c>
      <c r="CE100" s="11" t="s">
        <v>9536</v>
      </c>
      <c r="CF100" s="11" t="s">
        <v>9536</v>
      </c>
      <c r="CG100" s="11" t="s">
        <v>9536</v>
      </c>
      <c r="CH100" s="11" t="s">
        <v>9536</v>
      </c>
      <c r="CI100" s="11" t="s">
        <v>9536</v>
      </c>
      <c r="CJ100" s="11" t="s">
        <v>9536</v>
      </c>
      <c r="CK100" s="11" t="s">
        <v>9536</v>
      </c>
      <c r="CL100" s="11" t="s">
        <v>9536</v>
      </c>
      <c r="CM100" s="11" t="s">
        <v>9536</v>
      </c>
      <c r="CN100" s="11" t="s">
        <v>9536</v>
      </c>
      <c r="CO100" s="11" t="s">
        <v>9536</v>
      </c>
      <c r="CP100" s="11" t="s">
        <v>9536</v>
      </c>
      <c r="CQ100" s="11" t="s">
        <v>9536</v>
      </c>
      <c r="CR100" s="11" t="s">
        <v>9536</v>
      </c>
      <c r="CS100" s="11" t="s">
        <v>9536</v>
      </c>
      <c r="CT100" s="11" t="s">
        <v>9536</v>
      </c>
      <c r="CU100" s="11" t="s">
        <v>9536</v>
      </c>
      <c r="CV100" s="11" t="s">
        <v>9536</v>
      </c>
      <c r="CW100" s="11" t="s">
        <v>9536</v>
      </c>
      <c r="CX100" s="11" t="s">
        <v>9536</v>
      </c>
      <c r="CY100" s="11" t="s">
        <v>9536</v>
      </c>
      <c r="CZ100" s="11" t="s">
        <v>9536</v>
      </c>
      <c r="DA100" s="11" t="s">
        <v>9536</v>
      </c>
      <c r="DB100" s="11" t="s">
        <v>9536</v>
      </c>
      <c r="DC100" s="11" t="s">
        <v>9536</v>
      </c>
      <c r="DD100" s="11" t="s">
        <v>9536</v>
      </c>
      <c r="DE100" s="11" t="s">
        <v>9536</v>
      </c>
      <c r="DF100" s="11" t="s">
        <v>9536</v>
      </c>
      <c r="DG100" s="11" t="s">
        <v>9536</v>
      </c>
      <c r="DH100" s="11" t="s">
        <v>9536</v>
      </c>
      <c r="DI100" s="11" t="s">
        <v>9536</v>
      </c>
      <c r="DJ100" s="11" t="s">
        <v>9536</v>
      </c>
      <c r="DK100" s="11" t="s">
        <v>9536</v>
      </c>
      <c r="DL100" s="11" t="s">
        <v>9536</v>
      </c>
      <c r="DM100" s="11" t="s">
        <v>9536</v>
      </c>
      <c r="DN100" s="11" t="s">
        <v>9536</v>
      </c>
      <c r="DO100" s="11" t="s">
        <v>9536</v>
      </c>
      <c r="DP100" s="11" t="s">
        <v>9536</v>
      </c>
      <c r="DQ100" s="11" t="s">
        <v>9536</v>
      </c>
      <c r="DR100" s="11" t="s">
        <v>9536</v>
      </c>
      <c r="DS100" s="11" t="s">
        <v>9536</v>
      </c>
      <c r="DT100" s="11" t="s">
        <v>9536</v>
      </c>
      <c r="DU100" s="11" t="s">
        <v>9536</v>
      </c>
      <c r="DV100" s="11" t="s">
        <v>9536</v>
      </c>
      <c r="DW100" s="11" t="s">
        <v>9536</v>
      </c>
      <c r="DX100" s="11" t="s">
        <v>9536</v>
      </c>
      <c r="DY100" s="11" t="s">
        <v>9536</v>
      </c>
      <c r="DZ100" s="11" t="s">
        <v>9536</v>
      </c>
      <c r="EA100" s="11" t="s">
        <v>9536</v>
      </c>
      <c r="EB100" s="11" t="s">
        <v>9536</v>
      </c>
      <c r="EC100" s="11" t="s">
        <v>9536</v>
      </c>
      <c r="ED100" s="11" t="s">
        <v>9536</v>
      </c>
      <c r="EE100" s="11" t="s">
        <v>9536</v>
      </c>
      <c r="EF100" s="11" t="s">
        <v>9536</v>
      </c>
      <c r="EG100" s="11" t="s">
        <v>9536</v>
      </c>
      <c r="EH100" s="11" t="s">
        <v>9536</v>
      </c>
      <c r="EI100" s="11" t="s">
        <v>9536</v>
      </c>
      <c r="EJ100" s="11" t="s">
        <v>9536</v>
      </c>
      <c r="EK100" s="11" t="s">
        <v>9536</v>
      </c>
      <c r="EL100" s="11" t="s">
        <v>9536</v>
      </c>
      <c r="EM100" s="11" t="s">
        <v>9536</v>
      </c>
      <c r="EN100" s="11" t="s">
        <v>9536</v>
      </c>
      <c r="EO100" s="11" t="s">
        <v>9536</v>
      </c>
      <c r="EP100" s="11" t="s">
        <v>9536</v>
      </c>
      <c r="EQ100" s="11" t="s">
        <v>9536</v>
      </c>
      <c r="ER100" s="11" t="s">
        <v>9536</v>
      </c>
      <c r="ES100" s="11" t="s">
        <v>9536</v>
      </c>
      <c r="ET100" s="11" t="s">
        <v>9536</v>
      </c>
      <c r="EU100" s="11" t="s">
        <v>9536</v>
      </c>
      <c r="EV100" s="11" t="s">
        <v>9536</v>
      </c>
      <c r="EW100" s="11" t="s">
        <v>9536</v>
      </c>
      <c r="EX100" s="11" t="s">
        <v>9536</v>
      </c>
      <c r="EY100" s="11" t="s">
        <v>9536</v>
      </c>
      <c r="EZ100" s="11" t="s">
        <v>9536</v>
      </c>
      <c r="FA100" s="11" t="s">
        <v>9536</v>
      </c>
      <c r="FB100" s="11" t="s">
        <v>9536</v>
      </c>
      <c r="FC100" s="11" t="s">
        <v>9536</v>
      </c>
      <c r="FD100" s="11" t="s">
        <v>9536</v>
      </c>
      <c r="FE100" s="11" t="s">
        <v>9536</v>
      </c>
      <c r="FF100" s="11" t="s">
        <v>9536</v>
      </c>
      <c r="FG100" s="11" t="s">
        <v>9536</v>
      </c>
      <c r="FH100" s="11" t="s">
        <v>9536</v>
      </c>
      <c r="FI100" s="11" t="s">
        <v>9536</v>
      </c>
      <c r="FJ100" s="11" t="s">
        <v>9536</v>
      </c>
      <c r="FK100" s="11" t="s">
        <v>9536</v>
      </c>
      <c r="FL100" s="11" t="s">
        <v>9536</v>
      </c>
      <c r="FM100" s="11" t="s">
        <v>9536</v>
      </c>
      <c r="FN100" s="11" t="s">
        <v>9536</v>
      </c>
      <c r="FO100" s="11" t="s">
        <v>9536</v>
      </c>
      <c r="FP100" s="11" t="s">
        <v>9536</v>
      </c>
      <c r="FQ100" s="11" t="s">
        <v>9536</v>
      </c>
      <c r="FR100" s="11" t="s">
        <v>9536</v>
      </c>
      <c r="FS100" s="11" t="s">
        <v>9536</v>
      </c>
      <c r="FT100" s="11" t="s">
        <v>9536</v>
      </c>
      <c r="FU100" s="11" t="s">
        <v>9536</v>
      </c>
      <c r="FV100" s="11" t="s">
        <v>9536</v>
      </c>
      <c r="FW100" s="11" t="s">
        <v>9536</v>
      </c>
      <c r="FX100" s="11" t="s">
        <v>9536</v>
      </c>
      <c r="FY100" s="11" t="s">
        <v>9536</v>
      </c>
      <c r="FZ100" s="11" t="s">
        <v>9536</v>
      </c>
      <c r="GA100" s="11" t="s">
        <v>9536</v>
      </c>
      <c r="GB100" s="11" t="s">
        <v>9536</v>
      </c>
      <c r="GC100" s="11" t="s">
        <v>9536</v>
      </c>
      <c r="GD100" s="11" t="s">
        <v>9536</v>
      </c>
      <c r="GE100" s="11" t="s">
        <v>9536</v>
      </c>
      <c r="GF100" s="11" t="s">
        <v>9536</v>
      </c>
      <c r="GG100" s="11" t="s">
        <v>9536</v>
      </c>
      <c r="GH100" s="11" t="s">
        <v>9536</v>
      </c>
      <c r="GI100" s="11" t="s">
        <v>9536</v>
      </c>
      <c r="GJ100" s="11" t="s">
        <v>9536</v>
      </c>
      <c r="GK100" s="11" t="s">
        <v>9536</v>
      </c>
      <c r="GL100" s="11" t="s">
        <v>9536</v>
      </c>
      <c r="GM100" s="11" t="s">
        <v>9536</v>
      </c>
      <c r="GN100" s="11" t="s">
        <v>9536</v>
      </c>
      <c r="GO100" s="11" t="s">
        <v>9536</v>
      </c>
      <c r="GP100" s="11" t="s">
        <v>9536</v>
      </c>
      <c r="GQ100" s="11" t="s">
        <v>9536</v>
      </c>
      <c r="GR100" s="11" t="s">
        <v>9536</v>
      </c>
      <c r="GS100" s="11" t="s">
        <v>9536</v>
      </c>
      <c r="GT100" s="11" t="s">
        <v>9536</v>
      </c>
    </row>
    <row r="101" spans="1:202">
      <c r="A101" s="24" t="s">
        <v>824</v>
      </c>
      <c r="B101" s="24" t="s">
        <v>825</v>
      </c>
      <c r="C101" s="11" t="s">
        <v>9536</v>
      </c>
      <c r="D101" s="11" t="s">
        <v>9536</v>
      </c>
      <c r="E101" s="11" t="s">
        <v>9536</v>
      </c>
      <c r="F101" s="11" t="s">
        <v>9536</v>
      </c>
      <c r="G101" s="11" t="s">
        <v>9536</v>
      </c>
      <c r="H101" s="11" t="s">
        <v>9536</v>
      </c>
      <c r="I101" s="11" t="s">
        <v>9536</v>
      </c>
      <c r="J101" s="11" t="s">
        <v>9536</v>
      </c>
      <c r="K101" s="11" t="s">
        <v>9536</v>
      </c>
      <c r="L101" s="11" t="s">
        <v>9536</v>
      </c>
      <c r="M101" s="11" t="s">
        <v>9536</v>
      </c>
      <c r="N101" s="11" t="s">
        <v>9536</v>
      </c>
      <c r="O101" s="11" t="s">
        <v>9536</v>
      </c>
      <c r="P101" s="11" t="s">
        <v>9536</v>
      </c>
      <c r="Q101" s="11" t="s">
        <v>9536</v>
      </c>
      <c r="R101" s="11" t="s">
        <v>9536</v>
      </c>
      <c r="S101" s="11" t="s">
        <v>9536</v>
      </c>
      <c r="T101" s="11" t="s">
        <v>9536</v>
      </c>
      <c r="U101" s="11" t="s">
        <v>9536</v>
      </c>
      <c r="V101" s="11" t="s">
        <v>9536</v>
      </c>
      <c r="W101" s="11" t="s">
        <v>9536</v>
      </c>
      <c r="X101" s="11" t="s">
        <v>9536</v>
      </c>
      <c r="Y101" s="11" t="s">
        <v>9536</v>
      </c>
      <c r="Z101" s="11" t="s">
        <v>9536</v>
      </c>
      <c r="AA101" s="11" t="s">
        <v>9536</v>
      </c>
      <c r="AB101" s="11" t="s">
        <v>9536</v>
      </c>
      <c r="AC101" s="11" t="s">
        <v>9536</v>
      </c>
      <c r="AD101" s="11" t="s">
        <v>9536</v>
      </c>
      <c r="AE101" s="11" t="s">
        <v>9536</v>
      </c>
      <c r="AF101" s="11" t="s">
        <v>9536</v>
      </c>
      <c r="AG101" s="11" t="s">
        <v>9536</v>
      </c>
      <c r="AH101" s="11" t="s">
        <v>9536</v>
      </c>
      <c r="AI101" s="11" t="s">
        <v>9536</v>
      </c>
      <c r="AJ101" s="11" t="s">
        <v>9536</v>
      </c>
      <c r="AK101" s="11" t="s">
        <v>9536</v>
      </c>
      <c r="AL101" s="11" t="s">
        <v>9536</v>
      </c>
      <c r="AM101" s="11" t="s">
        <v>9536</v>
      </c>
      <c r="AN101" s="11" t="s">
        <v>9536</v>
      </c>
      <c r="AO101" s="11" t="s">
        <v>9536</v>
      </c>
      <c r="AP101" s="11" t="s">
        <v>9536</v>
      </c>
      <c r="AQ101" s="11" t="s">
        <v>9536</v>
      </c>
      <c r="AR101" s="11" t="s">
        <v>9536</v>
      </c>
      <c r="AS101" s="11" t="s">
        <v>9536</v>
      </c>
      <c r="AT101" s="11" t="s">
        <v>9536</v>
      </c>
      <c r="AU101" s="11" t="s">
        <v>9536</v>
      </c>
      <c r="AV101" s="11" t="s">
        <v>9536</v>
      </c>
      <c r="AW101" s="11" t="s">
        <v>9536</v>
      </c>
      <c r="AX101" s="11" t="s">
        <v>9536</v>
      </c>
      <c r="AY101" s="11" t="s">
        <v>9536</v>
      </c>
      <c r="AZ101" s="11" t="s">
        <v>9536</v>
      </c>
      <c r="BA101" s="11" t="s">
        <v>9536</v>
      </c>
      <c r="BB101" s="11" t="s">
        <v>9536</v>
      </c>
      <c r="BC101" s="11" t="s">
        <v>9536</v>
      </c>
      <c r="BD101" s="11" t="s">
        <v>9536</v>
      </c>
      <c r="BE101" s="11" t="s">
        <v>9536</v>
      </c>
      <c r="BF101" s="11" t="s">
        <v>9536</v>
      </c>
      <c r="BG101" s="11" t="s">
        <v>9536</v>
      </c>
      <c r="BH101" s="11" t="s">
        <v>9536</v>
      </c>
      <c r="BI101" s="11" t="s">
        <v>9536</v>
      </c>
      <c r="BJ101" s="11" t="s">
        <v>9536</v>
      </c>
      <c r="BK101" s="11" t="s">
        <v>9536</v>
      </c>
      <c r="BL101" s="11" t="s">
        <v>9536</v>
      </c>
      <c r="BM101" s="11" t="s">
        <v>9536</v>
      </c>
      <c r="BN101" s="11" t="s">
        <v>9536</v>
      </c>
      <c r="BO101" s="11" t="s">
        <v>9536</v>
      </c>
      <c r="BP101" s="11" t="s">
        <v>9536</v>
      </c>
      <c r="BQ101" s="11" t="s">
        <v>9536</v>
      </c>
      <c r="BR101" s="11" t="s">
        <v>9536</v>
      </c>
      <c r="BS101" s="11" t="s">
        <v>9536</v>
      </c>
      <c r="BT101" s="11" t="s">
        <v>9536</v>
      </c>
      <c r="BU101" s="11" t="s">
        <v>9536</v>
      </c>
      <c r="BV101" s="11" t="s">
        <v>9536</v>
      </c>
      <c r="BW101" s="11" t="s">
        <v>9536</v>
      </c>
      <c r="BX101" s="11" t="s">
        <v>9536</v>
      </c>
      <c r="BY101" s="11" t="s">
        <v>9536</v>
      </c>
      <c r="BZ101" s="11" t="s">
        <v>9536</v>
      </c>
      <c r="CA101" s="11" t="s">
        <v>9536</v>
      </c>
      <c r="CB101" s="11" t="s">
        <v>9536</v>
      </c>
      <c r="CC101" s="11" t="s">
        <v>9536</v>
      </c>
      <c r="CD101" s="11" t="s">
        <v>9536</v>
      </c>
      <c r="CE101" s="11" t="s">
        <v>9536</v>
      </c>
      <c r="CF101" s="11" t="s">
        <v>9536</v>
      </c>
      <c r="CG101" s="11" t="s">
        <v>9536</v>
      </c>
      <c r="CH101" s="11" t="s">
        <v>9536</v>
      </c>
      <c r="CI101" s="11" t="s">
        <v>9536</v>
      </c>
      <c r="CJ101" s="11" t="s">
        <v>9536</v>
      </c>
      <c r="CK101" s="11" t="s">
        <v>9536</v>
      </c>
      <c r="CL101" s="11" t="s">
        <v>9536</v>
      </c>
      <c r="CM101" s="11" t="s">
        <v>9536</v>
      </c>
      <c r="CN101" s="11" t="s">
        <v>9536</v>
      </c>
      <c r="CO101" s="11" t="s">
        <v>9536</v>
      </c>
      <c r="CP101" s="11" t="s">
        <v>9536</v>
      </c>
      <c r="CQ101" s="11" t="s">
        <v>9536</v>
      </c>
      <c r="CR101" s="11" t="s">
        <v>9536</v>
      </c>
      <c r="CS101" s="11" t="s">
        <v>9536</v>
      </c>
      <c r="CT101" s="11" t="s">
        <v>9536</v>
      </c>
      <c r="CU101" s="11" t="s">
        <v>9536</v>
      </c>
      <c r="CV101" s="11" t="s">
        <v>9536</v>
      </c>
      <c r="CW101" s="11" t="s">
        <v>9536</v>
      </c>
      <c r="CX101" s="11" t="s">
        <v>9536</v>
      </c>
      <c r="CY101" s="11" t="s">
        <v>9536</v>
      </c>
      <c r="CZ101" s="11" t="s">
        <v>9536</v>
      </c>
      <c r="DA101" s="11" t="s">
        <v>9536</v>
      </c>
      <c r="DB101" s="11" t="s">
        <v>9536</v>
      </c>
      <c r="DC101" s="11" t="s">
        <v>9536</v>
      </c>
      <c r="DD101" s="11" t="s">
        <v>9536</v>
      </c>
      <c r="DE101" s="11" t="s">
        <v>9536</v>
      </c>
      <c r="DF101" s="11" t="s">
        <v>9536</v>
      </c>
      <c r="DG101" s="11" t="s">
        <v>9536</v>
      </c>
      <c r="DH101" s="11" t="s">
        <v>9536</v>
      </c>
      <c r="DI101" s="11" t="s">
        <v>9536</v>
      </c>
      <c r="DJ101" s="11" t="s">
        <v>9536</v>
      </c>
      <c r="DK101" s="11" t="s">
        <v>9536</v>
      </c>
      <c r="DL101" s="11" t="s">
        <v>9536</v>
      </c>
      <c r="DM101" s="11" t="s">
        <v>9536</v>
      </c>
      <c r="DN101" s="11" t="s">
        <v>9536</v>
      </c>
      <c r="DO101" s="11" t="s">
        <v>9536</v>
      </c>
      <c r="DP101" s="11" t="s">
        <v>9536</v>
      </c>
      <c r="DQ101" s="11" t="s">
        <v>9536</v>
      </c>
      <c r="DR101" s="11" t="s">
        <v>9536</v>
      </c>
      <c r="DS101" s="11" t="s">
        <v>9536</v>
      </c>
      <c r="DT101" s="11" t="s">
        <v>9536</v>
      </c>
      <c r="DU101" s="11" t="s">
        <v>9536</v>
      </c>
      <c r="DV101" s="11" t="s">
        <v>9536</v>
      </c>
      <c r="DW101" s="11" t="s">
        <v>9536</v>
      </c>
      <c r="DX101" s="11" t="s">
        <v>9536</v>
      </c>
      <c r="DY101" s="11" t="s">
        <v>9536</v>
      </c>
      <c r="DZ101" s="11" t="s">
        <v>9536</v>
      </c>
      <c r="EA101" s="11" t="s">
        <v>9536</v>
      </c>
      <c r="EB101" s="11" t="s">
        <v>9536</v>
      </c>
      <c r="EC101" s="11" t="s">
        <v>9536</v>
      </c>
      <c r="ED101" s="11" t="s">
        <v>9536</v>
      </c>
      <c r="EE101" s="11" t="s">
        <v>9536</v>
      </c>
      <c r="EF101" s="11" t="s">
        <v>9536</v>
      </c>
      <c r="EG101" s="11" t="s">
        <v>9536</v>
      </c>
      <c r="EH101" s="11" t="s">
        <v>9536</v>
      </c>
      <c r="EI101" s="11" t="s">
        <v>9536</v>
      </c>
      <c r="EJ101" s="11" t="s">
        <v>9536</v>
      </c>
      <c r="EK101" s="11" t="s">
        <v>9536</v>
      </c>
      <c r="EL101" s="11" t="s">
        <v>9536</v>
      </c>
      <c r="EM101" s="11" t="s">
        <v>9536</v>
      </c>
      <c r="EN101" s="11" t="s">
        <v>9536</v>
      </c>
      <c r="EO101" s="11" t="s">
        <v>9536</v>
      </c>
      <c r="EP101" s="11" t="s">
        <v>9536</v>
      </c>
      <c r="EQ101" s="11" t="s">
        <v>9536</v>
      </c>
      <c r="ER101" s="11" t="s">
        <v>9536</v>
      </c>
      <c r="ES101" s="11" t="s">
        <v>9536</v>
      </c>
      <c r="ET101" s="11" t="s">
        <v>9536</v>
      </c>
      <c r="EU101" s="11" t="s">
        <v>9536</v>
      </c>
      <c r="EV101" s="11" t="s">
        <v>9536</v>
      </c>
      <c r="EW101" s="11" t="s">
        <v>9536</v>
      </c>
      <c r="EX101" s="11" t="s">
        <v>9536</v>
      </c>
      <c r="EY101" s="11" t="s">
        <v>9536</v>
      </c>
      <c r="EZ101" s="11" t="s">
        <v>9536</v>
      </c>
      <c r="FA101" s="11" t="s">
        <v>9536</v>
      </c>
      <c r="FB101" s="11" t="s">
        <v>9536</v>
      </c>
      <c r="FC101" s="11" t="s">
        <v>9536</v>
      </c>
      <c r="FD101" s="11" t="s">
        <v>9536</v>
      </c>
      <c r="FE101" s="11" t="s">
        <v>9536</v>
      </c>
      <c r="FF101" s="11" t="s">
        <v>9536</v>
      </c>
      <c r="FG101" s="11" t="s">
        <v>9536</v>
      </c>
      <c r="FH101" s="11" t="s">
        <v>9536</v>
      </c>
      <c r="FI101" s="11" t="s">
        <v>9536</v>
      </c>
      <c r="FJ101" s="11" t="s">
        <v>9536</v>
      </c>
      <c r="FK101" s="11" t="s">
        <v>9536</v>
      </c>
      <c r="FL101" s="11" t="s">
        <v>9536</v>
      </c>
      <c r="FM101" s="11" t="s">
        <v>9536</v>
      </c>
      <c r="FN101" s="11" t="s">
        <v>9536</v>
      </c>
      <c r="FO101" s="11" t="s">
        <v>9536</v>
      </c>
      <c r="FP101" s="11" t="s">
        <v>9536</v>
      </c>
      <c r="FQ101" s="11" t="s">
        <v>9536</v>
      </c>
      <c r="FR101" s="11" t="s">
        <v>9536</v>
      </c>
      <c r="FS101" s="11" t="s">
        <v>9536</v>
      </c>
      <c r="FT101" s="11" t="s">
        <v>9536</v>
      </c>
      <c r="FU101" s="11" t="s">
        <v>9536</v>
      </c>
      <c r="FV101" s="11" t="s">
        <v>9536</v>
      </c>
      <c r="FW101" s="11" t="s">
        <v>9536</v>
      </c>
      <c r="FX101" s="11" t="s">
        <v>9536</v>
      </c>
      <c r="FY101" s="11" t="s">
        <v>9536</v>
      </c>
      <c r="FZ101" s="11" t="s">
        <v>9536</v>
      </c>
      <c r="GA101" s="11" t="s">
        <v>9536</v>
      </c>
      <c r="GB101" s="11" t="s">
        <v>9536</v>
      </c>
      <c r="GC101" s="11" t="s">
        <v>9536</v>
      </c>
      <c r="GD101" s="11" t="s">
        <v>9536</v>
      </c>
      <c r="GE101" s="11" t="s">
        <v>9536</v>
      </c>
      <c r="GF101" s="11" t="s">
        <v>9536</v>
      </c>
      <c r="GG101" s="11" t="s">
        <v>9536</v>
      </c>
      <c r="GH101" s="11" t="s">
        <v>9536</v>
      </c>
      <c r="GI101" s="11" t="s">
        <v>9536</v>
      </c>
      <c r="GJ101" s="11" t="s">
        <v>9536</v>
      </c>
      <c r="GK101" s="11" t="s">
        <v>9536</v>
      </c>
      <c r="GL101" s="11" t="s">
        <v>9536</v>
      </c>
      <c r="GM101" s="11" t="s">
        <v>9536</v>
      </c>
      <c r="GN101" s="11" t="s">
        <v>9536</v>
      </c>
      <c r="GO101" s="11" t="s">
        <v>9536</v>
      </c>
      <c r="GP101" s="11" t="s">
        <v>9536</v>
      </c>
      <c r="GQ101" s="11" t="s">
        <v>9536</v>
      </c>
      <c r="GR101" s="11" t="s">
        <v>9536</v>
      </c>
      <c r="GS101" s="11" t="s">
        <v>9536</v>
      </c>
      <c r="GT101" s="11" t="s">
        <v>9536</v>
      </c>
    </row>
    <row r="102" spans="1:202" s="2" customFormat="1"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</row>
    <row r="103" spans="1:202">
      <c r="A103" s="24" t="s">
        <v>826</v>
      </c>
      <c r="B103" s="24" t="s">
        <v>827</v>
      </c>
      <c r="C103" s="17" t="s">
        <v>407</v>
      </c>
      <c r="D103" s="17" t="s">
        <v>408</v>
      </c>
      <c r="E103" s="11" t="s">
        <v>409</v>
      </c>
      <c r="F103" s="11" t="s">
        <v>410</v>
      </c>
      <c r="G103" s="11" t="s">
        <v>411</v>
      </c>
      <c r="H103" s="11" t="s">
        <v>412</v>
      </c>
      <c r="I103" s="11" t="s">
        <v>413</v>
      </c>
      <c r="J103" s="11" t="s">
        <v>414</v>
      </c>
      <c r="K103" s="11" t="s">
        <v>415</v>
      </c>
      <c r="L103" s="11" t="s">
        <v>416</v>
      </c>
      <c r="M103" s="11" t="s">
        <v>417</v>
      </c>
      <c r="N103" s="11" t="s">
        <v>418</v>
      </c>
      <c r="O103" s="11" t="s">
        <v>419</v>
      </c>
      <c r="P103" s="11" t="s">
        <v>420</v>
      </c>
      <c r="Q103" s="11" t="s">
        <v>421</v>
      </c>
      <c r="R103" s="11" t="s">
        <v>422</v>
      </c>
      <c r="S103" s="11" t="s">
        <v>423</v>
      </c>
      <c r="T103" s="11" t="s">
        <v>424</v>
      </c>
      <c r="U103" s="11" t="s">
        <v>425</v>
      </c>
      <c r="V103" s="11" t="s">
        <v>426</v>
      </c>
      <c r="W103" s="11" t="s">
        <v>427</v>
      </c>
      <c r="X103" s="11" t="s">
        <v>428</v>
      </c>
      <c r="Y103" s="11" t="s">
        <v>429</v>
      </c>
      <c r="Z103" s="11" t="s">
        <v>430</v>
      </c>
      <c r="AA103" s="11" t="s">
        <v>431</v>
      </c>
      <c r="AB103" s="11" t="s">
        <v>432</v>
      </c>
      <c r="AC103" s="11" t="s">
        <v>433</v>
      </c>
      <c r="AD103" s="11" t="s">
        <v>434</v>
      </c>
      <c r="AE103" s="11" t="s">
        <v>435</v>
      </c>
      <c r="AF103" s="11" t="s">
        <v>436</v>
      </c>
      <c r="AG103" s="11" t="s">
        <v>437</v>
      </c>
      <c r="AH103" s="11" t="s">
        <v>438</v>
      </c>
      <c r="AI103" s="11" t="s">
        <v>439</v>
      </c>
      <c r="AJ103" s="11" t="s">
        <v>440</v>
      </c>
      <c r="AK103" s="11" t="s">
        <v>441</v>
      </c>
      <c r="AL103" s="11" t="s">
        <v>442</v>
      </c>
      <c r="AM103" s="11" t="s">
        <v>443</v>
      </c>
      <c r="AN103" s="11" t="s">
        <v>444</v>
      </c>
      <c r="AO103" s="11" t="s">
        <v>445</v>
      </c>
      <c r="AP103" s="11" t="s">
        <v>446</v>
      </c>
      <c r="AQ103" s="11" t="s">
        <v>447</v>
      </c>
      <c r="AR103" s="11" t="s">
        <v>448</v>
      </c>
      <c r="AS103" s="11" t="s">
        <v>449</v>
      </c>
      <c r="AT103" s="11" t="s">
        <v>450</v>
      </c>
      <c r="AU103" s="11" t="s">
        <v>451</v>
      </c>
      <c r="AV103" s="11" t="s">
        <v>452</v>
      </c>
      <c r="AW103" s="11" t="s">
        <v>453</v>
      </c>
      <c r="AX103" s="11" t="s">
        <v>454</v>
      </c>
      <c r="AY103" s="11" t="s">
        <v>455</v>
      </c>
      <c r="AZ103" s="11" t="s">
        <v>456</v>
      </c>
      <c r="BA103" s="11" t="s">
        <v>457</v>
      </c>
      <c r="BB103" s="11" t="s">
        <v>458</v>
      </c>
      <c r="BC103" s="11" t="s">
        <v>459</v>
      </c>
      <c r="BD103" s="11" t="s">
        <v>460</v>
      </c>
      <c r="BE103" s="11" t="s">
        <v>461</v>
      </c>
      <c r="BF103" s="11" t="s">
        <v>462</v>
      </c>
      <c r="BG103" s="11" t="s">
        <v>463</v>
      </c>
      <c r="BH103" s="11" t="s">
        <v>464</v>
      </c>
      <c r="BI103" s="11" t="s">
        <v>465</v>
      </c>
      <c r="BJ103" s="11" t="s">
        <v>466</v>
      </c>
      <c r="BK103" s="11" t="s">
        <v>467</v>
      </c>
      <c r="BL103" s="11" t="s">
        <v>468</v>
      </c>
      <c r="BM103" s="11" t="s">
        <v>469</v>
      </c>
      <c r="BN103" s="11" t="s">
        <v>470</v>
      </c>
      <c r="BO103" s="11" t="s">
        <v>471</v>
      </c>
      <c r="BP103" s="11" t="s">
        <v>472</v>
      </c>
      <c r="BQ103" s="11" t="s">
        <v>473</v>
      </c>
      <c r="BR103" s="11" t="s">
        <v>474</v>
      </c>
      <c r="BS103" s="11" t="s">
        <v>475</v>
      </c>
      <c r="BT103" s="11" t="s">
        <v>476</v>
      </c>
      <c r="BU103" s="11" t="s">
        <v>477</v>
      </c>
      <c r="BV103" s="11" t="s">
        <v>478</v>
      </c>
      <c r="BW103" s="11" t="s">
        <v>479</v>
      </c>
      <c r="BX103" s="11" t="s">
        <v>480</v>
      </c>
      <c r="BY103" s="11" t="s">
        <v>481</v>
      </c>
      <c r="BZ103" s="11" t="s">
        <v>482</v>
      </c>
      <c r="CA103" s="11" t="s">
        <v>483</v>
      </c>
      <c r="CB103" s="11" t="s">
        <v>484</v>
      </c>
      <c r="CC103" s="11" t="s">
        <v>485</v>
      </c>
      <c r="CD103" s="11" t="s">
        <v>486</v>
      </c>
      <c r="CE103" s="11" t="s">
        <v>487</v>
      </c>
      <c r="CF103" s="11" t="s">
        <v>488</v>
      </c>
      <c r="CG103" s="11" t="s">
        <v>489</v>
      </c>
      <c r="CH103" s="11" t="s">
        <v>490</v>
      </c>
      <c r="CI103" s="11" t="s">
        <v>491</v>
      </c>
      <c r="CJ103" s="11" t="s">
        <v>492</v>
      </c>
      <c r="CK103" s="11" t="s">
        <v>493</v>
      </c>
      <c r="CL103" s="11" t="s">
        <v>494</v>
      </c>
      <c r="CM103" s="11" t="s">
        <v>495</v>
      </c>
      <c r="CN103" s="11" t="s">
        <v>496</v>
      </c>
      <c r="CO103" s="11" t="s">
        <v>497</v>
      </c>
      <c r="CP103" s="11" t="s">
        <v>498</v>
      </c>
      <c r="CQ103" s="11" t="s">
        <v>499</v>
      </c>
      <c r="CR103" s="11" t="s">
        <v>500</v>
      </c>
      <c r="CS103" s="11" t="s">
        <v>501</v>
      </c>
      <c r="CT103" s="11" t="s">
        <v>502</v>
      </c>
      <c r="CU103" s="11" t="s">
        <v>503</v>
      </c>
      <c r="CV103" s="11" t="s">
        <v>504</v>
      </c>
      <c r="CW103" s="11" t="s">
        <v>505</v>
      </c>
      <c r="CX103" s="11" t="s">
        <v>506</v>
      </c>
      <c r="CY103" s="11" t="s">
        <v>507</v>
      </c>
      <c r="CZ103" s="11" t="s">
        <v>508</v>
      </c>
      <c r="DA103" s="11" t="s">
        <v>509</v>
      </c>
      <c r="DB103" s="11" t="s">
        <v>510</v>
      </c>
      <c r="DC103" s="11" t="s">
        <v>511</v>
      </c>
      <c r="DD103" s="11" t="s">
        <v>512</v>
      </c>
      <c r="DE103" s="11" t="s">
        <v>513</v>
      </c>
      <c r="DF103" s="11" t="s">
        <v>514</v>
      </c>
      <c r="DG103" s="11" t="s">
        <v>515</v>
      </c>
      <c r="DH103" s="11" t="s">
        <v>516</v>
      </c>
      <c r="DI103" s="11" t="s">
        <v>517</v>
      </c>
      <c r="DJ103" s="11" t="s">
        <v>518</v>
      </c>
      <c r="DK103" s="11" t="s">
        <v>519</v>
      </c>
      <c r="DL103" s="11" t="s">
        <v>520</v>
      </c>
      <c r="DM103" s="11" t="s">
        <v>521</v>
      </c>
      <c r="DN103" s="11" t="s">
        <v>522</v>
      </c>
      <c r="DO103" s="11" t="s">
        <v>523</v>
      </c>
      <c r="DP103" s="11" t="s">
        <v>524</v>
      </c>
      <c r="DQ103" s="11" t="s">
        <v>525</v>
      </c>
      <c r="DR103" s="11" t="s">
        <v>526</v>
      </c>
      <c r="DS103" s="11" t="s">
        <v>527</v>
      </c>
      <c r="DT103" s="11" t="s">
        <v>528</v>
      </c>
      <c r="DU103" s="11" t="s">
        <v>529</v>
      </c>
      <c r="DV103" s="11" t="s">
        <v>530</v>
      </c>
      <c r="DW103" s="11" t="s">
        <v>531</v>
      </c>
      <c r="DX103" s="11" t="s">
        <v>532</v>
      </c>
      <c r="DY103" s="11" t="s">
        <v>533</v>
      </c>
      <c r="DZ103" s="11" t="s">
        <v>534</v>
      </c>
      <c r="EA103" s="11" t="s">
        <v>535</v>
      </c>
      <c r="EB103" s="11" t="s">
        <v>536</v>
      </c>
      <c r="EC103" s="11" t="s">
        <v>537</v>
      </c>
      <c r="ED103" s="11" t="s">
        <v>538</v>
      </c>
      <c r="EE103" s="11" t="s">
        <v>539</v>
      </c>
      <c r="EF103" s="11" t="s">
        <v>540</v>
      </c>
      <c r="EG103" s="11" t="s">
        <v>541</v>
      </c>
      <c r="EH103" s="11" t="s">
        <v>542</v>
      </c>
      <c r="EI103" s="11" t="s">
        <v>543</v>
      </c>
      <c r="EJ103" s="11" t="s">
        <v>544</v>
      </c>
      <c r="EK103" s="11" t="s">
        <v>545</v>
      </c>
      <c r="EL103" s="11" t="s">
        <v>546</v>
      </c>
      <c r="EM103" s="11" t="s">
        <v>547</v>
      </c>
      <c r="EN103" s="11" t="s">
        <v>548</v>
      </c>
      <c r="EO103" s="11" t="s">
        <v>549</v>
      </c>
      <c r="EP103" s="11" t="s">
        <v>550</v>
      </c>
      <c r="EQ103" s="11" t="s">
        <v>551</v>
      </c>
      <c r="ER103" s="11" t="s">
        <v>552</v>
      </c>
      <c r="ES103" s="11" t="s">
        <v>553</v>
      </c>
      <c r="ET103" s="11" t="s">
        <v>554</v>
      </c>
      <c r="EU103" s="11" t="s">
        <v>555</v>
      </c>
      <c r="EV103" s="11" t="s">
        <v>556</v>
      </c>
      <c r="EW103" s="11" t="s">
        <v>557</v>
      </c>
      <c r="EX103" s="11" t="s">
        <v>558</v>
      </c>
      <c r="EY103" s="11" t="s">
        <v>559</v>
      </c>
      <c r="EZ103" s="11" t="s">
        <v>560</v>
      </c>
      <c r="FA103" s="11" t="s">
        <v>561</v>
      </c>
      <c r="FB103" s="11" t="s">
        <v>562</v>
      </c>
      <c r="FC103" s="11" t="s">
        <v>563</v>
      </c>
      <c r="FD103" s="11" t="s">
        <v>564</v>
      </c>
      <c r="FE103" s="11" t="s">
        <v>565</v>
      </c>
      <c r="FF103" s="11" t="s">
        <v>566</v>
      </c>
      <c r="FG103" s="11" t="s">
        <v>567</v>
      </c>
      <c r="FH103" s="11" t="s">
        <v>568</v>
      </c>
      <c r="FI103" s="11" t="s">
        <v>569</v>
      </c>
      <c r="FJ103" s="11" t="s">
        <v>570</v>
      </c>
      <c r="FK103" s="11" t="s">
        <v>571</v>
      </c>
      <c r="FL103" s="11" t="s">
        <v>572</v>
      </c>
      <c r="FM103" s="11" t="s">
        <v>573</v>
      </c>
      <c r="FN103" s="11" t="s">
        <v>574</v>
      </c>
      <c r="FO103" s="11" t="s">
        <v>575</v>
      </c>
      <c r="FP103" s="11" t="s">
        <v>576</v>
      </c>
      <c r="FQ103" s="11" t="s">
        <v>577</v>
      </c>
      <c r="FR103" s="11" t="s">
        <v>578</v>
      </c>
      <c r="FS103" s="11" t="s">
        <v>579</v>
      </c>
      <c r="FT103" s="11" t="s">
        <v>580</v>
      </c>
      <c r="FU103" s="11" t="s">
        <v>581</v>
      </c>
      <c r="FV103" s="11" t="s">
        <v>582</v>
      </c>
      <c r="FW103" s="11" t="s">
        <v>583</v>
      </c>
      <c r="FX103" s="11" t="s">
        <v>584</v>
      </c>
      <c r="FY103" s="11" t="s">
        <v>585</v>
      </c>
      <c r="FZ103" s="11" t="s">
        <v>586</v>
      </c>
      <c r="GA103" s="11" t="s">
        <v>587</v>
      </c>
      <c r="GB103" s="11" t="s">
        <v>588</v>
      </c>
      <c r="GC103" s="11" t="s">
        <v>589</v>
      </c>
      <c r="GD103" s="11" t="s">
        <v>590</v>
      </c>
      <c r="GE103" s="11" t="s">
        <v>591</v>
      </c>
      <c r="GF103" s="11" t="s">
        <v>592</v>
      </c>
      <c r="GG103" s="11" t="s">
        <v>593</v>
      </c>
      <c r="GH103" s="11" t="s">
        <v>594</v>
      </c>
      <c r="GI103" s="11" t="s">
        <v>595</v>
      </c>
      <c r="GJ103" s="11" t="s">
        <v>596</v>
      </c>
      <c r="GK103" s="11" t="s">
        <v>597</v>
      </c>
      <c r="GL103" s="11" t="s">
        <v>598</v>
      </c>
      <c r="GM103" s="11" t="s">
        <v>599</v>
      </c>
      <c r="GN103" s="11" t="s">
        <v>600</v>
      </c>
      <c r="GO103" s="11" t="s">
        <v>601</v>
      </c>
      <c r="GP103" s="11" t="s">
        <v>602</v>
      </c>
      <c r="GQ103" s="11" t="s">
        <v>603</v>
      </c>
      <c r="GR103" s="11" t="s">
        <v>604</v>
      </c>
      <c r="GS103" s="11" t="s">
        <v>605</v>
      </c>
      <c r="GT103" s="11" t="s">
        <v>606</v>
      </c>
    </row>
    <row r="104" spans="1:202">
      <c r="A104" s="24" t="s">
        <v>208</v>
      </c>
      <c r="B104" s="24" t="s">
        <v>828</v>
      </c>
      <c r="C104" s="17" t="s">
        <v>9536</v>
      </c>
      <c r="D104" s="17" t="s">
        <v>9536</v>
      </c>
      <c r="E104" s="17" t="s">
        <v>9536</v>
      </c>
      <c r="F104" s="17" t="s">
        <v>9536</v>
      </c>
      <c r="G104" s="17" t="s">
        <v>9536</v>
      </c>
      <c r="H104" s="17" t="s">
        <v>9536</v>
      </c>
      <c r="I104" s="17" t="s">
        <v>9536</v>
      </c>
      <c r="J104" s="17" t="s">
        <v>9536</v>
      </c>
      <c r="K104" s="17" t="s">
        <v>9536</v>
      </c>
      <c r="L104" s="17" t="s">
        <v>9536</v>
      </c>
      <c r="M104" s="17" t="s">
        <v>9536</v>
      </c>
      <c r="N104" s="17" t="s">
        <v>9536</v>
      </c>
      <c r="O104" s="17" t="s">
        <v>9536</v>
      </c>
      <c r="P104" s="17" t="s">
        <v>9536</v>
      </c>
      <c r="Q104" s="17" t="s">
        <v>9536</v>
      </c>
      <c r="R104" s="17" t="s">
        <v>9536</v>
      </c>
      <c r="S104" s="17" t="s">
        <v>9536</v>
      </c>
      <c r="T104" s="17" t="s">
        <v>9536</v>
      </c>
      <c r="U104" s="17" t="s">
        <v>9536</v>
      </c>
      <c r="V104" s="17" t="s">
        <v>9536</v>
      </c>
      <c r="W104" s="17" t="s">
        <v>9536</v>
      </c>
      <c r="X104" s="17" t="s">
        <v>9536</v>
      </c>
      <c r="Y104" s="17" t="s">
        <v>9536</v>
      </c>
      <c r="Z104" s="17" t="s">
        <v>9536</v>
      </c>
      <c r="AA104" s="17" t="s">
        <v>9536</v>
      </c>
      <c r="AB104" s="17" t="s">
        <v>9536</v>
      </c>
      <c r="AC104" s="17" t="s">
        <v>9536</v>
      </c>
      <c r="AD104" s="17" t="s">
        <v>9536</v>
      </c>
      <c r="AE104" s="17" t="s">
        <v>9536</v>
      </c>
      <c r="AF104" s="17" t="s">
        <v>9536</v>
      </c>
      <c r="AG104" s="17" t="s">
        <v>9536</v>
      </c>
      <c r="AH104" s="17" t="s">
        <v>9536</v>
      </c>
      <c r="AI104" s="17" t="s">
        <v>9536</v>
      </c>
      <c r="AJ104" s="17" t="s">
        <v>9536</v>
      </c>
      <c r="AK104" s="17" t="s">
        <v>9536</v>
      </c>
      <c r="AL104" s="17" t="s">
        <v>9536</v>
      </c>
      <c r="AM104" s="17" t="s">
        <v>9536</v>
      </c>
      <c r="AN104" s="17" t="s">
        <v>9536</v>
      </c>
      <c r="AO104" s="17" t="s">
        <v>9536</v>
      </c>
      <c r="AP104" s="17" t="s">
        <v>9536</v>
      </c>
      <c r="AQ104" s="17" t="s">
        <v>9536</v>
      </c>
      <c r="AR104" s="17" t="s">
        <v>9536</v>
      </c>
      <c r="AS104" s="17" t="s">
        <v>9536</v>
      </c>
      <c r="AT104" s="17" t="s">
        <v>9536</v>
      </c>
      <c r="AU104" s="17" t="s">
        <v>9536</v>
      </c>
      <c r="AV104" s="17" t="s">
        <v>9536</v>
      </c>
      <c r="AW104" s="17" t="s">
        <v>9536</v>
      </c>
      <c r="AX104" s="17" t="s">
        <v>9536</v>
      </c>
      <c r="AY104" s="17" t="s">
        <v>9536</v>
      </c>
      <c r="AZ104" s="17" t="s">
        <v>9536</v>
      </c>
      <c r="BA104" s="17" t="s">
        <v>9536</v>
      </c>
      <c r="BB104" s="17" t="s">
        <v>9536</v>
      </c>
      <c r="BC104" s="17" t="s">
        <v>9536</v>
      </c>
      <c r="BD104" s="17" t="s">
        <v>9536</v>
      </c>
      <c r="BE104" s="17" t="s">
        <v>9536</v>
      </c>
      <c r="BF104" s="17" t="s">
        <v>9536</v>
      </c>
      <c r="BG104" s="17" t="s">
        <v>9536</v>
      </c>
      <c r="BH104" s="17" t="s">
        <v>9536</v>
      </c>
      <c r="BI104" s="17" t="s">
        <v>9536</v>
      </c>
      <c r="BJ104" s="17" t="s">
        <v>9536</v>
      </c>
      <c r="BK104" s="17" t="s">
        <v>9536</v>
      </c>
      <c r="BL104" s="17" t="s">
        <v>9536</v>
      </c>
      <c r="BM104" s="17" t="s">
        <v>9536</v>
      </c>
      <c r="BN104" s="17" t="s">
        <v>9536</v>
      </c>
      <c r="BO104" s="17" t="s">
        <v>9536</v>
      </c>
      <c r="BP104" s="17" t="s">
        <v>9536</v>
      </c>
      <c r="BQ104" s="17" t="s">
        <v>9536</v>
      </c>
      <c r="BR104" s="17" t="s">
        <v>9536</v>
      </c>
      <c r="BS104" s="17" t="s">
        <v>9536</v>
      </c>
      <c r="BT104" s="17" t="s">
        <v>9536</v>
      </c>
      <c r="BU104" s="17" t="s">
        <v>9536</v>
      </c>
      <c r="BV104" s="17" t="s">
        <v>9536</v>
      </c>
      <c r="BW104" s="17" t="s">
        <v>9536</v>
      </c>
      <c r="BX104" s="17" t="s">
        <v>9536</v>
      </c>
      <c r="BY104" s="17" t="s">
        <v>9536</v>
      </c>
      <c r="BZ104" s="17" t="s">
        <v>9536</v>
      </c>
      <c r="CA104" s="17" t="s">
        <v>9536</v>
      </c>
      <c r="CB104" s="17" t="s">
        <v>9536</v>
      </c>
      <c r="CC104" s="17" t="s">
        <v>9536</v>
      </c>
      <c r="CD104" s="17" t="s">
        <v>9536</v>
      </c>
      <c r="CE104" s="17" t="s">
        <v>9536</v>
      </c>
      <c r="CF104" s="17" t="s">
        <v>9536</v>
      </c>
      <c r="CG104" s="17" t="s">
        <v>9536</v>
      </c>
      <c r="CH104" s="17" t="s">
        <v>9536</v>
      </c>
      <c r="CI104" s="17" t="s">
        <v>9536</v>
      </c>
      <c r="CJ104" s="17" t="s">
        <v>9536</v>
      </c>
      <c r="CK104" s="17" t="s">
        <v>9536</v>
      </c>
      <c r="CL104" s="17" t="s">
        <v>9536</v>
      </c>
      <c r="CM104" s="17" t="s">
        <v>9536</v>
      </c>
      <c r="CN104" s="17" t="s">
        <v>9536</v>
      </c>
      <c r="CO104" s="17" t="s">
        <v>9536</v>
      </c>
      <c r="CP104" s="17" t="s">
        <v>9536</v>
      </c>
      <c r="CQ104" s="17" t="s">
        <v>9536</v>
      </c>
      <c r="CR104" s="17" t="s">
        <v>9536</v>
      </c>
      <c r="CS104" s="17" t="s">
        <v>9536</v>
      </c>
      <c r="CT104" s="17" t="s">
        <v>9536</v>
      </c>
      <c r="CU104" s="17" t="s">
        <v>9536</v>
      </c>
      <c r="CV104" s="17" t="s">
        <v>9536</v>
      </c>
      <c r="CW104" s="17" t="s">
        <v>9536</v>
      </c>
      <c r="CX104" s="17" t="s">
        <v>9536</v>
      </c>
      <c r="CY104" s="17" t="s">
        <v>9536</v>
      </c>
      <c r="CZ104" s="17" t="s">
        <v>9536</v>
      </c>
      <c r="DA104" s="17" t="s">
        <v>9536</v>
      </c>
      <c r="DB104" s="17" t="s">
        <v>9536</v>
      </c>
      <c r="DC104" s="17" t="s">
        <v>9536</v>
      </c>
      <c r="DD104" s="17" t="s">
        <v>9536</v>
      </c>
      <c r="DE104" s="17" t="s">
        <v>9536</v>
      </c>
      <c r="DF104" s="17" t="s">
        <v>9536</v>
      </c>
      <c r="DG104" s="17" t="s">
        <v>9536</v>
      </c>
      <c r="DH104" s="17" t="s">
        <v>9536</v>
      </c>
      <c r="DI104" s="17" t="s">
        <v>9536</v>
      </c>
      <c r="DJ104" s="17" t="s">
        <v>9536</v>
      </c>
      <c r="DK104" s="17" t="s">
        <v>9536</v>
      </c>
      <c r="DL104" s="17" t="s">
        <v>9536</v>
      </c>
      <c r="DM104" s="17" t="s">
        <v>9536</v>
      </c>
      <c r="DN104" s="17" t="s">
        <v>9536</v>
      </c>
      <c r="DO104" s="17" t="s">
        <v>9536</v>
      </c>
      <c r="DP104" s="17" t="s">
        <v>9536</v>
      </c>
      <c r="DQ104" s="17" t="s">
        <v>9536</v>
      </c>
      <c r="DR104" s="17" t="s">
        <v>9536</v>
      </c>
      <c r="DS104" s="17" t="s">
        <v>9536</v>
      </c>
      <c r="DT104" s="17" t="s">
        <v>9536</v>
      </c>
      <c r="DU104" s="17" t="s">
        <v>9536</v>
      </c>
      <c r="DV104" s="17" t="s">
        <v>9536</v>
      </c>
      <c r="DW104" s="17" t="s">
        <v>9536</v>
      </c>
      <c r="DX104" s="17" t="s">
        <v>9536</v>
      </c>
      <c r="DY104" s="17" t="s">
        <v>9536</v>
      </c>
      <c r="DZ104" s="17" t="s">
        <v>9536</v>
      </c>
      <c r="EA104" s="17" t="s">
        <v>9536</v>
      </c>
      <c r="EB104" s="17" t="s">
        <v>9536</v>
      </c>
      <c r="EC104" s="17" t="s">
        <v>9536</v>
      </c>
      <c r="ED104" s="17" t="s">
        <v>9536</v>
      </c>
      <c r="EE104" s="17" t="s">
        <v>9536</v>
      </c>
      <c r="EF104" s="17" t="s">
        <v>9536</v>
      </c>
      <c r="EG104" s="17" t="s">
        <v>9536</v>
      </c>
      <c r="EH104" s="17" t="s">
        <v>9536</v>
      </c>
      <c r="EI104" s="17" t="s">
        <v>9536</v>
      </c>
      <c r="EJ104" s="17" t="s">
        <v>9536</v>
      </c>
      <c r="EK104" s="17" t="s">
        <v>9536</v>
      </c>
      <c r="EL104" s="17" t="s">
        <v>9536</v>
      </c>
      <c r="EM104" s="17" t="s">
        <v>9536</v>
      </c>
      <c r="EN104" s="17" t="s">
        <v>9536</v>
      </c>
      <c r="EO104" s="17" t="s">
        <v>9536</v>
      </c>
      <c r="EP104" s="17" t="s">
        <v>9536</v>
      </c>
      <c r="EQ104" s="17" t="s">
        <v>9536</v>
      </c>
      <c r="ER104" s="17" t="s">
        <v>9536</v>
      </c>
      <c r="ES104" s="17" t="s">
        <v>9536</v>
      </c>
      <c r="ET104" s="17" t="s">
        <v>9536</v>
      </c>
      <c r="EU104" s="17" t="s">
        <v>9536</v>
      </c>
      <c r="EV104" s="17" t="s">
        <v>9536</v>
      </c>
      <c r="EW104" s="17" t="s">
        <v>9536</v>
      </c>
      <c r="EX104" s="17" t="s">
        <v>9536</v>
      </c>
      <c r="EY104" s="17" t="s">
        <v>9536</v>
      </c>
      <c r="EZ104" s="17" t="s">
        <v>9536</v>
      </c>
      <c r="FA104" s="17" t="s">
        <v>9536</v>
      </c>
      <c r="FB104" s="17" t="s">
        <v>9536</v>
      </c>
      <c r="FC104" s="17" t="s">
        <v>9536</v>
      </c>
      <c r="FD104" s="17" t="s">
        <v>9536</v>
      </c>
      <c r="FE104" s="17" t="s">
        <v>9536</v>
      </c>
      <c r="FF104" s="17" t="s">
        <v>9536</v>
      </c>
      <c r="FG104" s="17" t="s">
        <v>9536</v>
      </c>
      <c r="FH104" s="17" t="s">
        <v>9536</v>
      </c>
      <c r="FI104" s="17" t="s">
        <v>9536</v>
      </c>
      <c r="FJ104" s="17" t="s">
        <v>9536</v>
      </c>
      <c r="FK104" s="17" t="s">
        <v>9536</v>
      </c>
      <c r="FL104" s="17" t="s">
        <v>9536</v>
      </c>
      <c r="FM104" s="17" t="s">
        <v>9536</v>
      </c>
      <c r="FN104" s="17" t="s">
        <v>9536</v>
      </c>
      <c r="FO104" s="17" t="s">
        <v>9536</v>
      </c>
      <c r="FP104" s="17" t="s">
        <v>9536</v>
      </c>
      <c r="FQ104" s="17" t="s">
        <v>9536</v>
      </c>
      <c r="FR104" s="17" t="s">
        <v>9536</v>
      </c>
      <c r="FS104" s="17" t="s">
        <v>9536</v>
      </c>
      <c r="FT104" s="17" t="s">
        <v>9536</v>
      </c>
      <c r="FU104" s="17" t="s">
        <v>9536</v>
      </c>
      <c r="FV104" s="17" t="s">
        <v>9536</v>
      </c>
      <c r="FW104" s="17" t="s">
        <v>9536</v>
      </c>
      <c r="FX104" s="17" t="s">
        <v>9536</v>
      </c>
      <c r="FY104" s="17" t="s">
        <v>9536</v>
      </c>
      <c r="FZ104" s="17" t="s">
        <v>9536</v>
      </c>
      <c r="GA104" s="17" t="s">
        <v>9536</v>
      </c>
      <c r="GB104" s="17" t="s">
        <v>9536</v>
      </c>
      <c r="GC104" s="17" t="s">
        <v>9536</v>
      </c>
      <c r="GD104" s="17" t="s">
        <v>9536</v>
      </c>
      <c r="GE104" s="17" t="s">
        <v>9536</v>
      </c>
      <c r="GF104" s="17" t="s">
        <v>9536</v>
      </c>
      <c r="GG104" s="17" t="s">
        <v>9536</v>
      </c>
      <c r="GH104" s="17" t="s">
        <v>9536</v>
      </c>
      <c r="GI104" s="17" t="s">
        <v>9536</v>
      </c>
      <c r="GJ104" s="17" t="s">
        <v>9536</v>
      </c>
      <c r="GK104" s="17" t="s">
        <v>9536</v>
      </c>
      <c r="GL104" s="17" t="s">
        <v>9536</v>
      </c>
      <c r="GM104" s="17" t="s">
        <v>9536</v>
      </c>
      <c r="GN104" s="17" t="s">
        <v>9536</v>
      </c>
      <c r="GO104" s="17" t="s">
        <v>9536</v>
      </c>
      <c r="GP104" s="17" t="s">
        <v>9536</v>
      </c>
      <c r="GQ104" s="17" t="s">
        <v>9536</v>
      </c>
      <c r="GR104" s="17" t="s">
        <v>9536</v>
      </c>
      <c r="GS104" s="17" t="s">
        <v>9536</v>
      </c>
      <c r="GT104" s="17" t="s">
        <v>9536</v>
      </c>
    </row>
    <row r="105" spans="1:202">
      <c r="A105" s="24" t="s">
        <v>829</v>
      </c>
      <c r="B105" s="24" t="s">
        <v>830</v>
      </c>
      <c r="C105" s="17" t="s">
        <v>9536</v>
      </c>
      <c r="D105" s="17" t="s">
        <v>9536</v>
      </c>
      <c r="E105" s="17" t="s">
        <v>9536</v>
      </c>
      <c r="F105" s="17" t="s">
        <v>9536</v>
      </c>
      <c r="G105" s="17" t="s">
        <v>9536</v>
      </c>
      <c r="H105" s="17" t="s">
        <v>9536</v>
      </c>
      <c r="I105" s="17" t="s">
        <v>9536</v>
      </c>
      <c r="J105" s="17" t="s">
        <v>9536</v>
      </c>
      <c r="K105" s="17" t="s">
        <v>9536</v>
      </c>
      <c r="L105" s="17" t="s">
        <v>9536</v>
      </c>
      <c r="M105" s="17" t="s">
        <v>9536</v>
      </c>
      <c r="N105" s="17" t="s">
        <v>9536</v>
      </c>
      <c r="O105" s="17" t="s">
        <v>9536</v>
      </c>
      <c r="P105" s="17" t="s">
        <v>9536</v>
      </c>
      <c r="Q105" s="17" t="s">
        <v>9536</v>
      </c>
      <c r="R105" s="17" t="s">
        <v>9536</v>
      </c>
      <c r="S105" s="17" t="s">
        <v>9536</v>
      </c>
      <c r="T105" s="17" t="s">
        <v>9536</v>
      </c>
      <c r="U105" s="17" t="s">
        <v>9536</v>
      </c>
      <c r="V105" s="17" t="s">
        <v>9536</v>
      </c>
      <c r="W105" s="17" t="s">
        <v>9536</v>
      </c>
      <c r="X105" s="17" t="s">
        <v>9536</v>
      </c>
      <c r="Y105" s="17" t="s">
        <v>9536</v>
      </c>
      <c r="Z105" s="17" t="s">
        <v>9536</v>
      </c>
      <c r="AA105" s="17" t="s">
        <v>9536</v>
      </c>
      <c r="AB105" s="17" t="s">
        <v>9536</v>
      </c>
      <c r="AC105" s="17" t="s">
        <v>9536</v>
      </c>
      <c r="AD105" s="17" t="s">
        <v>9536</v>
      </c>
      <c r="AE105" s="17" t="s">
        <v>9536</v>
      </c>
      <c r="AF105" s="17" t="s">
        <v>9536</v>
      </c>
      <c r="AG105" s="17" t="s">
        <v>9536</v>
      </c>
      <c r="AH105" s="17" t="s">
        <v>9536</v>
      </c>
      <c r="AI105" s="17" t="s">
        <v>9536</v>
      </c>
      <c r="AJ105" s="17" t="s">
        <v>9536</v>
      </c>
      <c r="AK105" s="17" t="s">
        <v>9536</v>
      </c>
      <c r="AL105" s="17" t="s">
        <v>9536</v>
      </c>
      <c r="AM105" s="17" t="s">
        <v>9536</v>
      </c>
      <c r="AN105" s="17" t="s">
        <v>9536</v>
      </c>
      <c r="AO105" s="17" t="s">
        <v>9536</v>
      </c>
      <c r="AP105" s="17" t="s">
        <v>9536</v>
      </c>
      <c r="AQ105" s="17" t="s">
        <v>9536</v>
      </c>
      <c r="AR105" s="17" t="s">
        <v>9536</v>
      </c>
      <c r="AS105" s="17" t="s">
        <v>9536</v>
      </c>
      <c r="AT105" s="17" t="s">
        <v>9536</v>
      </c>
      <c r="AU105" s="17" t="s">
        <v>9536</v>
      </c>
      <c r="AV105" s="17" t="s">
        <v>9536</v>
      </c>
      <c r="AW105" s="17" t="s">
        <v>9536</v>
      </c>
      <c r="AX105" s="17" t="s">
        <v>9536</v>
      </c>
      <c r="AY105" s="17" t="s">
        <v>9536</v>
      </c>
      <c r="AZ105" s="17" t="s">
        <v>9536</v>
      </c>
      <c r="BA105" s="17" t="s">
        <v>9536</v>
      </c>
      <c r="BB105" s="17" t="s">
        <v>9536</v>
      </c>
      <c r="BC105" s="17" t="s">
        <v>9536</v>
      </c>
      <c r="BD105" s="17" t="s">
        <v>9536</v>
      </c>
      <c r="BE105" s="17" t="s">
        <v>9536</v>
      </c>
      <c r="BF105" s="17" t="s">
        <v>9536</v>
      </c>
      <c r="BG105" s="17" t="s">
        <v>9536</v>
      </c>
      <c r="BH105" s="17" t="s">
        <v>9536</v>
      </c>
      <c r="BI105" s="17" t="s">
        <v>9536</v>
      </c>
      <c r="BJ105" s="17" t="s">
        <v>9536</v>
      </c>
      <c r="BK105" s="17" t="s">
        <v>9536</v>
      </c>
      <c r="BL105" s="17" t="s">
        <v>9536</v>
      </c>
      <c r="BM105" s="17" t="s">
        <v>9536</v>
      </c>
      <c r="BN105" s="17" t="s">
        <v>9536</v>
      </c>
      <c r="BO105" s="17" t="s">
        <v>9536</v>
      </c>
      <c r="BP105" s="17" t="s">
        <v>9536</v>
      </c>
      <c r="BQ105" s="17" t="s">
        <v>9536</v>
      </c>
      <c r="BR105" s="17" t="s">
        <v>9536</v>
      </c>
      <c r="BS105" s="17" t="s">
        <v>9536</v>
      </c>
      <c r="BT105" s="17" t="s">
        <v>9536</v>
      </c>
      <c r="BU105" s="17" t="s">
        <v>9536</v>
      </c>
      <c r="BV105" s="17" t="s">
        <v>9536</v>
      </c>
      <c r="BW105" s="17" t="s">
        <v>9536</v>
      </c>
      <c r="BX105" s="17" t="s">
        <v>9536</v>
      </c>
      <c r="BY105" s="17" t="s">
        <v>9536</v>
      </c>
      <c r="BZ105" s="17" t="s">
        <v>9536</v>
      </c>
      <c r="CA105" s="17" t="s">
        <v>9536</v>
      </c>
      <c r="CB105" s="17" t="s">
        <v>9536</v>
      </c>
      <c r="CC105" s="17" t="s">
        <v>9536</v>
      </c>
      <c r="CD105" s="17" t="s">
        <v>9536</v>
      </c>
      <c r="CE105" s="17" t="s">
        <v>9536</v>
      </c>
      <c r="CF105" s="17" t="s">
        <v>9536</v>
      </c>
      <c r="CG105" s="17" t="s">
        <v>9536</v>
      </c>
      <c r="CH105" s="17" t="s">
        <v>9536</v>
      </c>
      <c r="CI105" s="17" t="s">
        <v>9536</v>
      </c>
      <c r="CJ105" s="17" t="s">
        <v>9536</v>
      </c>
      <c r="CK105" s="17" t="s">
        <v>9536</v>
      </c>
      <c r="CL105" s="17" t="s">
        <v>9536</v>
      </c>
      <c r="CM105" s="17" t="s">
        <v>9536</v>
      </c>
      <c r="CN105" s="17" t="s">
        <v>9536</v>
      </c>
      <c r="CO105" s="17" t="s">
        <v>9536</v>
      </c>
      <c r="CP105" s="17" t="s">
        <v>9536</v>
      </c>
      <c r="CQ105" s="17" t="s">
        <v>9536</v>
      </c>
      <c r="CR105" s="17" t="s">
        <v>9536</v>
      </c>
      <c r="CS105" s="17" t="s">
        <v>9536</v>
      </c>
      <c r="CT105" s="17" t="s">
        <v>9536</v>
      </c>
      <c r="CU105" s="17" t="s">
        <v>9536</v>
      </c>
      <c r="CV105" s="17" t="s">
        <v>9536</v>
      </c>
      <c r="CW105" s="17" t="s">
        <v>9536</v>
      </c>
      <c r="CX105" s="17" t="s">
        <v>9536</v>
      </c>
      <c r="CY105" s="17" t="s">
        <v>9536</v>
      </c>
      <c r="CZ105" s="17" t="s">
        <v>9536</v>
      </c>
      <c r="DA105" s="17" t="s">
        <v>9536</v>
      </c>
      <c r="DB105" s="17" t="s">
        <v>9536</v>
      </c>
      <c r="DC105" s="17" t="s">
        <v>9536</v>
      </c>
      <c r="DD105" s="17" t="s">
        <v>9536</v>
      </c>
      <c r="DE105" s="17" t="s">
        <v>9536</v>
      </c>
      <c r="DF105" s="17" t="s">
        <v>9536</v>
      </c>
      <c r="DG105" s="17" t="s">
        <v>9536</v>
      </c>
      <c r="DH105" s="17" t="s">
        <v>9536</v>
      </c>
      <c r="DI105" s="17" t="s">
        <v>9536</v>
      </c>
      <c r="DJ105" s="17" t="s">
        <v>9536</v>
      </c>
      <c r="DK105" s="17" t="s">
        <v>9536</v>
      </c>
      <c r="DL105" s="17" t="s">
        <v>9536</v>
      </c>
      <c r="DM105" s="17" t="s">
        <v>9536</v>
      </c>
      <c r="DN105" s="17" t="s">
        <v>9536</v>
      </c>
      <c r="DO105" s="17" t="s">
        <v>9536</v>
      </c>
      <c r="DP105" s="17" t="s">
        <v>9536</v>
      </c>
      <c r="DQ105" s="17" t="s">
        <v>9536</v>
      </c>
      <c r="DR105" s="17" t="s">
        <v>9536</v>
      </c>
      <c r="DS105" s="17" t="s">
        <v>9536</v>
      </c>
      <c r="DT105" s="17" t="s">
        <v>9536</v>
      </c>
      <c r="DU105" s="17" t="s">
        <v>9536</v>
      </c>
      <c r="DV105" s="17" t="s">
        <v>9536</v>
      </c>
      <c r="DW105" s="17" t="s">
        <v>9536</v>
      </c>
      <c r="DX105" s="17" t="s">
        <v>9536</v>
      </c>
      <c r="DY105" s="17" t="s">
        <v>9536</v>
      </c>
      <c r="DZ105" s="17" t="s">
        <v>9536</v>
      </c>
      <c r="EA105" s="17" t="s">
        <v>9536</v>
      </c>
      <c r="EB105" s="17" t="s">
        <v>9536</v>
      </c>
      <c r="EC105" s="17" t="s">
        <v>9536</v>
      </c>
      <c r="ED105" s="17" t="s">
        <v>9536</v>
      </c>
      <c r="EE105" s="17" t="s">
        <v>9536</v>
      </c>
      <c r="EF105" s="17" t="s">
        <v>9536</v>
      </c>
      <c r="EG105" s="17" t="s">
        <v>9536</v>
      </c>
      <c r="EH105" s="17" t="s">
        <v>9536</v>
      </c>
      <c r="EI105" s="17" t="s">
        <v>9536</v>
      </c>
      <c r="EJ105" s="17" t="s">
        <v>9536</v>
      </c>
      <c r="EK105" s="17" t="s">
        <v>9536</v>
      </c>
      <c r="EL105" s="17" t="s">
        <v>9536</v>
      </c>
      <c r="EM105" s="17" t="s">
        <v>9536</v>
      </c>
      <c r="EN105" s="17" t="s">
        <v>9536</v>
      </c>
      <c r="EO105" s="17" t="s">
        <v>9536</v>
      </c>
      <c r="EP105" s="17" t="s">
        <v>9536</v>
      </c>
      <c r="EQ105" s="17" t="s">
        <v>9536</v>
      </c>
      <c r="ER105" s="17" t="s">
        <v>9536</v>
      </c>
      <c r="ES105" s="17" t="s">
        <v>9536</v>
      </c>
      <c r="ET105" s="17" t="s">
        <v>9536</v>
      </c>
      <c r="EU105" s="17" t="s">
        <v>9536</v>
      </c>
      <c r="EV105" s="17" t="s">
        <v>9536</v>
      </c>
      <c r="EW105" s="17" t="s">
        <v>9536</v>
      </c>
      <c r="EX105" s="17" t="s">
        <v>9536</v>
      </c>
      <c r="EY105" s="17" t="s">
        <v>9536</v>
      </c>
      <c r="EZ105" s="17" t="s">
        <v>9536</v>
      </c>
      <c r="FA105" s="17" t="s">
        <v>9536</v>
      </c>
      <c r="FB105" s="17" t="s">
        <v>9536</v>
      </c>
      <c r="FC105" s="17" t="s">
        <v>9536</v>
      </c>
      <c r="FD105" s="17" t="s">
        <v>9536</v>
      </c>
      <c r="FE105" s="17" t="s">
        <v>9536</v>
      </c>
      <c r="FF105" s="17" t="s">
        <v>9536</v>
      </c>
      <c r="FG105" s="17" t="s">
        <v>9536</v>
      </c>
      <c r="FH105" s="17" t="s">
        <v>9536</v>
      </c>
      <c r="FI105" s="17" t="s">
        <v>9536</v>
      </c>
      <c r="FJ105" s="17" t="s">
        <v>9536</v>
      </c>
      <c r="FK105" s="17" t="s">
        <v>9536</v>
      </c>
      <c r="FL105" s="17" t="s">
        <v>9536</v>
      </c>
      <c r="FM105" s="17" t="s">
        <v>9536</v>
      </c>
      <c r="FN105" s="17" t="s">
        <v>9536</v>
      </c>
      <c r="FO105" s="17" t="s">
        <v>9536</v>
      </c>
      <c r="FP105" s="17" t="s">
        <v>9536</v>
      </c>
      <c r="FQ105" s="17" t="s">
        <v>9536</v>
      </c>
      <c r="FR105" s="17" t="s">
        <v>9536</v>
      </c>
      <c r="FS105" s="17" t="s">
        <v>9536</v>
      </c>
      <c r="FT105" s="17" t="s">
        <v>9536</v>
      </c>
      <c r="FU105" s="17" t="s">
        <v>9536</v>
      </c>
      <c r="FV105" s="17" t="s">
        <v>9536</v>
      </c>
      <c r="FW105" s="17" t="s">
        <v>9536</v>
      </c>
      <c r="FX105" s="17" t="s">
        <v>9536</v>
      </c>
      <c r="FY105" s="17" t="s">
        <v>9536</v>
      </c>
      <c r="FZ105" s="17" t="s">
        <v>9536</v>
      </c>
      <c r="GA105" s="17" t="s">
        <v>9536</v>
      </c>
      <c r="GB105" s="17" t="s">
        <v>9536</v>
      </c>
      <c r="GC105" s="17" t="s">
        <v>9536</v>
      </c>
      <c r="GD105" s="17" t="s">
        <v>9536</v>
      </c>
      <c r="GE105" s="17" t="s">
        <v>9536</v>
      </c>
      <c r="GF105" s="17" t="s">
        <v>9536</v>
      </c>
      <c r="GG105" s="17" t="s">
        <v>9536</v>
      </c>
      <c r="GH105" s="17" t="s">
        <v>9536</v>
      </c>
      <c r="GI105" s="17" t="s">
        <v>9536</v>
      </c>
      <c r="GJ105" s="17" t="s">
        <v>9536</v>
      </c>
      <c r="GK105" s="17" t="s">
        <v>9536</v>
      </c>
      <c r="GL105" s="17" t="s">
        <v>9536</v>
      </c>
      <c r="GM105" s="17" t="s">
        <v>9536</v>
      </c>
      <c r="GN105" s="17" t="s">
        <v>9536</v>
      </c>
      <c r="GO105" s="17" t="s">
        <v>9536</v>
      </c>
      <c r="GP105" s="17" t="s">
        <v>9536</v>
      </c>
      <c r="GQ105" s="17" t="s">
        <v>9536</v>
      </c>
      <c r="GR105" s="17" t="s">
        <v>9536</v>
      </c>
      <c r="GS105" s="17" t="s">
        <v>9536</v>
      </c>
      <c r="GT105" s="17" t="s">
        <v>9536</v>
      </c>
    </row>
    <row r="106" spans="1:202">
      <c r="A106" s="24" t="s">
        <v>831</v>
      </c>
      <c r="B106" s="24" t="s">
        <v>832</v>
      </c>
      <c r="C106" s="17" t="s">
        <v>9536</v>
      </c>
      <c r="D106" s="17" t="s">
        <v>9536</v>
      </c>
      <c r="E106" s="17" t="s">
        <v>9536</v>
      </c>
      <c r="F106" s="17" t="s">
        <v>9536</v>
      </c>
      <c r="G106" s="17" t="s">
        <v>9536</v>
      </c>
      <c r="H106" s="17" t="s">
        <v>9536</v>
      </c>
      <c r="I106" s="17" t="s">
        <v>9536</v>
      </c>
      <c r="J106" s="17" t="s">
        <v>9536</v>
      </c>
      <c r="K106" s="17" t="s">
        <v>9536</v>
      </c>
      <c r="L106" s="17" t="s">
        <v>9536</v>
      </c>
      <c r="M106" s="17" t="s">
        <v>9536</v>
      </c>
      <c r="N106" s="17" t="s">
        <v>9536</v>
      </c>
      <c r="O106" s="17" t="s">
        <v>9536</v>
      </c>
      <c r="P106" s="17" t="s">
        <v>9536</v>
      </c>
      <c r="Q106" s="17" t="s">
        <v>9536</v>
      </c>
      <c r="R106" s="17" t="s">
        <v>9536</v>
      </c>
      <c r="S106" s="17" t="s">
        <v>9536</v>
      </c>
      <c r="T106" s="17" t="s">
        <v>9536</v>
      </c>
      <c r="U106" s="17" t="s">
        <v>9536</v>
      </c>
      <c r="V106" s="17" t="s">
        <v>9536</v>
      </c>
      <c r="W106" s="17" t="s">
        <v>9536</v>
      </c>
      <c r="X106" s="17" t="s">
        <v>9536</v>
      </c>
      <c r="Y106" s="17" t="s">
        <v>9536</v>
      </c>
      <c r="Z106" s="17" t="s">
        <v>9536</v>
      </c>
      <c r="AA106" s="17" t="s">
        <v>9536</v>
      </c>
      <c r="AB106" s="17" t="s">
        <v>9536</v>
      </c>
      <c r="AC106" s="17" t="s">
        <v>9536</v>
      </c>
      <c r="AD106" s="17" t="s">
        <v>9536</v>
      </c>
      <c r="AE106" s="17" t="s">
        <v>9536</v>
      </c>
      <c r="AF106" s="17" t="s">
        <v>9536</v>
      </c>
      <c r="AG106" s="17" t="s">
        <v>9536</v>
      </c>
      <c r="AH106" s="17" t="s">
        <v>9536</v>
      </c>
      <c r="AI106" s="17" t="s">
        <v>9536</v>
      </c>
      <c r="AJ106" s="17" t="s">
        <v>9536</v>
      </c>
      <c r="AK106" s="17" t="s">
        <v>9536</v>
      </c>
      <c r="AL106" s="17" t="s">
        <v>9536</v>
      </c>
      <c r="AM106" s="17" t="s">
        <v>9536</v>
      </c>
      <c r="AN106" s="17" t="s">
        <v>9536</v>
      </c>
      <c r="AO106" s="17" t="s">
        <v>9536</v>
      </c>
      <c r="AP106" s="17" t="s">
        <v>9536</v>
      </c>
      <c r="AQ106" s="17" t="s">
        <v>9536</v>
      </c>
      <c r="AR106" s="17" t="s">
        <v>9536</v>
      </c>
      <c r="AS106" s="17" t="s">
        <v>9536</v>
      </c>
      <c r="AT106" s="17" t="s">
        <v>9536</v>
      </c>
      <c r="AU106" s="17" t="s">
        <v>9536</v>
      </c>
      <c r="AV106" s="17" t="s">
        <v>9536</v>
      </c>
      <c r="AW106" s="17" t="s">
        <v>9536</v>
      </c>
      <c r="AX106" s="17" t="s">
        <v>9536</v>
      </c>
      <c r="AY106" s="17" t="s">
        <v>9536</v>
      </c>
      <c r="AZ106" s="17" t="s">
        <v>9536</v>
      </c>
      <c r="BA106" s="17" t="s">
        <v>9536</v>
      </c>
      <c r="BB106" s="17" t="s">
        <v>9536</v>
      </c>
      <c r="BC106" s="17" t="s">
        <v>9536</v>
      </c>
      <c r="BD106" s="17" t="s">
        <v>9536</v>
      </c>
      <c r="BE106" s="17" t="s">
        <v>9536</v>
      </c>
      <c r="BF106" s="17" t="s">
        <v>9536</v>
      </c>
      <c r="BG106" s="17" t="s">
        <v>9536</v>
      </c>
      <c r="BH106" s="17" t="s">
        <v>9536</v>
      </c>
      <c r="BI106" s="17" t="s">
        <v>9536</v>
      </c>
      <c r="BJ106" s="17" t="s">
        <v>9536</v>
      </c>
      <c r="BK106" s="17" t="s">
        <v>9536</v>
      </c>
      <c r="BL106" s="17" t="s">
        <v>9536</v>
      </c>
      <c r="BM106" s="17" t="s">
        <v>9536</v>
      </c>
      <c r="BN106" s="17" t="s">
        <v>9536</v>
      </c>
      <c r="BO106" s="17" t="s">
        <v>9536</v>
      </c>
      <c r="BP106" s="17" t="s">
        <v>9536</v>
      </c>
      <c r="BQ106" s="17" t="s">
        <v>9536</v>
      </c>
      <c r="BR106" s="17" t="s">
        <v>9536</v>
      </c>
      <c r="BS106" s="17" t="s">
        <v>9536</v>
      </c>
      <c r="BT106" s="17" t="s">
        <v>9536</v>
      </c>
      <c r="BU106" s="17" t="s">
        <v>9536</v>
      </c>
      <c r="BV106" s="17" t="s">
        <v>9536</v>
      </c>
      <c r="BW106" s="17" t="s">
        <v>9536</v>
      </c>
      <c r="BX106" s="17" t="s">
        <v>9536</v>
      </c>
      <c r="BY106" s="17" t="s">
        <v>9536</v>
      </c>
      <c r="BZ106" s="17" t="s">
        <v>9536</v>
      </c>
      <c r="CA106" s="17" t="s">
        <v>9536</v>
      </c>
      <c r="CB106" s="17" t="s">
        <v>9536</v>
      </c>
      <c r="CC106" s="17" t="s">
        <v>9536</v>
      </c>
      <c r="CD106" s="17" t="s">
        <v>9536</v>
      </c>
      <c r="CE106" s="17" t="s">
        <v>9536</v>
      </c>
      <c r="CF106" s="17" t="s">
        <v>9536</v>
      </c>
      <c r="CG106" s="17" t="s">
        <v>9536</v>
      </c>
      <c r="CH106" s="17" t="s">
        <v>9536</v>
      </c>
      <c r="CI106" s="17" t="s">
        <v>9536</v>
      </c>
      <c r="CJ106" s="17" t="s">
        <v>9536</v>
      </c>
      <c r="CK106" s="17" t="s">
        <v>9536</v>
      </c>
      <c r="CL106" s="17" t="s">
        <v>9536</v>
      </c>
      <c r="CM106" s="17" t="s">
        <v>9536</v>
      </c>
      <c r="CN106" s="17" t="s">
        <v>9536</v>
      </c>
      <c r="CO106" s="17" t="s">
        <v>9536</v>
      </c>
      <c r="CP106" s="17" t="s">
        <v>9536</v>
      </c>
      <c r="CQ106" s="17" t="s">
        <v>9536</v>
      </c>
      <c r="CR106" s="17" t="s">
        <v>9536</v>
      </c>
      <c r="CS106" s="17" t="s">
        <v>9536</v>
      </c>
      <c r="CT106" s="17" t="s">
        <v>9536</v>
      </c>
      <c r="CU106" s="17" t="s">
        <v>9536</v>
      </c>
      <c r="CV106" s="17" t="s">
        <v>9536</v>
      </c>
      <c r="CW106" s="17" t="s">
        <v>9536</v>
      </c>
      <c r="CX106" s="17" t="s">
        <v>9536</v>
      </c>
      <c r="CY106" s="17" t="s">
        <v>9536</v>
      </c>
      <c r="CZ106" s="17" t="s">
        <v>9536</v>
      </c>
      <c r="DA106" s="17" t="s">
        <v>9536</v>
      </c>
      <c r="DB106" s="17" t="s">
        <v>9536</v>
      </c>
      <c r="DC106" s="17" t="s">
        <v>9536</v>
      </c>
      <c r="DD106" s="17" t="s">
        <v>9536</v>
      </c>
      <c r="DE106" s="17" t="s">
        <v>9536</v>
      </c>
      <c r="DF106" s="17" t="s">
        <v>9536</v>
      </c>
      <c r="DG106" s="17" t="s">
        <v>9536</v>
      </c>
      <c r="DH106" s="17" t="s">
        <v>9536</v>
      </c>
      <c r="DI106" s="17" t="s">
        <v>9536</v>
      </c>
      <c r="DJ106" s="17" t="s">
        <v>9536</v>
      </c>
      <c r="DK106" s="17" t="s">
        <v>9536</v>
      </c>
      <c r="DL106" s="17" t="s">
        <v>9536</v>
      </c>
      <c r="DM106" s="17" t="s">
        <v>9536</v>
      </c>
      <c r="DN106" s="17" t="s">
        <v>9536</v>
      </c>
      <c r="DO106" s="17" t="s">
        <v>9536</v>
      </c>
      <c r="DP106" s="17" t="s">
        <v>9536</v>
      </c>
      <c r="DQ106" s="17" t="s">
        <v>9536</v>
      </c>
      <c r="DR106" s="17" t="s">
        <v>9536</v>
      </c>
      <c r="DS106" s="17" t="s">
        <v>9536</v>
      </c>
      <c r="DT106" s="17" t="s">
        <v>9536</v>
      </c>
      <c r="DU106" s="17" t="s">
        <v>9536</v>
      </c>
      <c r="DV106" s="17" t="s">
        <v>9536</v>
      </c>
      <c r="DW106" s="17" t="s">
        <v>9536</v>
      </c>
      <c r="DX106" s="17" t="s">
        <v>9536</v>
      </c>
      <c r="DY106" s="17" t="s">
        <v>9536</v>
      </c>
      <c r="DZ106" s="17" t="s">
        <v>9536</v>
      </c>
      <c r="EA106" s="17" t="s">
        <v>9536</v>
      </c>
      <c r="EB106" s="17" t="s">
        <v>9536</v>
      </c>
      <c r="EC106" s="17" t="s">
        <v>9536</v>
      </c>
      <c r="ED106" s="17" t="s">
        <v>9536</v>
      </c>
      <c r="EE106" s="17" t="s">
        <v>9536</v>
      </c>
      <c r="EF106" s="17" t="s">
        <v>9536</v>
      </c>
      <c r="EG106" s="17" t="s">
        <v>9536</v>
      </c>
      <c r="EH106" s="17" t="s">
        <v>9536</v>
      </c>
      <c r="EI106" s="17" t="s">
        <v>9536</v>
      </c>
      <c r="EJ106" s="17" t="s">
        <v>9536</v>
      </c>
      <c r="EK106" s="17" t="s">
        <v>9536</v>
      </c>
      <c r="EL106" s="17" t="s">
        <v>9536</v>
      </c>
      <c r="EM106" s="17" t="s">
        <v>9536</v>
      </c>
      <c r="EN106" s="17" t="s">
        <v>9536</v>
      </c>
      <c r="EO106" s="17" t="s">
        <v>9536</v>
      </c>
      <c r="EP106" s="17" t="s">
        <v>9536</v>
      </c>
      <c r="EQ106" s="17" t="s">
        <v>9536</v>
      </c>
      <c r="ER106" s="17" t="s">
        <v>9536</v>
      </c>
      <c r="ES106" s="17" t="s">
        <v>9536</v>
      </c>
      <c r="ET106" s="17" t="s">
        <v>9536</v>
      </c>
      <c r="EU106" s="17" t="s">
        <v>9536</v>
      </c>
      <c r="EV106" s="17" t="s">
        <v>9536</v>
      </c>
      <c r="EW106" s="17" t="s">
        <v>9536</v>
      </c>
      <c r="EX106" s="17" t="s">
        <v>9536</v>
      </c>
      <c r="EY106" s="17" t="s">
        <v>9536</v>
      </c>
      <c r="EZ106" s="17" t="s">
        <v>9536</v>
      </c>
      <c r="FA106" s="17" t="s">
        <v>9536</v>
      </c>
      <c r="FB106" s="17" t="s">
        <v>9536</v>
      </c>
      <c r="FC106" s="17" t="s">
        <v>9536</v>
      </c>
      <c r="FD106" s="17" t="s">
        <v>9536</v>
      </c>
      <c r="FE106" s="17" t="s">
        <v>9536</v>
      </c>
      <c r="FF106" s="17" t="s">
        <v>9536</v>
      </c>
      <c r="FG106" s="17" t="s">
        <v>9536</v>
      </c>
      <c r="FH106" s="17" t="s">
        <v>9536</v>
      </c>
      <c r="FI106" s="17" t="s">
        <v>9536</v>
      </c>
      <c r="FJ106" s="17" t="s">
        <v>9536</v>
      </c>
      <c r="FK106" s="17" t="s">
        <v>9536</v>
      </c>
      <c r="FL106" s="17" t="s">
        <v>9536</v>
      </c>
      <c r="FM106" s="17" t="s">
        <v>9536</v>
      </c>
      <c r="FN106" s="17" t="s">
        <v>9536</v>
      </c>
      <c r="FO106" s="17" t="s">
        <v>9536</v>
      </c>
      <c r="FP106" s="17" t="s">
        <v>9536</v>
      </c>
      <c r="FQ106" s="17" t="s">
        <v>9536</v>
      </c>
      <c r="FR106" s="17" t="s">
        <v>9536</v>
      </c>
      <c r="FS106" s="17" t="s">
        <v>9536</v>
      </c>
      <c r="FT106" s="17" t="s">
        <v>9536</v>
      </c>
      <c r="FU106" s="17" t="s">
        <v>9536</v>
      </c>
      <c r="FV106" s="17" t="s">
        <v>9536</v>
      </c>
      <c r="FW106" s="17" t="s">
        <v>9536</v>
      </c>
      <c r="FX106" s="17" t="s">
        <v>9536</v>
      </c>
      <c r="FY106" s="17" t="s">
        <v>9536</v>
      </c>
      <c r="FZ106" s="17" t="s">
        <v>9536</v>
      </c>
      <c r="GA106" s="17" t="s">
        <v>9536</v>
      </c>
      <c r="GB106" s="17" t="s">
        <v>9536</v>
      </c>
      <c r="GC106" s="17" t="s">
        <v>9536</v>
      </c>
      <c r="GD106" s="17" t="s">
        <v>9536</v>
      </c>
      <c r="GE106" s="17" t="s">
        <v>9536</v>
      </c>
      <c r="GF106" s="17" t="s">
        <v>9536</v>
      </c>
      <c r="GG106" s="17" t="s">
        <v>9536</v>
      </c>
      <c r="GH106" s="17" t="s">
        <v>9536</v>
      </c>
      <c r="GI106" s="17" t="s">
        <v>9536</v>
      </c>
      <c r="GJ106" s="17" t="s">
        <v>9536</v>
      </c>
      <c r="GK106" s="17" t="s">
        <v>9536</v>
      </c>
      <c r="GL106" s="17" t="s">
        <v>9536</v>
      </c>
      <c r="GM106" s="17" t="s">
        <v>9536</v>
      </c>
      <c r="GN106" s="17" t="s">
        <v>9536</v>
      </c>
      <c r="GO106" s="17" t="s">
        <v>9536</v>
      </c>
      <c r="GP106" s="17" t="s">
        <v>9536</v>
      </c>
      <c r="GQ106" s="17" t="s">
        <v>9536</v>
      </c>
      <c r="GR106" s="17" t="s">
        <v>9536</v>
      </c>
      <c r="GS106" s="17" t="s">
        <v>9536</v>
      </c>
      <c r="GT106" s="17" t="s">
        <v>9536</v>
      </c>
    </row>
    <row r="107" spans="1:202">
      <c r="A107" s="24" t="s">
        <v>833</v>
      </c>
      <c r="B107" s="24" t="s">
        <v>834</v>
      </c>
      <c r="C107" s="17" t="s">
        <v>9536</v>
      </c>
      <c r="D107" s="17" t="s">
        <v>9536</v>
      </c>
      <c r="E107" s="17" t="s">
        <v>9536</v>
      </c>
      <c r="F107" s="17" t="s">
        <v>9536</v>
      </c>
      <c r="G107" s="17" t="s">
        <v>9536</v>
      </c>
      <c r="H107" s="17" t="s">
        <v>9536</v>
      </c>
      <c r="I107" s="17" t="s">
        <v>9536</v>
      </c>
      <c r="J107" s="17" t="s">
        <v>9536</v>
      </c>
      <c r="K107" s="17" t="s">
        <v>9536</v>
      </c>
      <c r="L107" s="17" t="s">
        <v>9536</v>
      </c>
      <c r="M107" s="17" t="s">
        <v>9536</v>
      </c>
      <c r="N107" s="17" t="s">
        <v>9536</v>
      </c>
      <c r="O107" s="17" t="s">
        <v>9536</v>
      </c>
      <c r="P107" s="17" t="s">
        <v>9536</v>
      </c>
      <c r="Q107" s="17" t="s">
        <v>9536</v>
      </c>
      <c r="R107" s="17" t="s">
        <v>9536</v>
      </c>
      <c r="S107" s="17" t="s">
        <v>9536</v>
      </c>
      <c r="T107" s="17" t="s">
        <v>9536</v>
      </c>
      <c r="U107" s="17" t="s">
        <v>9536</v>
      </c>
      <c r="V107" s="17" t="s">
        <v>9536</v>
      </c>
      <c r="W107" s="17" t="s">
        <v>9536</v>
      </c>
      <c r="X107" s="17" t="s">
        <v>9536</v>
      </c>
      <c r="Y107" s="17" t="s">
        <v>9536</v>
      </c>
      <c r="Z107" s="17" t="s">
        <v>9536</v>
      </c>
      <c r="AA107" s="17" t="s">
        <v>9536</v>
      </c>
      <c r="AB107" s="17" t="s">
        <v>9536</v>
      </c>
      <c r="AC107" s="17" t="s">
        <v>9536</v>
      </c>
      <c r="AD107" s="17" t="s">
        <v>9536</v>
      </c>
      <c r="AE107" s="17" t="s">
        <v>9536</v>
      </c>
      <c r="AF107" s="17" t="s">
        <v>9536</v>
      </c>
      <c r="AG107" s="17" t="s">
        <v>9536</v>
      </c>
      <c r="AH107" s="17" t="s">
        <v>9536</v>
      </c>
      <c r="AI107" s="17" t="s">
        <v>9536</v>
      </c>
      <c r="AJ107" s="17" t="s">
        <v>9536</v>
      </c>
      <c r="AK107" s="17" t="s">
        <v>9536</v>
      </c>
      <c r="AL107" s="17" t="s">
        <v>9536</v>
      </c>
      <c r="AM107" s="17" t="s">
        <v>9536</v>
      </c>
      <c r="AN107" s="17" t="s">
        <v>9536</v>
      </c>
      <c r="AO107" s="17" t="s">
        <v>9536</v>
      </c>
      <c r="AP107" s="17" t="s">
        <v>9536</v>
      </c>
      <c r="AQ107" s="17" t="s">
        <v>9536</v>
      </c>
      <c r="AR107" s="17" t="s">
        <v>9536</v>
      </c>
      <c r="AS107" s="17" t="s">
        <v>9536</v>
      </c>
      <c r="AT107" s="17" t="s">
        <v>9536</v>
      </c>
      <c r="AU107" s="17" t="s">
        <v>9536</v>
      </c>
      <c r="AV107" s="17" t="s">
        <v>9536</v>
      </c>
      <c r="AW107" s="17" t="s">
        <v>9536</v>
      </c>
      <c r="AX107" s="17" t="s">
        <v>9536</v>
      </c>
      <c r="AY107" s="17" t="s">
        <v>9536</v>
      </c>
      <c r="AZ107" s="17" t="s">
        <v>9536</v>
      </c>
      <c r="BA107" s="17" t="s">
        <v>9536</v>
      </c>
      <c r="BB107" s="17" t="s">
        <v>9536</v>
      </c>
      <c r="BC107" s="17" t="s">
        <v>9536</v>
      </c>
      <c r="BD107" s="17" t="s">
        <v>9536</v>
      </c>
      <c r="BE107" s="17" t="s">
        <v>9536</v>
      </c>
      <c r="BF107" s="17" t="s">
        <v>9536</v>
      </c>
      <c r="BG107" s="17" t="s">
        <v>9536</v>
      </c>
      <c r="BH107" s="17" t="s">
        <v>9536</v>
      </c>
      <c r="BI107" s="17" t="s">
        <v>9536</v>
      </c>
      <c r="BJ107" s="17" t="s">
        <v>9536</v>
      </c>
      <c r="BK107" s="17" t="s">
        <v>9536</v>
      </c>
      <c r="BL107" s="17" t="s">
        <v>9536</v>
      </c>
      <c r="BM107" s="17" t="s">
        <v>9536</v>
      </c>
      <c r="BN107" s="17" t="s">
        <v>9536</v>
      </c>
      <c r="BO107" s="17" t="s">
        <v>9536</v>
      </c>
      <c r="BP107" s="17" t="s">
        <v>9536</v>
      </c>
      <c r="BQ107" s="17" t="s">
        <v>9536</v>
      </c>
      <c r="BR107" s="17" t="s">
        <v>9536</v>
      </c>
      <c r="BS107" s="17" t="s">
        <v>9536</v>
      </c>
      <c r="BT107" s="17" t="s">
        <v>9536</v>
      </c>
      <c r="BU107" s="17" t="s">
        <v>9536</v>
      </c>
      <c r="BV107" s="17" t="s">
        <v>9536</v>
      </c>
      <c r="BW107" s="17" t="s">
        <v>9536</v>
      </c>
      <c r="BX107" s="17" t="s">
        <v>9536</v>
      </c>
      <c r="BY107" s="17" t="s">
        <v>9536</v>
      </c>
      <c r="BZ107" s="17" t="s">
        <v>9536</v>
      </c>
      <c r="CA107" s="17" t="s">
        <v>9536</v>
      </c>
      <c r="CB107" s="17" t="s">
        <v>9536</v>
      </c>
      <c r="CC107" s="17" t="s">
        <v>9536</v>
      </c>
      <c r="CD107" s="17" t="s">
        <v>9536</v>
      </c>
      <c r="CE107" s="17" t="s">
        <v>9536</v>
      </c>
      <c r="CF107" s="17" t="s">
        <v>9536</v>
      </c>
      <c r="CG107" s="17" t="s">
        <v>9536</v>
      </c>
      <c r="CH107" s="17" t="s">
        <v>9536</v>
      </c>
      <c r="CI107" s="17" t="s">
        <v>9536</v>
      </c>
      <c r="CJ107" s="17" t="s">
        <v>9536</v>
      </c>
      <c r="CK107" s="17" t="s">
        <v>9536</v>
      </c>
      <c r="CL107" s="17" t="s">
        <v>9536</v>
      </c>
      <c r="CM107" s="17" t="s">
        <v>9536</v>
      </c>
      <c r="CN107" s="17" t="s">
        <v>9536</v>
      </c>
      <c r="CO107" s="17" t="s">
        <v>9536</v>
      </c>
      <c r="CP107" s="17" t="s">
        <v>9536</v>
      </c>
      <c r="CQ107" s="17" t="s">
        <v>9536</v>
      </c>
      <c r="CR107" s="17" t="s">
        <v>9536</v>
      </c>
      <c r="CS107" s="17" t="s">
        <v>9536</v>
      </c>
      <c r="CT107" s="17" t="s">
        <v>9536</v>
      </c>
      <c r="CU107" s="17" t="s">
        <v>9536</v>
      </c>
      <c r="CV107" s="17" t="s">
        <v>9536</v>
      </c>
      <c r="CW107" s="17" t="s">
        <v>9536</v>
      </c>
      <c r="CX107" s="17" t="s">
        <v>9536</v>
      </c>
      <c r="CY107" s="17" t="s">
        <v>9536</v>
      </c>
      <c r="CZ107" s="17" t="s">
        <v>9536</v>
      </c>
      <c r="DA107" s="17" t="s">
        <v>9536</v>
      </c>
      <c r="DB107" s="17" t="s">
        <v>9536</v>
      </c>
      <c r="DC107" s="17" t="s">
        <v>9536</v>
      </c>
      <c r="DD107" s="17" t="s">
        <v>9536</v>
      </c>
      <c r="DE107" s="17" t="s">
        <v>9536</v>
      </c>
      <c r="DF107" s="17" t="s">
        <v>9536</v>
      </c>
      <c r="DG107" s="17" t="s">
        <v>9536</v>
      </c>
      <c r="DH107" s="17" t="s">
        <v>9536</v>
      </c>
      <c r="DI107" s="17" t="s">
        <v>9536</v>
      </c>
      <c r="DJ107" s="17" t="s">
        <v>9536</v>
      </c>
      <c r="DK107" s="17" t="s">
        <v>9536</v>
      </c>
      <c r="DL107" s="17" t="s">
        <v>9536</v>
      </c>
      <c r="DM107" s="17" t="s">
        <v>9536</v>
      </c>
      <c r="DN107" s="17" t="s">
        <v>9536</v>
      </c>
      <c r="DO107" s="17" t="s">
        <v>9536</v>
      </c>
      <c r="DP107" s="17" t="s">
        <v>9536</v>
      </c>
      <c r="DQ107" s="17" t="s">
        <v>9536</v>
      </c>
      <c r="DR107" s="17" t="s">
        <v>9536</v>
      </c>
      <c r="DS107" s="17" t="s">
        <v>9536</v>
      </c>
      <c r="DT107" s="17" t="s">
        <v>9536</v>
      </c>
      <c r="DU107" s="17" t="s">
        <v>9536</v>
      </c>
      <c r="DV107" s="17" t="s">
        <v>9536</v>
      </c>
      <c r="DW107" s="17" t="s">
        <v>9536</v>
      </c>
      <c r="DX107" s="17" t="s">
        <v>9536</v>
      </c>
      <c r="DY107" s="17" t="s">
        <v>9536</v>
      </c>
      <c r="DZ107" s="17" t="s">
        <v>9536</v>
      </c>
      <c r="EA107" s="17" t="s">
        <v>9536</v>
      </c>
      <c r="EB107" s="17" t="s">
        <v>9536</v>
      </c>
      <c r="EC107" s="17" t="s">
        <v>9536</v>
      </c>
      <c r="ED107" s="17" t="s">
        <v>9536</v>
      </c>
      <c r="EE107" s="17" t="s">
        <v>9536</v>
      </c>
      <c r="EF107" s="17" t="s">
        <v>9536</v>
      </c>
      <c r="EG107" s="17" t="s">
        <v>9536</v>
      </c>
      <c r="EH107" s="17" t="s">
        <v>9536</v>
      </c>
      <c r="EI107" s="17" t="s">
        <v>9536</v>
      </c>
      <c r="EJ107" s="17" t="s">
        <v>9536</v>
      </c>
      <c r="EK107" s="17" t="s">
        <v>9536</v>
      </c>
      <c r="EL107" s="17" t="s">
        <v>9536</v>
      </c>
      <c r="EM107" s="17" t="s">
        <v>9536</v>
      </c>
      <c r="EN107" s="17" t="s">
        <v>9536</v>
      </c>
      <c r="EO107" s="17" t="s">
        <v>9536</v>
      </c>
      <c r="EP107" s="17" t="s">
        <v>9536</v>
      </c>
      <c r="EQ107" s="17" t="s">
        <v>9536</v>
      </c>
      <c r="ER107" s="17" t="s">
        <v>9536</v>
      </c>
      <c r="ES107" s="17" t="s">
        <v>9536</v>
      </c>
      <c r="ET107" s="17" t="s">
        <v>9536</v>
      </c>
      <c r="EU107" s="17" t="s">
        <v>9536</v>
      </c>
      <c r="EV107" s="17" t="s">
        <v>9536</v>
      </c>
      <c r="EW107" s="17" t="s">
        <v>9536</v>
      </c>
      <c r="EX107" s="17" t="s">
        <v>9536</v>
      </c>
      <c r="EY107" s="17" t="s">
        <v>9536</v>
      </c>
      <c r="EZ107" s="17" t="s">
        <v>9536</v>
      </c>
      <c r="FA107" s="17" t="s">
        <v>9536</v>
      </c>
      <c r="FB107" s="17" t="s">
        <v>9536</v>
      </c>
      <c r="FC107" s="17" t="s">
        <v>9536</v>
      </c>
      <c r="FD107" s="17" t="s">
        <v>9536</v>
      </c>
      <c r="FE107" s="17" t="s">
        <v>9536</v>
      </c>
      <c r="FF107" s="17" t="s">
        <v>9536</v>
      </c>
      <c r="FG107" s="17" t="s">
        <v>9536</v>
      </c>
      <c r="FH107" s="17" t="s">
        <v>9536</v>
      </c>
      <c r="FI107" s="17" t="s">
        <v>9536</v>
      </c>
      <c r="FJ107" s="17" t="s">
        <v>9536</v>
      </c>
      <c r="FK107" s="17" t="s">
        <v>9536</v>
      </c>
      <c r="FL107" s="17" t="s">
        <v>9536</v>
      </c>
      <c r="FM107" s="17" t="s">
        <v>9536</v>
      </c>
      <c r="FN107" s="17" t="s">
        <v>9536</v>
      </c>
      <c r="FO107" s="17" t="s">
        <v>9536</v>
      </c>
      <c r="FP107" s="17" t="s">
        <v>9536</v>
      </c>
      <c r="FQ107" s="17" t="s">
        <v>9536</v>
      </c>
      <c r="FR107" s="17" t="s">
        <v>9536</v>
      </c>
      <c r="FS107" s="17" t="s">
        <v>9536</v>
      </c>
      <c r="FT107" s="17" t="s">
        <v>9536</v>
      </c>
      <c r="FU107" s="17" t="s">
        <v>9536</v>
      </c>
      <c r="FV107" s="17" t="s">
        <v>9536</v>
      </c>
      <c r="FW107" s="17" t="s">
        <v>9536</v>
      </c>
      <c r="FX107" s="17" t="s">
        <v>9536</v>
      </c>
      <c r="FY107" s="17" t="s">
        <v>9536</v>
      </c>
      <c r="FZ107" s="17" t="s">
        <v>9536</v>
      </c>
      <c r="GA107" s="17" t="s">
        <v>9536</v>
      </c>
      <c r="GB107" s="17" t="s">
        <v>9536</v>
      </c>
      <c r="GC107" s="17" t="s">
        <v>9536</v>
      </c>
      <c r="GD107" s="17" t="s">
        <v>9536</v>
      </c>
      <c r="GE107" s="17" t="s">
        <v>9536</v>
      </c>
      <c r="GF107" s="17" t="s">
        <v>9536</v>
      </c>
      <c r="GG107" s="17" t="s">
        <v>9536</v>
      </c>
      <c r="GH107" s="17" t="s">
        <v>9536</v>
      </c>
      <c r="GI107" s="17" t="s">
        <v>9536</v>
      </c>
      <c r="GJ107" s="17" t="s">
        <v>9536</v>
      </c>
      <c r="GK107" s="17" t="s">
        <v>9536</v>
      </c>
      <c r="GL107" s="17" t="s">
        <v>9536</v>
      </c>
      <c r="GM107" s="17" t="s">
        <v>9536</v>
      </c>
      <c r="GN107" s="17" t="s">
        <v>9536</v>
      </c>
      <c r="GO107" s="17" t="s">
        <v>9536</v>
      </c>
      <c r="GP107" s="17" t="s">
        <v>9536</v>
      </c>
      <c r="GQ107" s="17" t="s">
        <v>9536</v>
      </c>
      <c r="GR107" s="17" t="s">
        <v>9536</v>
      </c>
      <c r="GS107" s="17" t="s">
        <v>9536</v>
      </c>
      <c r="GT107" s="17" t="s">
        <v>9536</v>
      </c>
    </row>
    <row r="108" spans="1:202">
      <c r="A108" s="24" t="s">
        <v>835</v>
      </c>
      <c r="B108" s="24" t="s">
        <v>836</v>
      </c>
      <c r="C108" s="17" t="s">
        <v>9536</v>
      </c>
      <c r="D108" s="17" t="s">
        <v>9536</v>
      </c>
      <c r="E108" s="17" t="s">
        <v>9536</v>
      </c>
      <c r="F108" s="17" t="s">
        <v>9536</v>
      </c>
      <c r="G108" s="17" t="s">
        <v>9536</v>
      </c>
      <c r="H108" s="17" t="s">
        <v>9536</v>
      </c>
      <c r="I108" s="17" t="s">
        <v>9536</v>
      </c>
      <c r="J108" s="17" t="s">
        <v>9536</v>
      </c>
      <c r="K108" s="17" t="s">
        <v>9536</v>
      </c>
      <c r="L108" s="17" t="s">
        <v>9536</v>
      </c>
      <c r="M108" s="17" t="s">
        <v>9536</v>
      </c>
      <c r="N108" s="17" t="s">
        <v>9536</v>
      </c>
      <c r="O108" s="17" t="s">
        <v>9536</v>
      </c>
      <c r="P108" s="17" t="s">
        <v>9536</v>
      </c>
      <c r="Q108" s="17" t="s">
        <v>9536</v>
      </c>
      <c r="R108" s="17" t="s">
        <v>9536</v>
      </c>
      <c r="S108" s="17" t="s">
        <v>9536</v>
      </c>
      <c r="T108" s="17" t="s">
        <v>9536</v>
      </c>
      <c r="U108" s="17" t="s">
        <v>9536</v>
      </c>
      <c r="V108" s="17" t="s">
        <v>9536</v>
      </c>
      <c r="W108" s="17" t="s">
        <v>9536</v>
      </c>
      <c r="X108" s="17" t="s">
        <v>9536</v>
      </c>
      <c r="Y108" s="17" t="s">
        <v>9536</v>
      </c>
      <c r="Z108" s="17" t="s">
        <v>9536</v>
      </c>
      <c r="AA108" s="17" t="s">
        <v>9536</v>
      </c>
      <c r="AB108" s="17" t="s">
        <v>9536</v>
      </c>
      <c r="AC108" s="17" t="s">
        <v>9536</v>
      </c>
      <c r="AD108" s="17" t="s">
        <v>9536</v>
      </c>
      <c r="AE108" s="17" t="s">
        <v>9536</v>
      </c>
      <c r="AF108" s="17" t="s">
        <v>9536</v>
      </c>
      <c r="AG108" s="17" t="s">
        <v>9536</v>
      </c>
      <c r="AH108" s="17" t="s">
        <v>9536</v>
      </c>
      <c r="AI108" s="17" t="s">
        <v>9536</v>
      </c>
      <c r="AJ108" s="17" t="s">
        <v>9536</v>
      </c>
      <c r="AK108" s="17" t="s">
        <v>9536</v>
      </c>
      <c r="AL108" s="17" t="s">
        <v>9536</v>
      </c>
      <c r="AM108" s="17" t="s">
        <v>9536</v>
      </c>
      <c r="AN108" s="17" t="s">
        <v>9536</v>
      </c>
      <c r="AO108" s="17" t="s">
        <v>9536</v>
      </c>
      <c r="AP108" s="17" t="s">
        <v>9536</v>
      </c>
      <c r="AQ108" s="17" t="s">
        <v>9536</v>
      </c>
      <c r="AR108" s="17" t="s">
        <v>9536</v>
      </c>
      <c r="AS108" s="17" t="s">
        <v>9536</v>
      </c>
      <c r="AT108" s="17" t="s">
        <v>9536</v>
      </c>
      <c r="AU108" s="17" t="s">
        <v>9536</v>
      </c>
      <c r="AV108" s="17" t="s">
        <v>9536</v>
      </c>
      <c r="AW108" s="17" t="s">
        <v>9536</v>
      </c>
      <c r="AX108" s="17" t="s">
        <v>9536</v>
      </c>
      <c r="AY108" s="17" t="s">
        <v>9536</v>
      </c>
      <c r="AZ108" s="17" t="s">
        <v>9536</v>
      </c>
      <c r="BA108" s="17" t="s">
        <v>9536</v>
      </c>
      <c r="BB108" s="17" t="s">
        <v>9536</v>
      </c>
      <c r="BC108" s="17" t="s">
        <v>9536</v>
      </c>
      <c r="BD108" s="17" t="s">
        <v>9536</v>
      </c>
      <c r="BE108" s="17" t="s">
        <v>9536</v>
      </c>
      <c r="BF108" s="17" t="s">
        <v>9536</v>
      </c>
      <c r="BG108" s="17" t="s">
        <v>9536</v>
      </c>
      <c r="BH108" s="17" t="s">
        <v>9536</v>
      </c>
      <c r="BI108" s="17" t="s">
        <v>9536</v>
      </c>
      <c r="BJ108" s="17" t="s">
        <v>9536</v>
      </c>
      <c r="BK108" s="17" t="s">
        <v>9536</v>
      </c>
      <c r="BL108" s="17" t="s">
        <v>9536</v>
      </c>
      <c r="BM108" s="17" t="s">
        <v>9536</v>
      </c>
      <c r="BN108" s="17" t="s">
        <v>9536</v>
      </c>
      <c r="BO108" s="17" t="s">
        <v>9536</v>
      </c>
      <c r="BP108" s="17" t="s">
        <v>9536</v>
      </c>
      <c r="BQ108" s="17" t="s">
        <v>9536</v>
      </c>
      <c r="BR108" s="17" t="s">
        <v>9536</v>
      </c>
      <c r="BS108" s="17" t="s">
        <v>9536</v>
      </c>
      <c r="BT108" s="17" t="s">
        <v>9536</v>
      </c>
      <c r="BU108" s="17" t="s">
        <v>9536</v>
      </c>
      <c r="BV108" s="17" t="s">
        <v>9536</v>
      </c>
      <c r="BW108" s="17" t="s">
        <v>9536</v>
      </c>
      <c r="BX108" s="17" t="s">
        <v>9536</v>
      </c>
      <c r="BY108" s="17" t="s">
        <v>9536</v>
      </c>
      <c r="BZ108" s="17" t="s">
        <v>9536</v>
      </c>
      <c r="CA108" s="17" t="s">
        <v>9536</v>
      </c>
      <c r="CB108" s="17" t="s">
        <v>9536</v>
      </c>
      <c r="CC108" s="17" t="s">
        <v>9536</v>
      </c>
      <c r="CD108" s="17" t="s">
        <v>9536</v>
      </c>
      <c r="CE108" s="17" t="s">
        <v>9536</v>
      </c>
      <c r="CF108" s="17" t="s">
        <v>9536</v>
      </c>
      <c r="CG108" s="17" t="s">
        <v>9536</v>
      </c>
      <c r="CH108" s="17" t="s">
        <v>9536</v>
      </c>
      <c r="CI108" s="17" t="s">
        <v>9536</v>
      </c>
      <c r="CJ108" s="17" t="s">
        <v>9536</v>
      </c>
      <c r="CK108" s="17" t="s">
        <v>9536</v>
      </c>
      <c r="CL108" s="17" t="s">
        <v>9536</v>
      </c>
      <c r="CM108" s="17" t="s">
        <v>9536</v>
      </c>
      <c r="CN108" s="17" t="s">
        <v>9536</v>
      </c>
      <c r="CO108" s="17" t="s">
        <v>9536</v>
      </c>
      <c r="CP108" s="17" t="s">
        <v>9536</v>
      </c>
      <c r="CQ108" s="17" t="s">
        <v>9536</v>
      </c>
      <c r="CR108" s="17" t="s">
        <v>9536</v>
      </c>
      <c r="CS108" s="17" t="s">
        <v>9536</v>
      </c>
      <c r="CT108" s="17" t="s">
        <v>9536</v>
      </c>
      <c r="CU108" s="17" t="s">
        <v>9536</v>
      </c>
      <c r="CV108" s="17" t="s">
        <v>9536</v>
      </c>
      <c r="CW108" s="17" t="s">
        <v>9536</v>
      </c>
      <c r="CX108" s="17" t="s">
        <v>9536</v>
      </c>
      <c r="CY108" s="17" t="s">
        <v>9536</v>
      </c>
      <c r="CZ108" s="17" t="s">
        <v>9536</v>
      </c>
      <c r="DA108" s="17" t="s">
        <v>9536</v>
      </c>
      <c r="DB108" s="17" t="s">
        <v>9536</v>
      </c>
      <c r="DC108" s="17" t="s">
        <v>9536</v>
      </c>
      <c r="DD108" s="17" t="s">
        <v>9536</v>
      </c>
      <c r="DE108" s="17" t="s">
        <v>9536</v>
      </c>
      <c r="DF108" s="17" t="s">
        <v>9536</v>
      </c>
      <c r="DG108" s="17" t="s">
        <v>9536</v>
      </c>
      <c r="DH108" s="17" t="s">
        <v>9536</v>
      </c>
      <c r="DI108" s="17" t="s">
        <v>9536</v>
      </c>
      <c r="DJ108" s="17" t="s">
        <v>9536</v>
      </c>
      <c r="DK108" s="17" t="s">
        <v>9536</v>
      </c>
      <c r="DL108" s="17" t="s">
        <v>9536</v>
      </c>
      <c r="DM108" s="17" t="s">
        <v>9536</v>
      </c>
      <c r="DN108" s="17" t="s">
        <v>9536</v>
      </c>
      <c r="DO108" s="17" t="s">
        <v>9536</v>
      </c>
      <c r="DP108" s="17" t="s">
        <v>9536</v>
      </c>
      <c r="DQ108" s="17" t="s">
        <v>9536</v>
      </c>
      <c r="DR108" s="17" t="s">
        <v>9536</v>
      </c>
      <c r="DS108" s="17" t="s">
        <v>9536</v>
      </c>
      <c r="DT108" s="17" t="s">
        <v>9536</v>
      </c>
      <c r="DU108" s="17" t="s">
        <v>9536</v>
      </c>
      <c r="DV108" s="17" t="s">
        <v>9536</v>
      </c>
      <c r="DW108" s="17" t="s">
        <v>9536</v>
      </c>
      <c r="DX108" s="17" t="s">
        <v>9536</v>
      </c>
      <c r="DY108" s="17" t="s">
        <v>9536</v>
      </c>
      <c r="DZ108" s="17" t="s">
        <v>9536</v>
      </c>
      <c r="EA108" s="17" t="s">
        <v>9536</v>
      </c>
      <c r="EB108" s="17" t="s">
        <v>9536</v>
      </c>
      <c r="EC108" s="17" t="s">
        <v>9536</v>
      </c>
      <c r="ED108" s="17" t="s">
        <v>9536</v>
      </c>
      <c r="EE108" s="17" t="s">
        <v>9536</v>
      </c>
      <c r="EF108" s="17" t="s">
        <v>9536</v>
      </c>
      <c r="EG108" s="17" t="s">
        <v>9536</v>
      </c>
      <c r="EH108" s="17" t="s">
        <v>9536</v>
      </c>
      <c r="EI108" s="17" t="s">
        <v>9536</v>
      </c>
      <c r="EJ108" s="17" t="s">
        <v>9536</v>
      </c>
      <c r="EK108" s="17" t="s">
        <v>9536</v>
      </c>
      <c r="EL108" s="17" t="s">
        <v>9536</v>
      </c>
      <c r="EM108" s="17" t="s">
        <v>9536</v>
      </c>
      <c r="EN108" s="17" t="s">
        <v>9536</v>
      </c>
      <c r="EO108" s="17" t="s">
        <v>9536</v>
      </c>
      <c r="EP108" s="17" t="s">
        <v>9536</v>
      </c>
      <c r="EQ108" s="17" t="s">
        <v>9536</v>
      </c>
      <c r="ER108" s="17" t="s">
        <v>9536</v>
      </c>
      <c r="ES108" s="17" t="s">
        <v>9536</v>
      </c>
      <c r="ET108" s="17" t="s">
        <v>9536</v>
      </c>
      <c r="EU108" s="17" t="s">
        <v>9536</v>
      </c>
      <c r="EV108" s="17" t="s">
        <v>9536</v>
      </c>
      <c r="EW108" s="17" t="s">
        <v>9536</v>
      </c>
      <c r="EX108" s="17" t="s">
        <v>9536</v>
      </c>
      <c r="EY108" s="17" t="s">
        <v>9536</v>
      </c>
      <c r="EZ108" s="17" t="s">
        <v>9536</v>
      </c>
      <c r="FA108" s="17" t="s">
        <v>9536</v>
      </c>
      <c r="FB108" s="17" t="s">
        <v>9536</v>
      </c>
      <c r="FC108" s="17" t="s">
        <v>9536</v>
      </c>
      <c r="FD108" s="17" t="s">
        <v>9536</v>
      </c>
      <c r="FE108" s="17" t="s">
        <v>9536</v>
      </c>
      <c r="FF108" s="17" t="s">
        <v>9536</v>
      </c>
      <c r="FG108" s="17" t="s">
        <v>9536</v>
      </c>
      <c r="FH108" s="17" t="s">
        <v>9536</v>
      </c>
      <c r="FI108" s="17" t="s">
        <v>9536</v>
      </c>
      <c r="FJ108" s="17" t="s">
        <v>9536</v>
      </c>
      <c r="FK108" s="17" t="s">
        <v>9536</v>
      </c>
      <c r="FL108" s="17" t="s">
        <v>9536</v>
      </c>
      <c r="FM108" s="17" t="s">
        <v>9536</v>
      </c>
      <c r="FN108" s="17" t="s">
        <v>9536</v>
      </c>
      <c r="FO108" s="17" t="s">
        <v>9536</v>
      </c>
      <c r="FP108" s="17" t="s">
        <v>9536</v>
      </c>
      <c r="FQ108" s="17" t="s">
        <v>9536</v>
      </c>
      <c r="FR108" s="17" t="s">
        <v>9536</v>
      </c>
      <c r="FS108" s="17" t="s">
        <v>9536</v>
      </c>
      <c r="FT108" s="17" t="s">
        <v>9536</v>
      </c>
      <c r="FU108" s="17" t="s">
        <v>9536</v>
      </c>
      <c r="FV108" s="17" t="s">
        <v>9536</v>
      </c>
      <c r="FW108" s="17" t="s">
        <v>9536</v>
      </c>
      <c r="FX108" s="17" t="s">
        <v>9536</v>
      </c>
      <c r="FY108" s="17" t="s">
        <v>9536</v>
      </c>
      <c r="FZ108" s="17" t="s">
        <v>9536</v>
      </c>
      <c r="GA108" s="17" t="s">
        <v>9536</v>
      </c>
      <c r="GB108" s="17" t="s">
        <v>9536</v>
      </c>
      <c r="GC108" s="17" t="s">
        <v>9536</v>
      </c>
      <c r="GD108" s="17" t="s">
        <v>9536</v>
      </c>
      <c r="GE108" s="17" t="s">
        <v>9536</v>
      </c>
      <c r="GF108" s="17" t="s">
        <v>9536</v>
      </c>
      <c r="GG108" s="17" t="s">
        <v>9536</v>
      </c>
      <c r="GH108" s="17" t="s">
        <v>9536</v>
      </c>
      <c r="GI108" s="17" t="s">
        <v>9536</v>
      </c>
      <c r="GJ108" s="17" t="s">
        <v>9536</v>
      </c>
      <c r="GK108" s="17" t="s">
        <v>9536</v>
      </c>
      <c r="GL108" s="17" t="s">
        <v>9536</v>
      </c>
      <c r="GM108" s="17" t="s">
        <v>9536</v>
      </c>
      <c r="GN108" s="17" t="s">
        <v>9536</v>
      </c>
      <c r="GO108" s="17" t="s">
        <v>9536</v>
      </c>
      <c r="GP108" s="17" t="s">
        <v>9536</v>
      </c>
      <c r="GQ108" s="17" t="s">
        <v>9536</v>
      </c>
      <c r="GR108" s="17" t="s">
        <v>9536</v>
      </c>
      <c r="GS108" s="17" t="s">
        <v>9536</v>
      </c>
      <c r="GT108" s="17" t="s">
        <v>9536</v>
      </c>
    </row>
    <row r="109" spans="1:202">
      <c r="A109" s="24" t="s">
        <v>837</v>
      </c>
      <c r="B109" s="24" t="s">
        <v>838</v>
      </c>
      <c r="C109" s="17" t="s">
        <v>9536</v>
      </c>
      <c r="D109" s="17" t="s">
        <v>9536</v>
      </c>
      <c r="E109" s="17" t="s">
        <v>9536</v>
      </c>
      <c r="F109" s="17" t="s">
        <v>9536</v>
      </c>
      <c r="G109" s="17" t="s">
        <v>9536</v>
      </c>
      <c r="H109" s="17" t="s">
        <v>9536</v>
      </c>
      <c r="I109" s="17" t="s">
        <v>9536</v>
      </c>
      <c r="J109" s="17" t="s">
        <v>9536</v>
      </c>
      <c r="K109" s="17" t="s">
        <v>9536</v>
      </c>
      <c r="L109" s="17" t="s">
        <v>9536</v>
      </c>
      <c r="M109" s="17" t="s">
        <v>9536</v>
      </c>
      <c r="N109" s="17" t="s">
        <v>9536</v>
      </c>
      <c r="O109" s="17" t="s">
        <v>9536</v>
      </c>
      <c r="P109" s="17" t="s">
        <v>9536</v>
      </c>
      <c r="Q109" s="17" t="s">
        <v>9536</v>
      </c>
      <c r="R109" s="17" t="s">
        <v>9536</v>
      </c>
      <c r="S109" s="17" t="s">
        <v>9536</v>
      </c>
      <c r="T109" s="17" t="s">
        <v>9536</v>
      </c>
      <c r="U109" s="17" t="s">
        <v>9536</v>
      </c>
      <c r="V109" s="17" t="s">
        <v>9536</v>
      </c>
      <c r="W109" s="17" t="s">
        <v>9536</v>
      </c>
      <c r="X109" s="17" t="s">
        <v>9536</v>
      </c>
      <c r="Y109" s="17" t="s">
        <v>9536</v>
      </c>
      <c r="Z109" s="17" t="s">
        <v>9536</v>
      </c>
      <c r="AA109" s="17" t="s">
        <v>9536</v>
      </c>
      <c r="AB109" s="17" t="s">
        <v>9536</v>
      </c>
      <c r="AC109" s="17" t="s">
        <v>9536</v>
      </c>
      <c r="AD109" s="17" t="s">
        <v>9536</v>
      </c>
      <c r="AE109" s="17" t="s">
        <v>9536</v>
      </c>
      <c r="AF109" s="17" t="s">
        <v>9536</v>
      </c>
      <c r="AG109" s="17" t="s">
        <v>9536</v>
      </c>
      <c r="AH109" s="17" t="s">
        <v>9536</v>
      </c>
      <c r="AI109" s="17" t="s">
        <v>9536</v>
      </c>
      <c r="AJ109" s="17" t="s">
        <v>9536</v>
      </c>
      <c r="AK109" s="17" t="s">
        <v>9536</v>
      </c>
      <c r="AL109" s="17" t="s">
        <v>9536</v>
      </c>
      <c r="AM109" s="17" t="s">
        <v>9536</v>
      </c>
      <c r="AN109" s="17" t="s">
        <v>9536</v>
      </c>
      <c r="AO109" s="17" t="s">
        <v>9536</v>
      </c>
      <c r="AP109" s="17" t="s">
        <v>9536</v>
      </c>
      <c r="AQ109" s="17" t="s">
        <v>9536</v>
      </c>
      <c r="AR109" s="17" t="s">
        <v>9536</v>
      </c>
      <c r="AS109" s="17" t="s">
        <v>9536</v>
      </c>
      <c r="AT109" s="17" t="s">
        <v>9536</v>
      </c>
      <c r="AU109" s="17" t="s">
        <v>9536</v>
      </c>
      <c r="AV109" s="17" t="s">
        <v>9536</v>
      </c>
      <c r="AW109" s="17" t="s">
        <v>9536</v>
      </c>
      <c r="AX109" s="17" t="s">
        <v>9536</v>
      </c>
      <c r="AY109" s="17" t="s">
        <v>9536</v>
      </c>
      <c r="AZ109" s="17" t="s">
        <v>9536</v>
      </c>
      <c r="BA109" s="17" t="s">
        <v>9536</v>
      </c>
      <c r="BB109" s="17" t="s">
        <v>9536</v>
      </c>
      <c r="BC109" s="17" t="s">
        <v>9536</v>
      </c>
      <c r="BD109" s="17" t="s">
        <v>9536</v>
      </c>
      <c r="BE109" s="17" t="s">
        <v>9536</v>
      </c>
      <c r="BF109" s="17" t="s">
        <v>9536</v>
      </c>
      <c r="BG109" s="17" t="s">
        <v>9536</v>
      </c>
      <c r="BH109" s="17" t="s">
        <v>9536</v>
      </c>
      <c r="BI109" s="17" t="s">
        <v>9536</v>
      </c>
      <c r="BJ109" s="17" t="s">
        <v>9536</v>
      </c>
      <c r="BK109" s="17" t="s">
        <v>9536</v>
      </c>
      <c r="BL109" s="17" t="s">
        <v>9536</v>
      </c>
      <c r="BM109" s="17" t="s">
        <v>9536</v>
      </c>
      <c r="BN109" s="17" t="s">
        <v>9536</v>
      </c>
      <c r="BO109" s="17" t="s">
        <v>9536</v>
      </c>
      <c r="BP109" s="17" t="s">
        <v>9536</v>
      </c>
      <c r="BQ109" s="17" t="s">
        <v>9536</v>
      </c>
      <c r="BR109" s="17" t="s">
        <v>9536</v>
      </c>
      <c r="BS109" s="17" t="s">
        <v>9536</v>
      </c>
      <c r="BT109" s="17" t="s">
        <v>9536</v>
      </c>
      <c r="BU109" s="17" t="s">
        <v>9536</v>
      </c>
      <c r="BV109" s="17" t="s">
        <v>9536</v>
      </c>
      <c r="BW109" s="17" t="s">
        <v>9536</v>
      </c>
      <c r="BX109" s="17" t="s">
        <v>9536</v>
      </c>
      <c r="BY109" s="17" t="s">
        <v>9536</v>
      </c>
      <c r="BZ109" s="17" t="s">
        <v>9536</v>
      </c>
      <c r="CA109" s="17" t="s">
        <v>9536</v>
      </c>
      <c r="CB109" s="17" t="s">
        <v>9536</v>
      </c>
      <c r="CC109" s="17" t="s">
        <v>9536</v>
      </c>
      <c r="CD109" s="17" t="s">
        <v>9536</v>
      </c>
      <c r="CE109" s="17" t="s">
        <v>9536</v>
      </c>
      <c r="CF109" s="17" t="s">
        <v>9536</v>
      </c>
      <c r="CG109" s="17" t="s">
        <v>9536</v>
      </c>
      <c r="CH109" s="17" t="s">
        <v>9536</v>
      </c>
      <c r="CI109" s="17" t="s">
        <v>9536</v>
      </c>
      <c r="CJ109" s="17" t="s">
        <v>9536</v>
      </c>
      <c r="CK109" s="17" t="s">
        <v>9536</v>
      </c>
      <c r="CL109" s="17" t="s">
        <v>9536</v>
      </c>
      <c r="CM109" s="17" t="s">
        <v>9536</v>
      </c>
      <c r="CN109" s="17" t="s">
        <v>9536</v>
      </c>
      <c r="CO109" s="17" t="s">
        <v>9536</v>
      </c>
      <c r="CP109" s="17" t="s">
        <v>9536</v>
      </c>
      <c r="CQ109" s="17" t="s">
        <v>9536</v>
      </c>
      <c r="CR109" s="17" t="s">
        <v>9536</v>
      </c>
      <c r="CS109" s="17" t="s">
        <v>9536</v>
      </c>
      <c r="CT109" s="17" t="s">
        <v>9536</v>
      </c>
      <c r="CU109" s="17" t="s">
        <v>9536</v>
      </c>
      <c r="CV109" s="17" t="s">
        <v>9536</v>
      </c>
      <c r="CW109" s="17" t="s">
        <v>9536</v>
      </c>
      <c r="CX109" s="17" t="s">
        <v>9536</v>
      </c>
      <c r="CY109" s="17" t="s">
        <v>9536</v>
      </c>
      <c r="CZ109" s="17" t="s">
        <v>9536</v>
      </c>
      <c r="DA109" s="17" t="s">
        <v>9536</v>
      </c>
      <c r="DB109" s="17" t="s">
        <v>9536</v>
      </c>
      <c r="DC109" s="17" t="s">
        <v>9536</v>
      </c>
      <c r="DD109" s="17" t="s">
        <v>9536</v>
      </c>
      <c r="DE109" s="17" t="s">
        <v>9536</v>
      </c>
      <c r="DF109" s="17" t="s">
        <v>9536</v>
      </c>
      <c r="DG109" s="17" t="s">
        <v>9536</v>
      </c>
      <c r="DH109" s="17" t="s">
        <v>9536</v>
      </c>
      <c r="DI109" s="17" t="s">
        <v>9536</v>
      </c>
      <c r="DJ109" s="17" t="s">
        <v>9536</v>
      </c>
      <c r="DK109" s="17" t="s">
        <v>9536</v>
      </c>
      <c r="DL109" s="17" t="s">
        <v>9536</v>
      </c>
      <c r="DM109" s="17" t="s">
        <v>9536</v>
      </c>
      <c r="DN109" s="17" t="s">
        <v>9536</v>
      </c>
      <c r="DO109" s="17" t="s">
        <v>9536</v>
      </c>
      <c r="DP109" s="17" t="s">
        <v>9536</v>
      </c>
      <c r="DQ109" s="17" t="s">
        <v>9536</v>
      </c>
      <c r="DR109" s="17" t="s">
        <v>9536</v>
      </c>
      <c r="DS109" s="17" t="s">
        <v>9536</v>
      </c>
      <c r="DT109" s="17" t="s">
        <v>9536</v>
      </c>
      <c r="DU109" s="17" t="s">
        <v>9536</v>
      </c>
      <c r="DV109" s="17" t="s">
        <v>9536</v>
      </c>
      <c r="DW109" s="17" t="s">
        <v>9536</v>
      </c>
      <c r="DX109" s="17" t="s">
        <v>9536</v>
      </c>
      <c r="DY109" s="17" t="s">
        <v>9536</v>
      </c>
      <c r="DZ109" s="17" t="s">
        <v>9536</v>
      </c>
      <c r="EA109" s="17" t="s">
        <v>9536</v>
      </c>
      <c r="EB109" s="17" t="s">
        <v>9536</v>
      </c>
      <c r="EC109" s="17" t="s">
        <v>9536</v>
      </c>
      <c r="ED109" s="17" t="s">
        <v>9536</v>
      </c>
      <c r="EE109" s="17" t="s">
        <v>9536</v>
      </c>
      <c r="EF109" s="17" t="s">
        <v>9536</v>
      </c>
      <c r="EG109" s="17" t="s">
        <v>9536</v>
      </c>
      <c r="EH109" s="17" t="s">
        <v>9536</v>
      </c>
      <c r="EI109" s="17" t="s">
        <v>9536</v>
      </c>
      <c r="EJ109" s="17" t="s">
        <v>9536</v>
      </c>
      <c r="EK109" s="17" t="s">
        <v>9536</v>
      </c>
      <c r="EL109" s="17" t="s">
        <v>9536</v>
      </c>
      <c r="EM109" s="17" t="s">
        <v>9536</v>
      </c>
      <c r="EN109" s="17" t="s">
        <v>9536</v>
      </c>
      <c r="EO109" s="17" t="s">
        <v>9536</v>
      </c>
      <c r="EP109" s="17" t="s">
        <v>9536</v>
      </c>
      <c r="EQ109" s="17" t="s">
        <v>9536</v>
      </c>
      <c r="ER109" s="17" t="s">
        <v>9536</v>
      </c>
      <c r="ES109" s="17" t="s">
        <v>9536</v>
      </c>
      <c r="ET109" s="17" t="s">
        <v>9536</v>
      </c>
      <c r="EU109" s="17" t="s">
        <v>9536</v>
      </c>
      <c r="EV109" s="17" t="s">
        <v>9536</v>
      </c>
      <c r="EW109" s="17" t="s">
        <v>9536</v>
      </c>
      <c r="EX109" s="17" t="s">
        <v>9536</v>
      </c>
      <c r="EY109" s="17" t="s">
        <v>9536</v>
      </c>
      <c r="EZ109" s="17" t="s">
        <v>9536</v>
      </c>
      <c r="FA109" s="17" t="s">
        <v>9536</v>
      </c>
      <c r="FB109" s="17" t="s">
        <v>9536</v>
      </c>
      <c r="FC109" s="17" t="s">
        <v>9536</v>
      </c>
      <c r="FD109" s="17" t="s">
        <v>9536</v>
      </c>
      <c r="FE109" s="17" t="s">
        <v>9536</v>
      </c>
      <c r="FF109" s="17" t="s">
        <v>9536</v>
      </c>
      <c r="FG109" s="17" t="s">
        <v>9536</v>
      </c>
      <c r="FH109" s="17" t="s">
        <v>9536</v>
      </c>
      <c r="FI109" s="17" t="s">
        <v>9536</v>
      </c>
      <c r="FJ109" s="17" t="s">
        <v>9536</v>
      </c>
      <c r="FK109" s="17" t="s">
        <v>9536</v>
      </c>
      <c r="FL109" s="17" t="s">
        <v>9536</v>
      </c>
      <c r="FM109" s="17" t="s">
        <v>9536</v>
      </c>
      <c r="FN109" s="17" t="s">
        <v>9536</v>
      </c>
      <c r="FO109" s="17" t="s">
        <v>9536</v>
      </c>
      <c r="FP109" s="17" t="s">
        <v>9536</v>
      </c>
      <c r="FQ109" s="17" t="s">
        <v>9536</v>
      </c>
      <c r="FR109" s="17" t="s">
        <v>9536</v>
      </c>
      <c r="FS109" s="17" t="s">
        <v>9536</v>
      </c>
      <c r="FT109" s="17" t="s">
        <v>9536</v>
      </c>
      <c r="FU109" s="17" t="s">
        <v>9536</v>
      </c>
      <c r="FV109" s="17" t="s">
        <v>9536</v>
      </c>
      <c r="FW109" s="17" t="s">
        <v>9536</v>
      </c>
      <c r="FX109" s="17" t="s">
        <v>9536</v>
      </c>
      <c r="FY109" s="17" t="s">
        <v>9536</v>
      </c>
      <c r="FZ109" s="17" t="s">
        <v>9536</v>
      </c>
      <c r="GA109" s="17" t="s">
        <v>9536</v>
      </c>
      <c r="GB109" s="17" t="s">
        <v>9536</v>
      </c>
      <c r="GC109" s="17" t="s">
        <v>9536</v>
      </c>
      <c r="GD109" s="17" t="s">
        <v>9536</v>
      </c>
      <c r="GE109" s="17" t="s">
        <v>9536</v>
      </c>
      <c r="GF109" s="17" t="s">
        <v>9536</v>
      </c>
      <c r="GG109" s="17" t="s">
        <v>9536</v>
      </c>
      <c r="GH109" s="17" t="s">
        <v>9536</v>
      </c>
      <c r="GI109" s="17" t="s">
        <v>9536</v>
      </c>
      <c r="GJ109" s="17" t="s">
        <v>9536</v>
      </c>
      <c r="GK109" s="17" t="s">
        <v>9536</v>
      </c>
      <c r="GL109" s="17" t="s">
        <v>9536</v>
      </c>
      <c r="GM109" s="17" t="s">
        <v>9536</v>
      </c>
      <c r="GN109" s="17" t="s">
        <v>9536</v>
      </c>
      <c r="GO109" s="17" t="s">
        <v>9536</v>
      </c>
      <c r="GP109" s="17" t="s">
        <v>9536</v>
      </c>
      <c r="GQ109" s="17" t="s">
        <v>9536</v>
      </c>
      <c r="GR109" s="17" t="s">
        <v>9536</v>
      </c>
      <c r="GS109" s="17" t="s">
        <v>9536</v>
      </c>
      <c r="GT109" s="17" t="s">
        <v>9536</v>
      </c>
    </row>
    <row r="110" spans="1:202">
      <c r="A110" s="24" t="s">
        <v>839</v>
      </c>
      <c r="B110" s="24" t="s">
        <v>840</v>
      </c>
      <c r="C110" s="17" t="s">
        <v>9536</v>
      </c>
      <c r="D110" s="17" t="s">
        <v>9536</v>
      </c>
      <c r="E110" s="17" t="s">
        <v>9536</v>
      </c>
      <c r="F110" s="17" t="s">
        <v>9536</v>
      </c>
      <c r="G110" s="17" t="s">
        <v>9536</v>
      </c>
      <c r="H110" s="17" t="s">
        <v>9536</v>
      </c>
      <c r="I110" s="17" t="s">
        <v>9536</v>
      </c>
      <c r="J110" s="17" t="s">
        <v>9536</v>
      </c>
      <c r="K110" s="17" t="s">
        <v>9536</v>
      </c>
      <c r="L110" s="17" t="s">
        <v>9536</v>
      </c>
      <c r="M110" s="17" t="s">
        <v>9536</v>
      </c>
      <c r="N110" s="17" t="s">
        <v>9536</v>
      </c>
      <c r="O110" s="17" t="s">
        <v>9536</v>
      </c>
      <c r="P110" s="17" t="s">
        <v>9536</v>
      </c>
      <c r="Q110" s="17" t="s">
        <v>9536</v>
      </c>
      <c r="R110" s="17" t="s">
        <v>9536</v>
      </c>
      <c r="S110" s="17" t="s">
        <v>9536</v>
      </c>
      <c r="T110" s="17" t="s">
        <v>9536</v>
      </c>
      <c r="U110" s="17" t="s">
        <v>9536</v>
      </c>
      <c r="V110" s="17" t="s">
        <v>9536</v>
      </c>
      <c r="W110" s="17" t="s">
        <v>9536</v>
      </c>
      <c r="X110" s="17" t="s">
        <v>9536</v>
      </c>
      <c r="Y110" s="17" t="s">
        <v>9536</v>
      </c>
      <c r="Z110" s="17" t="s">
        <v>9536</v>
      </c>
      <c r="AA110" s="17" t="s">
        <v>9536</v>
      </c>
      <c r="AB110" s="17" t="s">
        <v>9536</v>
      </c>
      <c r="AC110" s="17" t="s">
        <v>9536</v>
      </c>
      <c r="AD110" s="17" t="s">
        <v>9536</v>
      </c>
      <c r="AE110" s="17" t="s">
        <v>9536</v>
      </c>
      <c r="AF110" s="17" t="s">
        <v>9536</v>
      </c>
      <c r="AG110" s="17" t="s">
        <v>9536</v>
      </c>
      <c r="AH110" s="17" t="s">
        <v>9536</v>
      </c>
      <c r="AI110" s="17" t="s">
        <v>9536</v>
      </c>
      <c r="AJ110" s="17" t="s">
        <v>9536</v>
      </c>
      <c r="AK110" s="17" t="s">
        <v>9536</v>
      </c>
      <c r="AL110" s="17" t="s">
        <v>9536</v>
      </c>
      <c r="AM110" s="17" t="s">
        <v>9536</v>
      </c>
      <c r="AN110" s="17" t="s">
        <v>9536</v>
      </c>
      <c r="AO110" s="17" t="s">
        <v>9536</v>
      </c>
      <c r="AP110" s="17" t="s">
        <v>9536</v>
      </c>
      <c r="AQ110" s="17" t="s">
        <v>9536</v>
      </c>
      <c r="AR110" s="17" t="s">
        <v>9536</v>
      </c>
      <c r="AS110" s="17" t="s">
        <v>9536</v>
      </c>
      <c r="AT110" s="17" t="s">
        <v>9536</v>
      </c>
      <c r="AU110" s="17" t="s">
        <v>9536</v>
      </c>
      <c r="AV110" s="17" t="s">
        <v>9536</v>
      </c>
      <c r="AW110" s="17" t="s">
        <v>9536</v>
      </c>
      <c r="AX110" s="17" t="s">
        <v>9536</v>
      </c>
      <c r="AY110" s="17" t="s">
        <v>9536</v>
      </c>
      <c r="AZ110" s="17" t="s">
        <v>9536</v>
      </c>
      <c r="BA110" s="17" t="s">
        <v>9536</v>
      </c>
      <c r="BB110" s="17" t="s">
        <v>9536</v>
      </c>
      <c r="BC110" s="17" t="s">
        <v>9536</v>
      </c>
      <c r="BD110" s="17" t="s">
        <v>9536</v>
      </c>
      <c r="BE110" s="17" t="s">
        <v>9536</v>
      </c>
      <c r="BF110" s="17" t="s">
        <v>9536</v>
      </c>
      <c r="BG110" s="17" t="s">
        <v>9536</v>
      </c>
      <c r="BH110" s="17" t="s">
        <v>9536</v>
      </c>
      <c r="BI110" s="17" t="s">
        <v>9536</v>
      </c>
      <c r="BJ110" s="17" t="s">
        <v>9536</v>
      </c>
      <c r="BK110" s="17" t="s">
        <v>9536</v>
      </c>
      <c r="BL110" s="17" t="s">
        <v>9536</v>
      </c>
      <c r="BM110" s="17" t="s">
        <v>9536</v>
      </c>
      <c r="BN110" s="17" t="s">
        <v>9536</v>
      </c>
      <c r="BO110" s="17" t="s">
        <v>9536</v>
      </c>
      <c r="BP110" s="17" t="s">
        <v>9536</v>
      </c>
      <c r="BQ110" s="17" t="s">
        <v>9536</v>
      </c>
      <c r="BR110" s="17" t="s">
        <v>9536</v>
      </c>
      <c r="BS110" s="17" t="s">
        <v>9536</v>
      </c>
      <c r="BT110" s="17" t="s">
        <v>9536</v>
      </c>
      <c r="BU110" s="17" t="s">
        <v>9536</v>
      </c>
      <c r="BV110" s="17" t="s">
        <v>9536</v>
      </c>
      <c r="BW110" s="17" t="s">
        <v>9536</v>
      </c>
      <c r="BX110" s="17" t="s">
        <v>9536</v>
      </c>
      <c r="BY110" s="17" t="s">
        <v>9536</v>
      </c>
      <c r="BZ110" s="17" t="s">
        <v>9536</v>
      </c>
      <c r="CA110" s="17" t="s">
        <v>9536</v>
      </c>
      <c r="CB110" s="17" t="s">
        <v>9536</v>
      </c>
      <c r="CC110" s="17" t="s">
        <v>9536</v>
      </c>
      <c r="CD110" s="17" t="s">
        <v>9536</v>
      </c>
      <c r="CE110" s="17" t="s">
        <v>9536</v>
      </c>
      <c r="CF110" s="17" t="s">
        <v>9536</v>
      </c>
      <c r="CG110" s="17" t="s">
        <v>9536</v>
      </c>
      <c r="CH110" s="17" t="s">
        <v>9536</v>
      </c>
      <c r="CI110" s="17" t="s">
        <v>9536</v>
      </c>
      <c r="CJ110" s="17" t="s">
        <v>9536</v>
      </c>
      <c r="CK110" s="17" t="s">
        <v>9536</v>
      </c>
      <c r="CL110" s="17" t="s">
        <v>9536</v>
      </c>
      <c r="CM110" s="17" t="s">
        <v>9536</v>
      </c>
      <c r="CN110" s="17" t="s">
        <v>9536</v>
      </c>
      <c r="CO110" s="17" t="s">
        <v>9536</v>
      </c>
      <c r="CP110" s="17" t="s">
        <v>9536</v>
      </c>
      <c r="CQ110" s="17" t="s">
        <v>9536</v>
      </c>
      <c r="CR110" s="17" t="s">
        <v>9536</v>
      </c>
      <c r="CS110" s="17" t="s">
        <v>9536</v>
      </c>
      <c r="CT110" s="17" t="s">
        <v>9536</v>
      </c>
      <c r="CU110" s="17" t="s">
        <v>9536</v>
      </c>
      <c r="CV110" s="17" t="s">
        <v>9536</v>
      </c>
      <c r="CW110" s="17" t="s">
        <v>9536</v>
      </c>
      <c r="CX110" s="17" t="s">
        <v>9536</v>
      </c>
      <c r="CY110" s="17" t="s">
        <v>9536</v>
      </c>
      <c r="CZ110" s="17" t="s">
        <v>9536</v>
      </c>
      <c r="DA110" s="17" t="s">
        <v>9536</v>
      </c>
      <c r="DB110" s="17" t="s">
        <v>9536</v>
      </c>
      <c r="DC110" s="17" t="s">
        <v>9536</v>
      </c>
      <c r="DD110" s="17" t="s">
        <v>9536</v>
      </c>
      <c r="DE110" s="17" t="s">
        <v>9536</v>
      </c>
      <c r="DF110" s="17" t="s">
        <v>9536</v>
      </c>
      <c r="DG110" s="17" t="s">
        <v>9536</v>
      </c>
      <c r="DH110" s="17" t="s">
        <v>9536</v>
      </c>
      <c r="DI110" s="17" t="s">
        <v>9536</v>
      </c>
      <c r="DJ110" s="17" t="s">
        <v>9536</v>
      </c>
      <c r="DK110" s="17" t="s">
        <v>9536</v>
      </c>
      <c r="DL110" s="17" t="s">
        <v>9536</v>
      </c>
      <c r="DM110" s="17" t="s">
        <v>9536</v>
      </c>
      <c r="DN110" s="17" t="s">
        <v>9536</v>
      </c>
      <c r="DO110" s="17" t="s">
        <v>9536</v>
      </c>
      <c r="DP110" s="17" t="s">
        <v>9536</v>
      </c>
      <c r="DQ110" s="17" t="s">
        <v>9536</v>
      </c>
      <c r="DR110" s="17" t="s">
        <v>9536</v>
      </c>
      <c r="DS110" s="17" t="s">
        <v>9536</v>
      </c>
      <c r="DT110" s="17" t="s">
        <v>9536</v>
      </c>
      <c r="DU110" s="17" t="s">
        <v>9536</v>
      </c>
      <c r="DV110" s="17" t="s">
        <v>9536</v>
      </c>
      <c r="DW110" s="17" t="s">
        <v>9536</v>
      </c>
      <c r="DX110" s="17" t="s">
        <v>9536</v>
      </c>
      <c r="DY110" s="17" t="s">
        <v>9536</v>
      </c>
      <c r="DZ110" s="17" t="s">
        <v>9536</v>
      </c>
      <c r="EA110" s="17" t="s">
        <v>9536</v>
      </c>
      <c r="EB110" s="17" t="s">
        <v>9536</v>
      </c>
      <c r="EC110" s="17" t="s">
        <v>9536</v>
      </c>
      <c r="ED110" s="17" t="s">
        <v>9536</v>
      </c>
      <c r="EE110" s="17" t="s">
        <v>9536</v>
      </c>
      <c r="EF110" s="17" t="s">
        <v>9536</v>
      </c>
      <c r="EG110" s="17" t="s">
        <v>9536</v>
      </c>
      <c r="EH110" s="17" t="s">
        <v>9536</v>
      </c>
      <c r="EI110" s="17" t="s">
        <v>9536</v>
      </c>
      <c r="EJ110" s="17" t="s">
        <v>9536</v>
      </c>
      <c r="EK110" s="17" t="s">
        <v>9536</v>
      </c>
      <c r="EL110" s="17" t="s">
        <v>9536</v>
      </c>
      <c r="EM110" s="17" t="s">
        <v>9536</v>
      </c>
      <c r="EN110" s="17" t="s">
        <v>9536</v>
      </c>
      <c r="EO110" s="17" t="s">
        <v>9536</v>
      </c>
      <c r="EP110" s="17" t="s">
        <v>9536</v>
      </c>
      <c r="EQ110" s="17" t="s">
        <v>9536</v>
      </c>
      <c r="ER110" s="17" t="s">
        <v>9536</v>
      </c>
      <c r="ES110" s="17" t="s">
        <v>9536</v>
      </c>
      <c r="ET110" s="17" t="s">
        <v>9536</v>
      </c>
      <c r="EU110" s="17" t="s">
        <v>9536</v>
      </c>
      <c r="EV110" s="17" t="s">
        <v>9536</v>
      </c>
      <c r="EW110" s="17" t="s">
        <v>9536</v>
      </c>
      <c r="EX110" s="17" t="s">
        <v>9536</v>
      </c>
      <c r="EY110" s="17" t="s">
        <v>9536</v>
      </c>
      <c r="EZ110" s="17" t="s">
        <v>9536</v>
      </c>
      <c r="FA110" s="17" t="s">
        <v>9536</v>
      </c>
      <c r="FB110" s="17" t="s">
        <v>9536</v>
      </c>
      <c r="FC110" s="17" t="s">
        <v>9536</v>
      </c>
      <c r="FD110" s="17" t="s">
        <v>9536</v>
      </c>
      <c r="FE110" s="17" t="s">
        <v>9536</v>
      </c>
      <c r="FF110" s="17" t="s">
        <v>9536</v>
      </c>
      <c r="FG110" s="17" t="s">
        <v>9536</v>
      </c>
      <c r="FH110" s="17" t="s">
        <v>9536</v>
      </c>
      <c r="FI110" s="17" t="s">
        <v>9536</v>
      </c>
      <c r="FJ110" s="17" t="s">
        <v>9536</v>
      </c>
      <c r="FK110" s="17" t="s">
        <v>9536</v>
      </c>
      <c r="FL110" s="17" t="s">
        <v>9536</v>
      </c>
      <c r="FM110" s="17" t="s">
        <v>9536</v>
      </c>
      <c r="FN110" s="17" t="s">
        <v>9536</v>
      </c>
      <c r="FO110" s="17" t="s">
        <v>9536</v>
      </c>
      <c r="FP110" s="17" t="s">
        <v>9536</v>
      </c>
      <c r="FQ110" s="17" t="s">
        <v>9536</v>
      </c>
      <c r="FR110" s="17" t="s">
        <v>9536</v>
      </c>
      <c r="FS110" s="17" t="s">
        <v>9536</v>
      </c>
      <c r="FT110" s="17" t="s">
        <v>9536</v>
      </c>
      <c r="FU110" s="17" t="s">
        <v>9536</v>
      </c>
      <c r="FV110" s="17" t="s">
        <v>9536</v>
      </c>
      <c r="FW110" s="17" t="s">
        <v>9536</v>
      </c>
      <c r="FX110" s="17" t="s">
        <v>9536</v>
      </c>
      <c r="FY110" s="17" t="s">
        <v>9536</v>
      </c>
      <c r="FZ110" s="17" t="s">
        <v>9536</v>
      </c>
      <c r="GA110" s="17" t="s">
        <v>9536</v>
      </c>
      <c r="GB110" s="17" t="s">
        <v>9536</v>
      </c>
      <c r="GC110" s="17" t="s">
        <v>9536</v>
      </c>
      <c r="GD110" s="17" t="s">
        <v>9536</v>
      </c>
      <c r="GE110" s="17" t="s">
        <v>9536</v>
      </c>
      <c r="GF110" s="17" t="s">
        <v>9536</v>
      </c>
      <c r="GG110" s="17" t="s">
        <v>9536</v>
      </c>
      <c r="GH110" s="17" t="s">
        <v>9536</v>
      </c>
      <c r="GI110" s="17" t="s">
        <v>9536</v>
      </c>
      <c r="GJ110" s="17" t="s">
        <v>9536</v>
      </c>
      <c r="GK110" s="17" t="s">
        <v>9536</v>
      </c>
      <c r="GL110" s="17" t="s">
        <v>9536</v>
      </c>
      <c r="GM110" s="17" t="s">
        <v>9536</v>
      </c>
      <c r="GN110" s="17" t="s">
        <v>9536</v>
      </c>
      <c r="GO110" s="17" t="s">
        <v>9536</v>
      </c>
      <c r="GP110" s="17" t="s">
        <v>9536</v>
      </c>
      <c r="GQ110" s="17" t="s">
        <v>9536</v>
      </c>
      <c r="GR110" s="17" t="s">
        <v>9536</v>
      </c>
      <c r="GS110" s="17" t="s">
        <v>9536</v>
      </c>
      <c r="GT110" s="17" t="s">
        <v>9536</v>
      </c>
    </row>
    <row r="111" spans="1:202">
      <c r="A111" s="24" t="s">
        <v>841</v>
      </c>
      <c r="B111" s="24" t="s">
        <v>842</v>
      </c>
      <c r="C111" s="17" t="s">
        <v>9536</v>
      </c>
      <c r="D111" s="17" t="s">
        <v>9536</v>
      </c>
      <c r="E111" s="17" t="s">
        <v>9536</v>
      </c>
      <c r="F111" s="17" t="s">
        <v>9536</v>
      </c>
      <c r="G111" s="17" t="s">
        <v>9536</v>
      </c>
      <c r="H111" s="17" t="s">
        <v>9536</v>
      </c>
      <c r="I111" s="17" t="s">
        <v>9536</v>
      </c>
      <c r="J111" s="17" t="s">
        <v>9536</v>
      </c>
      <c r="K111" s="17" t="s">
        <v>9536</v>
      </c>
      <c r="L111" s="17" t="s">
        <v>9536</v>
      </c>
      <c r="M111" s="17" t="s">
        <v>9536</v>
      </c>
      <c r="N111" s="17" t="s">
        <v>9536</v>
      </c>
      <c r="O111" s="17" t="s">
        <v>9536</v>
      </c>
      <c r="P111" s="17" t="s">
        <v>9536</v>
      </c>
      <c r="Q111" s="17" t="s">
        <v>9536</v>
      </c>
      <c r="R111" s="17" t="s">
        <v>9536</v>
      </c>
      <c r="S111" s="17" t="s">
        <v>9536</v>
      </c>
      <c r="T111" s="17" t="s">
        <v>9536</v>
      </c>
      <c r="U111" s="17" t="s">
        <v>9536</v>
      </c>
      <c r="V111" s="17" t="s">
        <v>9536</v>
      </c>
      <c r="W111" s="17" t="s">
        <v>9536</v>
      </c>
      <c r="X111" s="17" t="s">
        <v>9536</v>
      </c>
      <c r="Y111" s="17" t="s">
        <v>9536</v>
      </c>
      <c r="Z111" s="17" t="s">
        <v>9536</v>
      </c>
      <c r="AA111" s="17" t="s">
        <v>9536</v>
      </c>
      <c r="AB111" s="17" t="s">
        <v>9536</v>
      </c>
      <c r="AC111" s="17" t="s">
        <v>9536</v>
      </c>
      <c r="AD111" s="17" t="s">
        <v>9536</v>
      </c>
      <c r="AE111" s="17" t="s">
        <v>9536</v>
      </c>
      <c r="AF111" s="17" t="s">
        <v>9536</v>
      </c>
      <c r="AG111" s="17" t="s">
        <v>9536</v>
      </c>
      <c r="AH111" s="17" t="s">
        <v>9536</v>
      </c>
      <c r="AI111" s="17" t="s">
        <v>9536</v>
      </c>
      <c r="AJ111" s="17" t="s">
        <v>9536</v>
      </c>
      <c r="AK111" s="17" t="s">
        <v>9536</v>
      </c>
      <c r="AL111" s="17" t="s">
        <v>9536</v>
      </c>
      <c r="AM111" s="17" t="s">
        <v>9536</v>
      </c>
      <c r="AN111" s="17" t="s">
        <v>9536</v>
      </c>
      <c r="AO111" s="17" t="s">
        <v>9536</v>
      </c>
      <c r="AP111" s="17" t="s">
        <v>9536</v>
      </c>
      <c r="AQ111" s="17" t="s">
        <v>9536</v>
      </c>
      <c r="AR111" s="17" t="s">
        <v>9536</v>
      </c>
      <c r="AS111" s="17" t="s">
        <v>9536</v>
      </c>
      <c r="AT111" s="17" t="s">
        <v>9536</v>
      </c>
      <c r="AU111" s="17" t="s">
        <v>9536</v>
      </c>
      <c r="AV111" s="17" t="s">
        <v>9536</v>
      </c>
      <c r="AW111" s="17" t="s">
        <v>9536</v>
      </c>
      <c r="AX111" s="17" t="s">
        <v>9536</v>
      </c>
      <c r="AY111" s="17" t="s">
        <v>9536</v>
      </c>
      <c r="AZ111" s="17" t="s">
        <v>9536</v>
      </c>
      <c r="BA111" s="17" t="s">
        <v>9536</v>
      </c>
      <c r="BB111" s="17" t="s">
        <v>9536</v>
      </c>
      <c r="BC111" s="17" t="s">
        <v>9536</v>
      </c>
      <c r="BD111" s="17" t="s">
        <v>9536</v>
      </c>
      <c r="BE111" s="17" t="s">
        <v>9536</v>
      </c>
      <c r="BF111" s="17" t="s">
        <v>9536</v>
      </c>
      <c r="BG111" s="17" t="s">
        <v>9536</v>
      </c>
      <c r="BH111" s="17" t="s">
        <v>9536</v>
      </c>
      <c r="BI111" s="17" t="s">
        <v>9536</v>
      </c>
      <c r="BJ111" s="17" t="s">
        <v>9536</v>
      </c>
      <c r="BK111" s="17" t="s">
        <v>9536</v>
      </c>
      <c r="BL111" s="17" t="s">
        <v>9536</v>
      </c>
      <c r="BM111" s="17" t="s">
        <v>9536</v>
      </c>
      <c r="BN111" s="17" t="s">
        <v>9536</v>
      </c>
      <c r="BO111" s="17" t="s">
        <v>9536</v>
      </c>
      <c r="BP111" s="17" t="s">
        <v>9536</v>
      </c>
      <c r="BQ111" s="17" t="s">
        <v>9536</v>
      </c>
      <c r="BR111" s="17" t="s">
        <v>9536</v>
      </c>
      <c r="BS111" s="17" t="s">
        <v>9536</v>
      </c>
      <c r="BT111" s="17" t="s">
        <v>9536</v>
      </c>
      <c r="BU111" s="17" t="s">
        <v>9536</v>
      </c>
      <c r="BV111" s="17" t="s">
        <v>9536</v>
      </c>
      <c r="BW111" s="17" t="s">
        <v>9536</v>
      </c>
      <c r="BX111" s="17" t="s">
        <v>9536</v>
      </c>
      <c r="BY111" s="17" t="s">
        <v>9536</v>
      </c>
      <c r="BZ111" s="17" t="s">
        <v>9536</v>
      </c>
      <c r="CA111" s="17" t="s">
        <v>9536</v>
      </c>
      <c r="CB111" s="17" t="s">
        <v>9536</v>
      </c>
      <c r="CC111" s="17" t="s">
        <v>9536</v>
      </c>
      <c r="CD111" s="17" t="s">
        <v>9536</v>
      </c>
      <c r="CE111" s="17" t="s">
        <v>9536</v>
      </c>
      <c r="CF111" s="17" t="s">
        <v>9536</v>
      </c>
      <c r="CG111" s="17" t="s">
        <v>9536</v>
      </c>
      <c r="CH111" s="17" t="s">
        <v>9536</v>
      </c>
      <c r="CI111" s="17" t="s">
        <v>9536</v>
      </c>
      <c r="CJ111" s="17" t="s">
        <v>9536</v>
      </c>
      <c r="CK111" s="17" t="s">
        <v>9536</v>
      </c>
      <c r="CL111" s="17" t="s">
        <v>9536</v>
      </c>
      <c r="CM111" s="17" t="s">
        <v>9536</v>
      </c>
      <c r="CN111" s="17" t="s">
        <v>9536</v>
      </c>
      <c r="CO111" s="17" t="s">
        <v>9536</v>
      </c>
      <c r="CP111" s="17" t="s">
        <v>9536</v>
      </c>
      <c r="CQ111" s="17" t="s">
        <v>9536</v>
      </c>
      <c r="CR111" s="17" t="s">
        <v>9536</v>
      </c>
      <c r="CS111" s="17" t="s">
        <v>9536</v>
      </c>
      <c r="CT111" s="17" t="s">
        <v>9536</v>
      </c>
      <c r="CU111" s="17" t="s">
        <v>9536</v>
      </c>
      <c r="CV111" s="17" t="s">
        <v>9536</v>
      </c>
      <c r="CW111" s="17" t="s">
        <v>9536</v>
      </c>
      <c r="CX111" s="17" t="s">
        <v>9536</v>
      </c>
      <c r="CY111" s="17" t="s">
        <v>9536</v>
      </c>
      <c r="CZ111" s="17" t="s">
        <v>9536</v>
      </c>
      <c r="DA111" s="17" t="s">
        <v>9536</v>
      </c>
      <c r="DB111" s="17" t="s">
        <v>9536</v>
      </c>
      <c r="DC111" s="17" t="s">
        <v>9536</v>
      </c>
      <c r="DD111" s="17" t="s">
        <v>9536</v>
      </c>
      <c r="DE111" s="17" t="s">
        <v>9536</v>
      </c>
      <c r="DF111" s="17" t="s">
        <v>9536</v>
      </c>
      <c r="DG111" s="17" t="s">
        <v>9536</v>
      </c>
      <c r="DH111" s="17" t="s">
        <v>9536</v>
      </c>
      <c r="DI111" s="17" t="s">
        <v>9536</v>
      </c>
      <c r="DJ111" s="17" t="s">
        <v>9536</v>
      </c>
      <c r="DK111" s="17" t="s">
        <v>9536</v>
      </c>
      <c r="DL111" s="17" t="s">
        <v>9536</v>
      </c>
      <c r="DM111" s="17" t="s">
        <v>9536</v>
      </c>
      <c r="DN111" s="17" t="s">
        <v>9536</v>
      </c>
      <c r="DO111" s="17" t="s">
        <v>9536</v>
      </c>
      <c r="DP111" s="17" t="s">
        <v>9536</v>
      </c>
      <c r="DQ111" s="17" t="s">
        <v>9536</v>
      </c>
      <c r="DR111" s="17" t="s">
        <v>9536</v>
      </c>
      <c r="DS111" s="17" t="s">
        <v>9536</v>
      </c>
      <c r="DT111" s="17" t="s">
        <v>9536</v>
      </c>
      <c r="DU111" s="17" t="s">
        <v>9536</v>
      </c>
      <c r="DV111" s="17" t="s">
        <v>9536</v>
      </c>
      <c r="DW111" s="17" t="s">
        <v>9536</v>
      </c>
      <c r="DX111" s="17" t="s">
        <v>9536</v>
      </c>
      <c r="DY111" s="17" t="s">
        <v>9536</v>
      </c>
      <c r="DZ111" s="17" t="s">
        <v>9536</v>
      </c>
      <c r="EA111" s="17" t="s">
        <v>9536</v>
      </c>
      <c r="EB111" s="17" t="s">
        <v>9536</v>
      </c>
      <c r="EC111" s="17" t="s">
        <v>9536</v>
      </c>
      <c r="ED111" s="17" t="s">
        <v>9536</v>
      </c>
      <c r="EE111" s="17" t="s">
        <v>9536</v>
      </c>
      <c r="EF111" s="17" t="s">
        <v>9536</v>
      </c>
      <c r="EG111" s="17" t="s">
        <v>9536</v>
      </c>
      <c r="EH111" s="17" t="s">
        <v>9536</v>
      </c>
      <c r="EI111" s="17" t="s">
        <v>9536</v>
      </c>
      <c r="EJ111" s="17" t="s">
        <v>9536</v>
      </c>
      <c r="EK111" s="17" t="s">
        <v>9536</v>
      </c>
      <c r="EL111" s="17" t="s">
        <v>9536</v>
      </c>
      <c r="EM111" s="17" t="s">
        <v>9536</v>
      </c>
      <c r="EN111" s="17" t="s">
        <v>9536</v>
      </c>
      <c r="EO111" s="17" t="s">
        <v>9536</v>
      </c>
      <c r="EP111" s="17" t="s">
        <v>9536</v>
      </c>
      <c r="EQ111" s="17" t="s">
        <v>9536</v>
      </c>
      <c r="ER111" s="17" t="s">
        <v>9536</v>
      </c>
      <c r="ES111" s="17" t="s">
        <v>9536</v>
      </c>
      <c r="ET111" s="17" t="s">
        <v>9536</v>
      </c>
      <c r="EU111" s="17" t="s">
        <v>9536</v>
      </c>
      <c r="EV111" s="17" t="s">
        <v>9536</v>
      </c>
      <c r="EW111" s="17" t="s">
        <v>9536</v>
      </c>
      <c r="EX111" s="17" t="s">
        <v>9536</v>
      </c>
      <c r="EY111" s="17" t="s">
        <v>9536</v>
      </c>
      <c r="EZ111" s="17" t="s">
        <v>9536</v>
      </c>
      <c r="FA111" s="17" t="s">
        <v>9536</v>
      </c>
      <c r="FB111" s="17" t="s">
        <v>9536</v>
      </c>
      <c r="FC111" s="17" t="s">
        <v>9536</v>
      </c>
      <c r="FD111" s="17" t="s">
        <v>9536</v>
      </c>
      <c r="FE111" s="17" t="s">
        <v>9536</v>
      </c>
      <c r="FF111" s="17" t="s">
        <v>9536</v>
      </c>
      <c r="FG111" s="17" t="s">
        <v>9536</v>
      </c>
      <c r="FH111" s="17" t="s">
        <v>9536</v>
      </c>
      <c r="FI111" s="17" t="s">
        <v>9536</v>
      </c>
      <c r="FJ111" s="17" t="s">
        <v>9536</v>
      </c>
      <c r="FK111" s="17" t="s">
        <v>9536</v>
      </c>
      <c r="FL111" s="17" t="s">
        <v>9536</v>
      </c>
      <c r="FM111" s="17" t="s">
        <v>9536</v>
      </c>
      <c r="FN111" s="17" t="s">
        <v>9536</v>
      </c>
      <c r="FO111" s="17" t="s">
        <v>9536</v>
      </c>
      <c r="FP111" s="17" t="s">
        <v>9536</v>
      </c>
      <c r="FQ111" s="17" t="s">
        <v>9536</v>
      </c>
      <c r="FR111" s="17" t="s">
        <v>9536</v>
      </c>
      <c r="FS111" s="17" t="s">
        <v>9536</v>
      </c>
      <c r="FT111" s="17" t="s">
        <v>9536</v>
      </c>
      <c r="FU111" s="17" t="s">
        <v>9536</v>
      </c>
      <c r="FV111" s="17" t="s">
        <v>9536</v>
      </c>
      <c r="FW111" s="17" t="s">
        <v>9536</v>
      </c>
      <c r="FX111" s="17" t="s">
        <v>9536</v>
      </c>
      <c r="FY111" s="17" t="s">
        <v>9536</v>
      </c>
      <c r="FZ111" s="17" t="s">
        <v>9536</v>
      </c>
      <c r="GA111" s="17" t="s">
        <v>9536</v>
      </c>
      <c r="GB111" s="17" t="s">
        <v>9536</v>
      </c>
      <c r="GC111" s="17" t="s">
        <v>9536</v>
      </c>
      <c r="GD111" s="17" t="s">
        <v>9536</v>
      </c>
      <c r="GE111" s="17" t="s">
        <v>9536</v>
      </c>
      <c r="GF111" s="17" t="s">
        <v>9536</v>
      </c>
      <c r="GG111" s="17" t="s">
        <v>9536</v>
      </c>
      <c r="GH111" s="17" t="s">
        <v>9536</v>
      </c>
      <c r="GI111" s="17" t="s">
        <v>9536</v>
      </c>
      <c r="GJ111" s="17" t="s">
        <v>9536</v>
      </c>
      <c r="GK111" s="17" t="s">
        <v>9536</v>
      </c>
      <c r="GL111" s="17" t="s">
        <v>9536</v>
      </c>
      <c r="GM111" s="17" t="s">
        <v>9536</v>
      </c>
      <c r="GN111" s="17" t="s">
        <v>9536</v>
      </c>
      <c r="GO111" s="17" t="s">
        <v>9536</v>
      </c>
      <c r="GP111" s="17" t="s">
        <v>9536</v>
      </c>
      <c r="GQ111" s="17" t="s">
        <v>9536</v>
      </c>
      <c r="GR111" s="17" t="s">
        <v>9536</v>
      </c>
      <c r="GS111" s="17" t="s">
        <v>9536</v>
      </c>
      <c r="GT111" s="17" t="s">
        <v>9536</v>
      </c>
    </row>
    <row r="112" spans="1:202">
      <c r="A112" s="24" t="s">
        <v>843</v>
      </c>
      <c r="B112" s="24" t="s">
        <v>844</v>
      </c>
      <c r="C112" s="17" t="s">
        <v>9536</v>
      </c>
      <c r="D112" s="17" t="s">
        <v>9536</v>
      </c>
      <c r="E112" s="17" t="s">
        <v>9536</v>
      </c>
      <c r="F112" s="17" t="s">
        <v>9536</v>
      </c>
      <c r="G112" s="17" t="s">
        <v>9536</v>
      </c>
      <c r="H112" s="17" t="s">
        <v>9536</v>
      </c>
      <c r="I112" s="17" t="s">
        <v>9536</v>
      </c>
      <c r="J112" s="17" t="s">
        <v>9536</v>
      </c>
      <c r="K112" s="17" t="s">
        <v>9536</v>
      </c>
      <c r="L112" s="17" t="s">
        <v>9536</v>
      </c>
      <c r="M112" s="17" t="s">
        <v>9536</v>
      </c>
      <c r="N112" s="17" t="s">
        <v>9536</v>
      </c>
      <c r="O112" s="17" t="s">
        <v>9536</v>
      </c>
      <c r="P112" s="17" t="s">
        <v>9536</v>
      </c>
      <c r="Q112" s="17" t="s">
        <v>9536</v>
      </c>
      <c r="R112" s="17" t="s">
        <v>9536</v>
      </c>
      <c r="S112" s="17" t="s">
        <v>9536</v>
      </c>
      <c r="T112" s="17" t="s">
        <v>9536</v>
      </c>
      <c r="U112" s="17" t="s">
        <v>9536</v>
      </c>
      <c r="V112" s="17" t="s">
        <v>9536</v>
      </c>
      <c r="W112" s="17" t="s">
        <v>9536</v>
      </c>
      <c r="X112" s="17" t="s">
        <v>9536</v>
      </c>
      <c r="Y112" s="17" t="s">
        <v>9536</v>
      </c>
      <c r="Z112" s="17" t="s">
        <v>9536</v>
      </c>
      <c r="AA112" s="17" t="s">
        <v>9536</v>
      </c>
      <c r="AB112" s="17" t="s">
        <v>9536</v>
      </c>
      <c r="AC112" s="17" t="s">
        <v>9536</v>
      </c>
      <c r="AD112" s="17" t="s">
        <v>9536</v>
      </c>
      <c r="AE112" s="17" t="s">
        <v>9536</v>
      </c>
      <c r="AF112" s="17" t="s">
        <v>9536</v>
      </c>
      <c r="AG112" s="17" t="s">
        <v>9536</v>
      </c>
      <c r="AH112" s="17" t="s">
        <v>9536</v>
      </c>
      <c r="AI112" s="17" t="s">
        <v>9536</v>
      </c>
      <c r="AJ112" s="17" t="s">
        <v>9536</v>
      </c>
      <c r="AK112" s="17" t="s">
        <v>9536</v>
      </c>
      <c r="AL112" s="17" t="s">
        <v>9536</v>
      </c>
      <c r="AM112" s="17" t="s">
        <v>9536</v>
      </c>
      <c r="AN112" s="17" t="s">
        <v>9536</v>
      </c>
      <c r="AO112" s="17" t="s">
        <v>9536</v>
      </c>
      <c r="AP112" s="17" t="s">
        <v>9536</v>
      </c>
      <c r="AQ112" s="17" t="s">
        <v>9536</v>
      </c>
      <c r="AR112" s="17" t="s">
        <v>9536</v>
      </c>
      <c r="AS112" s="17" t="s">
        <v>9536</v>
      </c>
      <c r="AT112" s="17" t="s">
        <v>9536</v>
      </c>
      <c r="AU112" s="17" t="s">
        <v>9536</v>
      </c>
      <c r="AV112" s="17" t="s">
        <v>9536</v>
      </c>
      <c r="AW112" s="17" t="s">
        <v>9536</v>
      </c>
      <c r="AX112" s="17" t="s">
        <v>9536</v>
      </c>
      <c r="AY112" s="17" t="s">
        <v>9536</v>
      </c>
      <c r="AZ112" s="17" t="s">
        <v>9536</v>
      </c>
      <c r="BA112" s="17" t="s">
        <v>9536</v>
      </c>
      <c r="BB112" s="17" t="s">
        <v>9536</v>
      </c>
      <c r="BC112" s="17" t="s">
        <v>9536</v>
      </c>
      <c r="BD112" s="17" t="s">
        <v>9536</v>
      </c>
      <c r="BE112" s="17" t="s">
        <v>9536</v>
      </c>
      <c r="BF112" s="17" t="s">
        <v>9536</v>
      </c>
      <c r="BG112" s="17" t="s">
        <v>9536</v>
      </c>
      <c r="BH112" s="17" t="s">
        <v>9536</v>
      </c>
      <c r="BI112" s="17" t="s">
        <v>9536</v>
      </c>
      <c r="BJ112" s="17" t="s">
        <v>9536</v>
      </c>
      <c r="BK112" s="17" t="s">
        <v>9536</v>
      </c>
      <c r="BL112" s="17" t="s">
        <v>9536</v>
      </c>
      <c r="BM112" s="17" t="s">
        <v>9536</v>
      </c>
      <c r="BN112" s="17" t="s">
        <v>9536</v>
      </c>
      <c r="BO112" s="17" t="s">
        <v>9536</v>
      </c>
      <c r="BP112" s="17" t="s">
        <v>9536</v>
      </c>
      <c r="BQ112" s="17" t="s">
        <v>9536</v>
      </c>
      <c r="BR112" s="17" t="s">
        <v>9536</v>
      </c>
      <c r="BS112" s="17" t="s">
        <v>9536</v>
      </c>
      <c r="BT112" s="17" t="s">
        <v>9536</v>
      </c>
      <c r="BU112" s="17" t="s">
        <v>9536</v>
      </c>
      <c r="BV112" s="17" t="s">
        <v>9536</v>
      </c>
      <c r="BW112" s="17" t="s">
        <v>9536</v>
      </c>
      <c r="BX112" s="17" t="s">
        <v>9536</v>
      </c>
      <c r="BY112" s="17" t="s">
        <v>9536</v>
      </c>
      <c r="BZ112" s="17" t="s">
        <v>9536</v>
      </c>
      <c r="CA112" s="17" t="s">
        <v>9536</v>
      </c>
      <c r="CB112" s="17" t="s">
        <v>9536</v>
      </c>
      <c r="CC112" s="17" t="s">
        <v>9536</v>
      </c>
      <c r="CD112" s="17" t="s">
        <v>9536</v>
      </c>
      <c r="CE112" s="17" t="s">
        <v>9536</v>
      </c>
      <c r="CF112" s="17" t="s">
        <v>9536</v>
      </c>
      <c r="CG112" s="17" t="s">
        <v>9536</v>
      </c>
      <c r="CH112" s="17" t="s">
        <v>9536</v>
      </c>
      <c r="CI112" s="17" t="s">
        <v>9536</v>
      </c>
      <c r="CJ112" s="17" t="s">
        <v>9536</v>
      </c>
      <c r="CK112" s="17" t="s">
        <v>9536</v>
      </c>
      <c r="CL112" s="17" t="s">
        <v>9536</v>
      </c>
      <c r="CM112" s="17" t="s">
        <v>9536</v>
      </c>
      <c r="CN112" s="17" t="s">
        <v>9536</v>
      </c>
      <c r="CO112" s="17" t="s">
        <v>9536</v>
      </c>
      <c r="CP112" s="17" t="s">
        <v>9536</v>
      </c>
      <c r="CQ112" s="17" t="s">
        <v>9536</v>
      </c>
      <c r="CR112" s="17" t="s">
        <v>9536</v>
      </c>
      <c r="CS112" s="17" t="s">
        <v>9536</v>
      </c>
      <c r="CT112" s="17" t="s">
        <v>9536</v>
      </c>
      <c r="CU112" s="17" t="s">
        <v>9536</v>
      </c>
      <c r="CV112" s="17" t="s">
        <v>9536</v>
      </c>
      <c r="CW112" s="17" t="s">
        <v>9536</v>
      </c>
      <c r="CX112" s="17" t="s">
        <v>9536</v>
      </c>
      <c r="CY112" s="17" t="s">
        <v>9536</v>
      </c>
      <c r="CZ112" s="17" t="s">
        <v>9536</v>
      </c>
      <c r="DA112" s="17" t="s">
        <v>9536</v>
      </c>
      <c r="DB112" s="17" t="s">
        <v>9536</v>
      </c>
      <c r="DC112" s="17" t="s">
        <v>9536</v>
      </c>
      <c r="DD112" s="17" t="s">
        <v>9536</v>
      </c>
      <c r="DE112" s="17" t="s">
        <v>9536</v>
      </c>
      <c r="DF112" s="17" t="s">
        <v>9536</v>
      </c>
      <c r="DG112" s="17" t="s">
        <v>9536</v>
      </c>
      <c r="DH112" s="17" t="s">
        <v>9536</v>
      </c>
      <c r="DI112" s="17" t="s">
        <v>9536</v>
      </c>
      <c r="DJ112" s="17" t="s">
        <v>9536</v>
      </c>
      <c r="DK112" s="17" t="s">
        <v>9536</v>
      </c>
      <c r="DL112" s="17" t="s">
        <v>9536</v>
      </c>
      <c r="DM112" s="17" t="s">
        <v>9536</v>
      </c>
      <c r="DN112" s="17" t="s">
        <v>9536</v>
      </c>
      <c r="DO112" s="17" t="s">
        <v>9536</v>
      </c>
      <c r="DP112" s="17" t="s">
        <v>9536</v>
      </c>
      <c r="DQ112" s="17" t="s">
        <v>9536</v>
      </c>
      <c r="DR112" s="17" t="s">
        <v>9536</v>
      </c>
      <c r="DS112" s="17" t="s">
        <v>9536</v>
      </c>
      <c r="DT112" s="17" t="s">
        <v>9536</v>
      </c>
      <c r="DU112" s="17" t="s">
        <v>9536</v>
      </c>
      <c r="DV112" s="17" t="s">
        <v>9536</v>
      </c>
      <c r="DW112" s="17" t="s">
        <v>9536</v>
      </c>
      <c r="DX112" s="17" t="s">
        <v>9536</v>
      </c>
      <c r="DY112" s="17" t="s">
        <v>9536</v>
      </c>
      <c r="DZ112" s="17" t="s">
        <v>9536</v>
      </c>
      <c r="EA112" s="17" t="s">
        <v>9536</v>
      </c>
      <c r="EB112" s="17" t="s">
        <v>9536</v>
      </c>
      <c r="EC112" s="17" t="s">
        <v>9536</v>
      </c>
      <c r="ED112" s="17" t="s">
        <v>9536</v>
      </c>
      <c r="EE112" s="17" t="s">
        <v>9536</v>
      </c>
      <c r="EF112" s="17" t="s">
        <v>9536</v>
      </c>
      <c r="EG112" s="17" t="s">
        <v>9536</v>
      </c>
      <c r="EH112" s="17" t="s">
        <v>9536</v>
      </c>
      <c r="EI112" s="17" t="s">
        <v>9536</v>
      </c>
      <c r="EJ112" s="17" t="s">
        <v>9536</v>
      </c>
      <c r="EK112" s="17" t="s">
        <v>9536</v>
      </c>
      <c r="EL112" s="17" t="s">
        <v>9536</v>
      </c>
      <c r="EM112" s="17" t="s">
        <v>9536</v>
      </c>
      <c r="EN112" s="17" t="s">
        <v>9536</v>
      </c>
      <c r="EO112" s="17" t="s">
        <v>9536</v>
      </c>
      <c r="EP112" s="17" t="s">
        <v>9536</v>
      </c>
      <c r="EQ112" s="17" t="s">
        <v>9536</v>
      </c>
      <c r="ER112" s="17" t="s">
        <v>9536</v>
      </c>
      <c r="ES112" s="17" t="s">
        <v>9536</v>
      </c>
      <c r="ET112" s="17" t="s">
        <v>9536</v>
      </c>
      <c r="EU112" s="17" t="s">
        <v>9536</v>
      </c>
      <c r="EV112" s="17" t="s">
        <v>9536</v>
      </c>
      <c r="EW112" s="17" t="s">
        <v>9536</v>
      </c>
      <c r="EX112" s="17" t="s">
        <v>9536</v>
      </c>
      <c r="EY112" s="17" t="s">
        <v>9536</v>
      </c>
      <c r="EZ112" s="17" t="s">
        <v>9536</v>
      </c>
      <c r="FA112" s="17" t="s">
        <v>9536</v>
      </c>
      <c r="FB112" s="17" t="s">
        <v>9536</v>
      </c>
      <c r="FC112" s="17" t="s">
        <v>9536</v>
      </c>
      <c r="FD112" s="17" t="s">
        <v>9536</v>
      </c>
      <c r="FE112" s="17" t="s">
        <v>9536</v>
      </c>
      <c r="FF112" s="17" t="s">
        <v>9536</v>
      </c>
      <c r="FG112" s="17" t="s">
        <v>9536</v>
      </c>
      <c r="FH112" s="17" t="s">
        <v>9536</v>
      </c>
      <c r="FI112" s="17" t="s">
        <v>9536</v>
      </c>
      <c r="FJ112" s="17" t="s">
        <v>9536</v>
      </c>
      <c r="FK112" s="17" t="s">
        <v>9536</v>
      </c>
      <c r="FL112" s="17" t="s">
        <v>9536</v>
      </c>
      <c r="FM112" s="17" t="s">
        <v>9536</v>
      </c>
      <c r="FN112" s="17" t="s">
        <v>9536</v>
      </c>
      <c r="FO112" s="17" t="s">
        <v>9536</v>
      </c>
      <c r="FP112" s="17" t="s">
        <v>9536</v>
      </c>
      <c r="FQ112" s="17" t="s">
        <v>9536</v>
      </c>
      <c r="FR112" s="17" t="s">
        <v>9536</v>
      </c>
      <c r="FS112" s="17" t="s">
        <v>9536</v>
      </c>
      <c r="FT112" s="17" t="s">
        <v>9536</v>
      </c>
      <c r="FU112" s="17" t="s">
        <v>9536</v>
      </c>
      <c r="FV112" s="17" t="s">
        <v>9536</v>
      </c>
      <c r="FW112" s="17" t="s">
        <v>9536</v>
      </c>
      <c r="FX112" s="17" t="s">
        <v>9536</v>
      </c>
      <c r="FY112" s="17" t="s">
        <v>9536</v>
      </c>
      <c r="FZ112" s="17" t="s">
        <v>9536</v>
      </c>
      <c r="GA112" s="17" t="s">
        <v>9536</v>
      </c>
      <c r="GB112" s="17" t="s">
        <v>9536</v>
      </c>
      <c r="GC112" s="17" t="s">
        <v>9536</v>
      </c>
      <c r="GD112" s="17" t="s">
        <v>9536</v>
      </c>
      <c r="GE112" s="17" t="s">
        <v>9536</v>
      </c>
      <c r="GF112" s="17" t="s">
        <v>9536</v>
      </c>
      <c r="GG112" s="17" t="s">
        <v>9536</v>
      </c>
      <c r="GH112" s="17" t="s">
        <v>9536</v>
      </c>
      <c r="GI112" s="17" t="s">
        <v>9536</v>
      </c>
      <c r="GJ112" s="17" t="s">
        <v>9536</v>
      </c>
      <c r="GK112" s="17" t="s">
        <v>9536</v>
      </c>
      <c r="GL112" s="17" t="s">
        <v>9536</v>
      </c>
      <c r="GM112" s="17" t="s">
        <v>9536</v>
      </c>
      <c r="GN112" s="17" t="s">
        <v>9536</v>
      </c>
      <c r="GO112" s="17" t="s">
        <v>9536</v>
      </c>
      <c r="GP112" s="17" t="s">
        <v>9536</v>
      </c>
      <c r="GQ112" s="17" t="s">
        <v>9536</v>
      </c>
      <c r="GR112" s="17" t="s">
        <v>9536</v>
      </c>
      <c r="GS112" s="17" t="s">
        <v>9536</v>
      </c>
      <c r="GT112" s="17" t="s">
        <v>9536</v>
      </c>
    </row>
    <row r="113" spans="1:202">
      <c r="A113" s="24" t="s">
        <v>845</v>
      </c>
      <c r="B113" s="24" t="s">
        <v>846</v>
      </c>
      <c r="C113" s="17" t="s">
        <v>9536</v>
      </c>
      <c r="D113" s="17" t="s">
        <v>9536</v>
      </c>
      <c r="E113" s="17" t="s">
        <v>9536</v>
      </c>
      <c r="F113" s="17" t="s">
        <v>9536</v>
      </c>
      <c r="G113" s="17" t="s">
        <v>9536</v>
      </c>
      <c r="H113" s="17" t="s">
        <v>9536</v>
      </c>
      <c r="I113" s="17" t="s">
        <v>9536</v>
      </c>
      <c r="J113" s="17" t="s">
        <v>9536</v>
      </c>
      <c r="K113" s="17" t="s">
        <v>9536</v>
      </c>
      <c r="L113" s="17" t="s">
        <v>9536</v>
      </c>
      <c r="M113" s="17" t="s">
        <v>9536</v>
      </c>
      <c r="N113" s="17" t="s">
        <v>9536</v>
      </c>
      <c r="O113" s="17" t="s">
        <v>9536</v>
      </c>
      <c r="P113" s="17" t="s">
        <v>9536</v>
      </c>
      <c r="Q113" s="17" t="s">
        <v>9536</v>
      </c>
      <c r="R113" s="17" t="s">
        <v>9536</v>
      </c>
      <c r="S113" s="17" t="s">
        <v>9536</v>
      </c>
      <c r="T113" s="17" t="s">
        <v>9536</v>
      </c>
      <c r="U113" s="17" t="s">
        <v>9536</v>
      </c>
      <c r="V113" s="17" t="s">
        <v>9536</v>
      </c>
      <c r="W113" s="17" t="s">
        <v>9536</v>
      </c>
      <c r="X113" s="17" t="s">
        <v>9536</v>
      </c>
      <c r="Y113" s="17" t="s">
        <v>9536</v>
      </c>
      <c r="Z113" s="17" t="s">
        <v>9536</v>
      </c>
      <c r="AA113" s="17" t="s">
        <v>9536</v>
      </c>
      <c r="AB113" s="17" t="s">
        <v>9536</v>
      </c>
      <c r="AC113" s="17" t="s">
        <v>9536</v>
      </c>
      <c r="AD113" s="17" t="s">
        <v>9536</v>
      </c>
      <c r="AE113" s="17" t="s">
        <v>9536</v>
      </c>
      <c r="AF113" s="17" t="s">
        <v>9536</v>
      </c>
      <c r="AG113" s="17" t="s">
        <v>9536</v>
      </c>
      <c r="AH113" s="17" t="s">
        <v>9536</v>
      </c>
      <c r="AI113" s="17" t="s">
        <v>9536</v>
      </c>
      <c r="AJ113" s="17" t="s">
        <v>9536</v>
      </c>
      <c r="AK113" s="17" t="s">
        <v>9536</v>
      </c>
      <c r="AL113" s="17" t="s">
        <v>9536</v>
      </c>
      <c r="AM113" s="17" t="s">
        <v>9536</v>
      </c>
      <c r="AN113" s="17" t="s">
        <v>9536</v>
      </c>
      <c r="AO113" s="17" t="s">
        <v>9536</v>
      </c>
      <c r="AP113" s="17" t="s">
        <v>9536</v>
      </c>
      <c r="AQ113" s="17" t="s">
        <v>9536</v>
      </c>
      <c r="AR113" s="17" t="s">
        <v>9536</v>
      </c>
      <c r="AS113" s="17" t="s">
        <v>9536</v>
      </c>
      <c r="AT113" s="17" t="s">
        <v>9536</v>
      </c>
      <c r="AU113" s="17" t="s">
        <v>9536</v>
      </c>
      <c r="AV113" s="17" t="s">
        <v>9536</v>
      </c>
      <c r="AW113" s="17" t="s">
        <v>9536</v>
      </c>
      <c r="AX113" s="17" t="s">
        <v>9536</v>
      </c>
      <c r="AY113" s="17" t="s">
        <v>9536</v>
      </c>
      <c r="AZ113" s="17" t="s">
        <v>9536</v>
      </c>
      <c r="BA113" s="17" t="s">
        <v>9536</v>
      </c>
      <c r="BB113" s="17" t="s">
        <v>9536</v>
      </c>
      <c r="BC113" s="17" t="s">
        <v>9536</v>
      </c>
      <c r="BD113" s="17" t="s">
        <v>9536</v>
      </c>
      <c r="BE113" s="17" t="s">
        <v>9536</v>
      </c>
      <c r="BF113" s="17" t="s">
        <v>9536</v>
      </c>
      <c r="BG113" s="17" t="s">
        <v>9536</v>
      </c>
      <c r="BH113" s="17" t="s">
        <v>9536</v>
      </c>
      <c r="BI113" s="17" t="s">
        <v>9536</v>
      </c>
      <c r="BJ113" s="17" t="s">
        <v>9536</v>
      </c>
      <c r="BK113" s="17" t="s">
        <v>9536</v>
      </c>
      <c r="BL113" s="17" t="s">
        <v>9536</v>
      </c>
      <c r="BM113" s="17" t="s">
        <v>9536</v>
      </c>
      <c r="BN113" s="17" t="s">
        <v>9536</v>
      </c>
      <c r="BO113" s="17" t="s">
        <v>9536</v>
      </c>
      <c r="BP113" s="17" t="s">
        <v>9536</v>
      </c>
      <c r="BQ113" s="17" t="s">
        <v>9536</v>
      </c>
      <c r="BR113" s="17" t="s">
        <v>9536</v>
      </c>
      <c r="BS113" s="17" t="s">
        <v>9536</v>
      </c>
      <c r="BT113" s="17" t="s">
        <v>9536</v>
      </c>
      <c r="BU113" s="17" t="s">
        <v>9536</v>
      </c>
      <c r="BV113" s="17" t="s">
        <v>9536</v>
      </c>
      <c r="BW113" s="17" t="s">
        <v>9536</v>
      </c>
      <c r="BX113" s="17" t="s">
        <v>9536</v>
      </c>
      <c r="BY113" s="17" t="s">
        <v>9536</v>
      </c>
      <c r="BZ113" s="17" t="s">
        <v>9536</v>
      </c>
      <c r="CA113" s="17" t="s">
        <v>9536</v>
      </c>
      <c r="CB113" s="17" t="s">
        <v>9536</v>
      </c>
      <c r="CC113" s="17" t="s">
        <v>9536</v>
      </c>
      <c r="CD113" s="17" t="s">
        <v>9536</v>
      </c>
      <c r="CE113" s="17" t="s">
        <v>9536</v>
      </c>
      <c r="CF113" s="17" t="s">
        <v>9536</v>
      </c>
      <c r="CG113" s="17" t="s">
        <v>9536</v>
      </c>
      <c r="CH113" s="17" t="s">
        <v>9536</v>
      </c>
      <c r="CI113" s="17" t="s">
        <v>9536</v>
      </c>
      <c r="CJ113" s="17" t="s">
        <v>9536</v>
      </c>
      <c r="CK113" s="17" t="s">
        <v>9536</v>
      </c>
      <c r="CL113" s="17" t="s">
        <v>9536</v>
      </c>
      <c r="CM113" s="17" t="s">
        <v>9536</v>
      </c>
      <c r="CN113" s="17" t="s">
        <v>9536</v>
      </c>
      <c r="CO113" s="17" t="s">
        <v>9536</v>
      </c>
      <c r="CP113" s="17" t="s">
        <v>9536</v>
      </c>
      <c r="CQ113" s="17" t="s">
        <v>9536</v>
      </c>
      <c r="CR113" s="17" t="s">
        <v>9536</v>
      </c>
      <c r="CS113" s="17" t="s">
        <v>9536</v>
      </c>
      <c r="CT113" s="17" t="s">
        <v>9536</v>
      </c>
      <c r="CU113" s="17" t="s">
        <v>9536</v>
      </c>
      <c r="CV113" s="17" t="s">
        <v>9536</v>
      </c>
      <c r="CW113" s="17" t="s">
        <v>9536</v>
      </c>
      <c r="CX113" s="17" t="s">
        <v>9536</v>
      </c>
      <c r="CY113" s="17" t="s">
        <v>9536</v>
      </c>
      <c r="CZ113" s="17" t="s">
        <v>9536</v>
      </c>
      <c r="DA113" s="17" t="s">
        <v>9536</v>
      </c>
      <c r="DB113" s="17" t="s">
        <v>9536</v>
      </c>
      <c r="DC113" s="17" t="s">
        <v>9536</v>
      </c>
      <c r="DD113" s="17" t="s">
        <v>9536</v>
      </c>
      <c r="DE113" s="17" t="s">
        <v>9536</v>
      </c>
      <c r="DF113" s="17" t="s">
        <v>9536</v>
      </c>
      <c r="DG113" s="17" t="s">
        <v>9536</v>
      </c>
      <c r="DH113" s="17" t="s">
        <v>9536</v>
      </c>
      <c r="DI113" s="17" t="s">
        <v>9536</v>
      </c>
      <c r="DJ113" s="17" t="s">
        <v>9536</v>
      </c>
      <c r="DK113" s="17" t="s">
        <v>9536</v>
      </c>
      <c r="DL113" s="17" t="s">
        <v>9536</v>
      </c>
      <c r="DM113" s="17" t="s">
        <v>9536</v>
      </c>
      <c r="DN113" s="17" t="s">
        <v>9536</v>
      </c>
      <c r="DO113" s="17" t="s">
        <v>9536</v>
      </c>
      <c r="DP113" s="17" t="s">
        <v>9536</v>
      </c>
      <c r="DQ113" s="17" t="s">
        <v>9536</v>
      </c>
      <c r="DR113" s="17" t="s">
        <v>9536</v>
      </c>
      <c r="DS113" s="17" t="s">
        <v>9536</v>
      </c>
      <c r="DT113" s="17" t="s">
        <v>9536</v>
      </c>
      <c r="DU113" s="17" t="s">
        <v>9536</v>
      </c>
      <c r="DV113" s="17" t="s">
        <v>9536</v>
      </c>
      <c r="DW113" s="17" t="s">
        <v>9536</v>
      </c>
      <c r="DX113" s="17" t="s">
        <v>9536</v>
      </c>
      <c r="DY113" s="17" t="s">
        <v>9536</v>
      </c>
      <c r="DZ113" s="17" t="s">
        <v>9536</v>
      </c>
      <c r="EA113" s="17" t="s">
        <v>9536</v>
      </c>
      <c r="EB113" s="17" t="s">
        <v>9536</v>
      </c>
      <c r="EC113" s="17" t="s">
        <v>9536</v>
      </c>
      <c r="ED113" s="17" t="s">
        <v>9536</v>
      </c>
      <c r="EE113" s="17" t="s">
        <v>9536</v>
      </c>
      <c r="EF113" s="17" t="s">
        <v>9536</v>
      </c>
      <c r="EG113" s="17" t="s">
        <v>9536</v>
      </c>
      <c r="EH113" s="17" t="s">
        <v>9536</v>
      </c>
      <c r="EI113" s="17" t="s">
        <v>9536</v>
      </c>
      <c r="EJ113" s="17" t="s">
        <v>9536</v>
      </c>
      <c r="EK113" s="17" t="s">
        <v>9536</v>
      </c>
      <c r="EL113" s="17" t="s">
        <v>9536</v>
      </c>
      <c r="EM113" s="17" t="s">
        <v>9536</v>
      </c>
      <c r="EN113" s="17" t="s">
        <v>9536</v>
      </c>
      <c r="EO113" s="17" t="s">
        <v>9536</v>
      </c>
      <c r="EP113" s="17" t="s">
        <v>9536</v>
      </c>
      <c r="EQ113" s="17" t="s">
        <v>9536</v>
      </c>
      <c r="ER113" s="17" t="s">
        <v>9536</v>
      </c>
      <c r="ES113" s="17" t="s">
        <v>9536</v>
      </c>
      <c r="ET113" s="17" t="s">
        <v>9536</v>
      </c>
      <c r="EU113" s="17" t="s">
        <v>9536</v>
      </c>
      <c r="EV113" s="17" t="s">
        <v>9536</v>
      </c>
      <c r="EW113" s="17" t="s">
        <v>9536</v>
      </c>
      <c r="EX113" s="17" t="s">
        <v>9536</v>
      </c>
      <c r="EY113" s="17" t="s">
        <v>9536</v>
      </c>
      <c r="EZ113" s="17" t="s">
        <v>9536</v>
      </c>
      <c r="FA113" s="17" t="s">
        <v>9536</v>
      </c>
      <c r="FB113" s="17" t="s">
        <v>9536</v>
      </c>
      <c r="FC113" s="17" t="s">
        <v>9536</v>
      </c>
      <c r="FD113" s="17" t="s">
        <v>9536</v>
      </c>
      <c r="FE113" s="17" t="s">
        <v>9536</v>
      </c>
      <c r="FF113" s="17" t="s">
        <v>9536</v>
      </c>
      <c r="FG113" s="17" t="s">
        <v>9536</v>
      </c>
      <c r="FH113" s="17" t="s">
        <v>9536</v>
      </c>
      <c r="FI113" s="17" t="s">
        <v>9536</v>
      </c>
      <c r="FJ113" s="17" t="s">
        <v>9536</v>
      </c>
      <c r="FK113" s="17" t="s">
        <v>9536</v>
      </c>
      <c r="FL113" s="17" t="s">
        <v>9536</v>
      </c>
      <c r="FM113" s="17" t="s">
        <v>9536</v>
      </c>
      <c r="FN113" s="17" t="s">
        <v>9536</v>
      </c>
      <c r="FO113" s="17" t="s">
        <v>9536</v>
      </c>
      <c r="FP113" s="17" t="s">
        <v>9536</v>
      </c>
      <c r="FQ113" s="17" t="s">
        <v>9536</v>
      </c>
      <c r="FR113" s="17" t="s">
        <v>9536</v>
      </c>
      <c r="FS113" s="17" t="s">
        <v>9536</v>
      </c>
      <c r="FT113" s="17" t="s">
        <v>9536</v>
      </c>
      <c r="FU113" s="17" t="s">
        <v>9536</v>
      </c>
      <c r="FV113" s="17" t="s">
        <v>9536</v>
      </c>
      <c r="FW113" s="17" t="s">
        <v>9536</v>
      </c>
      <c r="FX113" s="17" t="s">
        <v>9536</v>
      </c>
      <c r="FY113" s="17" t="s">
        <v>9536</v>
      </c>
      <c r="FZ113" s="17" t="s">
        <v>9536</v>
      </c>
      <c r="GA113" s="17" t="s">
        <v>9536</v>
      </c>
      <c r="GB113" s="17" t="s">
        <v>9536</v>
      </c>
      <c r="GC113" s="17" t="s">
        <v>9536</v>
      </c>
      <c r="GD113" s="17" t="s">
        <v>9536</v>
      </c>
      <c r="GE113" s="17" t="s">
        <v>9536</v>
      </c>
      <c r="GF113" s="17" t="s">
        <v>9536</v>
      </c>
      <c r="GG113" s="17" t="s">
        <v>9536</v>
      </c>
      <c r="GH113" s="17" t="s">
        <v>9536</v>
      </c>
      <c r="GI113" s="17" t="s">
        <v>9536</v>
      </c>
      <c r="GJ113" s="17" t="s">
        <v>9536</v>
      </c>
      <c r="GK113" s="17" t="s">
        <v>9536</v>
      </c>
      <c r="GL113" s="17" t="s">
        <v>9536</v>
      </c>
      <c r="GM113" s="17" t="s">
        <v>9536</v>
      </c>
      <c r="GN113" s="17" t="s">
        <v>9536</v>
      </c>
      <c r="GO113" s="17" t="s">
        <v>9536</v>
      </c>
      <c r="GP113" s="17" t="s">
        <v>9536</v>
      </c>
      <c r="GQ113" s="17" t="s">
        <v>9536</v>
      </c>
      <c r="GR113" s="17" t="s">
        <v>9536</v>
      </c>
      <c r="GS113" s="17" t="s">
        <v>9536</v>
      </c>
      <c r="GT113" s="17" t="s">
        <v>9536</v>
      </c>
    </row>
    <row r="114" spans="1:202" s="2" customFormat="1"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</row>
    <row r="115" spans="1:202">
      <c r="A115" s="10" t="s">
        <v>847</v>
      </c>
      <c r="B115" s="10"/>
      <c r="C115" s="11"/>
    </row>
    <row r="116" spans="1:202">
      <c r="A116" s="10" t="s">
        <v>848</v>
      </c>
      <c r="B116" s="10" t="s">
        <v>849</v>
      </c>
      <c r="C116" s="338"/>
    </row>
    <row r="117" spans="1:202">
      <c r="A117" s="10" t="s">
        <v>850</v>
      </c>
      <c r="B117" s="10" t="s">
        <v>851</v>
      </c>
      <c r="C117" s="338"/>
    </row>
    <row r="118" spans="1:202">
      <c r="A118" s="10" t="s">
        <v>853</v>
      </c>
      <c r="B118" s="10" t="s">
        <v>854</v>
      </c>
      <c r="C118" s="348"/>
      <c r="D118" s="22"/>
      <c r="E118" s="22"/>
      <c r="F118" s="22"/>
      <c r="G118" s="22"/>
    </row>
    <row r="119" spans="1:202">
      <c r="A119" s="10" t="s">
        <v>855</v>
      </c>
      <c r="B119" s="10" t="s">
        <v>856</v>
      </c>
      <c r="C119" s="349"/>
      <c r="D119" s="23"/>
      <c r="E119" s="23"/>
      <c r="F119" s="23"/>
      <c r="G119" s="23"/>
    </row>
    <row r="120" spans="1:202">
      <c r="A120" s="10" t="s">
        <v>857</v>
      </c>
      <c r="B120" s="10" t="s">
        <v>858</v>
      </c>
      <c r="C120" s="338"/>
    </row>
    <row r="121" spans="1:202">
      <c r="A121" s="10" t="s">
        <v>859</v>
      </c>
      <c r="B121" s="10" t="s">
        <v>860</v>
      </c>
      <c r="C121" s="338"/>
    </row>
    <row r="122" spans="1:202">
      <c r="A122" s="10" t="s">
        <v>861</v>
      </c>
      <c r="B122" s="10" t="s">
        <v>862</v>
      </c>
      <c r="C122" s="338"/>
    </row>
    <row r="123" spans="1:202">
      <c r="A123" s="10" t="s">
        <v>863</v>
      </c>
      <c r="B123" s="10" t="s">
        <v>864</v>
      </c>
      <c r="C123" s="338"/>
    </row>
    <row r="124" spans="1:202">
      <c r="A124" s="10" t="s">
        <v>865</v>
      </c>
      <c r="B124" s="10" t="s">
        <v>866</v>
      </c>
      <c r="C124" s="338"/>
    </row>
    <row r="125" spans="1:202">
      <c r="A125" s="10" t="s">
        <v>867</v>
      </c>
      <c r="B125" s="10" t="s">
        <v>868</v>
      </c>
      <c r="C125" s="177"/>
    </row>
    <row r="126" spans="1:202">
      <c r="A126" s="10" t="s">
        <v>869</v>
      </c>
      <c r="B126" s="10" t="s">
        <v>870</v>
      </c>
      <c r="C126" s="338"/>
    </row>
    <row r="127" spans="1:202">
      <c r="A127" s="10" t="s">
        <v>871</v>
      </c>
      <c r="B127" s="10" t="s">
        <v>872</v>
      </c>
      <c r="C127" s="18"/>
    </row>
    <row r="128" spans="1:202">
      <c r="A128" s="10" t="s">
        <v>873</v>
      </c>
      <c r="B128" s="10" t="s">
        <v>874</v>
      </c>
      <c r="C128" s="18"/>
    </row>
    <row r="129" spans="1:3">
      <c r="A129" s="24" t="s">
        <v>875</v>
      </c>
      <c r="B129" s="24" t="s">
        <v>876</v>
      </c>
      <c r="C129" s="19"/>
    </row>
    <row r="130" spans="1:3">
      <c r="A130" s="337" t="s">
        <v>9338</v>
      </c>
      <c r="B130" s="337" t="s">
        <v>9337</v>
      </c>
      <c r="C130" s="263"/>
    </row>
    <row r="131" spans="1:3">
      <c r="A131" s="10" t="s">
        <v>877</v>
      </c>
      <c r="B131" s="10" t="s">
        <v>878</v>
      </c>
      <c r="C131" s="18"/>
    </row>
    <row r="132" spans="1:3">
      <c r="A132" s="10" t="s">
        <v>879</v>
      </c>
      <c r="B132" s="10" t="s">
        <v>880</v>
      </c>
      <c r="C132" s="338"/>
    </row>
    <row r="133" spans="1:3">
      <c r="A133" s="10" t="s">
        <v>881</v>
      </c>
      <c r="B133" s="10" t="s">
        <v>882</v>
      </c>
      <c r="C133" s="338"/>
    </row>
    <row r="134" spans="1:3">
      <c r="A134" s="10" t="s">
        <v>883</v>
      </c>
      <c r="B134" s="10" t="s">
        <v>884</v>
      </c>
      <c r="C134" s="338"/>
    </row>
    <row r="135" spans="1:3">
      <c r="A135" s="10" t="s">
        <v>366</v>
      </c>
      <c r="B135" s="10" t="s">
        <v>367</v>
      </c>
      <c r="C135" s="19"/>
    </row>
    <row r="136" spans="1:3">
      <c r="A136" s="10" t="s">
        <v>368</v>
      </c>
      <c r="B136" s="10" t="s">
        <v>369</v>
      </c>
      <c r="C136" s="19"/>
    </row>
    <row r="137" spans="1:3">
      <c r="A137" s="15" t="s">
        <v>8717</v>
      </c>
      <c r="B137" s="15" t="s">
        <v>370</v>
      </c>
      <c r="C137" s="352"/>
    </row>
    <row r="138" spans="1:3">
      <c r="A138" s="15" t="s">
        <v>8719</v>
      </c>
      <c r="B138" s="15" t="s">
        <v>8718</v>
      </c>
      <c r="C138" s="352"/>
    </row>
    <row r="139" spans="1:3">
      <c r="A139" s="16" t="s">
        <v>371</v>
      </c>
      <c r="B139" s="16" t="s">
        <v>372</v>
      </c>
      <c r="C139" s="353"/>
    </row>
    <row r="140" spans="1:3">
      <c r="A140" s="16" t="s">
        <v>373</v>
      </c>
      <c r="B140" s="16" t="s">
        <v>374</v>
      </c>
      <c r="C140" s="17"/>
    </row>
    <row r="141" spans="1:3">
      <c r="A141" s="16" t="s">
        <v>375</v>
      </c>
      <c r="B141" s="16" t="s">
        <v>376</v>
      </c>
      <c r="C141" s="17"/>
    </row>
    <row r="142" spans="1:3">
      <c r="A142" s="16" t="s">
        <v>377</v>
      </c>
      <c r="B142" s="16" t="s">
        <v>378</v>
      </c>
      <c r="C142" s="17"/>
    </row>
    <row r="143" spans="1:3">
      <c r="A143" s="16" t="s">
        <v>379</v>
      </c>
      <c r="B143" s="16" t="s">
        <v>380</v>
      </c>
      <c r="C143" s="17"/>
    </row>
    <row r="144" spans="1:3">
      <c r="A144" s="16" t="s">
        <v>381</v>
      </c>
      <c r="B144" s="16" t="s">
        <v>382</v>
      </c>
      <c r="C144" s="17"/>
    </row>
    <row r="145" spans="1:202">
      <c r="A145" s="16" t="s">
        <v>383</v>
      </c>
      <c r="B145" s="16" t="s">
        <v>384</v>
      </c>
      <c r="C145" s="17"/>
    </row>
    <row r="146" spans="1:202">
      <c r="A146" s="16" t="s">
        <v>385</v>
      </c>
      <c r="B146" s="16" t="s">
        <v>386</v>
      </c>
      <c r="C146" s="17"/>
    </row>
    <row r="147" spans="1:202">
      <c r="A147" s="16" t="s">
        <v>387</v>
      </c>
      <c r="B147" s="16" t="s">
        <v>388</v>
      </c>
      <c r="C147" s="17"/>
    </row>
    <row r="148" spans="1:202">
      <c r="A148" s="16" t="s">
        <v>389</v>
      </c>
      <c r="B148" s="16" t="s">
        <v>390</v>
      </c>
      <c r="C148" s="17"/>
    </row>
    <row r="149" spans="1:202">
      <c r="A149" s="16" t="s">
        <v>391</v>
      </c>
      <c r="B149" s="16" t="s">
        <v>392</v>
      </c>
      <c r="C149" s="17"/>
    </row>
    <row r="150" spans="1:202">
      <c r="A150" s="16" t="s">
        <v>393</v>
      </c>
      <c r="B150" s="16" t="s">
        <v>394</v>
      </c>
      <c r="C150" s="17"/>
    </row>
    <row r="151" spans="1:202">
      <c r="A151" s="16" t="s">
        <v>395</v>
      </c>
      <c r="B151" s="16" t="s">
        <v>396</v>
      </c>
      <c r="C151" s="17"/>
    </row>
    <row r="152" spans="1:202">
      <c r="A152" s="16" t="s">
        <v>397</v>
      </c>
      <c r="B152" s="16" t="s">
        <v>398</v>
      </c>
      <c r="C152" s="17"/>
    </row>
    <row r="153" spans="1:202">
      <c r="A153" s="16" t="s">
        <v>399</v>
      </c>
      <c r="B153" s="16" t="s">
        <v>400</v>
      </c>
      <c r="C153" s="17"/>
    </row>
    <row r="154" spans="1:202">
      <c r="A154" s="12" t="s">
        <v>401</v>
      </c>
      <c r="B154" s="12" t="s">
        <v>402</v>
      </c>
      <c r="C154" s="338"/>
    </row>
    <row r="155" spans="1:202">
      <c r="A155" s="16" t="s">
        <v>403</v>
      </c>
      <c r="B155" s="16" t="s">
        <v>404</v>
      </c>
      <c r="C155" s="351"/>
    </row>
    <row r="156" spans="1:202">
      <c r="A156" s="24" t="s">
        <v>9339</v>
      </c>
      <c r="B156" s="24" t="s">
        <v>9340</v>
      </c>
      <c r="C156" s="338"/>
    </row>
    <row r="157" spans="1:202" s="2" customFormat="1">
      <c r="B157" s="2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</row>
    <row r="158" spans="1:202">
      <c r="A158" s="10" t="s">
        <v>885</v>
      </c>
      <c r="B158" s="10" t="s">
        <v>885</v>
      </c>
      <c r="C158" s="350"/>
    </row>
    <row r="159" spans="1:202" s="2" customFormat="1">
      <c r="B159" s="25"/>
      <c r="C159" s="26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</row>
    <row r="160" spans="1:202">
      <c r="A160" s="10" t="s">
        <v>886</v>
      </c>
      <c r="B160" s="10" t="s">
        <v>887</v>
      </c>
      <c r="C160" s="1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5"/>
  <dimension ref="A1:B150"/>
  <sheetViews>
    <sheetView showGridLines="0" zoomScale="80" zoomScaleNormal="80" workbookViewId="0">
      <selection activeCell="E15" sqref="E15"/>
    </sheetView>
  </sheetViews>
  <sheetFormatPr defaultColWidth="9" defaultRowHeight="16.5"/>
  <cols>
    <col min="1" max="1" width="64.54296875" style="27" customWidth="1"/>
    <col min="2" max="2" width="76.1796875" style="27" customWidth="1"/>
    <col min="3" max="16384" width="9" style="27"/>
  </cols>
  <sheetData>
    <row r="1" spans="1:2">
      <c r="A1" s="28" t="s">
        <v>888</v>
      </c>
      <c r="B1" s="28"/>
    </row>
    <row r="2" spans="1:2">
      <c r="A2" s="29" t="s">
        <v>202</v>
      </c>
      <c r="B2" s="30" t="s">
        <v>203</v>
      </c>
    </row>
    <row r="3" spans="1:2">
      <c r="A3" s="29" t="s">
        <v>204</v>
      </c>
      <c r="B3" s="30" t="s">
        <v>205</v>
      </c>
    </row>
    <row r="4" spans="1:2">
      <c r="A4" s="29" t="s">
        <v>206</v>
      </c>
      <c r="B4" s="30" t="s">
        <v>9507</v>
      </c>
    </row>
    <row r="5" spans="1:2">
      <c r="A5" s="29" t="s">
        <v>207</v>
      </c>
      <c r="B5" s="30" t="s">
        <v>9504</v>
      </c>
    </row>
    <row r="6" spans="1:2">
      <c r="A6" s="29" t="s">
        <v>208</v>
      </c>
      <c r="B6" s="30" t="s">
        <v>209</v>
      </c>
    </row>
    <row r="7" spans="1:2">
      <c r="A7" s="29" t="s">
        <v>210</v>
      </c>
      <c r="B7" s="30" t="s">
        <v>211</v>
      </c>
    </row>
    <row r="8" spans="1:2">
      <c r="A8" s="29" t="s">
        <v>212</v>
      </c>
      <c r="B8" s="30" t="s">
        <v>213</v>
      </c>
    </row>
    <row r="9" spans="1:2">
      <c r="A9" s="29" t="s">
        <v>214</v>
      </c>
      <c r="B9" s="30" t="s">
        <v>215</v>
      </c>
    </row>
    <row r="10" spans="1:2">
      <c r="A10" s="29" t="s">
        <v>216</v>
      </c>
      <c r="B10" s="29" t="s">
        <v>217</v>
      </c>
    </row>
    <row r="11" spans="1:2">
      <c r="A11" s="29" t="s">
        <v>218</v>
      </c>
      <c r="B11" s="30" t="s">
        <v>219</v>
      </c>
    </row>
    <row r="12" spans="1:2">
      <c r="A12" s="29" t="s">
        <v>220</v>
      </c>
      <c r="B12" s="30" t="s">
        <v>221</v>
      </c>
    </row>
    <row r="13" spans="1:2">
      <c r="A13" s="29" t="s">
        <v>222</v>
      </c>
      <c r="B13" s="30" t="s">
        <v>9505</v>
      </c>
    </row>
    <row r="14" spans="1:2">
      <c r="A14" s="29" t="s">
        <v>9332</v>
      </c>
      <c r="B14" s="29" t="s">
        <v>9506</v>
      </c>
    </row>
    <row r="15" spans="1:2">
      <c r="A15" s="29" t="s">
        <v>223</v>
      </c>
      <c r="B15" s="30" t="s">
        <v>224</v>
      </c>
    </row>
    <row r="16" spans="1:2">
      <c r="A16" s="29" t="s">
        <v>225</v>
      </c>
      <c r="B16" s="30" t="s">
        <v>226</v>
      </c>
    </row>
    <row r="17" spans="1:2">
      <c r="A17" s="29" t="s">
        <v>227</v>
      </c>
      <c r="B17" s="30" t="s">
        <v>228</v>
      </c>
    </row>
    <row r="18" spans="1:2">
      <c r="A18" s="31" t="s">
        <v>229</v>
      </c>
      <c r="B18" s="31" t="s">
        <v>230</v>
      </c>
    </row>
    <row r="19" spans="1:2">
      <c r="A19" s="29" t="s">
        <v>231</v>
      </c>
      <c r="B19" s="30" t="s">
        <v>232</v>
      </c>
    </row>
    <row r="20" spans="1:2">
      <c r="A20" s="29" t="s">
        <v>233</v>
      </c>
      <c r="B20" s="30" t="s">
        <v>234</v>
      </c>
    </row>
    <row r="21" spans="1:2">
      <c r="A21" s="29" t="s">
        <v>235</v>
      </c>
      <c r="B21" s="30" t="s">
        <v>236</v>
      </c>
    </row>
    <row r="22" spans="1:2">
      <c r="A22" s="29" t="s">
        <v>237</v>
      </c>
      <c r="B22" s="30" t="s">
        <v>238</v>
      </c>
    </row>
    <row r="23" spans="1:2">
      <c r="A23" s="29" t="s">
        <v>239</v>
      </c>
      <c r="B23" s="30" t="s">
        <v>240</v>
      </c>
    </row>
    <row r="24" spans="1:2">
      <c r="A24" s="29" t="s">
        <v>241</v>
      </c>
      <c r="B24" s="30" t="s">
        <v>242</v>
      </c>
    </row>
    <row r="25" spans="1:2">
      <c r="A25" s="29" t="s">
        <v>243</v>
      </c>
      <c r="B25" s="30" t="s">
        <v>244</v>
      </c>
    </row>
    <row r="26" spans="1:2">
      <c r="A26" s="29" t="s">
        <v>245</v>
      </c>
      <c r="B26" s="30" t="s">
        <v>246</v>
      </c>
    </row>
    <row r="27" spans="1:2">
      <c r="A27" s="29" t="s">
        <v>247</v>
      </c>
      <c r="B27" s="30" t="s">
        <v>248</v>
      </c>
    </row>
    <row r="28" spans="1:2">
      <c r="A28" s="29" t="s">
        <v>249</v>
      </c>
      <c r="B28" s="30" t="s">
        <v>250</v>
      </c>
    </row>
    <row r="29" spans="1:2">
      <c r="A29" s="29" t="s">
        <v>251</v>
      </c>
      <c r="B29" s="30" t="s">
        <v>252</v>
      </c>
    </row>
    <row r="30" spans="1:2">
      <c r="A30" s="29" t="s">
        <v>253</v>
      </c>
      <c r="B30" s="30" t="s">
        <v>254</v>
      </c>
    </row>
    <row r="31" spans="1:2">
      <c r="A31" s="29" t="s">
        <v>255</v>
      </c>
      <c r="B31" s="30" t="s">
        <v>256</v>
      </c>
    </row>
    <row r="32" spans="1:2">
      <c r="A32" s="29" t="s">
        <v>257</v>
      </c>
      <c r="B32" s="30" t="s">
        <v>258</v>
      </c>
    </row>
    <row r="33" spans="1:2">
      <c r="A33" s="29" t="s">
        <v>259</v>
      </c>
      <c r="B33" s="30" t="s">
        <v>260</v>
      </c>
    </row>
    <row r="34" spans="1:2">
      <c r="A34" s="29" t="s">
        <v>261</v>
      </c>
      <c r="B34" s="30" t="s">
        <v>262</v>
      </c>
    </row>
    <row r="35" spans="1:2">
      <c r="A35" s="29" t="s">
        <v>263</v>
      </c>
      <c r="B35" s="30" t="s">
        <v>264</v>
      </c>
    </row>
    <row r="36" spans="1:2">
      <c r="A36" s="29" t="s">
        <v>265</v>
      </c>
      <c r="B36" s="30" t="s">
        <v>266</v>
      </c>
    </row>
    <row r="37" spans="1:2">
      <c r="A37" s="31" t="s">
        <v>267</v>
      </c>
      <c r="B37" s="31" t="s">
        <v>268</v>
      </c>
    </row>
    <row r="38" spans="1:2">
      <c r="A38" s="31" t="s">
        <v>269</v>
      </c>
      <c r="B38" s="31" t="s">
        <v>270</v>
      </c>
    </row>
    <row r="39" spans="1:2">
      <c r="A39" s="29" t="s">
        <v>271</v>
      </c>
      <c r="B39" s="30" t="s">
        <v>272</v>
      </c>
    </row>
    <row r="40" spans="1:2">
      <c r="A40" s="29" t="s">
        <v>273</v>
      </c>
      <c r="B40" s="30" t="s">
        <v>274</v>
      </c>
    </row>
    <row r="41" spans="1:2">
      <c r="A41" s="29" t="s">
        <v>275</v>
      </c>
      <c r="B41" s="30" t="s">
        <v>276</v>
      </c>
    </row>
    <row r="42" spans="1:2">
      <c r="A42" s="29" t="s">
        <v>277</v>
      </c>
      <c r="B42" s="30" t="s">
        <v>278</v>
      </c>
    </row>
    <row r="43" spans="1:2">
      <c r="A43" s="29" t="s">
        <v>279</v>
      </c>
      <c r="B43" s="30" t="s">
        <v>280</v>
      </c>
    </row>
    <row r="44" spans="1:2">
      <c r="A44" s="29" t="s">
        <v>281</v>
      </c>
      <c r="B44" s="30" t="s">
        <v>282</v>
      </c>
    </row>
    <row r="45" spans="1:2">
      <c r="A45" s="29" t="s">
        <v>283</v>
      </c>
      <c r="B45" s="30" t="s">
        <v>284</v>
      </c>
    </row>
    <row r="46" spans="1:2">
      <c r="A46" s="29" t="s">
        <v>285</v>
      </c>
      <c r="B46" s="30" t="s">
        <v>286</v>
      </c>
    </row>
    <row r="47" spans="1:2">
      <c r="A47" s="30" t="s">
        <v>287</v>
      </c>
      <c r="B47" s="30" t="s">
        <v>288</v>
      </c>
    </row>
    <row r="48" spans="1:2">
      <c r="A48" s="29" t="s">
        <v>289</v>
      </c>
      <c r="B48" s="30" t="s">
        <v>290</v>
      </c>
    </row>
    <row r="49" spans="1:2">
      <c r="A49" s="29" t="s">
        <v>291</v>
      </c>
      <c r="B49" s="30" t="s">
        <v>292</v>
      </c>
    </row>
    <row r="50" spans="1:2">
      <c r="A50" s="29" t="s">
        <v>293</v>
      </c>
      <c r="B50" s="30" t="s">
        <v>294</v>
      </c>
    </row>
    <row r="51" spans="1:2">
      <c r="A51" s="29" t="s">
        <v>295</v>
      </c>
      <c r="B51" s="30" t="s">
        <v>296</v>
      </c>
    </row>
    <row r="52" spans="1:2">
      <c r="A52" s="29" t="s">
        <v>297</v>
      </c>
      <c r="B52" s="30" t="s">
        <v>298</v>
      </c>
    </row>
    <row r="53" spans="1:2">
      <c r="A53" s="32" t="s">
        <v>299</v>
      </c>
      <c r="B53" s="30" t="s">
        <v>300</v>
      </c>
    </row>
    <row r="54" spans="1:2">
      <c r="A54" s="32" t="s">
        <v>301</v>
      </c>
      <c r="B54" s="30" t="s">
        <v>302</v>
      </c>
    </row>
    <row r="55" spans="1:2">
      <c r="A55" s="32" t="s">
        <v>303</v>
      </c>
      <c r="B55" s="30" t="s">
        <v>304</v>
      </c>
    </row>
    <row r="56" spans="1:2">
      <c r="A56" s="30" t="s">
        <v>305</v>
      </c>
      <c r="B56" s="30" t="s">
        <v>306</v>
      </c>
    </row>
    <row r="57" spans="1:2">
      <c r="A57" s="30" t="s">
        <v>307</v>
      </c>
      <c r="B57" s="30" t="s">
        <v>308</v>
      </c>
    </row>
    <row r="58" spans="1:2">
      <c r="A58" s="30" t="s">
        <v>309</v>
      </c>
      <c r="B58" s="30" t="s">
        <v>310</v>
      </c>
    </row>
    <row r="59" spans="1:2">
      <c r="A59" s="30" t="s">
        <v>311</v>
      </c>
      <c r="B59" s="30" t="s">
        <v>312</v>
      </c>
    </row>
    <row r="60" spans="1:2">
      <c r="A60" s="30" t="s">
        <v>313</v>
      </c>
      <c r="B60" s="30" t="s">
        <v>314</v>
      </c>
    </row>
    <row r="61" spans="1:2">
      <c r="A61" s="30" t="s">
        <v>315</v>
      </c>
      <c r="B61" s="30" t="s">
        <v>316</v>
      </c>
    </row>
    <row r="62" spans="1:2">
      <c r="A62" s="30" t="s">
        <v>317</v>
      </c>
      <c r="B62" s="30" t="s">
        <v>318</v>
      </c>
    </row>
    <row r="63" spans="1:2">
      <c r="A63" s="30" t="s">
        <v>319</v>
      </c>
      <c r="B63" s="30" t="s">
        <v>320</v>
      </c>
    </row>
    <row r="64" spans="1:2">
      <c r="A64" s="30" t="s">
        <v>321</v>
      </c>
      <c r="B64" s="30" t="s">
        <v>322</v>
      </c>
    </row>
    <row r="65" spans="1:2">
      <c r="A65" s="30" t="s">
        <v>323</v>
      </c>
      <c r="B65" s="30" t="s">
        <v>324</v>
      </c>
    </row>
    <row r="66" spans="1:2">
      <c r="A66" s="30" t="s">
        <v>325</v>
      </c>
      <c r="B66" s="30" t="s">
        <v>326</v>
      </c>
    </row>
    <row r="67" spans="1:2">
      <c r="A67" s="30" t="s">
        <v>327</v>
      </c>
      <c r="B67" s="30" t="s">
        <v>328</v>
      </c>
    </row>
    <row r="68" spans="1:2">
      <c r="A68" s="30" t="s">
        <v>319</v>
      </c>
      <c r="B68" s="30" t="s">
        <v>329</v>
      </c>
    </row>
    <row r="69" spans="1:2">
      <c r="A69" s="30" t="s">
        <v>330</v>
      </c>
      <c r="B69" s="30" t="s">
        <v>331</v>
      </c>
    </row>
    <row r="70" spans="1:2">
      <c r="A70" s="30" t="s">
        <v>332</v>
      </c>
      <c r="B70" s="30" t="s">
        <v>333</v>
      </c>
    </row>
    <row r="71" spans="1:2">
      <c r="A71" s="30" t="s">
        <v>334</v>
      </c>
      <c r="B71" s="30" t="s">
        <v>335</v>
      </c>
    </row>
    <row r="72" spans="1:2">
      <c r="A72" s="30" t="s">
        <v>336</v>
      </c>
      <c r="B72" s="30" t="s">
        <v>337</v>
      </c>
    </row>
    <row r="73" spans="1:2">
      <c r="A73" s="30" t="s">
        <v>319</v>
      </c>
      <c r="B73" s="30" t="s">
        <v>338</v>
      </c>
    </row>
    <row r="74" spans="1:2">
      <c r="A74" s="30" t="s">
        <v>339</v>
      </c>
      <c r="B74" s="30" t="s">
        <v>340</v>
      </c>
    </row>
    <row r="75" spans="1:2">
      <c r="A75" s="30" t="s">
        <v>341</v>
      </c>
      <c r="B75" s="30" t="s">
        <v>342</v>
      </c>
    </row>
    <row r="76" spans="1:2">
      <c r="A76" s="30" t="s">
        <v>319</v>
      </c>
      <c r="B76" s="30" t="s">
        <v>343</v>
      </c>
    </row>
    <row r="77" spans="1:2">
      <c r="A77" s="30" t="s">
        <v>344</v>
      </c>
      <c r="B77" s="30" t="s">
        <v>345</v>
      </c>
    </row>
    <row r="78" spans="1:2">
      <c r="A78" s="30" t="s">
        <v>346</v>
      </c>
      <c r="B78" s="30" t="s">
        <v>347</v>
      </c>
    </row>
    <row r="79" spans="1:2">
      <c r="A79" s="30" t="s">
        <v>348</v>
      </c>
      <c r="B79" s="30" t="s">
        <v>349</v>
      </c>
    </row>
    <row r="80" spans="1:2">
      <c r="A80" s="30" t="s">
        <v>350</v>
      </c>
      <c r="B80" s="30" t="s">
        <v>351</v>
      </c>
    </row>
    <row r="81" spans="1:2">
      <c r="A81" s="30" t="s">
        <v>319</v>
      </c>
      <c r="B81" s="30" t="s">
        <v>352</v>
      </c>
    </row>
    <row r="82" spans="1:2">
      <c r="A82" s="30" t="s">
        <v>353</v>
      </c>
      <c r="B82" s="30" t="s">
        <v>354</v>
      </c>
    </row>
    <row r="83" spans="1:2">
      <c r="A83" s="30" t="s">
        <v>355</v>
      </c>
      <c r="B83" s="30" t="s">
        <v>356</v>
      </c>
    </row>
    <row r="84" spans="1:2">
      <c r="A84" s="30" t="s">
        <v>357</v>
      </c>
      <c r="B84" s="30" t="s">
        <v>358</v>
      </c>
    </row>
    <row r="85" spans="1:2">
      <c r="A85" s="30" t="s">
        <v>344</v>
      </c>
      <c r="B85" s="30" t="s">
        <v>359</v>
      </c>
    </row>
    <row r="86" spans="1:2">
      <c r="A86" s="30" t="s">
        <v>360</v>
      </c>
      <c r="B86" s="30" t="s">
        <v>361</v>
      </c>
    </row>
    <row r="87" spans="1:2">
      <c r="A87" s="30" t="s">
        <v>319</v>
      </c>
      <c r="B87" s="30" t="s">
        <v>362</v>
      </c>
    </row>
    <row r="88" spans="1:2">
      <c r="A88" s="30" t="s">
        <v>363</v>
      </c>
      <c r="B88" s="30" t="s">
        <v>364</v>
      </c>
    </row>
    <row r="89" spans="1:2">
      <c r="A89" s="30" t="s">
        <v>319</v>
      </c>
      <c r="B89" s="30" t="s">
        <v>365</v>
      </c>
    </row>
    <row r="90" spans="1:2">
      <c r="A90" s="30" t="s">
        <v>607</v>
      </c>
      <c r="B90" s="30" t="s">
        <v>208</v>
      </c>
    </row>
    <row r="91" spans="1:2">
      <c r="A91" s="30" t="s">
        <v>608</v>
      </c>
      <c r="B91" s="30" t="s">
        <v>609</v>
      </c>
    </row>
    <row r="92" spans="1:2">
      <c r="A92" s="30" t="s">
        <v>612</v>
      </c>
      <c r="B92" s="30" t="s">
        <v>613</v>
      </c>
    </row>
    <row r="93" spans="1:2">
      <c r="A93" s="30" t="s">
        <v>9335</v>
      </c>
      <c r="B93" s="30" t="s">
        <v>9336</v>
      </c>
    </row>
    <row r="94" spans="1:2">
      <c r="A94" s="30" t="s">
        <v>818</v>
      </c>
      <c r="B94" s="30" t="s">
        <v>819</v>
      </c>
    </row>
    <row r="95" spans="1:2">
      <c r="A95" s="30" t="s">
        <v>820</v>
      </c>
      <c r="B95" s="30" t="s">
        <v>821</v>
      </c>
    </row>
    <row r="96" spans="1:2">
      <c r="A96" s="30" t="s">
        <v>822</v>
      </c>
      <c r="B96" s="30" t="s">
        <v>823</v>
      </c>
    </row>
    <row r="97" spans="1:2">
      <c r="A97" s="30" t="s">
        <v>824</v>
      </c>
      <c r="B97" s="30" t="s">
        <v>825</v>
      </c>
    </row>
    <row r="98" spans="1:2">
      <c r="A98" s="30" t="s">
        <v>208</v>
      </c>
      <c r="B98" s="30" t="s">
        <v>828</v>
      </c>
    </row>
    <row r="99" spans="1:2">
      <c r="A99" s="30" t="s">
        <v>829</v>
      </c>
      <c r="B99" s="30" t="s">
        <v>830</v>
      </c>
    </row>
    <row r="100" spans="1:2">
      <c r="A100" s="30" t="s">
        <v>831</v>
      </c>
      <c r="B100" s="30" t="s">
        <v>832</v>
      </c>
    </row>
    <row r="101" spans="1:2">
      <c r="A101" s="30" t="s">
        <v>833</v>
      </c>
      <c r="B101" s="30" t="s">
        <v>834</v>
      </c>
    </row>
    <row r="102" spans="1:2">
      <c r="A102" s="30" t="s">
        <v>835</v>
      </c>
      <c r="B102" s="30" t="s">
        <v>836</v>
      </c>
    </row>
    <row r="103" spans="1:2">
      <c r="A103" s="30" t="s">
        <v>837</v>
      </c>
      <c r="B103" s="30" t="s">
        <v>838</v>
      </c>
    </row>
    <row r="104" spans="1:2">
      <c r="A104" s="30" t="s">
        <v>839</v>
      </c>
      <c r="B104" s="30" t="s">
        <v>840</v>
      </c>
    </row>
    <row r="105" spans="1:2">
      <c r="A105" s="30" t="s">
        <v>841</v>
      </c>
      <c r="B105" s="30" t="s">
        <v>842</v>
      </c>
    </row>
    <row r="106" spans="1:2">
      <c r="A106" s="31" t="s">
        <v>843</v>
      </c>
      <c r="B106" s="31" t="s">
        <v>844</v>
      </c>
    </row>
    <row r="107" spans="1:2">
      <c r="A107" s="31" t="s">
        <v>845</v>
      </c>
      <c r="B107" s="31" t="s">
        <v>846</v>
      </c>
    </row>
    <row r="108" spans="1:2">
      <c r="A108" s="31" t="s">
        <v>848</v>
      </c>
      <c r="B108" s="31" t="s">
        <v>849</v>
      </c>
    </row>
    <row r="109" spans="1:2">
      <c r="A109" s="31" t="s">
        <v>850</v>
      </c>
      <c r="B109" s="31" t="s">
        <v>851</v>
      </c>
    </row>
    <row r="110" spans="1:2">
      <c r="A110" s="30" t="s">
        <v>853</v>
      </c>
      <c r="B110" s="30" t="s">
        <v>854</v>
      </c>
    </row>
    <row r="111" spans="1:2">
      <c r="A111" s="30" t="s">
        <v>855</v>
      </c>
      <c r="B111" s="30" t="s">
        <v>856</v>
      </c>
    </row>
    <row r="112" spans="1:2">
      <c r="A112" s="30" t="s">
        <v>857</v>
      </c>
      <c r="B112" s="30" t="s">
        <v>858</v>
      </c>
    </row>
    <row r="113" spans="1:2">
      <c r="A113" s="30" t="s">
        <v>859</v>
      </c>
      <c r="B113" s="30" t="s">
        <v>860</v>
      </c>
    </row>
    <row r="114" spans="1:2">
      <c r="A114" s="30" t="s">
        <v>861</v>
      </c>
      <c r="B114" s="30" t="s">
        <v>862</v>
      </c>
    </row>
    <row r="115" spans="1:2">
      <c r="A115" s="30" t="s">
        <v>863</v>
      </c>
      <c r="B115" s="30" t="s">
        <v>864</v>
      </c>
    </row>
    <row r="116" spans="1:2">
      <c r="A116" s="30" t="s">
        <v>865</v>
      </c>
      <c r="B116" s="30" t="s">
        <v>866</v>
      </c>
    </row>
    <row r="117" spans="1:2">
      <c r="A117" s="30" t="s">
        <v>867</v>
      </c>
      <c r="B117" s="30" t="s">
        <v>868</v>
      </c>
    </row>
    <row r="118" spans="1:2">
      <c r="A118" s="30" t="s">
        <v>869</v>
      </c>
      <c r="B118" s="30" t="s">
        <v>870</v>
      </c>
    </row>
    <row r="119" spans="1:2">
      <c r="A119" s="29" t="s">
        <v>871</v>
      </c>
      <c r="B119" s="30" t="s">
        <v>872</v>
      </c>
    </row>
    <row r="120" spans="1:2">
      <c r="A120" s="30" t="s">
        <v>873</v>
      </c>
      <c r="B120" s="30" t="s">
        <v>874</v>
      </c>
    </row>
    <row r="121" spans="1:2">
      <c r="A121" s="30" t="s">
        <v>875</v>
      </c>
      <c r="B121" s="30" t="s">
        <v>876</v>
      </c>
    </row>
    <row r="122" spans="1:2">
      <c r="A122" s="30" t="s">
        <v>9338</v>
      </c>
      <c r="B122" s="30" t="s">
        <v>9337</v>
      </c>
    </row>
    <row r="123" spans="1:2">
      <c r="A123" s="29" t="s">
        <v>877</v>
      </c>
      <c r="B123" s="30" t="s">
        <v>878</v>
      </c>
    </row>
    <row r="124" spans="1:2">
      <c r="A124" s="30" t="s">
        <v>879</v>
      </c>
      <c r="B124" s="30" t="s">
        <v>880</v>
      </c>
    </row>
    <row r="125" spans="1:2">
      <c r="A125" s="30" t="s">
        <v>881</v>
      </c>
      <c r="B125" s="30" t="s">
        <v>882</v>
      </c>
    </row>
    <row r="126" spans="1:2">
      <c r="A126" s="30" t="s">
        <v>883</v>
      </c>
      <c r="B126" s="30" t="s">
        <v>884</v>
      </c>
    </row>
    <row r="127" spans="1:2">
      <c r="A127" s="30" t="s">
        <v>366</v>
      </c>
      <c r="B127" s="30" t="s">
        <v>367</v>
      </c>
    </row>
    <row r="128" spans="1:2">
      <c r="A128" s="30" t="s">
        <v>368</v>
      </c>
      <c r="B128" s="30" t="s">
        <v>369</v>
      </c>
    </row>
    <row r="129" spans="1:2">
      <c r="A129" s="30" t="s">
        <v>8717</v>
      </c>
      <c r="B129" s="30" t="s">
        <v>370</v>
      </c>
    </row>
    <row r="130" spans="1:2">
      <c r="A130" s="30" t="s">
        <v>8719</v>
      </c>
      <c r="B130" s="30" t="s">
        <v>8718</v>
      </c>
    </row>
    <row r="131" spans="1:2">
      <c r="A131" s="30" t="s">
        <v>371</v>
      </c>
      <c r="B131" s="30" t="s">
        <v>372</v>
      </c>
    </row>
    <row r="132" spans="1:2">
      <c r="A132" s="29" t="s">
        <v>373</v>
      </c>
      <c r="B132" s="30" t="s">
        <v>374</v>
      </c>
    </row>
    <row r="133" spans="1:2">
      <c r="A133" s="29" t="s">
        <v>375</v>
      </c>
      <c r="B133" s="30" t="s">
        <v>376</v>
      </c>
    </row>
    <row r="134" spans="1:2">
      <c r="A134" s="29" t="s">
        <v>377</v>
      </c>
      <c r="B134" s="30" t="s">
        <v>378</v>
      </c>
    </row>
    <row r="135" spans="1:2">
      <c r="A135" s="29" t="s">
        <v>379</v>
      </c>
      <c r="B135" s="30" t="s">
        <v>380</v>
      </c>
    </row>
    <row r="136" spans="1:2">
      <c r="A136" s="29" t="s">
        <v>381</v>
      </c>
      <c r="B136" s="30" t="s">
        <v>382</v>
      </c>
    </row>
    <row r="137" spans="1:2">
      <c r="A137" s="29" t="s">
        <v>383</v>
      </c>
      <c r="B137" s="30" t="s">
        <v>384</v>
      </c>
    </row>
    <row r="138" spans="1:2">
      <c r="A138" s="29" t="s">
        <v>385</v>
      </c>
      <c r="B138" s="30" t="s">
        <v>386</v>
      </c>
    </row>
    <row r="139" spans="1:2">
      <c r="A139" s="29" t="s">
        <v>387</v>
      </c>
      <c r="B139" s="30" t="s">
        <v>388</v>
      </c>
    </row>
    <row r="140" spans="1:2">
      <c r="A140" s="29" t="s">
        <v>389</v>
      </c>
      <c r="B140" s="30" t="s">
        <v>390</v>
      </c>
    </row>
    <row r="141" spans="1:2">
      <c r="A141" s="29" t="s">
        <v>391</v>
      </c>
      <c r="B141" s="30" t="s">
        <v>392</v>
      </c>
    </row>
    <row r="142" spans="1:2">
      <c r="A142" s="29" t="s">
        <v>393</v>
      </c>
      <c r="B142" s="30" t="s">
        <v>394</v>
      </c>
    </row>
    <row r="143" spans="1:2">
      <c r="A143" s="29" t="s">
        <v>395</v>
      </c>
      <c r="B143" s="30" t="s">
        <v>396</v>
      </c>
    </row>
    <row r="144" spans="1:2">
      <c r="A144" s="29" t="s">
        <v>397</v>
      </c>
      <c r="B144" s="30" t="s">
        <v>398</v>
      </c>
    </row>
    <row r="145" spans="1:2">
      <c r="A145" s="29" t="s">
        <v>399</v>
      </c>
      <c r="B145" s="30" t="s">
        <v>400</v>
      </c>
    </row>
    <row r="146" spans="1:2">
      <c r="A146" s="29" t="s">
        <v>401</v>
      </c>
      <c r="B146" s="30" t="s">
        <v>402</v>
      </c>
    </row>
    <row r="147" spans="1:2">
      <c r="A147" s="29" t="s">
        <v>403</v>
      </c>
      <c r="B147" s="30" t="s">
        <v>404</v>
      </c>
    </row>
    <row r="148" spans="1:2">
      <c r="A148" s="29" t="s">
        <v>9339</v>
      </c>
      <c r="B148" s="30" t="s">
        <v>9340</v>
      </c>
    </row>
    <row r="149" spans="1:2">
      <c r="A149" s="29" t="s">
        <v>885</v>
      </c>
      <c r="B149" s="30" t="s">
        <v>885</v>
      </c>
    </row>
    <row r="150" spans="1:2">
      <c r="A150" s="29" t="s">
        <v>886</v>
      </c>
      <c r="B150" s="30" t="s">
        <v>887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6"/>
  <dimension ref="A1:GS52"/>
  <sheetViews>
    <sheetView showGridLines="0" zoomScale="80" zoomScaleNormal="80" workbookViewId="0">
      <selection activeCell="D32" sqref="D32"/>
    </sheetView>
  </sheetViews>
  <sheetFormatPr defaultColWidth="9.1796875" defaultRowHeight="16.5"/>
  <cols>
    <col min="1" max="1" width="39.1796875" style="27" customWidth="1"/>
    <col min="2" max="2" width="32.453125" style="33" bestFit="1" customWidth="1"/>
    <col min="3" max="10" width="10.54296875" style="33" bestFit="1" customWidth="1"/>
    <col min="11" max="51" width="11.7265625" style="33" bestFit="1" customWidth="1"/>
    <col min="52" max="16384" width="9.1796875" style="27"/>
  </cols>
  <sheetData>
    <row r="1" spans="1:201">
      <c r="A1" s="423" t="s">
        <v>885</v>
      </c>
      <c r="B1" s="423" t="str">
        <f>IF(Input!C158="","Enter Effective Date","Valid")</f>
        <v>Enter Effective Date</v>
      </c>
    </row>
    <row r="3" spans="1:201">
      <c r="A3" s="423" t="s">
        <v>9535</v>
      </c>
      <c r="B3" s="423" t="str">
        <f>IF(B35=FALSE,"Enter at Least 5 Self-Powered Vehicles","Valid")</f>
        <v>Enter at Least 5 Self-Powered Vehicles</v>
      </c>
    </row>
    <row r="5" spans="1:201" s="362" customFormat="1">
      <c r="A5" s="424" t="s">
        <v>0</v>
      </c>
      <c r="B5" s="424">
        <v>1</v>
      </c>
      <c r="C5" s="424">
        <v>2</v>
      </c>
      <c r="D5" s="424">
        <v>3</v>
      </c>
      <c r="E5" s="424">
        <v>4</v>
      </c>
      <c r="F5" s="424">
        <v>5</v>
      </c>
      <c r="G5" s="424">
        <v>6</v>
      </c>
      <c r="H5" s="424">
        <v>7</v>
      </c>
      <c r="I5" s="424">
        <v>8</v>
      </c>
      <c r="J5" s="424">
        <v>9</v>
      </c>
      <c r="K5" s="424">
        <v>10</v>
      </c>
      <c r="L5" s="424">
        <v>11</v>
      </c>
      <c r="M5" s="424">
        <v>12</v>
      </c>
      <c r="N5" s="424">
        <v>13</v>
      </c>
      <c r="O5" s="424">
        <v>14</v>
      </c>
      <c r="P5" s="424">
        <v>15</v>
      </c>
      <c r="Q5" s="424">
        <v>16</v>
      </c>
      <c r="R5" s="424">
        <v>17</v>
      </c>
      <c r="S5" s="424">
        <v>18</v>
      </c>
      <c r="T5" s="424">
        <v>19</v>
      </c>
      <c r="U5" s="424">
        <v>20</v>
      </c>
      <c r="V5" s="424">
        <v>21</v>
      </c>
      <c r="W5" s="424">
        <v>22</v>
      </c>
      <c r="X5" s="424">
        <v>23</v>
      </c>
      <c r="Y5" s="424">
        <v>24</v>
      </c>
      <c r="Z5" s="424">
        <v>25</v>
      </c>
      <c r="AA5" s="424">
        <v>26</v>
      </c>
      <c r="AB5" s="424">
        <v>27</v>
      </c>
      <c r="AC5" s="424">
        <v>28</v>
      </c>
      <c r="AD5" s="424">
        <v>29</v>
      </c>
      <c r="AE5" s="424">
        <v>30</v>
      </c>
      <c r="AF5" s="424">
        <v>31</v>
      </c>
      <c r="AG5" s="424">
        <v>32</v>
      </c>
      <c r="AH5" s="424">
        <v>33</v>
      </c>
      <c r="AI5" s="424">
        <v>34</v>
      </c>
      <c r="AJ5" s="424">
        <v>35</v>
      </c>
      <c r="AK5" s="424">
        <v>36</v>
      </c>
      <c r="AL5" s="424">
        <v>37</v>
      </c>
      <c r="AM5" s="424">
        <v>38</v>
      </c>
      <c r="AN5" s="424">
        <v>39</v>
      </c>
      <c r="AO5" s="424">
        <v>40</v>
      </c>
      <c r="AP5" s="424">
        <v>41</v>
      </c>
      <c r="AQ5" s="424">
        <v>42</v>
      </c>
      <c r="AR5" s="424">
        <v>43</v>
      </c>
      <c r="AS5" s="424">
        <v>44</v>
      </c>
      <c r="AT5" s="424">
        <v>45</v>
      </c>
      <c r="AU5" s="424">
        <v>46</v>
      </c>
      <c r="AV5" s="424">
        <v>47</v>
      </c>
      <c r="AW5" s="424">
        <v>48</v>
      </c>
      <c r="AX5" s="424">
        <v>49</v>
      </c>
      <c r="AY5" s="424">
        <v>50</v>
      </c>
      <c r="AZ5" s="424">
        <v>51</v>
      </c>
      <c r="BA5" s="424">
        <v>52</v>
      </c>
      <c r="BB5" s="424">
        <v>53</v>
      </c>
      <c r="BC5" s="424">
        <v>54</v>
      </c>
      <c r="BD5" s="424">
        <v>55</v>
      </c>
      <c r="BE5" s="424">
        <v>56</v>
      </c>
      <c r="BF5" s="424">
        <v>57</v>
      </c>
      <c r="BG5" s="424">
        <v>58</v>
      </c>
      <c r="BH5" s="424">
        <v>59</v>
      </c>
      <c r="BI5" s="424">
        <v>60</v>
      </c>
      <c r="BJ5" s="424">
        <v>61</v>
      </c>
      <c r="BK5" s="424">
        <v>62</v>
      </c>
      <c r="BL5" s="424">
        <v>63</v>
      </c>
      <c r="BM5" s="424">
        <v>64</v>
      </c>
      <c r="BN5" s="424">
        <v>65</v>
      </c>
      <c r="BO5" s="424">
        <v>66</v>
      </c>
      <c r="BP5" s="424">
        <v>67</v>
      </c>
      <c r="BQ5" s="424">
        <v>68</v>
      </c>
      <c r="BR5" s="424">
        <v>69</v>
      </c>
      <c r="BS5" s="424">
        <v>70</v>
      </c>
      <c r="BT5" s="424">
        <v>71</v>
      </c>
      <c r="BU5" s="424">
        <v>72</v>
      </c>
      <c r="BV5" s="424">
        <v>73</v>
      </c>
      <c r="BW5" s="424">
        <v>74</v>
      </c>
      <c r="BX5" s="424">
        <v>75</v>
      </c>
      <c r="BY5" s="424">
        <v>76</v>
      </c>
      <c r="BZ5" s="424">
        <v>77</v>
      </c>
      <c r="CA5" s="424">
        <v>78</v>
      </c>
      <c r="CB5" s="424">
        <v>79</v>
      </c>
      <c r="CC5" s="424">
        <v>80</v>
      </c>
      <c r="CD5" s="424">
        <v>81</v>
      </c>
      <c r="CE5" s="424">
        <v>82</v>
      </c>
      <c r="CF5" s="424">
        <v>83</v>
      </c>
      <c r="CG5" s="424">
        <v>84</v>
      </c>
      <c r="CH5" s="424">
        <v>85</v>
      </c>
      <c r="CI5" s="424">
        <v>86</v>
      </c>
      <c r="CJ5" s="424">
        <v>87</v>
      </c>
      <c r="CK5" s="424">
        <v>88</v>
      </c>
      <c r="CL5" s="424">
        <v>89</v>
      </c>
      <c r="CM5" s="424">
        <v>90</v>
      </c>
      <c r="CN5" s="424">
        <v>91</v>
      </c>
      <c r="CO5" s="424">
        <v>92</v>
      </c>
      <c r="CP5" s="424">
        <v>93</v>
      </c>
      <c r="CQ5" s="424">
        <v>94</v>
      </c>
      <c r="CR5" s="424">
        <v>95</v>
      </c>
      <c r="CS5" s="424">
        <v>96</v>
      </c>
      <c r="CT5" s="424">
        <v>97</v>
      </c>
      <c r="CU5" s="424">
        <v>98</v>
      </c>
      <c r="CV5" s="424">
        <v>99</v>
      </c>
      <c r="CW5" s="424">
        <v>100</v>
      </c>
      <c r="CX5" s="424">
        <v>101</v>
      </c>
      <c r="CY5" s="424">
        <v>102</v>
      </c>
      <c r="CZ5" s="424">
        <v>103</v>
      </c>
      <c r="DA5" s="424">
        <v>104</v>
      </c>
      <c r="DB5" s="424">
        <v>105</v>
      </c>
      <c r="DC5" s="424">
        <v>106</v>
      </c>
      <c r="DD5" s="424">
        <v>107</v>
      </c>
      <c r="DE5" s="424">
        <v>108</v>
      </c>
      <c r="DF5" s="424">
        <v>109</v>
      </c>
      <c r="DG5" s="424">
        <v>110</v>
      </c>
      <c r="DH5" s="424">
        <v>111</v>
      </c>
      <c r="DI5" s="424">
        <v>112</v>
      </c>
      <c r="DJ5" s="424">
        <v>113</v>
      </c>
      <c r="DK5" s="424">
        <v>114</v>
      </c>
      <c r="DL5" s="424">
        <v>115</v>
      </c>
      <c r="DM5" s="424">
        <v>116</v>
      </c>
      <c r="DN5" s="424">
        <v>117</v>
      </c>
      <c r="DO5" s="424">
        <v>118</v>
      </c>
      <c r="DP5" s="424">
        <v>119</v>
      </c>
      <c r="DQ5" s="424">
        <v>120</v>
      </c>
      <c r="DR5" s="424">
        <v>121</v>
      </c>
      <c r="DS5" s="424">
        <v>122</v>
      </c>
      <c r="DT5" s="424">
        <v>123</v>
      </c>
      <c r="DU5" s="424">
        <v>124</v>
      </c>
      <c r="DV5" s="424">
        <v>125</v>
      </c>
      <c r="DW5" s="424">
        <v>126</v>
      </c>
      <c r="DX5" s="424">
        <v>127</v>
      </c>
      <c r="DY5" s="424">
        <v>128</v>
      </c>
      <c r="DZ5" s="424">
        <v>129</v>
      </c>
      <c r="EA5" s="424">
        <v>130</v>
      </c>
      <c r="EB5" s="424">
        <v>131</v>
      </c>
      <c r="EC5" s="424">
        <v>132</v>
      </c>
      <c r="ED5" s="424">
        <v>133</v>
      </c>
      <c r="EE5" s="424">
        <v>134</v>
      </c>
      <c r="EF5" s="424">
        <v>135</v>
      </c>
      <c r="EG5" s="424">
        <v>136</v>
      </c>
      <c r="EH5" s="424">
        <v>137</v>
      </c>
      <c r="EI5" s="424">
        <v>138</v>
      </c>
      <c r="EJ5" s="424">
        <v>139</v>
      </c>
      <c r="EK5" s="424">
        <v>140</v>
      </c>
      <c r="EL5" s="424">
        <v>141</v>
      </c>
      <c r="EM5" s="424">
        <v>142</v>
      </c>
      <c r="EN5" s="424">
        <v>143</v>
      </c>
      <c r="EO5" s="424">
        <v>144</v>
      </c>
      <c r="EP5" s="424">
        <v>145</v>
      </c>
      <c r="EQ5" s="424">
        <v>146</v>
      </c>
      <c r="ER5" s="424">
        <v>147</v>
      </c>
      <c r="ES5" s="424">
        <v>148</v>
      </c>
      <c r="ET5" s="424">
        <v>149</v>
      </c>
      <c r="EU5" s="424">
        <v>150</v>
      </c>
      <c r="EV5" s="424">
        <v>151</v>
      </c>
      <c r="EW5" s="424">
        <v>152</v>
      </c>
      <c r="EX5" s="424">
        <v>153</v>
      </c>
      <c r="EY5" s="424">
        <v>154</v>
      </c>
      <c r="EZ5" s="424">
        <v>155</v>
      </c>
      <c r="FA5" s="424">
        <v>156</v>
      </c>
      <c r="FB5" s="424">
        <v>157</v>
      </c>
      <c r="FC5" s="424">
        <v>158</v>
      </c>
      <c r="FD5" s="424">
        <v>159</v>
      </c>
      <c r="FE5" s="424">
        <v>160</v>
      </c>
      <c r="FF5" s="424">
        <v>161</v>
      </c>
      <c r="FG5" s="424">
        <v>162</v>
      </c>
      <c r="FH5" s="424">
        <v>163</v>
      </c>
      <c r="FI5" s="424">
        <v>164</v>
      </c>
      <c r="FJ5" s="424">
        <v>165</v>
      </c>
      <c r="FK5" s="424">
        <v>166</v>
      </c>
      <c r="FL5" s="424">
        <v>167</v>
      </c>
      <c r="FM5" s="424">
        <v>168</v>
      </c>
      <c r="FN5" s="424">
        <v>169</v>
      </c>
      <c r="FO5" s="424">
        <v>170</v>
      </c>
      <c r="FP5" s="424">
        <v>171</v>
      </c>
      <c r="FQ5" s="424">
        <v>172</v>
      </c>
      <c r="FR5" s="424">
        <v>173</v>
      </c>
      <c r="FS5" s="424">
        <v>174</v>
      </c>
      <c r="FT5" s="424">
        <v>175</v>
      </c>
      <c r="FU5" s="424">
        <v>176</v>
      </c>
      <c r="FV5" s="424">
        <v>177</v>
      </c>
      <c r="FW5" s="424">
        <v>178</v>
      </c>
      <c r="FX5" s="424">
        <v>179</v>
      </c>
      <c r="FY5" s="424">
        <v>180</v>
      </c>
      <c r="FZ5" s="424">
        <v>181</v>
      </c>
      <c r="GA5" s="424">
        <v>182</v>
      </c>
      <c r="GB5" s="424">
        <v>183</v>
      </c>
      <c r="GC5" s="424">
        <v>184</v>
      </c>
      <c r="GD5" s="424">
        <v>185</v>
      </c>
      <c r="GE5" s="424">
        <v>186</v>
      </c>
      <c r="GF5" s="424">
        <v>187</v>
      </c>
      <c r="GG5" s="424">
        <v>188</v>
      </c>
      <c r="GH5" s="424">
        <v>189</v>
      </c>
      <c r="GI5" s="424">
        <v>190</v>
      </c>
      <c r="GJ5" s="424">
        <v>191</v>
      </c>
      <c r="GK5" s="424">
        <v>192</v>
      </c>
      <c r="GL5" s="424">
        <v>193</v>
      </c>
      <c r="GM5" s="424">
        <v>194</v>
      </c>
      <c r="GN5" s="424">
        <v>195</v>
      </c>
      <c r="GO5" s="424">
        <v>196</v>
      </c>
      <c r="GP5" s="424">
        <v>197</v>
      </c>
      <c r="GQ5" s="424">
        <v>198</v>
      </c>
      <c r="GR5" s="424">
        <v>199</v>
      </c>
      <c r="GS5" s="424">
        <v>200</v>
      </c>
    </row>
    <row r="6" spans="1:201">
      <c r="A6" s="423" t="s">
        <v>206</v>
      </c>
      <c r="B6" s="423" t="str">
        <f>IF(B37=FALSE,"Q&amp;A, Vehicle "&amp;B5&amp;": Enter Value","Valid")</f>
        <v>Valid</v>
      </c>
      <c r="C6" s="423" t="str">
        <f t="shared" ref="C6:BN6" si="0">IF(C37=FALSE,"Q&amp;A, Vehicle "&amp;C5&amp;": Enter Value","Valid")</f>
        <v>Valid</v>
      </c>
      <c r="D6" s="423" t="str">
        <f t="shared" si="0"/>
        <v>Valid</v>
      </c>
      <c r="E6" s="423" t="str">
        <f t="shared" si="0"/>
        <v>Valid</v>
      </c>
      <c r="F6" s="423" t="str">
        <f t="shared" si="0"/>
        <v>Valid</v>
      </c>
      <c r="G6" s="423" t="str">
        <f t="shared" si="0"/>
        <v>Valid</v>
      </c>
      <c r="H6" s="423" t="str">
        <f t="shared" si="0"/>
        <v>Valid</v>
      </c>
      <c r="I6" s="423" t="str">
        <f t="shared" si="0"/>
        <v>Valid</v>
      </c>
      <c r="J6" s="423" t="str">
        <f t="shared" si="0"/>
        <v>Valid</v>
      </c>
      <c r="K6" s="423" t="str">
        <f t="shared" si="0"/>
        <v>Valid</v>
      </c>
      <c r="L6" s="423" t="str">
        <f t="shared" si="0"/>
        <v>Valid</v>
      </c>
      <c r="M6" s="423" t="str">
        <f t="shared" si="0"/>
        <v>Valid</v>
      </c>
      <c r="N6" s="423" t="str">
        <f t="shared" si="0"/>
        <v>Valid</v>
      </c>
      <c r="O6" s="423" t="str">
        <f t="shared" si="0"/>
        <v>Valid</v>
      </c>
      <c r="P6" s="423" t="str">
        <f t="shared" si="0"/>
        <v>Valid</v>
      </c>
      <c r="Q6" s="423" t="str">
        <f t="shared" si="0"/>
        <v>Valid</v>
      </c>
      <c r="R6" s="423" t="str">
        <f t="shared" si="0"/>
        <v>Valid</v>
      </c>
      <c r="S6" s="423" t="str">
        <f t="shared" si="0"/>
        <v>Valid</v>
      </c>
      <c r="T6" s="423" t="str">
        <f t="shared" si="0"/>
        <v>Valid</v>
      </c>
      <c r="U6" s="423" t="str">
        <f t="shared" si="0"/>
        <v>Valid</v>
      </c>
      <c r="V6" s="423" t="str">
        <f t="shared" si="0"/>
        <v>Valid</v>
      </c>
      <c r="W6" s="423" t="str">
        <f t="shared" si="0"/>
        <v>Valid</v>
      </c>
      <c r="X6" s="423" t="str">
        <f t="shared" si="0"/>
        <v>Valid</v>
      </c>
      <c r="Y6" s="423" t="str">
        <f t="shared" si="0"/>
        <v>Valid</v>
      </c>
      <c r="Z6" s="423" t="str">
        <f t="shared" si="0"/>
        <v>Valid</v>
      </c>
      <c r="AA6" s="423" t="str">
        <f t="shared" si="0"/>
        <v>Valid</v>
      </c>
      <c r="AB6" s="423" t="str">
        <f t="shared" si="0"/>
        <v>Valid</v>
      </c>
      <c r="AC6" s="423" t="str">
        <f t="shared" si="0"/>
        <v>Valid</v>
      </c>
      <c r="AD6" s="423" t="str">
        <f t="shared" si="0"/>
        <v>Valid</v>
      </c>
      <c r="AE6" s="423" t="str">
        <f t="shared" si="0"/>
        <v>Valid</v>
      </c>
      <c r="AF6" s="423" t="str">
        <f t="shared" si="0"/>
        <v>Valid</v>
      </c>
      <c r="AG6" s="423" t="str">
        <f t="shared" si="0"/>
        <v>Valid</v>
      </c>
      <c r="AH6" s="423" t="str">
        <f t="shared" si="0"/>
        <v>Valid</v>
      </c>
      <c r="AI6" s="423" t="str">
        <f t="shared" si="0"/>
        <v>Valid</v>
      </c>
      <c r="AJ6" s="423" t="str">
        <f t="shared" si="0"/>
        <v>Valid</v>
      </c>
      <c r="AK6" s="423" t="str">
        <f t="shared" si="0"/>
        <v>Valid</v>
      </c>
      <c r="AL6" s="423" t="str">
        <f t="shared" si="0"/>
        <v>Valid</v>
      </c>
      <c r="AM6" s="423" t="str">
        <f t="shared" si="0"/>
        <v>Valid</v>
      </c>
      <c r="AN6" s="423" t="str">
        <f t="shared" si="0"/>
        <v>Valid</v>
      </c>
      <c r="AO6" s="423" t="str">
        <f t="shared" si="0"/>
        <v>Valid</v>
      </c>
      <c r="AP6" s="423" t="str">
        <f t="shared" si="0"/>
        <v>Valid</v>
      </c>
      <c r="AQ6" s="423" t="str">
        <f t="shared" si="0"/>
        <v>Valid</v>
      </c>
      <c r="AR6" s="423" t="str">
        <f t="shared" si="0"/>
        <v>Valid</v>
      </c>
      <c r="AS6" s="423" t="str">
        <f t="shared" si="0"/>
        <v>Valid</v>
      </c>
      <c r="AT6" s="423" t="str">
        <f t="shared" si="0"/>
        <v>Valid</v>
      </c>
      <c r="AU6" s="423" t="str">
        <f t="shared" si="0"/>
        <v>Valid</v>
      </c>
      <c r="AV6" s="423" t="str">
        <f t="shared" si="0"/>
        <v>Valid</v>
      </c>
      <c r="AW6" s="423" t="str">
        <f t="shared" si="0"/>
        <v>Valid</v>
      </c>
      <c r="AX6" s="423" t="str">
        <f t="shared" si="0"/>
        <v>Valid</v>
      </c>
      <c r="AY6" s="423" t="str">
        <f t="shared" si="0"/>
        <v>Valid</v>
      </c>
      <c r="AZ6" s="423" t="str">
        <f t="shared" si="0"/>
        <v>Valid</v>
      </c>
      <c r="BA6" s="423" t="str">
        <f t="shared" si="0"/>
        <v>Valid</v>
      </c>
      <c r="BB6" s="423" t="str">
        <f t="shared" si="0"/>
        <v>Valid</v>
      </c>
      <c r="BC6" s="423" t="str">
        <f t="shared" si="0"/>
        <v>Valid</v>
      </c>
      <c r="BD6" s="423" t="str">
        <f t="shared" si="0"/>
        <v>Valid</v>
      </c>
      <c r="BE6" s="423" t="str">
        <f t="shared" si="0"/>
        <v>Valid</v>
      </c>
      <c r="BF6" s="423" t="str">
        <f t="shared" si="0"/>
        <v>Valid</v>
      </c>
      <c r="BG6" s="423" t="str">
        <f t="shared" si="0"/>
        <v>Valid</v>
      </c>
      <c r="BH6" s="423" t="str">
        <f t="shared" si="0"/>
        <v>Valid</v>
      </c>
      <c r="BI6" s="423" t="str">
        <f t="shared" si="0"/>
        <v>Valid</v>
      </c>
      <c r="BJ6" s="423" t="str">
        <f t="shared" si="0"/>
        <v>Valid</v>
      </c>
      <c r="BK6" s="423" t="str">
        <f t="shared" si="0"/>
        <v>Valid</v>
      </c>
      <c r="BL6" s="423" t="str">
        <f t="shared" si="0"/>
        <v>Valid</v>
      </c>
      <c r="BM6" s="423" t="str">
        <f t="shared" si="0"/>
        <v>Valid</v>
      </c>
      <c r="BN6" s="423" t="str">
        <f t="shared" si="0"/>
        <v>Valid</v>
      </c>
      <c r="BO6" s="423" t="str">
        <f t="shared" ref="BO6:DZ6" si="1">IF(BO37=FALSE,"Q&amp;A, Vehicle "&amp;BO5&amp;": Enter Value","Valid")</f>
        <v>Valid</v>
      </c>
      <c r="BP6" s="423" t="str">
        <f t="shared" si="1"/>
        <v>Valid</v>
      </c>
      <c r="BQ6" s="423" t="str">
        <f t="shared" si="1"/>
        <v>Valid</v>
      </c>
      <c r="BR6" s="423" t="str">
        <f t="shared" si="1"/>
        <v>Valid</v>
      </c>
      <c r="BS6" s="423" t="str">
        <f t="shared" si="1"/>
        <v>Valid</v>
      </c>
      <c r="BT6" s="423" t="str">
        <f t="shared" si="1"/>
        <v>Valid</v>
      </c>
      <c r="BU6" s="423" t="str">
        <f t="shared" si="1"/>
        <v>Valid</v>
      </c>
      <c r="BV6" s="423" t="str">
        <f t="shared" si="1"/>
        <v>Valid</v>
      </c>
      <c r="BW6" s="423" t="str">
        <f t="shared" si="1"/>
        <v>Valid</v>
      </c>
      <c r="BX6" s="423" t="str">
        <f t="shared" si="1"/>
        <v>Valid</v>
      </c>
      <c r="BY6" s="423" t="str">
        <f t="shared" si="1"/>
        <v>Valid</v>
      </c>
      <c r="BZ6" s="423" t="str">
        <f t="shared" si="1"/>
        <v>Valid</v>
      </c>
      <c r="CA6" s="423" t="str">
        <f t="shared" si="1"/>
        <v>Valid</v>
      </c>
      <c r="CB6" s="423" t="str">
        <f t="shared" si="1"/>
        <v>Valid</v>
      </c>
      <c r="CC6" s="423" t="str">
        <f t="shared" si="1"/>
        <v>Valid</v>
      </c>
      <c r="CD6" s="423" t="str">
        <f t="shared" si="1"/>
        <v>Valid</v>
      </c>
      <c r="CE6" s="423" t="str">
        <f t="shared" si="1"/>
        <v>Valid</v>
      </c>
      <c r="CF6" s="423" t="str">
        <f t="shared" si="1"/>
        <v>Valid</v>
      </c>
      <c r="CG6" s="423" t="str">
        <f t="shared" si="1"/>
        <v>Valid</v>
      </c>
      <c r="CH6" s="423" t="str">
        <f t="shared" si="1"/>
        <v>Valid</v>
      </c>
      <c r="CI6" s="423" t="str">
        <f t="shared" si="1"/>
        <v>Valid</v>
      </c>
      <c r="CJ6" s="423" t="str">
        <f t="shared" si="1"/>
        <v>Valid</v>
      </c>
      <c r="CK6" s="423" t="str">
        <f t="shared" si="1"/>
        <v>Valid</v>
      </c>
      <c r="CL6" s="423" t="str">
        <f t="shared" si="1"/>
        <v>Valid</v>
      </c>
      <c r="CM6" s="423" t="str">
        <f t="shared" si="1"/>
        <v>Valid</v>
      </c>
      <c r="CN6" s="423" t="str">
        <f t="shared" si="1"/>
        <v>Valid</v>
      </c>
      <c r="CO6" s="423" t="str">
        <f t="shared" si="1"/>
        <v>Valid</v>
      </c>
      <c r="CP6" s="423" t="str">
        <f t="shared" si="1"/>
        <v>Valid</v>
      </c>
      <c r="CQ6" s="423" t="str">
        <f t="shared" si="1"/>
        <v>Valid</v>
      </c>
      <c r="CR6" s="423" t="str">
        <f t="shared" si="1"/>
        <v>Valid</v>
      </c>
      <c r="CS6" s="423" t="str">
        <f t="shared" si="1"/>
        <v>Valid</v>
      </c>
      <c r="CT6" s="423" t="str">
        <f t="shared" si="1"/>
        <v>Valid</v>
      </c>
      <c r="CU6" s="423" t="str">
        <f t="shared" si="1"/>
        <v>Valid</v>
      </c>
      <c r="CV6" s="423" t="str">
        <f t="shared" si="1"/>
        <v>Valid</v>
      </c>
      <c r="CW6" s="423" t="str">
        <f t="shared" si="1"/>
        <v>Valid</v>
      </c>
      <c r="CX6" s="423" t="str">
        <f t="shared" si="1"/>
        <v>Valid</v>
      </c>
      <c r="CY6" s="423" t="str">
        <f t="shared" si="1"/>
        <v>Valid</v>
      </c>
      <c r="CZ6" s="423" t="str">
        <f t="shared" si="1"/>
        <v>Valid</v>
      </c>
      <c r="DA6" s="423" t="str">
        <f t="shared" si="1"/>
        <v>Valid</v>
      </c>
      <c r="DB6" s="423" t="str">
        <f t="shared" si="1"/>
        <v>Valid</v>
      </c>
      <c r="DC6" s="423" t="str">
        <f t="shared" si="1"/>
        <v>Valid</v>
      </c>
      <c r="DD6" s="423" t="str">
        <f t="shared" si="1"/>
        <v>Valid</v>
      </c>
      <c r="DE6" s="423" t="str">
        <f t="shared" si="1"/>
        <v>Valid</v>
      </c>
      <c r="DF6" s="423" t="str">
        <f t="shared" si="1"/>
        <v>Valid</v>
      </c>
      <c r="DG6" s="423" t="str">
        <f t="shared" si="1"/>
        <v>Valid</v>
      </c>
      <c r="DH6" s="423" t="str">
        <f t="shared" si="1"/>
        <v>Valid</v>
      </c>
      <c r="DI6" s="423" t="str">
        <f t="shared" si="1"/>
        <v>Valid</v>
      </c>
      <c r="DJ6" s="423" t="str">
        <f t="shared" si="1"/>
        <v>Valid</v>
      </c>
      <c r="DK6" s="423" t="str">
        <f t="shared" si="1"/>
        <v>Valid</v>
      </c>
      <c r="DL6" s="423" t="str">
        <f t="shared" si="1"/>
        <v>Valid</v>
      </c>
      <c r="DM6" s="423" t="str">
        <f t="shared" si="1"/>
        <v>Valid</v>
      </c>
      <c r="DN6" s="423" t="str">
        <f t="shared" si="1"/>
        <v>Valid</v>
      </c>
      <c r="DO6" s="423" t="str">
        <f t="shared" si="1"/>
        <v>Valid</v>
      </c>
      <c r="DP6" s="423" t="str">
        <f t="shared" si="1"/>
        <v>Valid</v>
      </c>
      <c r="DQ6" s="423" t="str">
        <f t="shared" si="1"/>
        <v>Valid</v>
      </c>
      <c r="DR6" s="423" t="str">
        <f t="shared" si="1"/>
        <v>Valid</v>
      </c>
      <c r="DS6" s="423" t="str">
        <f t="shared" si="1"/>
        <v>Valid</v>
      </c>
      <c r="DT6" s="423" t="str">
        <f t="shared" si="1"/>
        <v>Valid</v>
      </c>
      <c r="DU6" s="423" t="str">
        <f t="shared" si="1"/>
        <v>Valid</v>
      </c>
      <c r="DV6" s="423" t="str">
        <f t="shared" si="1"/>
        <v>Valid</v>
      </c>
      <c r="DW6" s="423" t="str">
        <f t="shared" si="1"/>
        <v>Valid</v>
      </c>
      <c r="DX6" s="423" t="str">
        <f t="shared" si="1"/>
        <v>Valid</v>
      </c>
      <c r="DY6" s="423" t="str">
        <f t="shared" si="1"/>
        <v>Valid</v>
      </c>
      <c r="DZ6" s="423" t="str">
        <f t="shared" si="1"/>
        <v>Valid</v>
      </c>
      <c r="EA6" s="423" t="str">
        <f t="shared" ref="EA6:GL6" si="2">IF(EA37=FALSE,"Q&amp;A, Vehicle "&amp;EA5&amp;": Enter Value","Valid")</f>
        <v>Valid</v>
      </c>
      <c r="EB6" s="423" t="str">
        <f t="shared" si="2"/>
        <v>Valid</v>
      </c>
      <c r="EC6" s="423" t="str">
        <f t="shared" si="2"/>
        <v>Valid</v>
      </c>
      <c r="ED6" s="423" t="str">
        <f t="shared" si="2"/>
        <v>Valid</v>
      </c>
      <c r="EE6" s="423" t="str">
        <f t="shared" si="2"/>
        <v>Valid</v>
      </c>
      <c r="EF6" s="423" t="str">
        <f t="shared" si="2"/>
        <v>Valid</v>
      </c>
      <c r="EG6" s="423" t="str">
        <f t="shared" si="2"/>
        <v>Valid</v>
      </c>
      <c r="EH6" s="423" t="str">
        <f t="shared" si="2"/>
        <v>Valid</v>
      </c>
      <c r="EI6" s="423" t="str">
        <f t="shared" si="2"/>
        <v>Valid</v>
      </c>
      <c r="EJ6" s="423" t="str">
        <f t="shared" si="2"/>
        <v>Valid</v>
      </c>
      <c r="EK6" s="423" t="str">
        <f t="shared" si="2"/>
        <v>Valid</v>
      </c>
      <c r="EL6" s="423" t="str">
        <f t="shared" si="2"/>
        <v>Valid</v>
      </c>
      <c r="EM6" s="423" t="str">
        <f t="shared" si="2"/>
        <v>Valid</v>
      </c>
      <c r="EN6" s="423" t="str">
        <f t="shared" si="2"/>
        <v>Valid</v>
      </c>
      <c r="EO6" s="423" t="str">
        <f t="shared" si="2"/>
        <v>Valid</v>
      </c>
      <c r="EP6" s="423" t="str">
        <f t="shared" si="2"/>
        <v>Valid</v>
      </c>
      <c r="EQ6" s="423" t="str">
        <f t="shared" si="2"/>
        <v>Valid</v>
      </c>
      <c r="ER6" s="423" t="str">
        <f t="shared" si="2"/>
        <v>Valid</v>
      </c>
      <c r="ES6" s="423" t="str">
        <f t="shared" si="2"/>
        <v>Valid</v>
      </c>
      <c r="ET6" s="423" t="str">
        <f t="shared" si="2"/>
        <v>Valid</v>
      </c>
      <c r="EU6" s="423" t="str">
        <f t="shared" si="2"/>
        <v>Valid</v>
      </c>
      <c r="EV6" s="423" t="str">
        <f t="shared" si="2"/>
        <v>Valid</v>
      </c>
      <c r="EW6" s="423" t="str">
        <f t="shared" si="2"/>
        <v>Valid</v>
      </c>
      <c r="EX6" s="423" t="str">
        <f t="shared" si="2"/>
        <v>Valid</v>
      </c>
      <c r="EY6" s="423" t="str">
        <f t="shared" si="2"/>
        <v>Valid</v>
      </c>
      <c r="EZ6" s="423" t="str">
        <f t="shared" si="2"/>
        <v>Valid</v>
      </c>
      <c r="FA6" s="423" t="str">
        <f t="shared" si="2"/>
        <v>Valid</v>
      </c>
      <c r="FB6" s="423" t="str">
        <f t="shared" si="2"/>
        <v>Valid</v>
      </c>
      <c r="FC6" s="423" t="str">
        <f t="shared" si="2"/>
        <v>Valid</v>
      </c>
      <c r="FD6" s="423" t="str">
        <f t="shared" si="2"/>
        <v>Valid</v>
      </c>
      <c r="FE6" s="423" t="str">
        <f t="shared" si="2"/>
        <v>Valid</v>
      </c>
      <c r="FF6" s="423" t="str">
        <f t="shared" si="2"/>
        <v>Valid</v>
      </c>
      <c r="FG6" s="423" t="str">
        <f t="shared" si="2"/>
        <v>Valid</v>
      </c>
      <c r="FH6" s="423" t="str">
        <f t="shared" si="2"/>
        <v>Valid</v>
      </c>
      <c r="FI6" s="423" t="str">
        <f t="shared" si="2"/>
        <v>Valid</v>
      </c>
      <c r="FJ6" s="423" t="str">
        <f t="shared" si="2"/>
        <v>Valid</v>
      </c>
      <c r="FK6" s="423" t="str">
        <f t="shared" si="2"/>
        <v>Valid</v>
      </c>
      <c r="FL6" s="423" t="str">
        <f t="shared" si="2"/>
        <v>Valid</v>
      </c>
      <c r="FM6" s="423" t="str">
        <f t="shared" si="2"/>
        <v>Valid</v>
      </c>
      <c r="FN6" s="423" t="str">
        <f t="shared" si="2"/>
        <v>Valid</v>
      </c>
      <c r="FO6" s="423" t="str">
        <f t="shared" si="2"/>
        <v>Valid</v>
      </c>
      <c r="FP6" s="423" t="str">
        <f t="shared" si="2"/>
        <v>Valid</v>
      </c>
      <c r="FQ6" s="423" t="str">
        <f t="shared" si="2"/>
        <v>Valid</v>
      </c>
      <c r="FR6" s="423" t="str">
        <f t="shared" si="2"/>
        <v>Valid</v>
      </c>
      <c r="FS6" s="423" t="str">
        <f t="shared" si="2"/>
        <v>Valid</v>
      </c>
      <c r="FT6" s="423" t="str">
        <f t="shared" si="2"/>
        <v>Valid</v>
      </c>
      <c r="FU6" s="423" t="str">
        <f t="shared" si="2"/>
        <v>Valid</v>
      </c>
      <c r="FV6" s="423" t="str">
        <f t="shared" si="2"/>
        <v>Valid</v>
      </c>
      <c r="FW6" s="423" t="str">
        <f t="shared" si="2"/>
        <v>Valid</v>
      </c>
      <c r="FX6" s="423" t="str">
        <f t="shared" si="2"/>
        <v>Valid</v>
      </c>
      <c r="FY6" s="423" t="str">
        <f t="shared" si="2"/>
        <v>Valid</v>
      </c>
      <c r="FZ6" s="423" t="str">
        <f t="shared" si="2"/>
        <v>Valid</v>
      </c>
      <c r="GA6" s="423" t="str">
        <f t="shared" si="2"/>
        <v>Valid</v>
      </c>
      <c r="GB6" s="423" t="str">
        <f t="shared" si="2"/>
        <v>Valid</v>
      </c>
      <c r="GC6" s="423" t="str">
        <f t="shared" si="2"/>
        <v>Valid</v>
      </c>
      <c r="GD6" s="423" t="str">
        <f t="shared" si="2"/>
        <v>Valid</v>
      </c>
      <c r="GE6" s="423" t="str">
        <f t="shared" si="2"/>
        <v>Valid</v>
      </c>
      <c r="GF6" s="423" t="str">
        <f t="shared" si="2"/>
        <v>Valid</v>
      </c>
      <c r="GG6" s="423" t="str">
        <f t="shared" si="2"/>
        <v>Valid</v>
      </c>
      <c r="GH6" s="423" t="str">
        <f t="shared" si="2"/>
        <v>Valid</v>
      </c>
      <c r="GI6" s="423" t="str">
        <f t="shared" si="2"/>
        <v>Valid</v>
      </c>
      <c r="GJ6" s="423" t="str">
        <f t="shared" si="2"/>
        <v>Valid</v>
      </c>
      <c r="GK6" s="423" t="str">
        <f t="shared" si="2"/>
        <v>Valid</v>
      </c>
      <c r="GL6" s="423" t="str">
        <f t="shared" si="2"/>
        <v>Valid</v>
      </c>
      <c r="GM6" s="423" t="str">
        <f t="shared" ref="GM6:GS6" si="3">IF(GM37=FALSE,"Q&amp;A, Vehicle "&amp;GM5&amp;": Enter Value","Valid")</f>
        <v>Valid</v>
      </c>
      <c r="GN6" s="423" t="str">
        <f t="shared" si="3"/>
        <v>Valid</v>
      </c>
      <c r="GO6" s="423" t="str">
        <f t="shared" si="3"/>
        <v>Valid</v>
      </c>
      <c r="GP6" s="423" t="str">
        <f t="shared" si="3"/>
        <v>Valid</v>
      </c>
      <c r="GQ6" s="423" t="str">
        <f t="shared" si="3"/>
        <v>Valid</v>
      </c>
      <c r="GR6" s="423" t="str">
        <f t="shared" si="3"/>
        <v>Valid</v>
      </c>
      <c r="GS6" s="423" t="str">
        <f t="shared" si="3"/>
        <v>Valid</v>
      </c>
    </row>
    <row r="7" spans="1:201">
      <c r="A7" s="423" t="s">
        <v>207</v>
      </c>
      <c r="B7" s="423" t="str">
        <f>IF(B38=FALSE,"Q&amp;A, Vehicle "&amp;B5&amp;": Enter Year","Valid")</f>
        <v>Valid</v>
      </c>
      <c r="C7" s="423" t="str">
        <f t="shared" ref="C7:BN7" si="4">IF(C38=FALSE,"Q&amp;A, Vehicle "&amp;C5&amp;": Enter Year","Valid")</f>
        <v>Valid</v>
      </c>
      <c r="D7" s="423" t="str">
        <f t="shared" si="4"/>
        <v>Valid</v>
      </c>
      <c r="E7" s="423" t="str">
        <f t="shared" si="4"/>
        <v>Valid</v>
      </c>
      <c r="F7" s="423" t="str">
        <f t="shared" si="4"/>
        <v>Valid</v>
      </c>
      <c r="G7" s="423" t="str">
        <f t="shared" si="4"/>
        <v>Valid</v>
      </c>
      <c r="H7" s="423" t="str">
        <f t="shared" si="4"/>
        <v>Valid</v>
      </c>
      <c r="I7" s="423" t="str">
        <f t="shared" si="4"/>
        <v>Valid</v>
      </c>
      <c r="J7" s="423" t="str">
        <f t="shared" si="4"/>
        <v>Valid</v>
      </c>
      <c r="K7" s="423" t="str">
        <f t="shared" si="4"/>
        <v>Valid</v>
      </c>
      <c r="L7" s="423" t="str">
        <f t="shared" si="4"/>
        <v>Valid</v>
      </c>
      <c r="M7" s="423" t="str">
        <f t="shared" si="4"/>
        <v>Valid</v>
      </c>
      <c r="N7" s="423" t="str">
        <f t="shared" si="4"/>
        <v>Valid</v>
      </c>
      <c r="O7" s="423" t="str">
        <f t="shared" si="4"/>
        <v>Valid</v>
      </c>
      <c r="P7" s="423" t="str">
        <f t="shared" si="4"/>
        <v>Valid</v>
      </c>
      <c r="Q7" s="423" t="str">
        <f t="shared" si="4"/>
        <v>Valid</v>
      </c>
      <c r="R7" s="423" t="str">
        <f t="shared" si="4"/>
        <v>Valid</v>
      </c>
      <c r="S7" s="423" t="str">
        <f t="shared" si="4"/>
        <v>Valid</v>
      </c>
      <c r="T7" s="423" t="str">
        <f t="shared" si="4"/>
        <v>Valid</v>
      </c>
      <c r="U7" s="423" t="str">
        <f t="shared" si="4"/>
        <v>Valid</v>
      </c>
      <c r="V7" s="423" t="str">
        <f t="shared" si="4"/>
        <v>Valid</v>
      </c>
      <c r="W7" s="423" t="str">
        <f t="shared" si="4"/>
        <v>Valid</v>
      </c>
      <c r="X7" s="423" t="str">
        <f t="shared" si="4"/>
        <v>Valid</v>
      </c>
      <c r="Y7" s="423" t="str">
        <f t="shared" si="4"/>
        <v>Valid</v>
      </c>
      <c r="Z7" s="423" t="str">
        <f t="shared" si="4"/>
        <v>Valid</v>
      </c>
      <c r="AA7" s="423" t="str">
        <f t="shared" si="4"/>
        <v>Valid</v>
      </c>
      <c r="AB7" s="423" t="str">
        <f t="shared" si="4"/>
        <v>Valid</v>
      </c>
      <c r="AC7" s="423" t="str">
        <f t="shared" si="4"/>
        <v>Valid</v>
      </c>
      <c r="AD7" s="423" t="str">
        <f t="shared" si="4"/>
        <v>Valid</v>
      </c>
      <c r="AE7" s="423" t="str">
        <f t="shared" si="4"/>
        <v>Valid</v>
      </c>
      <c r="AF7" s="423" t="str">
        <f t="shared" si="4"/>
        <v>Valid</v>
      </c>
      <c r="AG7" s="423" t="str">
        <f t="shared" si="4"/>
        <v>Valid</v>
      </c>
      <c r="AH7" s="423" t="str">
        <f t="shared" si="4"/>
        <v>Valid</v>
      </c>
      <c r="AI7" s="423" t="str">
        <f t="shared" si="4"/>
        <v>Valid</v>
      </c>
      <c r="AJ7" s="423" t="str">
        <f t="shared" si="4"/>
        <v>Valid</v>
      </c>
      <c r="AK7" s="423" t="str">
        <f t="shared" si="4"/>
        <v>Valid</v>
      </c>
      <c r="AL7" s="423" t="str">
        <f t="shared" si="4"/>
        <v>Valid</v>
      </c>
      <c r="AM7" s="423" t="str">
        <f t="shared" si="4"/>
        <v>Valid</v>
      </c>
      <c r="AN7" s="423" t="str">
        <f t="shared" si="4"/>
        <v>Valid</v>
      </c>
      <c r="AO7" s="423" t="str">
        <f t="shared" si="4"/>
        <v>Valid</v>
      </c>
      <c r="AP7" s="423" t="str">
        <f t="shared" si="4"/>
        <v>Valid</v>
      </c>
      <c r="AQ7" s="423" t="str">
        <f t="shared" si="4"/>
        <v>Valid</v>
      </c>
      <c r="AR7" s="423" t="str">
        <f t="shared" si="4"/>
        <v>Valid</v>
      </c>
      <c r="AS7" s="423" t="str">
        <f t="shared" si="4"/>
        <v>Valid</v>
      </c>
      <c r="AT7" s="423" t="str">
        <f t="shared" si="4"/>
        <v>Valid</v>
      </c>
      <c r="AU7" s="423" t="str">
        <f t="shared" si="4"/>
        <v>Valid</v>
      </c>
      <c r="AV7" s="423" t="str">
        <f t="shared" si="4"/>
        <v>Valid</v>
      </c>
      <c r="AW7" s="423" t="str">
        <f t="shared" si="4"/>
        <v>Valid</v>
      </c>
      <c r="AX7" s="423" t="str">
        <f t="shared" si="4"/>
        <v>Valid</v>
      </c>
      <c r="AY7" s="423" t="str">
        <f t="shared" si="4"/>
        <v>Valid</v>
      </c>
      <c r="AZ7" s="423" t="str">
        <f t="shared" si="4"/>
        <v>Valid</v>
      </c>
      <c r="BA7" s="423" t="str">
        <f t="shared" si="4"/>
        <v>Valid</v>
      </c>
      <c r="BB7" s="423" t="str">
        <f t="shared" si="4"/>
        <v>Valid</v>
      </c>
      <c r="BC7" s="423" t="str">
        <f t="shared" si="4"/>
        <v>Valid</v>
      </c>
      <c r="BD7" s="423" t="str">
        <f t="shared" si="4"/>
        <v>Valid</v>
      </c>
      <c r="BE7" s="423" t="str">
        <f t="shared" si="4"/>
        <v>Valid</v>
      </c>
      <c r="BF7" s="423" t="str">
        <f t="shared" si="4"/>
        <v>Valid</v>
      </c>
      <c r="BG7" s="423" t="str">
        <f t="shared" si="4"/>
        <v>Valid</v>
      </c>
      <c r="BH7" s="423" t="str">
        <f t="shared" si="4"/>
        <v>Valid</v>
      </c>
      <c r="BI7" s="423" t="str">
        <f t="shared" si="4"/>
        <v>Valid</v>
      </c>
      <c r="BJ7" s="423" t="str">
        <f t="shared" si="4"/>
        <v>Valid</v>
      </c>
      <c r="BK7" s="423" t="str">
        <f t="shared" si="4"/>
        <v>Valid</v>
      </c>
      <c r="BL7" s="423" t="str">
        <f t="shared" si="4"/>
        <v>Valid</v>
      </c>
      <c r="BM7" s="423" t="str">
        <f t="shared" si="4"/>
        <v>Valid</v>
      </c>
      <c r="BN7" s="423" t="str">
        <f t="shared" si="4"/>
        <v>Valid</v>
      </c>
      <c r="BO7" s="423" t="str">
        <f t="shared" ref="BO7:DZ7" si="5">IF(BO38=FALSE,"Q&amp;A, Vehicle "&amp;BO5&amp;": Enter Year","Valid")</f>
        <v>Valid</v>
      </c>
      <c r="BP7" s="423" t="str">
        <f t="shared" si="5"/>
        <v>Valid</v>
      </c>
      <c r="BQ7" s="423" t="str">
        <f t="shared" si="5"/>
        <v>Valid</v>
      </c>
      <c r="BR7" s="423" t="str">
        <f t="shared" si="5"/>
        <v>Valid</v>
      </c>
      <c r="BS7" s="423" t="str">
        <f t="shared" si="5"/>
        <v>Valid</v>
      </c>
      <c r="BT7" s="423" t="str">
        <f t="shared" si="5"/>
        <v>Valid</v>
      </c>
      <c r="BU7" s="423" t="str">
        <f t="shared" si="5"/>
        <v>Valid</v>
      </c>
      <c r="BV7" s="423" t="str">
        <f t="shared" si="5"/>
        <v>Valid</v>
      </c>
      <c r="BW7" s="423" t="str">
        <f t="shared" si="5"/>
        <v>Valid</v>
      </c>
      <c r="BX7" s="423" t="str">
        <f t="shared" si="5"/>
        <v>Valid</v>
      </c>
      <c r="BY7" s="423" t="str">
        <f t="shared" si="5"/>
        <v>Valid</v>
      </c>
      <c r="BZ7" s="423" t="str">
        <f t="shared" si="5"/>
        <v>Valid</v>
      </c>
      <c r="CA7" s="423" t="str">
        <f t="shared" si="5"/>
        <v>Valid</v>
      </c>
      <c r="CB7" s="423" t="str">
        <f t="shared" si="5"/>
        <v>Valid</v>
      </c>
      <c r="CC7" s="423" t="str">
        <f t="shared" si="5"/>
        <v>Valid</v>
      </c>
      <c r="CD7" s="423" t="str">
        <f t="shared" si="5"/>
        <v>Valid</v>
      </c>
      <c r="CE7" s="423" t="str">
        <f t="shared" si="5"/>
        <v>Valid</v>
      </c>
      <c r="CF7" s="423" t="str">
        <f t="shared" si="5"/>
        <v>Valid</v>
      </c>
      <c r="CG7" s="423" t="str">
        <f t="shared" si="5"/>
        <v>Valid</v>
      </c>
      <c r="CH7" s="423" t="str">
        <f t="shared" si="5"/>
        <v>Valid</v>
      </c>
      <c r="CI7" s="423" t="str">
        <f t="shared" si="5"/>
        <v>Valid</v>
      </c>
      <c r="CJ7" s="423" t="str">
        <f t="shared" si="5"/>
        <v>Valid</v>
      </c>
      <c r="CK7" s="423" t="str">
        <f t="shared" si="5"/>
        <v>Valid</v>
      </c>
      <c r="CL7" s="423" t="str">
        <f t="shared" si="5"/>
        <v>Valid</v>
      </c>
      <c r="CM7" s="423" t="str">
        <f t="shared" si="5"/>
        <v>Valid</v>
      </c>
      <c r="CN7" s="423" t="str">
        <f t="shared" si="5"/>
        <v>Valid</v>
      </c>
      <c r="CO7" s="423" t="str">
        <f t="shared" si="5"/>
        <v>Valid</v>
      </c>
      <c r="CP7" s="423" t="str">
        <f t="shared" si="5"/>
        <v>Valid</v>
      </c>
      <c r="CQ7" s="423" t="str">
        <f t="shared" si="5"/>
        <v>Valid</v>
      </c>
      <c r="CR7" s="423" t="str">
        <f t="shared" si="5"/>
        <v>Valid</v>
      </c>
      <c r="CS7" s="423" t="str">
        <f t="shared" si="5"/>
        <v>Valid</v>
      </c>
      <c r="CT7" s="423" t="str">
        <f t="shared" si="5"/>
        <v>Valid</v>
      </c>
      <c r="CU7" s="423" t="str">
        <f t="shared" si="5"/>
        <v>Valid</v>
      </c>
      <c r="CV7" s="423" t="str">
        <f t="shared" si="5"/>
        <v>Valid</v>
      </c>
      <c r="CW7" s="423" t="str">
        <f t="shared" si="5"/>
        <v>Valid</v>
      </c>
      <c r="CX7" s="423" t="str">
        <f t="shared" si="5"/>
        <v>Valid</v>
      </c>
      <c r="CY7" s="423" t="str">
        <f t="shared" si="5"/>
        <v>Valid</v>
      </c>
      <c r="CZ7" s="423" t="str">
        <f t="shared" si="5"/>
        <v>Valid</v>
      </c>
      <c r="DA7" s="423" t="str">
        <f t="shared" si="5"/>
        <v>Valid</v>
      </c>
      <c r="DB7" s="423" t="str">
        <f t="shared" si="5"/>
        <v>Valid</v>
      </c>
      <c r="DC7" s="423" t="str">
        <f t="shared" si="5"/>
        <v>Valid</v>
      </c>
      <c r="DD7" s="423" t="str">
        <f t="shared" si="5"/>
        <v>Valid</v>
      </c>
      <c r="DE7" s="423" t="str">
        <f t="shared" si="5"/>
        <v>Valid</v>
      </c>
      <c r="DF7" s="423" t="str">
        <f t="shared" si="5"/>
        <v>Valid</v>
      </c>
      <c r="DG7" s="423" t="str">
        <f t="shared" si="5"/>
        <v>Valid</v>
      </c>
      <c r="DH7" s="423" t="str">
        <f t="shared" si="5"/>
        <v>Valid</v>
      </c>
      <c r="DI7" s="423" t="str">
        <f t="shared" si="5"/>
        <v>Valid</v>
      </c>
      <c r="DJ7" s="423" t="str">
        <f t="shared" si="5"/>
        <v>Valid</v>
      </c>
      <c r="DK7" s="423" t="str">
        <f t="shared" si="5"/>
        <v>Valid</v>
      </c>
      <c r="DL7" s="423" t="str">
        <f t="shared" si="5"/>
        <v>Valid</v>
      </c>
      <c r="DM7" s="423" t="str">
        <f t="shared" si="5"/>
        <v>Valid</v>
      </c>
      <c r="DN7" s="423" t="str">
        <f t="shared" si="5"/>
        <v>Valid</v>
      </c>
      <c r="DO7" s="423" t="str">
        <f t="shared" si="5"/>
        <v>Valid</v>
      </c>
      <c r="DP7" s="423" t="str">
        <f t="shared" si="5"/>
        <v>Valid</v>
      </c>
      <c r="DQ7" s="423" t="str">
        <f t="shared" si="5"/>
        <v>Valid</v>
      </c>
      <c r="DR7" s="423" t="str">
        <f t="shared" si="5"/>
        <v>Valid</v>
      </c>
      <c r="DS7" s="423" t="str">
        <f t="shared" si="5"/>
        <v>Valid</v>
      </c>
      <c r="DT7" s="423" t="str">
        <f t="shared" si="5"/>
        <v>Valid</v>
      </c>
      <c r="DU7" s="423" t="str">
        <f t="shared" si="5"/>
        <v>Valid</v>
      </c>
      <c r="DV7" s="423" t="str">
        <f t="shared" si="5"/>
        <v>Valid</v>
      </c>
      <c r="DW7" s="423" t="str">
        <f t="shared" si="5"/>
        <v>Valid</v>
      </c>
      <c r="DX7" s="423" t="str">
        <f t="shared" si="5"/>
        <v>Valid</v>
      </c>
      <c r="DY7" s="423" t="str">
        <f t="shared" si="5"/>
        <v>Valid</v>
      </c>
      <c r="DZ7" s="423" t="str">
        <f t="shared" si="5"/>
        <v>Valid</v>
      </c>
      <c r="EA7" s="423" t="str">
        <f t="shared" ref="EA7:GL7" si="6">IF(EA38=FALSE,"Q&amp;A, Vehicle "&amp;EA5&amp;": Enter Year","Valid")</f>
        <v>Valid</v>
      </c>
      <c r="EB7" s="423" t="str">
        <f t="shared" si="6"/>
        <v>Valid</v>
      </c>
      <c r="EC7" s="423" t="str">
        <f t="shared" si="6"/>
        <v>Valid</v>
      </c>
      <c r="ED7" s="423" t="str">
        <f t="shared" si="6"/>
        <v>Valid</v>
      </c>
      <c r="EE7" s="423" t="str">
        <f t="shared" si="6"/>
        <v>Valid</v>
      </c>
      <c r="EF7" s="423" t="str">
        <f t="shared" si="6"/>
        <v>Valid</v>
      </c>
      <c r="EG7" s="423" t="str">
        <f t="shared" si="6"/>
        <v>Valid</v>
      </c>
      <c r="EH7" s="423" t="str">
        <f t="shared" si="6"/>
        <v>Valid</v>
      </c>
      <c r="EI7" s="423" t="str">
        <f t="shared" si="6"/>
        <v>Valid</v>
      </c>
      <c r="EJ7" s="423" t="str">
        <f t="shared" si="6"/>
        <v>Valid</v>
      </c>
      <c r="EK7" s="423" t="str">
        <f t="shared" si="6"/>
        <v>Valid</v>
      </c>
      <c r="EL7" s="423" t="str">
        <f t="shared" si="6"/>
        <v>Valid</v>
      </c>
      <c r="EM7" s="423" t="str">
        <f t="shared" si="6"/>
        <v>Valid</v>
      </c>
      <c r="EN7" s="423" t="str">
        <f t="shared" si="6"/>
        <v>Valid</v>
      </c>
      <c r="EO7" s="423" t="str">
        <f t="shared" si="6"/>
        <v>Valid</v>
      </c>
      <c r="EP7" s="423" t="str">
        <f t="shared" si="6"/>
        <v>Valid</v>
      </c>
      <c r="EQ7" s="423" t="str">
        <f t="shared" si="6"/>
        <v>Valid</v>
      </c>
      <c r="ER7" s="423" t="str">
        <f t="shared" si="6"/>
        <v>Valid</v>
      </c>
      <c r="ES7" s="423" t="str">
        <f t="shared" si="6"/>
        <v>Valid</v>
      </c>
      <c r="ET7" s="423" t="str">
        <f t="shared" si="6"/>
        <v>Valid</v>
      </c>
      <c r="EU7" s="423" t="str">
        <f t="shared" si="6"/>
        <v>Valid</v>
      </c>
      <c r="EV7" s="423" t="str">
        <f t="shared" si="6"/>
        <v>Valid</v>
      </c>
      <c r="EW7" s="423" t="str">
        <f t="shared" si="6"/>
        <v>Valid</v>
      </c>
      <c r="EX7" s="423" t="str">
        <f t="shared" si="6"/>
        <v>Valid</v>
      </c>
      <c r="EY7" s="423" t="str">
        <f t="shared" si="6"/>
        <v>Valid</v>
      </c>
      <c r="EZ7" s="423" t="str">
        <f t="shared" si="6"/>
        <v>Valid</v>
      </c>
      <c r="FA7" s="423" t="str">
        <f t="shared" si="6"/>
        <v>Valid</v>
      </c>
      <c r="FB7" s="423" t="str">
        <f t="shared" si="6"/>
        <v>Valid</v>
      </c>
      <c r="FC7" s="423" t="str">
        <f t="shared" si="6"/>
        <v>Valid</v>
      </c>
      <c r="FD7" s="423" t="str">
        <f t="shared" si="6"/>
        <v>Valid</v>
      </c>
      <c r="FE7" s="423" t="str">
        <f t="shared" si="6"/>
        <v>Valid</v>
      </c>
      <c r="FF7" s="423" t="str">
        <f t="shared" si="6"/>
        <v>Valid</v>
      </c>
      <c r="FG7" s="423" t="str">
        <f t="shared" si="6"/>
        <v>Valid</v>
      </c>
      <c r="FH7" s="423" t="str">
        <f t="shared" si="6"/>
        <v>Valid</v>
      </c>
      <c r="FI7" s="423" t="str">
        <f t="shared" si="6"/>
        <v>Valid</v>
      </c>
      <c r="FJ7" s="423" t="str">
        <f t="shared" si="6"/>
        <v>Valid</v>
      </c>
      <c r="FK7" s="423" t="str">
        <f t="shared" si="6"/>
        <v>Valid</v>
      </c>
      <c r="FL7" s="423" t="str">
        <f t="shared" si="6"/>
        <v>Valid</v>
      </c>
      <c r="FM7" s="423" t="str">
        <f t="shared" si="6"/>
        <v>Valid</v>
      </c>
      <c r="FN7" s="423" t="str">
        <f t="shared" si="6"/>
        <v>Valid</v>
      </c>
      <c r="FO7" s="423" t="str">
        <f t="shared" si="6"/>
        <v>Valid</v>
      </c>
      <c r="FP7" s="423" t="str">
        <f t="shared" si="6"/>
        <v>Valid</v>
      </c>
      <c r="FQ7" s="423" t="str">
        <f t="shared" si="6"/>
        <v>Valid</v>
      </c>
      <c r="FR7" s="423" t="str">
        <f t="shared" si="6"/>
        <v>Valid</v>
      </c>
      <c r="FS7" s="423" t="str">
        <f t="shared" si="6"/>
        <v>Valid</v>
      </c>
      <c r="FT7" s="423" t="str">
        <f t="shared" si="6"/>
        <v>Valid</v>
      </c>
      <c r="FU7" s="423" t="str">
        <f t="shared" si="6"/>
        <v>Valid</v>
      </c>
      <c r="FV7" s="423" t="str">
        <f t="shared" si="6"/>
        <v>Valid</v>
      </c>
      <c r="FW7" s="423" t="str">
        <f t="shared" si="6"/>
        <v>Valid</v>
      </c>
      <c r="FX7" s="423" t="str">
        <f t="shared" si="6"/>
        <v>Valid</v>
      </c>
      <c r="FY7" s="423" t="str">
        <f t="shared" si="6"/>
        <v>Valid</v>
      </c>
      <c r="FZ7" s="423" t="str">
        <f t="shared" si="6"/>
        <v>Valid</v>
      </c>
      <c r="GA7" s="423" t="str">
        <f t="shared" si="6"/>
        <v>Valid</v>
      </c>
      <c r="GB7" s="423" t="str">
        <f t="shared" si="6"/>
        <v>Valid</v>
      </c>
      <c r="GC7" s="423" t="str">
        <f t="shared" si="6"/>
        <v>Valid</v>
      </c>
      <c r="GD7" s="423" t="str">
        <f t="shared" si="6"/>
        <v>Valid</v>
      </c>
      <c r="GE7" s="423" t="str">
        <f t="shared" si="6"/>
        <v>Valid</v>
      </c>
      <c r="GF7" s="423" t="str">
        <f t="shared" si="6"/>
        <v>Valid</v>
      </c>
      <c r="GG7" s="423" t="str">
        <f t="shared" si="6"/>
        <v>Valid</v>
      </c>
      <c r="GH7" s="423" t="str">
        <f t="shared" si="6"/>
        <v>Valid</v>
      </c>
      <c r="GI7" s="423" t="str">
        <f t="shared" si="6"/>
        <v>Valid</v>
      </c>
      <c r="GJ7" s="423" t="str">
        <f t="shared" si="6"/>
        <v>Valid</v>
      </c>
      <c r="GK7" s="423" t="str">
        <f t="shared" si="6"/>
        <v>Valid</v>
      </c>
      <c r="GL7" s="423" t="str">
        <f t="shared" si="6"/>
        <v>Valid</v>
      </c>
      <c r="GM7" s="423" t="str">
        <f t="shared" ref="GM7:GS7" si="7">IF(GM38=FALSE,"Q&amp;A, Vehicle "&amp;GM5&amp;": Enter Year","Valid")</f>
        <v>Valid</v>
      </c>
      <c r="GN7" s="423" t="str">
        <f t="shared" si="7"/>
        <v>Valid</v>
      </c>
      <c r="GO7" s="423" t="str">
        <f t="shared" si="7"/>
        <v>Valid</v>
      </c>
      <c r="GP7" s="423" t="str">
        <f t="shared" si="7"/>
        <v>Valid</v>
      </c>
      <c r="GQ7" s="423" t="str">
        <f t="shared" si="7"/>
        <v>Valid</v>
      </c>
      <c r="GR7" s="423" t="str">
        <f t="shared" si="7"/>
        <v>Valid</v>
      </c>
      <c r="GS7" s="423" t="str">
        <f t="shared" si="7"/>
        <v>Valid</v>
      </c>
    </row>
    <row r="8" spans="1:201">
      <c r="A8" s="423" t="s">
        <v>9538</v>
      </c>
      <c r="B8" s="423" t="str">
        <f>IF(B39=FALSE,"Q&amp;A, Vehicle "&amp;B5&amp;": Enter Year","Valid")</f>
        <v>Valid</v>
      </c>
      <c r="C8" s="423" t="str">
        <f t="shared" ref="C8:BN8" si="8">IF(C39=FALSE,"Q&amp;A, Vehicle "&amp;C5&amp;": Enter Year","Valid")</f>
        <v>Valid</v>
      </c>
      <c r="D8" s="423" t="str">
        <f t="shared" si="8"/>
        <v>Valid</v>
      </c>
      <c r="E8" s="423" t="str">
        <f t="shared" si="8"/>
        <v>Valid</v>
      </c>
      <c r="F8" s="423" t="str">
        <f t="shared" si="8"/>
        <v>Valid</v>
      </c>
      <c r="G8" s="423" t="str">
        <f t="shared" si="8"/>
        <v>Valid</v>
      </c>
      <c r="H8" s="423" t="str">
        <f t="shared" si="8"/>
        <v>Valid</v>
      </c>
      <c r="I8" s="423" t="str">
        <f t="shared" si="8"/>
        <v>Valid</v>
      </c>
      <c r="J8" s="423" t="str">
        <f t="shared" si="8"/>
        <v>Valid</v>
      </c>
      <c r="K8" s="423" t="str">
        <f t="shared" si="8"/>
        <v>Valid</v>
      </c>
      <c r="L8" s="423" t="str">
        <f t="shared" si="8"/>
        <v>Valid</v>
      </c>
      <c r="M8" s="423" t="str">
        <f t="shared" si="8"/>
        <v>Valid</v>
      </c>
      <c r="N8" s="423" t="str">
        <f t="shared" si="8"/>
        <v>Valid</v>
      </c>
      <c r="O8" s="423" t="str">
        <f t="shared" si="8"/>
        <v>Valid</v>
      </c>
      <c r="P8" s="423" t="str">
        <f t="shared" si="8"/>
        <v>Valid</v>
      </c>
      <c r="Q8" s="423" t="str">
        <f t="shared" si="8"/>
        <v>Valid</v>
      </c>
      <c r="R8" s="423" t="str">
        <f t="shared" si="8"/>
        <v>Valid</v>
      </c>
      <c r="S8" s="423" t="str">
        <f t="shared" si="8"/>
        <v>Valid</v>
      </c>
      <c r="T8" s="423" t="str">
        <f t="shared" si="8"/>
        <v>Valid</v>
      </c>
      <c r="U8" s="423" t="str">
        <f t="shared" si="8"/>
        <v>Valid</v>
      </c>
      <c r="V8" s="423" t="str">
        <f t="shared" si="8"/>
        <v>Valid</v>
      </c>
      <c r="W8" s="423" t="str">
        <f t="shared" si="8"/>
        <v>Valid</v>
      </c>
      <c r="X8" s="423" t="str">
        <f t="shared" si="8"/>
        <v>Valid</v>
      </c>
      <c r="Y8" s="423" t="str">
        <f t="shared" si="8"/>
        <v>Valid</v>
      </c>
      <c r="Z8" s="423" t="str">
        <f t="shared" si="8"/>
        <v>Valid</v>
      </c>
      <c r="AA8" s="423" t="str">
        <f t="shared" si="8"/>
        <v>Valid</v>
      </c>
      <c r="AB8" s="423" t="str">
        <f t="shared" si="8"/>
        <v>Valid</v>
      </c>
      <c r="AC8" s="423" t="str">
        <f t="shared" si="8"/>
        <v>Valid</v>
      </c>
      <c r="AD8" s="423" t="str">
        <f t="shared" si="8"/>
        <v>Valid</v>
      </c>
      <c r="AE8" s="423" t="str">
        <f t="shared" si="8"/>
        <v>Valid</v>
      </c>
      <c r="AF8" s="423" t="str">
        <f t="shared" si="8"/>
        <v>Valid</v>
      </c>
      <c r="AG8" s="423" t="str">
        <f t="shared" si="8"/>
        <v>Valid</v>
      </c>
      <c r="AH8" s="423" t="str">
        <f t="shared" si="8"/>
        <v>Valid</v>
      </c>
      <c r="AI8" s="423" t="str">
        <f t="shared" si="8"/>
        <v>Valid</v>
      </c>
      <c r="AJ8" s="423" t="str">
        <f t="shared" si="8"/>
        <v>Valid</v>
      </c>
      <c r="AK8" s="423" t="str">
        <f t="shared" si="8"/>
        <v>Valid</v>
      </c>
      <c r="AL8" s="423" t="str">
        <f t="shared" si="8"/>
        <v>Valid</v>
      </c>
      <c r="AM8" s="423" t="str">
        <f t="shared" si="8"/>
        <v>Valid</v>
      </c>
      <c r="AN8" s="423" t="str">
        <f t="shared" si="8"/>
        <v>Valid</v>
      </c>
      <c r="AO8" s="423" t="str">
        <f t="shared" si="8"/>
        <v>Valid</v>
      </c>
      <c r="AP8" s="423" t="str">
        <f t="shared" si="8"/>
        <v>Valid</v>
      </c>
      <c r="AQ8" s="423" t="str">
        <f t="shared" si="8"/>
        <v>Valid</v>
      </c>
      <c r="AR8" s="423" t="str">
        <f t="shared" si="8"/>
        <v>Valid</v>
      </c>
      <c r="AS8" s="423" t="str">
        <f t="shared" si="8"/>
        <v>Valid</v>
      </c>
      <c r="AT8" s="423" t="str">
        <f t="shared" si="8"/>
        <v>Valid</v>
      </c>
      <c r="AU8" s="423" t="str">
        <f t="shared" si="8"/>
        <v>Valid</v>
      </c>
      <c r="AV8" s="423" t="str">
        <f t="shared" si="8"/>
        <v>Valid</v>
      </c>
      <c r="AW8" s="423" t="str">
        <f t="shared" si="8"/>
        <v>Valid</v>
      </c>
      <c r="AX8" s="423" t="str">
        <f t="shared" si="8"/>
        <v>Valid</v>
      </c>
      <c r="AY8" s="423" t="str">
        <f t="shared" si="8"/>
        <v>Valid</v>
      </c>
      <c r="AZ8" s="423" t="str">
        <f t="shared" si="8"/>
        <v>Valid</v>
      </c>
      <c r="BA8" s="423" t="str">
        <f t="shared" si="8"/>
        <v>Valid</v>
      </c>
      <c r="BB8" s="423" t="str">
        <f t="shared" si="8"/>
        <v>Valid</v>
      </c>
      <c r="BC8" s="423" t="str">
        <f t="shared" si="8"/>
        <v>Valid</v>
      </c>
      <c r="BD8" s="423" t="str">
        <f t="shared" si="8"/>
        <v>Valid</v>
      </c>
      <c r="BE8" s="423" t="str">
        <f t="shared" si="8"/>
        <v>Valid</v>
      </c>
      <c r="BF8" s="423" t="str">
        <f t="shared" si="8"/>
        <v>Valid</v>
      </c>
      <c r="BG8" s="423" t="str">
        <f t="shared" si="8"/>
        <v>Valid</v>
      </c>
      <c r="BH8" s="423" t="str">
        <f t="shared" si="8"/>
        <v>Valid</v>
      </c>
      <c r="BI8" s="423" t="str">
        <f t="shared" si="8"/>
        <v>Valid</v>
      </c>
      <c r="BJ8" s="423" t="str">
        <f t="shared" si="8"/>
        <v>Valid</v>
      </c>
      <c r="BK8" s="423" t="str">
        <f t="shared" si="8"/>
        <v>Valid</v>
      </c>
      <c r="BL8" s="423" t="str">
        <f t="shared" si="8"/>
        <v>Valid</v>
      </c>
      <c r="BM8" s="423" t="str">
        <f t="shared" si="8"/>
        <v>Valid</v>
      </c>
      <c r="BN8" s="423" t="str">
        <f t="shared" si="8"/>
        <v>Valid</v>
      </c>
      <c r="BO8" s="423" t="str">
        <f t="shared" ref="BO8:DZ8" si="9">IF(BO39=FALSE,"Q&amp;A, Vehicle "&amp;BO5&amp;": Enter Year","Valid")</f>
        <v>Valid</v>
      </c>
      <c r="BP8" s="423" t="str">
        <f t="shared" si="9"/>
        <v>Valid</v>
      </c>
      <c r="BQ8" s="423" t="str">
        <f t="shared" si="9"/>
        <v>Valid</v>
      </c>
      <c r="BR8" s="423" t="str">
        <f t="shared" si="9"/>
        <v>Valid</v>
      </c>
      <c r="BS8" s="423" t="str">
        <f t="shared" si="9"/>
        <v>Valid</v>
      </c>
      <c r="BT8" s="423" t="str">
        <f t="shared" si="9"/>
        <v>Valid</v>
      </c>
      <c r="BU8" s="423" t="str">
        <f t="shared" si="9"/>
        <v>Valid</v>
      </c>
      <c r="BV8" s="423" t="str">
        <f t="shared" si="9"/>
        <v>Valid</v>
      </c>
      <c r="BW8" s="423" t="str">
        <f t="shared" si="9"/>
        <v>Valid</v>
      </c>
      <c r="BX8" s="423" t="str">
        <f t="shared" si="9"/>
        <v>Valid</v>
      </c>
      <c r="BY8" s="423" t="str">
        <f t="shared" si="9"/>
        <v>Valid</v>
      </c>
      <c r="BZ8" s="423" t="str">
        <f t="shared" si="9"/>
        <v>Valid</v>
      </c>
      <c r="CA8" s="423" t="str">
        <f t="shared" si="9"/>
        <v>Valid</v>
      </c>
      <c r="CB8" s="423" t="str">
        <f t="shared" si="9"/>
        <v>Valid</v>
      </c>
      <c r="CC8" s="423" t="str">
        <f t="shared" si="9"/>
        <v>Valid</v>
      </c>
      <c r="CD8" s="423" t="str">
        <f t="shared" si="9"/>
        <v>Valid</v>
      </c>
      <c r="CE8" s="423" t="str">
        <f t="shared" si="9"/>
        <v>Valid</v>
      </c>
      <c r="CF8" s="423" t="str">
        <f t="shared" si="9"/>
        <v>Valid</v>
      </c>
      <c r="CG8" s="423" t="str">
        <f t="shared" si="9"/>
        <v>Valid</v>
      </c>
      <c r="CH8" s="423" t="str">
        <f t="shared" si="9"/>
        <v>Valid</v>
      </c>
      <c r="CI8" s="423" t="str">
        <f t="shared" si="9"/>
        <v>Valid</v>
      </c>
      <c r="CJ8" s="423" t="str">
        <f t="shared" si="9"/>
        <v>Valid</v>
      </c>
      <c r="CK8" s="423" t="str">
        <f t="shared" si="9"/>
        <v>Valid</v>
      </c>
      <c r="CL8" s="423" t="str">
        <f t="shared" si="9"/>
        <v>Valid</v>
      </c>
      <c r="CM8" s="423" t="str">
        <f t="shared" si="9"/>
        <v>Valid</v>
      </c>
      <c r="CN8" s="423" t="str">
        <f t="shared" si="9"/>
        <v>Valid</v>
      </c>
      <c r="CO8" s="423" t="str">
        <f t="shared" si="9"/>
        <v>Valid</v>
      </c>
      <c r="CP8" s="423" t="str">
        <f t="shared" si="9"/>
        <v>Valid</v>
      </c>
      <c r="CQ8" s="423" t="str">
        <f t="shared" si="9"/>
        <v>Valid</v>
      </c>
      <c r="CR8" s="423" t="str">
        <f t="shared" si="9"/>
        <v>Valid</v>
      </c>
      <c r="CS8" s="423" t="str">
        <f t="shared" si="9"/>
        <v>Valid</v>
      </c>
      <c r="CT8" s="423" t="str">
        <f t="shared" si="9"/>
        <v>Valid</v>
      </c>
      <c r="CU8" s="423" t="str">
        <f t="shared" si="9"/>
        <v>Valid</v>
      </c>
      <c r="CV8" s="423" t="str">
        <f t="shared" si="9"/>
        <v>Valid</v>
      </c>
      <c r="CW8" s="423" t="str">
        <f t="shared" si="9"/>
        <v>Valid</v>
      </c>
      <c r="CX8" s="423" t="str">
        <f t="shared" si="9"/>
        <v>Valid</v>
      </c>
      <c r="CY8" s="423" t="str">
        <f t="shared" si="9"/>
        <v>Valid</v>
      </c>
      <c r="CZ8" s="423" t="str">
        <f t="shared" si="9"/>
        <v>Valid</v>
      </c>
      <c r="DA8" s="423" t="str">
        <f t="shared" si="9"/>
        <v>Valid</v>
      </c>
      <c r="DB8" s="423" t="str">
        <f t="shared" si="9"/>
        <v>Valid</v>
      </c>
      <c r="DC8" s="423" t="str">
        <f t="shared" si="9"/>
        <v>Valid</v>
      </c>
      <c r="DD8" s="423" t="str">
        <f t="shared" si="9"/>
        <v>Valid</v>
      </c>
      <c r="DE8" s="423" t="str">
        <f t="shared" si="9"/>
        <v>Valid</v>
      </c>
      <c r="DF8" s="423" t="str">
        <f t="shared" si="9"/>
        <v>Valid</v>
      </c>
      <c r="DG8" s="423" t="str">
        <f t="shared" si="9"/>
        <v>Valid</v>
      </c>
      <c r="DH8" s="423" t="str">
        <f t="shared" si="9"/>
        <v>Valid</v>
      </c>
      <c r="DI8" s="423" t="str">
        <f t="shared" si="9"/>
        <v>Valid</v>
      </c>
      <c r="DJ8" s="423" t="str">
        <f t="shared" si="9"/>
        <v>Valid</v>
      </c>
      <c r="DK8" s="423" t="str">
        <f t="shared" si="9"/>
        <v>Valid</v>
      </c>
      <c r="DL8" s="423" t="str">
        <f t="shared" si="9"/>
        <v>Valid</v>
      </c>
      <c r="DM8" s="423" t="str">
        <f t="shared" si="9"/>
        <v>Valid</v>
      </c>
      <c r="DN8" s="423" t="str">
        <f t="shared" si="9"/>
        <v>Valid</v>
      </c>
      <c r="DO8" s="423" t="str">
        <f t="shared" si="9"/>
        <v>Valid</v>
      </c>
      <c r="DP8" s="423" t="str">
        <f t="shared" si="9"/>
        <v>Valid</v>
      </c>
      <c r="DQ8" s="423" t="str">
        <f t="shared" si="9"/>
        <v>Valid</v>
      </c>
      <c r="DR8" s="423" t="str">
        <f t="shared" si="9"/>
        <v>Valid</v>
      </c>
      <c r="DS8" s="423" t="str">
        <f t="shared" si="9"/>
        <v>Valid</v>
      </c>
      <c r="DT8" s="423" t="str">
        <f t="shared" si="9"/>
        <v>Valid</v>
      </c>
      <c r="DU8" s="423" t="str">
        <f t="shared" si="9"/>
        <v>Valid</v>
      </c>
      <c r="DV8" s="423" t="str">
        <f t="shared" si="9"/>
        <v>Valid</v>
      </c>
      <c r="DW8" s="423" t="str">
        <f t="shared" si="9"/>
        <v>Valid</v>
      </c>
      <c r="DX8" s="423" t="str">
        <f t="shared" si="9"/>
        <v>Valid</v>
      </c>
      <c r="DY8" s="423" t="str">
        <f t="shared" si="9"/>
        <v>Valid</v>
      </c>
      <c r="DZ8" s="423" t="str">
        <f t="shared" si="9"/>
        <v>Valid</v>
      </c>
      <c r="EA8" s="423" t="str">
        <f t="shared" ref="EA8:GL8" si="10">IF(EA39=FALSE,"Q&amp;A, Vehicle "&amp;EA5&amp;": Enter Year","Valid")</f>
        <v>Valid</v>
      </c>
      <c r="EB8" s="423" t="str">
        <f t="shared" si="10"/>
        <v>Valid</v>
      </c>
      <c r="EC8" s="423" t="str">
        <f t="shared" si="10"/>
        <v>Valid</v>
      </c>
      <c r="ED8" s="423" t="str">
        <f t="shared" si="10"/>
        <v>Valid</v>
      </c>
      <c r="EE8" s="423" t="str">
        <f t="shared" si="10"/>
        <v>Valid</v>
      </c>
      <c r="EF8" s="423" t="str">
        <f t="shared" si="10"/>
        <v>Valid</v>
      </c>
      <c r="EG8" s="423" t="str">
        <f t="shared" si="10"/>
        <v>Valid</v>
      </c>
      <c r="EH8" s="423" t="str">
        <f t="shared" si="10"/>
        <v>Valid</v>
      </c>
      <c r="EI8" s="423" t="str">
        <f t="shared" si="10"/>
        <v>Valid</v>
      </c>
      <c r="EJ8" s="423" t="str">
        <f t="shared" si="10"/>
        <v>Valid</v>
      </c>
      <c r="EK8" s="423" t="str">
        <f t="shared" si="10"/>
        <v>Valid</v>
      </c>
      <c r="EL8" s="423" t="str">
        <f t="shared" si="10"/>
        <v>Valid</v>
      </c>
      <c r="EM8" s="423" t="str">
        <f t="shared" si="10"/>
        <v>Valid</v>
      </c>
      <c r="EN8" s="423" t="str">
        <f t="shared" si="10"/>
        <v>Valid</v>
      </c>
      <c r="EO8" s="423" t="str">
        <f t="shared" si="10"/>
        <v>Valid</v>
      </c>
      <c r="EP8" s="423" t="str">
        <f t="shared" si="10"/>
        <v>Valid</v>
      </c>
      <c r="EQ8" s="423" t="str">
        <f t="shared" si="10"/>
        <v>Valid</v>
      </c>
      <c r="ER8" s="423" t="str">
        <f t="shared" si="10"/>
        <v>Valid</v>
      </c>
      <c r="ES8" s="423" t="str">
        <f t="shared" si="10"/>
        <v>Valid</v>
      </c>
      <c r="ET8" s="423" t="str">
        <f t="shared" si="10"/>
        <v>Valid</v>
      </c>
      <c r="EU8" s="423" t="str">
        <f t="shared" si="10"/>
        <v>Valid</v>
      </c>
      <c r="EV8" s="423" t="str">
        <f t="shared" si="10"/>
        <v>Valid</v>
      </c>
      <c r="EW8" s="423" t="str">
        <f t="shared" si="10"/>
        <v>Valid</v>
      </c>
      <c r="EX8" s="423" t="str">
        <f t="shared" si="10"/>
        <v>Valid</v>
      </c>
      <c r="EY8" s="423" t="str">
        <f t="shared" si="10"/>
        <v>Valid</v>
      </c>
      <c r="EZ8" s="423" t="str">
        <f t="shared" si="10"/>
        <v>Valid</v>
      </c>
      <c r="FA8" s="423" t="str">
        <f t="shared" si="10"/>
        <v>Valid</v>
      </c>
      <c r="FB8" s="423" t="str">
        <f t="shared" si="10"/>
        <v>Valid</v>
      </c>
      <c r="FC8" s="423" t="str">
        <f t="shared" si="10"/>
        <v>Valid</v>
      </c>
      <c r="FD8" s="423" t="str">
        <f t="shared" si="10"/>
        <v>Valid</v>
      </c>
      <c r="FE8" s="423" t="str">
        <f t="shared" si="10"/>
        <v>Valid</v>
      </c>
      <c r="FF8" s="423" t="str">
        <f t="shared" si="10"/>
        <v>Valid</v>
      </c>
      <c r="FG8" s="423" t="str">
        <f t="shared" si="10"/>
        <v>Valid</v>
      </c>
      <c r="FH8" s="423" t="str">
        <f t="shared" si="10"/>
        <v>Valid</v>
      </c>
      <c r="FI8" s="423" t="str">
        <f t="shared" si="10"/>
        <v>Valid</v>
      </c>
      <c r="FJ8" s="423" t="str">
        <f t="shared" si="10"/>
        <v>Valid</v>
      </c>
      <c r="FK8" s="423" t="str">
        <f t="shared" si="10"/>
        <v>Valid</v>
      </c>
      <c r="FL8" s="423" t="str">
        <f t="shared" si="10"/>
        <v>Valid</v>
      </c>
      <c r="FM8" s="423" t="str">
        <f t="shared" si="10"/>
        <v>Valid</v>
      </c>
      <c r="FN8" s="423" t="str">
        <f t="shared" si="10"/>
        <v>Valid</v>
      </c>
      <c r="FO8" s="423" t="str">
        <f t="shared" si="10"/>
        <v>Valid</v>
      </c>
      <c r="FP8" s="423" t="str">
        <f t="shared" si="10"/>
        <v>Valid</v>
      </c>
      <c r="FQ8" s="423" t="str">
        <f t="shared" si="10"/>
        <v>Valid</v>
      </c>
      <c r="FR8" s="423" t="str">
        <f t="shared" si="10"/>
        <v>Valid</v>
      </c>
      <c r="FS8" s="423" t="str">
        <f t="shared" si="10"/>
        <v>Valid</v>
      </c>
      <c r="FT8" s="423" t="str">
        <f t="shared" si="10"/>
        <v>Valid</v>
      </c>
      <c r="FU8" s="423" t="str">
        <f t="shared" si="10"/>
        <v>Valid</v>
      </c>
      <c r="FV8" s="423" t="str">
        <f t="shared" si="10"/>
        <v>Valid</v>
      </c>
      <c r="FW8" s="423" t="str">
        <f t="shared" si="10"/>
        <v>Valid</v>
      </c>
      <c r="FX8" s="423" t="str">
        <f t="shared" si="10"/>
        <v>Valid</v>
      </c>
      <c r="FY8" s="423" t="str">
        <f t="shared" si="10"/>
        <v>Valid</v>
      </c>
      <c r="FZ8" s="423" t="str">
        <f t="shared" si="10"/>
        <v>Valid</v>
      </c>
      <c r="GA8" s="423" t="str">
        <f t="shared" si="10"/>
        <v>Valid</v>
      </c>
      <c r="GB8" s="423" t="str">
        <f t="shared" si="10"/>
        <v>Valid</v>
      </c>
      <c r="GC8" s="423" t="str">
        <f t="shared" si="10"/>
        <v>Valid</v>
      </c>
      <c r="GD8" s="423" t="str">
        <f t="shared" si="10"/>
        <v>Valid</v>
      </c>
      <c r="GE8" s="423" t="str">
        <f t="shared" si="10"/>
        <v>Valid</v>
      </c>
      <c r="GF8" s="423" t="str">
        <f t="shared" si="10"/>
        <v>Valid</v>
      </c>
      <c r="GG8" s="423" t="str">
        <f t="shared" si="10"/>
        <v>Valid</v>
      </c>
      <c r="GH8" s="423" t="str">
        <f t="shared" si="10"/>
        <v>Valid</v>
      </c>
      <c r="GI8" s="423" t="str">
        <f t="shared" si="10"/>
        <v>Valid</v>
      </c>
      <c r="GJ8" s="423" t="str">
        <f t="shared" si="10"/>
        <v>Valid</v>
      </c>
      <c r="GK8" s="423" t="str">
        <f t="shared" si="10"/>
        <v>Valid</v>
      </c>
      <c r="GL8" s="423" t="str">
        <f t="shared" si="10"/>
        <v>Valid</v>
      </c>
      <c r="GM8" s="423" t="str">
        <f t="shared" ref="GM8:GS8" si="11">IF(GM39=FALSE,"Q&amp;A, Vehicle "&amp;GM5&amp;": Enter Year","Valid")</f>
        <v>Valid</v>
      </c>
      <c r="GN8" s="423" t="str">
        <f t="shared" si="11"/>
        <v>Valid</v>
      </c>
      <c r="GO8" s="423" t="str">
        <f t="shared" si="11"/>
        <v>Valid</v>
      </c>
      <c r="GP8" s="423" t="str">
        <f t="shared" si="11"/>
        <v>Valid</v>
      </c>
      <c r="GQ8" s="423" t="str">
        <f t="shared" si="11"/>
        <v>Valid</v>
      </c>
      <c r="GR8" s="423" t="str">
        <f t="shared" si="11"/>
        <v>Valid</v>
      </c>
      <c r="GS8" s="423" t="str">
        <f t="shared" si="11"/>
        <v>Valid</v>
      </c>
    </row>
    <row r="9" spans="1:201">
      <c r="A9" s="427" t="s">
        <v>222</v>
      </c>
      <c r="B9" s="423" t="str">
        <f>IF(B40=FALSE,"Q&amp;A, Vehicle "&amp;B5&amp;": Enter Gross Vehicle Weight","Valid")</f>
        <v>Valid</v>
      </c>
      <c r="C9" s="423" t="str">
        <f t="shared" ref="C9:BN9" si="12">IF(C40=FALSE,"Q&amp;A, Vehicle "&amp;C5&amp;": Enter Gross Vehicle Weight","Valid")</f>
        <v>Valid</v>
      </c>
      <c r="D9" s="423" t="str">
        <f t="shared" si="12"/>
        <v>Valid</v>
      </c>
      <c r="E9" s="423" t="str">
        <f t="shared" si="12"/>
        <v>Valid</v>
      </c>
      <c r="F9" s="423" t="str">
        <f t="shared" si="12"/>
        <v>Valid</v>
      </c>
      <c r="G9" s="423" t="str">
        <f t="shared" si="12"/>
        <v>Valid</v>
      </c>
      <c r="H9" s="423" t="str">
        <f t="shared" si="12"/>
        <v>Valid</v>
      </c>
      <c r="I9" s="423" t="str">
        <f t="shared" si="12"/>
        <v>Valid</v>
      </c>
      <c r="J9" s="423" t="str">
        <f t="shared" si="12"/>
        <v>Valid</v>
      </c>
      <c r="K9" s="423" t="str">
        <f t="shared" si="12"/>
        <v>Valid</v>
      </c>
      <c r="L9" s="423" t="str">
        <f t="shared" si="12"/>
        <v>Valid</v>
      </c>
      <c r="M9" s="423" t="str">
        <f t="shared" si="12"/>
        <v>Valid</v>
      </c>
      <c r="N9" s="423" t="str">
        <f t="shared" si="12"/>
        <v>Valid</v>
      </c>
      <c r="O9" s="423" t="str">
        <f t="shared" si="12"/>
        <v>Valid</v>
      </c>
      <c r="P9" s="423" t="str">
        <f t="shared" si="12"/>
        <v>Valid</v>
      </c>
      <c r="Q9" s="423" t="str">
        <f t="shared" si="12"/>
        <v>Valid</v>
      </c>
      <c r="R9" s="423" t="str">
        <f t="shared" si="12"/>
        <v>Valid</v>
      </c>
      <c r="S9" s="423" t="str">
        <f t="shared" si="12"/>
        <v>Valid</v>
      </c>
      <c r="T9" s="423" t="str">
        <f t="shared" si="12"/>
        <v>Valid</v>
      </c>
      <c r="U9" s="423" t="str">
        <f t="shared" si="12"/>
        <v>Valid</v>
      </c>
      <c r="V9" s="423" t="str">
        <f t="shared" si="12"/>
        <v>Valid</v>
      </c>
      <c r="W9" s="423" t="str">
        <f t="shared" si="12"/>
        <v>Valid</v>
      </c>
      <c r="X9" s="423" t="str">
        <f t="shared" si="12"/>
        <v>Valid</v>
      </c>
      <c r="Y9" s="423" t="str">
        <f t="shared" si="12"/>
        <v>Valid</v>
      </c>
      <c r="Z9" s="423" t="str">
        <f t="shared" si="12"/>
        <v>Valid</v>
      </c>
      <c r="AA9" s="423" t="str">
        <f t="shared" si="12"/>
        <v>Valid</v>
      </c>
      <c r="AB9" s="423" t="str">
        <f t="shared" si="12"/>
        <v>Valid</v>
      </c>
      <c r="AC9" s="423" t="str">
        <f t="shared" si="12"/>
        <v>Valid</v>
      </c>
      <c r="AD9" s="423" t="str">
        <f t="shared" si="12"/>
        <v>Valid</v>
      </c>
      <c r="AE9" s="423" t="str">
        <f t="shared" si="12"/>
        <v>Valid</v>
      </c>
      <c r="AF9" s="423" t="str">
        <f t="shared" si="12"/>
        <v>Valid</v>
      </c>
      <c r="AG9" s="423" t="str">
        <f t="shared" si="12"/>
        <v>Valid</v>
      </c>
      <c r="AH9" s="423" t="str">
        <f t="shared" si="12"/>
        <v>Valid</v>
      </c>
      <c r="AI9" s="423" t="str">
        <f t="shared" si="12"/>
        <v>Valid</v>
      </c>
      <c r="AJ9" s="423" t="str">
        <f t="shared" si="12"/>
        <v>Valid</v>
      </c>
      <c r="AK9" s="423" t="str">
        <f t="shared" si="12"/>
        <v>Valid</v>
      </c>
      <c r="AL9" s="423" t="str">
        <f t="shared" si="12"/>
        <v>Valid</v>
      </c>
      <c r="AM9" s="423" t="str">
        <f t="shared" si="12"/>
        <v>Valid</v>
      </c>
      <c r="AN9" s="423" t="str">
        <f t="shared" si="12"/>
        <v>Valid</v>
      </c>
      <c r="AO9" s="423" t="str">
        <f t="shared" si="12"/>
        <v>Valid</v>
      </c>
      <c r="AP9" s="423" t="str">
        <f t="shared" si="12"/>
        <v>Valid</v>
      </c>
      <c r="AQ9" s="423" t="str">
        <f t="shared" si="12"/>
        <v>Valid</v>
      </c>
      <c r="AR9" s="423" t="str">
        <f t="shared" si="12"/>
        <v>Valid</v>
      </c>
      <c r="AS9" s="423" t="str">
        <f t="shared" si="12"/>
        <v>Valid</v>
      </c>
      <c r="AT9" s="423" t="str">
        <f t="shared" si="12"/>
        <v>Valid</v>
      </c>
      <c r="AU9" s="423" t="str">
        <f t="shared" si="12"/>
        <v>Valid</v>
      </c>
      <c r="AV9" s="423" t="str">
        <f t="shared" si="12"/>
        <v>Valid</v>
      </c>
      <c r="AW9" s="423" t="str">
        <f t="shared" si="12"/>
        <v>Valid</v>
      </c>
      <c r="AX9" s="423" t="str">
        <f t="shared" si="12"/>
        <v>Valid</v>
      </c>
      <c r="AY9" s="423" t="str">
        <f t="shared" si="12"/>
        <v>Valid</v>
      </c>
      <c r="AZ9" s="423" t="str">
        <f t="shared" si="12"/>
        <v>Valid</v>
      </c>
      <c r="BA9" s="423" t="str">
        <f t="shared" si="12"/>
        <v>Valid</v>
      </c>
      <c r="BB9" s="423" t="str">
        <f t="shared" si="12"/>
        <v>Valid</v>
      </c>
      <c r="BC9" s="423" t="str">
        <f t="shared" si="12"/>
        <v>Valid</v>
      </c>
      <c r="BD9" s="423" t="str">
        <f t="shared" si="12"/>
        <v>Valid</v>
      </c>
      <c r="BE9" s="423" t="str">
        <f t="shared" si="12"/>
        <v>Valid</v>
      </c>
      <c r="BF9" s="423" t="str">
        <f t="shared" si="12"/>
        <v>Valid</v>
      </c>
      <c r="BG9" s="423" t="str">
        <f t="shared" si="12"/>
        <v>Valid</v>
      </c>
      <c r="BH9" s="423" t="str">
        <f t="shared" si="12"/>
        <v>Valid</v>
      </c>
      <c r="BI9" s="423" t="str">
        <f t="shared" si="12"/>
        <v>Valid</v>
      </c>
      <c r="BJ9" s="423" t="str">
        <f t="shared" si="12"/>
        <v>Valid</v>
      </c>
      <c r="BK9" s="423" t="str">
        <f t="shared" si="12"/>
        <v>Valid</v>
      </c>
      <c r="BL9" s="423" t="str">
        <f t="shared" si="12"/>
        <v>Valid</v>
      </c>
      <c r="BM9" s="423" t="str">
        <f t="shared" si="12"/>
        <v>Valid</v>
      </c>
      <c r="BN9" s="423" t="str">
        <f t="shared" si="12"/>
        <v>Valid</v>
      </c>
      <c r="BO9" s="423" t="str">
        <f t="shared" ref="BO9:DZ9" si="13">IF(BO40=FALSE,"Q&amp;A, Vehicle "&amp;BO5&amp;": Enter Gross Vehicle Weight","Valid")</f>
        <v>Valid</v>
      </c>
      <c r="BP9" s="423" t="str">
        <f t="shared" si="13"/>
        <v>Valid</v>
      </c>
      <c r="BQ9" s="423" t="str">
        <f t="shared" si="13"/>
        <v>Valid</v>
      </c>
      <c r="BR9" s="423" t="str">
        <f t="shared" si="13"/>
        <v>Valid</v>
      </c>
      <c r="BS9" s="423" t="str">
        <f t="shared" si="13"/>
        <v>Valid</v>
      </c>
      <c r="BT9" s="423" t="str">
        <f t="shared" si="13"/>
        <v>Valid</v>
      </c>
      <c r="BU9" s="423" t="str">
        <f t="shared" si="13"/>
        <v>Valid</v>
      </c>
      <c r="BV9" s="423" t="str">
        <f t="shared" si="13"/>
        <v>Valid</v>
      </c>
      <c r="BW9" s="423" t="str">
        <f t="shared" si="13"/>
        <v>Valid</v>
      </c>
      <c r="BX9" s="423" t="str">
        <f t="shared" si="13"/>
        <v>Valid</v>
      </c>
      <c r="BY9" s="423" t="str">
        <f t="shared" si="13"/>
        <v>Valid</v>
      </c>
      <c r="BZ9" s="423" t="str">
        <f t="shared" si="13"/>
        <v>Valid</v>
      </c>
      <c r="CA9" s="423" t="str">
        <f t="shared" si="13"/>
        <v>Valid</v>
      </c>
      <c r="CB9" s="423" t="str">
        <f t="shared" si="13"/>
        <v>Valid</v>
      </c>
      <c r="CC9" s="423" t="str">
        <f t="shared" si="13"/>
        <v>Valid</v>
      </c>
      <c r="CD9" s="423" t="str">
        <f t="shared" si="13"/>
        <v>Valid</v>
      </c>
      <c r="CE9" s="423" t="str">
        <f t="shared" si="13"/>
        <v>Valid</v>
      </c>
      <c r="CF9" s="423" t="str">
        <f t="shared" si="13"/>
        <v>Valid</v>
      </c>
      <c r="CG9" s="423" t="str">
        <f t="shared" si="13"/>
        <v>Valid</v>
      </c>
      <c r="CH9" s="423" t="str">
        <f t="shared" si="13"/>
        <v>Valid</v>
      </c>
      <c r="CI9" s="423" t="str">
        <f t="shared" si="13"/>
        <v>Valid</v>
      </c>
      <c r="CJ9" s="423" t="str">
        <f t="shared" si="13"/>
        <v>Valid</v>
      </c>
      <c r="CK9" s="423" t="str">
        <f t="shared" si="13"/>
        <v>Valid</v>
      </c>
      <c r="CL9" s="423" t="str">
        <f t="shared" si="13"/>
        <v>Valid</v>
      </c>
      <c r="CM9" s="423" t="str">
        <f t="shared" si="13"/>
        <v>Valid</v>
      </c>
      <c r="CN9" s="423" t="str">
        <f t="shared" si="13"/>
        <v>Valid</v>
      </c>
      <c r="CO9" s="423" t="str">
        <f t="shared" si="13"/>
        <v>Valid</v>
      </c>
      <c r="CP9" s="423" t="str">
        <f t="shared" si="13"/>
        <v>Valid</v>
      </c>
      <c r="CQ9" s="423" t="str">
        <f t="shared" si="13"/>
        <v>Valid</v>
      </c>
      <c r="CR9" s="423" t="str">
        <f t="shared" si="13"/>
        <v>Valid</v>
      </c>
      <c r="CS9" s="423" t="str">
        <f t="shared" si="13"/>
        <v>Valid</v>
      </c>
      <c r="CT9" s="423" t="str">
        <f t="shared" si="13"/>
        <v>Valid</v>
      </c>
      <c r="CU9" s="423" t="str">
        <f t="shared" si="13"/>
        <v>Valid</v>
      </c>
      <c r="CV9" s="423" t="str">
        <f t="shared" si="13"/>
        <v>Valid</v>
      </c>
      <c r="CW9" s="423" t="str">
        <f t="shared" si="13"/>
        <v>Valid</v>
      </c>
      <c r="CX9" s="423" t="str">
        <f t="shared" si="13"/>
        <v>Valid</v>
      </c>
      <c r="CY9" s="423" t="str">
        <f t="shared" si="13"/>
        <v>Valid</v>
      </c>
      <c r="CZ9" s="423" t="str">
        <f t="shared" si="13"/>
        <v>Valid</v>
      </c>
      <c r="DA9" s="423" t="str">
        <f t="shared" si="13"/>
        <v>Valid</v>
      </c>
      <c r="DB9" s="423" t="str">
        <f t="shared" si="13"/>
        <v>Valid</v>
      </c>
      <c r="DC9" s="423" t="str">
        <f t="shared" si="13"/>
        <v>Valid</v>
      </c>
      <c r="DD9" s="423" t="str">
        <f t="shared" si="13"/>
        <v>Valid</v>
      </c>
      <c r="DE9" s="423" t="str">
        <f t="shared" si="13"/>
        <v>Valid</v>
      </c>
      <c r="DF9" s="423" t="str">
        <f t="shared" si="13"/>
        <v>Valid</v>
      </c>
      <c r="DG9" s="423" t="str">
        <f t="shared" si="13"/>
        <v>Valid</v>
      </c>
      <c r="DH9" s="423" t="str">
        <f t="shared" si="13"/>
        <v>Valid</v>
      </c>
      <c r="DI9" s="423" t="str">
        <f t="shared" si="13"/>
        <v>Valid</v>
      </c>
      <c r="DJ9" s="423" t="str">
        <f t="shared" si="13"/>
        <v>Valid</v>
      </c>
      <c r="DK9" s="423" t="str">
        <f t="shared" si="13"/>
        <v>Valid</v>
      </c>
      <c r="DL9" s="423" t="str">
        <f t="shared" si="13"/>
        <v>Valid</v>
      </c>
      <c r="DM9" s="423" t="str">
        <f t="shared" si="13"/>
        <v>Valid</v>
      </c>
      <c r="DN9" s="423" t="str">
        <f t="shared" si="13"/>
        <v>Valid</v>
      </c>
      <c r="DO9" s="423" t="str">
        <f t="shared" si="13"/>
        <v>Valid</v>
      </c>
      <c r="DP9" s="423" t="str">
        <f t="shared" si="13"/>
        <v>Valid</v>
      </c>
      <c r="DQ9" s="423" t="str">
        <f t="shared" si="13"/>
        <v>Valid</v>
      </c>
      <c r="DR9" s="423" t="str">
        <f t="shared" si="13"/>
        <v>Valid</v>
      </c>
      <c r="DS9" s="423" t="str">
        <f t="shared" si="13"/>
        <v>Valid</v>
      </c>
      <c r="DT9" s="423" t="str">
        <f t="shared" si="13"/>
        <v>Valid</v>
      </c>
      <c r="DU9" s="423" t="str">
        <f t="shared" si="13"/>
        <v>Valid</v>
      </c>
      <c r="DV9" s="423" t="str">
        <f t="shared" si="13"/>
        <v>Valid</v>
      </c>
      <c r="DW9" s="423" t="str">
        <f t="shared" si="13"/>
        <v>Valid</v>
      </c>
      <c r="DX9" s="423" t="str">
        <f t="shared" si="13"/>
        <v>Valid</v>
      </c>
      <c r="DY9" s="423" t="str">
        <f t="shared" si="13"/>
        <v>Valid</v>
      </c>
      <c r="DZ9" s="423" t="str">
        <f t="shared" si="13"/>
        <v>Valid</v>
      </c>
      <c r="EA9" s="423" t="str">
        <f t="shared" ref="EA9:GL9" si="14">IF(EA40=FALSE,"Q&amp;A, Vehicle "&amp;EA5&amp;": Enter Gross Vehicle Weight","Valid")</f>
        <v>Valid</v>
      </c>
      <c r="EB9" s="423" t="str">
        <f t="shared" si="14"/>
        <v>Valid</v>
      </c>
      <c r="EC9" s="423" t="str">
        <f t="shared" si="14"/>
        <v>Valid</v>
      </c>
      <c r="ED9" s="423" t="str">
        <f t="shared" si="14"/>
        <v>Valid</v>
      </c>
      <c r="EE9" s="423" t="str">
        <f t="shared" si="14"/>
        <v>Valid</v>
      </c>
      <c r="EF9" s="423" t="str">
        <f t="shared" si="14"/>
        <v>Valid</v>
      </c>
      <c r="EG9" s="423" t="str">
        <f t="shared" si="14"/>
        <v>Valid</v>
      </c>
      <c r="EH9" s="423" t="str">
        <f t="shared" si="14"/>
        <v>Valid</v>
      </c>
      <c r="EI9" s="423" t="str">
        <f t="shared" si="14"/>
        <v>Valid</v>
      </c>
      <c r="EJ9" s="423" t="str">
        <f t="shared" si="14"/>
        <v>Valid</v>
      </c>
      <c r="EK9" s="423" t="str">
        <f t="shared" si="14"/>
        <v>Valid</v>
      </c>
      <c r="EL9" s="423" t="str">
        <f t="shared" si="14"/>
        <v>Valid</v>
      </c>
      <c r="EM9" s="423" t="str">
        <f t="shared" si="14"/>
        <v>Valid</v>
      </c>
      <c r="EN9" s="423" t="str">
        <f t="shared" si="14"/>
        <v>Valid</v>
      </c>
      <c r="EO9" s="423" t="str">
        <f t="shared" si="14"/>
        <v>Valid</v>
      </c>
      <c r="EP9" s="423" t="str">
        <f t="shared" si="14"/>
        <v>Valid</v>
      </c>
      <c r="EQ9" s="423" t="str">
        <f t="shared" si="14"/>
        <v>Valid</v>
      </c>
      <c r="ER9" s="423" t="str">
        <f t="shared" si="14"/>
        <v>Valid</v>
      </c>
      <c r="ES9" s="423" t="str">
        <f t="shared" si="14"/>
        <v>Valid</v>
      </c>
      <c r="ET9" s="423" t="str">
        <f t="shared" si="14"/>
        <v>Valid</v>
      </c>
      <c r="EU9" s="423" t="str">
        <f t="shared" si="14"/>
        <v>Valid</v>
      </c>
      <c r="EV9" s="423" t="str">
        <f t="shared" si="14"/>
        <v>Valid</v>
      </c>
      <c r="EW9" s="423" t="str">
        <f t="shared" si="14"/>
        <v>Valid</v>
      </c>
      <c r="EX9" s="423" t="str">
        <f t="shared" si="14"/>
        <v>Valid</v>
      </c>
      <c r="EY9" s="423" t="str">
        <f t="shared" si="14"/>
        <v>Valid</v>
      </c>
      <c r="EZ9" s="423" t="str">
        <f t="shared" si="14"/>
        <v>Valid</v>
      </c>
      <c r="FA9" s="423" t="str">
        <f t="shared" si="14"/>
        <v>Valid</v>
      </c>
      <c r="FB9" s="423" t="str">
        <f t="shared" si="14"/>
        <v>Valid</v>
      </c>
      <c r="FC9" s="423" t="str">
        <f t="shared" si="14"/>
        <v>Valid</v>
      </c>
      <c r="FD9" s="423" t="str">
        <f t="shared" si="14"/>
        <v>Valid</v>
      </c>
      <c r="FE9" s="423" t="str">
        <f t="shared" si="14"/>
        <v>Valid</v>
      </c>
      <c r="FF9" s="423" t="str">
        <f t="shared" si="14"/>
        <v>Valid</v>
      </c>
      <c r="FG9" s="423" t="str">
        <f t="shared" si="14"/>
        <v>Valid</v>
      </c>
      <c r="FH9" s="423" t="str">
        <f t="shared" si="14"/>
        <v>Valid</v>
      </c>
      <c r="FI9" s="423" t="str">
        <f t="shared" si="14"/>
        <v>Valid</v>
      </c>
      <c r="FJ9" s="423" t="str">
        <f t="shared" si="14"/>
        <v>Valid</v>
      </c>
      <c r="FK9" s="423" t="str">
        <f t="shared" si="14"/>
        <v>Valid</v>
      </c>
      <c r="FL9" s="423" t="str">
        <f t="shared" si="14"/>
        <v>Valid</v>
      </c>
      <c r="FM9" s="423" t="str">
        <f t="shared" si="14"/>
        <v>Valid</v>
      </c>
      <c r="FN9" s="423" t="str">
        <f t="shared" si="14"/>
        <v>Valid</v>
      </c>
      <c r="FO9" s="423" t="str">
        <f t="shared" si="14"/>
        <v>Valid</v>
      </c>
      <c r="FP9" s="423" t="str">
        <f t="shared" si="14"/>
        <v>Valid</v>
      </c>
      <c r="FQ9" s="423" t="str">
        <f t="shared" si="14"/>
        <v>Valid</v>
      </c>
      <c r="FR9" s="423" t="str">
        <f t="shared" si="14"/>
        <v>Valid</v>
      </c>
      <c r="FS9" s="423" t="str">
        <f t="shared" si="14"/>
        <v>Valid</v>
      </c>
      <c r="FT9" s="423" t="str">
        <f t="shared" si="14"/>
        <v>Valid</v>
      </c>
      <c r="FU9" s="423" t="str">
        <f t="shared" si="14"/>
        <v>Valid</v>
      </c>
      <c r="FV9" s="423" t="str">
        <f t="shared" si="14"/>
        <v>Valid</v>
      </c>
      <c r="FW9" s="423" t="str">
        <f t="shared" si="14"/>
        <v>Valid</v>
      </c>
      <c r="FX9" s="423" t="str">
        <f t="shared" si="14"/>
        <v>Valid</v>
      </c>
      <c r="FY9" s="423" t="str">
        <f t="shared" si="14"/>
        <v>Valid</v>
      </c>
      <c r="FZ9" s="423" t="str">
        <f t="shared" si="14"/>
        <v>Valid</v>
      </c>
      <c r="GA9" s="423" t="str">
        <f t="shared" si="14"/>
        <v>Valid</v>
      </c>
      <c r="GB9" s="423" t="str">
        <f t="shared" si="14"/>
        <v>Valid</v>
      </c>
      <c r="GC9" s="423" t="str">
        <f t="shared" si="14"/>
        <v>Valid</v>
      </c>
      <c r="GD9" s="423" t="str">
        <f t="shared" si="14"/>
        <v>Valid</v>
      </c>
      <c r="GE9" s="423" t="str">
        <f t="shared" si="14"/>
        <v>Valid</v>
      </c>
      <c r="GF9" s="423" t="str">
        <f t="shared" si="14"/>
        <v>Valid</v>
      </c>
      <c r="GG9" s="423" t="str">
        <f t="shared" si="14"/>
        <v>Valid</v>
      </c>
      <c r="GH9" s="423" t="str">
        <f t="shared" si="14"/>
        <v>Valid</v>
      </c>
      <c r="GI9" s="423" t="str">
        <f t="shared" si="14"/>
        <v>Valid</v>
      </c>
      <c r="GJ9" s="423" t="str">
        <f t="shared" si="14"/>
        <v>Valid</v>
      </c>
      <c r="GK9" s="423" t="str">
        <f t="shared" si="14"/>
        <v>Valid</v>
      </c>
      <c r="GL9" s="423" t="str">
        <f t="shared" si="14"/>
        <v>Valid</v>
      </c>
      <c r="GM9" s="423" t="str">
        <f t="shared" ref="GM9:GS9" si="15">IF(GM40=FALSE,"Q&amp;A, Vehicle "&amp;GM5&amp;": Enter Gross Vehicle Weight","Valid")</f>
        <v>Valid</v>
      </c>
      <c r="GN9" s="423" t="str">
        <f t="shared" si="15"/>
        <v>Valid</v>
      </c>
      <c r="GO9" s="423" t="str">
        <f t="shared" si="15"/>
        <v>Valid</v>
      </c>
      <c r="GP9" s="423" t="str">
        <f t="shared" si="15"/>
        <v>Valid</v>
      </c>
      <c r="GQ9" s="423" t="str">
        <f t="shared" si="15"/>
        <v>Valid</v>
      </c>
      <c r="GR9" s="423" t="str">
        <f t="shared" si="15"/>
        <v>Valid</v>
      </c>
      <c r="GS9" s="423" t="str">
        <f t="shared" si="15"/>
        <v>Valid</v>
      </c>
    </row>
    <row r="10" spans="1:201">
      <c r="A10" s="427" t="s">
        <v>9332</v>
      </c>
      <c r="B10" s="423" t="str">
        <f>IF(B41=FALSE,"Q&amp;A, Vehicle "&amp;B5&amp;": Enter Gross Combined Weight","Valid")</f>
        <v>Valid</v>
      </c>
      <c r="C10" s="423" t="str">
        <f t="shared" ref="C10:BN10" si="16">IF(C41=FALSE,"Q&amp;A, Vehicle "&amp;C5&amp;": Enter Gross Combined Weight","Valid")</f>
        <v>Valid</v>
      </c>
      <c r="D10" s="423" t="str">
        <f t="shared" si="16"/>
        <v>Valid</v>
      </c>
      <c r="E10" s="423" t="str">
        <f t="shared" si="16"/>
        <v>Valid</v>
      </c>
      <c r="F10" s="423" t="str">
        <f t="shared" si="16"/>
        <v>Valid</v>
      </c>
      <c r="G10" s="423" t="str">
        <f t="shared" si="16"/>
        <v>Valid</v>
      </c>
      <c r="H10" s="423" t="str">
        <f t="shared" si="16"/>
        <v>Valid</v>
      </c>
      <c r="I10" s="423" t="str">
        <f t="shared" si="16"/>
        <v>Valid</v>
      </c>
      <c r="J10" s="423" t="str">
        <f t="shared" si="16"/>
        <v>Valid</v>
      </c>
      <c r="K10" s="423" t="str">
        <f t="shared" si="16"/>
        <v>Valid</v>
      </c>
      <c r="L10" s="423" t="str">
        <f t="shared" si="16"/>
        <v>Valid</v>
      </c>
      <c r="M10" s="423" t="str">
        <f t="shared" si="16"/>
        <v>Valid</v>
      </c>
      <c r="N10" s="423" t="str">
        <f t="shared" si="16"/>
        <v>Valid</v>
      </c>
      <c r="O10" s="423" t="str">
        <f t="shared" si="16"/>
        <v>Valid</v>
      </c>
      <c r="P10" s="423" t="str">
        <f t="shared" si="16"/>
        <v>Valid</v>
      </c>
      <c r="Q10" s="423" t="str">
        <f t="shared" si="16"/>
        <v>Valid</v>
      </c>
      <c r="R10" s="423" t="str">
        <f t="shared" si="16"/>
        <v>Valid</v>
      </c>
      <c r="S10" s="423" t="str">
        <f t="shared" si="16"/>
        <v>Valid</v>
      </c>
      <c r="T10" s="423" t="str">
        <f t="shared" si="16"/>
        <v>Valid</v>
      </c>
      <c r="U10" s="423" t="str">
        <f t="shared" si="16"/>
        <v>Valid</v>
      </c>
      <c r="V10" s="423" t="str">
        <f t="shared" si="16"/>
        <v>Valid</v>
      </c>
      <c r="W10" s="423" t="str">
        <f t="shared" si="16"/>
        <v>Valid</v>
      </c>
      <c r="X10" s="423" t="str">
        <f t="shared" si="16"/>
        <v>Valid</v>
      </c>
      <c r="Y10" s="423" t="str">
        <f t="shared" si="16"/>
        <v>Valid</v>
      </c>
      <c r="Z10" s="423" t="str">
        <f t="shared" si="16"/>
        <v>Valid</v>
      </c>
      <c r="AA10" s="423" t="str">
        <f t="shared" si="16"/>
        <v>Valid</v>
      </c>
      <c r="AB10" s="423" t="str">
        <f t="shared" si="16"/>
        <v>Valid</v>
      </c>
      <c r="AC10" s="423" t="str">
        <f t="shared" si="16"/>
        <v>Valid</v>
      </c>
      <c r="AD10" s="423" t="str">
        <f t="shared" si="16"/>
        <v>Valid</v>
      </c>
      <c r="AE10" s="423" t="str">
        <f t="shared" si="16"/>
        <v>Valid</v>
      </c>
      <c r="AF10" s="423" t="str">
        <f t="shared" si="16"/>
        <v>Valid</v>
      </c>
      <c r="AG10" s="423" t="str">
        <f t="shared" si="16"/>
        <v>Valid</v>
      </c>
      <c r="AH10" s="423" t="str">
        <f t="shared" si="16"/>
        <v>Valid</v>
      </c>
      <c r="AI10" s="423" t="str">
        <f t="shared" si="16"/>
        <v>Valid</v>
      </c>
      <c r="AJ10" s="423" t="str">
        <f t="shared" si="16"/>
        <v>Valid</v>
      </c>
      <c r="AK10" s="423" t="str">
        <f t="shared" si="16"/>
        <v>Valid</v>
      </c>
      <c r="AL10" s="423" t="str">
        <f t="shared" si="16"/>
        <v>Valid</v>
      </c>
      <c r="AM10" s="423" t="str">
        <f t="shared" si="16"/>
        <v>Valid</v>
      </c>
      <c r="AN10" s="423" t="str">
        <f t="shared" si="16"/>
        <v>Valid</v>
      </c>
      <c r="AO10" s="423" t="str">
        <f t="shared" si="16"/>
        <v>Valid</v>
      </c>
      <c r="AP10" s="423" t="str">
        <f t="shared" si="16"/>
        <v>Valid</v>
      </c>
      <c r="AQ10" s="423" t="str">
        <f t="shared" si="16"/>
        <v>Valid</v>
      </c>
      <c r="AR10" s="423" t="str">
        <f t="shared" si="16"/>
        <v>Valid</v>
      </c>
      <c r="AS10" s="423" t="str">
        <f t="shared" si="16"/>
        <v>Valid</v>
      </c>
      <c r="AT10" s="423" t="str">
        <f t="shared" si="16"/>
        <v>Valid</v>
      </c>
      <c r="AU10" s="423" t="str">
        <f t="shared" si="16"/>
        <v>Valid</v>
      </c>
      <c r="AV10" s="423" t="str">
        <f t="shared" si="16"/>
        <v>Valid</v>
      </c>
      <c r="AW10" s="423" t="str">
        <f t="shared" si="16"/>
        <v>Valid</v>
      </c>
      <c r="AX10" s="423" t="str">
        <f t="shared" si="16"/>
        <v>Valid</v>
      </c>
      <c r="AY10" s="423" t="str">
        <f t="shared" si="16"/>
        <v>Valid</v>
      </c>
      <c r="AZ10" s="423" t="str">
        <f t="shared" si="16"/>
        <v>Valid</v>
      </c>
      <c r="BA10" s="423" t="str">
        <f t="shared" si="16"/>
        <v>Valid</v>
      </c>
      <c r="BB10" s="423" t="str">
        <f t="shared" si="16"/>
        <v>Valid</v>
      </c>
      <c r="BC10" s="423" t="str">
        <f t="shared" si="16"/>
        <v>Valid</v>
      </c>
      <c r="BD10" s="423" t="str">
        <f t="shared" si="16"/>
        <v>Valid</v>
      </c>
      <c r="BE10" s="423" t="str">
        <f t="shared" si="16"/>
        <v>Valid</v>
      </c>
      <c r="BF10" s="423" t="str">
        <f t="shared" si="16"/>
        <v>Valid</v>
      </c>
      <c r="BG10" s="423" t="str">
        <f t="shared" si="16"/>
        <v>Valid</v>
      </c>
      <c r="BH10" s="423" t="str">
        <f t="shared" si="16"/>
        <v>Valid</v>
      </c>
      <c r="BI10" s="423" t="str">
        <f t="shared" si="16"/>
        <v>Valid</v>
      </c>
      <c r="BJ10" s="423" t="str">
        <f t="shared" si="16"/>
        <v>Valid</v>
      </c>
      <c r="BK10" s="423" t="str">
        <f t="shared" si="16"/>
        <v>Valid</v>
      </c>
      <c r="BL10" s="423" t="str">
        <f t="shared" si="16"/>
        <v>Valid</v>
      </c>
      <c r="BM10" s="423" t="str">
        <f t="shared" si="16"/>
        <v>Valid</v>
      </c>
      <c r="BN10" s="423" t="str">
        <f t="shared" si="16"/>
        <v>Valid</v>
      </c>
      <c r="BO10" s="423" t="str">
        <f t="shared" ref="BO10:DZ10" si="17">IF(BO41=FALSE,"Q&amp;A, Vehicle "&amp;BO5&amp;": Enter Gross Combined Weight","Valid")</f>
        <v>Valid</v>
      </c>
      <c r="BP10" s="423" t="str">
        <f t="shared" si="17"/>
        <v>Valid</v>
      </c>
      <c r="BQ10" s="423" t="str">
        <f t="shared" si="17"/>
        <v>Valid</v>
      </c>
      <c r="BR10" s="423" t="str">
        <f t="shared" si="17"/>
        <v>Valid</v>
      </c>
      <c r="BS10" s="423" t="str">
        <f t="shared" si="17"/>
        <v>Valid</v>
      </c>
      <c r="BT10" s="423" t="str">
        <f t="shared" si="17"/>
        <v>Valid</v>
      </c>
      <c r="BU10" s="423" t="str">
        <f t="shared" si="17"/>
        <v>Valid</v>
      </c>
      <c r="BV10" s="423" t="str">
        <f t="shared" si="17"/>
        <v>Valid</v>
      </c>
      <c r="BW10" s="423" t="str">
        <f t="shared" si="17"/>
        <v>Valid</v>
      </c>
      <c r="BX10" s="423" t="str">
        <f t="shared" si="17"/>
        <v>Valid</v>
      </c>
      <c r="BY10" s="423" t="str">
        <f t="shared" si="17"/>
        <v>Valid</v>
      </c>
      <c r="BZ10" s="423" t="str">
        <f t="shared" si="17"/>
        <v>Valid</v>
      </c>
      <c r="CA10" s="423" t="str">
        <f t="shared" si="17"/>
        <v>Valid</v>
      </c>
      <c r="CB10" s="423" t="str">
        <f t="shared" si="17"/>
        <v>Valid</v>
      </c>
      <c r="CC10" s="423" t="str">
        <f t="shared" si="17"/>
        <v>Valid</v>
      </c>
      <c r="CD10" s="423" t="str">
        <f t="shared" si="17"/>
        <v>Valid</v>
      </c>
      <c r="CE10" s="423" t="str">
        <f t="shared" si="17"/>
        <v>Valid</v>
      </c>
      <c r="CF10" s="423" t="str">
        <f t="shared" si="17"/>
        <v>Valid</v>
      </c>
      <c r="CG10" s="423" t="str">
        <f t="shared" si="17"/>
        <v>Valid</v>
      </c>
      <c r="CH10" s="423" t="str">
        <f t="shared" si="17"/>
        <v>Valid</v>
      </c>
      <c r="CI10" s="423" t="str">
        <f t="shared" si="17"/>
        <v>Valid</v>
      </c>
      <c r="CJ10" s="423" t="str">
        <f t="shared" si="17"/>
        <v>Valid</v>
      </c>
      <c r="CK10" s="423" t="str">
        <f t="shared" si="17"/>
        <v>Valid</v>
      </c>
      <c r="CL10" s="423" t="str">
        <f t="shared" si="17"/>
        <v>Valid</v>
      </c>
      <c r="CM10" s="423" t="str">
        <f t="shared" si="17"/>
        <v>Valid</v>
      </c>
      <c r="CN10" s="423" t="str">
        <f t="shared" si="17"/>
        <v>Valid</v>
      </c>
      <c r="CO10" s="423" t="str">
        <f t="shared" si="17"/>
        <v>Valid</v>
      </c>
      <c r="CP10" s="423" t="str">
        <f t="shared" si="17"/>
        <v>Valid</v>
      </c>
      <c r="CQ10" s="423" t="str">
        <f t="shared" si="17"/>
        <v>Valid</v>
      </c>
      <c r="CR10" s="423" t="str">
        <f t="shared" si="17"/>
        <v>Valid</v>
      </c>
      <c r="CS10" s="423" t="str">
        <f t="shared" si="17"/>
        <v>Valid</v>
      </c>
      <c r="CT10" s="423" t="str">
        <f t="shared" si="17"/>
        <v>Valid</v>
      </c>
      <c r="CU10" s="423" t="str">
        <f t="shared" si="17"/>
        <v>Valid</v>
      </c>
      <c r="CV10" s="423" t="str">
        <f t="shared" si="17"/>
        <v>Valid</v>
      </c>
      <c r="CW10" s="423" t="str">
        <f t="shared" si="17"/>
        <v>Valid</v>
      </c>
      <c r="CX10" s="423" t="str">
        <f t="shared" si="17"/>
        <v>Valid</v>
      </c>
      <c r="CY10" s="423" t="str">
        <f t="shared" si="17"/>
        <v>Valid</v>
      </c>
      <c r="CZ10" s="423" t="str">
        <f t="shared" si="17"/>
        <v>Valid</v>
      </c>
      <c r="DA10" s="423" t="str">
        <f t="shared" si="17"/>
        <v>Valid</v>
      </c>
      <c r="DB10" s="423" t="str">
        <f t="shared" si="17"/>
        <v>Valid</v>
      </c>
      <c r="DC10" s="423" t="str">
        <f t="shared" si="17"/>
        <v>Valid</v>
      </c>
      <c r="DD10" s="423" t="str">
        <f t="shared" si="17"/>
        <v>Valid</v>
      </c>
      <c r="DE10" s="423" t="str">
        <f t="shared" si="17"/>
        <v>Valid</v>
      </c>
      <c r="DF10" s="423" t="str">
        <f t="shared" si="17"/>
        <v>Valid</v>
      </c>
      <c r="DG10" s="423" t="str">
        <f t="shared" si="17"/>
        <v>Valid</v>
      </c>
      <c r="DH10" s="423" t="str">
        <f t="shared" si="17"/>
        <v>Valid</v>
      </c>
      <c r="DI10" s="423" t="str">
        <f t="shared" si="17"/>
        <v>Valid</v>
      </c>
      <c r="DJ10" s="423" t="str">
        <f t="shared" si="17"/>
        <v>Valid</v>
      </c>
      <c r="DK10" s="423" t="str">
        <f t="shared" si="17"/>
        <v>Valid</v>
      </c>
      <c r="DL10" s="423" t="str">
        <f t="shared" si="17"/>
        <v>Valid</v>
      </c>
      <c r="DM10" s="423" t="str">
        <f t="shared" si="17"/>
        <v>Valid</v>
      </c>
      <c r="DN10" s="423" t="str">
        <f t="shared" si="17"/>
        <v>Valid</v>
      </c>
      <c r="DO10" s="423" t="str">
        <f t="shared" si="17"/>
        <v>Valid</v>
      </c>
      <c r="DP10" s="423" t="str">
        <f t="shared" si="17"/>
        <v>Valid</v>
      </c>
      <c r="DQ10" s="423" t="str">
        <f t="shared" si="17"/>
        <v>Valid</v>
      </c>
      <c r="DR10" s="423" t="str">
        <f t="shared" si="17"/>
        <v>Valid</v>
      </c>
      <c r="DS10" s="423" t="str">
        <f t="shared" si="17"/>
        <v>Valid</v>
      </c>
      <c r="DT10" s="423" t="str">
        <f t="shared" si="17"/>
        <v>Valid</v>
      </c>
      <c r="DU10" s="423" t="str">
        <f t="shared" si="17"/>
        <v>Valid</v>
      </c>
      <c r="DV10" s="423" t="str">
        <f t="shared" si="17"/>
        <v>Valid</v>
      </c>
      <c r="DW10" s="423" t="str">
        <f t="shared" si="17"/>
        <v>Valid</v>
      </c>
      <c r="DX10" s="423" t="str">
        <f t="shared" si="17"/>
        <v>Valid</v>
      </c>
      <c r="DY10" s="423" t="str">
        <f t="shared" si="17"/>
        <v>Valid</v>
      </c>
      <c r="DZ10" s="423" t="str">
        <f t="shared" si="17"/>
        <v>Valid</v>
      </c>
      <c r="EA10" s="423" t="str">
        <f t="shared" ref="EA10:GL10" si="18">IF(EA41=FALSE,"Q&amp;A, Vehicle "&amp;EA5&amp;": Enter Gross Combined Weight","Valid")</f>
        <v>Valid</v>
      </c>
      <c r="EB10" s="423" t="str">
        <f t="shared" si="18"/>
        <v>Valid</v>
      </c>
      <c r="EC10" s="423" t="str">
        <f t="shared" si="18"/>
        <v>Valid</v>
      </c>
      <c r="ED10" s="423" t="str">
        <f t="shared" si="18"/>
        <v>Valid</v>
      </c>
      <c r="EE10" s="423" t="str">
        <f t="shared" si="18"/>
        <v>Valid</v>
      </c>
      <c r="EF10" s="423" t="str">
        <f t="shared" si="18"/>
        <v>Valid</v>
      </c>
      <c r="EG10" s="423" t="str">
        <f t="shared" si="18"/>
        <v>Valid</v>
      </c>
      <c r="EH10" s="423" t="str">
        <f t="shared" si="18"/>
        <v>Valid</v>
      </c>
      <c r="EI10" s="423" t="str">
        <f t="shared" si="18"/>
        <v>Valid</v>
      </c>
      <c r="EJ10" s="423" t="str">
        <f t="shared" si="18"/>
        <v>Valid</v>
      </c>
      <c r="EK10" s="423" t="str">
        <f t="shared" si="18"/>
        <v>Valid</v>
      </c>
      <c r="EL10" s="423" t="str">
        <f t="shared" si="18"/>
        <v>Valid</v>
      </c>
      <c r="EM10" s="423" t="str">
        <f t="shared" si="18"/>
        <v>Valid</v>
      </c>
      <c r="EN10" s="423" t="str">
        <f t="shared" si="18"/>
        <v>Valid</v>
      </c>
      <c r="EO10" s="423" t="str">
        <f t="shared" si="18"/>
        <v>Valid</v>
      </c>
      <c r="EP10" s="423" t="str">
        <f t="shared" si="18"/>
        <v>Valid</v>
      </c>
      <c r="EQ10" s="423" t="str">
        <f t="shared" si="18"/>
        <v>Valid</v>
      </c>
      <c r="ER10" s="423" t="str">
        <f t="shared" si="18"/>
        <v>Valid</v>
      </c>
      <c r="ES10" s="423" t="str">
        <f t="shared" si="18"/>
        <v>Valid</v>
      </c>
      <c r="ET10" s="423" t="str">
        <f t="shared" si="18"/>
        <v>Valid</v>
      </c>
      <c r="EU10" s="423" t="str">
        <f t="shared" si="18"/>
        <v>Valid</v>
      </c>
      <c r="EV10" s="423" t="str">
        <f t="shared" si="18"/>
        <v>Valid</v>
      </c>
      <c r="EW10" s="423" t="str">
        <f t="shared" si="18"/>
        <v>Valid</v>
      </c>
      <c r="EX10" s="423" t="str">
        <f t="shared" si="18"/>
        <v>Valid</v>
      </c>
      <c r="EY10" s="423" t="str">
        <f t="shared" si="18"/>
        <v>Valid</v>
      </c>
      <c r="EZ10" s="423" t="str">
        <f t="shared" si="18"/>
        <v>Valid</v>
      </c>
      <c r="FA10" s="423" t="str">
        <f t="shared" si="18"/>
        <v>Valid</v>
      </c>
      <c r="FB10" s="423" t="str">
        <f t="shared" si="18"/>
        <v>Valid</v>
      </c>
      <c r="FC10" s="423" t="str">
        <f t="shared" si="18"/>
        <v>Valid</v>
      </c>
      <c r="FD10" s="423" t="str">
        <f t="shared" si="18"/>
        <v>Valid</v>
      </c>
      <c r="FE10" s="423" t="str">
        <f t="shared" si="18"/>
        <v>Valid</v>
      </c>
      <c r="FF10" s="423" t="str">
        <f t="shared" si="18"/>
        <v>Valid</v>
      </c>
      <c r="FG10" s="423" t="str">
        <f t="shared" si="18"/>
        <v>Valid</v>
      </c>
      <c r="FH10" s="423" t="str">
        <f t="shared" si="18"/>
        <v>Valid</v>
      </c>
      <c r="FI10" s="423" t="str">
        <f t="shared" si="18"/>
        <v>Valid</v>
      </c>
      <c r="FJ10" s="423" t="str">
        <f t="shared" si="18"/>
        <v>Valid</v>
      </c>
      <c r="FK10" s="423" t="str">
        <f t="shared" si="18"/>
        <v>Valid</v>
      </c>
      <c r="FL10" s="423" t="str">
        <f t="shared" si="18"/>
        <v>Valid</v>
      </c>
      <c r="FM10" s="423" t="str">
        <f t="shared" si="18"/>
        <v>Valid</v>
      </c>
      <c r="FN10" s="423" t="str">
        <f t="shared" si="18"/>
        <v>Valid</v>
      </c>
      <c r="FO10" s="423" t="str">
        <f t="shared" si="18"/>
        <v>Valid</v>
      </c>
      <c r="FP10" s="423" t="str">
        <f t="shared" si="18"/>
        <v>Valid</v>
      </c>
      <c r="FQ10" s="423" t="str">
        <f t="shared" si="18"/>
        <v>Valid</v>
      </c>
      <c r="FR10" s="423" t="str">
        <f t="shared" si="18"/>
        <v>Valid</v>
      </c>
      <c r="FS10" s="423" t="str">
        <f t="shared" si="18"/>
        <v>Valid</v>
      </c>
      <c r="FT10" s="423" t="str">
        <f t="shared" si="18"/>
        <v>Valid</v>
      </c>
      <c r="FU10" s="423" t="str">
        <f t="shared" si="18"/>
        <v>Valid</v>
      </c>
      <c r="FV10" s="423" t="str">
        <f t="shared" si="18"/>
        <v>Valid</v>
      </c>
      <c r="FW10" s="423" t="str">
        <f t="shared" si="18"/>
        <v>Valid</v>
      </c>
      <c r="FX10" s="423" t="str">
        <f t="shared" si="18"/>
        <v>Valid</v>
      </c>
      <c r="FY10" s="423" t="str">
        <f t="shared" si="18"/>
        <v>Valid</v>
      </c>
      <c r="FZ10" s="423" t="str">
        <f t="shared" si="18"/>
        <v>Valid</v>
      </c>
      <c r="GA10" s="423" t="str">
        <f t="shared" si="18"/>
        <v>Valid</v>
      </c>
      <c r="GB10" s="423" t="str">
        <f t="shared" si="18"/>
        <v>Valid</v>
      </c>
      <c r="GC10" s="423" t="str">
        <f t="shared" si="18"/>
        <v>Valid</v>
      </c>
      <c r="GD10" s="423" t="str">
        <f t="shared" si="18"/>
        <v>Valid</v>
      </c>
      <c r="GE10" s="423" t="str">
        <f t="shared" si="18"/>
        <v>Valid</v>
      </c>
      <c r="GF10" s="423" t="str">
        <f t="shared" si="18"/>
        <v>Valid</v>
      </c>
      <c r="GG10" s="423" t="str">
        <f t="shared" si="18"/>
        <v>Valid</v>
      </c>
      <c r="GH10" s="423" t="str">
        <f t="shared" si="18"/>
        <v>Valid</v>
      </c>
      <c r="GI10" s="423" t="str">
        <f t="shared" si="18"/>
        <v>Valid</v>
      </c>
      <c r="GJ10" s="423" t="str">
        <f t="shared" si="18"/>
        <v>Valid</v>
      </c>
      <c r="GK10" s="423" t="str">
        <f t="shared" si="18"/>
        <v>Valid</v>
      </c>
      <c r="GL10" s="423" t="str">
        <f t="shared" si="18"/>
        <v>Valid</v>
      </c>
      <c r="GM10" s="423" t="str">
        <f t="shared" ref="GM10:GS10" si="19">IF(GM41=FALSE,"Q&amp;A, Vehicle "&amp;GM5&amp;": Enter Gross Combined Weight","Valid")</f>
        <v>Valid</v>
      </c>
      <c r="GN10" s="423" t="str">
        <f t="shared" si="19"/>
        <v>Valid</v>
      </c>
      <c r="GO10" s="423" t="str">
        <f t="shared" si="19"/>
        <v>Valid</v>
      </c>
      <c r="GP10" s="423" t="str">
        <f t="shared" si="19"/>
        <v>Valid</v>
      </c>
      <c r="GQ10" s="423" t="str">
        <f t="shared" si="19"/>
        <v>Valid</v>
      </c>
      <c r="GR10" s="423" t="str">
        <f t="shared" si="19"/>
        <v>Valid</v>
      </c>
      <c r="GS10" s="423" t="str">
        <f t="shared" si="19"/>
        <v>Valid</v>
      </c>
    </row>
    <row r="11" spans="1:201">
      <c r="A11" s="423" t="s">
        <v>892</v>
      </c>
      <c r="B11" s="423" t="str">
        <f>IF(B42=FALSE,"Q&amp;A, Vehicle "&amp;B5&amp;": Enter Radius","Valid")</f>
        <v>Valid</v>
      </c>
      <c r="C11" s="423" t="str">
        <f t="shared" ref="C11:BN11" si="20">IF(C42=FALSE,"Q&amp;A, Vehicle "&amp;C5&amp;": Enter Radius","Valid")</f>
        <v>Valid</v>
      </c>
      <c r="D11" s="423" t="str">
        <f t="shared" si="20"/>
        <v>Valid</v>
      </c>
      <c r="E11" s="423" t="str">
        <f t="shared" si="20"/>
        <v>Valid</v>
      </c>
      <c r="F11" s="423" t="str">
        <f t="shared" si="20"/>
        <v>Valid</v>
      </c>
      <c r="G11" s="423" t="str">
        <f t="shared" si="20"/>
        <v>Valid</v>
      </c>
      <c r="H11" s="423" t="str">
        <f t="shared" si="20"/>
        <v>Valid</v>
      </c>
      <c r="I11" s="423" t="str">
        <f t="shared" si="20"/>
        <v>Valid</v>
      </c>
      <c r="J11" s="423" t="str">
        <f t="shared" si="20"/>
        <v>Valid</v>
      </c>
      <c r="K11" s="423" t="str">
        <f t="shared" si="20"/>
        <v>Valid</v>
      </c>
      <c r="L11" s="423" t="str">
        <f t="shared" si="20"/>
        <v>Valid</v>
      </c>
      <c r="M11" s="423" t="str">
        <f t="shared" si="20"/>
        <v>Valid</v>
      </c>
      <c r="N11" s="423" t="str">
        <f t="shared" si="20"/>
        <v>Valid</v>
      </c>
      <c r="O11" s="423" t="str">
        <f t="shared" si="20"/>
        <v>Valid</v>
      </c>
      <c r="P11" s="423" t="str">
        <f t="shared" si="20"/>
        <v>Valid</v>
      </c>
      <c r="Q11" s="423" t="str">
        <f t="shared" si="20"/>
        <v>Valid</v>
      </c>
      <c r="R11" s="423" t="str">
        <f t="shared" si="20"/>
        <v>Valid</v>
      </c>
      <c r="S11" s="423" t="str">
        <f t="shared" si="20"/>
        <v>Valid</v>
      </c>
      <c r="T11" s="423" t="str">
        <f t="shared" si="20"/>
        <v>Valid</v>
      </c>
      <c r="U11" s="423" t="str">
        <f t="shared" si="20"/>
        <v>Valid</v>
      </c>
      <c r="V11" s="423" t="str">
        <f t="shared" si="20"/>
        <v>Valid</v>
      </c>
      <c r="W11" s="423" t="str">
        <f t="shared" si="20"/>
        <v>Valid</v>
      </c>
      <c r="X11" s="423" t="str">
        <f t="shared" si="20"/>
        <v>Valid</v>
      </c>
      <c r="Y11" s="423" t="str">
        <f t="shared" si="20"/>
        <v>Valid</v>
      </c>
      <c r="Z11" s="423" t="str">
        <f t="shared" si="20"/>
        <v>Valid</v>
      </c>
      <c r="AA11" s="423" t="str">
        <f t="shared" si="20"/>
        <v>Valid</v>
      </c>
      <c r="AB11" s="423" t="str">
        <f t="shared" si="20"/>
        <v>Valid</v>
      </c>
      <c r="AC11" s="423" t="str">
        <f t="shared" si="20"/>
        <v>Valid</v>
      </c>
      <c r="AD11" s="423" t="str">
        <f t="shared" si="20"/>
        <v>Valid</v>
      </c>
      <c r="AE11" s="423" t="str">
        <f t="shared" si="20"/>
        <v>Valid</v>
      </c>
      <c r="AF11" s="423" t="str">
        <f t="shared" si="20"/>
        <v>Valid</v>
      </c>
      <c r="AG11" s="423" t="str">
        <f t="shared" si="20"/>
        <v>Valid</v>
      </c>
      <c r="AH11" s="423" t="str">
        <f t="shared" si="20"/>
        <v>Valid</v>
      </c>
      <c r="AI11" s="423" t="str">
        <f t="shared" si="20"/>
        <v>Valid</v>
      </c>
      <c r="AJ11" s="423" t="str">
        <f t="shared" si="20"/>
        <v>Valid</v>
      </c>
      <c r="AK11" s="423" t="str">
        <f t="shared" si="20"/>
        <v>Valid</v>
      </c>
      <c r="AL11" s="423" t="str">
        <f t="shared" si="20"/>
        <v>Valid</v>
      </c>
      <c r="AM11" s="423" t="str">
        <f t="shared" si="20"/>
        <v>Valid</v>
      </c>
      <c r="AN11" s="423" t="str">
        <f t="shared" si="20"/>
        <v>Valid</v>
      </c>
      <c r="AO11" s="423" t="str">
        <f t="shared" si="20"/>
        <v>Valid</v>
      </c>
      <c r="AP11" s="423" t="str">
        <f t="shared" si="20"/>
        <v>Valid</v>
      </c>
      <c r="AQ11" s="423" t="str">
        <f t="shared" si="20"/>
        <v>Valid</v>
      </c>
      <c r="AR11" s="423" t="str">
        <f t="shared" si="20"/>
        <v>Valid</v>
      </c>
      <c r="AS11" s="423" t="str">
        <f t="shared" si="20"/>
        <v>Valid</v>
      </c>
      <c r="AT11" s="423" t="str">
        <f t="shared" si="20"/>
        <v>Valid</v>
      </c>
      <c r="AU11" s="423" t="str">
        <f t="shared" si="20"/>
        <v>Valid</v>
      </c>
      <c r="AV11" s="423" t="str">
        <f t="shared" si="20"/>
        <v>Valid</v>
      </c>
      <c r="AW11" s="423" t="str">
        <f t="shared" si="20"/>
        <v>Valid</v>
      </c>
      <c r="AX11" s="423" t="str">
        <f t="shared" si="20"/>
        <v>Valid</v>
      </c>
      <c r="AY11" s="423" t="str">
        <f t="shared" si="20"/>
        <v>Valid</v>
      </c>
      <c r="AZ11" s="423" t="str">
        <f t="shared" si="20"/>
        <v>Valid</v>
      </c>
      <c r="BA11" s="423" t="str">
        <f t="shared" si="20"/>
        <v>Valid</v>
      </c>
      <c r="BB11" s="423" t="str">
        <f t="shared" si="20"/>
        <v>Valid</v>
      </c>
      <c r="BC11" s="423" t="str">
        <f t="shared" si="20"/>
        <v>Valid</v>
      </c>
      <c r="BD11" s="423" t="str">
        <f t="shared" si="20"/>
        <v>Valid</v>
      </c>
      <c r="BE11" s="423" t="str">
        <f t="shared" si="20"/>
        <v>Valid</v>
      </c>
      <c r="BF11" s="423" t="str">
        <f t="shared" si="20"/>
        <v>Valid</v>
      </c>
      <c r="BG11" s="423" t="str">
        <f t="shared" si="20"/>
        <v>Valid</v>
      </c>
      <c r="BH11" s="423" t="str">
        <f t="shared" si="20"/>
        <v>Valid</v>
      </c>
      <c r="BI11" s="423" t="str">
        <f t="shared" si="20"/>
        <v>Valid</v>
      </c>
      <c r="BJ11" s="423" t="str">
        <f t="shared" si="20"/>
        <v>Valid</v>
      </c>
      <c r="BK11" s="423" t="str">
        <f t="shared" si="20"/>
        <v>Valid</v>
      </c>
      <c r="BL11" s="423" t="str">
        <f t="shared" si="20"/>
        <v>Valid</v>
      </c>
      <c r="BM11" s="423" t="str">
        <f t="shared" si="20"/>
        <v>Valid</v>
      </c>
      <c r="BN11" s="423" t="str">
        <f t="shared" si="20"/>
        <v>Valid</v>
      </c>
      <c r="BO11" s="423" t="str">
        <f t="shared" ref="BO11:DZ11" si="21">IF(BO42=FALSE,"Q&amp;A, Vehicle "&amp;BO5&amp;": Enter Radius","Valid")</f>
        <v>Valid</v>
      </c>
      <c r="BP11" s="423" t="str">
        <f t="shared" si="21"/>
        <v>Valid</v>
      </c>
      <c r="BQ11" s="423" t="str">
        <f t="shared" si="21"/>
        <v>Valid</v>
      </c>
      <c r="BR11" s="423" t="str">
        <f t="shared" si="21"/>
        <v>Valid</v>
      </c>
      <c r="BS11" s="423" t="str">
        <f t="shared" si="21"/>
        <v>Valid</v>
      </c>
      <c r="BT11" s="423" t="str">
        <f t="shared" si="21"/>
        <v>Valid</v>
      </c>
      <c r="BU11" s="423" t="str">
        <f t="shared" si="21"/>
        <v>Valid</v>
      </c>
      <c r="BV11" s="423" t="str">
        <f t="shared" si="21"/>
        <v>Valid</v>
      </c>
      <c r="BW11" s="423" t="str">
        <f t="shared" si="21"/>
        <v>Valid</v>
      </c>
      <c r="BX11" s="423" t="str">
        <f t="shared" si="21"/>
        <v>Valid</v>
      </c>
      <c r="BY11" s="423" t="str">
        <f t="shared" si="21"/>
        <v>Valid</v>
      </c>
      <c r="BZ11" s="423" t="str">
        <f t="shared" si="21"/>
        <v>Valid</v>
      </c>
      <c r="CA11" s="423" t="str">
        <f t="shared" si="21"/>
        <v>Valid</v>
      </c>
      <c r="CB11" s="423" t="str">
        <f t="shared" si="21"/>
        <v>Valid</v>
      </c>
      <c r="CC11" s="423" t="str">
        <f t="shared" si="21"/>
        <v>Valid</v>
      </c>
      <c r="CD11" s="423" t="str">
        <f t="shared" si="21"/>
        <v>Valid</v>
      </c>
      <c r="CE11" s="423" t="str">
        <f t="shared" si="21"/>
        <v>Valid</v>
      </c>
      <c r="CF11" s="423" t="str">
        <f t="shared" si="21"/>
        <v>Valid</v>
      </c>
      <c r="CG11" s="423" t="str">
        <f t="shared" si="21"/>
        <v>Valid</v>
      </c>
      <c r="CH11" s="423" t="str">
        <f t="shared" si="21"/>
        <v>Valid</v>
      </c>
      <c r="CI11" s="423" t="str">
        <f t="shared" si="21"/>
        <v>Valid</v>
      </c>
      <c r="CJ11" s="423" t="str">
        <f t="shared" si="21"/>
        <v>Valid</v>
      </c>
      <c r="CK11" s="423" t="str">
        <f t="shared" si="21"/>
        <v>Valid</v>
      </c>
      <c r="CL11" s="423" t="str">
        <f t="shared" si="21"/>
        <v>Valid</v>
      </c>
      <c r="CM11" s="423" t="str">
        <f t="shared" si="21"/>
        <v>Valid</v>
      </c>
      <c r="CN11" s="423" t="str">
        <f t="shared" si="21"/>
        <v>Valid</v>
      </c>
      <c r="CO11" s="423" t="str">
        <f t="shared" si="21"/>
        <v>Valid</v>
      </c>
      <c r="CP11" s="423" t="str">
        <f t="shared" si="21"/>
        <v>Valid</v>
      </c>
      <c r="CQ11" s="423" t="str">
        <f t="shared" si="21"/>
        <v>Valid</v>
      </c>
      <c r="CR11" s="423" t="str">
        <f t="shared" si="21"/>
        <v>Valid</v>
      </c>
      <c r="CS11" s="423" t="str">
        <f t="shared" si="21"/>
        <v>Valid</v>
      </c>
      <c r="CT11" s="423" t="str">
        <f t="shared" si="21"/>
        <v>Valid</v>
      </c>
      <c r="CU11" s="423" t="str">
        <f t="shared" si="21"/>
        <v>Valid</v>
      </c>
      <c r="CV11" s="423" t="str">
        <f t="shared" si="21"/>
        <v>Valid</v>
      </c>
      <c r="CW11" s="423" t="str">
        <f t="shared" si="21"/>
        <v>Valid</v>
      </c>
      <c r="CX11" s="423" t="str">
        <f t="shared" si="21"/>
        <v>Valid</v>
      </c>
      <c r="CY11" s="423" t="str">
        <f t="shared" si="21"/>
        <v>Valid</v>
      </c>
      <c r="CZ11" s="423" t="str">
        <f t="shared" si="21"/>
        <v>Valid</v>
      </c>
      <c r="DA11" s="423" t="str">
        <f t="shared" si="21"/>
        <v>Valid</v>
      </c>
      <c r="DB11" s="423" t="str">
        <f t="shared" si="21"/>
        <v>Valid</v>
      </c>
      <c r="DC11" s="423" t="str">
        <f t="shared" si="21"/>
        <v>Valid</v>
      </c>
      <c r="DD11" s="423" t="str">
        <f t="shared" si="21"/>
        <v>Valid</v>
      </c>
      <c r="DE11" s="423" t="str">
        <f t="shared" si="21"/>
        <v>Valid</v>
      </c>
      <c r="DF11" s="423" t="str">
        <f t="shared" si="21"/>
        <v>Valid</v>
      </c>
      <c r="DG11" s="423" t="str">
        <f t="shared" si="21"/>
        <v>Valid</v>
      </c>
      <c r="DH11" s="423" t="str">
        <f t="shared" si="21"/>
        <v>Valid</v>
      </c>
      <c r="DI11" s="423" t="str">
        <f t="shared" si="21"/>
        <v>Valid</v>
      </c>
      <c r="DJ11" s="423" t="str">
        <f t="shared" si="21"/>
        <v>Valid</v>
      </c>
      <c r="DK11" s="423" t="str">
        <f t="shared" si="21"/>
        <v>Valid</v>
      </c>
      <c r="DL11" s="423" t="str">
        <f t="shared" si="21"/>
        <v>Valid</v>
      </c>
      <c r="DM11" s="423" t="str">
        <f t="shared" si="21"/>
        <v>Valid</v>
      </c>
      <c r="DN11" s="423" t="str">
        <f t="shared" si="21"/>
        <v>Valid</v>
      </c>
      <c r="DO11" s="423" t="str">
        <f t="shared" si="21"/>
        <v>Valid</v>
      </c>
      <c r="DP11" s="423" t="str">
        <f t="shared" si="21"/>
        <v>Valid</v>
      </c>
      <c r="DQ11" s="423" t="str">
        <f t="shared" si="21"/>
        <v>Valid</v>
      </c>
      <c r="DR11" s="423" t="str">
        <f t="shared" si="21"/>
        <v>Valid</v>
      </c>
      <c r="DS11" s="423" t="str">
        <f t="shared" si="21"/>
        <v>Valid</v>
      </c>
      <c r="DT11" s="423" t="str">
        <f t="shared" si="21"/>
        <v>Valid</v>
      </c>
      <c r="DU11" s="423" t="str">
        <f t="shared" si="21"/>
        <v>Valid</v>
      </c>
      <c r="DV11" s="423" t="str">
        <f t="shared" si="21"/>
        <v>Valid</v>
      </c>
      <c r="DW11" s="423" t="str">
        <f t="shared" si="21"/>
        <v>Valid</v>
      </c>
      <c r="DX11" s="423" t="str">
        <f t="shared" si="21"/>
        <v>Valid</v>
      </c>
      <c r="DY11" s="423" t="str">
        <f t="shared" si="21"/>
        <v>Valid</v>
      </c>
      <c r="DZ11" s="423" t="str">
        <f t="shared" si="21"/>
        <v>Valid</v>
      </c>
      <c r="EA11" s="423" t="str">
        <f t="shared" ref="EA11:GL11" si="22">IF(EA42=FALSE,"Q&amp;A, Vehicle "&amp;EA5&amp;": Enter Radius","Valid")</f>
        <v>Valid</v>
      </c>
      <c r="EB11" s="423" t="str">
        <f t="shared" si="22"/>
        <v>Valid</v>
      </c>
      <c r="EC11" s="423" t="str">
        <f t="shared" si="22"/>
        <v>Valid</v>
      </c>
      <c r="ED11" s="423" t="str">
        <f t="shared" si="22"/>
        <v>Valid</v>
      </c>
      <c r="EE11" s="423" t="str">
        <f t="shared" si="22"/>
        <v>Valid</v>
      </c>
      <c r="EF11" s="423" t="str">
        <f t="shared" si="22"/>
        <v>Valid</v>
      </c>
      <c r="EG11" s="423" t="str">
        <f t="shared" si="22"/>
        <v>Valid</v>
      </c>
      <c r="EH11" s="423" t="str">
        <f t="shared" si="22"/>
        <v>Valid</v>
      </c>
      <c r="EI11" s="423" t="str">
        <f t="shared" si="22"/>
        <v>Valid</v>
      </c>
      <c r="EJ11" s="423" t="str">
        <f t="shared" si="22"/>
        <v>Valid</v>
      </c>
      <c r="EK11" s="423" t="str">
        <f t="shared" si="22"/>
        <v>Valid</v>
      </c>
      <c r="EL11" s="423" t="str">
        <f t="shared" si="22"/>
        <v>Valid</v>
      </c>
      <c r="EM11" s="423" t="str">
        <f t="shared" si="22"/>
        <v>Valid</v>
      </c>
      <c r="EN11" s="423" t="str">
        <f t="shared" si="22"/>
        <v>Valid</v>
      </c>
      <c r="EO11" s="423" t="str">
        <f t="shared" si="22"/>
        <v>Valid</v>
      </c>
      <c r="EP11" s="423" t="str">
        <f t="shared" si="22"/>
        <v>Valid</v>
      </c>
      <c r="EQ11" s="423" t="str">
        <f t="shared" si="22"/>
        <v>Valid</v>
      </c>
      <c r="ER11" s="423" t="str">
        <f t="shared" si="22"/>
        <v>Valid</v>
      </c>
      <c r="ES11" s="423" t="str">
        <f t="shared" si="22"/>
        <v>Valid</v>
      </c>
      <c r="ET11" s="423" t="str">
        <f t="shared" si="22"/>
        <v>Valid</v>
      </c>
      <c r="EU11" s="423" t="str">
        <f t="shared" si="22"/>
        <v>Valid</v>
      </c>
      <c r="EV11" s="423" t="str">
        <f t="shared" si="22"/>
        <v>Valid</v>
      </c>
      <c r="EW11" s="423" t="str">
        <f t="shared" si="22"/>
        <v>Valid</v>
      </c>
      <c r="EX11" s="423" t="str">
        <f t="shared" si="22"/>
        <v>Valid</v>
      </c>
      <c r="EY11" s="423" t="str">
        <f t="shared" si="22"/>
        <v>Valid</v>
      </c>
      <c r="EZ11" s="423" t="str">
        <f t="shared" si="22"/>
        <v>Valid</v>
      </c>
      <c r="FA11" s="423" t="str">
        <f t="shared" si="22"/>
        <v>Valid</v>
      </c>
      <c r="FB11" s="423" t="str">
        <f t="shared" si="22"/>
        <v>Valid</v>
      </c>
      <c r="FC11" s="423" t="str">
        <f t="shared" si="22"/>
        <v>Valid</v>
      </c>
      <c r="FD11" s="423" t="str">
        <f t="shared" si="22"/>
        <v>Valid</v>
      </c>
      <c r="FE11" s="423" t="str">
        <f t="shared" si="22"/>
        <v>Valid</v>
      </c>
      <c r="FF11" s="423" t="str">
        <f t="shared" si="22"/>
        <v>Valid</v>
      </c>
      <c r="FG11" s="423" t="str">
        <f t="shared" si="22"/>
        <v>Valid</v>
      </c>
      <c r="FH11" s="423" t="str">
        <f t="shared" si="22"/>
        <v>Valid</v>
      </c>
      <c r="FI11" s="423" t="str">
        <f t="shared" si="22"/>
        <v>Valid</v>
      </c>
      <c r="FJ11" s="423" t="str">
        <f t="shared" si="22"/>
        <v>Valid</v>
      </c>
      <c r="FK11" s="423" t="str">
        <f t="shared" si="22"/>
        <v>Valid</v>
      </c>
      <c r="FL11" s="423" t="str">
        <f t="shared" si="22"/>
        <v>Valid</v>
      </c>
      <c r="FM11" s="423" t="str">
        <f t="shared" si="22"/>
        <v>Valid</v>
      </c>
      <c r="FN11" s="423" t="str">
        <f t="shared" si="22"/>
        <v>Valid</v>
      </c>
      <c r="FO11" s="423" t="str">
        <f t="shared" si="22"/>
        <v>Valid</v>
      </c>
      <c r="FP11" s="423" t="str">
        <f t="shared" si="22"/>
        <v>Valid</v>
      </c>
      <c r="FQ11" s="423" t="str">
        <f t="shared" si="22"/>
        <v>Valid</v>
      </c>
      <c r="FR11" s="423" t="str">
        <f t="shared" si="22"/>
        <v>Valid</v>
      </c>
      <c r="FS11" s="423" t="str">
        <f t="shared" si="22"/>
        <v>Valid</v>
      </c>
      <c r="FT11" s="423" t="str">
        <f t="shared" si="22"/>
        <v>Valid</v>
      </c>
      <c r="FU11" s="423" t="str">
        <f t="shared" si="22"/>
        <v>Valid</v>
      </c>
      <c r="FV11" s="423" t="str">
        <f t="shared" si="22"/>
        <v>Valid</v>
      </c>
      <c r="FW11" s="423" t="str">
        <f t="shared" si="22"/>
        <v>Valid</v>
      </c>
      <c r="FX11" s="423" t="str">
        <f t="shared" si="22"/>
        <v>Valid</v>
      </c>
      <c r="FY11" s="423" t="str">
        <f t="shared" si="22"/>
        <v>Valid</v>
      </c>
      <c r="FZ11" s="423" t="str">
        <f t="shared" si="22"/>
        <v>Valid</v>
      </c>
      <c r="GA11" s="423" t="str">
        <f t="shared" si="22"/>
        <v>Valid</v>
      </c>
      <c r="GB11" s="423" t="str">
        <f t="shared" si="22"/>
        <v>Valid</v>
      </c>
      <c r="GC11" s="423" t="str">
        <f t="shared" si="22"/>
        <v>Valid</v>
      </c>
      <c r="GD11" s="423" t="str">
        <f t="shared" si="22"/>
        <v>Valid</v>
      </c>
      <c r="GE11" s="423" t="str">
        <f t="shared" si="22"/>
        <v>Valid</v>
      </c>
      <c r="GF11" s="423" t="str">
        <f t="shared" si="22"/>
        <v>Valid</v>
      </c>
      <c r="GG11" s="423" t="str">
        <f t="shared" si="22"/>
        <v>Valid</v>
      </c>
      <c r="GH11" s="423" t="str">
        <f t="shared" si="22"/>
        <v>Valid</v>
      </c>
      <c r="GI11" s="423" t="str">
        <f t="shared" si="22"/>
        <v>Valid</v>
      </c>
      <c r="GJ11" s="423" t="str">
        <f t="shared" si="22"/>
        <v>Valid</v>
      </c>
      <c r="GK11" s="423" t="str">
        <f t="shared" si="22"/>
        <v>Valid</v>
      </c>
      <c r="GL11" s="423" t="str">
        <f t="shared" si="22"/>
        <v>Valid</v>
      </c>
      <c r="GM11" s="423" t="str">
        <f t="shared" ref="GM11:GS11" si="23">IF(GM42=FALSE,"Q&amp;A, Vehicle "&amp;GM5&amp;": Enter Radius","Valid")</f>
        <v>Valid</v>
      </c>
      <c r="GN11" s="423" t="str">
        <f t="shared" si="23"/>
        <v>Valid</v>
      </c>
      <c r="GO11" s="423" t="str">
        <f t="shared" si="23"/>
        <v>Valid</v>
      </c>
      <c r="GP11" s="423" t="str">
        <f t="shared" si="23"/>
        <v>Valid</v>
      </c>
      <c r="GQ11" s="423" t="str">
        <f t="shared" si="23"/>
        <v>Valid</v>
      </c>
      <c r="GR11" s="423" t="str">
        <f t="shared" si="23"/>
        <v>Valid</v>
      </c>
      <c r="GS11" s="423" t="str">
        <f t="shared" si="23"/>
        <v>Valid</v>
      </c>
    </row>
    <row r="12" spans="1:201">
      <c r="A12" s="423" t="s">
        <v>9539</v>
      </c>
      <c r="B12" s="423" t="str">
        <f>IF(B43=FALSE,"Q&amp;A, Vehicle "&amp;B5&amp;": Enter Use of Vehicle","Valid")</f>
        <v>Valid</v>
      </c>
      <c r="C12" s="423" t="str">
        <f t="shared" ref="C12:BN12" si="24">IF(C43=FALSE,"Q&amp;A, Vehicle "&amp;C5&amp;": Enter Use of Vehicle","Valid")</f>
        <v>Valid</v>
      </c>
      <c r="D12" s="423" t="str">
        <f t="shared" si="24"/>
        <v>Valid</v>
      </c>
      <c r="E12" s="423" t="str">
        <f t="shared" si="24"/>
        <v>Valid</v>
      </c>
      <c r="F12" s="423" t="str">
        <f t="shared" si="24"/>
        <v>Valid</v>
      </c>
      <c r="G12" s="423" t="str">
        <f t="shared" si="24"/>
        <v>Valid</v>
      </c>
      <c r="H12" s="423" t="str">
        <f t="shared" si="24"/>
        <v>Valid</v>
      </c>
      <c r="I12" s="423" t="str">
        <f t="shared" si="24"/>
        <v>Valid</v>
      </c>
      <c r="J12" s="423" t="str">
        <f t="shared" si="24"/>
        <v>Valid</v>
      </c>
      <c r="K12" s="423" t="str">
        <f t="shared" si="24"/>
        <v>Valid</v>
      </c>
      <c r="L12" s="423" t="str">
        <f t="shared" si="24"/>
        <v>Valid</v>
      </c>
      <c r="M12" s="423" t="str">
        <f t="shared" si="24"/>
        <v>Valid</v>
      </c>
      <c r="N12" s="423" t="str">
        <f t="shared" si="24"/>
        <v>Valid</v>
      </c>
      <c r="O12" s="423" t="str">
        <f t="shared" si="24"/>
        <v>Valid</v>
      </c>
      <c r="P12" s="423" t="str">
        <f t="shared" si="24"/>
        <v>Valid</v>
      </c>
      <c r="Q12" s="423" t="str">
        <f t="shared" si="24"/>
        <v>Valid</v>
      </c>
      <c r="R12" s="423" t="str">
        <f t="shared" si="24"/>
        <v>Valid</v>
      </c>
      <c r="S12" s="423" t="str">
        <f t="shared" si="24"/>
        <v>Valid</v>
      </c>
      <c r="T12" s="423" t="str">
        <f t="shared" si="24"/>
        <v>Valid</v>
      </c>
      <c r="U12" s="423" t="str">
        <f t="shared" si="24"/>
        <v>Valid</v>
      </c>
      <c r="V12" s="423" t="str">
        <f t="shared" si="24"/>
        <v>Valid</v>
      </c>
      <c r="W12" s="423" t="str">
        <f t="shared" si="24"/>
        <v>Valid</v>
      </c>
      <c r="X12" s="423" t="str">
        <f t="shared" si="24"/>
        <v>Valid</v>
      </c>
      <c r="Y12" s="423" t="str">
        <f t="shared" si="24"/>
        <v>Valid</v>
      </c>
      <c r="Z12" s="423" t="str">
        <f t="shared" si="24"/>
        <v>Valid</v>
      </c>
      <c r="AA12" s="423" t="str">
        <f t="shared" si="24"/>
        <v>Valid</v>
      </c>
      <c r="AB12" s="423" t="str">
        <f t="shared" si="24"/>
        <v>Valid</v>
      </c>
      <c r="AC12" s="423" t="str">
        <f t="shared" si="24"/>
        <v>Valid</v>
      </c>
      <c r="AD12" s="423" t="str">
        <f t="shared" si="24"/>
        <v>Valid</v>
      </c>
      <c r="AE12" s="423" t="str">
        <f t="shared" si="24"/>
        <v>Valid</v>
      </c>
      <c r="AF12" s="423" t="str">
        <f t="shared" si="24"/>
        <v>Valid</v>
      </c>
      <c r="AG12" s="423" t="str">
        <f t="shared" si="24"/>
        <v>Valid</v>
      </c>
      <c r="AH12" s="423" t="str">
        <f t="shared" si="24"/>
        <v>Valid</v>
      </c>
      <c r="AI12" s="423" t="str">
        <f t="shared" si="24"/>
        <v>Valid</v>
      </c>
      <c r="AJ12" s="423" t="str">
        <f t="shared" si="24"/>
        <v>Valid</v>
      </c>
      <c r="AK12" s="423" t="str">
        <f t="shared" si="24"/>
        <v>Valid</v>
      </c>
      <c r="AL12" s="423" t="str">
        <f t="shared" si="24"/>
        <v>Valid</v>
      </c>
      <c r="AM12" s="423" t="str">
        <f t="shared" si="24"/>
        <v>Valid</v>
      </c>
      <c r="AN12" s="423" t="str">
        <f t="shared" si="24"/>
        <v>Valid</v>
      </c>
      <c r="AO12" s="423" t="str">
        <f t="shared" si="24"/>
        <v>Valid</v>
      </c>
      <c r="AP12" s="423" t="str">
        <f t="shared" si="24"/>
        <v>Valid</v>
      </c>
      <c r="AQ12" s="423" t="str">
        <f t="shared" si="24"/>
        <v>Valid</v>
      </c>
      <c r="AR12" s="423" t="str">
        <f t="shared" si="24"/>
        <v>Valid</v>
      </c>
      <c r="AS12" s="423" t="str">
        <f t="shared" si="24"/>
        <v>Valid</v>
      </c>
      <c r="AT12" s="423" t="str">
        <f t="shared" si="24"/>
        <v>Valid</v>
      </c>
      <c r="AU12" s="423" t="str">
        <f t="shared" si="24"/>
        <v>Valid</v>
      </c>
      <c r="AV12" s="423" t="str">
        <f t="shared" si="24"/>
        <v>Valid</v>
      </c>
      <c r="AW12" s="423" t="str">
        <f t="shared" si="24"/>
        <v>Valid</v>
      </c>
      <c r="AX12" s="423" t="str">
        <f t="shared" si="24"/>
        <v>Valid</v>
      </c>
      <c r="AY12" s="423" t="str">
        <f t="shared" si="24"/>
        <v>Valid</v>
      </c>
      <c r="AZ12" s="423" t="str">
        <f t="shared" si="24"/>
        <v>Valid</v>
      </c>
      <c r="BA12" s="423" t="str">
        <f t="shared" si="24"/>
        <v>Valid</v>
      </c>
      <c r="BB12" s="423" t="str">
        <f t="shared" si="24"/>
        <v>Valid</v>
      </c>
      <c r="BC12" s="423" t="str">
        <f t="shared" si="24"/>
        <v>Valid</v>
      </c>
      <c r="BD12" s="423" t="str">
        <f t="shared" si="24"/>
        <v>Valid</v>
      </c>
      <c r="BE12" s="423" t="str">
        <f t="shared" si="24"/>
        <v>Valid</v>
      </c>
      <c r="BF12" s="423" t="str">
        <f t="shared" si="24"/>
        <v>Valid</v>
      </c>
      <c r="BG12" s="423" t="str">
        <f t="shared" si="24"/>
        <v>Valid</v>
      </c>
      <c r="BH12" s="423" t="str">
        <f t="shared" si="24"/>
        <v>Valid</v>
      </c>
      <c r="BI12" s="423" t="str">
        <f t="shared" si="24"/>
        <v>Valid</v>
      </c>
      <c r="BJ12" s="423" t="str">
        <f t="shared" si="24"/>
        <v>Valid</v>
      </c>
      <c r="BK12" s="423" t="str">
        <f t="shared" si="24"/>
        <v>Valid</v>
      </c>
      <c r="BL12" s="423" t="str">
        <f t="shared" si="24"/>
        <v>Valid</v>
      </c>
      <c r="BM12" s="423" t="str">
        <f t="shared" si="24"/>
        <v>Valid</v>
      </c>
      <c r="BN12" s="423" t="str">
        <f t="shared" si="24"/>
        <v>Valid</v>
      </c>
      <c r="BO12" s="423" t="str">
        <f t="shared" ref="BO12:DZ12" si="25">IF(BO43=FALSE,"Q&amp;A, Vehicle "&amp;BO5&amp;": Enter Use of Vehicle","Valid")</f>
        <v>Valid</v>
      </c>
      <c r="BP12" s="423" t="str">
        <f t="shared" si="25"/>
        <v>Valid</v>
      </c>
      <c r="BQ12" s="423" t="str">
        <f t="shared" si="25"/>
        <v>Valid</v>
      </c>
      <c r="BR12" s="423" t="str">
        <f t="shared" si="25"/>
        <v>Valid</v>
      </c>
      <c r="BS12" s="423" t="str">
        <f t="shared" si="25"/>
        <v>Valid</v>
      </c>
      <c r="BT12" s="423" t="str">
        <f t="shared" si="25"/>
        <v>Valid</v>
      </c>
      <c r="BU12" s="423" t="str">
        <f t="shared" si="25"/>
        <v>Valid</v>
      </c>
      <c r="BV12" s="423" t="str">
        <f t="shared" si="25"/>
        <v>Valid</v>
      </c>
      <c r="BW12" s="423" t="str">
        <f t="shared" si="25"/>
        <v>Valid</v>
      </c>
      <c r="BX12" s="423" t="str">
        <f t="shared" si="25"/>
        <v>Valid</v>
      </c>
      <c r="BY12" s="423" t="str">
        <f t="shared" si="25"/>
        <v>Valid</v>
      </c>
      <c r="BZ12" s="423" t="str">
        <f t="shared" si="25"/>
        <v>Valid</v>
      </c>
      <c r="CA12" s="423" t="str">
        <f t="shared" si="25"/>
        <v>Valid</v>
      </c>
      <c r="CB12" s="423" t="str">
        <f t="shared" si="25"/>
        <v>Valid</v>
      </c>
      <c r="CC12" s="423" t="str">
        <f t="shared" si="25"/>
        <v>Valid</v>
      </c>
      <c r="CD12" s="423" t="str">
        <f t="shared" si="25"/>
        <v>Valid</v>
      </c>
      <c r="CE12" s="423" t="str">
        <f t="shared" si="25"/>
        <v>Valid</v>
      </c>
      <c r="CF12" s="423" t="str">
        <f t="shared" si="25"/>
        <v>Valid</v>
      </c>
      <c r="CG12" s="423" t="str">
        <f t="shared" si="25"/>
        <v>Valid</v>
      </c>
      <c r="CH12" s="423" t="str">
        <f t="shared" si="25"/>
        <v>Valid</v>
      </c>
      <c r="CI12" s="423" t="str">
        <f t="shared" si="25"/>
        <v>Valid</v>
      </c>
      <c r="CJ12" s="423" t="str">
        <f t="shared" si="25"/>
        <v>Valid</v>
      </c>
      <c r="CK12" s="423" t="str">
        <f t="shared" si="25"/>
        <v>Valid</v>
      </c>
      <c r="CL12" s="423" t="str">
        <f t="shared" si="25"/>
        <v>Valid</v>
      </c>
      <c r="CM12" s="423" t="str">
        <f t="shared" si="25"/>
        <v>Valid</v>
      </c>
      <c r="CN12" s="423" t="str">
        <f t="shared" si="25"/>
        <v>Valid</v>
      </c>
      <c r="CO12" s="423" t="str">
        <f t="shared" si="25"/>
        <v>Valid</v>
      </c>
      <c r="CP12" s="423" t="str">
        <f t="shared" si="25"/>
        <v>Valid</v>
      </c>
      <c r="CQ12" s="423" t="str">
        <f t="shared" si="25"/>
        <v>Valid</v>
      </c>
      <c r="CR12" s="423" t="str">
        <f t="shared" si="25"/>
        <v>Valid</v>
      </c>
      <c r="CS12" s="423" t="str">
        <f t="shared" si="25"/>
        <v>Valid</v>
      </c>
      <c r="CT12" s="423" t="str">
        <f t="shared" si="25"/>
        <v>Valid</v>
      </c>
      <c r="CU12" s="423" t="str">
        <f t="shared" si="25"/>
        <v>Valid</v>
      </c>
      <c r="CV12" s="423" t="str">
        <f t="shared" si="25"/>
        <v>Valid</v>
      </c>
      <c r="CW12" s="423" t="str">
        <f t="shared" si="25"/>
        <v>Valid</v>
      </c>
      <c r="CX12" s="423" t="str">
        <f t="shared" si="25"/>
        <v>Valid</v>
      </c>
      <c r="CY12" s="423" t="str">
        <f t="shared" si="25"/>
        <v>Valid</v>
      </c>
      <c r="CZ12" s="423" t="str">
        <f t="shared" si="25"/>
        <v>Valid</v>
      </c>
      <c r="DA12" s="423" t="str">
        <f t="shared" si="25"/>
        <v>Valid</v>
      </c>
      <c r="DB12" s="423" t="str">
        <f t="shared" si="25"/>
        <v>Valid</v>
      </c>
      <c r="DC12" s="423" t="str">
        <f t="shared" si="25"/>
        <v>Valid</v>
      </c>
      <c r="DD12" s="423" t="str">
        <f t="shared" si="25"/>
        <v>Valid</v>
      </c>
      <c r="DE12" s="423" t="str">
        <f t="shared" si="25"/>
        <v>Valid</v>
      </c>
      <c r="DF12" s="423" t="str">
        <f t="shared" si="25"/>
        <v>Valid</v>
      </c>
      <c r="DG12" s="423" t="str">
        <f t="shared" si="25"/>
        <v>Valid</v>
      </c>
      <c r="DH12" s="423" t="str">
        <f t="shared" si="25"/>
        <v>Valid</v>
      </c>
      <c r="DI12" s="423" t="str">
        <f t="shared" si="25"/>
        <v>Valid</v>
      </c>
      <c r="DJ12" s="423" t="str">
        <f t="shared" si="25"/>
        <v>Valid</v>
      </c>
      <c r="DK12" s="423" t="str">
        <f t="shared" si="25"/>
        <v>Valid</v>
      </c>
      <c r="DL12" s="423" t="str">
        <f t="shared" si="25"/>
        <v>Valid</v>
      </c>
      <c r="DM12" s="423" t="str">
        <f t="shared" si="25"/>
        <v>Valid</v>
      </c>
      <c r="DN12" s="423" t="str">
        <f t="shared" si="25"/>
        <v>Valid</v>
      </c>
      <c r="DO12" s="423" t="str">
        <f t="shared" si="25"/>
        <v>Valid</v>
      </c>
      <c r="DP12" s="423" t="str">
        <f t="shared" si="25"/>
        <v>Valid</v>
      </c>
      <c r="DQ12" s="423" t="str">
        <f t="shared" si="25"/>
        <v>Valid</v>
      </c>
      <c r="DR12" s="423" t="str">
        <f t="shared" si="25"/>
        <v>Valid</v>
      </c>
      <c r="DS12" s="423" t="str">
        <f t="shared" si="25"/>
        <v>Valid</v>
      </c>
      <c r="DT12" s="423" t="str">
        <f t="shared" si="25"/>
        <v>Valid</v>
      </c>
      <c r="DU12" s="423" t="str">
        <f t="shared" si="25"/>
        <v>Valid</v>
      </c>
      <c r="DV12" s="423" t="str">
        <f t="shared" si="25"/>
        <v>Valid</v>
      </c>
      <c r="DW12" s="423" t="str">
        <f t="shared" si="25"/>
        <v>Valid</v>
      </c>
      <c r="DX12" s="423" t="str">
        <f t="shared" si="25"/>
        <v>Valid</v>
      </c>
      <c r="DY12" s="423" t="str">
        <f t="shared" si="25"/>
        <v>Valid</v>
      </c>
      <c r="DZ12" s="423" t="str">
        <f t="shared" si="25"/>
        <v>Valid</v>
      </c>
      <c r="EA12" s="423" t="str">
        <f t="shared" ref="EA12:GL12" si="26">IF(EA43=FALSE,"Q&amp;A, Vehicle "&amp;EA5&amp;": Enter Use of Vehicle","Valid")</f>
        <v>Valid</v>
      </c>
      <c r="EB12" s="423" t="str">
        <f t="shared" si="26"/>
        <v>Valid</v>
      </c>
      <c r="EC12" s="423" t="str">
        <f t="shared" si="26"/>
        <v>Valid</v>
      </c>
      <c r="ED12" s="423" t="str">
        <f t="shared" si="26"/>
        <v>Valid</v>
      </c>
      <c r="EE12" s="423" t="str">
        <f t="shared" si="26"/>
        <v>Valid</v>
      </c>
      <c r="EF12" s="423" t="str">
        <f t="shared" si="26"/>
        <v>Valid</v>
      </c>
      <c r="EG12" s="423" t="str">
        <f t="shared" si="26"/>
        <v>Valid</v>
      </c>
      <c r="EH12" s="423" t="str">
        <f t="shared" si="26"/>
        <v>Valid</v>
      </c>
      <c r="EI12" s="423" t="str">
        <f t="shared" si="26"/>
        <v>Valid</v>
      </c>
      <c r="EJ12" s="423" t="str">
        <f t="shared" si="26"/>
        <v>Valid</v>
      </c>
      <c r="EK12" s="423" t="str">
        <f t="shared" si="26"/>
        <v>Valid</v>
      </c>
      <c r="EL12" s="423" t="str">
        <f t="shared" si="26"/>
        <v>Valid</v>
      </c>
      <c r="EM12" s="423" t="str">
        <f t="shared" si="26"/>
        <v>Valid</v>
      </c>
      <c r="EN12" s="423" t="str">
        <f t="shared" si="26"/>
        <v>Valid</v>
      </c>
      <c r="EO12" s="423" t="str">
        <f t="shared" si="26"/>
        <v>Valid</v>
      </c>
      <c r="EP12" s="423" t="str">
        <f t="shared" si="26"/>
        <v>Valid</v>
      </c>
      <c r="EQ12" s="423" t="str">
        <f t="shared" si="26"/>
        <v>Valid</v>
      </c>
      <c r="ER12" s="423" t="str">
        <f t="shared" si="26"/>
        <v>Valid</v>
      </c>
      <c r="ES12" s="423" t="str">
        <f t="shared" si="26"/>
        <v>Valid</v>
      </c>
      <c r="ET12" s="423" t="str">
        <f t="shared" si="26"/>
        <v>Valid</v>
      </c>
      <c r="EU12" s="423" t="str">
        <f t="shared" si="26"/>
        <v>Valid</v>
      </c>
      <c r="EV12" s="423" t="str">
        <f t="shared" si="26"/>
        <v>Valid</v>
      </c>
      <c r="EW12" s="423" t="str">
        <f t="shared" si="26"/>
        <v>Valid</v>
      </c>
      <c r="EX12" s="423" t="str">
        <f t="shared" si="26"/>
        <v>Valid</v>
      </c>
      <c r="EY12" s="423" t="str">
        <f t="shared" si="26"/>
        <v>Valid</v>
      </c>
      <c r="EZ12" s="423" t="str">
        <f t="shared" si="26"/>
        <v>Valid</v>
      </c>
      <c r="FA12" s="423" t="str">
        <f t="shared" si="26"/>
        <v>Valid</v>
      </c>
      <c r="FB12" s="423" t="str">
        <f t="shared" si="26"/>
        <v>Valid</v>
      </c>
      <c r="FC12" s="423" t="str">
        <f t="shared" si="26"/>
        <v>Valid</v>
      </c>
      <c r="FD12" s="423" t="str">
        <f t="shared" si="26"/>
        <v>Valid</v>
      </c>
      <c r="FE12" s="423" t="str">
        <f t="shared" si="26"/>
        <v>Valid</v>
      </c>
      <c r="FF12" s="423" t="str">
        <f t="shared" si="26"/>
        <v>Valid</v>
      </c>
      <c r="FG12" s="423" t="str">
        <f t="shared" si="26"/>
        <v>Valid</v>
      </c>
      <c r="FH12" s="423" t="str">
        <f t="shared" si="26"/>
        <v>Valid</v>
      </c>
      <c r="FI12" s="423" t="str">
        <f t="shared" si="26"/>
        <v>Valid</v>
      </c>
      <c r="FJ12" s="423" t="str">
        <f t="shared" si="26"/>
        <v>Valid</v>
      </c>
      <c r="FK12" s="423" t="str">
        <f t="shared" si="26"/>
        <v>Valid</v>
      </c>
      <c r="FL12" s="423" t="str">
        <f t="shared" si="26"/>
        <v>Valid</v>
      </c>
      <c r="FM12" s="423" t="str">
        <f t="shared" si="26"/>
        <v>Valid</v>
      </c>
      <c r="FN12" s="423" t="str">
        <f t="shared" si="26"/>
        <v>Valid</v>
      </c>
      <c r="FO12" s="423" t="str">
        <f t="shared" si="26"/>
        <v>Valid</v>
      </c>
      <c r="FP12" s="423" t="str">
        <f t="shared" si="26"/>
        <v>Valid</v>
      </c>
      <c r="FQ12" s="423" t="str">
        <f t="shared" si="26"/>
        <v>Valid</v>
      </c>
      <c r="FR12" s="423" t="str">
        <f t="shared" si="26"/>
        <v>Valid</v>
      </c>
      <c r="FS12" s="423" t="str">
        <f t="shared" si="26"/>
        <v>Valid</v>
      </c>
      <c r="FT12" s="423" t="str">
        <f t="shared" si="26"/>
        <v>Valid</v>
      </c>
      <c r="FU12" s="423" t="str">
        <f t="shared" si="26"/>
        <v>Valid</v>
      </c>
      <c r="FV12" s="423" t="str">
        <f t="shared" si="26"/>
        <v>Valid</v>
      </c>
      <c r="FW12" s="423" t="str">
        <f t="shared" si="26"/>
        <v>Valid</v>
      </c>
      <c r="FX12" s="423" t="str">
        <f t="shared" si="26"/>
        <v>Valid</v>
      </c>
      <c r="FY12" s="423" t="str">
        <f t="shared" si="26"/>
        <v>Valid</v>
      </c>
      <c r="FZ12" s="423" t="str">
        <f t="shared" si="26"/>
        <v>Valid</v>
      </c>
      <c r="GA12" s="423" t="str">
        <f t="shared" si="26"/>
        <v>Valid</v>
      </c>
      <c r="GB12" s="423" t="str">
        <f t="shared" si="26"/>
        <v>Valid</v>
      </c>
      <c r="GC12" s="423" t="str">
        <f t="shared" si="26"/>
        <v>Valid</v>
      </c>
      <c r="GD12" s="423" t="str">
        <f t="shared" si="26"/>
        <v>Valid</v>
      </c>
      <c r="GE12" s="423" t="str">
        <f t="shared" si="26"/>
        <v>Valid</v>
      </c>
      <c r="GF12" s="423" t="str">
        <f t="shared" si="26"/>
        <v>Valid</v>
      </c>
      <c r="GG12" s="423" t="str">
        <f t="shared" si="26"/>
        <v>Valid</v>
      </c>
      <c r="GH12" s="423" t="str">
        <f t="shared" si="26"/>
        <v>Valid</v>
      </c>
      <c r="GI12" s="423" t="str">
        <f t="shared" si="26"/>
        <v>Valid</v>
      </c>
      <c r="GJ12" s="423" t="str">
        <f t="shared" si="26"/>
        <v>Valid</v>
      </c>
      <c r="GK12" s="423" t="str">
        <f t="shared" si="26"/>
        <v>Valid</v>
      </c>
      <c r="GL12" s="423" t="str">
        <f t="shared" si="26"/>
        <v>Valid</v>
      </c>
      <c r="GM12" s="423" t="str">
        <f t="shared" ref="GM12:GS12" si="27">IF(GM43=FALSE,"Q&amp;A, Vehicle "&amp;GM5&amp;": Enter Use of Vehicle","Valid")</f>
        <v>Valid</v>
      </c>
      <c r="GN12" s="423" t="str">
        <f t="shared" si="27"/>
        <v>Valid</v>
      </c>
      <c r="GO12" s="423" t="str">
        <f t="shared" si="27"/>
        <v>Valid</v>
      </c>
      <c r="GP12" s="423" t="str">
        <f t="shared" si="27"/>
        <v>Valid</v>
      </c>
      <c r="GQ12" s="423" t="str">
        <f t="shared" si="27"/>
        <v>Valid</v>
      </c>
      <c r="GR12" s="423" t="str">
        <f t="shared" si="27"/>
        <v>Valid</v>
      </c>
      <c r="GS12" s="423" t="str">
        <f t="shared" si="27"/>
        <v>Valid</v>
      </c>
    </row>
    <row r="13" spans="1:201">
      <c r="A13" s="423" t="s">
        <v>249</v>
      </c>
      <c r="B13" s="423" t="str">
        <f>IF(B44=FALSE,"Q&amp;A, Vehicle "&amp;B5&amp;": Select Liability in the Coverage List","Valid")</f>
        <v>Valid</v>
      </c>
      <c r="C13" s="423" t="str">
        <f t="shared" ref="C13:BN13" si="28">IF(C44=FALSE,"Q&amp;A, Vehicle "&amp;C5&amp;": Select Liability in the Coverage List","Valid")</f>
        <v>Valid</v>
      </c>
      <c r="D13" s="423" t="str">
        <f t="shared" si="28"/>
        <v>Valid</v>
      </c>
      <c r="E13" s="423" t="str">
        <f t="shared" si="28"/>
        <v>Valid</v>
      </c>
      <c r="F13" s="423" t="str">
        <f t="shared" si="28"/>
        <v>Valid</v>
      </c>
      <c r="G13" s="423" t="str">
        <f t="shared" si="28"/>
        <v>Valid</v>
      </c>
      <c r="H13" s="423" t="str">
        <f t="shared" si="28"/>
        <v>Valid</v>
      </c>
      <c r="I13" s="423" t="str">
        <f t="shared" si="28"/>
        <v>Valid</v>
      </c>
      <c r="J13" s="423" t="str">
        <f t="shared" si="28"/>
        <v>Valid</v>
      </c>
      <c r="K13" s="423" t="str">
        <f t="shared" si="28"/>
        <v>Valid</v>
      </c>
      <c r="L13" s="423" t="str">
        <f t="shared" si="28"/>
        <v>Valid</v>
      </c>
      <c r="M13" s="423" t="str">
        <f t="shared" si="28"/>
        <v>Valid</v>
      </c>
      <c r="N13" s="423" t="str">
        <f t="shared" si="28"/>
        <v>Valid</v>
      </c>
      <c r="O13" s="423" t="str">
        <f t="shared" si="28"/>
        <v>Valid</v>
      </c>
      <c r="P13" s="423" t="str">
        <f t="shared" si="28"/>
        <v>Valid</v>
      </c>
      <c r="Q13" s="423" t="str">
        <f t="shared" si="28"/>
        <v>Valid</v>
      </c>
      <c r="R13" s="423" t="str">
        <f t="shared" si="28"/>
        <v>Valid</v>
      </c>
      <c r="S13" s="423" t="str">
        <f t="shared" si="28"/>
        <v>Valid</v>
      </c>
      <c r="T13" s="423" t="str">
        <f t="shared" si="28"/>
        <v>Valid</v>
      </c>
      <c r="U13" s="423" t="str">
        <f t="shared" si="28"/>
        <v>Valid</v>
      </c>
      <c r="V13" s="423" t="str">
        <f t="shared" si="28"/>
        <v>Valid</v>
      </c>
      <c r="W13" s="423" t="str">
        <f t="shared" si="28"/>
        <v>Valid</v>
      </c>
      <c r="X13" s="423" t="str">
        <f t="shared" si="28"/>
        <v>Valid</v>
      </c>
      <c r="Y13" s="423" t="str">
        <f t="shared" si="28"/>
        <v>Valid</v>
      </c>
      <c r="Z13" s="423" t="str">
        <f t="shared" si="28"/>
        <v>Valid</v>
      </c>
      <c r="AA13" s="423" t="str">
        <f t="shared" si="28"/>
        <v>Valid</v>
      </c>
      <c r="AB13" s="423" t="str">
        <f t="shared" si="28"/>
        <v>Valid</v>
      </c>
      <c r="AC13" s="423" t="str">
        <f t="shared" si="28"/>
        <v>Valid</v>
      </c>
      <c r="AD13" s="423" t="str">
        <f t="shared" si="28"/>
        <v>Valid</v>
      </c>
      <c r="AE13" s="423" t="str">
        <f t="shared" si="28"/>
        <v>Valid</v>
      </c>
      <c r="AF13" s="423" t="str">
        <f t="shared" si="28"/>
        <v>Valid</v>
      </c>
      <c r="AG13" s="423" t="str">
        <f t="shared" si="28"/>
        <v>Valid</v>
      </c>
      <c r="AH13" s="423" t="str">
        <f t="shared" si="28"/>
        <v>Valid</v>
      </c>
      <c r="AI13" s="423" t="str">
        <f t="shared" si="28"/>
        <v>Valid</v>
      </c>
      <c r="AJ13" s="423" t="str">
        <f t="shared" si="28"/>
        <v>Valid</v>
      </c>
      <c r="AK13" s="423" t="str">
        <f t="shared" si="28"/>
        <v>Valid</v>
      </c>
      <c r="AL13" s="423" t="str">
        <f t="shared" si="28"/>
        <v>Valid</v>
      </c>
      <c r="AM13" s="423" t="str">
        <f t="shared" si="28"/>
        <v>Valid</v>
      </c>
      <c r="AN13" s="423" t="str">
        <f t="shared" si="28"/>
        <v>Valid</v>
      </c>
      <c r="AO13" s="423" t="str">
        <f t="shared" si="28"/>
        <v>Valid</v>
      </c>
      <c r="AP13" s="423" t="str">
        <f t="shared" si="28"/>
        <v>Valid</v>
      </c>
      <c r="AQ13" s="423" t="str">
        <f t="shared" si="28"/>
        <v>Valid</v>
      </c>
      <c r="AR13" s="423" t="str">
        <f t="shared" si="28"/>
        <v>Valid</v>
      </c>
      <c r="AS13" s="423" t="str">
        <f t="shared" si="28"/>
        <v>Valid</v>
      </c>
      <c r="AT13" s="423" t="str">
        <f t="shared" si="28"/>
        <v>Valid</v>
      </c>
      <c r="AU13" s="423" t="str">
        <f t="shared" si="28"/>
        <v>Valid</v>
      </c>
      <c r="AV13" s="423" t="str">
        <f t="shared" si="28"/>
        <v>Valid</v>
      </c>
      <c r="AW13" s="423" t="str">
        <f t="shared" si="28"/>
        <v>Valid</v>
      </c>
      <c r="AX13" s="423" t="str">
        <f t="shared" si="28"/>
        <v>Valid</v>
      </c>
      <c r="AY13" s="423" t="str">
        <f t="shared" si="28"/>
        <v>Valid</v>
      </c>
      <c r="AZ13" s="423" t="str">
        <f t="shared" si="28"/>
        <v>Valid</v>
      </c>
      <c r="BA13" s="423" t="str">
        <f t="shared" si="28"/>
        <v>Valid</v>
      </c>
      <c r="BB13" s="423" t="str">
        <f t="shared" si="28"/>
        <v>Valid</v>
      </c>
      <c r="BC13" s="423" t="str">
        <f t="shared" si="28"/>
        <v>Valid</v>
      </c>
      <c r="BD13" s="423" t="str">
        <f t="shared" si="28"/>
        <v>Valid</v>
      </c>
      <c r="BE13" s="423" t="str">
        <f t="shared" si="28"/>
        <v>Valid</v>
      </c>
      <c r="BF13" s="423" t="str">
        <f t="shared" si="28"/>
        <v>Valid</v>
      </c>
      <c r="BG13" s="423" t="str">
        <f t="shared" si="28"/>
        <v>Valid</v>
      </c>
      <c r="BH13" s="423" t="str">
        <f t="shared" si="28"/>
        <v>Valid</v>
      </c>
      <c r="BI13" s="423" t="str">
        <f t="shared" si="28"/>
        <v>Valid</v>
      </c>
      <c r="BJ13" s="423" t="str">
        <f t="shared" si="28"/>
        <v>Valid</v>
      </c>
      <c r="BK13" s="423" t="str">
        <f t="shared" si="28"/>
        <v>Valid</v>
      </c>
      <c r="BL13" s="423" t="str">
        <f t="shared" si="28"/>
        <v>Valid</v>
      </c>
      <c r="BM13" s="423" t="str">
        <f t="shared" si="28"/>
        <v>Valid</v>
      </c>
      <c r="BN13" s="423" t="str">
        <f t="shared" si="28"/>
        <v>Valid</v>
      </c>
      <c r="BO13" s="423" t="str">
        <f t="shared" ref="BO13:DZ13" si="29">IF(BO44=FALSE,"Q&amp;A, Vehicle "&amp;BO5&amp;": Select Liability in the Coverage List","Valid")</f>
        <v>Valid</v>
      </c>
      <c r="BP13" s="423" t="str">
        <f t="shared" si="29"/>
        <v>Valid</v>
      </c>
      <c r="BQ13" s="423" t="str">
        <f t="shared" si="29"/>
        <v>Valid</v>
      </c>
      <c r="BR13" s="423" t="str">
        <f t="shared" si="29"/>
        <v>Valid</v>
      </c>
      <c r="BS13" s="423" t="str">
        <f t="shared" si="29"/>
        <v>Valid</v>
      </c>
      <c r="BT13" s="423" t="str">
        <f t="shared" si="29"/>
        <v>Valid</v>
      </c>
      <c r="BU13" s="423" t="str">
        <f t="shared" si="29"/>
        <v>Valid</v>
      </c>
      <c r="BV13" s="423" t="str">
        <f t="shared" si="29"/>
        <v>Valid</v>
      </c>
      <c r="BW13" s="423" t="str">
        <f t="shared" si="29"/>
        <v>Valid</v>
      </c>
      <c r="BX13" s="423" t="str">
        <f t="shared" si="29"/>
        <v>Valid</v>
      </c>
      <c r="BY13" s="423" t="str">
        <f t="shared" si="29"/>
        <v>Valid</v>
      </c>
      <c r="BZ13" s="423" t="str">
        <f t="shared" si="29"/>
        <v>Valid</v>
      </c>
      <c r="CA13" s="423" t="str">
        <f t="shared" si="29"/>
        <v>Valid</v>
      </c>
      <c r="CB13" s="423" t="str">
        <f t="shared" si="29"/>
        <v>Valid</v>
      </c>
      <c r="CC13" s="423" t="str">
        <f t="shared" si="29"/>
        <v>Valid</v>
      </c>
      <c r="CD13" s="423" t="str">
        <f t="shared" si="29"/>
        <v>Valid</v>
      </c>
      <c r="CE13" s="423" t="str">
        <f t="shared" si="29"/>
        <v>Valid</v>
      </c>
      <c r="CF13" s="423" t="str">
        <f t="shared" si="29"/>
        <v>Valid</v>
      </c>
      <c r="CG13" s="423" t="str">
        <f t="shared" si="29"/>
        <v>Valid</v>
      </c>
      <c r="CH13" s="423" t="str">
        <f t="shared" si="29"/>
        <v>Valid</v>
      </c>
      <c r="CI13" s="423" t="str">
        <f t="shared" si="29"/>
        <v>Valid</v>
      </c>
      <c r="CJ13" s="423" t="str">
        <f t="shared" si="29"/>
        <v>Valid</v>
      </c>
      <c r="CK13" s="423" t="str">
        <f t="shared" si="29"/>
        <v>Valid</v>
      </c>
      <c r="CL13" s="423" t="str">
        <f t="shared" si="29"/>
        <v>Valid</v>
      </c>
      <c r="CM13" s="423" t="str">
        <f t="shared" si="29"/>
        <v>Valid</v>
      </c>
      <c r="CN13" s="423" t="str">
        <f t="shared" si="29"/>
        <v>Valid</v>
      </c>
      <c r="CO13" s="423" t="str">
        <f t="shared" si="29"/>
        <v>Valid</v>
      </c>
      <c r="CP13" s="423" t="str">
        <f t="shared" si="29"/>
        <v>Valid</v>
      </c>
      <c r="CQ13" s="423" t="str">
        <f t="shared" si="29"/>
        <v>Valid</v>
      </c>
      <c r="CR13" s="423" t="str">
        <f t="shared" si="29"/>
        <v>Valid</v>
      </c>
      <c r="CS13" s="423" t="str">
        <f t="shared" si="29"/>
        <v>Valid</v>
      </c>
      <c r="CT13" s="423" t="str">
        <f t="shared" si="29"/>
        <v>Valid</v>
      </c>
      <c r="CU13" s="423" t="str">
        <f t="shared" si="29"/>
        <v>Valid</v>
      </c>
      <c r="CV13" s="423" t="str">
        <f t="shared" si="29"/>
        <v>Valid</v>
      </c>
      <c r="CW13" s="423" t="str">
        <f t="shared" si="29"/>
        <v>Valid</v>
      </c>
      <c r="CX13" s="423" t="str">
        <f t="shared" si="29"/>
        <v>Valid</v>
      </c>
      <c r="CY13" s="423" t="str">
        <f t="shared" si="29"/>
        <v>Valid</v>
      </c>
      <c r="CZ13" s="423" t="str">
        <f t="shared" si="29"/>
        <v>Valid</v>
      </c>
      <c r="DA13" s="423" t="str">
        <f t="shared" si="29"/>
        <v>Valid</v>
      </c>
      <c r="DB13" s="423" t="str">
        <f t="shared" si="29"/>
        <v>Valid</v>
      </c>
      <c r="DC13" s="423" t="str">
        <f t="shared" si="29"/>
        <v>Valid</v>
      </c>
      <c r="DD13" s="423" t="str">
        <f t="shared" si="29"/>
        <v>Valid</v>
      </c>
      <c r="DE13" s="423" t="str">
        <f t="shared" si="29"/>
        <v>Valid</v>
      </c>
      <c r="DF13" s="423" t="str">
        <f t="shared" si="29"/>
        <v>Valid</v>
      </c>
      <c r="DG13" s="423" t="str">
        <f t="shared" si="29"/>
        <v>Valid</v>
      </c>
      <c r="DH13" s="423" t="str">
        <f t="shared" si="29"/>
        <v>Valid</v>
      </c>
      <c r="DI13" s="423" t="str">
        <f t="shared" si="29"/>
        <v>Valid</v>
      </c>
      <c r="DJ13" s="423" t="str">
        <f t="shared" si="29"/>
        <v>Valid</v>
      </c>
      <c r="DK13" s="423" t="str">
        <f t="shared" si="29"/>
        <v>Valid</v>
      </c>
      <c r="DL13" s="423" t="str">
        <f t="shared" si="29"/>
        <v>Valid</v>
      </c>
      <c r="DM13" s="423" t="str">
        <f t="shared" si="29"/>
        <v>Valid</v>
      </c>
      <c r="DN13" s="423" t="str">
        <f t="shared" si="29"/>
        <v>Valid</v>
      </c>
      <c r="DO13" s="423" t="str">
        <f t="shared" si="29"/>
        <v>Valid</v>
      </c>
      <c r="DP13" s="423" t="str">
        <f t="shared" si="29"/>
        <v>Valid</v>
      </c>
      <c r="DQ13" s="423" t="str">
        <f t="shared" si="29"/>
        <v>Valid</v>
      </c>
      <c r="DR13" s="423" t="str">
        <f t="shared" si="29"/>
        <v>Valid</v>
      </c>
      <c r="DS13" s="423" t="str">
        <f t="shared" si="29"/>
        <v>Valid</v>
      </c>
      <c r="DT13" s="423" t="str">
        <f t="shared" si="29"/>
        <v>Valid</v>
      </c>
      <c r="DU13" s="423" t="str">
        <f t="shared" si="29"/>
        <v>Valid</v>
      </c>
      <c r="DV13" s="423" t="str">
        <f t="shared" si="29"/>
        <v>Valid</v>
      </c>
      <c r="DW13" s="423" t="str">
        <f t="shared" si="29"/>
        <v>Valid</v>
      </c>
      <c r="DX13" s="423" t="str">
        <f t="shared" si="29"/>
        <v>Valid</v>
      </c>
      <c r="DY13" s="423" t="str">
        <f t="shared" si="29"/>
        <v>Valid</v>
      </c>
      <c r="DZ13" s="423" t="str">
        <f t="shared" si="29"/>
        <v>Valid</v>
      </c>
      <c r="EA13" s="423" t="str">
        <f t="shared" ref="EA13:GL13" si="30">IF(EA44=FALSE,"Q&amp;A, Vehicle "&amp;EA5&amp;": Select Liability in the Coverage List","Valid")</f>
        <v>Valid</v>
      </c>
      <c r="EB13" s="423" t="str">
        <f t="shared" si="30"/>
        <v>Valid</v>
      </c>
      <c r="EC13" s="423" t="str">
        <f t="shared" si="30"/>
        <v>Valid</v>
      </c>
      <c r="ED13" s="423" t="str">
        <f t="shared" si="30"/>
        <v>Valid</v>
      </c>
      <c r="EE13" s="423" t="str">
        <f t="shared" si="30"/>
        <v>Valid</v>
      </c>
      <c r="EF13" s="423" t="str">
        <f t="shared" si="30"/>
        <v>Valid</v>
      </c>
      <c r="EG13" s="423" t="str">
        <f t="shared" si="30"/>
        <v>Valid</v>
      </c>
      <c r="EH13" s="423" t="str">
        <f t="shared" si="30"/>
        <v>Valid</v>
      </c>
      <c r="EI13" s="423" t="str">
        <f t="shared" si="30"/>
        <v>Valid</v>
      </c>
      <c r="EJ13" s="423" t="str">
        <f t="shared" si="30"/>
        <v>Valid</v>
      </c>
      <c r="EK13" s="423" t="str">
        <f t="shared" si="30"/>
        <v>Valid</v>
      </c>
      <c r="EL13" s="423" t="str">
        <f t="shared" si="30"/>
        <v>Valid</v>
      </c>
      <c r="EM13" s="423" t="str">
        <f t="shared" si="30"/>
        <v>Valid</v>
      </c>
      <c r="EN13" s="423" t="str">
        <f t="shared" si="30"/>
        <v>Valid</v>
      </c>
      <c r="EO13" s="423" t="str">
        <f t="shared" si="30"/>
        <v>Valid</v>
      </c>
      <c r="EP13" s="423" t="str">
        <f t="shared" si="30"/>
        <v>Valid</v>
      </c>
      <c r="EQ13" s="423" t="str">
        <f t="shared" si="30"/>
        <v>Valid</v>
      </c>
      <c r="ER13" s="423" t="str">
        <f t="shared" si="30"/>
        <v>Valid</v>
      </c>
      <c r="ES13" s="423" t="str">
        <f t="shared" si="30"/>
        <v>Valid</v>
      </c>
      <c r="ET13" s="423" t="str">
        <f t="shared" si="30"/>
        <v>Valid</v>
      </c>
      <c r="EU13" s="423" t="str">
        <f t="shared" si="30"/>
        <v>Valid</v>
      </c>
      <c r="EV13" s="423" t="str">
        <f t="shared" si="30"/>
        <v>Valid</v>
      </c>
      <c r="EW13" s="423" t="str">
        <f t="shared" si="30"/>
        <v>Valid</v>
      </c>
      <c r="EX13" s="423" t="str">
        <f t="shared" si="30"/>
        <v>Valid</v>
      </c>
      <c r="EY13" s="423" t="str">
        <f t="shared" si="30"/>
        <v>Valid</v>
      </c>
      <c r="EZ13" s="423" t="str">
        <f t="shared" si="30"/>
        <v>Valid</v>
      </c>
      <c r="FA13" s="423" t="str">
        <f t="shared" si="30"/>
        <v>Valid</v>
      </c>
      <c r="FB13" s="423" t="str">
        <f t="shared" si="30"/>
        <v>Valid</v>
      </c>
      <c r="FC13" s="423" t="str">
        <f t="shared" si="30"/>
        <v>Valid</v>
      </c>
      <c r="FD13" s="423" t="str">
        <f t="shared" si="30"/>
        <v>Valid</v>
      </c>
      <c r="FE13" s="423" t="str">
        <f t="shared" si="30"/>
        <v>Valid</v>
      </c>
      <c r="FF13" s="423" t="str">
        <f t="shared" si="30"/>
        <v>Valid</v>
      </c>
      <c r="FG13" s="423" t="str">
        <f t="shared" si="30"/>
        <v>Valid</v>
      </c>
      <c r="FH13" s="423" t="str">
        <f t="shared" si="30"/>
        <v>Valid</v>
      </c>
      <c r="FI13" s="423" t="str">
        <f t="shared" si="30"/>
        <v>Valid</v>
      </c>
      <c r="FJ13" s="423" t="str">
        <f t="shared" si="30"/>
        <v>Valid</v>
      </c>
      <c r="FK13" s="423" t="str">
        <f t="shared" si="30"/>
        <v>Valid</v>
      </c>
      <c r="FL13" s="423" t="str">
        <f t="shared" si="30"/>
        <v>Valid</v>
      </c>
      <c r="FM13" s="423" t="str">
        <f t="shared" si="30"/>
        <v>Valid</v>
      </c>
      <c r="FN13" s="423" t="str">
        <f t="shared" si="30"/>
        <v>Valid</v>
      </c>
      <c r="FO13" s="423" t="str">
        <f t="shared" si="30"/>
        <v>Valid</v>
      </c>
      <c r="FP13" s="423" t="str">
        <f t="shared" si="30"/>
        <v>Valid</v>
      </c>
      <c r="FQ13" s="423" t="str">
        <f t="shared" si="30"/>
        <v>Valid</v>
      </c>
      <c r="FR13" s="423" t="str">
        <f t="shared" si="30"/>
        <v>Valid</v>
      </c>
      <c r="FS13" s="423" t="str">
        <f t="shared" si="30"/>
        <v>Valid</v>
      </c>
      <c r="FT13" s="423" t="str">
        <f t="shared" si="30"/>
        <v>Valid</v>
      </c>
      <c r="FU13" s="423" t="str">
        <f t="shared" si="30"/>
        <v>Valid</v>
      </c>
      <c r="FV13" s="423" t="str">
        <f t="shared" si="30"/>
        <v>Valid</v>
      </c>
      <c r="FW13" s="423" t="str">
        <f t="shared" si="30"/>
        <v>Valid</v>
      </c>
      <c r="FX13" s="423" t="str">
        <f t="shared" si="30"/>
        <v>Valid</v>
      </c>
      <c r="FY13" s="423" t="str">
        <f t="shared" si="30"/>
        <v>Valid</v>
      </c>
      <c r="FZ13" s="423" t="str">
        <f t="shared" si="30"/>
        <v>Valid</v>
      </c>
      <c r="GA13" s="423" t="str">
        <f t="shared" si="30"/>
        <v>Valid</v>
      </c>
      <c r="GB13" s="423" t="str">
        <f t="shared" si="30"/>
        <v>Valid</v>
      </c>
      <c r="GC13" s="423" t="str">
        <f t="shared" si="30"/>
        <v>Valid</v>
      </c>
      <c r="GD13" s="423" t="str">
        <f t="shared" si="30"/>
        <v>Valid</v>
      </c>
      <c r="GE13" s="423" t="str">
        <f t="shared" si="30"/>
        <v>Valid</v>
      </c>
      <c r="GF13" s="423" t="str">
        <f t="shared" si="30"/>
        <v>Valid</v>
      </c>
      <c r="GG13" s="423" t="str">
        <f t="shared" si="30"/>
        <v>Valid</v>
      </c>
      <c r="GH13" s="423" t="str">
        <f t="shared" si="30"/>
        <v>Valid</v>
      </c>
      <c r="GI13" s="423" t="str">
        <f t="shared" si="30"/>
        <v>Valid</v>
      </c>
      <c r="GJ13" s="423" t="str">
        <f t="shared" si="30"/>
        <v>Valid</v>
      </c>
      <c r="GK13" s="423" t="str">
        <f t="shared" si="30"/>
        <v>Valid</v>
      </c>
      <c r="GL13" s="423" t="str">
        <f t="shared" si="30"/>
        <v>Valid</v>
      </c>
      <c r="GM13" s="423" t="str">
        <f t="shared" ref="GM13:GS13" si="31">IF(GM44=FALSE,"Q&amp;A, Vehicle "&amp;GM5&amp;": Select Liability in the Coverage List","Valid")</f>
        <v>Valid</v>
      </c>
      <c r="GN13" s="423" t="str">
        <f t="shared" si="31"/>
        <v>Valid</v>
      </c>
      <c r="GO13" s="423" t="str">
        <f t="shared" si="31"/>
        <v>Valid</v>
      </c>
      <c r="GP13" s="423" t="str">
        <f t="shared" si="31"/>
        <v>Valid</v>
      </c>
      <c r="GQ13" s="423" t="str">
        <f t="shared" si="31"/>
        <v>Valid</v>
      </c>
      <c r="GR13" s="423" t="str">
        <f t="shared" si="31"/>
        <v>Valid</v>
      </c>
      <c r="GS13" s="423" t="str">
        <f t="shared" si="31"/>
        <v>Valid</v>
      </c>
    </row>
    <row r="14" spans="1:201">
      <c r="A14" s="423" t="s">
        <v>9540</v>
      </c>
      <c r="B14" s="423" t="str">
        <f>IF(B45=FALSE,"Q&amp;A, Vehicle "&amp;B5&amp;": Enter Comprehensive Dedutible","Valid")</f>
        <v>Valid</v>
      </c>
      <c r="C14" s="423" t="str">
        <f t="shared" ref="C14:BN14" si="32">IF(C45=FALSE,"Q&amp;A, Vehicle "&amp;C5&amp;": Enter Comprehensive Dedutible","Valid")</f>
        <v>Valid</v>
      </c>
      <c r="D14" s="423" t="str">
        <f t="shared" si="32"/>
        <v>Valid</v>
      </c>
      <c r="E14" s="423" t="str">
        <f t="shared" si="32"/>
        <v>Valid</v>
      </c>
      <c r="F14" s="423" t="str">
        <f t="shared" si="32"/>
        <v>Valid</v>
      </c>
      <c r="G14" s="423" t="str">
        <f t="shared" si="32"/>
        <v>Valid</v>
      </c>
      <c r="H14" s="423" t="str">
        <f t="shared" si="32"/>
        <v>Valid</v>
      </c>
      <c r="I14" s="423" t="str">
        <f t="shared" si="32"/>
        <v>Valid</v>
      </c>
      <c r="J14" s="423" t="str">
        <f t="shared" si="32"/>
        <v>Valid</v>
      </c>
      <c r="K14" s="423" t="str">
        <f t="shared" si="32"/>
        <v>Valid</v>
      </c>
      <c r="L14" s="423" t="str">
        <f t="shared" si="32"/>
        <v>Valid</v>
      </c>
      <c r="M14" s="423" t="str">
        <f t="shared" si="32"/>
        <v>Valid</v>
      </c>
      <c r="N14" s="423" t="str">
        <f t="shared" si="32"/>
        <v>Valid</v>
      </c>
      <c r="O14" s="423" t="str">
        <f t="shared" si="32"/>
        <v>Valid</v>
      </c>
      <c r="P14" s="423" t="str">
        <f t="shared" si="32"/>
        <v>Valid</v>
      </c>
      <c r="Q14" s="423" t="str">
        <f t="shared" si="32"/>
        <v>Valid</v>
      </c>
      <c r="R14" s="423" t="str">
        <f t="shared" si="32"/>
        <v>Valid</v>
      </c>
      <c r="S14" s="423" t="str">
        <f t="shared" si="32"/>
        <v>Valid</v>
      </c>
      <c r="T14" s="423" t="str">
        <f t="shared" si="32"/>
        <v>Valid</v>
      </c>
      <c r="U14" s="423" t="str">
        <f t="shared" si="32"/>
        <v>Valid</v>
      </c>
      <c r="V14" s="423" t="str">
        <f t="shared" si="32"/>
        <v>Valid</v>
      </c>
      <c r="W14" s="423" t="str">
        <f t="shared" si="32"/>
        <v>Valid</v>
      </c>
      <c r="X14" s="423" t="str">
        <f t="shared" si="32"/>
        <v>Valid</v>
      </c>
      <c r="Y14" s="423" t="str">
        <f t="shared" si="32"/>
        <v>Valid</v>
      </c>
      <c r="Z14" s="423" t="str">
        <f t="shared" si="32"/>
        <v>Valid</v>
      </c>
      <c r="AA14" s="423" t="str">
        <f t="shared" si="32"/>
        <v>Valid</v>
      </c>
      <c r="AB14" s="423" t="str">
        <f t="shared" si="32"/>
        <v>Valid</v>
      </c>
      <c r="AC14" s="423" t="str">
        <f t="shared" si="32"/>
        <v>Valid</v>
      </c>
      <c r="AD14" s="423" t="str">
        <f t="shared" si="32"/>
        <v>Valid</v>
      </c>
      <c r="AE14" s="423" t="str">
        <f t="shared" si="32"/>
        <v>Valid</v>
      </c>
      <c r="AF14" s="423" t="str">
        <f t="shared" si="32"/>
        <v>Valid</v>
      </c>
      <c r="AG14" s="423" t="str">
        <f t="shared" si="32"/>
        <v>Valid</v>
      </c>
      <c r="AH14" s="423" t="str">
        <f t="shared" si="32"/>
        <v>Valid</v>
      </c>
      <c r="AI14" s="423" t="str">
        <f t="shared" si="32"/>
        <v>Valid</v>
      </c>
      <c r="AJ14" s="423" t="str">
        <f t="shared" si="32"/>
        <v>Valid</v>
      </c>
      <c r="AK14" s="423" t="str">
        <f t="shared" si="32"/>
        <v>Valid</v>
      </c>
      <c r="AL14" s="423" t="str">
        <f t="shared" si="32"/>
        <v>Valid</v>
      </c>
      <c r="AM14" s="423" t="str">
        <f t="shared" si="32"/>
        <v>Valid</v>
      </c>
      <c r="AN14" s="423" t="str">
        <f t="shared" si="32"/>
        <v>Valid</v>
      </c>
      <c r="AO14" s="423" t="str">
        <f t="shared" si="32"/>
        <v>Valid</v>
      </c>
      <c r="AP14" s="423" t="str">
        <f t="shared" si="32"/>
        <v>Valid</v>
      </c>
      <c r="AQ14" s="423" t="str">
        <f t="shared" si="32"/>
        <v>Valid</v>
      </c>
      <c r="AR14" s="423" t="str">
        <f t="shared" si="32"/>
        <v>Valid</v>
      </c>
      <c r="AS14" s="423" t="str">
        <f t="shared" si="32"/>
        <v>Valid</v>
      </c>
      <c r="AT14" s="423" t="str">
        <f t="shared" si="32"/>
        <v>Valid</v>
      </c>
      <c r="AU14" s="423" t="str">
        <f t="shared" si="32"/>
        <v>Valid</v>
      </c>
      <c r="AV14" s="423" t="str">
        <f t="shared" si="32"/>
        <v>Valid</v>
      </c>
      <c r="AW14" s="423" t="str">
        <f t="shared" si="32"/>
        <v>Valid</v>
      </c>
      <c r="AX14" s="423" t="str">
        <f t="shared" si="32"/>
        <v>Valid</v>
      </c>
      <c r="AY14" s="423" t="str">
        <f t="shared" si="32"/>
        <v>Valid</v>
      </c>
      <c r="AZ14" s="423" t="str">
        <f t="shared" si="32"/>
        <v>Valid</v>
      </c>
      <c r="BA14" s="423" t="str">
        <f t="shared" si="32"/>
        <v>Valid</v>
      </c>
      <c r="BB14" s="423" t="str">
        <f t="shared" si="32"/>
        <v>Valid</v>
      </c>
      <c r="BC14" s="423" t="str">
        <f t="shared" si="32"/>
        <v>Valid</v>
      </c>
      <c r="BD14" s="423" t="str">
        <f t="shared" si="32"/>
        <v>Valid</v>
      </c>
      <c r="BE14" s="423" t="str">
        <f t="shared" si="32"/>
        <v>Valid</v>
      </c>
      <c r="BF14" s="423" t="str">
        <f t="shared" si="32"/>
        <v>Valid</v>
      </c>
      <c r="BG14" s="423" t="str">
        <f t="shared" si="32"/>
        <v>Valid</v>
      </c>
      <c r="BH14" s="423" t="str">
        <f t="shared" si="32"/>
        <v>Valid</v>
      </c>
      <c r="BI14" s="423" t="str">
        <f t="shared" si="32"/>
        <v>Valid</v>
      </c>
      <c r="BJ14" s="423" t="str">
        <f t="shared" si="32"/>
        <v>Valid</v>
      </c>
      <c r="BK14" s="423" t="str">
        <f t="shared" si="32"/>
        <v>Valid</v>
      </c>
      <c r="BL14" s="423" t="str">
        <f t="shared" si="32"/>
        <v>Valid</v>
      </c>
      <c r="BM14" s="423" t="str">
        <f t="shared" si="32"/>
        <v>Valid</v>
      </c>
      <c r="BN14" s="423" t="str">
        <f t="shared" si="32"/>
        <v>Valid</v>
      </c>
      <c r="BO14" s="423" t="str">
        <f t="shared" ref="BO14:DZ14" si="33">IF(BO45=FALSE,"Q&amp;A, Vehicle "&amp;BO5&amp;": Enter Comprehensive Dedutible","Valid")</f>
        <v>Valid</v>
      </c>
      <c r="BP14" s="423" t="str">
        <f t="shared" si="33"/>
        <v>Valid</v>
      </c>
      <c r="BQ14" s="423" t="str">
        <f t="shared" si="33"/>
        <v>Valid</v>
      </c>
      <c r="BR14" s="423" t="str">
        <f t="shared" si="33"/>
        <v>Valid</v>
      </c>
      <c r="BS14" s="423" t="str">
        <f t="shared" si="33"/>
        <v>Valid</v>
      </c>
      <c r="BT14" s="423" t="str">
        <f t="shared" si="33"/>
        <v>Valid</v>
      </c>
      <c r="BU14" s="423" t="str">
        <f t="shared" si="33"/>
        <v>Valid</v>
      </c>
      <c r="BV14" s="423" t="str">
        <f t="shared" si="33"/>
        <v>Valid</v>
      </c>
      <c r="BW14" s="423" t="str">
        <f t="shared" si="33"/>
        <v>Valid</v>
      </c>
      <c r="BX14" s="423" t="str">
        <f t="shared" si="33"/>
        <v>Valid</v>
      </c>
      <c r="BY14" s="423" t="str">
        <f t="shared" si="33"/>
        <v>Valid</v>
      </c>
      <c r="BZ14" s="423" t="str">
        <f t="shared" si="33"/>
        <v>Valid</v>
      </c>
      <c r="CA14" s="423" t="str">
        <f t="shared" si="33"/>
        <v>Valid</v>
      </c>
      <c r="CB14" s="423" t="str">
        <f t="shared" si="33"/>
        <v>Valid</v>
      </c>
      <c r="CC14" s="423" t="str">
        <f t="shared" si="33"/>
        <v>Valid</v>
      </c>
      <c r="CD14" s="423" t="str">
        <f t="shared" si="33"/>
        <v>Valid</v>
      </c>
      <c r="CE14" s="423" t="str">
        <f t="shared" si="33"/>
        <v>Valid</v>
      </c>
      <c r="CF14" s="423" t="str">
        <f t="shared" si="33"/>
        <v>Valid</v>
      </c>
      <c r="CG14" s="423" t="str">
        <f t="shared" si="33"/>
        <v>Valid</v>
      </c>
      <c r="CH14" s="423" t="str">
        <f t="shared" si="33"/>
        <v>Valid</v>
      </c>
      <c r="CI14" s="423" t="str">
        <f t="shared" si="33"/>
        <v>Valid</v>
      </c>
      <c r="CJ14" s="423" t="str">
        <f t="shared" si="33"/>
        <v>Valid</v>
      </c>
      <c r="CK14" s="423" t="str">
        <f t="shared" si="33"/>
        <v>Valid</v>
      </c>
      <c r="CL14" s="423" t="str">
        <f t="shared" si="33"/>
        <v>Valid</v>
      </c>
      <c r="CM14" s="423" t="str">
        <f t="shared" si="33"/>
        <v>Valid</v>
      </c>
      <c r="CN14" s="423" t="str">
        <f t="shared" si="33"/>
        <v>Valid</v>
      </c>
      <c r="CO14" s="423" t="str">
        <f t="shared" si="33"/>
        <v>Valid</v>
      </c>
      <c r="CP14" s="423" t="str">
        <f t="shared" si="33"/>
        <v>Valid</v>
      </c>
      <c r="CQ14" s="423" t="str">
        <f t="shared" si="33"/>
        <v>Valid</v>
      </c>
      <c r="CR14" s="423" t="str">
        <f t="shared" si="33"/>
        <v>Valid</v>
      </c>
      <c r="CS14" s="423" t="str">
        <f t="shared" si="33"/>
        <v>Valid</v>
      </c>
      <c r="CT14" s="423" t="str">
        <f t="shared" si="33"/>
        <v>Valid</v>
      </c>
      <c r="CU14" s="423" t="str">
        <f t="shared" si="33"/>
        <v>Valid</v>
      </c>
      <c r="CV14" s="423" t="str">
        <f t="shared" si="33"/>
        <v>Valid</v>
      </c>
      <c r="CW14" s="423" t="str">
        <f t="shared" si="33"/>
        <v>Valid</v>
      </c>
      <c r="CX14" s="423" t="str">
        <f t="shared" si="33"/>
        <v>Valid</v>
      </c>
      <c r="CY14" s="423" t="str">
        <f t="shared" si="33"/>
        <v>Valid</v>
      </c>
      <c r="CZ14" s="423" t="str">
        <f t="shared" si="33"/>
        <v>Valid</v>
      </c>
      <c r="DA14" s="423" t="str">
        <f t="shared" si="33"/>
        <v>Valid</v>
      </c>
      <c r="DB14" s="423" t="str">
        <f t="shared" si="33"/>
        <v>Valid</v>
      </c>
      <c r="DC14" s="423" t="str">
        <f t="shared" si="33"/>
        <v>Valid</v>
      </c>
      <c r="DD14" s="423" t="str">
        <f t="shared" si="33"/>
        <v>Valid</v>
      </c>
      <c r="DE14" s="423" t="str">
        <f t="shared" si="33"/>
        <v>Valid</v>
      </c>
      <c r="DF14" s="423" t="str">
        <f t="shared" si="33"/>
        <v>Valid</v>
      </c>
      <c r="DG14" s="423" t="str">
        <f t="shared" si="33"/>
        <v>Valid</v>
      </c>
      <c r="DH14" s="423" t="str">
        <f t="shared" si="33"/>
        <v>Valid</v>
      </c>
      <c r="DI14" s="423" t="str">
        <f t="shared" si="33"/>
        <v>Valid</v>
      </c>
      <c r="DJ14" s="423" t="str">
        <f t="shared" si="33"/>
        <v>Valid</v>
      </c>
      <c r="DK14" s="423" t="str">
        <f t="shared" si="33"/>
        <v>Valid</v>
      </c>
      <c r="DL14" s="423" t="str">
        <f t="shared" si="33"/>
        <v>Valid</v>
      </c>
      <c r="DM14" s="423" t="str">
        <f t="shared" si="33"/>
        <v>Valid</v>
      </c>
      <c r="DN14" s="423" t="str">
        <f t="shared" si="33"/>
        <v>Valid</v>
      </c>
      <c r="DO14" s="423" t="str">
        <f t="shared" si="33"/>
        <v>Valid</v>
      </c>
      <c r="DP14" s="423" t="str">
        <f t="shared" si="33"/>
        <v>Valid</v>
      </c>
      <c r="DQ14" s="423" t="str">
        <f t="shared" si="33"/>
        <v>Valid</v>
      </c>
      <c r="DR14" s="423" t="str">
        <f t="shared" si="33"/>
        <v>Valid</v>
      </c>
      <c r="DS14" s="423" t="str">
        <f t="shared" si="33"/>
        <v>Valid</v>
      </c>
      <c r="DT14" s="423" t="str">
        <f t="shared" si="33"/>
        <v>Valid</v>
      </c>
      <c r="DU14" s="423" t="str">
        <f t="shared" si="33"/>
        <v>Valid</v>
      </c>
      <c r="DV14" s="423" t="str">
        <f t="shared" si="33"/>
        <v>Valid</v>
      </c>
      <c r="DW14" s="423" t="str">
        <f t="shared" si="33"/>
        <v>Valid</v>
      </c>
      <c r="DX14" s="423" t="str">
        <f t="shared" si="33"/>
        <v>Valid</v>
      </c>
      <c r="DY14" s="423" t="str">
        <f t="shared" si="33"/>
        <v>Valid</v>
      </c>
      <c r="DZ14" s="423" t="str">
        <f t="shared" si="33"/>
        <v>Valid</v>
      </c>
      <c r="EA14" s="423" t="str">
        <f t="shared" ref="EA14:GL14" si="34">IF(EA45=FALSE,"Q&amp;A, Vehicle "&amp;EA5&amp;": Enter Comprehensive Dedutible","Valid")</f>
        <v>Valid</v>
      </c>
      <c r="EB14" s="423" t="str">
        <f t="shared" si="34"/>
        <v>Valid</v>
      </c>
      <c r="EC14" s="423" t="str">
        <f t="shared" si="34"/>
        <v>Valid</v>
      </c>
      <c r="ED14" s="423" t="str">
        <f t="shared" si="34"/>
        <v>Valid</v>
      </c>
      <c r="EE14" s="423" t="str">
        <f t="shared" si="34"/>
        <v>Valid</v>
      </c>
      <c r="EF14" s="423" t="str">
        <f t="shared" si="34"/>
        <v>Valid</v>
      </c>
      <c r="EG14" s="423" t="str">
        <f t="shared" si="34"/>
        <v>Valid</v>
      </c>
      <c r="EH14" s="423" t="str">
        <f t="shared" si="34"/>
        <v>Valid</v>
      </c>
      <c r="EI14" s="423" t="str">
        <f t="shared" si="34"/>
        <v>Valid</v>
      </c>
      <c r="EJ14" s="423" t="str">
        <f t="shared" si="34"/>
        <v>Valid</v>
      </c>
      <c r="EK14" s="423" t="str">
        <f t="shared" si="34"/>
        <v>Valid</v>
      </c>
      <c r="EL14" s="423" t="str">
        <f t="shared" si="34"/>
        <v>Valid</v>
      </c>
      <c r="EM14" s="423" t="str">
        <f t="shared" si="34"/>
        <v>Valid</v>
      </c>
      <c r="EN14" s="423" t="str">
        <f t="shared" si="34"/>
        <v>Valid</v>
      </c>
      <c r="EO14" s="423" t="str">
        <f t="shared" si="34"/>
        <v>Valid</v>
      </c>
      <c r="EP14" s="423" t="str">
        <f t="shared" si="34"/>
        <v>Valid</v>
      </c>
      <c r="EQ14" s="423" t="str">
        <f t="shared" si="34"/>
        <v>Valid</v>
      </c>
      <c r="ER14" s="423" t="str">
        <f t="shared" si="34"/>
        <v>Valid</v>
      </c>
      <c r="ES14" s="423" t="str">
        <f t="shared" si="34"/>
        <v>Valid</v>
      </c>
      <c r="ET14" s="423" t="str">
        <f t="shared" si="34"/>
        <v>Valid</v>
      </c>
      <c r="EU14" s="423" t="str">
        <f t="shared" si="34"/>
        <v>Valid</v>
      </c>
      <c r="EV14" s="423" t="str">
        <f t="shared" si="34"/>
        <v>Valid</v>
      </c>
      <c r="EW14" s="423" t="str">
        <f t="shared" si="34"/>
        <v>Valid</v>
      </c>
      <c r="EX14" s="423" t="str">
        <f t="shared" si="34"/>
        <v>Valid</v>
      </c>
      <c r="EY14" s="423" t="str">
        <f t="shared" si="34"/>
        <v>Valid</v>
      </c>
      <c r="EZ14" s="423" t="str">
        <f t="shared" si="34"/>
        <v>Valid</v>
      </c>
      <c r="FA14" s="423" t="str">
        <f t="shared" si="34"/>
        <v>Valid</v>
      </c>
      <c r="FB14" s="423" t="str">
        <f t="shared" si="34"/>
        <v>Valid</v>
      </c>
      <c r="FC14" s="423" t="str">
        <f t="shared" si="34"/>
        <v>Valid</v>
      </c>
      <c r="FD14" s="423" t="str">
        <f t="shared" si="34"/>
        <v>Valid</v>
      </c>
      <c r="FE14" s="423" t="str">
        <f t="shared" si="34"/>
        <v>Valid</v>
      </c>
      <c r="FF14" s="423" t="str">
        <f t="shared" si="34"/>
        <v>Valid</v>
      </c>
      <c r="FG14" s="423" t="str">
        <f t="shared" si="34"/>
        <v>Valid</v>
      </c>
      <c r="FH14" s="423" t="str">
        <f t="shared" si="34"/>
        <v>Valid</v>
      </c>
      <c r="FI14" s="423" t="str">
        <f t="shared" si="34"/>
        <v>Valid</v>
      </c>
      <c r="FJ14" s="423" t="str">
        <f t="shared" si="34"/>
        <v>Valid</v>
      </c>
      <c r="FK14" s="423" t="str">
        <f t="shared" si="34"/>
        <v>Valid</v>
      </c>
      <c r="FL14" s="423" t="str">
        <f t="shared" si="34"/>
        <v>Valid</v>
      </c>
      <c r="FM14" s="423" t="str">
        <f t="shared" si="34"/>
        <v>Valid</v>
      </c>
      <c r="FN14" s="423" t="str">
        <f t="shared" si="34"/>
        <v>Valid</v>
      </c>
      <c r="FO14" s="423" t="str">
        <f t="shared" si="34"/>
        <v>Valid</v>
      </c>
      <c r="FP14" s="423" t="str">
        <f t="shared" si="34"/>
        <v>Valid</v>
      </c>
      <c r="FQ14" s="423" t="str">
        <f t="shared" si="34"/>
        <v>Valid</v>
      </c>
      <c r="FR14" s="423" t="str">
        <f t="shared" si="34"/>
        <v>Valid</v>
      </c>
      <c r="FS14" s="423" t="str">
        <f t="shared" si="34"/>
        <v>Valid</v>
      </c>
      <c r="FT14" s="423" t="str">
        <f t="shared" si="34"/>
        <v>Valid</v>
      </c>
      <c r="FU14" s="423" t="str">
        <f t="shared" si="34"/>
        <v>Valid</v>
      </c>
      <c r="FV14" s="423" t="str">
        <f t="shared" si="34"/>
        <v>Valid</v>
      </c>
      <c r="FW14" s="423" t="str">
        <f t="shared" si="34"/>
        <v>Valid</v>
      </c>
      <c r="FX14" s="423" t="str">
        <f t="shared" si="34"/>
        <v>Valid</v>
      </c>
      <c r="FY14" s="423" t="str">
        <f t="shared" si="34"/>
        <v>Valid</v>
      </c>
      <c r="FZ14" s="423" t="str">
        <f t="shared" si="34"/>
        <v>Valid</v>
      </c>
      <c r="GA14" s="423" t="str">
        <f t="shared" si="34"/>
        <v>Valid</v>
      </c>
      <c r="GB14" s="423" t="str">
        <f t="shared" si="34"/>
        <v>Valid</v>
      </c>
      <c r="GC14" s="423" t="str">
        <f t="shared" si="34"/>
        <v>Valid</v>
      </c>
      <c r="GD14" s="423" t="str">
        <f t="shared" si="34"/>
        <v>Valid</v>
      </c>
      <c r="GE14" s="423" t="str">
        <f t="shared" si="34"/>
        <v>Valid</v>
      </c>
      <c r="GF14" s="423" t="str">
        <f t="shared" si="34"/>
        <v>Valid</v>
      </c>
      <c r="GG14" s="423" t="str">
        <f t="shared" si="34"/>
        <v>Valid</v>
      </c>
      <c r="GH14" s="423" t="str">
        <f t="shared" si="34"/>
        <v>Valid</v>
      </c>
      <c r="GI14" s="423" t="str">
        <f t="shared" si="34"/>
        <v>Valid</v>
      </c>
      <c r="GJ14" s="423" t="str">
        <f t="shared" si="34"/>
        <v>Valid</v>
      </c>
      <c r="GK14" s="423" t="str">
        <f t="shared" si="34"/>
        <v>Valid</v>
      </c>
      <c r="GL14" s="423" t="str">
        <f t="shared" si="34"/>
        <v>Valid</v>
      </c>
      <c r="GM14" s="423" t="str">
        <f t="shared" ref="GM14:GS14" si="35">IF(GM45=FALSE,"Q&amp;A, Vehicle "&amp;GM5&amp;": Enter Comprehensive Dedutible","Valid")</f>
        <v>Valid</v>
      </c>
      <c r="GN14" s="423" t="str">
        <f t="shared" si="35"/>
        <v>Valid</v>
      </c>
      <c r="GO14" s="423" t="str">
        <f t="shared" si="35"/>
        <v>Valid</v>
      </c>
      <c r="GP14" s="423" t="str">
        <f t="shared" si="35"/>
        <v>Valid</v>
      </c>
      <c r="GQ14" s="423" t="str">
        <f t="shared" si="35"/>
        <v>Valid</v>
      </c>
      <c r="GR14" s="423" t="str">
        <f t="shared" si="35"/>
        <v>Valid</v>
      </c>
      <c r="GS14" s="423" t="str">
        <f t="shared" si="35"/>
        <v>Valid</v>
      </c>
    </row>
    <row r="15" spans="1:201">
      <c r="A15" s="423" t="s">
        <v>273</v>
      </c>
      <c r="B15" s="423" t="str">
        <f>IF(B46=FALSE,"Q&amp;A, Vehicle "&amp;B5&amp;": Enter Collision Dedutible","Valid")</f>
        <v>Valid</v>
      </c>
      <c r="C15" s="423" t="str">
        <f t="shared" ref="C15:BN15" si="36">IF(C46=FALSE,"Q&amp;A, Vehicle "&amp;C5&amp;": Enter Collision Dedutible","Valid")</f>
        <v>Valid</v>
      </c>
      <c r="D15" s="423" t="str">
        <f t="shared" si="36"/>
        <v>Valid</v>
      </c>
      <c r="E15" s="423" t="str">
        <f t="shared" si="36"/>
        <v>Valid</v>
      </c>
      <c r="F15" s="423" t="str">
        <f t="shared" si="36"/>
        <v>Valid</v>
      </c>
      <c r="G15" s="423" t="str">
        <f t="shared" si="36"/>
        <v>Valid</v>
      </c>
      <c r="H15" s="423" t="str">
        <f t="shared" si="36"/>
        <v>Valid</v>
      </c>
      <c r="I15" s="423" t="str">
        <f t="shared" si="36"/>
        <v>Valid</v>
      </c>
      <c r="J15" s="423" t="str">
        <f t="shared" si="36"/>
        <v>Valid</v>
      </c>
      <c r="K15" s="423" t="str">
        <f t="shared" si="36"/>
        <v>Valid</v>
      </c>
      <c r="L15" s="423" t="str">
        <f t="shared" si="36"/>
        <v>Valid</v>
      </c>
      <c r="M15" s="423" t="str">
        <f t="shared" si="36"/>
        <v>Valid</v>
      </c>
      <c r="N15" s="423" t="str">
        <f t="shared" si="36"/>
        <v>Valid</v>
      </c>
      <c r="O15" s="423" t="str">
        <f t="shared" si="36"/>
        <v>Valid</v>
      </c>
      <c r="P15" s="423" t="str">
        <f t="shared" si="36"/>
        <v>Valid</v>
      </c>
      <c r="Q15" s="423" t="str">
        <f t="shared" si="36"/>
        <v>Valid</v>
      </c>
      <c r="R15" s="423" t="str">
        <f t="shared" si="36"/>
        <v>Valid</v>
      </c>
      <c r="S15" s="423" t="str">
        <f t="shared" si="36"/>
        <v>Valid</v>
      </c>
      <c r="T15" s="423" t="str">
        <f t="shared" si="36"/>
        <v>Valid</v>
      </c>
      <c r="U15" s="423" t="str">
        <f t="shared" si="36"/>
        <v>Valid</v>
      </c>
      <c r="V15" s="423" t="str">
        <f t="shared" si="36"/>
        <v>Valid</v>
      </c>
      <c r="W15" s="423" t="str">
        <f t="shared" si="36"/>
        <v>Valid</v>
      </c>
      <c r="X15" s="423" t="str">
        <f t="shared" si="36"/>
        <v>Valid</v>
      </c>
      <c r="Y15" s="423" t="str">
        <f t="shared" si="36"/>
        <v>Valid</v>
      </c>
      <c r="Z15" s="423" t="str">
        <f t="shared" si="36"/>
        <v>Valid</v>
      </c>
      <c r="AA15" s="423" t="str">
        <f t="shared" si="36"/>
        <v>Valid</v>
      </c>
      <c r="AB15" s="423" t="str">
        <f t="shared" si="36"/>
        <v>Valid</v>
      </c>
      <c r="AC15" s="423" t="str">
        <f t="shared" si="36"/>
        <v>Valid</v>
      </c>
      <c r="AD15" s="423" t="str">
        <f t="shared" si="36"/>
        <v>Valid</v>
      </c>
      <c r="AE15" s="423" t="str">
        <f t="shared" si="36"/>
        <v>Valid</v>
      </c>
      <c r="AF15" s="423" t="str">
        <f t="shared" si="36"/>
        <v>Valid</v>
      </c>
      <c r="AG15" s="423" t="str">
        <f t="shared" si="36"/>
        <v>Valid</v>
      </c>
      <c r="AH15" s="423" t="str">
        <f t="shared" si="36"/>
        <v>Valid</v>
      </c>
      <c r="AI15" s="423" t="str">
        <f t="shared" si="36"/>
        <v>Valid</v>
      </c>
      <c r="AJ15" s="423" t="str">
        <f t="shared" si="36"/>
        <v>Valid</v>
      </c>
      <c r="AK15" s="423" t="str">
        <f t="shared" si="36"/>
        <v>Valid</v>
      </c>
      <c r="AL15" s="423" t="str">
        <f t="shared" si="36"/>
        <v>Valid</v>
      </c>
      <c r="AM15" s="423" t="str">
        <f t="shared" si="36"/>
        <v>Valid</v>
      </c>
      <c r="AN15" s="423" t="str">
        <f t="shared" si="36"/>
        <v>Valid</v>
      </c>
      <c r="AO15" s="423" t="str">
        <f t="shared" si="36"/>
        <v>Valid</v>
      </c>
      <c r="AP15" s="423" t="str">
        <f t="shared" si="36"/>
        <v>Valid</v>
      </c>
      <c r="AQ15" s="423" t="str">
        <f t="shared" si="36"/>
        <v>Valid</v>
      </c>
      <c r="AR15" s="423" t="str">
        <f t="shared" si="36"/>
        <v>Valid</v>
      </c>
      <c r="AS15" s="423" t="str">
        <f t="shared" si="36"/>
        <v>Valid</v>
      </c>
      <c r="AT15" s="423" t="str">
        <f t="shared" si="36"/>
        <v>Valid</v>
      </c>
      <c r="AU15" s="423" t="str">
        <f t="shared" si="36"/>
        <v>Valid</v>
      </c>
      <c r="AV15" s="423" t="str">
        <f t="shared" si="36"/>
        <v>Valid</v>
      </c>
      <c r="AW15" s="423" t="str">
        <f t="shared" si="36"/>
        <v>Valid</v>
      </c>
      <c r="AX15" s="423" t="str">
        <f t="shared" si="36"/>
        <v>Valid</v>
      </c>
      <c r="AY15" s="423" t="str">
        <f t="shared" si="36"/>
        <v>Valid</v>
      </c>
      <c r="AZ15" s="423" t="str">
        <f t="shared" si="36"/>
        <v>Valid</v>
      </c>
      <c r="BA15" s="423" t="str">
        <f t="shared" si="36"/>
        <v>Valid</v>
      </c>
      <c r="BB15" s="423" t="str">
        <f t="shared" si="36"/>
        <v>Valid</v>
      </c>
      <c r="BC15" s="423" t="str">
        <f t="shared" si="36"/>
        <v>Valid</v>
      </c>
      <c r="BD15" s="423" t="str">
        <f t="shared" si="36"/>
        <v>Valid</v>
      </c>
      <c r="BE15" s="423" t="str">
        <f t="shared" si="36"/>
        <v>Valid</v>
      </c>
      <c r="BF15" s="423" t="str">
        <f t="shared" si="36"/>
        <v>Valid</v>
      </c>
      <c r="BG15" s="423" t="str">
        <f t="shared" si="36"/>
        <v>Valid</v>
      </c>
      <c r="BH15" s="423" t="str">
        <f t="shared" si="36"/>
        <v>Valid</v>
      </c>
      <c r="BI15" s="423" t="str">
        <f t="shared" si="36"/>
        <v>Valid</v>
      </c>
      <c r="BJ15" s="423" t="str">
        <f t="shared" si="36"/>
        <v>Valid</v>
      </c>
      <c r="BK15" s="423" t="str">
        <f t="shared" si="36"/>
        <v>Valid</v>
      </c>
      <c r="BL15" s="423" t="str">
        <f t="shared" si="36"/>
        <v>Valid</v>
      </c>
      <c r="BM15" s="423" t="str">
        <f t="shared" si="36"/>
        <v>Valid</v>
      </c>
      <c r="BN15" s="423" t="str">
        <f t="shared" si="36"/>
        <v>Valid</v>
      </c>
      <c r="BO15" s="423" t="str">
        <f t="shared" ref="BO15:DZ15" si="37">IF(BO46=FALSE,"Q&amp;A, Vehicle "&amp;BO5&amp;": Enter Collision Dedutible","Valid")</f>
        <v>Valid</v>
      </c>
      <c r="BP15" s="423" t="str">
        <f t="shared" si="37"/>
        <v>Valid</v>
      </c>
      <c r="BQ15" s="423" t="str">
        <f t="shared" si="37"/>
        <v>Valid</v>
      </c>
      <c r="BR15" s="423" t="str">
        <f t="shared" si="37"/>
        <v>Valid</v>
      </c>
      <c r="BS15" s="423" t="str">
        <f t="shared" si="37"/>
        <v>Valid</v>
      </c>
      <c r="BT15" s="423" t="str">
        <f t="shared" si="37"/>
        <v>Valid</v>
      </c>
      <c r="BU15" s="423" t="str">
        <f t="shared" si="37"/>
        <v>Valid</v>
      </c>
      <c r="BV15" s="423" t="str">
        <f t="shared" si="37"/>
        <v>Valid</v>
      </c>
      <c r="BW15" s="423" t="str">
        <f t="shared" si="37"/>
        <v>Valid</v>
      </c>
      <c r="BX15" s="423" t="str">
        <f t="shared" si="37"/>
        <v>Valid</v>
      </c>
      <c r="BY15" s="423" t="str">
        <f t="shared" si="37"/>
        <v>Valid</v>
      </c>
      <c r="BZ15" s="423" t="str">
        <f t="shared" si="37"/>
        <v>Valid</v>
      </c>
      <c r="CA15" s="423" t="str">
        <f t="shared" si="37"/>
        <v>Valid</v>
      </c>
      <c r="CB15" s="423" t="str">
        <f t="shared" si="37"/>
        <v>Valid</v>
      </c>
      <c r="CC15" s="423" t="str">
        <f t="shared" si="37"/>
        <v>Valid</v>
      </c>
      <c r="CD15" s="423" t="str">
        <f t="shared" si="37"/>
        <v>Valid</v>
      </c>
      <c r="CE15" s="423" t="str">
        <f t="shared" si="37"/>
        <v>Valid</v>
      </c>
      <c r="CF15" s="423" t="str">
        <f t="shared" si="37"/>
        <v>Valid</v>
      </c>
      <c r="CG15" s="423" t="str">
        <f t="shared" si="37"/>
        <v>Valid</v>
      </c>
      <c r="CH15" s="423" t="str">
        <f t="shared" si="37"/>
        <v>Valid</v>
      </c>
      <c r="CI15" s="423" t="str">
        <f t="shared" si="37"/>
        <v>Valid</v>
      </c>
      <c r="CJ15" s="423" t="str">
        <f t="shared" si="37"/>
        <v>Valid</v>
      </c>
      <c r="CK15" s="423" t="str">
        <f t="shared" si="37"/>
        <v>Valid</v>
      </c>
      <c r="CL15" s="423" t="str">
        <f t="shared" si="37"/>
        <v>Valid</v>
      </c>
      <c r="CM15" s="423" t="str">
        <f t="shared" si="37"/>
        <v>Valid</v>
      </c>
      <c r="CN15" s="423" t="str">
        <f t="shared" si="37"/>
        <v>Valid</v>
      </c>
      <c r="CO15" s="423" t="str">
        <f t="shared" si="37"/>
        <v>Valid</v>
      </c>
      <c r="CP15" s="423" t="str">
        <f t="shared" si="37"/>
        <v>Valid</v>
      </c>
      <c r="CQ15" s="423" t="str">
        <f t="shared" si="37"/>
        <v>Valid</v>
      </c>
      <c r="CR15" s="423" t="str">
        <f t="shared" si="37"/>
        <v>Valid</v>
      </c>
      <c r="CS15" s="423" t="str">
        <f t="shared" si="37"/>
        <v>Valid</v>
      </c>
      <c r="CT15" s="423" t="str">
        <f t="shared" si="37"/>
        <v>Valid</v>
      </c>
      <c r="CU15" s="423" t="str">
        <f t="shared" si="37"/>
        <v>Valid</v>
      </c>
      <c r="CV15" s="423" t="str">
        <f t="shared" si="37"/>
        <v>Valid</v>
      </c>
      <c r="CW15" s="423" t="str">
        <f t="shared" si="37"/>
        <v>Valid</v>
      </c>
      <c r="CX15" s="423" t="str">
        <f t="shared" si="37"/>
        <v>Valid</v>
      </c>
      <c r="CY15" s="423" t="str">
        <f t="shared" si="37"/>
        <v>Valid</v>
      </c>
      <c r="CZ15" s="423" t="str">
        <f t="shared" si="37"/>
        <v>Valid</v>
      </c>
      <c r="DA15" s="423" t="str">
        <f t="shared" si="37"/>
        <v>Valid</v>
      </c>
      <c r="DB15" s="423" t="str">
        <f t="shared" si="37"/>
        <v>Valid</v>
      </c>
      <c r="DC15" s="423" t="str">
        <f t="shared" si="37"/>
        <v>Valid</v>
      </c>
      <c r="DD15" s="423" t="str">
        <f t="shared" si="37"/>
        <v>Valid</v>
      </c>
      <c r="DE15" s="423" t="str">
        <f t="shared" si="37"/>
        <v>Valid</v>
      </c>
      <c r="DF15" s="423" t="str">
        <f t="shared" si="37"/>
        <v>Valid</v>
      </c>
      <c r="DG15" s="423" t="str">
        <f t="shared" si="37"/>
        <v>Valid</v>
      </c>
      <c r="DH15" s="423" t="str">
        <f t="shared" si="37"/>
        <v>Valid</v>
      </c>
      <c r="DI15" s="423" t="str">
        <f t="shared" si="37"/>
        <v>Valid</v>
      </c>
      <c r="DJ15" s="423" t="str">
        <f t="shared" si="37"/>
        <v>Valid</v>
      </c>
      <c r="DK15" s="423" t="str">
        <f t="shared" si="37"/>
        <v>Valid</v>
      </c>
      <c r="DL15" s="423" t="str">
        <f t="shared" si="37"/>
        <v>Valid</v>
      </c>
      <c r="DM15" s="423" t="str">
        <f t="shared" si="37"/>
        <v>Valid</v>
      </c>
      <c r="DN15" s="423" t="str">
        <f t="shared" si="37"/>
        <v>Valid</v>
      </c>
      <c r="DO15" s="423" t="str">
        <f t="shared" si="37"/>
        <v>Valid</v>
      </c>
      <c r="DP15" s="423" t="str">
        <f t="shared" si="37"/>
        <v>Valid</v>
      </c>
      <c r="DQ15" s="423" t="str">
        <f t="shared" si="37"/>
        <v>Valid</v>
      </c>
      <c r="DR15" s="423" t="str">
        <f t="shared" si="37"/>
        <v>Valid</v>
      </c>
      <c r="DS15" s="423" t="str">
        <f t="shared" si="37"/>
        <v>Valid</v>
      </c>
      <c r="DT15" s="423" t="str">
        <f t="shared" si="37"/>
        <v>Valid</v>
      </c>
      <c r="DU15" s="423" t="str">
        <f t="shared" si="37"/>
        <v>Valid</v>
      </c>
      <c r="DV15" s="423" t="str">
        <f t="shared" si="37"/>
        <v>Valid</v>
      </c>
      <c r="DW15" s="423" t="str">
        <f t="shared" si="37"/>
        <v>Valid</v>
      </c>
      <c r="DX15" s="423" t="str">
        <f t="shared" si="37"/>
        <v>Valid</v>
      </c>
      <c r="DY15" s="423" t="str">
        <f t="shared" si="37"/>
        <v>Valid</v>
      </c>
      <c r="DZ15" s="423" t="str">
        <f t="shared" si="37"/>
        <v>Valid</v>
      </c>
      <c r="EA15" s="423" t="str">
        <f t="shared" ref="EA15:GL15" si="38">IF(EA46=FALSE,"Q&amp;A, Vehicle "&amp;EA5&amp;": Enter Collision Dedutible","Valid")</f>
        <v>Valid</v>
      </c>
      <c r="EB15" s="423" t="str">
        <f t="shared" si="38"/>
        <v>Valid</v>
      </c>
      <c r="EC15" s="423" t="str">
        <f t="shared" si="38"/>
        <v>Valid</v>
      </c>
      <c r="ED15" s="423" t="str">
        <f t="shared" si="38"/>
        <v>Valid</v>
      </c>
      <c r="EE15" s="423" t="str">
        <f t="shared" si="38"/>
        <v>Valid</v>
      </c>
      <c r="EF15" s="423" t="str">
        <f t="shared" si="38"/>
        <v>Valid</v>
      </c>
      <c r="EG15" s="423" t="str">
        <f t="shared" si="38"/>
        <v>Valid</v>
      </c>
      <c r="EH15" s="423" t="str">
        <f t="shared" si="38"/>
        <v>Valid</v>
      </c>
      <c r="EI15" s="423" t="str">
        <f t="shared" si="38"/>
        <v>Valid</v>
      </c>
      <c r="EJ15" s="423" t="str">
        <f t="shared" si="38"/>
        <v>Valid</v>
      </c>
      <c r="EK15" s="423" t="str">
        <f t="shared" si="38"/>
        <v>Valid</v>
      </c>
      <c r="EL15" s="423" t="str">
        <f t="shared" si="38"/>
        <v>Valid</v>
      </c>
      <c r="EM15" s="423" t="str">
        <f t="shared" si="38"/>
        <v>Valid</v>
      </c>
      <c r="EN15" s="423" t="str">
        <f t="shared" si="38"/>
        <v>Valid</v>
      </c>
      <c r="EO15" s="423" t="str">
        <f t="shared" si="38"/>
        <v>Valid</v>
      </c>
      <c r="EP15" s="423" t="str">
        <f t="shared" si="38"/>
        <v>Valid</v>
      </c>
      <c r="EQ15" s="423" t="str">
        <f t="shared" si="38"/>
        <v>Valid</v>
      </c>
      <c r="ER15" s="423" t="str">
        <f t="shared" si="38"/>
        <v>Valid</v>
      </c>
      <c r="ES15" s="423" t="str">
        <f t="shared" si="38"/>
        <v>Valid</v>
      </c>
      <c r="ET15" s="423" t="str">
        <f t="shared" si="38"/>
        <v>Valid</v>
      </c>
      <c r="EU15" s="423" t="str">
        <f t="shared" si="38"/>
        <v>Valid</v>
      </c>
      <c r="EV15" s="423" t="str">
        <f t="shared" si="38"/>
        <v>Valid</v>
      </c>
      <c r="EW15" s="423" t="str">
        <f t="shared" si="38"/>
        <v>Valid</v>
      </c>
      <c r="EX15" s="423" t="str">
        <f t="shared" si="38"/>
        <v>Valid</v>
      </c>
      <c r="EY15" s="423" t="str">
        <f t="shared" si="38"/>
        <v>Valid</v>
      </c>
      <c r="EZ15" s="423" t="str">
        <f t="shared" si="38"/>
        <v>Valid</v>
      </c>
      <c r="FA15" s="423" t="str">
        <f t="shared" si="38"/>
        <v>Valid</v>
      </c>
      <c r="FB15" s="423" t="str">
        <f t="shared" si="38"/>
        <v>Valid</v>
      </c>
      <c r="FC15" s="423" t="str">
        <f t="shared" si="38"/>
        <v>Valid</v>
      </c>
      <c r="FD15" s="423" t="str">
        <f t="shared" si="38"/>
        <v>Valid</v>
      </c>
      <c r="FE15" s="423" t="str">
        <f t="shared" si="38"/>
        <v>Valid</v>
      </c>
      <c r="FF15" s="423" t="str">
        <f t="shared" si="38"/>
        <v>Valid</v>
      </c>
      <c r="FG15" s="423" t="str">
        <f t="shared" si="38"/>
        <v>Valid</v>
      </c>
      <c r="FH15" s="423" t="str">
        <f t="shared" si="38"/>
        <v>Valid</v>
      </c>
      <c r="FI15" s="423" t="str">
        <f t="shared" si="38"/>
        <v>Valid</v>
      </c>
      <c r="FJ15" s="423" t="str">
        <f t="shared" si="38"/>
        <v>Valid</v>
      </c>
      <c r="FK15" s="423" t="str">
        <f t="shared" si="38"/>
        <v>Valid</v>
      </c>
      <c r="FL15" s="423" t="str">
        <f t="shared" si="38"/>
        <v>Valid</v>
      </c>
      <c r="FM15" s="423" t="str">
        <f t="shared" si="38"/>
        <v>Valid</v>
      </c>
      <c r="FN15" s="423" t="str">
        <f t="shared" si="38"/>
        <v>Valid</v>
      </c>
      <c r="FO15" s="423" t="str">
        <f t="shared" si="38"/>
        <v>Valid</v>
      </c>
      <c r="FP15" s="423" t="str">
        <f t="shared" si="38"/>
        <v>Valid</v>
      </c>
      <c r="FQ15" s="423" t="str">
        <f t="shared" si="38"/>
        <v>Valid</v>
      </c>
      <c r="FR15" s="423" t="str">
        <f t="shared" si="38"/>
        <v>Valid</v>
      </c>
      <c r="FS15" s="423" t="str">
        <f t="shared" si="38"/>
        <v>Valid</v>
      </c>
      <c r="FT15" s="423" t="str">
        <f t="shared" si="38"/>
        <v>Valid</v>
      </c>
      <c r="FU15" s="423" t="str">
        <f t="shared" si="38"/>
        <v>Valid</v>
      </c>
      <c r="FV15" s="423" t="str">
        <f t="shared" si="38"/>
        <v>Valid</v>
      </c>
      <c r="FW15" s="423" t="str">
        <f t="shared" si="38"/>
        <v>Valid</v>
      </c>
      <c r="FX15" s="423" t="str">
        <f t="shared" si="38"/>
        <v>Valid</v>
      </c>
      <c r="FY15" s="423" t="str">
        <f t="shared" si="38"/>
        <v>Valid</v>
      </c>
      <c r="FZ15" s="423" t="str">
        <f t="shared" si="38"/>
        <v>Valid</v>
      </c>
      <c r="GA15" s="423" t="str">
        <f t="shared" si="38"/>
        <v>Valid</v>
      </c>
      <c r="GB15" s="423" t="str">
        <f t="shared" si="38"/>
        <v>Valid</v>
      </c>
      <c r="GC15" s="423" t="str">
        <f t="shared" si="38"/>
        <v>Valid</v>
      </c>
      <c r="GD15" s="423" t="str">
        <f t="shared" si="38"/>
        <v>Valid</v>
      </c>
      <c r="GE15" s="423" t="str">
        <f t="shared" si="38"/>
        <v>Valid</v>
      </c>
      <c r="GF15" s="423" t="str">
        <f t="shared" si="38"/>
        <v>Valid</v>
      </c>
      <c r="GG15" s="423" t="str">
        <f t="shared" si="38"/>
        <v>Valid</v>
      </c>
      <c r="GH15" s="423" t="str">
        <f t="shared" si="38"/>
        <v>Valid</v>
      </c>
      <c r="GI15" s="423" t="str">
        <f t="shared" si="38"/>
        <v>Valid</v>
      </c>
      <c r="GJ15" s="423" t="str">
        <f t="shared" si="38"/>
        <v>Valid</v>
      </c>
      <c r="GK15" s="423" t="str">
        <f t="shared" si="38"/>
        <v>Valid</v>
      </c>
      <c r="GL15" s="423" t="str">
        <f t="shared" si="38"/>
        <v>Valid</v>
      </c>
      <c r="GM15" s="423" t="str">
        <f t="shared" ref="GM15:GS15" si="39">IF(GM46=FALSE,"Q&amp;A, Vehicle "&amp;GM5&amp;": Enter Collision Dedutible","Valid")</f>
        <v>Valid</v>
      </c>
      <c r="GN15" s="423" t="str">
        <f t="shared" si="39"/>
        <v>Valid</v>
      </c>
      <c r="GO15" s="423" t="str">
        <f t="shared" si="39"/>
        <v>Valid</v>
      </c>
      <c r="GP15" s="423" t="str">
        <f t="shared" si="39"/>
        <v>Valid</v>
      </c>
      <c r="GQ15" s="423" t="str">
        <f t="shared" si="39"/>
        <v>Valid</v>
      </c>
      <c r="GR15" s="423" t="str">
        <f t="shared" si="39"/>
        <v>Valid</v>
      </c>
      <c r="GS15" s="423" t="str">
        <f t="shared" si="39"/>
        <v>Valid</v>
      </c>
    </row>
    <row r="16" spans="1:201">
      <c r="A16" s="423" t="s">
        <v>9542</v>
      </c>
      <c r="B16" s="423" t="str">
        <f>IF(B47=FALSE,"Q&amp;A, Vehicle "&amp;B5&amp;": Enter Industry and Industry Type","Valid")</f>
        <v>Valid</v>
      </c>
      <c r="C16" s="423" t="str">
        <f t="shared" ref="C16:BN16" si="40">IF(C47=FALSE,"Q&amp;A, Vehicle "&amp;C5&amp;": Enter Industry and Industry Type","Valid")</f>
        <v>Valid</v>
      </c>
      <c r="D16" s="423" t="str">
        <f t="shared" si="40"/>
        <v>Valid</v>
      </c>
      <c r="E16" s="423" t="str">
        <f t="shared" si="40"/>
        <v>Valid</v>
      </c>
      <c r="F16" s="423" t="str">
        <f t="shared" si="40"/>
        <v>Valid</v>
      </c>
      <c r="G16" s="423" t="str">
        <f t="shared" si="40"/>
        <v>Valid</v>
      </c>
      <c r="H16" s="423" t="str">
        <f t="shared" si="40"/>
        <v>Valid</v>
      </c>
      <c r="I16" s="423" t="str">
        <f t="shared" si="40"/>
        <v>Valid</v>
      </c>
      <c r="J16" s="423" t="str">
        <f t="shared" si="40"/>
        <v>Valid</v>
      </c>
      <c r="K16" s="423" t="str">
        <f t="shared" si="40"/>
        <v>Valid</v>
      </c>
      <c r="L16" s="423" t="str">
        <f t="shared" si="40"/>
        <v>Valid</v>
      </c>
      <c r="M16" s="423" t="str">
        <f t="shared" si="40"/>
        <v>Valid</v>
      </c>
      <c r="N16" s="423" t="str">
        <f t="shared" si="40"/>
        <v>Valid</v>
      </c>
      <c r="O16" s="423" t="str">
        <f t="shared" si="40"/>
        <v>Valid</v>
      </c>
      <c r="P16" s="423" t="str">
        <f t="shared" si="40"/>
        <v>Valid</v>
      </c>
      <c r="Q16" s="423" t="str">
        <f t="shared" si="40"/>
        <v>Valid</v>
      </c>
      <c r="R16" s="423" t="str">
        <f t="shared" si="40"/>
        <v>Valid</v>
      </c>
      <c r="S16" s="423" t="str">
        <f t="shared" si="40"/>
        <v>Valid</v>
      </c>
      <c r="T16" s="423" t="str">
        <f t="shared" si="40"/>
        <v>Valid</v>
      </c>
      <c r="U16" s="423" t="str">
        <f t="shared" si="40"/>
        <v>Valid</v>
      </c>
      <c r="V16" s="423" t="str">
        <f t="shared" si="40"/>
        <v>Valid</v>
      </c>
      <c r="W16" s="423" t="str">
        <f t="shared" si="40"/>
        <v>Valid</v>
      </c>
      <c r="X16" s="423" t="str">
        <f t="shared" si="40"/>
        <v>Valid</v>
      </c>
      <c r="Y16" s="423" t="str">
        <f t="shared" si="40"/>
        <v>Valid</v>
      </c>
      <c r="Z16" s="423" t="str">
        <f t="shared" si="40"/>
        <v>Valid</v>
      </c>
      <c r="AA16" s="423" t="str">
        <f t="shared" si="40"/>
        <v>Valid</v>
      </c>
      <c r="AB16" s="423" t="str">
        <f t="shared" si="40"/>
        <v>Valid</v>
      </c>
      <c r="AC16" s="423" t="str">
        <f t="shared" si="40"/>
        <v>Valid</v>
      </c>
      <c r="AD16" s="423" t="str">
        <f t="shared" si="40"/>
        <v>Valid</v>
      </c>
      <c r="AE16" s="423" t="str">
        <f t="shared" si="40"/>
        <v>Valid</v>
      </c>
      <c r="AF16" s="423" t="str">
        <f t="shared" si="40"/>
        <v>Valid</v>
      </c>
      <c r="AG16" s="423" t="str">
        <f t="shared" si="40"/>
        <v>Valid</v>
      </c>
      <c r="AH16" s="423" t="str">
        <f t="shared" si="40"/>
        <v>Valid</v>
      </c>
      <c r="AI16" s="423" t="str">
        <f t="shared" si="40"/>
        <v>Valid</v>
      </c>
      <c r="AJ16" s="423" t="str">
        <f t="shared" si="40"/>
        <v>Valid</v>
      </c>
      <c r="AK16" s="423" t="str">
        <f t="shared" si="40"/>
        <v>Valid</v>
      </c>
      <c r="AL16" s="423" t="str">
        <f t="shared" si="40"/>
        <v>Valid</v>
      </c>
      <c r="AM16" s="423" t="str">
        <f t="shared" si="40"/>
        <v>Valid</v>
      </c>
      <c r="AN16" s="423" t="str">
        <f t="shared" si="40"/>
        <v>Valid</v>
      </c>
      <c r="AO16" s="423" t="str">
        <f t="shared" si="40"/>
        <v>Valid</v>
      </c>
      <c r="AP16" s="423" t="str">
        <f t="shared" si="40"/>
        <v>Valid</v>
      </c>
      <c r="AQ16" s="423" t="str">
        <f t="shared" si="40"/>
        <v>Valid</v>
      </c>
      <c r="AR16" s="423" t="str">
        <f t="shared" si="40"/>
        <v>Valid</v>
      </c>
      <c r="AS16" s="423" t="str">
        <f t="shared" si="40"/>
        <v>Valid</v>
      </c>
      <c r="AT16" s="423" t="str">
        <f t="shared" si="40"/>
        <v>Valid</v>
      </c>
      <c r="AU16" s="423" t="str">
        <f t="shared" si="40"/>
        <v>Valid</v>
      </c>
      <c r="AV16" s="423" t="str">
        <f t="shared" si="40"/>
        <v>Valid</v>
      </c>
      <c r="AW16" s="423" t="str">
        <f t="shared" si="40"/>
        <v>Valid</v>
      </c>
      <c r="AX16" s="423" t="str">
        <f t="shared" si="40"/>
        <v>Valid</v>
      </c>
      <c r="AY16" s="423" t="str">
        <f t="shared" si="40"/>
        <v>Valid</v>
      </c>
      <c r="AZ16" s="423" t="str">
        <f t="shared" si="40"/>
        <v>Valid</v>
      </c>
      <c r="BA16" s="423" t="str">
        <f t="shared" si="40"/>
        <v>Valid</v>
      </c>
      <c r="BB16" s="423" t="str">
        <f t="shared" si="40"/>
        <v>Valid</v>
      </c>
      <c r="BC16" s="423" t="str">
        <f t="shared" si="40"/>
        <v>Valid</v>
      </c>
      <c r="BD16" s="423" t="str">
        <f t="shared" si="40"/>
        <v>Valid</v>
      </c>
      <c r="BE16" s="423" t="str">
        <f t="shared" si="40"/>
        <v>Valid</v>
      </c>
      <c r="BF16" s="423" t="str">
        <f t="shared" si="40"/>
        <v>Valid</v>
      </c>
      <c r="BG16" s="423" t="str">
        <f t="shared" si="40"/>
        <v>Valid</v>
      </c>
      <c r="BH16" s="423" t="str">
        <f t="shared" si="40"/>
        <v>Valid</v>
      </c>
      <c r="BI16" s="423" t="str">
        <f t="shared" si="40"/>
        <v>Valid</v>
      </c>
      <c r="BJ16" s="423" t="str">
        <f t="shared" si="40"/>
        <v>Valid</v>
      </c>
      <c r="BK16" s="423" t="str">
        <f t="shared" si="40"/>
        <v>Valid</v>
      </c>
      <c r="BL16" s="423" t="str">
        <f t="shared" si="40"/>
        <v>Valid</v>
      </c>
      <c r="BM16" s="423" t="str">
        <f t="shared" si="40"/>
        <v>Valid</v>
      </c>
      <c r="BN16" s="423" t="str">
        <f t="shared" si="40"/>
        <v>Valid</v>
      </c>
      <c r="BO16" s="423" t="str">
        <f t="shared" ref="BO16:DZ16" si="41">IF(BO47=FALSE,"Q&amp;A, Vehicle "&amp;BO5&amp;": Enter Industry and Industry Type","Valid")</f>
        <v>Valid</v>
      </c>
      <c r="BP16" s="423" t="str">
        <f t="shared" si="41"/>
        <v>Valid</v>
      </c>
      <c r="BQ16" s="423" t="str">
        <f t="shared" si="41"/>
        <v>Valid</v>
      </c>
      <c r="BR16" s="423" t="str">
        <f t="shared" si="41"/>
        <v>Valid</v>
      </c>
      <c r="BS16" s="423" t="str">
        <f t="shared" si="41"/>
        <v>Valid</v>
      </c>
      <c r="BT16" s="423" t="str">
        <f t="shared" si="41"/>
        <v>Valid</v>
      </c>
      <c r="BU16" s="423" t="str">
        <f t="shared" si="41"/>
        <v>Valid</v>
      </c>
      <c r="BV16" s="423" t="str">
        <f t="shared" si="41"/>
        <v>Valid</v>
      </c>
      <c r="BW16" s="423" t="str">
        <f t="shared" si="41"/>
        <v>Valid</v>
      </c>
      <c r="BX16" s="423" t="str">
        <f t="shared" si="41"/>
        <v>Valid</v>
      </c>
      <c r="BY16" s="423" t="str">
        <f t="shared" si="41"/>
        <v>Valid</v>
      </c>
      <c r="BZ16" s="423" t="str">
        <f t="shared" si="41"/>
        <v>Valid</v>
      </c>
      <c r="CA16" s="423" t="str">
        <f t="shared" si="41"/>
        <v>Valid</v>
      </c>
      <c r="CB16" s="423" t="str">
        <f t="shared" si="41"/>
        <v>Valid</v>
      </c>
      <c r="CC16" s="423" t="str">
        <f t="shared" si="41"/>
        <v>Valid</v>
      </c>
      <c r="CD16" s="423" t="str">
        <f t="shared" si="41"/>
        <v>Valid</v>
      </c>
      <c r="CE16" s="423" t="str">
        <f t="shared" si="41"/>
        <v>Valid</v>
      </c>
      <c r="CF16" s="423" t="str">
        <f t="shared" si="41"/>
        <v>Valid</v>
      </c>
      <c r="CG16" s="423" t="str">
        <f t="shared" si="41"/>
        <v>Valid</v>
      </c>
      <c r="CH16" s="423" t="str">
        <f t="shared" si="41"/>
        <v>Valid</v>
      </c>
      <c r="CI16" s="423" t="str">
        <f t="shared" si="41"/>
        <v>Valid</v>
      </c>
      <c r="CJ16" s="423" t="str">
        <f t="shared" si="41"/>
        <v>Valid</v>
      </c>
      <c r="CK16" s="423" t="str">
        <f t="shared" si="41"/>
        <v>Valid</v>
      </c>
      <c r="CL16" s="423" t="str">
        <f t="shared" si="41"/>
        <v>Valid</v>
      </c>
      <c r="CM16" s="423" t="str">
        <f t="shared" si="41"/>
        <v>Valid</v>
      </c>
      <c r="CN16" s="423" t="str">
        <f t="shared" si="41"/>
        <v>Valid</v>
      </c>
      <c r="CO16" s="423" t="str">
        <f t="shared" si="41"/>
        <v>Valid</v>
      </c>
      <c r="CP16" s="423" t="str">
        <f t="shared" si="41"/>
        <v>Valid</v>
      </c>
      <c r="CQ16" s="423" t="str">
        <f t="shared" si="41"/>
        <v>Valid</v>
      </c>
      <c r="CR16" s="423" t="str">
        <f t="shared" si="41"/>
        <v>Valid</v>
      </c>
      <c r="CS16" s="423" t="str">
        <f t="shared" si="41"/>
        <v>Valid</v>
      </c>
      <c r="CT16" s="423" t="str">
        <f t="shared" si="41"/>
        <v>Valid</v>
      </c>
      <c r="CU16" s="423" t="str">
        <f t="shared" si="41"/>
        <v>Valid</v>
      </c>
      <c r="CV16" s="423" t="str">
        <f t="shared" si="41"/>
        <v>Valid</v>
      </c>
      <c r="CW16" s="423" t="str">
        <f t="shared" si="41"/>
        <v>Valid</v>
      </c>
      <c r="CX16" s="423" t="str">
        <f t="shared" si="41"/>
        <v>Valid</v>
      </c>
      <c r="CY16" s="423" t="str">
        <f t="shared" si="41"/>
        <v>Valid</v>
      </c>
      <c r="CZ16" s="423" t="str">
        <f t="shared" si="41"/>
        <v>Valid</v>
      </c>
      <c r="DA16" s="423" t="str">
        <f t="shared" si="41"/>
        <v>Valid</v>
      </c>
      <c r="DB16" s="423" t="str">
        <f t="shared" si="41"/>
        <v>Valid</v>
      </c>
      <c r="DC16" s="423" t="str">
        <f t="shared" si="41"/>
        <v>Valid</v>
      </c>
      <c r="DD16" s="423" t="str">
        <f t="shared" si="41"/>
        <v>Valid</v>
      </c>
      <c r="DE16" s="423" t="str">
        <f t="shared" si="41"/>
        <v>Valid</v>
      </c>
      <c r="DF16" s="423" t="str">
        <f t="shared" si="41"/>
        <v>Valid</v>
      </c>
      <c r="DG16" s="423" t="str">
        <f t="shared" si="41"/>
        <v>Valid</v>
      </c>
      <c r="DH16" s="423" t="str">
        <f t="shared" si="41"/>
        <v>Valid</v>
      </c>
      <c r="DI16" s="423" t="str">
        <f t="shared" si="41"/>
        <v>Valid</v>
      </c>
      <c r="DJ16" s="423" t="str">
        <f t="shared" si="41"/>
        <v>Valid</v>
      </c>
      <c r="DK16" s="423" t="str">
        <f t="shared" si="41"/>
        <v>Valid</v>
      </c>
      <c r="DL16" s="423" t="str">
        <f t="shared" si="41"/>
        <v>Valid</v>
      </c>
      <c r="DM16" s="423" t="str">
        <f t="shared" si="41"/>
        <v>Valid</v>
      </c>
      <c r="DN16" s="423" t="str">
        <f t="shared" si="41"/>
        <v>Valid</v>
      </c>
      <c r="DO16" s="423" t="str">
        <f t="shared" si="41"/>
        <v>Valid</v>
      </c>
      <c r="DP16" s="423" t="str">
        <f t="shared" si="41"/>
        <v>Valid</v>
      </c>
      <c r="DQ16" s="423" t="str">
        <f t="shared" si="41"/>
        <v>Valid</v>
      </c>
      <c r="DR16" s="423" t="str">
        <f t="shared" si="41"/>
        <v>Valid</v>
      </c>
      <c r="DS16" s="423" t="str">
        <f t="shared" si="41"/>
        <v>Valid</v>
      </c>
      <c r="DT16" s="423" t="str">
        <f t="shared" si="41"/>
        <v>Valid</v>
      </c>
      <c r="DU16" s="423" t="str">
        <f t="shared" si="41"/>
        <v>Valid</v>
      </c>
      <c r="DV16" s="423" t="str">
        <f t="shared" si="41"/>
        <v>Valid</v>
      </c>
      <c r="DW16" s="423" t="str">
        <f t="shared" si="41"/>
        <v>Valid</v>
      </c>
      <c r="DX16" s="423" t="str">
        <f t="shared" si="41"/>
        <v>Valid</v>
      </c>
      <c r="DY16" s="423" t="str">
        <f t="shared" si="41"/>
        <v>Valid</v>
      </c>
      <c r="DZ16" s="423" t="str">
        <f t="shared" si="41"/>
        <v>Valid</v>
      </c>
      <c r="EA16" s="423" t="str">
        <f t="shared" ref="EA16:GL16" si="42">IF(EA47=FALSE,"Q&amp;A, Vehicle "&amp;EA5&amp;": Enter Industry and Industry Type","Valid")</f>
        <v>Valid</v>
      </c>
      <c r="EB16" s="423" t="str">
        <f t="shared" si="42"/>
        <v>Valid</v>
      </c>
      <c r="EC16" s="423" t="str">
        <f t="shared" si="42"/>
        <v>Valid</v>
      </c>
      <c r="ED16" s="423" t="str">
        <f t="shared" si="42"/>
        <v>Valid</v>
      </c>
      <c r="EE16" s="423" t="str">
        <f t="shared" si="42"/>
        <v>Valid</v>
      </c>
      <c r="EF16" s="423" t="str">
        <f t="shared" si="42"/>
        <v>Valid</v>
      </c>
      <c r="EG16" s="423" t="str">
        <f t="shared" si="42"/>
        <v>Valid</v>
      </c>
      <c r="EH16" s="423" t="str">
        <f t="shared" si="42"/>
        <v>Valid</v>
      </c>
      <c r="EI16" s="423" t="str">
        <f t="shared" si="42"/>
        <v>Valid</v>
      </c>
      <c r="EJ16" s="423" t="str">
        <f t="shared" si="42"/>
        <v>Valid</v>
      </c>
      <c r="EK16" s="423" t="str">
        <f t="shared" si="42"/>
        <v>Valid</v>
      </c>
      <c r="EL16" s="423" t="str">
        <f t="shared" si="42"/>
        <v>Valid</v>
      </c>
      <c r="EM16" s="423" t="str">
        <f t="shared" si="42"/>
        <v>Valid</v>
      </c>
      <c r="EN16" s="423" t="str">
        <f t="shared" si="42"/>
        <v>Valid</v>
      </c>
      <c r="EO16" s="423" t="str">
        <f t="shared" si="42"/>
        <v>Valid</v>
      </c>
      <c r="EP16" s="423" t="str">
        <f t="shared" si="42"/>
        <v>Valid</v>
      </c>
      <c r="EQ16" s="423" t="str">
        <f t="shared" si="42"/>
        <v>Valid</v>
      </c>
      <c r="ER16" s="423" t="str">
        <f t="shared" si="42"/>
        <v>Valid</v>
      </c>
      <c r="ES16" s="423" t="str">
        <f t="shared" si="42"/>
        <v>Valid</v>
      </c>
      <c r="ET16" s="423" t="str">
        <f t="shared" si="42"/>
        <v>Valid</v>
      </c>
      <c r="EU16" s="423" t="str">
        <f t="shared" si="42"/>
        <v>Valid</v>
      </c>
      <c r="EV16" s="423" t="str">
        <f t="shared" si="42"/>
        <v>Valid</v>
      </c>
      <c r="EW16" s="423" t="str">
        <f t="shared" si="42"/>
        <v>Valid</v>
      </c>
      <c r="EX16" s="423" t="str">
        <f t="shared" si="42"/>
        <v>Valid</v>
      </c>
      <c r="EY16" s="423" t="str">
        <f t="shared" si="42"/>
        <v>Valid</v>
      </c>
      <c r="EZ16" s="423" t="str">
        <f t="shared" si="42"/>
        <v>Valid</v>
      </c>
      <c r="FA16" s="423" t="str">
        <f t="shared" si="42"/>
        <v>Valid</v>
      </c>
      <c r="FB16" s="423" t="str">
        <f t="shared" si="42"/>
        <v>Valid</v>
      </c>
      <c r="FC16" s="423" t="str">
        <f t="shared" si="42"/>
        <v>Valid</v>
      </c>
      <c r="FD16" s="423" t="str">
        <f t="shared" si="42"/>
        <v>Valid</v>
      </c>
      <c r="FE16" s="423" t="str">
        <f t="shared" si="42"/>
        <v>Valid</v>
      </c>
      <c r="FF16" s="423" t="str">
        <f t="shared" si="42"/>
        <v>Valid</v>
      </c>
      <c r="FG16" s="423" t="str">
        <f t="shared" si="42"/>
        <v>Valid</v>
      </c>
      <c r="FH16" s="423" t="str">
        <f t="shared" si="42"/>
        <v>Valid</v>
      </c>
      <c r="FI16" s="423" t="str">
        <f t="shared" si="42"/>
        <v>Valid</v>
      </c>
      <c r="FJ16" s="423" t="str">
        <f t="shared" si="42"/>
        <v>Valid</v>
      </c>
      <c r="FK16" s="423" t="str">
        <f t="shared" si="42"/>
        <v>Valid</v>
      </c>
      <c r="FL16" s="423" t="str">
        <f t="shared" si="42"/>
        <v>Valid</v>
      </c>
      <c r="FM16" s="423" t="str">
        <f t="shared" si="42"/>
        <v>Valid</v>
      </c>
      <c r="FN16" s="423" t="str">
        <f t="shared" si="42"/>
        <v>Valid</v>
      </c>
      <c r="FO16" s="423" t="str">
        <f t="shared" si="42"/>
        <v>Valid</v>
      </c>
      <c r="FP16" s="423" t="str">
        <f t="shared" si="42"/>
        <v>Valid</v>
      </c>
      <c r="FQ16" s="423" t="str">
        <f t="shared" si="42"/>
        <v>Valid</v>
      </c>
      <c r="FR16" s="423" t="str">
        <f t="shared" si="42"/>
        <v>Valid</v>
      </c>
      <c r="FS16" s="423" t="str">
        <f t="shared" si="42"/>
        <v>Valid</v>
      </c>
      <c r="FT16" s="423" t="str">
        <f t="shared" si="42"/>
        <v>Valid</v>
      </c>
      <c r="FU16" s="423" t="str">
        <f t="shared" si="42"/>
        <v>Valid</v>
      </c>
      <c r="FV16" s="423" t="str">
        <f t="shared" si="42"/>
        <v>Valid</v>
      </c>
      <c r="FW16" s="423" t="str">
        <f t="shared" si="42"/>
        <v>Valid</v>
      </c>
      <c r="FX16" s="423" t="str">
        <f t="shared" si="42"/>
        <v>Valid</v>
      </c>
      <c r="FY16" s="423" t="str">
        <f t="shared" si="42"/>
        <v>Valid</v>
      </c>
      <c r="FZ16" s="423" t="str">
        <f t="shared" si="42"/>
        <v>Valid</v>
      </c>
      <c r="GA16" s="423" t="str">
        <f t="shared" si="42"/>
        <v>Valid</v>
      </c>
      <c r="GB16" s="423" t="str">
        <f t="shared" si="42"/>
        <v>Valid</v>
      </c>
      <c r="GC16" s="423" t="str">
        <f t="shared" si="42"/>
        <v>Valid</v>
      </c>
      <c r="GD16" s="423" t="str">
        <f t="shared" si="42"/>
        <v>Valid</v>
      </c>
      <c r="GE16" s="423" t="str">
        <f t="shared" si="42"/>
        <v>Valid</v>
      </c>
      <c r="GF16" s="423" t="str">
        <f t="shared" si="42"/>
        <v>Valid</v>
      </c>
      <c r="GG16" s="423" t="str">
        <f t="shared" si="42"/>
        <v>Valid</v>
      </c>
      <c r="GH16" s="423" t="str">
        <f t="shared" si="42"/>
        <v>Valid</v>
      </c>
      <c r="GI16" s="423" t="str">
        <f t="shared" si="42"/>
        <v>Valid</v>
      </c>
      <c r="GJ16" s="423" t="str">
        <f t="shared" si="42"/>
        <v>Valid</v>
      </c>
      <c r="GK16" s="423" t="str">
        <f t="shared" si="42"/>
        <v>Valid</v>
      </c>
      <c r="GL16" s="423" t="str">
        <f t="shared" si="42"/>
        <v>Valid</v>
      </c>
      <c r="GM16" s="423" t="str">
        <f t="shared" ref="GM16:GS16" si="43">IF(GM47=FALSE,"Q&amp;A, Vehicle "&amp;GM5&amp;": Enter Industry and Industry Type","Valid")</f>
        <v>Valid</v>
      </c>
      <c r="GN16" s="423" t="str">
        <f t="shared" si="43"/>
        <v>Valid</v>
      </c>
      <c r="GO16" s="423" t="str">
        <f t="shared" si="43"/>
        <v>Valid</v>
      </c>
      <c r="GP16" s="423" t="str">
        <f t="shared" si="43"/>
        <v>Valid</v>
      </c>
      <c r="GQ16" s="423" t="str">
        <f t="shared" si="43"/>
        <v>Valid</v>
      </c>
      <c r="GR16" s="423" t="str">
        <f t="shared" si="43"/>
        <v>Valid</v>
      </c>
      <c r="GS16" s="423" t="str">
        <f t="shared" si="43"/>
        <v>Valid</v>
      </c>
    </row>
    <row r="17" spans="1:201" s="395" customFormat="1">
      <c r="A17" s="425"/>
      <c r="B17" s="425"/>
      <c r="C17" s="425"/>
      <c r="D17" s="425"/>
      <c r="E17" s="425"/>
      <c r="F17" s="425"/>
      <c r="G17" s="425"/>
      <c r="H17" s="425"/>
      <c r="I17" s="425"/>
      <c r="J17" s="425"/>
      <c r="K17" s="425"/>
      <c r="L17" s="425"/>
      <c r="M17" s="425"/>
      <c r="N17" s="425"/>
      <c r="O17" s="425"/>
      <c r="P17" s="425"/>
      <c r="Q17" s="425"/>
      <c r="R17" s="425"/>
      <c r="S17" s="425"/>
      <c r="T17" s="425"/>
      <c r="U17" s="425"/>
      <c r="V17" s="425"/>
      <c r="W17" s="425"/>
      <c r="X17" s="425"/>
      <c r="Y17" s="425"/>
      <c r="Z17" s="425"/>
      <c r="AA17" s="425"/>
      <c r="AB17" s="425"/>
      <c r="AC17" s="425"/>
      <c r="AD17" s="425"/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425"/>
      <c r="AS17" s="425"/>
      <c r="AT17" s="425"/>
      <c r="AU17" s="425"/>
      <c r="AV17" s="425"/>
      <c r="AW17" s="425"/>
      <c r="AX17" s="425"/>
      <c r="AY17" s="425"/>
      <c r="AZ17" s="425"/>
      <c r="BA17" s="425"/>
      <c r="BB17" s="425"/>
      <c r="BC17" s="425"/>
      <c r="BD17" s="425"/>
      <c r="BE17" s="425"/>
      <c r="BF17" s="425"/>
      <c r="BG17" s="425"/>
      <c r="BH17" s="425"/>
      <c r="BI17" s="425"/>
      <c r="BJ17" s="425"/>
      <c r="BK17" s="425"/>
      <c r="BL17" s="425"/>
      <c r="BM17" s="425"/>
      <c r="BN17" s="425"/>
      <c r="BO17" s="425"/>
      <c r="BP17" s="425"/>
      <c r="BQ17" s="425"/>
      <c r="BR17" s="425"/>
      <c r="BS17" s="425"/>
      <c r="BT17" s="425"/>
      <c r="BU17" s="425"/>
      <c r="BV17" s="425"/>
      <c r="BW17" s="425"/>
      <c r="BX17" s="425"/>
      <c r="BY17" s="425"/>
      <c r="BZ17" s="425"/>
      <c r="CA17" s="425"/>
      <c r="CB17" s="425"/>
      <c r="CC17" s="425"/>
      <c r="CD17" s="425"/>
      <c r="CE17" s="425"/>
      <c r="CF17" s="425"/>
      <c r="CG17" s="425"/>
      <c r="CH17" s="425"/>
      <c r="CI17" s="425"/>
      <c r="CJ17" s="425"/>
      <c r="CK17" s="425"/>
      <c r="CL17" s="425"/>
      <c r="CM17" s="425"/>
      <c r="CN17" s="425"/>
      <c r="CO17" s="425"/>
      <c r="CP17" s="425"/>
      <c r="CQ17" s="425"/>
      <c r="CR17" s="425"/>
      <c r="CS17" s="425"/>
      <c r="CT17" s="425"/>
      <c r="CU17" s="425"/>
      <c r="CV17" s="425"/>
      <c r="CW17" s="425"/>
      <c r="CX17" s="425"/>
      <c r="CY17" s="425"/>
      <c r="CZ17" s="425"/>
      <c r="DA17" s="425"/>
      <c r="DB17" s="425"/>
      <c r="DC17" s="425"/>
      <c r="DD17" s="425"/>
      <c r="DE17" s="425"/>
      <c r="DF17" s="425"/>
      <c r="DG17" s="425"/>
      <c r="DH17" s="425"/>
      <c r="DI17" s="425"/>
      <c r="DJ17" s="425"/>
      <c r="DK17" s="425"/>
      <c r="DL17" s="425"/>
      <c r="DM17" s="425"/>
      <c r="DN17" s="425"/>
      <c r="DO17" s="425"/>
      <c r="DP17" s="425"/>
      <c r="DQ17" s="425"/>
      <c r="DR17" s="425"/>
      <c r="DS17" s="425"/>
      <c r="DT17" s="425"/>
      <c r="DU17" s="425"/>
      <c r="DV17" s="425"/>
      <c r="DW17" s="425"/>
      <c r="DX17" s="425"/>
      <c r="DY17" s="425"/>
      <c r="DZ17" s="425"/>
      <c r="EA17" s="425"/>
      <c r="EB17" s="425"/>
      <c r="EC17" s="425"/>
      <c r="ED17" s="425"/>
      <c r="EE17" s="425"/>
      <c r="EF17" s="425"/>
      <c r="EG17" s="425"/>
      <c r="EH17" s="425"/>
      <c r="EI17" s="425"/>
      <c r="EJ17" s="425"/>
      <c r="EK17" s="425"/>
      <c r="EL17" s="425"/>
      <c r="EM17" s="425"/>
      <c r="EN17" s="425"/>
      <c r="EO17" s="425"/>
      <c r="EP17" s="425"/>
      <c r="EQ17" s="425"/>
      <c r="ER17" s="425"/>
      <c r="ES17" s="425"/>
      <c r="ET17" s="425"/>
      <c r="EU17" s="425"/>
      <c r="EV17" s="425"/>
      <c r="EW17" s="425"/>
      <c r="EX17" s="425"/>
      <c r="EY17" s="425"/>
      <c r="EZ17" s="425"/>
      <c r="FA17" s="425"/>
      <c r="FB17" s="425"/>
      <c r="FC17" s="425"/>
      <c r="FD17" s="425"/>
      <c r="FE17" s="425"/>
      <c r="FF17" s="425"/>
      <c r="FG17" s="425"/>
      <c r="FH17" s="425"/>
      <c r="FI17" s="425"/>
      <c r="FJ17" s="425"/>
      <c r="FK17" s="425"/>
      <c r="FL17" s="425"/>
      <c r="FM17" s="425"/>
      <c r="FN17" s="425"/>
      <c r="FO17" s="425"/>
      <c r="FP17" s="425"/>
      <c r="FQ17" s="425"/>
      <c r="FR17" s="425"/>
      <c r="FS17" s="425"/>
      <c r="FT17" s="425"/>
      <c r="FU17" s="425"/>
      <c r="FV17" s="425"/>
      <c r="FW17" s="425"/>
      <c r="FX17" s="425"/>
      <c r="FY17" s="425"/>
      <c r="FZ17" s="425"/>
      <c r="GA17" s="425"/>
      <c r="GB17" s="425"/>
      <c r="GC17" s="425"/>
      <c r="GD17" s="425"/>
      <c r="GE17" s="425"/>
      <c r="GF17" s="425"/>
      <c r="GG17" s="425"/>
      <c r="GH17" s="425"/>
      <c r="GI17" s="425"/>
      <c r="GJ17" s="425"/>
      <c r="GK17" s="425"/>
      <c r="GL17" s="425"/>
      <c r="GM17" s="425"/>
      <c r="GN17" s="425"/>
      <c r="GO17" s="425"/>
      <c r="GP17" s="425"/>
      <c r="GQ17" s="425"/>
      <c r="GR17" s="425"/>
      <c r="GS17" s="425"/>
    </row>
    <row r="18" spans="1:201">
      <c r="A18" s="424" t="s">
        <v>9543</v>
      </c>
      <c r="B18" s="424">
        <v>1</v>
      </c>
      <c r="C18" s="424">
        <v>2</v>
      </c>
      <c r="D18" s="424">
        <v>3</v>
      </c>
      <c r="E18" s="424">
        <v>4</v>
      </c>
      <c r="F18" s="424">
        <v>5</v>
      </c>
      <c r="G18" s="424">
        <v>6</v>
      </c>
      <c r="H18" s="424">
        <v>7</v>
      </c>
      <c r="I18" s="424">
        <v>8</v>
      </c>
      <c r="J18" s="424">
        <v>9</v>
      </c>
      <c r="K18" s="424">
        <v>10</v>
      </c>
      <c r="L18" s="424">
        <v>11</v>
      </c>
      <c r="M18" s="424">
        <v>12</v>
      </c>
      <c r="N18" s="424">
        <v>13</v>
      </c>
      <c r="O18" s="424">
        <v>14</v>
      </c>
      <c r="P18" s="424">
        <v>15</v>
      </c>
      <c r="Q18" s="424">
        <v>16</v>
      </c>
      <c r="R18" s="424">
        <v>17</v>
      </c>
      <c r="S18" s="424">
        <v>18</v>
      </c>
      <c r="T18" s="424">
        <v>19</v>
      </c>
      <c r="U18" s="424">
        <v>20</v>
      </c>
      <c r="V18" s="424">
        <v>21</v>
      </c>
      <c r="W18" s="424">
        <v>22</v>
      </c>
      <c r="X18" s="424">
        <v>23</v>
      </c>
      <c r="Y18" s="424">
        <v>24</v>
      </c>
      <c r="Z18" s="424">
        <v>25</v>
      </c>
      <c r="AA18" s="424">
        <v>26</v>
      </c>
      <c r="AB18" s="424">
        <v>27</v>
      </c>
      <c r="AC18" s="424">
        <v>28</v>
      </c>
      <c r="AD18" s="424">
        <v>29</v>
      </c>
      <c r="AE18" s="424">
        <v>30</v>
      </c>
      <c r="AF18" s="424">
        <v>31</v>
      </c>
      <c r="AG18" s="424">
        <v>32</v>
      </c>
      <c r="AH18" s="424">
        <v>33</v>
      </c>
      <c r="AI18" s="424">
        <v>34</v>
      </c>
      <c r="AJ18" s="424">
        <v>35</v>
      </c>
      <c r="AK18" s="424">
        <v>36</v>
      </c>
      <c r="AL18" s="424">
        <v>37</v>
      </c>
      <c r="AM18" s="424">
        <v>38</v>
      </c>
      <c r="AN18" s="424">
        <v>39</v>
      </c>
      <c r="AO18" s="424">
        <v>40</v>
      </c>
      <c r="AP18" s="424">
        <v>41</v>
      </c>
      <c r="AQ18" s="424">
        <v>42</v>
      </c>
      <c r="AR18" s="424">
        <v>43</v>
      </c>
      <c r="AS18" s="424">
        <v>44</v>
      </c>
      <c r="AT18" s="424">
        <v>45</v>
      </c>
      <c r="AU18" s="424">
        <v>46</v>
      </c>
      <c r="AV18" s="424">
        <v>47</v>
      </c>
      <c r="AW18" s="424">
        <v>48</v>
      </c>
      <c r="AX18" s="424">
        <v>49</v>
      </c>
      <c r="AY18" s="424">
        <v>50</v>
      </c>
      <c r="AZ18" s="424">
        <v>51</v>
      </c>
      <c r="BA18" s="424">
        <v>52</v>
      </c>
      <c r="BB18" s="424">
        <v>53</v>
      </c>
      <c r="BC18" s="424">
        <v>54</v>
      </c>
      <c r="BD18" s="424">
        <v>55</v>
      </c>
      <c r="BE18" s="424">
        <v>56</v>
      </c>
      <c r="BF18" s="424">
        <v>57</v>
      </c>
      <c r="BG18" s="424">
        <v>58</v>
      </c>
      <c r="BH18" s="424">
        <v>59</v>
      </c>
      <c r="BI18" s="424">
        <v>60</v>
      </c>
      <c r="BJ18" s="424">
        <v>61</v>
      </c>
      <c r="BK18" s="424">
        <v>62</v>
      </c>
      <c r="BL18" s="424">
        <v>63</v>
      </c>
      <c r="BM18" s="424">
        <v>64</v>
      </c>
      <c r="BN18" s="424">
        <v>65</v>
      </c>
      <c r="BO18" s="424">
        <v>66</v>
      </c>
      <c r="BP18" s="424">
        <v>67</v>
      </c>
      <c r="BQ18" s="424">
        <v>68</v>
      </c>
      <c r="BR18" s="424">
        <v>69</v>
      </c>
      <c r="BS18" s="424">
        <v>70</v>
      </c>
      <c r="BT18" s="424">
        <v>71</v>
      </c>
      <c r="BU18" s="424">
        <v>72</v>
      </c>
      <c r="BV18" s="424">
        <v>73</v>
      </c>
      <c r="BW18" s="424">
        <v>74</v>
      </c>
      <c r="BX18" s="424">
        <v>75</v>
      </c>
      <c r="BY18" s="424">
        <v>76</v>
      </c>
      <c r="BZ18" s="424">
        <v>77</v>
      </c>
      <c r="CA18" s="424">
        <v>78</v>
      </c>
      <c r="CB18" s="424">
        <v>79</v>
      </c>
      <c r="CC18" s="424">
        <v>80</v>
      </c>
      <c r="CD18" s="424">
        <v>81</v>
      </c>
      <c r="CE18" s="424">
        <v>82</v>
      </c>
      <c r="CF18" s="424">
        <v>83</v>
      </c>
      <c r="CG18" s="424">
        <v>84</v>
      </c>
      <c r="CH18" s="424">
        <v>85</v>
      </c>
      <c r="CI18" s="424">
        <v>86</v>
      </c>
      <c r="CJ18" s="424">
        <v>87</v>
      </c>
      <c r="CK18" s="424">
        <v>88</v>
      </c>
      <c r="CL18" s="424">
        <v>89</v>
      </c>
      <c r="CM18" s="424">
        <v>90</v>
      </c>
      <c r="CN18" s="424">
        <v>91</v>
      </c>
      <c r="CO18" s="424">
        <v>92</v>
      </c>
      <c r="CP18" s="424">
        <v>93</v>
      </c>
      <c r="CQ18" s="424">
        <v>94</v>
      </c>
      <c r="CR18" s="424">
        <v>95</v>
      </c>
      <c r="CS18" s="424">
        <v>96</v>
      </c>
      <c r="CT18" s="424">
        <v>97</v>
      </c>
      <c r="CU18" s="424">
        <v>98</v>
      </c>
      <c r="CV18" s="424">
        <v>99</v>
      </c>
      <c r="CW18" s="424">
        <v>100</v>
      </c>
      <c r="CX18" s="424">
        <v>101</v>
      </c>
      <c r="CY18" s="424">
        <v>102</v>
      </c>
      <c r="CZ18" s="424">
        <v>103</v>
      </c>
      <c r="DA18" s="424">
        <v>104</v>
      </c>
      <c r="DB18" s="424">
        <v>105</v>
      </c>
      <c r="DC18" s="424">
        <v>106</v>
      </c>
      <c r="DD18" s="424">
        <v>107</v>
      </c>
      <c r="DE18" s="424">
        <v>108</v>
      </c>
      <c r="DF18" s="424">
        <v>109</v>
      </c>
      <c r="DG18" s="424">
        <v>110</v>
      </c>
      <c r="DH18" s="424">
        <v>111</v>
      </c>
      <c r="DI18" s="424">
        <v>112</v>
      </c>
      <c r="DJ18" s="424">
        <v>113</v>
      </c>
      <c r="DK18" s="424">
        <v>114</v>
      </c>
      <c r="DL18" s="424">
        <v>115</v>
      </c>
      <c r="DM18" s="424">
        <v>116</v>
      </c>
      <c r="DN18" s="424">
        <v>117</v>
      </c>
      <c r="DO18" s="424">
        <v>118</v>
      </c>
      <c r="DP18" s="424">
        <v>119</v>
      </c>
      <c r="DQ18" s="424">
        <v>120</v>
      </c>
      <c r="DR18" s="424">
        <v>121</v>
      </c>
      <c r="DS18" s="424">
        <v>122</v>
      </c>
      <c r="DT18" s="424">
        <v>123</v>
      </c>
      <c r="DU18" s="424">
        <v>124</v>
      </c>
      <c r="DV18" s="424">
        <v>125</v>
      </c>
      <c r="DW18" s="424">
        <v>126</v>
      </c>
      <c r="DX18" s="424">
        <v>127</v>
      </c>
      <c r="DY18" s="424">
        <v>128</v>
      </c>
      <c r="DZ18" s="424">
        <v>129</v>
      </c>
      <c r="EA18" s="424">
        <v>130</v>
      </c>
      <c r="EB18" s="424">
        <v>131</v>
      </c>
      <c r="EC18" s="424">
        <v>132</v>
      </c>
      <c r="ED18" s="424">
        <v>133</v>
      </c>
      <c r="EE18" s="424">
        <v>134</v>
      </c>
      <c r="EF18" s="424">
        <v>135</v>
      </c>
      <c r="EG18" s="424">
        <v>136</v>
      </c>
      <c r="EH18" s="424">
        <v>137</v>
      </c>
      <c r="EI18" s="424">
        <v>138</v>
      </c>
      <c r="EJ18" s="424">
        <v>139</v>
      </c>
      <c r="EK18" s="424">
        <v>140</v>
      </c>
      <c r="EL18" s="424">
        <v>141</v>
      </c>
      <c r="EM18" s="424">
        <v>142</v>
      </c>
      <c r="EN18" s="424">
        <v>143</v>
      </c>
      <c r="EO18" s="424">
        <v>144</v>
      </c>
      <c r="EP18" s="424">
        <v>145</v>
      </c>
      <c r="EQ18" s="424">
        <v>146</v>
      </c>
      <c r="ER18" s="424">
        <v>147</v>
      </c>
      <c r="ES18" s="424">
        <v>148</v>
      </c>
      <c r="ET18" s="424">
        <v>149</v>
      </c>
      <c r="EU18" s="424">
        <v>150</v>
      </c>
      <c r="EV18" s="424">
        <v>151</v>
      </c>
      <c r="EW18" s="424">
        <v>152</v>
      </c>
      <c r="EX18" s="424">
        <v>153</v>
      </c>
      <c r="EY18" s="424">
        <v>154</v>
      </c>
      <c r="EZ18" s="424">
        <v>155</v>
      </c>
      <c r="FA18" s="424">
        <v>156</v>
      </c>
      <c r="FB18" s="424">
        <v>157</v>
      </c>
      <c r="FC18" s="424">
        <v>158</v>
      </c>
      <c r="FD18" s="424">
        <v>159</v>
      </c>
      <c r="FE18" s="424">
        <v>160</v>
      </c>
      <c r="FF18" s="424">
        <v>161</v>
      </c>
      <c r="FG18" s="424">
        <v>162</v>
      </c>
      <c r="FH18" s="424">
        <v>163</v>
      </c>
      <c r="FI18" s="424">
        <v>164</v>
      </c>
      <c r="FJ18" s="424">
        <v>165</v>
      </c>
      <c r="FK18" s="424">
        <v>166</v>
      </c>
      <c r="FL18" s="424">
        <v>167</v>
      </c>
      <c r="FM18" s="424">
        <v>168</v>
      </c>
      <c r="FN18" s="424">
        <v>169</v>
      </c>
      <c r="FO18" s="424">
        <v>170</v>
      </c>
      <c r="FP18" s="424">
        <v>171</v>
      </c>
      <c r="FQ18" s="424">
        <v>172</v>
      </c>
      <c r="FR18" s="424">
        <v>173</v>
      </c>
      <c r="FS18" s="424">
        <v>174</v>
      </c>
      <c r="FT18" s="424">
        <v>175</v>
      </c>
      <c r="FU18" s="424">
        <v>176</v>
      </c>
      <c r="FV18" s="424">
        <v>177</v>
      </c>
      <c r="FW18" s="424">
        <v>178</v>
      </c>
      <c r="FX18" s="424">
        <v>179</v>
      </c>
      <c r="FY18" s="424">
        <v>180</v>
      </c>
      <c r="FZ18" s="424">
        <v>181</v>
      </c>
      <c r="GA18" s="424">
        <v>182</v>
      </c>
      <c r="GB18" s="424">
        <v>183</v>
      </c>
      <c r="GC18" s="424">
        <v>184</v>
      </c>
      <c r="GD18" s="424">
        <v>185</v>
      </c>
      <c r="GE18" s="424">
        <v>186</v>
      </c>
      <c r="GF18" s="424">
        <v>187</v>
      </c>
      <c r="GG18" s="424">
        <v>188</v>
      </c>
      <c r="GH18" s="424">
        <v>189</v>
      </c>
      <c r="GI18" s="424">
        <v>190</v>
      </c>
      <c r="GJ18" s="424">
        <v>191</v>
      </c>
      <c r="GK18" s="424">
        <v>192</v>
      </c>
      <c r="GL18" s="424">
        <v>193</v>
      </c>
      <c r="GM18" s="424">
        <v>194</v>
      </c>
      <c r="GN18" s="424">
        <v>195</v>
      </c>
      <c r="GO18" s="424">
        <v>196</v>
      </c>
      <c r="GP18" s="424">
        <v>197</v>
      </c>
      <c r="GQ18" s="424">
        <v>198</v>
      </c>
      <c r="GR18" s="424">
        <v>199</v>
      </c>
      <c r="GS18" s="424">
        <v>200</v>
      </c>
    </row>
    <row r="19" spans="1:201">
      <c r="A19" s="423" t="s">
        <v>208</v>
      </c>
      <c r="B19" s="423" t="str">
        <f>IF(B49=FALSE,"Q&amp;A, Location "&amp;B18&amp;": Enter Location Number","Valid")</f>
        <v>Valid</v>
      </c>
      <c r="C19" s="423" t="str">
        <f t="shared" ref="C19:BN19" si="44">IF(C49=FALSE,"Q&amp;A, Location "&amp;C18&amp;": Enter Location Number","Valid")</f>
        <v>Valid</v>
      </c>
      <c r="D19" s="423" t="str">
        <f t="shared" si="44"/>
        <v>Valid</v>
      </c>
      <c r="E19" s="423" t="str">
        <f t="shared" si="44"/>
        <v>Valid</v>
      </c>
      <c r="F19" s="423" t="str">
        <f t="shared" si="44"/>
        <v>Valid</v>
      </c>
      <c r="G19" s="423" t="str">
        <f t="shared" si="44"/>
        <v>Valid</v>
      </c>
      <c r="H19" s="423" t="str">
        <f t="shared" si="44"/>
        <v>Valid</v>
      </c>
      <c r="I19" s="423" t="str">
        <f t="shared" si="44"/>
        <v>Valid</v>
      </c>
      <c r="J19" s="423" t="str">
        <f t="shared" si="44"/>
        <v>Valid</v>
      </c>
      <c r="K19" s="423" t="str">
        <f t="shared" si="44"/>
        <v>Valid</v>
      </c>
      <c r="L19" s="423" t="str">
        <f t="shared" si="44"/>
        <v>Valid</v>
      </c>
      <c r="M19" s="423" t="str">
        <f t="shared" si="44"/>
        <v>Valid</v>
      </c>
      <c r="N19" s="423" t="str">
        <f t="shared" si="44"/>
        <v>Valid</v>
      </c>
      <c r="O19" s="423" t="str">
        <f t="shared" si="44"/>
        <v>Valid</v>
      </c>
      <c r="P19" s="423" t="str">
        <f t="shared" si="44"/>
        <v>Valid</v>
      </c>
      <c r="Q19" s="423" t="str">
        <f t="shared" si="44"/>
        <v>Valid</v>
      </c>
      <c r="R19" s="423" t="str">
        <f t="shared" si="44"/>
        <v>Valid</v>
      </c>
      <c r="S19" s="423" t="str">
        <f t="shared" si="44"/>
        <v>Valid</v>
      </c>
      <c r="T19" s="423" t="str">
        <f t="shared" si="44"/>
        <v>Valid</v>
      </c>
      <c r="U19" s="423" t="str">
        <f t="shared" si="44"/>
        <v>Valid</v>
      </c>
      <c r="V19" s="423" t="str">
        <f t="shared" si="44"/>
        <v>Valid</v>
      </c>
      <c r="W19" s="423" t="str">
        <f t="shared" si="44"/>
        <v>Valid</v>
      </c>
      <c r="X19" s="423" t="str">
        <f t="shared" si="44"/>
        <v>Valid</v>
      </c>
      <c r="Y19" s="423" t="str">
        <f t="shared" si="44"/>
        <v>Valid</v>
      </c>
      <c r="Z19" s="423" t="str">
        <f t="shared" si="44"/>
        <v>Valid</v>
      </c>
      <c r="AA19" s="423" t="str">
        <f t="shared" si="44"/>
        <v>Valid</v>
      </c>
      <c r="AB19" s="423" t="str">
        <f t="shared" si="44"/>
        <v>Valid</v>
      </c>
      <c r="AC19" s="423" t="str">
        <f t="shared" si="44"/>
        <v>Valid</v>
      </c>
      <c r="AD19" s="423" t="str">
        <f t="shared" si="44"/>
        <v>Valid</v>
      </c>
      <c r="AE19" s="423" t="str">
        <f t="shared" si="44"/>
        <v>Valid</v>
      </c>
      <c r="AF19" s="423" t="str">
        <f t="shared" si="44"/>
        <v>Valid</v>
      </c>
      <c r="AG19" s="423" t="str">
        <f t="shared" si="44"/>
        <v>Valid</v>
      </c>
      <c r="AH19" s="423" t="str">
        <f t="shared" si="44"/>
        <v>Valid</v>
      </c>
      <c r="AI19" s="423" t="str">
        <f t="shared" si="44"/>
        <v>Valid</v>
      </c>
      <c r="AJ19" s="423" t="str">
        <f t="shared" si="44"/>
        <v>Valid</v>
      </c>
      <c r="AK19" s="423" t="str">
        <f t="shared" si="44"/>
        <v>Valid</v>
      </c>
      <c r="AL19" s="423" t="str">
        <f t="shared" si="44"/>
        <v>Valid</v>
      </c>
      <c r="AM19" s="423" t="str">
        <f t="shared" si="44"/>
        <v>Valid</v>
      </c>
      <c r="AN19" s="423" t="str">
        <f t="shared" si="44"/>
        <v>Valid</v>
      </c>
      <c r="AO19" s="423" t="str">
        <f t="shared" si="44"/>
        <v>Valid</v>
      </c>
      <c r="AP19" s="423" t="str">
        <f t="shared" si="44"/>
        <v>Valid</v>
      </c>
      <c r="AQ19" s="423" t="str">
        <f t="shared" si="44"/>
        <v>Valid</v>
      </c>
      <c r="AR19" s="423" t="str">
        <f t="shared" si="44"/>
        <v>Valid</v>
      </c>
      <c r="AS19" s="423" t="str">
        <f t="shared" si="44"/>
        <v>Valid</v>
      </c>
      <c r="AT19" s="423" t="str">
        <f t="shared" si="44"/>
        <v>Valid</v>
      </c>
      <c r="AU19" s="423" t="str">
        <f t="shared" si="44"/>
        <v>Valid</v>
      </c>
      <c r="AV19" s="423" t="str">
        <f t="shared" si="44"/>
        <v>Valid</v>
      </c>
      <c r="AW19" s="423" t="str">
        <f t="shared" si="44"/>
        <v>Valid</v>
      </c>
      <c r="AX19" s="423" t="str">
        <f t="shared" si="44"/>
        <v>Valid</v>
      </c>
      <c r="AY19" s="423" t="str">
        <f t="shared" si="44"/>
        <v>Valid</v>
      </c>
      <c r="AZ19" s="423" t="str">
        <f t="shared" si="44"/>
        <v>Valid</v>
      </c>
      <c r="BA19" s="423" t="str">
        <f t="shared" si="44"/>
        <v>Valid</v>
      </c>
      <c r="BB19" s="423" t="str">
        <f t="shared" si="44"/>
        <v>Valid</v>
      </c>
      <c r="BC19" s="423" t="str">
        <f t="shared" si="44"/>
        <v>Valid</v>
      </c>
      <c r="BD19" s="423" t="str">
        <f t="shared" si="44"/>
        <v>Valid</v>
      </c>
      <c r="BE19" s="423" t="str">
        <f t="shared" si="44"/>
        <v>Valid</v>
      </c>
      <c r="BF19" s="423" t="str">
        <f t="shared" si="44"/>
        <v>Valid</v>
      </c>
      <c r="BG19" s="423" t="str">
        <f t="shared" si="44"/>
        <v>Valid</v>
      </c>
      <c r="BH19" s="423" t="str">
        <f t="shared" si="44"/>
        <v>Valid</v>
      </c>
      <c r="BI19" s="423" t="str">
        <f t="shared" si="44"/>
        <v>Valid</v>
      </c>
      <c r="BJ19" s="423" t="str">
        <f t="shared" si="44"/>
        <v>Valid</v>
      </c>
      <c r="BK19" s="423" t="str">
        <f t="shared" si="44"/>
        <v>Valid</v>
      </c>
      <c r="BL19" s="423" t="str">
        <f t="shared" si="44"/>
        <v>Valid</v>
      </c>
      <c r="BM19" s="423" t="str">
        <f t="shared" si="44"/>
        <v>Valid</v>
      </c>
      <c r="BN19" s="423" t="str">
        <f t="shared" si="44"/>
        <v>Valid</v>
      </c>
      <c r="BO19" s="423" t="str">
        <f t="shared" ref="BO19:DZ19" si="45">IF(BO49=FALSE,"Q&amp;A, Location "&amp;BO18&amp;": Enter Location Number","Valid")</f>
        <v>Valid</v>
      </c>
      <c r="BP19" s="423" t="str">
        <f t="shared" si="45"/>
        <v>Valid</v>
      </c>
      <c r="BQ19" s="423" t="str">
        <f t="shared" si="45"/>
        <v>Valid</v>
      </c>
      <c r="BR19" s="423" t="str">
        <f t="shared" si="45"/>
        <v>Valid</v>
      </c>
      <c r="BS19" s="423" t="str">
        <f t="shared" si="45"/>
        <v>Valid</v>
      </c>
      <c r="BT19" s="423" t="str">
        <f t="shared" si="45"/>
        <v>Valid</v>
      </c>
      <c r="BU19" s="423" t="str">
        <f t="shared" si="45"/>
        <v>Valid</v>
      </c>
      <c r="BV19" s="423" t="str">
        <f t="shared" si="45"/>
        <v>Valid</v>
      </c>
      <c r="BW19" s="423" t="str">
        <f t="shared" si="45"/>
        <v>Valid</v>
      </c>
      <c r="BX19" s="423" t="str">
        <f t="shared" si="45"/>
        <v>Valid</v>
      </c>
      <c r="BY19" s="423" t="str">
        <f t="shared" si="45"/>
        <v>Valid</v>
      </c>
      <c r="BZ19" s="423" t="str">
        <f t="shared" si="45"/>
        <v>Valid</v>
      </c>
      <c r="CA19" s="423" t="str">
        <f t="shared" si="45"/>
        <v>Valid</v>
      </c>
      <c r="CB19" s="423" t="str">
        <f t="shared" si="45"/>
        <v>Valid</v>
      </c>
      <c r="CC19" s="423" t="str">
        <f t="shared" si="45"/>
        <v>Valid</v>
      </c>
      <c r="CD19" s="423" t="str">
        <f t="shared" si="45"/>
        <v>Valid</v>
      </c>
      <c r="CE19" s="423" t="str">
        <f t="shared" si="45"/>
        <v>Valid</v>
      </c>
      <c r="CF19" s="423" t="str">
        <f t="shared" si="45"/>
        <v>Valid</v>
      </c>
      <c r="CG19" s="423" t="str">
        <f t="shared" si="45"/>
        <v>Valid</v>
      </c>
      <c r="CH19" s="423" t="str">
        <f t="shared" si="45"/>
        <v>Valid</v>
      </c>
      <c r="CI19" s="423" t="str">
        <f t="shared" si="45"/>
        <v>Valid</v>
      </c>
      <c r="CJ19" s="423" t="str">
        <f t="shared" si="45"/>
        <v>Valid</v>
      </c>
      <c r="CK19" s="423" t="str">
        <f t="shared" si="45"/>
        <v>Valid</v>
      </c>
      <c r="CL19" s="423" t="str">
        <f t="shared" si="45"/>
        <v>Valid</v>
      </c>
      <c r="CM19" s="423" t="str">
        <f t="shared" si="45"/>
        <v>Valid</v>
      </c>
      <c r="CN19" s="423" t="str">
        <f t="shared" si="45"/>
        <v>Valid</v>
      </c>
      <c r="CO19" s="423" t="str">
        <f t="shared" si="45"/>
        <v>Valid</v>
      </c>
      <c r="CP19" s="423" t="str">
        <f t="shared" si="45"/>
        <v>Valid</v>
      </c>
      <c r="CQ19" s="423" t="str">
        <f t="shared" si="45"/>
        <v>Valid</v>
      </c>
      <c r="CR19" s="423" t="str">
        <f t="shared" si="45"/>
        <v>Valid</v>
      </c>
      <c r="CS19" s="423" t="str">
        <f t="shared" si="45"/>
        <v>Valid</v>
      </c>
      <c r="CT19" s="423" t="str">
        <f t="shared" si="45"/>
        <v>Valid</v>
      </c>
      <c r="CU19" s="423" t="str">
        <f t="shared" si="45"/>
        <v>Valid</v>
      </c>
      <c r="CV19" s="423" t="str">
        <f t="shared" si="45"/>
        <v>Valid</v>
      </c>
      <c r="CW19" s="423" t="str">
        <f t="shared" si="45"/>
        <v>Valid</v>
      </c>
      <c r="CX19" s="423" t="str">
        <f t="shared" si="45"/>
        <v>Valid</v>
      </c>
      <c r="CY19" s="423" t="str">
        <f t="shared" si="45"/>
        <v>Valid</v>
      </c>
      <c r="CZ19" s="423" t="str">
        <f t="shared" si="45"/>
        <v>Valid</v>
      </c>
      <c r="DA19" s="423" t="str">
        <f t="shared" si="45"/>
        <v>Valid</v>
      </c>
      <c r="DB19" s="423" t="str">
        <f t="shared" si="45"/>
        <v>Valid</v>
      </c>
      <c r="DC19" s="423" t="str">
        <f t="shared" si="45"/>
        <v>Valid</v>
      </c>
      <c r="DD19" s="423" t="str">
        <f t="shared" si="45"/>
        <v>Valid</v>
      </c>
      <c r="DE19" s="423" t="str">
        <f t="shared" si="45"/>
        <v>Valid</v>
      </c>
      <c r="DF19" s="423" t="str">
        <f t="shared" si="45"/>
        <v>Valid</v>
      </c>
      <c r="DG19" s="423" t="str">
        <f t="shared" si="45"/>
        <v>Valid</v>
      </c>
      <c r="DH19" s="423" t="str">
        <f t="shared" si="45"/>
        <v>Valid</v>
      </c>
      <c r="DI19" s="423" t="str">
        <f t="shared" si="45"/>
        <v>Valid</v>
      </c>
      <c r="DJ19" s="423" t="str">
        <f t="shared" si="45"/>
        <v>Valid</v>
      </c>
      <c r="DK19" s="423" t="str">
        <f t="shared" si="45"/>
        <v>Valid</v>
      </c>
      <c r="DL19" s="423" t="str">
        <f t="shared" si="45"/>
        <v>Valid</v>
      </c>
      <c r="DM19" s="423" t="str">
        <f t="shared" si="45"/>
        <v>Valid</v>
      </c>
      <c r="DN19" s="423" t="str">
        <f t="shared" si="45"/>
        <v>Valid</v>
      </c>
      <c r="DO19" s="423" t="str">
        <f t="shared" si="45"/>
        <v>Valid</v>
      </c>
      <c r="DP19" s="423" t="str">
        <f t="shared" si="45"/>
        <v>Valid</v>
      </c>
      <c r="DQ19" s="423" t="str">
        <f t="shared" si="45"/>
        <v>Valid</v>
      </c>
      <c r="DR19" s="423" t="str">
        <f t="shared" si="45"/>
        <v>Valid</v>
      </c>
      <c r="DS19" s="423" t="str">
        <f t="shared" si="45"/>
        <v>Valid</v>
      </c>
      <c r="DT19" s="423" t="str">
        <f t="shared" si="45"/>
        <v>Valid</v>
      </c>
      <c r="DU19" s="423" t="str">
        <f t="shared" si="45"/>
        <v>Valid</v>
      </c>
      <c r="DV19" s="423" t="str">
        <f t="shared" si="45"/>
        <v>Valid</v>
      </c>
      <c r="DW19" s="423" t="str">
        <f t="shared" si="45"/>
        <v>Valid</v>
      </c>
      <c r="DX19" s="423" t="str">
        <f t="shared" si="45"/>
        <v>Valid</v>
      </c>
      <c r="DY19" s="423" t="str">
        <f t="shared" si="45"/>
        <v>Valid</v>
      </c>
      <c r="DZ19" s="423" t="str">
        <f t="shared" si="45"/>
        <v>Valid</v>
      </c>
      <c r="EA19" s="423" t="str">
        <f t="shared" ref="EA19:GL19" si="46">IF(EA49=FALSE,"Q&amp;A, Location "&amp;EA18&amp;": Enter Location Number","Valid")</f>
        <v>Valid</v>
      </c>
      <c r="EB19" s="423" t="str">
        <f t="shared" si="46"/>
        <v>Valid</v>
      </c>
      <c r="EC19" s="423" t="str">
        <f t="shared" si="46"/>
        <v>Valid</v>
      </c>
      <c r="ED19" s="423" t="str">
        <f t="shared" si="46"/>
        <v>Valid</v>
      </c>
      <c r="EE19" s="423" t="str">
        <f t="shared" si="46"/>
        <v>Valid</v>
      </c>
      <c r="EF19" s="423" t="str">
        <f t="shared" si="46"/>
        <v>Valid</v>
      </c>
      <c r="EG19" s="423" t="str">
        <f t="shared" si="46"/>
        <v>Valid</v>
      </c>
      <c r="EH19" s="423" t="str">
        <f t="shared" si="46"/>
        <v>Valid</v>
      </c>
      <c r="EI19" s="423" t="str">
        <f t="shared" si="46"/>
        <v>Valid</v>
      </c>
      <c r="EJ19" s="423" t="str">
        <f t="shared" si="46"/>
        <v>Valid</v>
      </c>
      <c r="EK19" s="423" t="str">
        <f t="shared" si="46"/>
        <v>Valid</v>
      </c>
      <c r="EL19" s="423" t="str">
        <f t="shared" si="46"/>
        <v>Valid</v>
      </c>
      <c r="EM19" s="423" t="str">
        <f t="shared" si="46"/>
        <v>Valid</v>
      </c>
      <c r="EN19" s="423" t="str">
        <f t="shared" si="46"/>
        <v>Valid</v>
      </c>
      <c r="EO19" s="423" t="str">
        <f t="shared" si="46"/>
        <v>Valid</v>
      </c>
      <c r="EP19" s="423" t="str">
        <f t="shared" si="46"/>
        <v>Valid</v>
      </c>
      <c r="EQ19" s="423" t="str">
        <f t="shared" si="46"/>
        <v>Valid</v>
      </c>
      <c r="ER19" s="423" t="str">
        <f t="shared" si="46"/>
        <v>Valid</v>
      </c>
      <c r="ES19" s="423" t="str">
        <f t="shared" si="46"/>
        <v>Valid</v>
      </c>
      <c r="ET19" s="423" t="str">
        <f t="shared" si="46"/>
        <v>Valid</v>
      </c>
      <c r="EU19" s="423" t="str">
        <f t="shared" si="46"/>
        <v>Valid</v>
      </c>
      <c r="EV19" s="423" t="str">
        <f t="shared" si="46"/>
        <v>Valid</v>
      </c>
      <c r="EW19" s="423" t="str">
        <f t="shared" si="46"/>
        <v>Valid</v>
      </c>
      <c r="EX19" s="423" t="str">
        <f t="shared" si="46"/>
        <v>Valid</v>
      </c>
      <c r="EY19" s="423" t="str">
        <f t="shared" si="46"/>
        <v>Valid</v>
      </c>
      <c r="EZ19" s="423" t="str">
        <f t="shared" si="46"/>
        <v>Valid</v>
      </c>
      <c r="FA19" s="423" t="str">
        <f t="shared" si="46"/>
        <v>Valid</v>
      </c>
      <c r="FB19" s="423" t="str">
        <f t="shared" si="46"/>
        <v>Valid</v>
      </c>
      <c r="FC19" s="423" t="str">
        <f t="shared" si="46"/>
        <v>Valid</v>
      </c>
      <c r="FD19" s="423" t="str">
        <f t="shared" si="46"/>
        <v>Valid</v>
      </c>
      <c r="FE19" s="423" t="str">
        <f t="shared" si="46"/>
        <v>Valid</v>
      </c>
      <c r="FF19" s="423" t="str">
        <f t="shared" si="46"/>
        <v>Valid</v>
      </c>
      <c r="FG19" s="423" t="str">
        <f t="shared" si="46"/>
        <v>Valid</v>
      </c>
      <c r="FH19" s="423" t="str">
        <f t="shared" si="46"/>
        <v>Valid</v>
      </c>
      <c r="FI19" s="423" t="str">
        <f t="shared" si="46"/>
        <v>Valid</v>
      </c>
      <c r="FJ19" s="423" t="str">
        <f t="shared" si="46"/>
        <v>Valid</v>
      </c>
      <c r="FK19" s="423" t="str">
        <f t="shared" si="46"/>
        <v>Valid</v>
      </c>
      <c r="FL19" s="423" t="str">
        <f t="shared" si="46"/>
        <v>Valid</v>
      </c>
      <c r="FM19" s="423" t="str">
        <f t="shared" si="46"/>
        <v>Valid</v>
      </c>
      <c r="FN19" s="423" t="str">
        <f t="shared" si="46"/>
        <v>Valid</v>
      </c>
      <c r="FO19" s="423" t="str">
        <f t="shared" si="46"/>
        <v>Valid</v>
      </c>
      <c r="FP19" s="423" t="str">
        <f t="shared" si="46"/>
        <v>Valid</v>
      </c>
      <c r="FQ19" s="423" t="str">
        <f t="shared" si="46"/>
        <v>Valid</v>
      </c>
      <c r="FR19" s="423" t="str">
        <f t="shared" si="46"/>
        <v>Valid</v>
      </c>
      <c r="FS19" s="423" t="str">
        <f t="shared" si="46"/>
        <v>Valid</v>
      </c>
      <c r="FT19" s="423" t="str">
        <f t="shared" si="46"/>
        <v>Valid</v>
      </c>
      <c r="FU19" s="423" t="str">
        <f t="shared" si="46"/>
        <v>Valid</v>
      </c>
      <c r="FV19" s="423" t="str">
        <f t="shared" si="46"/>
        <v>Valid</v>
      </c>
      <c r="FW19" s="423" t="str">
        <f t="shared" si="46"/>
        <v>Valid</v>
      </c>
      <c r="FX19" s="423" t="str">
        <f t="shared" si="46"/>
        <v>Valid</v>
      </c>
      <c r="FY19" s="423" t="str">
        <f t="shared" si="46"/>
        <v>Valid</v>
      </c>
      <c r="FZ19" s="423" t="str">
        <f t="shared" si="46"/>
        <v>Valid</v>
      </c>
      <c r="GA19" s="423" t="str">
        <f t="shared" si="46"/>
        <v>Valid</v>
      </c>
      <c r="GB19" s="423" t="str">
        <f t="shared" si="46"/>
        <v>Valid</v>
      </c>
      <c r="GC19" s="423" t="str">
        <f t="shared" si="46"/>
        <v>Valid</v>
      </c>
      <c r="GD19" s="423" t="str">
        <f t="shared" si="46"/>
        <v>Valid</v>
      </c>
      <c r="GE19" s="423" t="str">
        <f t="shared" si="46"/>
        <v>Valid</v>
      </c>
      <c r="GF19" s="423" t="str">
        <f t="shared" si="46"/>
        <v>Valid</v>
      </c>
      <c r="GG19" s="423" t="str">
        <f t="shared" si="46"/>
        <v>Valid</v>
      </c>
      <c r="GH19" s="423" t="str">
        <f t="shared" si="46"/>
        <v>Valid</v>
      </c>
      <c r="GI19" s="423" t="str">
        <f t="shared" si="46"/>
        <v>Valid</v>
      </c>
      <c r="GJ19" s="423" t="str">
        <f t="shared" si="46"/>
        <v>Valid</v>
      </c>
      <c r="GK19" s="423" t="str">
        <f t="shared" si="46"/>
        <v>Valid</v>
      </c>
      <c r="GL19" s="423" t="str">
        <f t="shared" si="46"/>
        <v>Valid</v>
      </c>
      <c r="GM19" s="423" t="str">
        <f t="shared" ref="GM19:GS19" si="47">IF(GM49=FALSE,"Q&amp;A, Location "&amp;GM18&amp;": Enter Location Number","Valid")</f>
        <v>Valid</v>
      </c>
      <c r="GN19" s="423" t="str">
        <f t="shared" si="47"/>
        <v>Valid</v>
      </c>
      <c r="GO19" s="423" t="str">
        <f t="shared" si="47"/>
        <v>Valid</v>
      </c>
      <c r="GP19" s="423" t="str">
        <f t="shared" si="47"/>
        <v>Valid</v>
      </c>
      <c r="GQ19" s="423" t="str">
        <f t="shared" si="47"/>
        <v>Valid</v>
      </c>
      <c r="GR19" s="423" t="str">
        <f t="shared" si="47"/>
        <v>Valid</v>
      </c>
      <c r="GS19" s="423" t="str">
        <f t="shared" si="47"/>
        <v>Valid</v>
      </c>
    </row>
    <row r="20" spans="1:201">
      <c r="A20" s="423" t="s">
        <v>608</v>
      </c>
      <c r="B20" s="423" t="str">
        <f>IF(B50=FALSE,"Q&amp;A, Location "&amp;B18&amp;": Enter ZIP","Valid")</f>
        <v>Valid</v>
      </c>
      <c r="C20" s="423" t="str">
        <f t="shared" ref="C20:BN20" si="48">IF(C50=FALSE,"Q&amp;A, Location "&amp;C18&amp;": Enter ZIP","Valid")</f>
        <v>Valid</v>
      </c>
      <c r="D20" s="423" t="str">
        <f t="shared" si="48"/>
        <v>Valid</v>
      </c>
      <c r="E20" s="423" t="str">
        <f t="shared" si="48"/>
        <v>Valid</v>
      </c>
      <c r="F20" s="423" t="str">
        <f t="shared" si="48"/>
        <v>Valid</v>
      </c>
      <c r="G20" s="423" t="str">
        <f t="shared" si="48"/>
        <v>Valid</v>
      </c>
      <c r="H20" s="423" t="str">
        <f t="shared" si="48"/>
        <v>Valid</v>
      </c>
      <c r="I20" s="423" t="str">
        <f t="shared" si="48"/>
        <v>Valid</v>
      </c>
      <c r="J20" s="423" t="str">
        <f t="shared" si="48"/>
        <v>Valid</v>
      </c>
      <c r="K20" s="423" t="str">
        <f t="shared" si="48"/>
        <v>Valid</v>
      </c>
      <c r="L20" s="423" t="str">
        <f t="shared" si="48"/>
        <v>Valid</v>
      </c>
      <c r="M20" s="423" t="str">
        <f t="shared" si="48"/>
        <v>Valid</v>
      </c>
      <c r="N20" s="423" t="str">
        <f t="shared" si="48"/>
        <v>Valid</v>
      </c>
      <c r="O20" s="423" t="str">
        <f t="shared" si="48"/>
        <v>Valid</v>
      </c>
      <c r="P20" s="423" t="str">
        <f t="shared" si="48"/>
        <v>Valid</v>
      </c>
      <c r="Q20" s="423" t="str">
        <f t="shared" si="48"/>
        <v>Valid</v>
      </c>
      <c r="R20" s="423" t="str">
        <f t="shared" si="48"/>
        <v>Valid</v>
      </c>
      <c r="S20" s="423" t="str">
        <f t="shared" si="48"/>
        <v>Valid</v>
      </c>
      <c r="T20" s="423" t="str">
        <f t="shared" si="48"/>
        <v>Valid</v>
      </c>
      <c r="U20" s="423" t="str">
        <f t="shared" si="48"/>
        <v>Valid</v>
      </c>
      <c r="V20" s="423" t="str">
        <f t="shared" si="48"/>
        <v>Valid</v>
      </c>
      <c r="W20" s="423" t="str">
        <f t="shared" si="48"/>
        <v>Valid</v>
      </c>
      <c r="X20" s="423" t="str">
        <f t="shared" si="48"/>
        <v>Valid</v>
      </c>
      <c r="Y20" s="423" t="str">
        <f t="shared" si="48"/>
        <v>Valid</v>
      </c>
      <c r="Z20" s="423" t="str">
        <f t="shared" si="48"/>
        <v>Valid</v>
      </c>
      <c r="AA20" s="423" t="str">
        <f t="shared" si="48"/>
        <v>Valid</v>
      </c>
      <c r="AB20" s="423" t="str">
        <f t="shared" si="48"/>
        <v>Valid</v>
      </c>
      <c r="AC20" s="423" t="str">
        <f t="shared" si="48"/>
        <v>Valid</v>
      </c>
      <c r="AD20" s="423" t="str">
        <f t="shared" si="48"/>
        <v>Valid</v>
      </c>
      <c r="AE20" s="423" t="str">
        <f t="shared" si="48"/>
        <v>Valid</v>
      </c>
      <c r="AF20" s="423" t="str">
        <f t="shared" si="48"/>
        <v>Valid</v>
      </c>
      <c r="AG20" s="423" t="str">
        <f t="shared" si="48"/>
        <v>Valid</v>
      </c>
      <c r="AH20" s="423" t="str">
        <f t="shared" si="48"/>
        <v>Valid</v>
      </c>
      <c r="AI20" s="423" t="str">
        <f t="shared" si="48"/>
        <v>Valid</v>
      </c>
      <c r="AJ20" s="423" t="str">
        <f t="shared" si="48"/>
        <v>Valid</v>
      </c>
      <c r="AK20" s="423" t="str">
        <f t="shared" si="48"/>
        <v>Valid</v>
      </c>
      <c r="AL20" s="423" t="str">
        <f t="shared" si="48"/>
        <v>Valid</v>
      </c>
      <c r="AM20" s="423" t="str">
        <f t="shared" si="48"/>
        <v>Valid</v>
      </c>
      <c r="AN20" s="423" t="str">
        <f t="shared" si="48"/>
        <v>Valid</v>
      </c>
      <c r="AO20" s="423" t="str">
        <f t="shared" si="48"/>
        <v>Valid</v>
      </c>
      <c r="AP20" s="423" t="str">
        <f t="shared" si="48"/>
        <v>Valid</v>
      </c>
      <c r="AQ20" s="423" t="str">
        <f t="shared" si="48"/>
        <v>Valid</v>
      </c>
      <c r="AR20" s="423" t="str">
        <f t="shared" si="48"/>
        <v>Valid</v>
      </c>
      <c r="AS20" s="423" t="str">
        <f t="shared" si="48"/>
        <v>Valid</v>
      </c>
      <c r="AT20" s="423" t="str">
        <f t="shared" si="48"/>
        <v>Valid</v>
      </c>
      <c r="AU20" s="423" t="str">
        <f t="shared" si="48"/>
        <v>Valid</v>
      </c>
      <c r="AV20" s="423" t="str">
        <f t="shared" si="48"/>
        <v>Valid</v>
      </c>
      <c r="AW20" s="423" t="str">
        <f t="shared" si="48"/>
        <v>Valid</v>
      </c>
      <c r="AX20" s="423" t="str">
        <f t="shared" si="48"/>
        <v>Valid</v>
      </c>
      <c r="AY20" s="423" t="str">
        <f t="shared" si="48"/>
        <v>Valid</v>
      </c>
      <c r="AZ20" s="423" t="str">
        <f t="shared" si="48"/>
        <v>Valid</v>
      </c>
      <c r="BA20" s="423" t="str">
        <f t="shared" si="48"/>
        <v>Valid</v>
      </c>
      <c r="BB20" s="423" t="str">
        <f t="shared" si="48"/>
        <v>Valid</v>
      </c>
      <c r="BC20" s="423" t="str">
        <f t="shared" si="48"/>
        <v>Valid</v>
      </c>
      <c r="BD20" s="423" t="str">
        <f t="shared" si="48"/>
        <v>Valid</v>
      </c>
      <c r="BE20" s="423" t="str">
        <f t="shared" si="48"/>
        <v>Valid</v>
      </c>
      <c r="BF20" s="423" t="str">
        <f t="shared" si="48"/>
        <v>Valid</v>
      </c>
      <c r="BG20" s="423" t="str">
        <f t="shared" si="48"/>
        <v>Valid</v>
      </c>
      <c r="BH20" s="423" t="str">
        <f t="shared" si="48"/>
        <v>Valid</v>
      </c>
      <c r="BI20" s="423" t="str">
        <f t="shared" si="48"/>
        <v>Valid</v>
      </c>
      <c r="BJ20" s="423" t="str">
        <f t="shared" si="48"/>
        <v>Valid</v>
      </c>
      <c r="BK20" s="423" t="str">
        <f t="shared" si="48"/>
        <v>Valid</v>
      </c>
      <c r="BL20" s="423" t="str">
        <f t="shared" si="48"/>
        <v>Valid</v>
      </c>
      <c r="BM20" s="423" t="str">
        <f t="shared" si="48"/>
        <v>Valid</v>
      </c>
      <c r="BN20" s="423" t="str">
        <f t="shared" si="48"/>
        <v>Valid</v>
      </c>
      <c r="BO20" s="423" t="str">
        <f t="shared" ref="BO20:DZ20" si="49">IF(BO50=FALSE,"Q&amp;A, Location "&amp;BO18&amp;": Enter ZIP","Valid")</f>
        <v>Valid</v>
      </c>
      <c r="BP20" s="423" t="str">
        <f t="shared" si="49"/>
        <v>Valid</v>
      </c>
      <c r="BQ20" s="423" t="str">
        <f t="shared" si="49"/>
        <v>Valid</v>
      </c>
      <c r="BR20" s="423" t="str">
        <f t="shared" si="49"/>
        <v>Valid</v>
      </c>
      <c r="BS20" s="423" t="str">
        <f t="shared" si="49"/>
        <v>Valid</v>
      </c>
      <c r="BT20" s="423" t="str">
        <f t="shared" si="49"/>
        <v>Valid</v>
      </c>
      <c r="BU20" s="423" t="str">
        <f t="shared" si="49"/>
        <v>Valid</v>
      </c>
      <c r="BV20" s="423" t="str">
        <f t="shared" si="49"/>
        <v>Valid</v>
      </c>
      <c r="BW20" s="423" t="str">
        <f t="shared" si="49"/>
        <v>Valid</v>
      </c>
      <c r="BX20" s="423" t="str">
        <f t="shared" si="49"/>
        <v>Valid</v>
      </c>
      <c r="BY20" s="423" t="str">
        <f t="shared" si="49"/>
        <v>Valid</v>
      </c>
      <c r="BZ20" s="423" t="str">
        <f t="shared" si="49"/>
        <v>Valid</v>
      </c>
      <c r="CA20" s="423" t="str">
        <f t="shared" si="49"/>
        <v>Valid</v>
      </c>
      <c r="CB20" s="423" t="str">
        <f t="shared" si="49"/>
        <v>Valid</v>
      </c>
      <c r="CC20" s="423" t="str">
        <f t="shared" si="49"/>
        <v>Valid</v>
      </c>
      <c r="CD20" s="423" t="str">
        <f t="shared" si="49"/>
        <v>Valid</v>
      </c>
      <c r="CE20" s="423" t="str">
        <f t="shared" si="49"/>
        <v>Valid</v>
      </c>
      <c r="CF20" s="423" t="str">
        <f t="shared" si="49"/>
        <v>Valid</v>
      </c>
      <c r="CG20" s="423" t="str">
        <f t="shared" si="49"/>
        <v>Valid</v>
      </c>
      <c r="CH20" s="423" t="str">
        <f t="shared" si="49"/>
        <v>Valid</v>
      </c>
      <c r="CI20" s="423" t="str">
        <f t="shared" si="49"/>
        <v>Valid</v>
      </c>
      <c r="CJ20" s="423" t="str">
        <f t="shared" si="49"/>
        <v>Valid</v>
      </c>
      <c r="CK20" s="423" t="str">
        <f t="shared" si="49"/>
        <v>Valid</v>
      </c>
      <c r="CL20" s="423" t="str">
        <f t="shared" si="49"/>
        <v>Valid</v>
      </c>
      <c r="CM20" s="423" t="str">
        <f t="shared" si="49"/>
        <v>Valid</v>
      </c>
      <c r="CN20" s="423" t="str">
        <f t="shared" si="49"/>
        <v>Valid</v>
      </c>
      <c r="CO20" s="423" t="str">
        <f t="shared" si="49"/>
        <v>Valid</v>
      </c>
      <c r="CP20" s="423" t="str">
        <f t="shared" si="49"/>
        <v>Valid</v>
      </c>
      <c r="CQ20" s="423" t="str">
        <f t="shared" si="49"/>
        <v>Valid</v>
      </c>
      <c r="CR20" s="423" t="str">
        <f t="shared" si="49"/>
        <v>Valid</v>
      </c>
      <c r="CS20" s="423" t="str">
        <f t="shared" si="49"/>
        <v>Valid</v>
      </c>
      <c r="CT20" s="423" t="str">
        <f t="shared" si="49"/>
        <v>Valid</v>
      </c>
      <c r="CU20" s="423" t="str">
        <f t="shared" si="49"/>
        <v>Valid</v>
      </c>
      <c r="CV20" s="423" t="str">
        <f t="shared" si="49"/>
        <v>Valid</v>
      </c>
      <c r="CW20" s="423" t="str">
        <f t="shared" si="49"/>
        <v>Valid</v>
      </c>
      <c r="CX20" s="423" t="str">
        <f t="shared" si="49"/>
        <v>Valid</v>
      </c>
      <c r="CY20" s="423" t="str">
        <f t="shared" si="49"/>
        <v>Valid</v>
      </c>
      <c r="CZ20" s="423" t="str">
        <f t="shared" si="49"/>
        <v>Valid</v>
      </c>
      <c r="DA20" s="423" t="str">
        <f t="shared" si="49"/>
        <v>Valid</v>
      </c>
      <c r="DB20" s="423" t="str">
        <f t="shared" si="49"/>
        <v>Valid</v>
      </c>
      <c r="DC20" s="423" t="str">
        <f t="shared" si="49"/>
        <v>Valid</v>
      </c>
      <c r="DD20" s="423" t="str">
        <f t="shared" si="49"/>
        <v>Valid</v>
      </c>
      <c r="DE20" s="423" t="str">
        <f t="shared" si="49"/>
        <v>Valid</v>
      </c>
      <c r="DF20" s="423" t="str">
        <f t="shared" si="49"/>
        <v>Valid</v>
      </c>
      <c r="DG20" s="423" t="str">
        <f t="shared" si="49"/>
        <v>Valid</v>
      </c>
      <c r="DH20" s="423" t="str">
        <f t="shared" si="49"/>
        <v>Valid</v>
      </c>
      <c r="DI20" s="423" t="str">
        <f t="shared" si="49"/>
        <v>Valid</v>
      </c>
      <c r="DJ20" s="423" t="str">
        <f t="shared" si="49"/>
        <v>Valid</v>
      </c>
      <c r="DK20" s="423" t="str">
        <f t="shared" si="49"/>
        <v>Valid</v>
      </c>
      <c r="DL20" s="423" t="str">
        <f t="shared" si="49"/>
        <v>Valid</v>
      </c>
      <c r="DM20" s="423" t="str">
        <f t="shared" si="49"/>
        <v>Valid</v>
      </c>
      <c r="DN20" s="423" t="str">
        <f t="shared" si="49"/>
        <v>Valid</v>
      </c>
      <c r="DO20" s="423" t="str">
        <f t="shared" si="49"/>
        <v>Valid</v>
      </c>
      <c r="DP20" s="423" t="str">
        <f t="shared" si="49"/>
        <v>Valid</v>
      </c>
      <c r="DQ20" s="423" t="str">
        <f t="shared" si="49"/>
        <v>Valid</v>
      </c>
      <c r="DR20" s="423" t="str">
        <f t="shared" si="49"/>
        <v>Valid</v>
      </c>
      <c r="DS20" s="423" t="str">
        <f t="shared" si="49"/>
        <v>Valid</v>
      </c>
      <c r="DT20" s="423" t="str">
        <f t="shared" si="49"/>
        <v>Valid</v>
      </c>
      <c r="DU20" s="423" t="str">
        <f t="shared" si="49"/>
        <v>Valid</v>
      </c>
      <c r="DV20" s="423" t="str">
        <f t="shared" si="49"/>
        <v>Valid</v>
      </c>
      <c r="DW20" s="423" t="str">
        <f t="shared" si="49"/>
        <v>Valid</v>
      </c>
      <c r="DX20" s="423" t="str">
        <f t="shared" si="49"/>
        <v>Valid</v>
      </c>
      <c r="DY20" s="423" t="str">
        <f t="shared" si="49"/>
        <v>Valid</v>
      </c>
      <c r="DZ20" s="423" t="str">
        <f t="shared" si="49"/>
        <v>Valid</v>
      </c>
      <c r="EA20" s="423" t="str">
        <f t="shared" ref="EA20:GL20" si="50">IF(EA50=FALSE,"Q&amp;A, Location "&amp;EA18&amp;": Enter ZIP","Valid")</f>
        <v>Valid</v>
      </c>
      <c r="EB20" s="423" t="str">
        <f t="shared" si="50"/>
        <v>Valid</v>
      </c>
      <c r="EC20" s="423" t="str">
        <f t="shared" si="50"/>
        <v>Valid</v>
      </c>
      <c r="ED20" s="423" t="str">
        <f t="shared" si="50"/>
        <v>Valid</v>
      </c>
      <c r="EE20" s="423" t="str">
        <f t="shared" si="50"/>
        <v>Valid</v>
      </c>
      <c r="EF20" s="423" t="str">
        <f t="shared" si="50"/>
        <v>Valid</v>
      </c>
      <c r="EG20" s="423" t="str">
        <f t="shared" si="50"/>
        <v>Valid</v>
      </c>
      <c r="EH20" s="423" t="str">
        <f t="shared" si="50"/>
        <v>Valid</v>
      </c>
      <c r="EI20" s="423" t="str">
        <f t="shared" si="50"/>
        <v>Valid</v>
      </c>
      <c r="EJ20" s="423" t="str">
        <f t="shared" si="50"/>
        <v>Valid</v>
      </c>
      <c r="EK20" s="423" t="str">
        <f t="shared" si="50"/>
        <v>Valid</v>
      </c>
      <c r="EL20" s="423" t="str">
        <f t="shared" si="50"/>
        <v>Valid</v>
      </c>
      <c r="EM20" s="423" t="str">
        <f t="shared" si="50"/>
        <v>Valid</v>
      </c>
      <c r="EN20" s="423" t="str">
        <f t="shared" si="50"/>
        <v>Valid</v>
      </c>
      <c r="EO20" s="423" t="str">
        <f t="shared" si="50"/>
        <v>Valid</v>
      </c>
      <c r="EP20" s="423" t="str">
        <f t="shared" si="50"/>
        <v>Valid</v>
      </c>
      <c r="EQ20" s="423" t="str">
        <f t="shared" si="50"/>
        <v>Valid</v>
      </c>
      <c r="ER20" s="423" t="str">
        <f t="shared" si="50"/>
        <v>Valid</v>
      </c>
      <c r="ES20" s="423" t="str">
        <f t="shared" si="50"/>
        <v>Valid</v>
      </c>
      <c r="ET20" s="423" t="str">
        <f t="shared" si="50"/>
        <v>Valid</v>
      </c>
      <c r="EU20" s="423" t="str">
        <f t="shared" si="50"/>
        <v>Valid</v>
      </c>
      <c r="EV20" s="423" t="str">
        <f t="shared" si="50"/>
        <v>Valid</v>
      </c>
      <c r="EW20" s="423" t="str">
        <f t="shared" si="50"/>
        <v>Valid</v>
      </c>
      <c r="EX20" s="423" t="str">
        <f t="shared" si="50"/>
        <v>Valid</v>
      </c>
      <c r="EY20" s="423" t="str">
        <f t="shared" si="50"/>
        <v>Valid</v>
      </c>
      <c r="EZ20" s="423" t="str">
        <f t="shared" si="50"/>
        <v>Valid</v>
      </c>
      <c r="FA20" s="423" t="str">
        <f t="shared" si="50"/>
        <v>Valid</v>
      </c>
      <c r="FB20" s="423" t="str">
        <f t="shared" si="50"/>
        <v>Valid</v>
      </c>
      <c r="FC20" s="423" t="str">
        <f t="shared" si="50"/>
        <v>Valid</v>
      </c>
      <c r="FD20" s="423" t="str">
        <f t="shared" si="50"/>
        <v>Valid</v>
      </c>
      <c r="FE20" s="423" t="str">
        <f t="shared" si="50"/>
        <v>Valid</v>
      </c>
      <c r="FF20" s="423" t="str">
        <f t="shared" si="50"/>
        <v>Valid</v>
      </c>
      <c r="FG20" s="423" t="str">
        <f t="shared" si="50"/>
        <v>Valid</v>
      </c>
      <c r="FH20" s="423" t="str">
        <f t="shared" si="50"/>
        <v>Valid</v>
      </c>
      <c r="FI20" s="423" t="str">
        <f t="shared" si="50"/>
        <v>Valid</v>
      </c>
      <c r="FJ20" s="423" t="str">
        <f t="shared" si="50"/>
        <v>Valid</v>
      </c>
      <c r="FK20" s="423" t="str">
        <f t="shared" si="50"/>
        <v>Valid</v>
      </c>
      <c r="FL20" s="423" t="str">
        <f t="shared" si="50"/>
        <v>Valid</v>
      </c>
      <c r="FM20" s="423" t="str">
        <f t="shared" si="50"/>
        <v>Valid</v>
      </c>
      <c r="FN20" s="423" t="str">
        <f t="shared" si="50"/>
        <v>Valid</v>
      </c>
      <c r="FO20" s="423" t="str">
        <f t="shared" si="50"/>
        <v>Valid</v>
      </c>
      <c r="FP20" s="423" t="str">
        <f t="shared" si="50"/>
        <v>Valid</v>
      </c>
      <c r="FQ20" s="423" t="str">
        <f t="shared" si="50"/>
        <v>Valid</v>
      </c>
      <c r="FR20" s="423" t="str">
        <f t="shared" si="50"/>
        <v>Valid</v>
      </c>
      <c r="FS20" s="423" t="str">
        <f t="shared" si="50"/>
        <v>Valid</v>
      </c>
      <c r="FT20" s="423" t="str">
        <f t="shared" si="50"/>
        <v>Valid</v>
      </c>
      <c r="FU20" s="423" t="str">
        <f t="shared" si="50"/>
        <v>Valid</v>
      </c>
      <c r="FV20" s="423" t="str">
        <f t="shared" si="50"/>
        <v>Valid</v>
      </c>
      <c r="FW20" s="423" t="str">
        <f t="shared" si="50"/>
        <v>Valid</v>
      </c>
      <c r="FX20" s="423" t="str">
        <f t="shared" si="50"/>
        <v>Valid</v>
      </c>
      <c r="FY20" s="423" t="str">
        <f t="shared" si="50"/>
        <v>Valid</v>
      </c>
      <c r="FZ20" s="423" t="str">
        <f t="shared" si="50"/>
        <v>Valid</v>
      </c>
      <c r="GA20" s="423" t="str">
        <f t="shared" si="50"/>
        <v>Valid</v>
      </c>
      <c r="GB20" s="423" t="str">
        <f t="shared" si="50"/>
        <v>Valid</v>
      </c>
      <c r="GC20" s="423" t="str">
        <f t="shared" si="50"/>
        <v>Valid</v>
      </c>
      <c r="GD20" s="423" t="str">
        <f t="shared" si="50"/>
        <v>Valid</v>
      </c>
      <c r="GE20" s="423" t="str">
        <f t="shared" si="50"/>
        <v>Valid</v>
      </c>
      <c r="GF20" s="423" t="str">
        <f t="shared" si="50"/>
        <v>Valid</v>
      </c>
      <c r="GG20" s="423" t="str">
        <f t="shared" si="50"/>
        <v>Valid</v>
      </c>
      <c r="GH20" s="423" t="str">
        <f t="shared" si="50"/>
        <v>Valid</v>
      </c>
      <c r="GI20" s="423" t="str">
        <f t="shared" si="50"/>
        <v>Valid</v>
      </c>
      <c r="GJ20" s="423" t="str">
        <f t="shared" si="50"/>
        <v>Valid</v>
      </c>
      <c r="GK20" s="423" t="str">
        <f t="shared" si="50"/>
        <v>Valid</v>
      </c>
      <c r="GL20" s="423" t="str">
        <f t="shared" si="50"/>
        <v>Valid</v>
      </c>
      <c r="GM20" s="423" t="str">
        <f t="shared" ref="GM20:GS20" si="51">IF(GM50=FALSE,"Q&amp;A, Location "&amp;GM18&amp;": Enter ZIP","Valid")</f>
        <v>Valid</v>
      </c>
      <c r="GN20" s="423" t="str">
        <f t="shared" si="51"/>
        <v>Valid</v>
      </c>
      <c r="GO20" s="423" t="str">
        <f t="shared" si="51"/>
        <v>Valid</v>
      </c>
      <c r="GP20" s="423" t="str">
        <f t="shared" si="51"/>
        <v>Valid</v>
      </c>
      <c r="GQ20" s="423" t="str">
        <f t="shared" si="51"/>
        <v>Valid</v>
      </c>
      <c r="GR20" s="423" t="str">
        <f t="shared" si="51"/>
        <v>Valid</v>
      </c>
      <c r="GS20" s="423" t="str">
        <f t="shared" si="51"/>
        <v>Valid</v>
      </c>
    </row>
    <row r="21" spans="1:201">
      <c r="A21" s="423" t="s">
        <v>612</v>
      </c>
      <c r="B21" s="423" t="str">
        <f>IF(B51=FALSE,"Q&amp;A, Location "&amp;B18&amp;": Enter State","Valid")</f>
        <v>Valid</v>
      </c>
      <c r="C21" s="423" t="str">
        <f t="shared" ref="C21:BN21" si="52">IF(C51=FALSE,"Q&amp;A, Location "&amp;C18&amp;": Enter State","Valid")</f>
        <v>Valid</v>
      </c>
      <c r="D21" s="423" t="str">
        <f t="shared" si="52"/>
        <v>Valid</v>
      </c>
      <c r="E21" s="423" t="str">
        <f t="shared" si="52"/>
        <v>Valid</v>
      </c>
      <c r="F21" s="423" t="str">
        <f t="shared" si="52"/>
        <v>Valid</v>
      </c>
      <c r="G21" s="423" t="str">
        <f t="shared" si="52"/>
        <v>Valid</v>
      </c>
      <c r="H21" s="423" t="str">
        <f t="shared" si="52"/>
        <v>Valid</v>
      </c>
      <c r="I21" s="423" t="str">
        <f t="shared" si="52"/>
        <v>Valid</v>
      </c>
      <c r="J21" s="423" t="str">
        <f t="shared" si="52"/>
        <v>Valid</v>
      </c>
      <c r="K21" s="423" t="str">
        <f t="shared" si="52"/>
        <v>Valid</v>
      </c>
      <c r="L21" s="423" t="str">
        <f t="shared" si="52"/>
        <v>Valid</v>
      </c>
      <c r="M21" s="423" t="str">
        <f t="shared" si="52"/>
        <v>Valid</v>
      </c>
      <c r="N21" s="423" t="str">
        <f t="shared" si="52"/>
        <v>Valid</v>
      </c>
      <c r="O21" s="423" t="str">
        <f t="shared" si="52"/>
        <v>Valid</v>
      </c>
      <c r="P21" s="423" t="str">
        <f t="shared" si="52"/>
        <v>Valid</v>
      </c>
      <c r="Q21" s="423" t="str">
        <f t="shared" si="52"/>
        <v>Valid</v>
      </c>
      <c r="R21" s="423" t="str">
        <f t="shared" si="52"/>
        <v>Valid</v>
      </c>
      <c r="S21" s="423" t="str">
        <f t="shared" si="52"/>
        <v>Valid</v>
      </c>
      <c r="T21" s="423" t="str">
        <f t="shared" si="52"/>
        <v>Valid</v>
      </c>
      <c r="U21" s="423" t="str">
        <f t="shared" si="52"/>
        <v>Valid</v>
      </c>
      <c r="V21" s="423" t="str">
        <f t="shared" si="52"/>
        <v>Valid</v>
      </c>
      <c r="W21" s="423" t="str">
        <f t="shared" si="52"/>
        <v>Valid</v>
      </c>
      <c r="X21" s="423" t="str">
        <f t="shared" si="52"/>
        <v>Valid</v>
      </c>
      <c r="Y21" s="423" t="str">
        <f t="shared" si="52"/>
        <v>Valid</v>
      </c>
      <c r="Z21" s="423" t="str">
        <f t="shared" si="52"/>
        <v>Valid</v>
      </c>
      <c r="AA21" s="423" t="str">
        <f t="shared" si="52"/>
        <v>Valid</v>
      </c>
      <c r="AB21" s="423" t="str">
        <f t="shared" si="52"/>
        <v>Valid</v>
      </c>
      <c r="AC21" s="423" t="str">
        <f t="shared" si="52"/>
        <v>Valid</v>
      </c>
      <c r="AD21" s="423" t="str">
        <f t="shared" si="52"/>
        <v>Valid</v>
      </c>
      <c r="AE21" s="423" t="str">
        <f t="shared" si="52"/>
        <v>Valid</v>
      </c>
      <c r="AF21" s="423" t="str">
        <f t="shared" si="52"/>
        <v>Valid</v>
      </c>
      <c r="AG21" s="423" t="str">
        <f t="shared" si="52"/>
        <v>Valid</v>
      </c>
      <c r="AH21" s="423" t="str">
        <f t="shared" si="52"/>
        <v>Valid</v>
      </c>
      <c r="AI21" s="423" t="str">
        <f t="shared" si="52"/>
        <v>Valid</v>
      </c>
      <c r="AJ21" s="423" t="str">
        <f t="shared" si="52"/>
        <v>Valid</v>
      </c>
      <c r="AK21" s="423" t="str">
        <f t="shared" si="52"/>
        <v>Valid</v>
      </c>
      <c r="AL21" s="423" t="str">
        <f t="shared" si="52"/>
        <v>Valid</v>
      </c>
      <c r="AM21" s="423" t="str">
        <f t="shared" si="52"/>
        <v>Valid</v>
      </c>
      <c r="AN21" s="423" t="str">
        <f t="shared" si="52"/>
        <v>Valid</v>
      </c>
      <c r="AO21" s="423" t="str">
        <f t="shared" si="52"/>
        <v>Valid</v>
      </c>
      <c r="AP21" s="423" t="str">
        <f t="shared" si="52"/>
        <v>Valid</v>
      </c>
      <c r="AQ21" s="423" t="str">
        <f t="shared" si="52"/>
        <v>Valid</v>
      </c>
      <c r="AR21" s="423" t="str">
        <f t="shared" si="52"/>
        <v>Valid</v>
      </c>
      <c r="AS21" s="423" t="str">
        <f t="shared" si="52"/>
        <v>Valid</v>
      </c>
      <c r="AT21" s="423" t="str">
        <f t="shared" si="52"/>
        <v>Valid</v>
      </c>
      <c r="AU21" s="423" t="str">
        <f t="shared" si="52"/>
        <v>Valid</v>
      </c>
      <c r="AV21" s="423" t="str">
        <f t="shared" si="52"/>
        <v>Valid</v>
      </c>
      <c r="AW21" s="423" t="str">
        <f t="shared" si="52"/>
        <v>Valid</v>
      </c>
      <c r="AX21" s="423" t="str">
        <f t="shared" si="52"/>
        <v>Valid</v>
      </c>
      <c r="AY21" s="423" t="str">
        <f t="shared" si="52"/>
        <v>Valid</v>
      </c>
      <c r="AZ21" s="423" t="str">
        <f t="shared" si="52"/>
        <v>Valid</v>
      </c>
      <c r="BA21" s="423" t="str">
        <f t="shared" si="52"/>
        <v>Valid</v>
      </c>
      <c r="BB21" s="423" t="str">
        <f t="shared" si="52"/>
        <v>Valid</v>
      </c>
      <c r="BC21" s="423" t="str">
        <f t="shared" si="52"/>
        <v>Valid</v>
      </c>
      <c r="BD21" s="423" t="str">
        <f t="shared" si="52"/>
        <v>Valid</v>
      </c>
      <c r="BE21" s="423" t="str">
        <f t="shared" si="52"/>
        <v>Valid</v>
      </c>
      <c r="BF21" s="423" t="str">
        <f t="shared" si="52"/>
        <v>Valid</v>
      </c>
      <c r="BG21" s="423" t="str">
        <f t="shared" si="52"/>
        <v>Valid</v>
      </c>
      <c r="BH21" s="423" t="str">
        <f t="shared" si="52"/>
        <v>Valid</v>
      </c>
      <c r="BI21" s="423" t="str">
        <f t="shared" si="52"/>
        <v>Valid</v>
      </c>
      <c r="BJ21" s="423" t="str">
        <f t="shared" si="52"/>
        <v>Valid</v>
      </c>
      <c r="BK21" s="423" t="str">
        <f t="shared" si="52"/>
        <v>Valid</v>
      </c>
      <c r="BL21" s="423" t="str">
        <f t="shared" si="52"/>
        <v>Valid</v>
      </c>
      <c r="BM21" s="423" t="str">
        <f t="shared" si="52"/>
        <v>Valid</v>
      </c>
      <c r="BN21" s="423" t="str">
        <f t="shared" si="52"/>
        <v>Valid</v>
      </c>
      <c r="BO21" s="423" t="str">
        <f t="shared" ref="BO21:DZ21" si="53">IF(BO51=FALSE,"Q&amp;A, Location "&amp;BO18&amp;": Enter State","Valid")</f>
        <v>Valid</v>
      </c>
      <c r="BP21" s="423" t="str">
        <f t="shared" si="53"/>
        <v>Valid</v>
      </c>
      <c r="BQ21" s="423" t="str">
        <f t="shared" si="53"/>
        <v>Valid</v>
      </c>
      <c r="BR21" s="423" t="str">
        <f t="shared" si="53"/>
        <v>Valid</v>
      </c>
      <c r="BS21" s="423" t="str">
        <f t="shared" si="53"/>
        <v>Valid</v>
      </c>
      <c r="BT21" s="423" t="str">
        <f t="shared" si="53"/>
        <v>Valid</v>
      </c>
      <c r="BU21" s="423" t="str">
        <f t="shared" si="53"/>
        <v>Valid</v>
      </c>
      <c r="BV21" s="423" t="str">
        <f t="shared" si="53"/>
        <v>Valid</v>
      </c>
      <c r="BW21" s="423" t="str">
        <f t="shared" si="53"/>
        <v>Valid</v>
      </c>
      <c r="BX21" s="423" t="str">
        <f t="shared" si="53"/>
        <v>Valid</v>
      </c>
      <c r="BY21" s="423" t="str">
        <f t="shared" si="53"/>
        <v>Valid</v>
      </c>
      <c r="BZ21" s="423" t="str">
        <f t="shared" si="53"/>
        <v>Valid</v>
      </c>
      <c r="CA21" s="423" t="str">
        <f t="shared" si="53"/>
        <v>Valid</v>
      </c>
      <c r="CB21" s="423" t="str">
        <f t="shared" si="53"/>
        <v>Valid</v>
      </c>
      <c r="CC21" s="423" t="str">
        <f t="shared" si="53"/>
        <v>Valid</v>
      </c>
      <c r="CD21" s="423" t="str">
        <f t="shared" si="53"/>
        <v>Valid</v>
      </c>
      <c r="CE21" s="423" t="str">
        <f t="shared" si="53"/>
        <v>Valid</v>
      </c>
      <c r="CF21" s="423" t="str">
        <f t="shared" si="53"/>
        <v>Valid</v>
      </c>
      <c r="CG21" s="423" t="str">
        <f t="shared" si="53"/>
        <v>Valid</v>
      </c>
      <c r="CH21" s="423" t="str">
        <f t="shared" si="53"/>
        <v>Valid</v>
      </c>
      <c r="CI21" s="423" t="str">
        <f t="shared" si="53"/>
        <v>Valid</v>
      </c>
      <c r="CJ21" s="423" t="str">
        <f t="shared" si="53"/>
        <v>Valid</v>
      </c>
      <c r="CK21" s="423" t="str">
        <f t="shared" si="53"/>
        <v>Valid</v>
      </c>
      <c r="CL21" s="423" t="str">
        <f t="shared" si="53"/>
        <v>Valid</v>
      </c>
      <c r="CM21" s="423" t="str">
        <f t="shared" si="53"/>
        <v>Valid</v>
      </c>
      <c r="CN21" s="423" t="str">
        <f t="shared" si="53"/>
        <v>Valid</v>
      </c>
      <c r="CO21" s="423" t="str">
        <f t="shared" si="53"/>
        <v>Valid</v>
      </c>
      <c r="CP21" s="423" t="str">
        <f t="shared" si="53"/>
        <v>Valid</v>
      </c>
      <c r="CQ21" s="423" t="str">
        <f t="shared" si="53"/>
        <v>Valid</v>
      </c>
      <c r="CR21" s="423" t="str">
        <f t="shared" si="53"/>
        <v>Valid</v>
      </c>
      <c r="CS21" s="423" t="str">
        <f t="shared" si="53"/>
        <v>Valid</v>
      </c>
      <c r="CT21" s="423" t="str">
        <f t="shared" si="53"/>
        <v>Valid</v>
      </c>
      <c r="CU21" s="423" t="str">
        <f t="shared" si="53"/>
        <v>Valid</v>
      </c>
      <c r="CV21" s="423" t="str">
        <f t="shared" si="53"/>
        <v>Valid</v>
      </c>
      <c r="CW21" s="423" t="str">
        <f t="shared" si="53"/>
        <v>Valid</v>
      </c>
      <c r="CX21" s="423" t="str">
        <f t="shared" si="53"/>
        <v>Valid</v>
      </c>
      <c r="CY21" s="423" t="str">
        <f t="shared" si="53"/>
        <v>Valid</v>
      </c>
      <c r="CZ21" s="423" t="str">
        <f t="shared" si="53"/>
        <v>Valid</v>
      </c>
      <c r="DA21" s="423" t="str">
        <f t="shared" si="53"/>
        <v>Valid</v>
      </c>
      <c r="DB21" s="423" t="str">
        <f t="shared" si="53"/>
        <v>Valid</v>
      </c>
      <c r="DC21" s="423" t="str">
        <f t="shared" si="53"/>
        <v>Valid</v>
      </c>
      <c r="DD21" s="423" t="str">
        <f t="shared" si="53"/>
        <v>Valid</v>
      </c>
      <c r="DE21" s="423" t="str">
        <f t="shared" si="53"/>
        <v>Valid</v>
      </c>
      <c r="DF21" s="423" t="str">
        <f t="shared" si="53"/>
        <v>Valid</v>
      </c>
      <c r="DG21" s="423" t="str">
        <f t="shared" si="53"/>
        <v>Valid</v>
      </c>
      <c r="DH21" s="423" t="str">
        <f t="shared" si="53"/>
        <v>Valid</v>
      </c>
      <c r="DI21" s="423" t="str">
        <f t="shared" si="53"/>
        <v>Valid</v>
      </c>
      <c r="DJ21" s="423" t="str">
        <f t="shared" si="53"/>
        <v>Valid</v>
      </c>
      <c r="DK21" s="423" t="str">
        <f t="shared" si="53"/>
        <v>Valid</v>
      </c>
      <c r="DL21" s="423" t="str">
        <f t="shared" si="53"/>
        <v>Valid</v>
      </c>
      <c r="DM21" s="423" t="str">
        <f t="shared" si="53"/>
        <v>Valid</v>
      </c>
      <c r="DN21" s="423" t="str">
        <f t="shared" si="53"/>
        <v>Valid</v>
      </c>
      <c r="DO21" s="423" t="str">
        <f t="shared" si="53"/>
        <v>Valid</v>
      </c>
      <c r="DP21" s="423" t="str">
        <f t="shared" si="53"/>
        <v>Valid</v>
      </c>
      <c r="DQ21" s="423" t="str">
        <f t="shared" si="53"/>
        <v>Valid</v>
      </c>
      <c r="DR21" s="423" t="str">
        <f t="shared" si="53"/>
        <v>Valid</v>
      </c>
      <c r="DS21" s="423" t="str">
        <f t="shared" si="53"/>
        <v>Valid</v>
      </c>
      <c r="DT21" s="423" t="str">
        <f t="shared" si="53"/>
        <v>Valid</v>
      </c>
      <c r="DU21" s="423" t="str">
        <f t="shared" si="53"/>
        <v>Valid</v>
      </c>
      <c r="DV21" s="423" t="str">
        <f t="shared" si="53"/>
        <v>Valid</v>
      </c>
      <c r="DW21" s="423" t="str">
        <f t="shared" si="53"/>
        <v>Valid</v>
      </c>
      <c r="DX21" s="423" t="str">
        <f t="shared" si="53"/>
        <v>Valid</v>
      </c>
      <c r="DY21" s="423" t="str">
        <f t="shared" si="53"/>
        <v>Valid</v>
      </c>
      <c r="DZ21" s="423" t="str">
        <f t="shared" si="53"/>
        <v>Valid</v>
      </c>
      <c r="EA21" s="423" t="str">
        <f t="shared" ref="EA21:GL21" si="54">IF(EA51=FALSE,"Q&amp;A, Location "&amp;EA18&amp;": Enter State","Valid")</f>
        <v>Valid</v>
      </c>
      <c r="EB21" s="423" t="str">
        <f t="shared" si="54"/>
        <v>Valid</v>
      </c>
      <c r="EC21" s="423" t="str">
        <f t="shared" si="54"/>
        <v>Valid</v>
      </c>
      <c r="ED21" s="423" t="str">
        <f t="shared" si="54"/>
        <v>Valid</v>
      </c>
      <c r="EE21" s="423" t="str">
        <f t="shared" si="54"/>
        <v>Valid</v>
      </c>
      <c r="EF21" s="423" t="str">
        <f t="shared" si="54"/>
        <v>Valid</v>
      </c>
      <c r="EG21" s="423" t="str">
        <f t="shared" si="54"/>
        <v>Valid</v>
      </c>
      <c r="EH21" s="423" t="str">
        <f t="shared" si="54"/>
        <v>Valid</v>
      </c>
      <c r="EI21" s="423" t="str">
        <f t="shared" si="54"/>
        <v>Valid</v>
      </c>
      <c r="EJ21" s="423" t="str">
        <f t="shared" si="54"/>
        <v>Valid</v>
      </c>
      <c r="EK21" s="423" t="str">
        <f t="shared" si="54"/>
        <v>Valid</v>
      </c>
      <c r="EL21" s="423" t="str">
        <f t="shared" si="54"/>
        <v>Valid</v>
      </c>
      <c r="EM21" s="423" t="str">
        <f t="shared" si="54"/>
        <v>Valid</v>
      </c>
      <c r="EN21" s="423" t="str">
        <f t="shared" si="54"/>
        <v>Valid</v>
      </c>
      <c r="EO21" s="423" t="str">
        <f t="shared" si="54"/>
        <v>Valid</v>
      </c>
      <c r="EP21" s="423" t="str">
        <f t="shared" si="54"/>
        <v>Valid</v>
      </c>
      <c r="EQ21" s="423" t="str">
        <f t="shared" si="54"/>
        <v>Valid</v>
      </c>
      <c r="ER21" s="423" t="str">
        <f t="shared" si="54"/>
        <v>Valid</v>
      </c>
      <c r="ES21" s="423" t="str">
        <f t="shared" si="54"/>
        <v>Valid</v>
      </c>
      <c r="ET21" s="423" t="str">
        <f t="shared" si="54"/>
        <v>Valid</v>
      </c>
      <c r="EU21" s="423" t="str">
        <f t="shared" si="54"/>
        <v>Valid</v>
      </c>
      <c r="EV21" s="423" t="str">
        <f t="shared" si="54"/>
        <v>Valid</v>
      </c>
      <c r="EW21" s="423" t="str">
        <f t="shared" si="54"/>
        <v>Valid</v>
      </c>
      <c r="EX21" s="423" t="str">
        <f t="shared" si="54"/>
        <v>Valid</v>
      </c>
      <c r="EY21" s="423" t="str">
        <f t="shared" si="54"/>
        <v>Valid</v>
      </c>
      <c r="EZ21" s="423" t="str">
        <f t="shared" si="54"/>
        <v>Valid</v>
      </c>
      <c r="FA21" s="423" t="str">
        <f t="shared" si="54"/>
        <v>Valid</v>
      </c>
      <c r="FB21" s="423" t="str">
        <f t="shared" si="54"/>
        <v>Valid</v>
      </c>
      <c r="FC21" s="423" t="str">
        <f t="shared" si="54"/>
        <v>Valid</v>
      </c>
      <c r="FD21" s="423" t="str">
        <f t="shared" si="54"/>
        <v>Valid</v>
      </c>
      <c r="FE21" s="423" t="str">
        <f t="shared" si="54"/>
        <v>Valid</v>
      </c>
      <c r="FF21" s="423" t="str">
        <f t="shared" si="54"/>
        <v>Valid</v>
      </c>
      <c r="FG21" s="423" t="str">
        <f t="shared" si="54"/>
        <v>Valid</v>
      </c>
      <c r="FH21" s="423" t="str">
        <f t="shared" si="54"/>
        <v>Valid</v>
      </c>
      <c r="FI21" s="423" t="str">
        <f t="shared" si="54"/>
        <v>Valid</v>
      </c>
      <c r="FJ21" s="423" t="str">
        <f t="shared" si="54"/>
        <v>Valid</v>
      </c>
      <c r="FK21" s="423" t="str">
        <f t="shared" si="54"/>
        <v>Valid</v>
      </c>
      <c r="FL21" s="423" t="str">
        <f t="shared" si="54"/>
        <v>Valid</v>
      </c>
      <c r="FM21" s="423" t="str">
        <f t="shared" si="54"/>
        <v>Valid</v>
      </c>
      <c r="FN21" s="423" t="str">
        <f t="shared" si="54"/>
        <v>Valid</v>
      </c>
      <c r="FO21" s="423" t="str">
        <f t="shared" si="54"/>
        <v>Valid</v>
      </c>
      <c r="FP21" s="423" t="str">
        <f t="shared" si="54"/>
        <v>Valid</v>
      </c>
      <c r="FQ21" s="423" t="str">
        <f t="shared" si="54"/>
        <v>Valid</v>
      </c>
      <c r="FR21" s="423" t="str">
        <f t="shared" si="54"/>
        <v>Valid</v>
      </c>
      <c r="FS21" s="423" t="str">
        <f t="shared" si="54"/>
        <v>Valid</v>
      </c>
      <c r="FT21" s="423" t="str">
        <f t="shared" si="54"/>
        <v>Valid</v>
      </c>
      <c r="FU21" s="423" t="str">
        <f t="shared" si="54"/>
        <v>Valid</v>
      </c>
      <c r="FV21" s="423" t="str">
        <f t="shared" si="54"/>
        <v>Valid</v>
      </c>
      <c r="FW21" s="423" t="str">
        <f t="shared" si="54"/>
        <v>Valid</v>
      </c>
      <c r="FX21" s="423" t="str">
        <f t="shared" si="54"/>
        <v>Valid</v>
      </c>
      <c r="FY21" s="423" t="str">
        <f t="shared" si="54"/>
        <v>Valid</v>
      </c>
      <c r="FZ21" s="423" t="str">
        <f t="shared" si="54"/>
        <v>Valid</v>
      </c>
      <c r="GA21" s="423" t="str">
        <f t="shared" si="54"/>
        <v>Valid</v>
      </c>
      <c r="GB21" s="423" t="str">
        <f t="shared" si="54"/>
        <v>Valid</v>
      </c>
      <c r="GC21" s="423" t="str">
        <f t="shared" si="54"/>
        <v>Valid</v>
      </c>
      <c r="GD21" s="423" t="str">
        <f t="shared" si="54"/>
        <v>Valid</v>
      </c>
      <c r="GE21" s="423" t="str">
        <f t="shared" si="54"/>
        <v>Valid</v>
      </c>
      <c r="GF21" s="423" t="str">
        <f t="shared" si="54"/>
        <v>Valid</v>
      </c>
      <c r="GG21" s="423" t="str">
        <f t="shared" si="54"/>
        <v>Valid</v>
      </c>
      <c r="GH21" s="423" t="str">
        <f t="shared" si="54"/>
        <v>Valid</v>
      </c>
      <c r="GI21" s="423" t="str">
        <f t="shared" si="54"/>
        <v>Valid</v>
      </c>
      <c r="GJ21" s="423" t="str">
        <f t="shared" si="54"/>
        <v>Valid</v>
      </c>
      <c r="GK21" s="423" t="str">
        <f t="shared" si="54"/>
        <v>Valid</v>
      </c>
      <c r="GL21" s="423" t="str">
        <f t="shared" si="54"/>
        <v>Valid</v>
      </c>
      <c r="GM21" s="423" t="str">
        <f t="shared" ref="GM21:GS21" si="55">IF(GM51=FALSE,"Q&amp;A, Location "&amp;GM18&amp;": Enter State","Valid")</f>
        <v>Valid</v>
      </c>
      <c r="GN21" s="423" t="str">
        <f t="shared" si="55"/>
        <v>Valid</v>
      </c>
      <c r="GO21" s="423" t="str">
        <f t="shared" si="55"/>
        <v>Valid</v>
      </c>
      <c r="GP21" s="423" t="str">
        <f t="shared" si="55"/>
        <v>Valid</v>
      </c>
      <c r="GQ21" s="423" t="str">
        <f t="shared" si="55"/>
        <v>Valid</v>
      </c>
      <c r="GR21" s="423" t="str">
        <f t="shared" si="55"/>
        <v>Valid</v>
      </c>
      <c r="GS21" s="423" t="str">
        <f t="shared" si="55"/>
        <v>Valid</v>
      </c>
    </row>
    <row r="22" spans="1:201">
      <c r="A22" s="426" t="s">
        <v>9335</v>
      </c>
      <c r="B22" s="426" t="str">
        <f>IF(B52=FALSE,"Q&amp;A, Location "&amp;B18&amp;": Enter City","Valid")</f>
        <v>Valid</v>
      </c>
      <c r="C22" s="426" t="str">
        <f t="shared" ref="C22:BN22" si="56">IF(C52=FALSE,"Q&amp;A, Location "&amp;C18&amp;": Enter City","Valid")</f>
        <v>Valid</v>
      </c>
      <c r="D22" s="426" t="str">
        <f t="shared" si="56"/>
        <v>Valid</v>
      </c>
      <c r="E22" s="426" t="str">
        <f t="shared" si="56"/>
        <v>Valid</v>
      </c>
      <c r="F22" s="426" t="str">
        <f t="shared" si="56"/>
        <v>Valid</v>
      </c>
      <c r="G22" s="426" t="str">
        <f t="shared" si="56"/>
        <v>Valid</v>
      </c>
      <c r="H22" s="426" t="str">
        <f t="shared" si="56"/>
        <v>Valid</v>
      </c>
      <c r="I22" s="426" t="str">
        <f t="shared" si="56"/>
        <v>Valid</v>
      </c>
      <c r="J22" s="426" t="str">
        <f t="shared" si="56"/>
        <v>Valid</v>
      </c>
      <c r="K22" s="426" t="str">
        <f t="shared" si="56"/>
        <v>Valid</v>
      </c>
      <c r="L22" s="426" t="str">
        <f t="shared" si="56"/>
        <v>Valid</v>
      </c>
      <c r="M22" s="426" t="str">
        <f t="shared" si="56"/>
        <v>Valid</v>
      </c>
      <c r="N22" s="426" t="str">
        <f t="shared" si="56"/>
        <v>Valid</v>
      </c>
      <c r="O22" s="426" t="str">
        <f t="shared" si="56"/>
        <v>Valid</v>
      </c>
      <c r="P22" s="426" t="str">
        <f t="shared" si="56"/>
        <v>Valid</v>
      </c>
      <c r="Q22" s="426" t="str">
        <f t="shared" si="56"/>
        <v>Valid</v>
      </c>
      <c r="R22" s="426" t="str">
        <f t="shared" si="56"/>
        <v>Valid</v>
      </c>
      <c r="S22" s="426" t="str">
        <f t="shared" si="56"/>
        <v>Valid</v>
      </c>
      <c r="T22" s="426" t="str">
        <f t="shared" si="56"/>
        <v>Valid</v>
      </c>
      <c r="U22" s="426" t="str">
        <f t="shared" si="56"/>
        <v>Valid</v>
      </c>
      <c r="V22" s="426" t="str">
        <f t="shared" si="56"/>
        <v>Valid</v>
      </c>
      <c r="W22" s="426" t="str">
        <f t="shared" si="56"/>
        <v>Valid</v>
      </c>
      <c r="X22" s="426" t="str">
        <f t="shared" si="56"/>
        <v>Valid</v>
      </c>
      <c r="Y22" s="426" t="str">
        <f t="shared" si="56"/>
        <v>Valid</v>
      </c>
      <c r="Z22" s="426" t="str">
        <f t="shared" si="56"/>
        <v>Valid</v>
      </c>
      <c r="AA22" s="426" t="str">
        <f t="shared" si="56"/>
        <v>Valid</v>
      </c>
      <c r="AB22" s="426" t="str">
        <f t="shared" si="56"/>
        <v>Valid</v>
      </c>
      <c r="AC22" s="426" t="str">
        <f t="shared" si="56"/>
        <v>Valid</v>
      </c>
      <c r="AD22" s="426" t="str">
        <f t="shared" si="56"/>
        <v>Valid</v>
      </c>
      <c r="AE22" s="426" t="str">
        <f t="shared" si="56"/>
        <v>Valid</v>
      </c>
      <c r="AF22" s="426" t="str">
        <f t="shared" si="56"/>
        <v>Valid</v>
      </c>
      <c r="AG22" s="426" t="str">
        <f t="shared" si="56"/>
        <v>Valid</v>
      </c>
      <c r="AH22" s="426" t="str">
        <f t="shared" si="56"/>
        <v>Valid</v>
      </c>
      <c r="AI22" s="426" t="str">
        <f t="shared" si="56"/>
        <v>Valid</v>
      </c>
      <c r="AJ22" s="426" t="str">
        <f t="shared" si="56"/>
        <v>Valid</v>
      </c>
      <c r="AK22" s="426" t="str">
        <f t="shared" si="56"/>
        <v>Valid</v>
      </c>
      <c r="AL22" s="426" t="str">
        <f t="shared" si="56"/>
        <v>Valid</v>
      </c>
      <c r="AM22" s="426" t="str">
        <f t="shared" si="56"/>
        <v>Valid</v>
      </c>
      <c r="AN22" s="426" t="str">
        <f t="shared" si="56"/>
        <v>Valid</v>
      </c>
      <c r="AO22" s="426" t="str">
        <f t="shared" si="56"/>
        <v>Valid</v>
      </c>
      <c r="AP22" s="426" t="str">
        <f t="shared" si="56"/>
        <v>Valid</v>
      </c>
      <c r="AQ22" s="426" t="str">
        <f t="shared" si="56"/>
        <v>Valid</v>
      </c>
      <c r="AR22" s="426" t="str">
        <f t="shared" si="56"/>
        <v>Valid</v>
      </c>
      <c r="AS22" s="426" t="str">
        <f t="shared" si="56"/>
        <v>Valid</v>
      </c>
      <c r="AT22" s="426" t="str">
        <f t="shared" si="56"/>
        <v>Valid</v>
      </c>
      <c r="AU22" s="426" t="str">
        <f t="shared" si="56"/>
        <v>Valid</v>
      </c>
      <c r="AV22" s="426" t="str">
        <f t="shared" si="56"/>
        <v>Valid</v>
      </c>
      <c r="AW22" s="426" t="str">
        <f t="shared" si="56"/>
        <v>Valid</v>
      </c>
      <c r="AX22" s="426" t="str">
        <f t="shared" si="56"/>
        <v>Valid</v>
      </c>
      <c r="AY22" s="426" t="str">
        <f t="shared" si="56"/>
        <v>Valid</v>
      </c>
      <c r="AZ22" s="426" t="str">
        <f t="shared" si="56"/>
        <v>Valid</v>
      </c>
      <c r="BA22" s="426" t="str">
        <f t="shared" si="56"/>
        <v>Valid</v>
      </c>
      <c r="BB22" s="426" t="str">
        <f t="shared" si="56"/>
        <v>Valid</v>
      </c>
      <c r="BC22" s="426" t="str">
        <f t="shared" si="56"/>
        <v>Valid</v>
      </c>
      <c r="BD22" s="426" t="str">
        <f t="shared" si="56"/>
        <v>Valid</v>
      </c>
      <c r="BE22" s="426" t="str">
        <f t="shared" si="56"/>
        <v>Valid</v>
      </c>
      <c r="BF22" s="426" t="str">
        <f t="shared" si="56"/>
        <v>Valid</v>
      </c>
      <c r="BG22" s="426" t="str">
        <f t="shared" si="56"/>
        <v>Valid</v>
      </c>
      <c r="BH22" s="426" t="str">
        <f t="shared" si="56"/>
        <v>Valid</v>
      </c>
      <c r="BI22" s="426" t="str">
        <f t="shared" si="56"/>
        <v>Valid</v>
      </c>
      <c r="BJ22" s="426" t="str">
        <f t="shared" si="56"/>
        <v>Valid</v>
      </c>
      <c r="BK22" s="426" t="str">
        <f t="shared" si="56"/>
        <v>Valid</v>
      </c>
      <c r="BL22" s="426" t="str">
        <f t="shared" si="56"/>
        <v>Valid</v>
      </c>
      <c r="BM22" s="426" t="str">
        <f t="shared" si="56"/>
        <v>Valid</v>
      </c>
      <c r="BN22" s="426" t="str">
        <f t="shared" si="56"/>
        <v>Valid</v>
      </c>
      <c r="BO22" s="426" t="str">
        <f t="shared" ref="BO22:DZ22" si="57">IF(BO52=FALSE,"Q&amp;A, Location "&amp;BO18&amp;": Enter City","Valid")</f>
        <v>Valid</v>
      </c>
      <c r="BP22" s="426" t="str">
        <f t="shared" si="57"/>
        <v>Valid</v>
      </c>
      <c r="BQ22" s="426" t="str">
        <f t="shared" si="57"/>
        <v>Valid</v>
      </c>
      <c r="BR22" s="426" t="str">
        <f t="shared" si="57"/>
        <v>Valid</v>
      </c>
      <c r="BS22" s="426" t="str">
        <f t="shared" si="57"/>
        <v>Valid</v>
      </c>
      <c r="BT22" s="426" t="str">
        <f t="shared" si="57"/>
        <v>Valid</v>
      </c>
      <c r="BU22" s="426" t="str">
        <f t="shared" si="57"/>
        <v>Valid</v>
      </c>
      <c r="BV22" s="426" t="str">
        <f t="shared" si="57"/>
        <v>Valid</v>
      </c>
      <c r="BW22" s="426" t="str">
        <f t="shared" si="57"/>
        <v>Valid</v>
      </c>
      <c r="BX22" s="426" t="str">
        <f t="shared" si="57"/>
        <v>Valid</v>
      </c>
      <c r="BY22" s="426" t="str">
        <f t="shared" si="57"/>
        <v>Valid</v>
      </c>
      <c r="BZ22" s="426" t="str">
        <f t="shared" si="57"/>
        <v>Valid</v>
      </c>
      <c r="CA22" s="426" t="str">
        <f t="shared" si="57"/>
        <v>Valid</v>
      </c>
      <c r="CB22" s="426" t="str">
        <f t="shared" si="57"/>
        <v>Valid</v>
      </c>
      <c r="CC22" s="426" t="str">
        <f t="shared" si="57"/>
        <v>Valid</v>
      </c>
      <c r="CD22" s="426" t="str">
        <f t="shared" si="57"/>
        <v>Valid</v>
      </c>
      <c r="CE22" s="426" t="str">
        <f t="shared" si="57"/>
        <v>Valid</v>
      </c>
      <c r="CF22" s="426" t="str">
        <f t="shared" si="57"/>
        <v>Valid</v>
      </c>
      <c r="CG22" s="426" t="str">
        <f t="shared" si="57"/>
        <v>Valid</v>
      </c>
      <c r="CH22" s="426" t="str">
        <f t="shared" si="57"/>
        <v>Valid</v>
      </c>
      <c r="CI22" s="426" t="str">
        <f t="shared" si="57"/>
        <v>Valid</v>
      </c>
      <c r="CJ22" s="426" t="str">
        <f t="shared" si="57"/>
        <v>Valid</v>
      </c>
      <c r="CK22" s="426" t="str">
        <f t="shared" si="57"/>
        <v>Valid</v>
      </c>
      <c r="CL22" s="426" t="str">
        <f t="shared" si="57"/>
        <v>Valid</v>
      </c>
      <c r="CM22" s="426" t="str">
        <f t="shared" si="57"/>
        <v>Valid</v>
      </c>
      <c r="CN22" s="426" t="str">
        <f t="shared" si="57"/>
        <v>Valid</v>
      </c>
      <c r="CO22" s="426" t="str">
        <f t="shared" si="57"/>
        <v>Valid</v>
      </c>
      <c r="CP22" s="426" t="str">
        <f t="shared" si="57"/>
        <v>Valid</v>
      </c>
      <c r="CQ22" s="426" t="str">
        <f t="shared" si="57"/>
        <v>Valid</v>
      </c>
      <c r="CR22" s="426" t="str">
        <f t="shared" si="57"/>
        <v>Valid</v>
      </c>
      <c r="CS22" s="426" t="str">
        <f t="shared" si="57"/>
        <v>Valid</v>
      </c>
      <c r="CT22" s="426" t="str">
        <f t="shared" si="57"/>
        <v>Valid</v>
      </c>
      <c r="CU22" s="426" t="str">
        <f t="shared" si="57"/>
        <v>Valid</v>
      </c>
      <c r="CV22" s="426" t="str">
        <f t="shared" si="57"/>
        <v>Valid</v>
      </c>
      <c r="CW22" s="426" t="str">
        <f t="shared" si="57"/>
        <v>Valid</v>
      </c>
      <c r="CX22" s="426" t="str">
        <f t="shared" si="57"/>
        <v>Valid</v>
      </c>
      <c r="CY22" s="426" t="str">
        <f t="shared" si="57"/>
        <v>Valid</v>
      </c>
      <c r="CZ22" s="426" t="str">
        <f t="shared" si="57"/>
        <v>Valid</v>
      </c>
      <c r="DA22" s="426" t="str">
        <f t="shared" si="57"/>
        <v>Valid</v>
      </c>
      <c r="DB22" s="426" t="str">
        <f t="shared" si="57"/>
        <v>Valid</v>
      </c>
      <c r="DC22" s="426" t="str">
        <f t="shared" si="57"/>
        <v>Valid</v>
      </c>
      <c r="DD22" s="426" t="str">
        <f t="shared" si="57"/>
        <v>Valid</v>
      </c>
      <c r="DE22" s="426" t="str">
        <f t="shared" si="57"/>
        <v>Valid</v>
      </c>
      <c r="DF22" s="426" t="str">
        <f t="shared" si="57"/>
        <v>Valid</v>
      </c>
      <c r="DG22" s="426" t="str">
        <f t="shared" si="57"/>
        <v>Valid</v>
      </c>
      <c r="DH22" s="426" t="str">
        <f t="shared" si="57"/>
        <v>Valid</v>
      </c>
      <c r="DI22" s="426" t="str">
        <f t="shared" si="57"/>
        <v>Valid</v>
      </c>
      <c r="DJ22" s="426" t="str">
        <f t="shared" si="57"/>
        <v>Valid</v>
      </c>
      <c r="DK22" s="426" t="str">
        <f t="shared" si="57"/>
        <v>Valid</v>
      </c>
      <c r="DL22" s="426" t="str">
        <f t="shared" si="57"/>
        <v>Valid</v>
      </c>
      <c r="DM22" s="426" t="str">
        <f t="shared" si="57"/>
        <v>Valid</v>
      </c>
      <c r="DN22" s="426" t="str">
        <f t="shared" si="57"/>
        <v>Valid</v>
      </c>
      <c r="DO22" s="426" t="str">
        <f t="shared" si="57"/>
        <v>Valid</v>
      </c>
      <c r="DP22" s="426" t="str">
        <f t="shared" si="57"/>
        <v>Valid</v>
      </c>
      <c r="DQ22" s="426" t="str">
        <f t="shared" si="57"/>
        <v>Valid</v>
      </c>
      <c r="DR22" s="426" t="str">
        <f t="shared" si="57"/>
        <v>Valid</v>
      </c>
      <c r="DS22" s="426" t="str">
        <f t="shared" si="57"/>
        <v>Valid</v>
      </c>
      <c r="DT22" s="426" t="str">
        <f t="shared" si="57"/>
        <v>Valid</v>
      </c>
      <c r="DU22" s="426" t="str">
        <f t="shared" si="57"/>
        <v>Valid</v>
      </c>
      <c r="DV22" s="426" t="str">
        <f t="shared" si="57"/>
        <v>Valid</v>
      </c>
      <c r="DW22" s="426" t="str">
        <f t="shared" si="57"/>
        <v>Valid</v>
      </c>
      <c r="DX22" s="426" t="str">
        <f t="shared" si="57"/>
        <v>Valid</v>
      </c>
      <c r="DY22" s="426" t="str">
        <f t="shared" si="57"/>
        <v>Valid</v>
      </c>
      <c r="DZ22" s="426" t="str">
        <f t="shared" si="57"/>
        <v>Valid</v>
      </c>
      <c r="EA22" s="426" t="str">
        <f t="shared" ref="EA22:GL22" si="58">IF(EA52=FALSE,"Q&amp;A, Location "&amp;EA18&amp;": Enter City","Valid")</f>
        <v>Valid</v>
      </c>
      <c r="EB22" s="426" t="str">
        <f t="shared" si="58"/>
        <v>Valid</v>
      </c>
      <c r="EC22" s="426" t="str">
        <f t="shared" si="58"/>
        <v>Valid</v>
      </c>
      <c r="ED22" s="426" t="str">
        <f t="shared" si="58"/>
        <v>Valid</v>
      </c>
      <c r="EE22" s="426" t="str">
        <f t="shared" si="58"/>
        <v>Valid</v>
      </c>
      <c r="EF22" s="426" t="str">
        <f t="shared" si="58"/>
        <v>Valid</v>
      </c>
      <c r="EG22" s="426" t="str">
        <f t="shared" si="58"/>
        <v>Valid</v>
      </c>
      <c r="EH22" s="426" t="str">
        <f t="shared" si="58"/>
        <v>Valid</v>
      </c>
      <c r="EI22" s="426" t="str">
        <f t="shared" si="58"/>
        <v>Valid</v>
      </c>
      <c r="EJ22" s="426" t="str">
        <f t="shared" si="58"/>
        <v>Valid</v>
      </c>
      <c r="EK22" s="426" t="str">
        <f t="shared" si="58"/>
        <v>Valid</v>
      </c>
      <c r="EL22" s="426" t="str">
        <f t="shared" si="58"/>
        <v>Valid</v>
      </c>
      <c r="EM22" s="426" t="str">
        <f t="shared" si="58"/>
        <v>Valid</v>
      </c>
      <c r="EN22" s="426" t="str">
        <f t="shared" si="58"/>
        <v>Valid</v>
      </c>
      <c r="EO22" s="426" t="str">
        <f t="shared" si="58"/>
        <v>Valid</v>
      </c>
      <c r="EP22" s="426" t="str">
        <f t="shared" si="58"/>
        <v>Valid</v>
      </c>
      <c r="EQ22" s="426" t="str">
        <f t="shared" si="58"/>
        <v>Valid</v>
      </c>
      <c r="ER22" s="426" t="str">
        <f t="shared" si="58"/>
        <v>Valid</v>
      </c>
      <c r="ES22" s="426" t="str">
        <f t="shared" si="58"/>
        <v>Valid</v>
      </c>
      <c r="ET22" s="426" t="str">
        <f t="shared" si="58"/>
        <v>Valid</v>
      </c>
      <c r="EU22" s="426" t="str">
        <f t="shared" si="58"/>
        <v>Valid</v>
      </c>
      <c r="EV22" s="426" t="str">
        <f t="shared" si="58"/>
        <v>Valid</v>
      </c>
      <c r="EW22" s="426" t="str">
        <f t="shared" si="58"/>
        <v>Valid</v>
      </c>
      <c r="EX22" s="426" t="str">
        <f t="shared" si="58"/>
        <v>Valid</v>
      </c>
      <c r="EY22" s="426" t="str">
        <f t="shared" si="58"/>
        <v>Valid</v>
      </c>
      <c r="EZ22" s="426" t="str">
        <f t="shared" si="58"/>
        <v>Valid</v>
      </c>
      <c r="FA22" s="426" t="str">
        <f t="shared" si="58"/>
        <v>Valid</v>
      </c>
      <c r="FB22" s="426" t="str">
        <f t="shared" si="58"/>
        <v>Valid</v>
      </c>
      <c r="FC22" s="426" t="str">
        <f t="shared" si="58"/>
        <v>Valid</v>
      </c>
      <c r="FD22" s="426" t="str">
        <f t="shared" si="58"/>
        <v>Valid</v>
      </c>
      <c r="FE22" s="426" t="str">
        <f t="shared" si="58"/>
        <v>Valid</v>
      </c>
      <c r="FF22" s="426" t="str">
        <f t="shared" si="58"/>
        <v>Valid</v>
      </c>
      <c r="FG22" s="426" t="str">
        <f t="shared" si="58"/>
        <v>Valid</v>
      </c>
      <c r="FH22" s="426" t="str">
        <f t="shared" si="58"/>
        <v>Valid</v>
      </c>
      <c r="FI22" s="426" t="str">
        <f t="shared" si="58"/>
        <v>Valid</v>
      </c>
      <c r="FJ22" s="426" t="str">
        <f t="shared" si="58"/>
        <v>Valid</v>
      </c>
      <c r="FK22" s="426" t="str">
        <f t="shared" si="58"/>
        <v>Valid</v>
      </c>
      <c r="FL22" s="426" t="str">
        <f t="shared" si="58"/>
        <v>Valid</v>
      </c>
      <c r="FM22" s="426" t="str">
        <f t="shared" si="58"/>
        <v>Valid</v>
      </c>
      <c r="FN22" s="426" t="str">
        <f t="shared" si="58"/>
        <v>Valid</v>
      </c>
      <c r="FO22" s="426" t="str">
        <f t="shared" si="58"/>
        <v>Valid</v>
      </c>
      <c r="FP22" s="426" t="str">
        <f t="shared" si="58"/>
        <v>Valid</v>
      </c>
      <c r="FQ22" s="426" t="str">
        <f t="shared" si="58"/>
        <v>Valid</v>
      </c>
      <c r="FR22" s="426" t="str">
        <f t="shared" si="58"/>
        <v>Valid</v>
      </c>
      <c r="FS22" s="426" t="str">
        <f t="shared" si="58"/>
        <v>Valid</v>
      </c>
      <c r="FT22" s="426" t="str">
        <f t="shared" si="58"/>
        <v>Valid</v>
      </c>
      <c r="FU22" s="426" t="str">
        <f t="shared" si="58"/>
        <v>Valid</v>
      </c>
      <c r="FV22" s="426" t="str">
        <f t="shared" si="58"/>
        <v>Valid</v>
      </c>
      <c r="FW22" s="426" t="str">
        <f t="shared" si="58"/>
        <v>Valid</v>
      </c>
      <c r="FX22" s="426" t="str">
        <f t="shared" si="58"/>
        <v>Valid</v>
      </c>
      <c r="FY22" s="426" t="str">
        <f t="shared" si="58"/>
        <v>Valid</v>
      </c>
      <c r="FZ22" s="426" t="str">
        <f t="shared" si="58"/>
        <v>Valid</v>
      </c>
      <c r="GA22" s="426" t="str">
        <f t="shared" si="58"/>
        <v>Valid</v>
      </c>
      <c r="GB22" s="426" t="str">
        <f t="shared" si="58"/>
        <v>Valid</v>
      </c>
      <c r="GC22" s="426" t="str">
        <f t="shared" si="58"/>
        <v>Valid</v>
      </c>
      <c r="GD22" s="426" t="str">
        <f t="shared" si="58"/>
        <v>Valid</v>
      </c>
      <c r="GE22" s="426" t="str">
        <f t="shared" si="58"/>
        <v>Valid</v>
      </c>
      <c r="GF22" s="426" t="str">
        <f t="shared" si="58"/>
        <v>Valid</v>
      </c>
      <c r="GG22" s="426" t="str">
        <f t="shared" si="58"/>
        <v>Valid</v>
      </c>
      <c r="GH22" s="426" t="str">
        <f t="shared" si="58"/>
        <v>Valid</v>
      </c>
      <c r="GI22" s="426" t="str">
        <f t="shared" si="58"/>
        <v>Valid</v>
      </c>
      <c r="GJ22" s="426" t="str">
        <f t="shared" si="58"/>
        <v>Valid</v>
      </c>
      <c r="GK22" s="426" t="str">
        <f t="shared" si="58"/>
        <v>Valid</v>
      </c>
      <c r="GL22" s="426" t="str">
        <f t="shared" si="58"/>
        <v>Valid</v>
      </c>
      <c r="GM22" s="426" t="str">
        <f t="shared" ref="GM22:GS22" si="59">IF(GM52=FALSE,"Q&amp;A, Location "&amp;GM18&amp;": Enter City","Valid")</f>
        <v>Valid</v>
      </c>
      <c r="GN22" s="426" t="str">
        <f t="shared" si="59"/>
        <v>Valid</v>
      </c>
      <c r="GO22" s="426" t="str">
        <f t="shared" si="59"/>
        <v>Valid</v>
      </c>
      <c r="GP22" s="426" t="str">
        <f t="shared" si="59"/>
        <v>Valid</v>
      </c>
      <c r="GQ22" s="426" t="str">
        <f t="shared" si="59"/>
        <v>Valid</v>
      </c>
      <c r="GR22" s="426" t="str">
        <f t="shared" si="59"/>
        <v>Valid</v>
      </c>
      <c r="GS22" s="426" t="str">
        <f t="shared" si="59"/>
        <v>Valid</v>
      </c>
    </row>
    <row r="23" spans="1:201" s="435" customFormat="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  <c r="L23" s="434"/>
      <c r="M23" s="434"/>
      <c r="N23" s="434"/>
      <c r="O23" s="434"/>
      <c r="P23" s="434"/>
      <c r="Q23" s="434"/>
      <c r="R23" s="434"/>
      <c r="S23" s="434"/>
      <c r="T23" s="434"/>
      <c r="U23" s="434"/>
      <c r="V23" s="434"/>
      <c r="W23" s="434"/>
      <c r="X23" s="434"/>
      <c r="Y23" s="434"/>
      <c r="Z23" s="434"/>
      <c r="AA23" s="434"/>
      <c r="AB23" s="434"/>
      <c r="AC23" s="434"/>
      <c r="AD23" s="434"/>
      <c r="AE23" s="434"/>
      <c r="AF23" s="434"/>
      <c r="AG23" s="434"/>
      <c r="AH23" s="434"/>
      <c r="AI23" s="434"/>
      <c r="AJ23" s="434"/>
      <c r="AK23" s="434"/>
      <c r="AL23" s="434"/>
      <c r="AM23" s="434"/>
      <c r="AN23" s="434"/>
      <c r="AO23" s="434"/>
      <c r="AP23" s="434"/>
      <c r="AQ23" s="434"/>
      <c r="AR23" s="434"/>
      <c r="AS23" s="434"/>
      <c r="AT23" s="434"/>
      <c r="AU23" s="434"/>
      <c r="AV23" s="434"/>
      <c r="AW23" s="434"/>
      <c r="AX23" s="434"/>
      <c r="AY23" s="434"/>
    </row>
    <row r="24" spans="1:201">
      <c r="A24" s="423" t="s">
        <v>848</v>
      </c>
      <c r="B24" s="423" t="str">
        <f>IF(SUM(Input!C116)&lt;=0,"SMQA: Enter Liability CSL", "Valid")</f>
        <v>SMQA: Enter Liability CSL</v>
      </c>
      <c r="C24" s="425"/>
      <c r="D24" s="425"/>
      <c r="E24" s="425"/>
      <c r="F24" s="425"/>
      <c r="G24" s="425"/>
      <c r="H24" s="425"/>
      <c r="I24" s="425"/>
      <c r="J24" s="425"/>
      <c r="K24" s="425"/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425"/>
      <c r="W24" s="425"/>
      <c r="X24" s="425"/>
      <c r="Y24" s="425"/>
      <c r="Z24" s="425"/>
      <c r="AA24" s="425"/>
      <c r="AB24" s="425"/>
      <c r="AC24" s="425"/>
      <c r="AD24" s="425"/>
      <c r="AE24" s="425"/>
      <c r="AF24" s="425"/>
      <c r="AG24" s="425"/>
      <c r="AH24" s="425"/>
      <c r="AI24" s="425"/>
      <c r="AJ24" s="425"/>
      <c r="AK24" s="425"/>
      <c r="AL24" s="425"/>
      <c r="AM24" s="425"/>
      <c r="AN24" s="425"/>
      <c r="AO24" s="425"/>
      <c r="AP24" s="425"/>
      <c r="AQ24" s="425"/>
      <c r="AR24" s="425"/>
      <c r="AS24" s="425"/>
      <c r="AT24" s="425"/>
      <c r="AU24" s="425"/>
      <c r="AV24" s="425"/>
      <c r="AW24" s="425"/>
      <c r="AX24" s="425"/>
      <c r="AY24" s="425"/>
      <c r="AZ24" s="395"/>
      <c r="BA24" s="395"/>
      <c r="BB24" s="395"/>
      <c r="BC24" s="395"/>
      <c r="BD24" s="395"/>
      <c r="BE24" s="395"/>
      <c r="BF24" s="395"/>
      <c r="BG24" s="395"/>
      <c r="BH24" s="395"/>
      <c r="BI24" s="395"/>
      <c r="BJ24" s="395"/>
      <c r="BK24" s="395"/>
      <c r="BL24" s="395"/>
      <c r="BM24" s="395"/>
      <c r="BN24" s="395"/>
      <c r="BO24" s="395"/>
      <c r="BP24" s="395"/>
      <c r="BQ24" s="395"/>
      <c r="BR24" s="395"/>
      <c r="BS24" s="395"/>
      <c r="BT24" s="395"/>
      <c r="BU24" s="395"/>
      <c r="BV24" s="395"/>
      <c r="BW24" s="395"/>
      <c r="BX24" s="395"/>
      <c r="BY24" s="395"/>
      <c r="BZ24" s="395"/>
      <c r="CA24" s="395"/>
      <c r="CB24" s="395"/>
      <c r="CC24" s="395"/>
      <c r="CD24" s="395"/>
      <c r="CE24" s="395"/>
      <c r="CF24" s="395"/>
      <c r="CG24" s="395"/>
      <c r="CH24" s="395"/>
      <c r="CI24" s="395"/>
      <c r="CJ24" s="395"/>
      <c r="CK24" s="395"/>
      <c r="CL24" s="395"/>
      <c r="CM24" s="395"/>
      <c r="CN24" s="395"/>
      <c r="CO24" s="395"/>
      <c r="CP24" s="395"/>
      <c r="CQ24" s="395"/>
      <c r="CR24" s="395"/>
      <c r="CS24" s="395"/>
      <c r="CT24" s="395"/>
      <c r="CU24" s="395"/>
      <c r="CV24" s="395"/>
      <c r="CW24" s="395"/>
      <c r="CX24" s="395"/>
      <c r="CY24" s="395"/>
      <c r="CZ24" s="395"/>
      <c r="DA24" s="395"/>
      <c r="DB24" s="395"/>
      <c r="DC24" s="395"/>
      <c r="DD24" s="395"/>
      <c r="DE24" s="395"/>
      <c r="DF24" s="395"/>
      <c r="DG24" s="395"/>
      <c r="DH24" s="395"/>
      <c r="DI24" s="395"/>
      <c r="DJ24" s="395"/>
      <c r="DK24" s="395"/>
      <c r="DL24" s="395"/>
      <c r="DM24" s="395"/>
      <c r="DN24" s="395"/>
      <c r="DO24" s="395"/>
      <c r="DP24" s="395"/>
      <c r="DQ24" s="395"/>
      <c r="DR24" s="395"/>
      <c r="DS24" s="395"/>
      <c r="DT24" s="395"/>
      <c r="DU24" s="395"/>
      <c r="DV24" s="395"/>
      <c r="DW24" s="395"/>
      <c r="DX24" s="395"/>
      <c r="DY24" s="395"/>
      <c r="DZ24" s="395"/>
      <c r="EA24" s="395"/>
      <c r="EB24" s="395"/>
      <c r="EC24" s="395"/>
      <c r="ED24" s="395"/>
      <c r="EE24" s="395"/>
      <c r="EF24" s="395"/>
      <c r="EG24" s="395"/>
      <c r="EH24" s="395"/>
      <c r="EI24" s="395"/>
      <c r="EJ24" s="395"/>
      <c r="EK24" s="395"/>
      <c r="EL24" s="395"/>
      <c r="EM24" s="395"/>
      <c r="EN24" s="395"/>
      <c r="EO24" s="395"/>
      <c r="EP24" s="395"/>
      <c r="EQ24" s="395"/>
      <c r="ER24" s="395"/>
      <c r="ES24" s="395"/>
      <c r="ET24" s="395"/>
      <c r="EU24" s="395"/>
      <c r="EV24" s="395"/>
      <c r="EW24" s="395"/>
      <c r="EX24" s="395"/>
      <c r="EY24" s="395"/>
      <c r="EZ24" s="395"/>
      <c r="FA24" s="395"/>
      <c r="FB24" s="395"/>
      <c r="FC24" s="395"/>
      <c r="FD24" s="395"/>
      <c r="FE24" s="395"/>
      <c r="FF24" s="395"/>
      <c r="FG24" s="395"/>
      <c r="FH24" s="395"/>
      <c r="FI24" s="395"/>
      <c r="FJ24" s="395"/>
      <c r="FK24" s="395"/>
      <c r="FL24" s="395"/>
      <c r="FM24" s="395"/>
      <c r="FN24" s="395"/>
      <c r="FO24" s="395"/>
      <c r="FP24" s="395"/>
      <c r="FQ24" s="395"/>
      <c r="FR24" s="395"/>
      <c r="FS24" s="395"/>
      <c r="FT24" s="395"/>
      <c r="FU24" s="395"/>
      <c r="FV24" s="395"/>
      <c r="FW24" s="395"/>
      <c r="FX24" s="395"/>
      <c r="FY24" s="395"/>
      <c r="FZ24" s="395"/>
      <c r="GA24" s="395"/>
      <c r="GB24" s="395"/>
      <c r="GC24" s="395"/>
      <c r="GD24" s="395"/>
      <c r="GE24" s="395"/>
      <c r="GF24" s="395"/>
      <c r="GG24" s="395"/>
      <c r="GH24" s="395"/>
      <c r="GI24" s="395"/>
      <c r="GJ24" s="395"/>
      <c r="GK24" s="395"/>
      <c r="GL24" s="395"/>
      <c r="GM24" s="395"/>
      <c r="GN24" s="395"/>
      <c r="GO24" s="395"/>
      <c r="GP24" s="395"/>
      <c r="GQ24" s="395"/>
      <c r="GR24" s="395"/>
      <c r="GS24" s="395"/>
    </row>
    <row r="25" spans="1:201">
      <c r="A25" s="425"/>
      <c r="B25" s="425"/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  <c r="O25" s="425"/>
      <c r="P25" s="425"/>
      <c r="Q25" s="425"/>
      <c r="R25" s="425"/>
      <c r="S25" s="425"/>
      <c r="T25" s="425"/>
      <c r="U25" s="425"/>
      <c r="V25" s="425"/>
      <c r="W25" s="425"/>
      <c r="X25" s="425"/>
      <c r="Y25" s="425"/>
      <c r="Z25" s="425"/>
      <c r="AA25" s="425"/>
      <c r="AB25" s="425"/>
      <c r="AC25" s="425"/>
      <c r="AD25" s="425"/>
      <c r="AE25" s="425"/>
      <c r="AF25" s="425"/>
      <c r="AG25" s="425"/>
      <c r="AH25" s="425"/>
      <c r="AI25" s="425"/>
      <c r="AJ25" s="425"/>
      <c r="AK25" s="425"/>
      <c r="AL25" s="425"/>
      <c r="AM25" s="425"/>
      <c r="AN25" s="425"/>
      <c r="AO25" s="425"/>
      <c r="AP25" s="425"/>
      <c r="AQ25" s="425"/>
      <c r="AR25" s="425"/>
      <c r="AS25" s="425"/>
      <c r="AT25" s="425"/>
      <c r="AU25" s="425"/>
      <c r="AV25" s="425"/>
      <c r="AW25" s="425"/>
      <c r="AX25" s="425"/>
      <c r="AY25" s="425"/>
      <c r="AZ25" s="395"/>
      <c r="BA25" s="395"/>
      <c r="BB25" s="395"/>
      <c r="BC25" s="395"/>
      <c r="BD25" s="395"/>
      <c r="BE25" s="395"/>
      <c r="BF25" s="395"/>
      <c r="BG25" s="395"/>
      <c r="BH25" s="395"/>
      <c r="BI25" s="395"/>
      <c r="BJ25" s="395"/>
      <c r="BK25" s="395"/>
      <c r="BL25" s="395"/>
      <c r="BM25" s="395"/>
      <c r="BN25" s="395"/>
      <c r="BO25" s="395"/>
      <c r="BP25" s="395"/>
      <c r="BQ25" s="395"/>
      <c r="BR25" s="395"/>
      <c r="BS25" s="395"/>
      <c r="BT25" s="395"/>
      <c r="BU25" s="395"/>
      <c r="BV25" s="395"/>
      <c r="BW25" s="395"/>
      <c r="BX25" s="395"/>
      <c r="BY25" s="395"/>
      <c r="BZ25" s="395"/>
      <c r="CA25" s="395"/>
      <c r="CB25" s="395"/>
      <c r="CC25" s="395"/>
      <c r="CD25" s="395"/>
      <c r="CE25" s="395"/>
      <c r="CF25" s="395"/>
      <c r="CG25" s="395"/>
      <c r="CH25" s="395"/>
      <c r="CI25" s="395"/>
      <c r="CJ25" s="395"/>
      <c r="CK25" s="395"/>
      <c r="CL25" s="395"/>
      <c r="CM25" s="395"/>
      <c r="CN25" s="395"/>
      <c r="CO25" s="395"/>
      <c r="CP25" s="395"/>
      <c r="CQ25" s="395"/>
      <c r="CR25" s="395"/>
      <c r="CS25" s="395"/>
      <c r="CT25" s="395"/>
      <c r="CU25" s="395"/>
      <c r="CV25" s="395"/>
      <c r="CW25" s="395"/>
      <c r="CX25" s="395"/>
      <c r="CY25" s="395"/>
      <c r="CZ25" s="395"/>
      <c r="DA25" s="395"/>
      <c r="DB25" s="395"/>
      <c r="DC25" s="395"/>
      <c r="DD25" s="395"/>
      <c r="DE25" s="395"/>
      <c r="DF25" s="395"/>
      <c r="DG25" s="395"/>
      <c r="DH25" s="395"/>
      <c r="DI25" s="395"/>
      <c r="DJ25" s="395"/>
      <c r="DK25" s="395"/>
      <c r="DL25" s="395"/>
      <c r="DM25" s="395"/>
      <c r="DN25" s="395"/>
      <c r="DO25" s="395"/>
      <c r="DP25" s="395"/>
      <c r="DQ25" s="395"/>
      <c r="DR25" s="395"/>
      <c r="DS25" s="395"/>
      <c r="DT25" s="395"/>
      <c r="DU25" s="395"/>
      <c r="DV25" s="395"/>
      <c r="DW25" s="395"/>
      <c r="DX25" s="395"/>
      <c r="DY25" s="395"/>
      <c r="DZ25" s="395"/>
      <c r="EA25" s="395"/>
      <c r="EB25" s="395"/>
      <c r="EC25" s="395"/>
      <c r="ED25" s="395"/>
      <c r="EE25" s="395"/>
      <c r="EF25" s="395"/>
      <c r="EG25" s="395"/>
      <c r="EH25" s="395"/>
      <c r="EI25" s="395"/>
      <c r="EJ25" s="395"/>
      <c r="EK25" s="395"/>
      <c r="EL25" s="395"/>
      <c r="EM25" s="395"/>
      <c r="EN25" s="395"/>
      <c r="EO25" s="395"/>
      <c r="EP25" s="395"/>
      <c r="EQ25" s="395"/>
      <c r="ER25" s="395"/>
      <c r="ES25" s="395"/>
      <c r="ET25" s="395"/>
      <c r="EU25" s="395"/>
      <c r="EV25" s="395"/>
      <c r="EW25" s="395"/>
      <c r="EX25" s="395"/>
      <c r="EY25" s="395"/>
      <c r="EZ25" s="395"/>
      <c r="FA25" s="395"/>
      <c r="FB25" s="395"/>
      <c r="FC25" s="395"/>
      <c r="FD25" s="395"/>
      <c r="FE25" s="395"/>
      <c r="FF25" s="395"/>
      <c r="FG25" s="395"/>
      <c r="FH25" s="395"/>
      <c r="FI25" s="395"/>
      <c r="FJ25" s="395"/>
      <c r="FK25" s="395"/>
      <c r="FL25" s="395"/>
      <c r="FM25" s="395"/>
      <c r="FN25" s="395"/>
      <c r="FO25" s="395"/>
      <c r="FP25" s="395"/>
      <c r="FQ25" s="395"/>
      <c r="FR25" s="395"/>
      <c r="FS25" s="395"/>
      <c r="FT25" s="395"/>
      <c r="FU25" s="395"/>
      <c r="FV25" s="395"/>
      <c r="FW25" s="395"/>
      <c r="FX25" s="395"/>
      <c r="FY25" s="395"/>
      <c r="FZ25" s="395"/>
      <c r="GA25" s="395"/>
      <c r="GB25" s="395"/>
      <c r="GC25" s="395"/>
      <c r="GD25" s="395"/>
      <c r="GE25" s="395"/>
      <c r="GF25" s="395"/>
      <c r="GG25" s="395"/>
      <c r="GH25" s="395"/>
      <c r="GI25" s="395"/>
      <c r="GJ25" s="395"/>
      <c r="GK25" s="395"/>
      <c r="GL25" s="395"/>
      <c r="GM25" s="395"/>
      <c r="GN25" s="395"/>
      <c r="GO25" s="395"/>
      <c r="GP25" s="395"/>
      <c r="GQ25" s="395"/>
      <c r="GR25" s="395"/>
      <c r="GS25" s="395"/>
    </row>
    <row r="26" spans="1:201">
      <c r="A26" s="425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  <c r="O26" s="425"/>
      <c r="P26" s="425"/>
      <c r="Q26" s="425"/>
      <c r="R26" s="425"/>
      <c r="S26" s="425"/>
      <c r="T26" s="425"/>
      <c r="U26" s="425"/>
      <c r="V26" s="425"/>
      <c r="W26" s="425"/>
      <c r="X26" s="425"/>
      <c r="Y26" s="425"/>
      <c r="Z26" s="425"/>
      <c r="AA26" s="425"/>
      <c r="AB26" s="425"/>
      <c r="AC26" s="425"/>
      <c r="AD26" s="425"/>
      <c r="AE26" s="425"/>
      <c r="AF26" s="425"/>
      <c r="AG26" s="425"/>
      <c r="AH26" s="425"/>
      <c r="AI26" s="425"/>
      <c r="AJ26" s="425"/>
      <c r="AK26" s="425"/>
      <c r="AL26" s="425"/>
      <c r="AM26" s="425"/>
      <c r="AN26" s="425"/>
      <c r="AO26" s="425"/>
      <c r="AP26" s="425"/>
      <c r="AQ26" s="425"/>
      <c r="AR26" s="425"/>
      <c r="AS26" s="425"/>
      <c r="AT26" s="425"/>
      <c r="AU26" s="425"/>
      <c r="AV26" s="425"/>
      <c r="AW26" s="425"/>
      <c r="AX26" s="425"/>
      <c r="AY26" s="425"/>
      <c r="AZ26" s="395"/>
      <c r="BA26" s="395"/>
      <c r="BB26" s="395"/>
      <c r="BC26" s="395"/>
      <c r="BD26" s="395"/>
      <c r="BE26" s="395"/>
      <c r="BF26" s="395"/>
      <c r="BG26" s="395"/>
      <c r="BH26" s="395"/>
      <c r="BI26" s="395"/>
      <c r="BJ26" s="395"/>
      <c r="BK26" s="395"/>
      <c r="BL26" s="395"/>
      <c r="BM26" s="395"/>
      <c r="BN26" s="395"/>
      <c r="BO26" s="395"/>
      <c r="BP26" s="395"/>
      <c r="BQ26" s="395"/>
      <c r="BR26" s="395"/>
      <c r="BS26" s="395"/>
      <c r="BT26" s="395"/>
      <c r="BU26" s="395"/>
      <c r="BV26" s="395"/>
      <c r="BW26" s="395"/>
      <c r="BX26" s="395"/>
      <c r="BY26" s="395"/>
      <c r="BZ26" s="395"/>
      <c r="CA26" s="395"/>
      <c r="CB26" s="395"/>
      <c r="CC26" s="395"/>
      <c r="CD26" s="395"/>
      <c r="CE26" s="395"/>
      <c r="CF26" s="395"/>
      <c r="CG26" s="395"/>
      <c r="CH26" s="395"/>
      <c r="CI26" s="395"/>
      <c r="CJ26" s="395"/>
      <c r="CK26" s="395"/>
      <c r="CL26" s="395"/>
      <c r="CM26" s="395"/>
      <c r="CN26" s="395"/>
      <c r="CO26" s="395"/>
      <c r="CP26" s="395"/>
      <c r="CQ26" s="395"/>
      <c r="CR26" s="395"/>
      <c r="CS26" s="395"/>
      <c r="CT26" s="395"/>
      <c r="CU26" s="395"/>
      <c r="CV26" s="395"/>
      <c r="CW26" s="395"/>
      <c r="CX26" s="395"/>
      <c r="CY26" s="395"/>
      <c r="CZ26" s="395"/>
      <c r="DA26" s="395"/>
      <c r="DB26" s="395"/>
      <c r="DC26" s="395"/>
      <c r="DD26" s="395"/>
      <c r="DE26" s="395"/>
      <c r="DF26" s="395"/>
      <c r="DG26" s="395"/>
      <c r="DH26" s="395"/>
      <c r="DI26" s="395"/>
      <c r="DJ26" s="395"/>
      <c r="DK26" s="395"/>
      <c r="DL26" s="395"/>
      <c r="DM26" s="395"/>
      <c r="DN26" s="395"/>
      <c r="DO26" s="395"/>
      <c r="DP26" s="395"/>
      <c r="DQ26" s="395"/>
      <c r="DR26" s="395"/>
      <c r="DS26" s="395"/>
      <c r="DT26" s="395"/>
      <c r="DU26" s="395"/>
      <c r="DV26" s="395"/>
      <c r="DW26" s="395"/>
      <c r="DX26" s="395"/>
      <c r="DY26" s="395"/>
      <c r="DZ26" s="395"/>
      <c r="EA26" s="395"/>
      <c r="EB26" s="395"/>
      <c r="EC26" s="395"/>
      <c r="ED26" s="395"/>
      <c r="EE26" s="395"/>
      <c r="EF26" s="395"/>
      <c r="EG26" s="395"/>
      <c r="EH26" s="395"/>
      <c r="EI26" s="395"/>
      <c r="EJ26" s="395"/>
      <c r="EK26" s="395"/>
      <c r="EL26" s="395"/>
      <c r="EM26" s="395"/>
      <c r="EN26" s="395"/>
      <c r="EO26" s="395"/>
      <c r="EP26" s="395"/>
      <c r="EQ26" s="395"/>
      <c r="ER26" s="395"/>
      <c r="ES26" s="395"/>
      <c r="ET26" s="395"/>
      <c r="EU26" s="395"/>
      <c r="EV26" s="395"/>
      <c r="EW26" s="395"/>
      <c r="EX26" s="395"/>
      <c r="EY26" s="395"/>
      <c r="EZ26" s="395"/>
      <c r="FA26" s="395"/>
      <c r="FB26" s="395"/>
      <c r="FC26" s="395"/>
      <c r="FD26" s="395"/>
      <c r="FE26" s="395"/>
      <c r="FF26" s="395"/>
      <c r="FG26" s="395"/>
      <c r="FH26" s="395"/>
      <c r="FI26" s="395"/>
      <c r="FJ26" s="395"/>
      <c r="FK26" s="395"/>
      <c r="FL26" s="395"/>
      <c r="FM26" s="395"/>
      <c r="FN26" s="395"/>
      <c r="FO26" s="395"/>
      <c r="FP26" s="395"/>
      <c r="FQ26" s="395"/>
      <c r="FR26" s="395"/>
      <c r="FS26" s="395"/>
      <c r="FT26" s="395"/>
      <c r="FU26" s="395"/>
      <c r="FV26" s="395"/>
      <c r="FW26" s="395"/>
      <c r="FX26" s="395"/>
      <c r="FY26" s="395"/>
      <c r="FZ26" s="395"/>
      <c r="GA26" s="395"/>
      <c r="GB26" s="395"/>
      <c r="GC26" s="395"/>
      <c r="GD26" s="395"/>
      <c r="GE26" s="395"/>
      <c r="GF26" s="395"/>
      <c r="GG26" s="395"/>
      <c r="GH26" s="395"/>
      <c r="GI26" s="395"/>
      <c r="GJ26" s="395"/>
      <c r="GK26" s="395"/>
      <c r="GL26" s="395"/>
      <c r="GM26" s="395"/>
      <c r="GN26" s="395"/>
      <c r="GO26" s="395"/>
      <c r="GP26" s="395"/>
      <c r="GQ26" s="395"/>
      <c r="GR26" s="395"/>
      <c r="GS26" s="395"/>
    </row>
    <row r="27" spans="1:201">
      <c r="A27" s="425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5"/>
      <c r="P27" s="425"/>
      <c r="Q27" s="425"/>
      <c r="R27" s="425"/>
      <c r="S27" s="425"/>
      <c r="T27" s="425"/>
      <c r="U27" s="425"/>
      <c r="V27" s="425"/>
      <c r="W27" s="425"/>
      <c r="X27" s="425"/>
      <c r="Y27" s="425"/>
      <c r="Z27" s="425"/>
      <c r="AA27" s="425"/>
      <c r="AB27" s="425"/>
      <c r="AC27" s="425"/>
      <c r="AD27" s="425"/>
      <c r="AE27" s="425"/>
      <c r="AF27" s="425"/>
      <c r="AG27" s="425"/>
      <c r="AH27" s="425"/>
      <c r="AI27" s="425"/>
      <c r="AJ27" s="425"/>
      <c r="AK27" s="425"/>
      <c r="AL27" s="425"/>
      <c r="AM27" s="425"/>
      <c r="AN27" s="425"/>
      <c r="AO27" s="425"/>
      <c r="AP27" s="425"/>
      <c r="AQ27" s="425"/>
      <c r="AR27" s="425"/>
      <c r="AS27" s="425"/>
      <c r="AT27" s="425"/>
      <c r="AU27" s="425"/>
      <c r="AV27" s="425"/>
      <c r="AW27" s="425"/>
      <c r="AX27" s="425"/>
      <c r="AY27" s="425"/>
      <c r="AZ27" s="395"/>
      <c r="BA27" s="395"/>
      <c r="BB27" s="395"/>
      <c r="BC27" s="395"/>
      <c r="BD27" s="395"/>
      <c r="BE27" s="395"/>
      <c r="BF27" s="395"/>
      <c r="BG27" s="395"/>
      <c r="BH27" s="395"/>
      <c r="BI27" s="395"/>
      <c r="BJ27" s="395"/>
      <c r="BK27" s="395"/>
      <c r="BL27" s="395"/>
      <c r="BM27" s="395"/>
      <c r="BN27" s="395"/>
      <c r="BO27" s="395"/>
      <c r="BP27" s="395"/>
      <c r="BQ27" s="395"/>
      <c r="BR27" s="395"/>
      <c r="BS27" s="395"/>
      <c r="BT27" s="395"/>
      <c r="BU27" s="395"/>
      <c r="BV27" s="395"/>
      <c r="BW27" s="395"/>
      <c r="BX27" s="395"/>
      <c r="BY27" s="395"/>
      <c r="BZ27" s="395"/>
      <c r="CA27" s="395"/>
      <c r="CB27" s="395"/>
      <c r="CC27" s="395"/>
      <c r="CD27" s="395"/>
      <c r="CE27" s="395"/>
      <c r="CF27" s="395"/>
      <c r="CG27" s="395"/>
      <c r="CH27" s="395"/>
      <c r="CI27" s="395"/>
      <c r="CJ27" s="395"/>
      <c r="CK27" s="395"/>
      <c r="CL27" s="395"/>
      <c r="CM27" s="395"/>
      <c r="CN27" s="395"/>
      <c r="CO27" s="395"/>
      <c r="CP27" s="395"/>
      <c r="CQ27" s="395"/>
      <c r="CR27" s="395"/>
      <c r="CS27" s="395"/>
      <c r="CT27" s="395"/>
      <c r="CU27" s="395"/>
      <c r="CV27" s="395"/>
      <c r="CW27" s="395"/>
      <c r="CX27" s="395"/>
      <c r="CY27" s="395"/>
      <c r="CZ27" s="395"/>
      <c r="DA27" s="395"/>
      <c r="DB27" s="395"/>
      <c r="DC27" s="395"/>
      <c r="DD27" s="395"/>
      <c r="DE27" s="395"/>
      <c r="DF27" s="395"/>
      <c r="DG27" s="395"/>
      <c r="DH27" s="395"/>
      <c r="DI27" s="395"/>
      <c r="DJ27" s="395"/>
      <c r="DK27" s="395"/>
      <c r="DL27" s="395"/>
      <c r="DM27" s="395"/>
      <c r="DN27" s="395"/>
      <c r="DO27" s="395"/>
      <c r="DP27" s="395"/>
      <c r="DQ27" s="395"/>
      <c r="DR27" s="395"/>
      <c r="DS27" s="395"/>
      <c r="DT27" s="395"/>
      <c r="DU27" s="395"/>
      <c r="DV27" s="395"/>
      <c r="DW27" s="395"/>
      <c r="DX27" s="395"/>
      <c r="DY27" s="395"/>
      <c r="DZ27" s="395"/>
      <c r="EA27" s="395"/>
      <c r="EB27" s="395"/>
      <c r="EC27" s="395"/>
      <c r="ED27" s="395"/>
      <c r="EE27" s="395"/>
      <c r="EF27" s="395"/>
      <c r="EG27" s="395"/>
      <c r="EH27" s="395"/>
      <c r="EI27" s="395"/>
      <c r="EJ27" s="395"/>
      <c r="EK27" s="395"/>
      <c r="EL27" s="395"/>
      <c r="EM27" s="395"/>
      <c r="EN27" s="395"/>
      <c r="EO27" s="395"/>
      <c r="EP27" s="395"/>
      <c r="EQ27" s="395"/>
      <c r="ER27" s="395"/>
      <c r="ES27" s="395"/>
      <c r="ET27" s="395"/>
      <c r="EU27" s="395"/>
      <c r="EV27" s="395"/>
      <c r="EW27" s="395"/>
      <c r="EX27" s="395"/>
      <c r="EY27" s="395"/>
      <c r="EZ27" s="395"/>
      <c r="FA27" s="395"/>
      <c r="FB27" s="395"/>
      <c r="FC27" s="395"/>
      <c r="FD27" s="395"/>
      <c r="FE27" s="395"/>
      <c r="FF27" s="395"/>
      <c r="FG27" s="395"/>
      <c r="FH27" s="395"/>
      <c r="FI27" s="395"/>
      <c r="FJ27" s="395"/>
      <c r="FK27" s="395"/>
      <c r="FL27" s="395"/>
      <c r="FM27" s="395"/>
      <c r="FN27" s="395"/>
      <c r="FO27" s="395"/>
      <c r="FP27" s="395"/>
      <c r="FQ27" s="395"/>
      <c r="FR27" s="395"/>
      <c r="FS27" s="395"/>
      <c r="FT27" s="395"/>
      <c r="FU27" s="395"/>
      <c r="FV27" s="395"/>
      <c r="FW27" s="395"/>
      <c r="FX27" s="395"/>
      <c r="FY27" s="395"/>
      <c r="FZ27" s="395"/>
      <c r="GA27" s="395"/>
      <c r="GB27" s="395"/>
      <c r="GC27" s="395"/>
      <c r="GD27" s="395"/>
      <c r="GE27" s="395"/>
      <c r="GF27" s="395"/>
      <c r="GG27" s="395"/>
      <c r="GH27" s="395"/>
      <c r="GI27" s="395"/>
      <c r="GJ27" s="395"/>
      <c r="GK27" s="395"/>
      <c r="GL27" s="395"/>
      <c r="GM27" s="395"/>
      <c r="GN27" s="395"/>
      <c r="GO27" s="395"/>
      <c r="GP27" s="395"/>
      <c r="GQ27" s="395"/>
      <c r="GR27" s="395"/>
      <c r="GS27" s="395"/>
    </row>
    <row r="28" spans="1:201">
      <c r="A28" s="425"/>
      <c r="B28" s="425"/>
      <c r="C28" s="425"/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  <c r="O28" s="425"/>
      <c r="P28" s="425"/>
      <c r="Q28" s="425"/>
      <c r="R28" s="425"/>
      <c r="S28" s="425"/>
      <c r="T28" s="425"/>
      <c r="U28" s="425"/>
      <c r="V28" s="425"/>
      <c r="W28" s="425"/>
      <c r="X28" s="425"/>
      <c r="Y28" s="425"/>
      <c r="Z28" s="425"/>
      <c r="AA28" s="425"/>
      <c r="AB28" s="425"/>
      <c r="AC28" s="425"/>
      <c r="AD28" s="425"/>
      <c r="AE28" s="425"/>
      <c r="AF28" s="425"/>
      <c r="AG28" s="425"/>
      <c r="AH28" s="425"/>
      <c r="AI28" s="425"/>
      <c r="AJ28" s="425"/>
      <c r="AK28" s="425"/>
      <c r="AL28" s="425"/>
      <c r="AM28" s="425"/>
      <c r="AN28" s="425"/>
      <c r="AO28" s="425"/>
      <c r="AP28" s="425"/>
      <c r="AQ28" s="425"/>
      <c r="AR28" s="425"/>
      <c r="AS28" s="425"/>
      <c r="AT28" s="425"/>
      <c r="AU28" s="425"/>
      <c r="AV28" s="425"/>
      <c r="AW28" s="425"/>
      <c r="AX28" s="425"/>
      <c r="AY28" s="425"/>
      <c r="AZ28" s="395"/>
      <c r="BA28" s="395"/>
      <c r="BB28" s="395"/>
      <c r="BC28" s="395"/>
      <c r="BD28" s="395"/>
      <c r="BE28" s="395"/>
      <c r="BF28" s="395"/>
      <c r="BG28" s="395"/>
      <c r="BH28" s="395"/>
      <c r="BI28" s="395"/>
      <c r="BJ28" s="395"/>
      <c r="BK28" s="395"/>
      <c r="BL28" s="395"/>
      <c r="BM28" s="395"/>
      <c r="BN28" s="395"/>
      <c r="BO28" s="395"/>
      <c r="BP28" s="395"/>
      <c r="BQ28" s="395"/>
      <c r="BR28" s="395"/>
      <c r="BS28" s="395"/>
      <c r="BT28" s="395"/>
      <c r="BU28" s="395"/>
      <c r="BV28" s="395"/>
      <c r="BW28" s="395"/>
      <c r="BX28" s="395"/>
      <c r="BY28" s="395"/>
      <c r="BZ28" s="395"/>
      <c r="CA28" s="395"/>
      <c r="CB28" s="395"/>
      <c r="CC28" s="395"/>
      <c r="CD28" s="395"/>
      <c r="CE28" s="395"/>
      <c r="CF28" s="395"/>
      <c r="CG28" s="395"/>
      <c r="CH28" s="395"/>
      <c r="CI28" s="395"/>
      <c r="CJ28" s="395"/>
      <c r="CK28" s="395"/>
      <c r="CL28" s="395"/>
      <c r="CM28" s="395"/>
      <c r="CN28" s="395"/>
      <c r="CO28" s="395"/>
      <c r="CP28" s="395"/>
      <c r="CQ28" s="395"/>
      <c r="CR28" s="395"/>
      <c r="CS28" s="395"/>
      <c r="CT28" s="395"/>
      <c r="CU28" s="395"/>
      <c r="CV28" s="395"/>
      <c r="CW28" s="395"/>
      <c r="CX28" s="395"/>
      <c r="CY28" s="395"/>
      <c r="CZ28" s="395"/>
      <c r="DA28" s="395"/>
      <c r="DB28" s="395"/>
      <c r="DC28" s="395"/>
      <c r="DD28" s="395"/>
      <c r="DE28" s="395"/>
      <c r="DF28" s="395"/>
      <c r="DG28" s="395"/>
      <c r="DH28" s="395"/>
      <c r="DI28" s="395"/>
      <c r="DJ28" s="395"/>
      <c r="DK28" s="395"/>
      <c r="DL28" s="395"/>
      <c r="DM28" s="395"/>
      <c r="DN28" s="395"/>
      <c r="DO28" s="395"/>
      <c r="DP28" s="395"/>
      <c r="DQ28" s="395"/>
      <c r="DR28" s="395"/>
      <c r="DS28" s="395"/>
      <c r="DT28" s="395"/>
      <c r="DU28" s="395"/>
      <c r="DV28" s="395"/>
      <c r="DW28" s="395"/>
      <c r="DX28" s="395"/>
      <c r="DY28" s="395"/>
      <c r="DZ28" s="395"/>
      <c r="EA28" s="395"/>
      <c r="EB28" s="395"/>
      <c r="EC28" s="395"/>
      <c r="ED28" s="395"/>
      <c r="EE28" s="395"/>
      <c r="EF28" s="395"/>
      <c r="EG28" s="395"/>
      <c r="EH28" s="395"/>
      <c r="EI28" s="395"/>
      <c r="EJ28" s="395"/>
      <c r="EK28" s="395"/>
      <c r="EL28" s="395"/>
      <c r="EM28" s="395"/>
      <c r="EN28" s="395"/>
      <c r="EO28" s="395"/>
      <c r="EP28" s="395"/>
      <c r="EQ28" s="395"/>
      <c r="ER28" s="395"/>
      <c r="ES28" s="395"/>
      <c r="ET28" s="395"/>
      <c r="EU28" s="395"/>
      <c r="EV28" s="395"/>
      <c r="EW28" s="395"/>
      <c r="EX28" s="395"/>
      <c r="EY28" s="395"/>
      <c r="EZ28" s="395"/>
      <c r="FA28" s="395"/>
      <c r="FB28" s="395"/>
      <c r="FC28" s="395"/>
      <c r="FD28" s="395"/>
      <c r="FE28" s="395"/>
      <c r="FF28" s="395"/>
      <c r="FG28" s="395"/>
      <c r="FH28" s="395"/>
      <c r="FI28" s="395"/>
      <c r="FJ28" s="395"/>
      <c r="FK28" s="395"/>
      <c r="FL28" s="395"/>
      <c r="FM28" s="395"/>
      <c r="FN28" s="395"/>
      <c r="FO28" s="395"/>
      <c r="FP28" s="395"/>
      <c r="FQ28" s="395"/>
      <c r="FR28" s="395"/>
      <c r="FS28" s="395"/>
      <c r="FT28" s="395"/>
      <c r="FU28" s="395"/>
      <c r="FV28" s="395"/>
      <c r="FW28" s="395"/>
      <c r="FX28" s="395"/>
      <c r="FY28" s="395"/>
      <c r="FZ28" s="395"/>
      <c r="GA28" s="395"/>
      <c r="GB28" s="395"/>
      <c r="GC28" s="395"/>
      <c r="GD28" s="395"/>
      <c r="GE28" s="395"/>
      <c r="GF28" s="395"/>
      <c r="GG28" s="395"/>
      <c r="GH28" s="395"/>
      <c r="GI28" s="395"/>
      <c r="GJ28" s="395"/>
      <c r="GK28" s="395"/>
      <c r="GL28" s="395"/>
      <c r="GM28" s="395"/>
      <c r="GN28" s="395"/>
      <c r="GO28" s="395"/>
      <c r="GP28" s="395"/>
      <c r="GQ28" s="395"/>
      <c r="GR28" s="395"/>
      <c r="GS28" s="395"/>
    </row>
    <row r="29" spans="1:201">
      <c r="A29" s="425"/>
      <c r="B29" s="425"/>
      <c r="C29" s="425"/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  <c r="O29" s="425"/>
      <c r="P29" s="425"/>
      <c r="Q29" s="425"/>
      <c r="R29" s="425"/>
      <c r="S29" s="425"/>
      <c r="T29" s="425"/>
      <c r="U29" s="425"/>
      <c r="V29" s="425"/>
      <c r="W29" s="425"/>
      <c r="X29" s="425"/>
      <c r="Y29" s="425"/>
      <c r="Z29" s="425"/>
      <c r="AA29" s="425"/>
      <c r="AB29" s="425"/>
      <c r="AC29" s="425"/>
      <c r="AD29" s="425"/>
      <c r="AE29" s="425"/>
      <c r="AF29" s="425"/>
      <c r="AG29" s="425"/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395"/>
      <c r="BA29" s="395"/>
      <c r="BB29" s="395"/>
      <c r="BC29" s="395"/>
      <c r="BD29" s="395"/>
      <c r="BE29" s="395"/>
      <c r="BF29" s="395"/>
      <c r="BG29" s="395"/>
      <c r="BH29" s="395"/>
      <c r="BI29" s="395"/>
      <c r="BJ29" s="395"/>
      <c r="BK29" s="395"/>
      <c r="BL29" s="395"/>
      <c r="BM29" s="395"/>
      <c r="BN29" s="395"/>
      <c r="BO29" s="395"/>
      <c r="BP29" s="395"/>
      <c r="BQ29" s="395"/>
      <c r="BR29" s="395"/>
      <c r="BS29" s="395"/>
      <c r="BT29" s="395"/>
      <c r="BU29" s="395"/>
      <c r="BV29" s="395"/>
      <c r="BW29" s="395"/>
      <c r="BX29" s="395"/>
      <c r="BY29" s="395"/>
      <c r="BZ29" s="395"/>
      <c r="CA29" s="395"/>
      <c r="CB29" s="395"/>
      <c r="CC29" s="395"/>
      <c r="CD29" s="395"/>
      <c r="CE29" s="395"/>
      <c r="CF29" s="395"/>
      <c r="CG29" s="395"/>
      <c r="CH29" s="395"/>
      <c r="CI29" s="395"/>
      <c r="CJ29" s="395"/>
      <c r="CK29" s="395"/>
      <c r="CL29" s="395"/>
      <c r="CM29" s="395"/>
      <c r="CN29" s="395"/>
      <c r="CO29" s="395"/>
      <c r="CP29" s="395"/>
      <c r="CQ29" s="395"/>
      <c r="CR29" s="395"/>
      <c r="CS29" s="395"/>
      <c r="CT29" s="395"/>
      <c r="CU29" s="395"/>
      <c r="CV29" s="395"/>
      <c r="CW29" s="395"/>
      <c r="CX29" s="395"/>
      <c r="CY29" s="395"/>
      <c r="CZ29" s="395"/>
      <c r="DA29" s="395"/>
      <c r="DB29" s="395"/>
      <c r="DC29" s="395"/>
      <c r="DD29" s="395"/>
      <c r="DE29" s="395"/>
      <c r="DF29" s="395"/>
      <c r="DG29" s="395"/>
      <c r="DH29" s="395"/>
      <c r="DI29" s="395"/>
      <c r="DJ29" s="395"/>
      <c r="DK29" s="395"/>
      <c r="DL29" s="395"/>
      <c r="DM29" s="395"/>
      <c r="DN29" s="395"/>
      <c r="DO29" s="395"/>
      <c r="DP29" s="395"/>
      <c r="DQ29" s="395"/>
      <c r="DR29" s="395"/>
      <c r="DS29" s="395"/>
      <c r="DT29" s="395"/>
      <c r="DU29" s="395"/>
      <c r="DV29" s="395"/>
      <c r="DW29" s="395"/>
      <c r="DX29" s="395"/>
      <c r="DY29" s="395"/>
      <c r="DZ29" s="395"/>
      <c r="EA29" s="395"/>
      <c r="EB29" s="395"/>
      <c r="EC29" s="395"/>
      <c r="ED29" s="395"/>
      <c r="EE29" s="395"/>
      <c r="EF29" s="395"/>
      <c r="EG29" s="395"/>
      <c r="EH29" s="395"/>
      <c r="EI29" s="395"/>
      <c r="EJ29" s="395"/>
      <c r="EK29" s="395"/>
      <c r="EL29" s="395"/>
      <c r="EM29" s="395"/>
      <c r="EN29" s="395"/>
      <c r="EO29" s="395"/>
      <c r="EP29" s="395"/>
      <c r="EQ29" s="395"/>
      <c r="ER29" s="395"/>
      <c r="ES29" s="395"/>
      <c r="ET29" s="395"/>
      <c r="EU29" s="395"/>
      <c r="EV29" s="395"/>
      <c r="EW29" s="395"/>
      <c r="EX29" s="395"/>
      <c r="EY29" s="395"/>
      <c r="EZ29" s="395"/>
      <c r="FA29" s="395"/>
      <c r="FB29" s="395"/>
      <c r="FC29" s="395"/>
      <c r="FD29" s="395"/>
      <c r="FE29" s="395"/>
      <c r="FF29" s="395"/>
      <c r="FG29" s="395"/>
      <c r="FH29" s="395"/>
      <c r="FI29" s="395"/>
      <c r="FJ29" s="395"/>
      <c r="FK29" s="395"/>
      <c r="FL29" s="395"/>
      <c r="FM29" s="395"/>
      <c r="FN29" s="395"/>
      <c r="FO29" s="395"/>
      <c r="FP29" s="395"/>
      <c r="FQ29" s="395"/>
      <c r="FR29" s="395"/>
      <c r="FS29" s="395"/>
      <c r="FT29" s="395"/>
      <c r="FU29" s="395"/>
      <c r="FV29" s="395"/>
      <c r="FW29" s="395"/>
      <c r="FX29" s="395"/>
      <c r="FY29" s="395"/>
      <c r="FZ29" s="395"/>
      <c r="GA29" s="395"/>
      <c r="GB29" s="395"/>
      <c r="GC29" s="395"/>
      <c r="GD29" s="395"/>
      <c r="GE29" s="395"/>
      <c r="GF29" s="395"/>
      <c r="GG29" s="395"/>
      <c r="GH29" s="395"/>
      <c r="GI29" s="395"/>
      <c r="GJ29" s="395"/>
      <c r="GK29" s="395"/>
      <c r="GL29" s="395"/>
      <c r="GM29" s="395"/>
      <c r="GN29" s="395"/>
      <c r="GO29" s="395"/>
      <c r="GP29" s="395"/>
      <c r="GQ29" s="395"/>
      <c r="GR29" s="395"/>
      <c r="GS29" s="395"/>
    </row>
    <row r="30" spans="1:201">
      <c r="A30" s="425"/>
      <c r="B30" s="425"/>
      <c r="C30" s="425"/>
      <c r="D30" s="425"/>
      <c r="E30" s="425"/>
      <c r="F30" s="425"/>
      <c r="G30" s="425"/>
      <c r="H30" s="425"/>
      <c r="I30" s="425"/>
      <c r="J30" s="425"/>
      <c r="K30" s="425"/>
      <c r="L30" s="425"/>
      <c r="M30" s="425"/>
      <c r="N30" s="425"/>
      <c r="O30" s="425"/>
      <c r="P30" s="425"/>
      <c r="Q30" s="425"/>
      <c r="R30" s="425"/>
      <c r="S30" s="425"/>
      <c r="T30" s="425"/>
      <c r="U30" s="425"/>
      <c r="V30" s="425"/>
      <c r="W30" s="425"/>
      <c r="X30" s="425"/>
      <c r="Y30" s="425"/>
      <c r="Z30" s="425"/>
      <c r="AA30" s="425"/>
      <c r="AB30" s="425"/>
      <c r="AC30" s="425"/>
      <c r="AD30" s="425"/>
      <c r="AE30" s="425"/>
      <c r="AF30" s="425"/>
      <c r="AG30" s="425"/>
      <c r="AH30" s="425"/>
      <c r="AI30" s="425"/>
      <c r="AJ30" s="425"/>
      <c r="AK30" s="425"/>
      <c r="AL30" s="425"/>
      <c r="AM30" s="425"/>
      <c r="AN30" s="425"/>
      <c r="AO30" s="425"/>
      <c r="AP30" s="425"/>
      <c r="AQ30" s="425"/>
      <c r="AR30" s="425"/>
      <c r="AS30" s="425"/>
      <c r="AT30" s="425"/>
      <c r="AU30" s="425"/>
      <c r="AV30" s="425"/>
      <c r="AW30" s="425"/>
      <c r="AX30" s="425"/>
      <c r="AY30" s="425"/>
      <c r="AZ30" s="395"/>
      <c r="BA30" s="395"/>
      <c r="BB30" s="395"/>
      <c r="BC30" s="395"/>
      <c r="BD30" s="395"/>
      <c r="BE30" s="395"/>
      <c r="BF30" s="395"/>
      <c r="BG30" s="395"/>
      <c r="BH30" s="395"/>
      <c r="BI30" s="395"/>
      <c r="BJ30" s="395"/>
      <c r="BK30" s="395"/>
      <c r="BL30" s="395"/>
      <c r="BM30" s="395"/>
      <c r="BN30" s="395"/>
      <c r="BO30" s="395"/>
      <c r="BP30" s="395"/>
      <c r="BQ30" s="395"/>
      <c r="BR30" s="395"/>
      <c r="BS30" s="395"/>
      <c r="BT30" s="395"/>
      <c r="BU30" s="395"/>
      <c r="BV30" s="395"/>
      <c r="BW30" s="395"/>
      <c r="BX30" s="395"/>
      <c r="BY30" s="395"/>
      <c r="BZ30" s="395"/>
      <c r="CA30" s="395"/>
      <c r="CB30" s="395"/>
      <c r="CC30" s="395"/>
      <c r="CD30" s="395"/>
      <c r="CE30" s="395"/>
      <c r="CF30" s="395"/>
      <c r="CG30" s="395"/>
      <c r="CH30" s="395"/>
      <c r="CI30" s="395"/>
      <c r="CJ30" s="395"/>
      <c r="CK30" s="395"/>
      <c r="CL30" s="395"/>
      <c r="CM30" s="395"/>
      <c r="CN30" s="395"/>
      <c r="CO30" s="395"/>
      <c r="CP30" s="395"/>
      <c r="CQ30" s="395"/>
      <c r="CR30" s="395"/>
      <c r="CS30" s="395"/>
      <c r="CT30" s="395"/>
      <c r="CU30" s="395"/>
      <c r="CV30" s="395"/>
      <c r="CW30" s="395"/>
      <c r="CX30" s="395"/>
      <c r="CY30" s="395"/>
      <c r="CZ30" s="395"/>
      <c r="DA30" s="395"/>
      <c r="DB30" s="395"/>
      <c r="DC30" s="395"/>
      <c r="DD30" s="395"/>
      <c r="DE30" s="395"/>
      <c r="DF30" s="395"/>
      <c r="DG30" s="395"/>
      <c r="DH30" s="395"/>
      <c r="DI30" s="395"/>
      <c r="DJ30" s="395"/>
      <c r="DK30" s="395"/>
      <c r="DL30" s="395"/>
      <c r="DM30" s="395"/>
      <c r="DN30" s="395"/>
      <c r="DO30" s="395"/>
      <c r="DP30" s="395"/>
      <c r="DQ30" s="395"/>
      <c r="DR30" s="395"/>
      <c r="DS30" s="395"/>
      <c r="DT30" s="395"/>
      <c r="DU30" s="395"/>
      <c r="DV30" s="395"/>
      <c r="DW30" s="395"/>
      <c r="DX30" s="395"/>
      <c r="DY30" s="395"/>
      <c r="DZ30" s="395"/>
      <c r="EA30" s="395"/>
      <c r="EB30" s="395"/>
      <c r="EC30" s="395"/>
      <c r="ED30" s="395"/>
      <c r="EE30" s="395"/>
      <c r="EF30" s="395"/>
      <c r="EG30" s="395"/>
      <c r="EH30" s="395"/>
      <c r="EI30" s="395"/>
      <c r="EJ30" s="395"/>
      <c r="EK30" s="395"/>
      <c r="EL30" s="395"/>
      <c r="EM30" s="395"/>
      <c r="EN30" s="395"/>
      <c r="EO30" s="395"/>
      <c r="EP30" s="395"/>
      <c r="EQ30" s="395"/>
      <c r="ER30" s="395"/>
      <c r="ES30" s="395"/>
      <c r="ET30" s="395"/>
      <c r="EU30" s="395"/>
      <c r="EV30" s="395"/>
      <c r="EW30" s="395"/>
      <c r="EX30" s="395"/>
      <c r="EY30" s="395"/>
      <c r="EZ30" s="395"/>
      <c r="FA30" s="395"/>
      <c r="FB30" s="395"/>
      <c r="FC30" s="395"/>
      <c r="FD30" s="395"/>
      <c r="FE30" s="395"/>
      <c r="FF30" s="395"/>
      <c r="FG30" s="395"/>
      <c r="FH30" s="395"/>
      <c r="FI30" s="395"/>
      <c r="FJ30" s="395"/>
      <c r="FK30" s="395"/>
      <c r="FL30" s="395"/>
      <c r="FM30" s="395"/>
      <c r="FN30" s="395"/>
      <c r="FO30" s="395"/>
      <c r="FP30" s="395"/>
      <c r="FQ30" s="395"/>
      <c r="FR30" s="395"/>
      <c r="FS30" s="395"/>
      <c r="FT30" s="395"/>
      <c r="FU30" s="395"/>
      <c r="FV30" s="395"/>
      <c r="FW30" s="395"/>
      <c r="FX30" s="395"/>
      <c r="FY30" s="395"/>
      <c r="FZ30" s="395"/>
      <c r="GA30" s="395"/>
      <c r="GB30" s="395"/>
      <c r="GC30" s="395"/>
      <c r="GD30" s="395"/>
      <c r="GE30" s="395"/>
      <c r="GF30" s="395"/>
      <c r="GG30" s="395"/>
      <c r="GH30" s="395"/>
      <c r="GI30" s="395"/>
      <c r="GJ30" s="395"/>
      <c r="GK30" s="395"/>
      <c r="GL30" s="395"/>
      <c r="GM30" s="395"/>
      <c r="GN30" s="395"/>
      <c r="GO30" s="395"/>
      <c r="GP30" s="395"/>
      <c r="GQ30" s="395"/>
      <c r="GR30" s="395"/>
      <c r="GS30" s="395"/>
    </row>
    <row r="32" spans="1:201">
      <c r="A32" s="423" t="s">
        <v>9532</v>
      </c>
      <c r="B32" s="423">
        <f>COUNTIF(Input!C7:GT7, TRUE)</f>
        <v>0</v>
      </c>
    </row>
    <row r="33" spans="1:201">
      <c r="A33" s="423" t="s">
        <v>9533</v>
      </c>
      <c r="B33" s="423">
        <f>COUNTIF(Input!C8:GT8, TRUE)</f>
        <v>0</v>
      </c>
    </row>
    <row r="34" spans="1:201">
      <c r="A34" s="423" t="s">
        <v>9534</v>
      </c>
      <c r="B34" s="423">
        <f>COUNTIF(Input!C12:GT12, TRUE)</f>
        <v>0</v>
      </c>
    </row>
    <row r="35" spans="1:201">
      <c r="A35" s="426" t="s">
        <v>9535</v>
      </c>
      <c r="B35" s="426" t="b">
        <f>SUM(B32:B34)&gt;=5</f>
        <v>0</v>
      </c>
    </row>
    <row r="36" spans="1:201">
      <c r="A36" s="424" t="s">
        <v>9537</v>
      </c>
      <c r="B36" s="424">
        <v>1</v>
      </c>
      <c r="C36" s="424">
        <v>2</v>
      </c>
      <c r="D36" s="424">
        <v>3</v>
      </c>
      <c r="E36" s="424">
        <v>4</v>
      </c>
      <c r="F36" s="424">
        <v>5</v>
      </c>
      <c r="G36" s="424">
        <v>6</v>
      </c>
      <c r="H36" s="424">
        <v>7</v>
      </c>
      <c r="I36" s="424">
        <v>8</v>
      </c>
      <c r="J36" s="424">
        <v>9</v>
      </c>
      <c r="K36" s="424">
        <v>10</v>
      </c>
      <c r="L36" s="424">
        <v>11</v>
      </c>
      <c r="M36" s="424">
        <v>12</v>
      </c>
      <c r="N36" s="424">
        <v>13</v>
      </c>
      <c r="O36" s="424">
        <v>14</v>
      </c>
      <c r="P36" s="424">
        <v>15</v>
      </c>
      <c r="Q36" s="424">
        <v>16</v>
      </c>
      <c r="R36" s="424">
        <v>17</v>
      </c>
      <c r="S36" s="424">
        <v>18</v>
      </c>
      <c r="T36" s="424">
        <v>19</v>
      </c>
      <c r="U36" s="424">
        <v>20</v>
      </c>
      <c r="V36" s="424">
        <v>21</v>
      </c>
      <c r="W36" s="424">
        <v>22</v>
      </c>
      <c r="X36" s="424">
        <v>23</v>
      </c>
      <c r="Y36" s="424">
        <v>24</v>
      </c>
      <c r="Z36" s="424">
        <v>25</v>
      </c>
      <c r="AA36" s="424">
        <v>26</v>
      </c>
      <c r="AB36" s="424">
        <v>27</v>
      </c>
      <c r="AC36" s="424">
        <v>28</v>
      </c>
      <c r="AD36" s="424">
        <v>29</v>
      </c>
      <c r="AE36" s="424">
        <v>30</v>
      </c>
      <c r="AF36" s="424">
        <v>31</v>
      </c>
      <c r="AG36" s="424">
        <v>32</v>
      </c>
      <c r="AH36" s="424">
        <v>33</v>
      </c>
      <c r="AI36" s="424">
        <v>34</v>
      </c>
      <c r="AJ36" s="424">
        <v>35</v>
      </c>
      <c r="AK36" s="424">
        <v>36</v>
      </c>
      <c r="AL36" s="424">
        <v>37</v>
      </c>
      <c r="AM36" s="424">
        <v>38</v>
      </c>
      <c r="AN36" s="424">
        <v>39</v>
      </c>
      <c r="AO36" s="424">
        <v>40</v>
      </c>
      <c r="AP36" s="424">
        <v>41</v>
      </c>
      <c r="AQ36" s="424">
        <v>42</v>
      </c>
      <c r="AR36" s="424">
        <v>43</v>
      </c>
      <c r="AS36" s="424">
        <v>44</v>
      </c>
      <c r="AT36" s="424">
        <v>45</v>
      </c>
      <c r="AU36" s="424">
        <v>46</v>
      </c>
      <c r="AV36" s="424">
        <v>47</v>
      </c>
      <c r="AW36" s="424">
        <v>48</v>
      </c>
      <c r="AX36" s="424">
        <v>49</v>
      </c>
      <c r="AY36" s="424">
        <v>50</v>
      </c>
      <c r="AZ36" s="424">
        <v>51</v>
      </c>
      <c r="BA36" s="424">
        <v>52</v>
      </c>
      <c r="BB36" s="424">
        <v>53</v>
      </c>
      <c r="BC36" s="424">
        <v>54</v>
      </c>
      <c r="BD36" s="424">
        <v>55</v>
      </c>
      <c r="BE36" s="424">
        <v>56</v>
      </c>
      <c r="BF36" s="424">
        <v>57</v>
      </c>
      <c r="BG36" s="424">
        <v>58</v>
      </c>
      <c r="BH36" s="424">
        <v>59</v>
      </c>
      <c r="BI36" s="424">
        <v>60</v>
      </c>
      <c r="BJ36" s="424">
        <v>61</v>
      </c>
      <c r="BK36" s="424">
        <v>62</v>
      </c>
      <c r="BL36" s="424">
        <v>63</v>
      </c>
      <c r="BM36" s="424">
        <v>64</v>
      </c>
      <c r="BN36" s="424">
        <v>65</v>
      </c>
      <c r="BO36" s="424">
        <v>66</v>
      </c>
      <c r="BP36" s="424">
        <v>67</v>
      </c>
      <c r="BQ36" s="424">
        <v>68</v>
      </c>
      <c r="BR36" s="424">
        <v>69</v>
      </c>
      <c r="BS36" s="424">
        <v>70</v>
      </c>
      <c r="BT36" s="424">
        <v>71</v>
      </c>
      <c r="BU36" s="424">
        <v>72</v>
      </c>
      <c r="BV36" s="424">
        <v>73</v>
      </c>
      <c r="BW36" s="424">
        <v>74</v>
      </c>
      <c r="BX36" s="424">
        <v>75</v>
      </c>
      <c r="BY36" s="424">
        <v>76</v>
      </c>
      <c r="BZ36" s="424">
        <v>77</v>
      </c>
      <c r="CA36" s="424">
        <v>78</v>
      </c>
      <c r="CB36" s="424">
        <v>79</v>
      </c>
      <c r="CC36" s="424">
        <v>80</v>
      </c>
      <c r="CD36" s="424">
        <v>81</v>
      </c>
      <c r="CE36" s="424">
        <v>82</v>
      </c>
      <c r="CF36" s="424">
        <v>83</v>
      </c>
      <c r="CG36" s="424">
        <v>84</v>
      </c>
      <c r="CH36" s="424">
        <v>85</v>
      </c>
      <c r="CI36" s="424">
        <v>86</v>
      </c>
      <c r="CJ36" s="424">
        <v>87</v>
      </c>
      <c r="CK36" s="424">
        <v>88</v>
      </c>
      <c r="CL36" s="424">
        <v>89</v>
      </c>
      <c r="CM36" s="424">
        <v>90</v>
      </c>
      <c r="CN36" s="424">
        <v>91</v>
      </c>
      <c r="CO36" s="424">
        <v>92</v>
      </c>
      <c r="CP36" s="424">
        <v>93</v>
      </c>
      <c r="CQ36" s="424">
        <v>94</v>
      </c>
      <c r="CR36" s="424">
        <v>95</v>
      </c>
      <c r="CS36" s="424">
        <v>96</v>
      </c>
      <c r="CT36" s="424">
        <v>97</v>
      </c>
      <c r="CU36" s="424">
        <v>98</v>
      </c>
      <c r="CV36" s="424">
        <v>99</v>
      </c>
      <c r="CW36" s="424">
        <v>100</v>
      </c>
      <c r="CX36" s="424">
        <v>101</v>
      </c>
      <c r="CY36" s="424">
        <v>102</v>
      </c>
      <c r="CZ36" s="424">
        <v>103</v>
      </c>
      <c r="DA36" s="424">
        <v>104</v>
      </c>
      <c r="DB36" s="424">
        <v>105</v>
      </c>
      <c r="DC36" s="424">
        <v>106</v>
      </c>
      <c r="DD36" s="424">
        <v>107</v>
      </c>
      <c r="DE36" s="424">
        <v>108</v>
      </c>
      <c r="DF36" s="424">
        <v>109</v>
      </c>
      <c r="DG36" s="424">
        <v>110</v>
      </c>
      <c r="DH36" s="424">
        <v>111</v>
      </c>
      <c r="DI36" s="424">
        <v>112</v>
      </c>
      <c r="DJ36" s="424">
        <v>113</v>
      </c>
      <c r="DK36" s="424">
        <v>114</v>
      </c>
      <c r="DL36" s="424">
        <v>115</v>
      </c>
      <c r="DM36" s="424">
        <v>116</v>
      </c>
      <c r="DN36" s="424">
        <v>117</v>
      </c>
      <c r="DO36" s="424">
        <v>118</v>
      </c>
      <c r="DP36" s="424">
        <v>119</v>
      </c>
      <c r="DQ36" s="424">
        <v>120</v>
      </c>
      <c r="DR36" s="424">
        <v>121</v>
      </c>
      <c r="DS36" s="424">
        <v>122</v>
      </c>
      <c r="DT36" s="424">
        <v>123</v>
      </c>
      <c r="DU36" s="424">
        <v>124</v>
      </c>
      <c r="DV36" s="424">
        <v>125</v>
      </c>
      <c r="DW36" s="424">
        <v>126</v>
      </c>
      <c r="DX36" s="424">
        <v>127</v>
      </c>
      <c r="DY36" s="424">
        <v>128</v>
      </c>
      <c r="DZ36" s="424">
        <v>129</v>
      </c>
      <c r="EA36" s="424">
        <v>130</v>
      </c>
      <c r="EB36" s="424">
        <v>131</v>
      </c>
      <c r="EC36" s="424">
        <v>132</v>
      </c>
      <c r="ED36" s="424">
        <v>133</v>
      </c>
      <c r="EE36" s="424">
        <v>134</v>
      </c>
      <c r="EF36" s="424">
        <v>135</v>
      </c>
      <c r="EG36" s="424">
        <v>136</v>
      </c>
      <c r="EH36" s="424">
        <v>137</v>
      </c>
      <c r="EI36" s="424">
        <v>138</v>
      </c>
      <c r="EJ36" s="424">
        <v>139</v>
      </c>
      <c r="EK36" s="424">
        <v>140</v>
      </c>
      <c r="EL36" s="424">
        <v>141</v>
      </c>
      <c r="EM36" s="424">
        <v>142</v>
      </c>
      <c r="EN36" s="424">
        <v>143</v>
      </c>
      <c r="EO36" s="424">
        <v>144</v>
      </c>
      <c r="EP36" s="424">
        <v>145</v>
      </c>
      <c r="EQ36" s="424">
        <v>146</v>
      </c>
      <c r="ER36" s="424">
        <v>147</v>
      </c>
      <c r="ES36" s="424">
        <v>148</v>
      </c>
      <c r="ET36" s="424">
        <v>149</v>
      </c>
      <c r="EU36" s="424">
        <v>150</v>
      </c>
      <c r="EV36" s="424">
        <v>151</v>
      </c>
      <c r="EW36" s="424">
        <v>152</v>
      </c>
      <c r="EX36" s="424">
        <v>153</v>
      </c>
      <c r="EY36" s="424">
        <v>154</v>
      </c>
      <c r="EZ36" s="424">
        <v>155</v>
      </c>
      <c r="FA36" s="424">
        <v>156</v>
      </c>
      <c r="FB36" s="424">
        <v>157</v>
      </c>
      <c r="FC36" s="424">
        <v>158</v>
      </c>
      <c r="FD36" s="424">
        <v>159</v>
      </c>
      <c r="FE36" s="424">
        <v>160</v>
      </c>
      <c r="FF36" s="424">
        <v>161</v>
      </c>
      <c r="FG36" s="424">
        <v>162</v>
      </c>
      <c r="FH36" s="424">
        <v>163</v>
      </c>
      <c r="FI36" s="424">
        <v>164</v>
      </c>
      <c r="FJ36" s="424">
        <v>165</v>
      </c>
      <c r="FK36" s="424">
        <v>166</v>
      </c>
      <c r="FL36" s="424">
        <v>167</v>
      </c>
      <c r="FM36" s="424">
        <v>168</v>
      </c>
      <c r="FN36" s="424">
        <v>169</v>
      </c>
      <c r="FO36" s="424">
        <v>170</v>
      </c>
      <c r="FP36" s="424">
        <v>171</v>
      </c>
      <c r="FQ36" s="424">
        <v>172</v>
      </c>
      <c r="FR36" s="424">
        <v>173</v>
      </c>
      <c r="FS36" s="424">
        <v>174</v>
      </c>
      <c r="FT36" s="424">
        <v>175</v>
      </c>
      <c r="FU36" s="424">
        <v>176</v>
      </c>
      <c r="FV36" s="424">
        <v>177</v>
      </c>
      <c r="FW36" s="424">
        <v>178</v>
      </c>
      <c r="FX36" s="424">
        <v>179</v>
      </c>
      <c r="FY36" s="424">
        <v>180</v>
      </c>
      <c r="FZ36" s="424">
        <v>181</v>
      </c>
      <c r="GA36" s="424">
        <v>182</v>
      </c>
      <c r="GB36" s="424">
        <v>183</v>
      </c>
      <c r="GC36" s="424">
        <v>184</v>
      </c>
      <c r="GD36" s="424">
        <v>185</v>
      </c>
      <c r="GE36" s="424">
        <v>186</v>
      </c>
      <c r="GF36" s="424">
        <v>187</v>
      </c>
      <c r="GG36" s="424">
        <v>188</v>
      </c>
      <c r="GH36" s="424">
        <v>189</v>
      </c>
      <c r="GI36" s="424">
        <v>190</v>
      </c>
      <c r="GJ36" s="424">
        <v>191</v>
      </c>
      <c r="GK36" s="424">
        <v>192</v>
      </c>
      <c r="GL36" s="424">
        <v>193</v>
      </c>
      <c r="GM36" s="424">
        <v>194</v>
      </c>
      <c r="GN36" s="424">
        <v>195</v>
      </c>
      <c r="GO36" s="424">
        <v>196</v>
      </c>
      <c r="GP36" s="424">
        <v>197</v>
      </c>
      <c r="GQ36" s="424">
        <v>198</v>
      </c>
      <c r="GR36" s="424">
        <v>199</v>
      </c>
      <c r="GS36" s="424">
        <v>200</v>
      </c>
    </row>
    <row r="37" spans="1:201">
      <c r="A37" s="423" t="s">
        <v>206</v>
      </c>
      <c r="B37" s="423" t="b">
        <f>OR(AND(SUM(Input!C2)&gt;0,Input!C4&gt;0),Input!C2="?")</f>
        <v>1</v>
      </c>
      <c r="C37" s="423" t="b">
        <f>OR(AND(SUM(Input!D2)&gt;0,Input!D4&gt;0),Input!D2="?")</f>
        <v>1</v>
      </c>
      <c r="D37" s="423" t="b">
        <f>OR(AND(SUM(Input!E2)&gt;0,Input!E4&gt;0),Input!E2="?")</f>
        <v>1</v>
      </c>
      <c r="E37" s="423" t="b">
        <f>OR(AND(SUM(Input!F2)&gt;0,Input!F4&gt;0),Input!F2="?")</f>
        <v>1</v>
      </c>
      <c r="F37" s="423" t="b">
        <f>OR(AND(SUM(Input!G2)&gt;0,Input!G4&gt;0),Input!G2="?")</f>
        <v>1</v>
      </c>
      <c r="G37" s="423" t="b">
        <f>OR(AND(SUM(Input!H2)&gt;0,Input!H4&gt;0),Input!H2="?")</f>
        <v>1</v>
      </c>
      <c r="H37" s="423" t="b">
        <f>OR(AND(SUM(Input!I2)&gt;0,Input!I4&gt;0),Input!I2="?")</f>
        <v>1</v>
      </c>
      <c r="I37" s="423" t="b">
        <f>OR(AND(SUM(Input!J2)&gt;0,Input!J4&gt;0),Input!J2="?")</f>
        <v>1</v>
      </c>
      <c r="J37" s="423" t="b">
        <f>OR(AND(SUM(Input!K2)&gt;0,Input!K4&gt;0),Input!K2="?")</f>
        <v>1</v>
      </c>
      <c r="K37" s="423" t="b">
        <f>OR(AND(SUM(Input!L2)&gt;0,Input!L4&gt;0),Input!L2="?")</f>
        <v>1</v>
      </c>
      <c r="L37" s="423" t="b">
        <f>OR(AND(SUM(Input!M2)&gt;0,Input!M4&gt;0),Input!M2="?")</f>
        <v>1</v>
      </c>
      <c r="M37" s="423" t="b">
        <f>OR(AND(SUM(Input!N2)&gt;0,Input!N4&gt;0),Input!N2="?")</f>
        <v>1</v>
      </c>
      <c r="N37" s="423" t="b">
        <f>OR(AND(SUM(Input!O2)&gt;0,Input!O4&gt;0),Input!O2="?")</f>
        <v>1</v>
      </c>
      <c r="O37" s="423" t="b">
        <f>OR(AND(SUM(Input!P2)&gt;0,Input!P4&gt;0),Input!P2="?")</f>
        <v>1</v>
      </c>
      <c r="P37" s="423" t="b">
        <f>OR(AND(SUM(Input!Q2)&gt;0,Input!Q4&gt;0),Input!Q2="?")</f>
        <v>1</v>
      </c>
      <c r="Q37" s="423" t="b">
        <f>OR(AND(SUM(Input!R2)&gt;0,Input!R4&gt;0),Input!R2="?")</f>
        <v>1</v>
      </c>
      <c r="R37" s="423" t="b">
        <f>OR(AND(SUM(Input!S2)&gt;0,Input!S4&gt;0),Input!S2="?")</f>
        <v>1</v>
      </c>
      <c r="S37" s="423" t="b">
        <f>OR(AND(SUM(Input!T2)&gt;0,Input!T4&gt;0),Input!T2="?")</f>
        <v>1</v>
      </c>
      <c r="T37" s="423" t="b">
        <f>OR(AND(SUM(Input!U2)&gt;0,Input!U4&gt;0),Input!U2="?")</f>
        <v>1</v>
      </c>
      <c r="U37" s="423" t="b">
        <f>OR(AND(SUM(Input!V2)&gt;0,Input!V4&gt;0),Input!V2="?")</f>
        <v>1</v>
      </c>
      <c r="V37" s="423" t="b">
        <f>OR(AND(SUM(Input!W2)&gt;0,Input!W4&gt;0),Input!W2="?")</f>
        <v>1</v>
      </c>
      <c r="W37" s="423" t="b">
        <f>OR(AND(SUM(Input!X2)&gt;0,Input!X4&gt;0),Input!X2="?")</f>
        <v>1</v>
      </c>
      <c r="X37" s="423" t="b">
        <f>OR(AND(SUM(Input!Y2)&gt;0,Input!Y4&gt;0),Input!Y2="?")</f>
        <v>1</v>
      </c>
      <c r="Y37" s="423" t="b">
        <f>OR(AND(SUM(Input!Z2)&gt;0,Input!Z4&gt;0),Input!Z2="?")</f>
        <v>1</v>
      </c>
      <c r="Z37" s="423" t="b">
        <f>OR(AND(SUM(Input!AA2)&gt;0,Input!AA4&gt;0),Input!AA2="?")</f>
        <v>1</v>
      </c>
      <c r="AA37" s="423" t="b">
        <f>OR(AND(SUM(Input!AB2)&gt;0,Input!AB4&gt;0),Input!AB2="?")</f>
        <v>1</v>
      </c>
      <c r="AB37" s="423" t="b">
        <f>OR(AND(SUM(Input!AC2)&gt;0,Input!AC4&gt;0),Input!AC2="?")</f>
        <v>1</v>
      </c>
      <c r="AC37" s="423" t="b">
        <f>OR(AND(SUM(Input!AD2)&gt;0,Input!AD4&gt;0),Input!AD2="?")</f>
        <v>1</v>
      </c>
      <c r="AD37" s="423" t="b">
        <f>OR(AND(SUM(Input!AE2)&gt;0,Input!AE4&gt;0),Input!AE2="?")</f>
        <v>1</v>
      </c>
      <c r="AE37" s="423" t="b">
        <f>OR(AND(SUM(Input!AF2)&gt;0,Input!AF4&gt;0),Input!AF2="?")</f>
        <v>1</v>
      </c>
      <c r="AF37" s="423" t="b">
        <f>OR(AND(SUM(Input!AG2)&gt;0,Input!AG4&gt;0),Input!AG2="?")</f>
        <v>1</v>
      </c>
      <c r="AG37" s="423" t="b">
        <f>OR(AND(SUM(Input!AH2)&gt;0,Input!AH4&gt;0),Input!AH2="?")</f>
        <v>1</v>
      </c>
      <c r="AH37" s="423" t="b">
        <f>OR(AND(SUM(Input!AI2)&gt;0,Input!AI4&gt;0),Input!AI2="?")</f>
        <v>1</v>
      </c>
      <c r="AI37" s="423" t="b">
        <f>OR(AND(SUM(Input!AJ2)&gt;0,Input!AJ4&gt;0),Input!AJ2="?")</f>
        <v>1</v>
      </c>
      <c r="AJ37" s="423" t="b">
        <f>OR(AND(SUM(Input!AK2)&gt;0,Input!AK4&gt;0),Input!AK2="?")</f>
        <v>1</v>
      </c>
      <c r="AK37" s="423" t="b">
        <f>OR(AND(SUM(Input!AL2)&gt;0,Input!AL4&gt;0),Input!AL2="?")</f>
        <v>1</v>
      </c>
      <c r="AL37" s="423" t="b">
        <f>OR(AND(SUM(Input!AM2)&gt;0,Input!AM4&gt;0),Input!AM2="?")</f>
        <v>1</v>
      </c>
      <c r="AM37" s="423" t="b">
        <f>OR(AND(SUM(Input!AN2)&gt;0,Input!AN4&gt;0),Input!AN2="?")</f>
        <v>1</v>
      </c>
      <c r="AN37" s="423" t="b">
        <f>OR(AND(SUM(Input!AO2)&gt;0,Input!AO4&gt;0),Input!AO2="?")</f>
        <v>1</v>
      </c>
      <c r="AO37" s="423" t="b">
        <f>OR(AND(SUM(Input!AP2)&gt;0,Input!AP4&gt;0),Input!AP2="?")</f>
        <v>1</v>
      </c>
      <c r="AP37" s="423" t="b">
        <f>OR(AND(SUM(Input!AQ2)&gt;0,Input!AQ4&gt;0),Input!AQ2="?")</f>
        <v>1</v>
      </c>
      <c r="AQ37" s="423" t="b">
        <f>OR(AND(SUM(Input!AR2)&gt;0,Input!AR4&gt;0),Input!AR2="?")</f>
        <v>1</v>
      </c>
      <c r="AR37" s="423" t="b">
        <f>OR(AND(SUM(Input!AS2)&gt;0,Input!AS4&gt;0),Input!AS2="?")</f>
        <v>1</v>
      </c>
      <c r="AS37" s="423" t="b">
        <f>OR(AND(SUM(Input!AT2)&gt;0,Input!AT4&gt;0),Input!AT2="?")</f>
        <v>1</v>
      </c>
      <c r="AT37" s="423" t="b">
        <f>OR(AND(SUM(Input!AU2)&gt;0,Input!AU4&gt;0),Input!AU2="?")</f>
        <v>1</v>
      </c>
      <c r="AU37" s="423" t="b">
        <f>OR(AND(SUM(Input!AV2)&gt;0,Input!AV4&gt;0),Input!AV2="?")</f>
        <v>1</v>
      </c>
      <c r="AV37" s="423" t="b">
        <f>OR(AND(SUM(Input!AW2)&gt;0,Input!AW4&gt;0),Input!AW2="?")</f>
        <v>1</v>
      </c>
      <c r="AW37" s="423" t="b">
        <f>OR(AND(SUM(Input!AX2)&gt;0,Input!AX4&gt;0),Input!AX2="?")</f>
        <v>1</v>
      </c>
      <c r="AX37" s="423" t="b">
        <f>OR(AND(SUM(Input!AY2)&gt;0,Input!AY4&gt;0),Input!AY2="?")</f>
        <v>1</v>
      </c>
      <c r="AY37" s="423" t="b">
        <f>OR(AND(SUM(Input!AZ2)&gt;0,Input!AZ4&gt;0),Input!AZ2="?")</f>
        <v>1</v>
      </c>
      <c r="AZ37" s="423" t="b">
        <f>OR(AND(SUM(Input!BA2)&gt;0,Input!BA4&gt;0),Input!BA2="?")</f>
        <v>1</v>
      </c>
      <c r="BA37" s="423" t="b">
        <f>OR(AND(SUM(Input!BB2)&gt;0,Input!BB4&gt;0),Input!BB2="?")</f>
        <v>1</v>
      </c>
      <c r="BB37" s="423" t="b">
        <f>OR(AND(SUM(Input!BC2)&gt;0,Input!BC4&gt;0),Input!BC2="?")</f>
        <v>1</v>
      </c>
      <c r="BC37" s="423" t="b">
        <f>OR(AND(SUM(Input!BD2)&gt;0,Input!BD4&gt;0),Input!BD2="?")</f>
        <v>1</v>
      </c>
      <c r="BD37" s="423" t="b">
        <f>OR(AND(SUM(Input!BE2)&gt;0,Input!BE4&gt;0),Input!BE2="?")</f>
        <v>1</v>
      </c>
      <c r="BE37" s="423" t="b">
        <f>OR(AND(SUM(Input!BF2)&gt;0,Input!BF4&gt;0),Input!BF2="?")</f>
        <v>1</v>
      </c>
      <c r="BF37" s="423" t="b">
        <f>OR(AND(SUM(Input!BG2)&gt;0,Input!BG4&gt;0),Input!BG2="?")</f>
        <v>1</v>
      </c>
      <c r="BG37" s="423" t="b">
        <f>OR(AND(SUM(Input!BH2)&gt;0,Input!BH4&gt;0),Input!BH2="?")</f>
        <v>1</v>
      </c>
      <c r="BH37" s="423" t="b">
        <f>OR(AND(SUM(Input!BI2)&gt;0,Input!BI4&gt;0),Input!BI2="?")</f>
        <v>1</v>
      </c>
      <c r="BI37" s="423" t="b">
        <f>OR(AND(SUM(Input!BJ2)&gt;0,Input!BJ4&gt;0),Input!BJ2="?")</f>
        <v>1</v>
      </c>
      <c r="BJ37" s="423" t="b">
        <f>OR(AND(SUM(Input!BK2)&gt;0,Input!BK4&gt;0),Input!BK2="?")</f>
        <v>1</v>
      </c>
      <c r="BK37" s="423" t="b">
        <f>OR(AND(SUM(Input!BL2)&gt;0,Input!BL4&gt;0),Input!BL2="?")</f>
        <v>1</v>
      </c>
      <c r="BL37" s="423" t="b">
        <f>OR(AND(SUM(Input!BM2)&gt;0,Input!BM4&gt;0),Input!BM2="?")</f>
        <v>1</v>
      </c>
      <c r="BM37" s="423" t="b">
        <f>OR(AND(SUM(Input!BN2)&gt;0,Input!BN4&gt;0),Input!BN2="?")</f>
        <v>1</v>
      </c>
      <c r="BN37" s="423" t="b">
        <f>OR(AND(SUM(Input!BO2)&gt;0,Input!BO4&gt;0),Input!BO2="?")</f>
        <v>1</v>
      </c>
      <c r="BO37" s="423" t="b">
        <f>OR(AND(SUM(Input!BP2)&gt;0,Input!BP4&gt;0),Input!BP2="?")</f>
        <v>1</v>
      </c>
      <c r="BP37" s="423" t="b">
        <f>OR(AND(SUM(Input!BQ2)&gt;0,Input!BQ4&gt;0),Input!BQ2="?")</f>
        <v>1</v>
      </c>
      <c r="BQ37" s="423" t="b">
        <f>OR(AND(SUM(Input!BR2)&gt;0,Input!BR4&gt;0),Input!BR2="?")</f>
        <v>1</v>
      </c>
      <c r="BR37" s="423" t="b">
        <f>OR(AND(SUM(Input!BS2)&gt;0,Input!BS4&gt;0),Input!BS2="?")</f>
        <v>1</v>
      </c>
      <c r="BS37" s="423" t="b">
        <f>OR(AND(SUM(Input!BT2)&gt;0,Input!BT4&gt;0),Input!BT2="?")</f>
        <v>1</v>
      </c>
      <c r="BT37" s="423" t="b">
        <f>OR(AND(SUM(Input!BU2)&gt;0,Input!BU4&gt;0),Input!BU2="?")</f>
        <v>1</v>
      </c>
      <c r="BU37" s="423" t="b">
        <f>OR(AND(SUM(Input!BV2)&gt;0,Input!BV4&gt;0),Input!BV2="?")</f>
        <v>1</v>
      </c>
      <c r="BV37" s="423" t="b">
        <f>OR(AND(SUM(Input!BW2)&gt;0,Input!BW4&gt;0),Input!BW2="?")</f>
        <v>1</v>
      </c>
      <c r="BW37" s="423" t="b">
        <f>OR(AND(SUM(Input!BX2)&gt;0,Input!BX4&gt;0),Input!BX2="?")</f>
        <v>1</v>
      </c>
      <c r="BX37" s="423" t="b">
        <f>OR(AND(SUM(Input!BY2)&gt;0,Input!BY4&gt;0),Input!BY2="?")</f>
        <v>1</v>
      </c>
      <c r="BY37" s="423" t="b">
        <f>OR(AND(SUM(Input!BZ2)&gt;0,Input!BZ4&gt;0),Input!BZ2="?")</f>
        <v>1</v>
      </c>
      <c r="BZ37" s="423" t="b">
        <f>OR(AND(SUM(Input!CA2)&gt;0,Input!CA4&gt;0),Input!CA2="?")</f>
        <v>1</v>
      </c>
      <c r="CA37" s="423" t="b">
        <f>OR(AND(SUM(Input!CB2)&gt;0,Input!CB4&gt;0),Input!CB2="?")</f>
        <v>1</v>
      </c>
      <c r="CB37" s="423" t="b">
        <f>OR(AND(SUM(Input!CC2)&gt;0,Input!CC4&gt;0),Input!CC2="?")</f>
        <v>1</v>
      </c>
      <c r="CC37" s="423" t="b">
        <f>OR(AND(SUM(Input!CD2)&gt;0,Input!CD4&gt;0),Input!CD2="?")</f>
        <v>1</v>
      </c>
      <c r="CD37" s="423" t="b">
        <f>OR(AND(SUM(Input!CE2)&gt;0,Input!CE4&gt;0),Input!CE2="?")</f>
        <v>1</v>
      </c>
      <c r="CE37" s="423" t="b">
        <f>OR(AND(SUM(Input!CF2)&gt;0,Input!CF4&gt;0),Input!CF2="?")</f>
        <v>1</v>
      </c>
      <c r="CF37" s="423" t="b">
        <f>OR(AND(SUM(Input!CG2)&gt;0,Input!CG4&gt;0),Input!CG2="?")</f>
        <v>1</v>
      </c>
      <c r="CG37" s="423" t="b">
        <f>OR(AND(SUM(Input!CH2)&gt;0,Input!CH4&gt;0),Input!CH2="?")</f>
        <v>1</v>
      </c>
      <c r="CH37" s="423" t="b">
        <f>OR(AND(SUM(Input!CI2)&gt;0,Input!CI4&gt;0),Input!CI2="?")</f>
        <v>1</v>
      </c>
      <c r="CI37" s="423" t="b">
        <f>OR(AND(SUM(Input!CJ2)&gt;0,Input!CJ4&gt;0),Input!CJ2="?")</f>
        <v>1</v>
      </c>
      <c r="CJ37" s="423" t="b">
        <f>OR(AND(SUM(Input!CK2)&gt;0,Input!CK4&gt;0),Input!CK2="?")</f>
        <v>1</v>
      </c>
      <c r="CK37" s="423" t="b">
        <f>OR(AND(SUM(Input!CL2)&gt;0,Input!CL4&gt;0),Input!CL2="?")</f>
        <v>1</v>
      </c>
      <c r="CL37" s="423" t="b">
        <f>OR(AND(SUM(Input!CM2)&gt;0,Input!CM4&gt;0),Input!CM2="?")</f>
        <v>1</v>
      </c>
      <c r="CM37" s="423" t="b">
        <f>OR(AND(SUM(Input!CN2)&gt;0,Input!CN4&gt;0),Input!CN2="?")</f>
        <v>1</v>
      </c>
      <c r="CN37" s="423" t="b">
        <f>OR(AND(SUM(Input!CO2)&gt;0,Input!CO4&gt;0),Input!CO2="?")</f>
        <v>1</v>
      </c>
      <c r="CO37" s="423" t="b">
        <f>OR(AND(SUM(Input!CP2)&gt;0,Input!CP4&gt;0),Input!CP2="?")</f>
        <v>1</v>
      </c>
      <c r="CP37" s="423" t="b">
        <f>OR(AND(SUM(Input!CQ2)&gt;0,Input!CQ4&gt;0),Input!CQ2="?")</f>
        <v>1</v>
      </c>
      <c r="CQ37" s="423" t="b">
        <f>OR(AND(SUM(Input!CR2)&gt;0,Input!CR4&gt;0),Input!CR2="?")</f>
        <v>1</v>
      </c>
      <c r="CR37" s="423" t="b">
        <f>OR(AND(SUM(Input!CS2)&gt;0,Input!CS4&gt;0),Input!CS2="?")</f>
        <v>1</v>
      </c>
      <c r="CS37" s="423" t="b">
        <f>OR(AND(SUM(Input!CT2)&gt;0,Input!CT4&gt;0),Input!CT2="?")</f>
        <v>1</v>
      </c>
      <c r="CT37" s="423" t="b">
        <f>OR(AND(SUM(Input!CU2)&gt;0,Input!CU4&gt;0),Input!CU2="?")</f>
        <v>1</v>
      </c>
      <c r="CU37" s="423" t="b">
        <f>OR(AND(SUM(Input!CV2)&gt;0,Input!CV4&gt;0),Input!CV2="?")</f>
        <v>1</v>
      </c>
      <c r="CV37" s="423" t="b">
        <f>OR(AND(SUM(Input!CW2)&gt;0,Input!CW4&gt;0),Input!CW2="?")</f>
        <v>1</v>
      </c>
      <c r="CW37" s="423" t="b">
        <f>OR(AND(SUM(Input!CX2)&gt;0,Input!CX4&gt;0),Input!CX2="?")</f>
        <v>1</v>
      </c>
      <c r="CX37" s="423" t="b">
        <f>OR(AND(SUM(Input!CY2)&gt;0,Input!CY4&gt;0),Input!CY2="?")</f>
        <v>1</v>
      </c>
      <c r="CY37" s="423" t="b">
        <f>OR(AND(SUM(Input!CZ2)&gt;0,Input!CZ4&gt;0),Input!CZ2="?")</f>
        <v>1</v>
      </c>
      <c r="CZ37" s="423" t="b">
        <f>OR(AND(SUM(Input!DA2)&gt;0,Input!DA4&gt;0),Input!DA2="?")</f>
        <v>1</v>
      </c>
      <c r="DA37" s="423" t="b">
        <f>OR(AND(SUM(Input!DB2)&gt;0,Input!DB4&gt;0),Input!DB2="?")</f>
        <v>1</v>
      </c>
      <c r="DB37" s="423" t="b">
        <f>OR(AND(SUM(Input!DC2)&gt;0,Input!DC4&gt;0),Input!DC2="?")</f>
        <v>1</v>
      </c>
      <c r="DC37" s="423" t="b">
        <f>OR(AND(SUM(Input!DD2)&gt;0,Input!DD4&gt;0),Input!DD2="?")</f>
        <v>1</v>
      </c>
      <c r="DD37" s="423" t="b">
        <f>OR(AND(SUM(Input!DE2)&gt;0,Input!DE4&gt;0),Input!DE2="?")</f>
        <v>1</v>
      </c>
      <c r="DE37" s="423" t="b">
        <f>OR(AND(SUM(Input!DF2)&gt;0,Input!DF4&gt;0),Input!DF2="?")</f>
        <v>1</v>
      </c>
      <c r="DF37" s="423" t="b">
        <f>OR(AND(SUM(Input!DG2)&gt;0,Input!DG4&gt;0),Input!DG2="?")</f>
        <v>1</v>
      </c>
      <c r="DG37" s="423" t="b">
        <f>OR(AND(SUM(Input!DH2)&gt;0,Input!DH4&gt;0),Input!DH2="?")</f>
        <v>1</v>
      </c>
      <c r="DH37" s="423" t="b">
        <f>OR(AND(SUM(Input!DI2)&gt;0,Input!DI4&gt;0),Input!DI2="?")</f>
        <v>1</v>
      </c>
      <c r="DI37" s="423" t="b">
        <f>OR(AND(SUM(Input!DJ2)&gt;0,Input!DJ4&gt;0),Input!DJ2="?")</f>
        <v>1</v>
      </c>
      <c r="DJ37" s="423" t="b">
        <f>OR(AND(SUM(Input!DK2)&gt;0,Input!DK4&gt;0),Input!DK2="?")</f>
        <v>1</v>
      </c>
      <c r="DK37" s="423" t="b">
        <f>OR(AND(SUM(Input!DL2)&gt;0,Input!DL4&gt;0),Input!DL2="?")</f>
        <v>1</v>
      </c>
      <c r="DL37" s="423" t="b">
        <f>OR(AND(SUM(Input!DM2)&gt;0,Input!DM4&gt;0),Input!DM2="?")</f>
        <v>1</v>
      </c>
      <c r="DM37" s="423" t="b">
        <f>OR(AND(SUM(Input!DN2)&gt;0,Input!DN4&gt;0),Input!DN2="?")</f>
        <v>1</v>
      </c>
      <c r="DN37" s="423" t="b">
        <f>OR(AND(SUM(Input!DO2)&gt;0,Input!DO4&gt;0),Input!DO2="?")</f>
        <v>1</v>
      </c>
      <c r="DO37" s="423" t="b">
        <f>OR(AND(SUM(Input!DP2)&gt;0,Input!DP4&gt;0),Input!DP2="?")</f>
        <v>1</v>
      </c>
      <c r="DP37" s="423" t="b">
        <f>OR(AND(SUM(Input!DQ2)&gt;0,Input!DQ4&gt;0),Input!DQ2="?")</f>
        <v>1</v>
      </c>
      <c r="DQ37" s="423" t="b">
        <f>OR(AND(SUM(Input!DR2)&gt;0,Input!DR4&gt;0),Input!DR2="?")</f>
        <v>1</v>
      </c>
      <c r="DR37" s="423" t="b">
        <f>OR(AND(SUM(Input!DS2)&gt;0,Input!DS4&gt;0),Input!DS2="?")</f>
        <v>1</v>
      </c>
      <c r="DS37" s="423" t="b">
        <f>OR(AND(SUM(Input!DT2)&gt;0,Input!DT4&gt;0),Input!DT2="?")</f>
        <v>1</v>
      </c>
      <c r="DT37" s="423" t="b">
        <f>OR(AND(SUM(Input!DU2)&gt;0,Input!DU4&gt;0),Input!DU2="?")</f>
        <v>1</v>
      </c>
      <c r="DU37" s="423" t="b">
        <f>OR(AND(SUM(Input!DV2)&gt;0,Input!DV4&gt;0),Input!DV2="?")</f>
        <v>1</v>
      </c>
      <c r="DV37" s="423" t="b">
        <f>OR(AND(SUM(Input!DW2)&gt;0,Input!DW4&gt;0),Input!DW2="?")</f>
        <v>1</v>
      </c>
      <c r="DW37" s="423" t="b">
        <f>OR(AND(SUM(Input!DX2)&gt;0,Input!DX4&gt;0),Input!DX2="?")</f>
        <v>1</v>
      </c>
      <c r="DX37" s="423" t="b">
        <f>OR(AND(SUM(Input!DY2)&gt;0,Input!DY4&gt;0),Input!DY2="?")</f>
        <v>1</v>
      </c>
      <c r="DY37" s="423" t="b">
        <f>OR(AND(SUM(Input!DZ2)&gt;0,Input!DZ4&gt;0),Input!DZ2="?")</f>
        <v>1</v>
      </c>
      <c r="DZ37" s="423" t="b">
        <f>OR(AND(SUM(Input!EA2)&gt;0,Input!EA4&gt;0),Input!EA2="?")</f>
        <v>1</v>
      </c>
      <c r="EA37" s="423" t="b">
        <f>OR(AND(SUM(Input!EB2)&gt;0,Input!EB4&gt;0),Input!EB2="?")</f>
        <v>1</v>
      </c>
      <c r="EB37" s="423" t="b">
        <f>OR(AND(SUM(Input!EC2)&gt;0,Input!EC4&gt;0),Input!EC2="?")</f>
        <v>1</v>
      </c>
      <c r="EC37" s="423" t="b">
        <f>OR(AND(SUM(Input!ED2)&gt;0,Input!ED4&gt;0),Input!ED2="?")</f>
        <v>1</v>
      </c>
      <c r="ED37" s="423" t="b">
        <f>OR(AND(SUM(Input!EE2)&gt;0,Input!EE4&gt;0),Input!EE2="?")</f>
        <v>1</v>
      </c>
      <c r="EE37" s="423" t="b">
        <f>OR(AND(SUM(Input!EF2)&gt;0,Input!EF4&gt;0),Input!EF2="?")</f>
        <v>1</v>
      </c>
      <c r="EF37" s="423" t="b">
        <f>OR(AND(SUM(Input!EG2)&gt;0,Input!EG4&gt;0),Input!EG2="?")</f>
        <v>1</v>
      </c>
      <c r="EG37" s="423" t="b">
        <f>OR(AND(SUM(Input!EH2)&gt;0,Input!EH4&gt;0),Input!EH2="?")</f>
        <v>1</v>
      </c>
      <c r="EH37" s="423" t="b">
        <f>OR(AND(SUM(Input!EI2)&gt;0,Input!EI4&gt;0),Input!EI2="?")</f>
        <v>1</v>
      </c>
      <c r="EI37" s="423" t="b">
        <f>OR(AND(SUM(Input!EJ2)&gt;0,Input!EJ4&gt;0),Input!EJ2="?")</f>
        <v>1</v>
      </c>
      <c r="EJ37" s="423" t="b">
        <f>OR(AND(SUM(Input!EK2)&gt;0,Input!EK4&gt;0),Input!EK2="?")</f>
        <v>1</v>
      </c>
      <c r="EK37" s="423" t="b">
        <f>OR(AND(SUM(Input!EL2)&gt;0,Input!EL4&gt;0),Input!EL2="?")</f>
        <v>1</v>
      </c>
      <c r="EL37" s="423" t="b">
        <f>OR(AND(SUM(Input!EM2)&gt;0,Input!EM4&gt;0),Input!EM2="?")</f>
        <v>1</v>
      </c>
      <c r="EM37" s="423" t="b">
        <f>OR(AND(SUM(Input!EN2)&gt;0,Input!EN4&gt;0),Input!EN2="?")</f>
        <v>1</v>
      </c>
      <c r="EN37" s="423" t="b">
        <f>OR(AND(SUM(Input!EO2)&gt;0,Input!EO4&gt;0),Input!EO2="?")</f>
        <v>1</v>
      </c>
      <c r="EO37" s="423" t="b">
        <f>OR(AND(SUM(Input!EP2)&gt;0,Input!EP4&gt;0),Input!EP2="?")</f>
        <v>1</v>
      </c>
      <c r="EP37" s="423" t="b">
        <f>OR(AND(SUM(Input!EQ2)&gt;0,Input!EQ4&gt;0),Input!EQ2="?")</f>
        <v>1</v>
      </c>
      <c r="EQ37" s="423" t="b">
        <f>OR(AND(SUM(Input!ER2)&gt;0,Input!ER4&gt;0),Input!ER2="?")</f>
        <v>1</v>
      </c>
      <c r="ER37" s="423" t="b">
        <f>OR(AND(SUM(Input!ES2)&gt;0,Input!ES4&gt;0),Input!ES2="?")</f>
        <v>1</v>
      </c>
      <c r="ES37" s="423" t="b">
        <f>OR(AND(SUM(Input!ET2)&gt;0,Input!ET4&gt;0),Input!ET2="?")</f>
        <v>1</v>
      </c>
      <c r="ET37" s="423" t="b">
        <f>OR(AND(SUM(Input!EU2)&gt;0,Input!EU4&gt;0),Input!EU2="?")</f>
        <v>1</v>
      </c>
      <c r="EU37" s="423" t="b">
        <f>OR(AND(SUM(Input!EV2)&gt;0,Input!EV4&gt;0),Input!EV2="?")</f>
        <v>1</v>
      </c>
      <c r="EV37" s="423" t="b">
        <f>OR(AND(SUM(Input!EW2)&gt;0,Input!EW4&gt;0),Input!EW2="?")</f>
        <v>1</v>
      </c>
      <c r="EW37" s="423" t="b">
        <f>OR(AND(SUM(Input!EX2)&gt;0,Input!EX4&gt;0),Input!EX2="?")</f>
        <v>1</v>
      </c>
      <c r="EX37" s="423" t="b">
        <f>OR(AND(SUM(Input!EY2)&gt;0,Input!EY4&gt;0),Input!EY2="?")</f>
        <v>1</v>
      </c>
      <c r="EY37" s="423" t="b">
        <f>OR(AND(SUM(Input!EZ2)&gt;0,Input!EZ4&gt;0),Input!EZ2="?")</f>
        <v>1</v>
      </c>
      <c r="EZ37" s="423" t="b">
        <f>OR(AND(SUM(Input!FA2)&gt;0,Input!FA4&gt;0),Input!FA2="?")</f>
        <v>1</v>
      </c>
      <c r="FA37" s="423" t="b">
        <f>OR(AND(SUM(Input!FB2)&gt;0,Input!FB4&gt;0),Input!FB2="?")</f>
        <v>1</v>
      </c>
      <c r="FB37" s="423" t="b">
        <f>OR(AND(SUM(Input!FC2)&gt;0,Input!FC4&gt;0),Input!FC2="?")</f>
        <v>1</v>
      </c>
      <c r="FC37" s="423" t="b">
        <f>OR(AND(SUM(Input!FD2)&gt;0,Input!FD4&gt;0),Input!FD2="?")</f>
        <v>1</v>
      </c>
      <c r="FD37" s="423" t="b">
        <f>OR(AND(SUM(Input!FE2)&gt;0,Input!FE4&gt;0),Input!FE2="?")</f>
        <v>1</v>
      </c>
      <c r="FE37" s="423" t="b">
        <f>OR(AND(SUM(Input!FF2)&gt;0,Input!FF4&gt;0),Input!FF2="?")</f>
        <v>1</v>
      </c>
      <c r="FF37" s="423" t="b">
        <f>OR(AND(SUM(Input!FG2)&gt;0,Input!FG4&gt;0),Input!FG2="?")</f>
        <v>1</v>
      </c>
      <c r="FG37" s="423" t="b">
        <f>OR(AND(SUM(Input!FH2)&gt;0,Input!FH4&gt;0),Input!FH2="?")</f>
        <v>1</v>
      </c>
      <c r="FH37" s="423" t="b">
        <f>OR(AND(SUM(Input!FI2)&gt;0,Input!FI4&gt;0),Input!FI2="?")</f>
        <v>1</v>
      </c>
      <c r="FI37" s="423" t="b">
        <f>OR(AND(SUM(Input!FJ2)&gt;0,Input!FJ4&gt;0),Input!FJ2="?")</f>
        <v>1</v>
      </c>
      <c r="FJ37" s="423" t="b">
        <f>OR(AND(SUM(Input!FK2)&gt;0,Input!FK4&gt;0),Input!FK2="?")</f>
        <v>1</v>
      </c>
      <c r="FK37" s="423" t="b">
        <f>OR(AND(SUM(Input!FL2)&gt;0,Input!FL4&gt;0),Input!FL2="?")</f>
        <v>1</v>
      </c>
      <c r="FL37" s="423" t="b">
        <f>OR(AND(SUM(Input!FM2)&gt;0,Input!FM4&gt;0),Input!FM2="?")</f>
        <v>1</v>
      </c>
      <c r="FM37" s="423" t="b">
        <f>OR(AND(SUM(Input!FN2)&gt;0,Input!FN4&gt;0),Input!FN2="?")</f>
        <v>1</v>
      </c>
      <c r="FN37" s="423" t="b">
        <f>OR(AND(SUM(Input!FO2)&gt;0,Input!FO4&gt;0),Input!FO2="?")</f>
        <v>1</v>
      </c>
      <c r="FO37" s="423" t="b">
        <f>OR(AND(SUM(Input!FP2)&gt;0,Input!FP4&gt;0),Input!FP2="?")</f>
        <v>1</v>
      </c>
      <c r="FP37" s="423" t="b">
        <f>OR(AND(SUM(Input!FQ2)&gt;0,Input!FQ4&gt;0),Input!FQ2="?")</f>
        <v>1</v>
      </c>
      <c r="FQ37" s="423" t="b">
        <f>OR(AND(SUM(Input!FR2)&gt;0,Input!FR4&gt;0),Input!FR2="?")</f>
        <v>1</v>
      </c>
      <c r="FR37" s="423" t="b">
        <f>OR(AND(SUM(Input!FS2)&gt;0,Input!FS4&gt;0),Input!FS2="?")</f>
        <v>1</v>
      </c>
      <c r="FS37" s="423" t="b">
        <f>OR(AND(SUM(Input!FT2)&gt;0,Input!FT4&gt;0),Input!FT2="?")</f>
        <v>1</v>
      </c>
      <c r="FT37" s="423" t="b">
        <f>OR(AND(SUM(Input!FU2)&gt;0,Input!FU4&gt;0),Input!FU2="?")</f>
        <v>1</v>
      </c>
      <c r="FU37" s="423" t="b">
        <f>OR(AND(SUM(Input!FV2)&gt;0,Input!FV4&gt;0),Input!FV2="?")</f>
        <v>1</v>
      </c>
      <c r="FV37" s="423" t="b">
        <f>OR(AND(SUM(Input!FW2)&gt;0,Input!FW4&gt;0),Input!FW2="?")</f>
        <v>1</v>
      </c>
      <c r="FW37" s="423" t="b">
        <f>OR(AND(SUM(Input!FX2)&gt;0,Input!FX4&gt;0),Input!FX2="?")</f>
        <v>1</v>
      </c>
      <c r="FX37" s="423" t="b">
        <f>OR(AND(SUM(Input!FY2)&gt;0,Input!FY4&gt;0),Input!FY2="?")</f>
        <v>1</v>
      </c>
      <c r="FY37" s="423" t="b">
        <f>OR(AND(SUM(Input!FZ2)&gt;0,Input!FZ4&gt;0),Input!FZ2="?")</f>
        <v>1</v>
      </c>
      <c r="FZ37" s="423" t="b">
        <f>OR(AND(SUM(Input!GA2)&gt;0,Input!GA4&gt;0),Input!GA2="?")</f>
        <v>1</v>
      </c>
      <c r="GA37" s="423" t="b">
        <f>OR(AND(SUM(Input!GB2)&gt;0,Input!GB4&gt;0),Input!GB2="?")</f>
        <v>1</v>
      </c>
      <c r="GB37" s="423" t="b">
        <f>OR(AND(SUM(Input!GC2)&gt;0,Input!GC4&gt;0),Input!GC2="?")</f>
        <v>1</v>
      </c>
      <c r="GC37" s="423" t="b">
        <f>OR(AND(SUM(Input!GD2)&gt;0,Input!GD4&gt;0),Input!GD2="?")</f>
        <v>1</v>
      </c>
      <c r="GD37" s="423" t="b">
        <f>OR(AND(SUM(Input!GE2)&gt;0,Input!GE4&gt;0),Input!GE2="?")</f>
        <v>1</v>
      </c>
      <c r="GE37" s="423" t="b">
        <f>OR(AND(SUM(Input!GF2)&gt;0,Input!GF4&gt;0),Input!GF2="?")</f>
        <v>1</v>
      </c>
      <c r="GF37" s="423" t="b">
        <f>OR(AND(SUM(Input!GG2)&gt;0,Input!GG4&gt;0),Input!GG2="?")</f>
        <v>1</v>
      </c>
      <c r="GG37" s="423" t="b">
        <f>OR(AND(SUM(Input!GH2)&gt;0,Input!GH4&gt;0),Input!GH2="?")</f>
        <v>1</v>
      </c>
      <c r="GH37" s="423" t="b">
        <f>OR(AND(SUM(Input!GI2)&gt;0,Input!GI4&gt;0),Input!GI2="?")</f>
        <v>1</v>
      </c>
      <c r="GI37" s="423" t="b">
        <f>OR(AND(SUM(Input!GJ2)&gt;0,Input!GJ4&gt;0),Input!GJ2="?")</f>
        <v>1</v>
      </c>
      <c r="GJ37" s="423" t="b">
        <f>OR(AND(SUM(Input!GK2)&gt;0,Input!GK4&gt;0),Input!GK2="?")</f>
        <v>1</v>
      </c>
      <c r="GK37" s="423" t="b">
        <f>OR(AND(SUM(Input!GL2)&gt;0,Input!GL4&gt;0),Input!GL2="?")</f>
        <v>1</v>
      </c>
      <c r="GL37" s="423" t="b">
        <f>OR(AND(SUM(Input!GM2)&gt;0,Input!GM4&gt;0),Input!GM2="?")</f>
        <v>1</v>
      </c>
      <c r="GM37" s="423" t="b">
        <f>OR(AND(SUM(Input!GN2)&gt;0,Input!GN4&gt;0),Input!GN2="?")</f>
        <v>1</v>
      </c>
      <c r="GN37" s="423" t="b">
        <f>OR(AND(SUM(Input!GO2)&gt;0,Input!GO4&gt;0),Input!GO2="?")</f>
        <v>1</v>
      </c>
      <c r="GO37" s="423" t="b">
        <f>OR(AND(SUM(Input!GP2)&gt;0,Input!GP4&gt;0),Input!GP2="?")</f>
        <v>1</v>
      </c>
      <c r="GP37" s="423" t="b">
        <f>OR(AND(SUM(Input!GQ2)&gt;0,Input!GQ4&gt;0),Input!GQ2="?")</f>
        <v>1</v>
      </c>
      <c r="GQ37" s="423" t="b">
        <f>OR(AND(SUM(Input!GR2)&gt;0,Input!GR4&gt;0),Input!GR2="?")</f>
        <v>1</v>
      </c>
      <c r="GR37" s="423" t="b">
        <f>OR(AND(SUM(Input!GS2)&gt;0,Input!GS4&gt;0),Input!GS2="?")</f>
        <v>1</v>
      </c>
      <c r="GS37" s="423" t="b">
        <f>OR(AND(SUM(Input!GT2)&gt;0,Input!GT4&gt;0),Input!GT2="?")</f>
        <v>1</v>
      </c>
    </row>
    <row r="38" spans="1:201">
      <c r="A38" s="423" t="s">
        <v>207</v>
      </c>
      <c r="B38" s="423" t="b">
        <f>OR(AND(SUM(Input!C2)&gt;0,Input!C5&gt;0),Input!C2="?")</f>
        <v>1</v>
      </c>
      <c r="C38" s="423" t="b">
        <f>OR(AND(SUM(Input!D2)&gt;0,Input!D5&gt;0),Input!D2="?")</f>
        <v>1</v>
      </c>
      <c r="D38" s="423" t="b">
        <f>OR(AND(SUM(Input!E2)&gt;0,Input!E5&gt;0),Input!E2="?")</f>
        <v>1</v>
      </c>
      <c r="E38" s="423" t="b">
        <f>OR(AND(SUM(Input!F2)&gt;0,Input!F5&gt;0),Input!F2="?")</f>
        <v>1</v>
      </c>
      <c r="F38" s="423" t="b">
        <f>OR(AND(SUM(Input!G2)&gt;0,Input!G5&gt;0),Input!G2="?")</f>
        <v>1</v>
      </c>
      <c r="G38" s="423" t="b">
        <f>OR(AND(SUM(Input!H2)&gt;0,Input!H5&gt;0),Input!H2="?")</f>
        <v>1</v>
      </c>
      <c r="H38" s="423" t="b">
        <f>OR(AND(SUM(Input!I2)&gt;0,Input!I5&gt;0),Input!I2="?")</f>
        <v>1</v>
      </c>
      <c r="I38" s="423" t="b">
        <f>OR(AND(SUM(Input!J2)&gt;0,Input!J5&gt;0),Input!J2="?")</f>
        <v>1</v>
      </c>
      <c r="J38" s="423" t="b">
        <f>OR(AND(SUM(Input!K2)&gt;0,Input!K5&gt;0),Input!K2="?")</f>
        <v>1</v>
      </c>
      <c r="K38" s="423" t="b">
        <f>OR(AND(SUM(Input!L2)&gt;0,Input!L5&gt;0),Input!L2="?")</f>
        <v>1</v>
      </c>
      <c r="L38" s="423" t="b">
        <f>OR(AND(SUM(Input!M2)&gt;0,Input!M5&gt;0),Input!M2="?")</f>
        <v>1</v>
      </c>
      <c r="M38" s="423" t="b">
        <f>OR(AND(SUM(Input!N2)&gt;0,Input!N5&gt;0),Input!N2="?")</f>
        <v>1</v>
      </c>
      <c r="N38" s="423" t="b">
        <f>OR(AND(SUM(Input!O2)&gt;0,Input!O5&gt;0),Input!O2="?")</f>
        <v>1</v>
      </c>
      <c r="O38" s="423" t="b">
        <f>OR(AND(SUM(Input!P2)&gt;0,Input!P5&gt;0),Input!P2="?")</f>
        <v>1</v>
      </c>
      <c r="P38" s="423" t="b">
        <f>OR(AND(SUM(Input!Q2)&gt;0,Input!Q5&gt;0),Input!Q2="?")</f>
        <v>1</v>
      </c>
      <c r="Q38" s="423" t="b">
        <f>OR(AND(SUM(Input!R2)&gt;0,Input!R5&gt;0),Input!R2="?")</f>
        <v>1</v>
      </c>
      <c r="R38" s="423" t="b">
        <f>OR(AND(SUM(Input!S2)&gt;0,Input!S5&gt;0),Input!S2="?")</f>
        <v>1</v>
      </c>
      <c r="S38" s="423" t="b">
        <f>OR(AND(SUM(Input!T2)&gt;0,Input!T5&gt;0),Input!T2="?")</f>
        <v>1</v>
      </c>
      <c r="T38" s="423" t="b">
        <f>OR(AND(SUM(Input!U2)&gt;0,Input!U5&gt;0),Input!U2="?")</f>
        <v>1</v>
      </c>
      <c r="U38" s="423" t="b">
        <f>OR(AND(SUM(Input!V2)&gt;0,Input!V5&gt;0),Input!V2="?")</f>
        <v>1</v>
      </c>
      <c r="V38" s="423" t="b">
        <f>OR(AND(SUM(Input!W2)&gt;0,Input!W5&gt;0),Input!W2="?")</f>
        <v>1</v>
      </c>
      <c r="W38" s="423" t="b">
        <f>OR(AND(SUM(Input!X2)&gt;0,Input!X5&gt;0),Input!X2="?")</f>
        <v>1</v>
      </c>
      <c r="X38" s="423" t="b">
        <f>OR(AND(SUM(Input!Y2)&gt;0,Input!Y5&gt;0),Input!Y2="?")</f>
        <v>1</v>
      </c>
      <c r="Y38" s="423" t="b">
        <f>OR(AND(SUM(Input!Z2)&gt;0,Input!Z5&gt;0),Input!Z2="?")</f>
        <v>1</v>
      </c>
      <c r="Z38" s="423" t="b">
        <f>OR(AND(SUM(Input!AA2)&gt;0,Input!AA5&gt;0),Input!AA2="?")</f>
        <v>1</v>
      </c>
      <c r="AA38" s="423" t="b">
        <f>OR(AND(SUM(Input!AB2)&gt;0,Input!AB5&gt;0),Input!AB2="?")</f>
        <v>1</v>
      </c>
      <c r="AB38" s="423" t="b">
        <f>OR(AND(SUM(Input!AC2)&gt;0,Input!AC5&gt;0),Input!AC2="?")</f>
        <v>1</v>
      </c>
      <c r="AC38" s="423" t="b">
        <f>OR(AND(SUM(Input!AD2)&gt;0,Input!AD5&gt;0),Input!AD2="?")</f>
        <v>1</v>
      </c>
      <c r="AD38" s="423" t="b">
        <f>OR(AND(SUM(Input!AE2)&gt;0,Input!AE5&gt;0),Input!AE2="?")</f>
        <v>1</v>
      </c>
      <c r="AE38" s="423" t="b">
        <f>OR(AND(SUM(Input!AF2)&gt;0,Input!AF5&gt;0),Input!AF2="?")</f>
        <v>1</v>
      </c>
      <c r="AF38" s="423" t="b">
        <f>OR(AND(SUM(Input!AG2)&gt;0,Input!AG5&gt;0),Input!AG2="?")</f>
        <v>1</v>
      </c>
      <c r="AG38" s="423" t="b">
        <f>OR(AND(SUM(Input!AH2)&gt;0,Input!AH5&gt;0),Input!AH2="?")</f>
        <v>1</v>
      </c>
      <c r="AH38" s="423" t="b">
        <f>OR(AND(SUM(Input!AI2)&gt;0,Input!AI5&gt;0),Input!AI2="?")</f>
        <v>1</v>
      </c>
      <c r="AI38" s="423" t="b">
        <f>OR(AND(SUM(Input!AJ2)&gt;0,Input!AJ5&gt;0),Input!AJ2="?")</f>
        <v>1</v>
      </c>
      <c r="AJ38" s="423" t="b">
        <f>OR(AND(SUM(Input!AK2)&gt;0,Input!AK5&gt;0),Input!AK2="?")</f>
        <v>1</v>
      </c>
      <c r="AK38" s="423" t="b">
        <f>OR(AND(SUM(Input!AL2)&gt;0,Input!AL5&gt;0),Input!AL2="?")</f>
        <v>1</v>
      </c>
      <c r="AL38" s="423" t="b">
        <f>OR(AND(SUM(Input!AM2)&gt;0,Input!AM5&gt;0),Input!AM2="?")</f>
        <v>1</v>
      </c>
      <c r="AM38" s="423" t="b">
        <f>OR(AND(SUM(Input!AN2)&gt;0,Input!AN5&gt;0),Input!AN2="?")</f>
        <v>1</v>
      </c>
      <c r="AN38" s="423" t="b">
        <f>OR(AND(SUM(Input!AO2)&gt;0,Input!AO5&gt;0),Input!AO2="?")</f>
        <v>1</v>
      </c>
      <c r="AO38" s="423" t="b">
        <f>OR(AND(SUM(Input!AP2)&gt;0,Input!AP5&gt;0),Input!AP2="?")</f>
        <v>1</v>
      </c>
      <c r="AP38" s="423" t="b">
        <f>OR(AND(SUM(Input!AQ2)&gt;0,Input!AQ5&gt;0),Input!AQ2="?")</f>
        <v>1</v>
      </c>
      <c r="AQ38" s="423" t="b">
        <f>OR(AND(SUM(Input!AR2)&gt;0,Input!AR5&gt;0),Input!AR2="?")</f>
        <v>1</v>
      </c>
      <c r="AR38" s="423" t="b">
        <f>OR(AND(SUM(Input!AS2)&gt;0,Input!AS5&gt;0),Input!AS2="?")</f>
        <v>1</v>
      </c>
      <c r="AS38" s="423" t="b">
        <f>OR(AND(SUM(Input!AT2)&gt;0,Input!AT5&gt;0),Input!AT2="?")</f>
        <v>1</v>
      </c>
      <c r="AT38" s="423" t="b">
        <f>OR(AND(SUM(Input!AU2)&gt;0,Input!AU5&gt;0),Input!AU2="?")</f>
        <v>1</v>
      </c>
      <c r="AU38" s="423" t="b">
        <f>OR(AND(SUM(Input!AV2)&gt;0,Input!AV5&gt;0),Input!AV2="?")</f>
        <v>1</v>
      </c>
      <c r="AV38" s="423" t="b">
        <f>OR(AND(SUM(Input!AW2)&gt;0,Input!AW5&gt;0),Input!AW2="?")</f>
        <v>1</v>
      </c>
      <c r="AW38" s="423" t="b">
        <f>OR(AND(SUM(Input!AX2)&gt;0,Input!AX5&gt;0),Input!AX2="?")</f>
        <v>1</v>
      </c>
      <c r="AX38" s="423" t="b">
        <f>OR(AND(SUM(Input!AY2)&gt;0,Input!AY5&gt;0),Input!AY2="?")</f>
        <v>1</v>
      </c>
      <c r="AY38" s="423" t="b">
        <f>OR(AND(SUM(Input!AZ2)&gt;0,Input!AZ5&gt;0),Input!AZ2="?")</f>
        <v>1</v>
      </c>
      <c r="AZ38" s="423" t="b">
        <f>OR(AND(SUM(Input!BA2)&gt;0,Input!BA5&gt;0),Input!BA2="?")</f>
        <v>1</v>
      </c>
      <c r="BA38" s="423" t="b">
        <f>OR(AND(SUM(Input!BB2)&gt;0,Input!BB5&gt;0),Input!BB2="?")</f>
        <v>1</v>
      </c>
      <c r="BB38" s="423" t="b">
        <f>OR(AND(SUM(Input!BC2)&gt;0,Input!BC5&gt;0),Input!BC2="?")</f>
        <v>1</v>
      </c>
      <c r="BC38" s="423" t="b">
        <f>OR(AND(SUM(Input!BD2)&gt;0,Input!BD5&gt;0),Input!BD2="?")</f>
        <v>1</v>
      </c>
      <c r="BD38" s="423" t="b">
        <f>OR(AND(SUM(Input!BE2)&gt;0,Input!BE5&gt;0),Input!BE2="?")</f>
        <v>1</v>
      </c>
      <c r="BE38" s="423" t="b">
        <f>OR(AND(SUM(Input!BF2)&gt;0,Input!BF5&gt;0),Input!BF2="?")</f>
        <v>1</v>
      </c>
      <c r="BF38" s="423" t="b">
        <f>OR(AND(SUM(Input!BG2)&gt;0,Input!BG5&gt;0),Input!BG2="?")</f>
        <v>1</v>
      </c>
      <c r="BG38" s="423" t="b">
        <f>OR(AND(SUM(Input!BH2)&gt;0,Input!BH5&gt;0),Input!BH2="?")</f>
        <v>1</v>
      </c>
      <c r="BH38" s="423" t="b">
        <f>OR(AND(SUM(Input!BI2)&gt;0,Input!BI5&gt;0),Input!BI2="?")</f>
        <v>1</v>
      </c>
      <c r="BI38" s="423" t="b">
        <f>OR(AND(SUM(Input!BJ2)&gt;0,Input!BJ5&gt;0),Input!BJ2="?")</f>
        <v>1</v>
      </c>
      <c r="BJ38" s="423" t="b">
        <f>OR(AND(SUM(Input!BK2)&gt;0,Input!BK5&gt;0),Input!BK2="?")</f>
        <v>1</v>
      </c>
      <c r="BK38" s="423" t="b">
        <f>OR(AND(SUM(Input!BL2)&gt;0,Input!BL5&gt;0),Input!BL2="?")</f>
        <v>1</v>
      </c>
      <c r="BL38" s="423" t="b">
        <f>OR(AND(SUM(Input!BM2)&gt;0,Input!BM5&gt;0),Input!BM2="?")</f>
        <v>1</v>
      </c>
      <c r="BM38" s="423" t="b">
        <f>OR(AND(SUM(Input!BN2)&gt;0,Input!BN5&gt;0),Input!BN2="?")</f>
        <v>1</v>
      </c>
      <c r="BN38" s="423" t="b">
        <f>OR(AND(SUM(Input!BO2)&gt;0,Input!BO5&gt;0),Input!BO2="?")</f>
        <v>1</v>
      </c>
      <c r="BO38" s="423" t="b">
        <f>OR(AND(SUM(Input!BP2)&gt;0,Input!BP5&gt;0),Input!BP2="?")</f>
        <v>1</v>
      </c>
      <c r="BP38" s="423" t="b">
        <f>OR(AND(SUM(Input!BQ2)&gt;0,Input!BQ5&gt;0),Input!BQ2="?")</f>
        <v>1</v>
      </c>
      <c r="BQ38" s="423" t="b">
        <f>OR(AND(SUM(Input!BR2)&gt;0,Input!BR5&gt;0),Input!BR2="?")</f>
        <v>1</v>
      </c>
      <c r="BR38" s="423" t="b">
        <f>OR(AND(SUM(Input!BS2)&gt;0,Input!BS5&gt;0),Input!BS2="?")</f>
        <v>1</v>
      </c>
      <c r="BS38" s="423" t="b">
        <f>OR(AND(SUM(Input!BT2)&gt;0,Input!BT5&gt;0),Input!BT2="?")</f>
        <v>1</v>
      </c>
      <c r="BT38" s="423" t="b">
        <f>OR(AND(SUM(Input!BU2)&gt;0,Input!BU5&gt;0),Input!BU2="?")</f>
        <v>1</v>
      </c>
      <c r="BU38" s="423" t="b">
        <f>OR(AND(SUM(Input!BV2)&gt;0,Input!BV5&gt;0),Input!BV2="?")</f>
        <v>1</v>
      </c>
      <c r="BV38" s="423" t="b">
        <f>OR(AND(SUM(Input!BW2)&gt;0,Input!BW5&gt;0),Input!BW2="?")</f>
        <v>1</v>
      </c>
      <c r="BW38" s="423" t="b">
        <f>OR(AND(SUM(Input!BX2)&gt;0,Input!BX5&gt;0),Input!BX2="?")</f>
        <v>1</v>
      </c>
      <c r="BX38" s="423" t="b">
        <f>OR(AND(SUM(Input!BY2)&gt;0,Input!BY5&gt;0),Input!BY2="?")</f>
        <v>1</v>
      </c>
      <c r="BY38" s="423" t="b">
        <f>OR(AND(SUM(Input!BZ2)&gt;0,Input!BZ5&gt;0),Input!BZ2="?")</f>
        <v>1</v>
      </c>
      <c r="BZ38" s="423" t="b">
        <f>OR(AND(SUM(Input!CA2)&gt;0,Input!CA5&gt;0),Input!CA2="?")</f>
        <v>1</v>
      </c>
      <c r="CA38" s="423" t="b">
        <f>OR(AND(SUM(Input!CB2)&gt;0,Input!CB5&gt;0),Input!CB2="?")</f>
        <v>1</v>
      </c>
      <c r="CB38" s="423" t="b">
        <f>OR(AND(SUM(Input!CC2)&gt;0,Input!CC5&gt;0),Input!CC2="?")</f>
        <v>1</v>
      </c>
      <c r="CC38" s="423" t="b">
        <f>OR(AND(SUM(Input!CD2)&gt;0,Input!CD5&gt;0),Input!CD2="?")</f>
        <v>1</v>
      </c>
      <c r="CD38" s="423" t="b">
        <f>OR(AND(SUM(Input!CE2)&gt;0,Input!CE5&gt;0),Input!CE2="?")</f>
        <v>1</v>
      </c>
      <c r="CE38" s="423" t="b">
        <f>OR(AND(SUM(Input!CF2)&gt;0,Input!CF5&gt;0),Input!CF2="?")</f>
        <v>1</v>
      </c>
      <c r="CF38" s="423" t="b">
        <f>OR(AND(SUM(Input!CG2)&gt;0,Input!CG5&gt;0),Input!CG2="?")</f>
        <v>1</v>
      </c>
      <c r="CG38" s="423" t="b">
        <f>OR(AND(SUM(Input!CH2)&gt;0,Input!CH5&gt;0),Input!CH2="?")</f>
        <v>1</v>
      </c>
      <c r="CH38" s="423" t="b">
        <f>OR(AND(SUM(Input!CI2)&gt;0,Input!CI5&gt;0),Input!CI2="?")</f>
        <v>1</v>
      </c>
      <c r="CI38" s="423" t="b">
        <f>OR(AND(SUM(Input!CJ2)&gt;0,Input!CJ5&gt;0),Input!CJ2="?")</f>
        <v>1</v>
      </c>
      <c r="CJ38" s="423" t="b">
        <f>OR(AND(SUM(Input!CK2)&gt;0,Input!CK5&gt;0),Input!CK2="?")</f>
        <v>1</v>
      </c>
      <c r="CK38" s="423" t="b">
        <f>OR(AND(SUM(Input!CL2)&gt;0,Input!CL5&gt;0),Input!CL2="?")</f>
        <v>1</v>
      </c>
      <c r="CL38" s="423" t="b">
        <f>OR(AND(SUM(Input!CM2)&gt;0,Input!CM5&gt;0),Input!CM2="?")</f>
        <v>1</v>
      </c>
      <c r="CM38" s="423" t="b">
        <f>OR(AND(SUM(Input!CN2)&gt;0,Input!CN5&gt;0),Input!CN2="?")</f>
        <v>1</v>
      </c>
      <c r="CN38" s="423" t="b">
        <f>OR(AND(SUM(Input!CO2)&gt;0,Input!CO5&gt;0),Input!CO2="?")</f>
        <v>1</v>
      </c>
      <c r="CO38" s="423" t="b">
        <f>OR(AND(SUM(Input!CP2)&gt;0,Input!CP5&gt;0),Input!CP2="?")</f>
        <v>1</v>
      </c>
      <c r="CP38" s="423" t="b">
        <f>OR(AND(SUM(Input!CQ2)&gt;0,Input!CQ5&gt;0),Input!CQ2="?")</f>
        <v>1</v>
      </c>
      <c r="CQ38" s="423" t="b">
        <f>OR(AND(SUM(Input!CR2)&gt;0,Input!CR5&gt;0),Input!CR2="?")</f>
        <v>1</v>
      </c>
      <c r="CR38" s="423" t="b">
        <f>OR(AND(SUM(Input!CS2)&gt;0,Input!CS5&gt;0),Input!CS2="?")</f>
        <v>1</v>
      </c>
      <c r="CS38" s="423" t="b">
        <f>OR(AND(SUM(Input!CT2)&gt;0,Input!CT5&gt;0),Input!CT2="?")</f>
        <v>1</v>
      </c>
      <c r="CT38" s="423" t="b">
        <f>OR(AND(SUM(Input!CU2)&gt;0,Input!CU5&gt;0),Input!CU2="?")</f>
        <v>1</v>
      </c>
      <c r="CU38" s="423" t="b">
        <f>OR(AND(SUM(Input!CV2)&gt;0,Input!CV5&gt;0),Input!CV2="?")</f>
        <v>1</v>
      </c>
      <c r="CV38" s="423" t="b">
        <f>OR(AND(SUM(Input!CW2)&gt;0,Input!CW5&gt;0),Input!CW2="?")</f>
        <v>1</v>
      </c>
      <c r="CW38" s="423" t="b">
        <f>OR(AND(SUM(Input!CX2)&gt;0,Input!CX5&gt;0),Input!CX2="?")</f>
        <v>1</v>
      </c>
      <c r="CX38" s="423" t="b">
        <f>OR(AND(SUM(Input!CY2)&gt;0,Input!CY5&gt;0),Input!CY2="?")</f>
        <v>1</v>
      </c>
      <c r="CY38" s="423" t="b">
        <f>OR(AND(SUM(Input!CZ2)&gt;0,Input!CZ5&gt;0),Input!CZ2="?")</f>
        <v>1</v>
      </c>
      <c r="CZ38" s="423" t="b">
        <f>OR(AND(SUM(Input!DA2)&gt;0,Input!DA5&gt;0),Input!DA2="?")</f>
        <v>1</v>
      </c>
      <c r="DA38" s="423" t="b">
        <f>OR(AND(SUM(Input!DB2)&gt;0,Input!DB5&gt;0),Input!DB2="?")</f>
        <v>1</v>
      </c>
      <c r="DB38" s="423" t="b">
        <f>OR(AND(SUM(Input!DC2)&gt;0,Input!DC5&gt;0),Input!DC2="?")</f>
        <v>1</v>
      </c>
      <c r="DC38" s="423" t="b">
        <f>OR(AND(SUM(Input!DD2)&gt;0,Input!DD5&gt;0),Input!DD2="?")</f>
        <v>1</v>
      </c>
      <c r="DD38" s="423" t="b">
        <f>OR(AND(SUM(Input!DE2)&gt;0,Input!DE5&gt;0),Input!DE2="?")</f>
        <v>1</v>
      </c>
      <c r="DE38" s="423" t="b">
        <f>OR(AND(SUM(Input!DF2)&gt;0,Input!DF5&gt;0),Input!DF2="?")</f>
        <v>1</v>
      </c>
      <c r="DF38" s="423" t="b">
        <f>OR(AND(SUM(Input!DG2)&gt;0,Input!DG5&gt;0),Input!DG2="?")</f>
        <v>1</v>
      </c>
      <c r="DG38" s="423" t="b">
        <f>OR(AND(SUM(Input!DH2)&gt;0,Input!DH5&gt;0),Input!DH2="?")</f>
        <v>1</v>
      </c>
      <c r="DH38" s="423" t="b">
        <f>OR(AND(SUM(Input!DI2)&gt;0,Input!DI5&gt;0),Input!DI2="?")</f>
        <v>1</v>
      </c>
      <c r="DI38" s="423" t="b">
        <f>OR(AND(SUM(Input!DJ2)&gt;0,Input!DJ5&gt;0),Input!DJ2="?")</f>
        <v>1</v>
      </c>
      <c r="DJ38" s="423" t="b">
        <f>OR(AND(SUM(Input!DK2)&gt;0,Input!DK5&gt;0),Input!DK2="?")</f>
        <v>1</v>
      </c>
      <c r="DK38" s="423" t="b">
        <f>OR(AND(SUM(Input!DL2)&gt;0,Input!DL5&gt;0),Input!DL2="?")</f>
        <v>1</v>
      </c>
      <c r="DL38" s="423" t="b">
        <f>OR(AND(SUM(Input!DM2)&gt;0,Input!DM5&gt;0),Input!DM2="?")</f>
        <v>1</v>
      </c>
      <c r="DM38" s="423" t="b">
        <f>OR(AND(SUM(Input!DN2)&gt;0,Input!DN5&gt;0),Input!DN2="?")</f>
        <v>1</v>
      </c>
      <c r="DN38" s="423" t="b">
        <f>OR(AND(SUM(Input!DO2)&gt;0,Input!DO5&gt;0),Input!DO2="?")</f>
        <v>1</v>
      </c>
      <c r="DO38" s="423" t="b">
        <f>OR(AND(SUM(Input!DP2)&gt;0,Input!DP5&gt;0),Input!DP2="?")</f>
        <v>1</v>
      </c>
      <c r="DP38" s="423" t="b">
        <f>OR(AND(SUM(Input!DQ2)&gt;0,Input!DQ5&gt;0),Input!DQ2="?")</f>
        <v>1</v>
      </c>
      <c r="DQ38" s="423" t="b">
        <f>OR(AND(SUM(Input!DR2)&gt;0,Input!DR5&gt;0),Input!DR2="?")</f>
        <v>1</v>
      </c>
      <c r="DR38" s="423" t="b">
        <f>OR(AND(SUM(Input!DS2)&gt;0,Input!DS5&gt;0),Input!DS2="?")</f>
        <v>1</v>
      </c>
      <c r="DS38" s="423" t="b">
        <f>OR(AND(SUM(Input!DT2)&gt;0,Input!DT5&gt;0),Input!DT2="?")</f>
        <v>1</v>
      </c>
      <c r="DT38" s="423" t="b">
        <f>OR(AND(SUM(Input!DU2)&gt;0,Input!DU5&gt;0),Input!DU2="?")</f>
        <v>1</v>
      </c>
      <c r="DU38" s="423" t="b">
        <f>OR(AND(SUM(Input!DV2)&gt;0,Input!DV5&gt;0),Input!DV2="?")</f>
        <v>1</v>
      </c>
      <c r="DV38" s="423" t="b">
        <f>OR(AND(SUM(Input!DW2)&gt;0,Input!DW5&gt;0),Input!DW2="?")</f>
        <v>1</v>
      </c>
      <c r="DW38" s="423" t="b">
        <f>OR(AND(SUM(Input!DX2)&gt;0,Input!DX5&gt;0),Input!DX2="?")</f>
        <v>1</v>
      </c>
      <c r="DX38" s="423" t="b">
        <f>OR(AND(SUM(Input!DY2)&gt;0,Input!DY5&gt;0),Input!DY2="?")</f>
        <v>1</v>
      </c>
      <c r="DY38" s="423" t="b">
        <f>OR(AND(SUM(Input!DZ2)&gt;0,Input!DZ5&gt;0),Input!DZ2="?")</f>
        <v>1</v>
      </c>
      <c r="DZ38" s="423" t="b">
        <f>OR(AND(SUM(Input!EA2)&gt;0,Input!EA5&gt;0),Input!EA2="?")</f>
        <v>1</v>
      </c>
      <c r="EA38" s="423" t="b">
        <f>OR(AND(SUM(Input!EB2)&gt;0,Input!EB5&gt;0),Input!EB2="?")</f>
        <v>1</v>
      </c>
      <c r="EB38" s="423" t="b">
        <f>OR(AND(SUM(Input!EC2)&gt;0,Input!EC5&gt;0),Input!EC2="?")</f>
        <v>1</v>
      </c>
      <c r="EC38" s="423" t="b">
        <f>OR(AND(SUM(Input!ED2)&gt;0,Input!ED5&gt;0),Input!ED2="?")</f>
        <v>1</v>
      </c>
      <c r="ED38" s="423" t="b">
        <f>OR(AND(SUM(Input!EE2)&gt;0,Input!EE5&gt;0),Input!EE2="?")</f>
        <v>1</v>
      </c>
      <c r="EE38" s="423" t="b">
        <f>OR(AND(SUM(Input!EF2)&gt;0,Input!EF5&gt;0),Input!EF2="?")</f>
        <v>1</v>
      </c>
      <c r="EF38" s="423" t="b">
        <f>OR(AND(SUM(Input!EG2)&gt;0,Input!EG5&gt;0),Input!EG2="?")</f>
        <v>1</v>
      </c>
      <c r="EG38" s="423" t="b">
        <f>OR(AND(SUM(Input!EH2)&gt;0,Input!EH5&gt;0),Input!EH2="?")</f>
        <v>1</v>
      </c>
      <c r="EH38" s="423" t="b">
        <f>OR(AND(SUM(Input!EI2)&gt;0,Input!EI5&gt;0),Input!EI2="?")</f>
        <v>1</v>
      </c>
      <c r="EI38" s="423" t="b">
        <f>OR(AND(SUM(Input!EJ2)&gt;0,Input!EJ5&gt;0),Input!EJ2="?")</f>
        <v>1</v>
      </c>
      <c r="EJ38" s="423" t="b">
        <f>OR(AND(SUM(Input!EK2)&gt;0,Input!EK5&gt;0),Input!EK2="?")</f>
        <v>1</v>
      </c>
      <c r="EK38" s="423" t="b">
        <f>OR(AND(SUM(Input!EL2)&gt;0,Input!EL5&gt;0),Input!EL2="?")</f>
        <v>1</v>
      </c>
      <c r="EL38" s="423" t="b">
        <f>OR(AND(SUM(Input!EM2)&gt;0,Input!EM5&gt;0),Input!EM2="?")</f>
        <v>1</v>
      </c>
      <c r="EM38" s="423" t="b">
        <f>OR(AND(SUM(Input!EN2)&gt;0,Input!EN5&gt;0),Input!EN2="?")</f>
        <v>1</v>
      </c>
      <c r="EN38" s="423" t="b">
        <f>OR(AND(SUM(Input!EO2)&gt;0,Input!EO5&gt;0),Input!EO2="?")</f>
        <v>1</v>
      </c>
      <c r="EO38" s="423" t="b">
        <f>OR(AND(SUM(Input!EP2)&gt;0,Input!EP5&gt;0),Input!EP2="?")</f>
        <v>1</v>
      </c>
      <c r="EP38" s="423" t="b">
        <f>OR(AND(SUM(Input!EQ2)&gt;0,Input!EQ5&gt;0),Input!EQ2="?")</f>
        <v>1</v>
      </c>
      <c r="EQ38" s="423" t="b">
        <f>OR(AND(SUM(Input!ER2)&gt;0,Input!ER5&gt;0),Input!ER2="?")</f>
        <v>1</v>
      </c>
      <c r="ER38" s="423" t="b">
        <f>OR(AND(SUM(Input!ES2)&gt;0,Input!ES5&gt;0),Input!ES2="?")</f>
        <v>1</v>
      </c>
      <c r="ES38" s="423" t="b">
        <f>OR(AND(SUM(Input!ET2)&gt;0,Input!ET5&gt;0),Input!ET2="?")</f>
        <v>1</v>
      </c>
      <c r="ET38" s="423" t="b">
        <f>OR(AND(SUM(Input!EU2)&gt;0,Input!EU5&gt;0),Input!EU2="?")</f>
        <v>1</v>
      </c>
      <c r="EU38" s="423" t="b">
        <f>OR(AND(SUM(Input!EV2)&gt;0,Input!EV5&gt;0),Input!EV2="?")</f>
        <v>1</v>
      </c>
      <c r="EV38" s="423" t="b">
        <f>OR(AND(SUM(Input!EW2)&gt;0,Input!EW5&gt;0),Input!EW2="?")</f>
        <v>1</v>
      </c>
      <c r="EW38" s="423" t="b">
        <f>OR(AND(SUM(Input!EX2)&gt;0,Input!EX5&gt;0),Input!EX2="?")</f>
        <v>1</v>
      </c>
      <c r="EX38" s="423" t="b">
        <f>OR(AND(SUM(Input!EY2)&gt;0,Input!EY5&gt;0),Input!EY2="?")</f>
        <v>1</v>
      </c>
      <c r="EY38" s="423" t="b">
        <f>OR(AND(SUM(Input!EZ2)&gt;0,Input!EZ5&gt;0),Input!EZ2="?")</f>
        <v>1</v>
      </c>
      <c r="EZ38" s="423" t="b">
        <f>OR(AND(SUM(Input!FA2)&gt;0,Input!FA5&gt;0),Input!FA2="?")</f>
        <v>1</v>
      </c>
      <c r="FA38" s="423" t="b">
        <f>OR(AND(SUM(Input!FB2)&gt;0,Input!FB5&gt;0),Input!FB2="?")</f>
        <v>1</v>
      </c>
      <c r="FB38" s="423" t="b">
        <f>OR(AND(SUM(Input!FC2)&gt;0,Input!FC5&gt;0),Input!FC2="?")</f>
        <v>1</v>
      </c>
      <c r="FC38" s="423" t="b">
        <f>OR(AND(SUM(Input!FD2)&gt;0,Input!FD5&gt;0),Input!FD2="?")</f>
        <v>1</v>
      </c>
      <c r="FD38" s="423" t="b">
        <f>OR(AND(SUM(Input!FE2)&gt;0,Input!FE5&gt;0),Input!FE2="?")</f>
        <v>1</v>
      </c>
      <c r="FE38" s="423" t="b">
        <f>OR(AND(SUM(Input!FF2)&gt;0,Input!FF5&gt;0),Input!FF2="?")</f>
        <v>1</v>
      </c>
      <c r="FF38" s="423" t="b">
        <f>OR(AND(SUM(Input!FG2)&gt;0,Input!FG5&gt;0),Input!FG2="?")</f>
        <v>1</v>
      </c>
      <c r="FG38" s="423" t="b">
        <f>OR(AND(SUM(Input!FH2)&gt;0,Input!FH5&gt;0),Input!FH2="?")</f>
        <v>1</v>
      </c>
      <c r="FH38" s="423" t="b">
        <f>OR(AND(SUM(Input!FI2)&gt;0,Input!FI5&gt;0),Input!FI2="?")</f>
        <v>1</v>
      </c>
      <c r="FI38" s="423" t="b">
        <f>OR(AND(SUM(Input!FJ2)&gt;0,Input!FJ5&gt;0),Input!FJ2="?")</f>
        <v>1</v>
      </c>
      <c r="FJ38" s="423" t="b">
        <f>OR(AND(SUM(Input!FK2)&gt;0,Input!FK5&gt;0),Input!FK2="?")</f>
        <v>1</v>
      </c>
      <c r="FK38" s="423" t="b">
        <f>OR(AND(SUM(Input!FL2)&gt;0,Input!FL5&gt;0),Input!FL2="?")</f>
        <v>1</v>
      </c>
      <c r="FL38" s="423" t="b">
        <f>OR(AND(SUM(Input!FM2)&gt;0,Input!FM5&gt;0),Input!FM2="?")</f>
        <v>1</v>
      </c>
      <c r="FM38" s="423" t="b">
        <f>OR(AND(SUM(Input!FN2)&gt;0,Input!FN5&gt;0),Input!FN2="?")</f>
        <v>1</v>
      </c>
      <c r="FN38" s="423" t="b">
        <f>OR(AND(SUM(Input!FO2)&gt;0,Input!FO5&gt;0),Input!FO2="?")</f>
        <v>1</v>
      </c>
      <c r="FO38" s="423" t="b">
        <f>OR(AND(SUM(Input!FP2)&gt;0,Input!FP5&gt;0),Input!FP2="?")</f>
        <v>1</v>
      </c>
      <c r="FP38" s="423" t="b">
        <f>OR(AND(SUM(Input!FQ2)&gt;0,Input!FQ5&gt;0),Input!FQ2="?")</f>
        <v>1</v>
      </c>
      <c r="FQ38" s="423" t="b">
        <f>OR(AND(SUM(Input!FR2)&gt;0,Input!FR5&gt;0),Input!FR2="?")</f>
        <v>1</v>
      </c>
      <c r="FR38" s="423" t="b">
        <f>OR(AND(SUM(Input!FS2)&gt;0,Input!FS5&gt;0),Input!FS2="?")</f>
        <v>1</v>
      </c>
      <c r="FS38" s="423" t="b">
        <f>OR(AND(SUM(Input!FT2)&gt;0,Input!FT5&gt;0),Input!FT2="?")</f>
        <v>1</v>
      </c>
      <c r="FT38" s="423" t="b">
        <f>OR(AND(SUM(Input!FU2)&gt;0,Input!FU5&gt;0),Input!FU2="?")</f>
        <v>1</v>
      </c>
      <c r="FU38" s="423" t="b">
        <f>OR(AND(SUM(Input!FV2)&gt;0,Input!FV5&gt;0),Input!FV2="?")</f>
        <v>1</v>
      </c>
      <c r="FV38" s="423" t="b">
        <f>OR(AND(SUM(Input!FW2)&gt;0,Input!FW5&gt;0),Input!FW2="?")</f>
        <v>1</v>
      </c>
      <c r="FW38" s="423" t="b">
        <f>OR(AND(SUM(Input!FX2)&gt;0,Input!FX5&gt;0),Input!FX2="?")</f>
        <v>1</v>
      </c>
      <c r="FX38" s="423" t="b">
        <f>OR(AND(SUM(Input!FY2)&gt;0,Input!FY5&gt;0),Input!FY2="?")</f>
        <v>1</v>
      </c>
      <c r="FY38" s="423" t="b">
        <f>OR(AND(SUM(Input!FZ2)&gt;0,Input!FZ5&gt;0),Input!FZ2="?")</f>
        <v>1</v>
      </c>
      <c r="FZ38" s="423" t="b">
        <f>OR(AND(SUM(Input!GA2)&gt;0,Input!GA5&gt;0),Input!GA2="?")</f>
        <v>1</v>
      </c>
      <c r="GA38" s="423" t="b">
        <f>OR(AND(SUM(Input!GB2)&gt;0,Input!GB5&gt;0),Input!GB2="?")</f>
        <v>1</v>
      </c>
      <c r="GB38" s="423" t="b">
        <f>OR(AND(SUM(Input!GC2)&gt;0,Input!GC5&gt;0),Input!GC2="?")</f>
        <v>1</v>
      </c>
      <c r="GC38" s="423" t="b">
        <f>OR(AND(SUM(Input!GD2)&gt;0,Input!GD5&gt;0),Input!GD2="?")</f>
        <v>1</v>
      </c>
      <c r="GD38" s="423" t="b">
        <f>OR(AND(SUM(Input!GE2)&gt;0,Input!GE5&gt;0),Input!GE2="?")</f>
        <v>1</v>
      </c>
      <c r="GE38" s="423" t="b">
        <f>OR(AND(SUM(Input!GF2)&gt;0,Input!GF5&gt;0),Input!GF2="?")</f>
        <v>1</v>
      </c>
      <c r="GF38" s="423" t="b">
        <f>OR(AND(SUM(Input!GG2)&gt;0,Input!GG5&gt;0),Input!GG2="?")</f>
        <v>1</v>
      </c>
      <c r="GG38" s="423" t="b">
        <f>OR(AND(SUM(Input!GH2)&gt;0,Input!GH5&gt;0),Input!GH2="?")</f>
        <v>1</v>
      </c>
      <c r="GH38" s="423" t="b">
        <f>OR(AND(SUM(Input!GI2)&gt;0,Input!GI5&gt;0),Input!GI2="?")</f>
        <v>1</v>
      </c>
      <c r="GI38" s="423" t="b">
        <f>OR(AND(SUM(Input!GJ2)&gt;0,Input!GJ5&gt;0),Input!GJ2="?")</f>
        <v>1</v>
      </c>
      <c r="GJ38" s="423" t="b">
        <f>OR(AND(SUM(Input!GK2)&gt;0,Input!GK5&gt;0),Input!GK2="?")</f>
        <v>1</v>
      </c>
      <c r="GK38" s="423" t="b">
        <f>OR(AND(SUM(Input!GL2)&gt;0,Input!GL5&gt;0),Input!GL2="?")</f>
        <v>1</v>
      </c>
      <c r="GL38" s="423" t="b">
        <f>OR(AND(SUM(Input!GM2)&gt;0,Input!GM5&gt;0),Input!GM2="?")</f>
        <v>1</v>
      </c>
      <c r="GM38" s="423" t="b">
        <f>OR(AND(SUM(Input!GN2)&gt;0,Input!GN5&gt;0),Input!GN2="?")</f>
        <v>1</v>
      </c>
      <c r="GN38" s="423" t="b">
        <f>OR(AND(SUM(Input!GO2)&gt;0,Input!GO5&gt;0),Input!GO2="?")</f>
        <v>1</v>
      </c>
      <c r="GO38" s="423" t="b">
        <f>OR(AND(SUM(Input!GP2)&gt;0,Input!GP5&gt;0),Input!GP2="?")</f>
        <v>1</v>
      </c>
      <c r="GP38" s="423" t="b">
        <f>OR(AND(SUM(Input!GQ2)&gt;0,Input!GQ5&gt;0),Input!GQ2="?")</f>
        <v>1</v>
      </c>
      <c r="GQ38" s="423" t="b">
        <f>OR(AND(SUM(Input!GR2)&gt;0,Input!GR5&gt;0),Input!GR2="?")</f>
        <v>1</v>
      </c>
      <c r="GR38" s="423" t="b">
        <f>OR(AND(SUM(Input!GS2)&gt;0,Input!GS5&gt;0),Input!GS2="?")</f>
        <v>1</v>
      </c>
      <c r="GS38" s="423" t="b">
        <f>OR(AND(SUM(Input!GT2)&gt;0,Input!GT5&gt;0),Input!GT2="?")</f>
        <v>1</v>
      </c>
    </row>
    <row r="39" spans="1:201">
      <c r="A39" s="423" t="s">
        <v>208</v>
      </c>
      <c r="B39" s="426" t="b">
        <f>OR(AND(SUM(Input!C2)&gt;0,Input!C6&gt;0),Input!C2="?")</f>
        <v>1</v>
      </c>
      <c r="C39" s="426" t="b">
        <f>OR(AND(SUM(Input!D2)&gt;0,Input!D6&gt;0),Input!D2="?")</f>
        <v>1</v>
      </c>
      <c r="D39" s="426" t="b">
        <f>OR(AND(SUM(Input!E2)&gt;0,Input!E6&gt;0),Input!E2="?")</f>
        <v>1</v>
      </c>
      <c r="E39" s="426" t="b">
        <f>OR(AND(SUM(Input!F2)&gt;0,Input!F6&gt;0),Input!F2="?")</f>
        <v>1</v>
      </c>
      <c r="F39" s="426" t="b">
        <f>OR(AND(SUM(Input!G2)&gt;0,Input!G6&gt;0),Input!G2="?")</f>
        <v>1</v>
      </c>
      <c r="G39" s="426" t="b">
        <f>OR(AND(SUM(Input!H2)&gt;0,Input!H6&gt;0),Input!H2="?")</f>
        <v>1</v>
      </c>
      <c r="H39" s="426" t="b">
        <f>OR(AND(SUM(Input!I2)&gt;0,Input!I6&gt;0),Input!I2="?")</f>
        <v>1</v>
      </c>
      <c r="I39" s="426" t="b">
        <f>OR(AND(SUM(Input!J2)&gt;0,Input!J6&gt;0),Input!J2="?")</f>
        <v>1</v>
      </c>
      <c r="J39" s="426" t="b">
        <f>OR(AND(SUM(Input!K2)&gt;0,Input!K6&gt;0),Input!K2="?")</f>
        <v>1</v>
      </c>
      <c r="K39" s="426" t="b">
        <f>OR(AND(SUM(Input!L2)&gt;0,Input!L6&gt;0),Input!L2="?")</f>
        <v>1</v>
      </c>
      <c r="L39" s="426" t="b">
        <f>OR(AND(SUM(Input!M2)&gt;0,Input!M6&gt;0),Input!M2="?")</f>
        <v>1</v>
      </c>
      <c r="M39" s="426" t="b">
        <f>OR(AND(SUM(Input!N2)&gt;0,Input!N6&gt;0),Input!N2="?")</f>
        <v>1</v>
      </c>
      <c r="N39" s="426" t="b">
        <f>OR(AND(SUM(Input!O2)&gt;0,Input!O6&gt;0),Input!O2="?")</f>
        <v>1</v>
      </c>
      <c r="O39" s="426" t="b">
        <f>OR(AND(SUM(Input!P2)&gt;0,Input!P6&gt;0),Input!P2="?")</f>
        <v>1</v>
      </c>
      <c r="P39" s="426" t="b">
        <f>OR(AND(SUM(Input!Q2)&gt;0,Input!Q6&gt;0),Input!Q2="?")</f>
        <v>1</v>
      </c>
      <c r="Q39" s="426" t="b">
        <f>OR(AND(SUM(Input!R2)&gt;0,Input!R6&gt;0),Input!R2="?")</f>
        <v>1</v>
      </c>
      <c r="R39" s="426" t="b">
        <f>OR(AND(SUM(Input!S2)&gt;0,Input!S6&gt;0),Input!S2="?")</f>
        <v>1</v>
      </c>
      <c r="S39" s="426" t="b">
        <f>OR(AND(SUM(Input!T2)&gt;0,Input!T6&gt;0),Input!T2="?")</f>
        <v>1</v>
      </c>
      <c r="T39" s="426" t="b">
        <f>OR(AND(SUM(Input!U2)&gt;0,Input!U6&gt;0),Input!U2="?")</f>
        <v>1</v>
      </c>
      <c r="U39" s="426" t="b">
        <f>OR(AND(SUM(Input!V2)&gt;0,Input!V6&gt;0),Input!V2="?")</f>
        <v>1</v>
      </c>
      <c r="V39" s="426" t="b">
        <f>OR(AND(SUM(Input!W2)&gt;0,Input!W6&gt;0),Input!W2="?")</f>
        <v>1</v>
      </c>
      <c r="W39" s="426" t="b">
        <f>OR(AND(SUM(Input!X2)&gt;0,Input!X6&gt;0),Input!X2="?")</f>
        <v>1</v>
      </c>
      <c r="X39" s="426" t="b">
        <f>OR(AND(SUM(Input!Y2)&gt;0,Input!Y6&gt;0),Input!Y2="?")</f>
        <v>1</v>
      </c>
      <c r="Y39" s="426" t="b">
        <f>OR(AND(SUM(Input!Z2)&gt;0,Input!Z6&gt;0),Input!Z2="?")</f>
        <v>1</v>
      </c>
      <c r="Z39" s="426" t="b">
        <f>OR(AND(SUM(Input!AA2)&gt;0,Input!AA6&gt;0),Input!AA2="?")</f>
        <v>1</v>
      </c>
      <c r="AA39" s="426" t="b">
        <f>OR(AND(SUM(Input!AB2)&gt;0,Input!AB6&gt;0),Input!AB2="?")</f>
        <v>1</v>
      </c>
      <c r="AB39" s="426" t="b">
        <f>OR(AND(SUM(Input!AC2)&gt;0,Input!AC6&gt;0),Input!AC2="?")</f>
        <v>1</v>
      </c>
      <c r="AC39" s="426" t="b">
        <f>OR(AND(SUM(Input!AD2)&gt;0,Input!AD6&gt;0),Input!AD2="?")</f>
        <v>1</v>
      </c>
      <c r="AD39" s="426" t="b">
        <f>OR(AND(SUM(Input!AE2)&gt;0,Input!AE6&gt;0),Input!AE2="?")</f>
        <v>1</v>
      </c>
      <c r="AE39" s="426" t="b">
        <f>OR(AND(SUM(Input!AF2)&gt;0,Input!AF6&gt;0),Input!AF2="?")</f>
        <v>1</v>
      </c>
      <c r="AF39" s="426" t="b">
        <f>OR(AND(SUM(Input!AG2)&gt;0,Input!AG6&gt;0),Input!AG2="?")</f>
        <v>1</v>
      </c>
      <c r="AG39" s="426" t="b">
        <f>OR(AND(SUM(Input!AH2)&gt;0,Input!AH6&gt;0),Input!AH2="?")</f>
        <v>1</v>
      </c>
      <c r="AH39" s="426" t="b">
        <f>OR(AND(SUM(Input!AI2)&gt;0,Input!AI6&gt;0),Input!AI2="?")</f>
        <v>1</v>
      </c>
      <c r="AI39" s="426" t="b">
        <f>OR(AND(SUM(Input!AJ2)&gt;0,Input!AJ6&gt;0),Input!AJ2="?")</f>
        <v>1</v>
      </c>
      <c r="AJ39" s="426" t="b">
        <f>OR(AND(SUM(Input!AK2)&gt;0,Input!AK6&gt;0),Input!AK2="?")</f>
        <v>1</v>
      </c>
      <c r="AK39" s="426" t="b">
        <f>OR(AND(SUM(Input!AL2)&gt;0,Input!AL6&gt;0),Input!AL2="?")</f>
        <v>1</v>
      </c>
      <c r="AL39" s="426" t="b">
        <f>OR(AND(SUM(Input!AM2)&gt;0,Input!AM6&gt;0),Input!AM2="?")</f>
        <v>1</v>
      </c>
      <c r="AM39" s="426" t="b">
        <f>OR(AND(SUM(Input!AN2)&gt;0,Input!AN6&gt;0),Input!AN2="?")</f>
        <v>1</v>
      </c>
      <c r="AN39" s="426" t="b">
        <f>OR(AND(SUM(Input!AO2)&gt;0,Input!AO6&gt;0),Input!AO2="?")</f>
        <v>1</v>
      </c>
      <c r="AO39" s="426" t="b">
        <f>OR(AND(SUM(Input!AP2)&gt;0,Input!AP6&gt;0),Input!AP2="?")</f>
        <v>1</v>
      </c>
      <c r="AP39" s="426" t="b">
        <f>OR(AND(SUM(Input!AQ2)&gt;0,Input!AQ6&gt;0),Input!AQ2="?")</f>
        <v>1</v>
      </c>
      <c r="AQ39" s="426" t="b">
        <f>OR(AND(SUM(Input!AR2)&gt;0,Input!AR6&gt;0),Input!AR2="?")</f>
        <v>1</v>
      </c>
      <c r="AR39" s="426" t="b">
        <f>OR(AND(SUM(Input!AS2)&gt;0,Input!AS6&gt;0),Input!AS2="?")</f>
        <v>1</v>
      </c>
      <c r="AS39" s="426" t="b">
        <f>OR(AND(SUM(Input!AT2)&gt;0,Input!AT6&gt;0),Input!AT2="?")</f>
        <v>1</v>
      </c>
      <c r="AT39" s="426" t="b">
        <f>OR(AND(SUM(Input!AU2)&gt;0,Input!AU6&gt;0),Input!AU2="?")</f>
        <v>1</v>
      </c>
      <c r="AU39" s="426" t="b">
        <f>OR(AND(SUM(Input!AV2)&gt;0,Input!AV6&gt;0),Input!AV2="?")</f>
        <v>1</v>
      </c>
      <c r="AV39" s="426" t="b">
        <f>OR(AND(SUM(Input!AW2)&gt;0,Input!AW6&gt;0),Input!AW2="?")</f>
        <v>1</v>
      </c>
      <c r="AW39" s="426" t="b">
        <f>OR(AND(SUM(Input!AX2)&gt;0,Input!AX6&gt;0),Input!AX2="?")</f>
        <v>1</v>
      </c>
      <c r="AX39" s="426" t="b">
        <f>OR(AND(SUM(Input!AY2)&gt;0,Input!AY6&gt;0),Input!AY2="?")</f>
        <v>1</v>
      </c>
      <c r="AY39" s="426" t="b">
        <f>OR(AND(SUM(Input!AZ2)&gt;0,Input!AZ6&gt;0),Input!AZ2="?")</f>
        <v>1</v>
      </c>
      <c r="AZ39" s="426" t="b">
        <f>OR(AND(SUM(Input!BA2)&gt;0,Input!BA6&gt;0),Input!BA2="?")</f>
        <v>1</v>
      </c>
      <c r="BA39" s="426" t="b">
        <f>OR(AND(SUM(Input!BB2)&gt;0,Input!BB6&gt;0),Input!BB2="?")</f>
        <v>1</v>
      </c>
      <c r="BB39" s="426" t="b">
        <f>OR(AND(SUM(Input!BC2)&gt;0,Input!BC6&gt;0),Input!BC2="?")</f>
        <v>1</v>
      </c>
      <c r="BC39" s="426" t="b">
        <f>OR(AND(SUM(Input!BD2)&gt;0,Input!BD6&gt;0),Input!BD2="?")</f>
        <v>1</v>
      </c>
      <c r="BD39" s="426" t="b">
        <f>OR(AND(SUM(Input!BE2)&gt;0,Input!BE6&gt;0),Input!BE2="?")</f>
        <v>1</v>
      </c>
      <c r="BE39" s="426" t="b">
        <f>OR(AND(SUM(Input!BF2)&gt;0,Input!BF6&gt;0),Input!BF2="?")</f>
        <v>1</v>
      </c>
      <c r="BF39" s="426" t="b">
        <f>OR(AND(SUM(Input!BG2)&gt;0,Input!BG6&gt;0),Input!BG2="?")</f>
        <v>1</v>
      </c>
      <c r="BG39" s="426" t="b">
        <f>OR(AND(SUM(Input!BH2)&gt;0,Input!BH6&gt;0),Input!BH2="?")</f>
        <v>1</v>
      </c>
      <c r="BH39" s="426" t="b">
        <f>OR(AND(SUM(Input!BI2)&gt;0,Input!BI6&gt;0),Input!BI2="?")</f>
        <v>1</v>
      </c>
      <c r="BI39" s="426" t="b">
        <f>OR(AND(SUM(Input!BJ2)&gt;0,Input!BJ6&gt;0),Input!BJ2="?")</f>
        <v>1</v>
      </c>
      <c r="BJ39" s="426" t="b">
        <f>OR(AND(SUM(Input!BK2)&gt;0,Input!BK6&gt;0),Input!BK2="?")</f>
        <v>1</v>
      </c>
      <c r="BK39" s="426" t="b">
        <f>OR(AND(SUM(Input!BL2)&gt;0,Input!BL6&gt;0),Input!BL2="?")</f>
        <v>1</v>
      </c>
      <c r="BL39" s="426" t="b">
        <f>OR(AND(SUM(Input!BM2)&gt;0,Input!BM6&gt;0),Input!BM2="?")</f>
        <v>1</v>
      </c>
      <c r="BM39" s="426" t="b">
        <f>OR(AND(SUM(Input!BN2)&gt;0,Input!BN6&gt;0),Input!BN2="?")</f>
        <v>1</v>
      </c>
      <c r="BN39" s="426" t="b">
        <f>OR(AND(SUM(Input!BO2)&gt;0,Input!BO6&gt;0),Input!BO2="?")</f>
        <v>1</v>
      </c>
      <c r="BO39" s="426" t="b">
        <f>OR(AND(SUM(Input!BP2)&gt;0,Input!BP6&gt;0),Input!BP2="?")</f>
        <v>1</v>
      </c>
      <c r="BP39" s="426" t="b">
        <f>OR(AND(SUM(Input!BQ2)&gt;0,Input!BQ6&gt;0),Input!BQ2="?")</f>
        <v>1</v>
      </c>
      <c r="BQ39" s="426" t="b">
        <f>OR(AND(SUM(Input!BR2)&gt;0,Input!BR6&gt;0),Input!BR2="?")</f>
        <v>1</v>
      </c>
      <c r="BR39" s="426" t="b">
        <f>OR(AND(SUM(Input!BS2)&gt;0,Input!BS6&gt;0),Input!BS2="?")</f>
        <v>1</v>
      </c>
      <c r="BS39" s="426" t="b">
        <f>OR(AND(SUM(Input!BT2)&gt;0,Input!BT6&gt;0),Input!BT2="?")</f>
        <v>1</v>
      </c>
      <c r="BT39" s="426" t="b">
        <f>OR(AND(SUM(Input!BU2)&gt;0,Input!BU6&gt;0),Input!BU2="?")</f>
        <v>1</v>
      </c>
      <c r="BU39" s="426" t="b">
        <f>OR(AND(SUM(Input!BV2)&gt;0,Input!BV6&gt;0),Input!BV2="?")</f>
        <v>1</v>
      </c>
      <c r="BV39" s="426" t="b">
        <f>OR(AND(SUM(Input!BW2)&gt;0,Input!BW6&gt;0),Input!BW2="?")</f>
        <v>1</v>
      </c>
      <c r="BW39" s="426" t="b">
        <f>OR(AND(SUM(Input!BX2)&gt;0,Input!BX6&gt;0),Input!BX2="?")</f>
        <v>1</v>
      </c>
      <c r="BX39" s="426" t="b">
        <f>OR(AND(SUM(Input!BY2)&gt;0,Input!BY6&gt;0),Input!BY2="?")</f>
        <v>1</v>
      </c>
      <c r="BY39" s="426" t="b">
        <f>OR(AND(SUM(Input!BZ2)&gt;0,Input!BZ6&gt;0),Input!BZ2="?")</f>
        <v>1</v>
      </c>
      <c r="BZ39" s="426" t="b">
        <f>OR(AND(SUM(Input!CA2)&gt;0,Input!CA6&gt;0),Input!CA2="?")</f>
        <v>1</v>
      </c>
      <c r="CA39" s="426" t="b">
        <f>OR(AND(SUM(Input!CB2)&gt;0,Input!CB6&gt;0),Input!CB2="?")</f>
        <v>1</v>
      </c>
      <c r="CB39" s="426" t="b">
        <f>OR(AND(SUM(Input!CC2)&gt;0,Input!CC6&gt;0),Input!CC2="?")</f>
        <v>1</v>
      </c>
      <c r="CC39" s="426" t="b">
        <f>OR(AND(SUM(Input!CD2)&gt;0,Input!CD6&gt;0),Input!CD2="?")</f>
        <v>1</v>
      </c>
      <c r="CD39" s="426" t="b">
        <f>OR(AND(SUM(Input!CE2)&gt;0,Input!CE6&gt;0),Input!CE2="?")</f>
        <v>1</v>
      </c>
      <c r="CE39" s="426" t="b">
        <f>OR(AND(SUM(Input!CF2)&gt;0,Input!CF6&gt;0),Input!CF2="?")</f>
        <v>1</v>
      </c>
      <c r="CF39" s="426" t="b">
        <f>OR(AND(SUM(Input!CG2)&gt;0,Input!CG6&gt;0),Input!CG2="?")</f>
        <v>1</v>
      </c>
      <c r="CG39" s="426" t="b">
        <f>OR(AND(SUM(Input!CH2)&gt;0,Input!CH6&gt;0),Input!CH2="?")</f>
        <v>1</v>
      </c>
      <c r="CH39" s="426" t="b">
        <f>OR(AND(SUM(Input!CI2)&gt;0,Input!CI6&gt;0),Input!CI2="?")</f>
        <v>1</v>
      </c>
      <c r="CI39" s="426" t="b">
        <f>OR(AND(SUM(Input!CJ2)&gt;0,Input!CJ6&gt;0),Input!CJ2="?")</f>
        <v>1</v>
      </c>
      <c r="CJ39" s="426" t="b">
        <f>OR(AND(SUM(Input!CK2)&gt;0,Input!CK6&gt;0),Input!CK2="?")</f>
        <v>1</v>
      </c>
      <c r="CK39" s="426" t="b">
        <f>OR(AND(SUM(Input!CL2)&gt;0,Input!CL6&gt;0),Input!CL2="?")</f>
        <v>1</v>
      </c>
      <c r="CL39" s="426" t="b">
        <f>OR(AND(SUM(Input!CM2)&gt;0,Input!CM6&gt;0),Input!CM2="?")</f>
        <v>1</v>
      </c>
      <c r="CM39" s="426" t="b">
        <f>OR(AND(SUM(Input!CN2)&gt;0,Input!CN6&gt;0),Input!CN2="?")</f>
        <v>1</v>
      </c>
      <c r="CN39" s="426" t="b">
        <f>OR(AND(SUM(Input!CO2)&gt;0,Input!CO6&gt;0),Input!CO2="?")</f>
        <v>1</v>
      </c>
      <c r="CO39" s="426" t="b">
        <f>OR(AND(SUM(Input!CP2)&gt;0,Input!CP6&gt;0),Input!CP2="?")</f>
        <v>1</v>
      </c>
      <c r="CP39" s="426" t="b">
        <f>OR(AND(SUM(Input!CQ2)&gt;0,Input!CQ6&gt;0),Input!CQ2="?")</f>
        <v>1</v>
      </c>
      <c r="CQ39" s="426" t="b">
        <f>OR(AND(SUM(Input!CR2)&gt;0,Input!CR6&gt;0),Input!CR2="?")</f>
        <v>1</v>
      </c>
      <c r="CR39" s="426" t="b">
        <f>OR(AND(SUM(Input!CS2)&gt;0,Input!CS6&gt;0),Input!CS2="?")</f>
        <v>1</v>
      </c>
      <c r="CS39" s="426" t="b">
        <f>OR(AND(SUM(Input!CT2)&gt;0,Input!CT6&gt;0),Input!CT2="?")</f>
        <v>1</v>
      </c>
      <c r="CT39" s="426" t="b">
        <f>OR(AND(SUM(Input!CU2)&gt;0,Input!CU6&gt;0),Input!CU2="?")</f>
        <v>1</v>
      </c>
      <c r="CU39" s="426" t="b">
        <f>OR(AND(SUM(Input!CV2)&gt;0,Input!CV6&gt;0),Input!CV2="?")</f>
        <v>1</v>
      </c>
      <c r="CV39" s="426" t="b">
        <f>OR(AND(SUM(Input!CW2)&gt;0,Input!CW6&gt;0),Input!CW2="?")</f>
        <v>1</v>
      </c>
      <c r="CW39" s="426" t="b">
        <f>OR(AND(SUM(Input!CX2)&gt;0,Input!CX6&gt;0),Input!CX2="?")</f>
        <v>1</v>
      </c>
      <c r="CX39" s="426" t="b">
        <f>OR(AND(SUM(Input!CY2)&gt;0,Input!CY6&gt;0),Input!CY2="?")</f>
        <v>1</v>
      </c>
      <c r="CY39" s="426" t="b">
        <f>OR(AND(SUM(Input!CZ2)&gt;0,Input!CZ6&gt;0),Input!CZ2="?")</f>
        <v>1</v>
      </c>
      <c r="CZ39" s="426" t="b">
        <f>OR(AND(SUM(Input!DA2)&gt;0,Input!DA6&gt;0),Input!DA2="?")</f>
        <v>1</v>
      </c>
      <c r="DA39" s="426" t="b">
        <f>OR(AND(SUM(Input!DB2)&gt;0,Input!DB6&gt;0),Input!DB2="?")</f>
        <v>1</v>
      </c>
      <c r="DB39" s="426" t="b">
        <f>OR(AND(SUM(Input!DC2)&gt;0,Input!DC6&gt;0),Input!DC2="?")</f>
        <v>1</v>
      </c>
      <c r="DC39" s="426" t="b">
        <f>OR(AND(SUM(Input!DD2)&gt;0,Input!DD6&gt;0),Input!DD2="?")</f>
        <v>1</v>
      </c>
      <c r="DD39" s="426" t="b">
        <f>OR(AND(SUM(Input!DE2)&gt;0,Input!DE6&gt;0),Input!DE2="?")</f>
        <v>1</v>
      </c>
      <c r="DE39" s="426" t="b">
        <f>OR(AND(SUM(Input!DF2)&gt;0,Input!DF6&gt;0),Input!DF2="?")</f>
        <v>1</v>
      </c>
      <c r="DF39" s="426" t="b">
        <f>OR(AND(SUM(Input!DG2)&gt;0,Input!DG6&gt;0),Input!DG2="?")</f>
        <v>1</v>
      </c>
      <c r="DG39" s="426" t="b">
        <f>OR(AND(SUM(Input!DH2)&gt;0,Input!DH6&gt;0),Input!DH2="?")</f>
        <v>1</v>
      </c>
      <c r="DH39" s="426" t="b">
        <f>OR(AND(SUM(Input!DI2)&gt;0,Input!DI6&gt;0),Input!DI2="?")</f>
        <v>1</v>
      </c>
      <c r="DI39" s="426" t="b">
        <f>OR(AND(SUM(Input!DJ2)&gt;0,Input!DJ6&gt;0),Input!DJ2="?")</f>
        <v>1</v>
      </c>
      <c r="DJ39" s="426" t="b">
        <f>OR(AND(SUM(Input!DK2)&gt;0,Input!DK6&gt;0),Input!DK2="?")</f>
        <v>1</v>
      </c>
      <c r="DK39" s="426" t="b">
        <f>OR(AND(SUM(Input!DL2)&gt;0,Input!DL6&gt;0),Input!DL2="?")</f>
        <v>1</v>
      </c>
      <c r="DL39" s="426" t="b">
        <f>OR(AND(SUM(Input!DM2)&gt;0,Input!DM6&gt;0),Input!DM2="?")</f>
        <v>1</v>
      </c>
      <c r="DM39" s="426" t="b">
        <f>OR(AND(SUM(Input!DN2)&gt;0,Input!DN6&gt;0),Input!DN2="?")</f>
        <v>1</v>
      </c>
      <c r="DN39" s="426" t="b">
        <f>OR(AND(SUM(Input!DO2)&gt;0,Input!DO6&gt;0),Input!DO2="?")</f>
        <v>1</v>
      </c>
      <c r="DO39" s="426" t="b">
        <f>OR(AND(SUM(Input!DP2)&gt;0,Input!DP6&gt;0),Input!DP2="?")</f>
        <v>1</v>
      </c>
      <c r="DP39" s="426" t="b">
        <f>OR(AND(SUM(Input!DQ2)&gt;0,Input!DQ6&gt;0),Input!DQ2="?")</f>
        <v>1</v>
      </c>
      <c r="DQ39" s="426" t="b">
        <f>OR(AND(SUM(Input!DR2)&gt;0,Input!DR6&gt;0),Input!DR2="?")</f>
        <v>1</v>
      </c>
      <c r="DR39" s="426" t="b">
        <f>OR(AND(SUM(Input!DS2)&gt;0,Input!DS6&gt;0),Input!DS2="?")</f>
        <v>1</v>
      </c>
      <c r="DS39" s="426" t="b">
        <f>OR(AND(SUM(Input!DT2)&gt;0,Input!DT6&gt;0),Input!DT2="?")</f>
        <v>1</v>
      </c>
      <c r="DT39" s="426" t="b">
        <f>OR(AND(SUM(Input!DU2)&gt;0,Input!DU6&gt;0),Input!DU2="?")</f>
        <v>1</v>
      </c>
      <c r="DU39" s="426" t="b">
        <f>OR(AND(SUM(Input!DV2)&gt;0,Input!DV6&gt;0),Input!DV2="?")</f>
        <v>1</v>
      </c>
      <c r="DV39" s="426" t="b">
        <f>OR(AND(SUM(Input!DW2)&gt;0,Input!DW6&gt;0),Input!DW2="?")</f>
        <v>1</v>
      </c>
      <c r="DW39" s="426" t="b">
        <f>OR(AND(SUM(Input!DX2)&gt;0,Input!DX6&gt;0),Input!DX2="?")</f>
        <v>1</v>
      </c>
      <c r="DX39" s="426" t="b">
        <f>OR(AND(SUM(Input!DY2)&gt;0,Input!DY6&gt;0),Input!DY2="?")</f>
        <v>1</v>
      </c>
      <c r="DY39" s="426" t="b">
        <f>OR(AND(SUM(Input!DZ2)&gt;0,Input!DZ6&gt;0),Input!DZ2="?")</f>
        <v>1</v>
      </c>
      <c r="DZ39" s="426" t="b">
        <f>OR(AND(SUM(Input!EA2)&gt;0,Input!EA6&gt;0),Input!EA2="?")</f>
        <v>1</v>
      </c>
      <c r="EA39" s="426" t="b">
        <f>OR(AND(SUM(Input!EB2)&gt;0,Input!EB6&gt;0),Input!EB2="?")</f>
        <v>1</v>
      </c>
      <c r="EB39" s="426" t="b">
        <f>OR(AND(SUM(Input!EC2)&gt;0,Input!EC6&gt;0),Input!EC2="?")</f>
        <v>1</v>
      </c>
      <c r="EC39" s="426" t="b">
        <f>OR(AND(SUM(Input!ED2)&gt;0,Input!ED6&gt;0),Input!ED2="?")</f>
        <v>1</v>
      </c>
      <c r="ED39" s="426" t="b">
        <f>OR(AND(SUM(Input!EE2)&gt;0,Input!EE6&gt;0),Input!EE2="?")</f>
        <v>1</v>
      </c>
      <c r="EE39" s="426" t="b">
        <f>OR(AND(SUM(Input!EF2)&gt;0,Input!EF6&gt;0),Input!EF2="?")</f>
        <v>1</v>
      </c>
      <c r="EF39" s="426" t="b">
        <f>OR(AND(SUM(Input!EG2)&gt;0,Input!EG6&gt;0),Input!EG2="?")</f>
        <v>1</v>
      </c>
      <c r="EG39" s="426" t="b">
        <f>OR(AND(SUM(Input!EH2)&gt;0,Input!EH6&gt;0),Input!EH2="?")</f>
        <v>1</v>
      </c>
      <c r="EH39" s="426" t="b">
        <f>OR(AND(SUM(Input!EI2)&gt;0,Input!EI6&gt;0),Input!EI2="?")</f>
        <v>1</v>
      </c>
      <c r="EI39" s="426" t="b">
        <f>OR(AND(SUM(Input!EJ2)&gt;0,Input!EJ6&gt;0),Input!EJ2="?")</f>
        <v>1</v>
      </c>
      <c r="EJ39" s="426" t="b">
        <f>OR(AND(SUM(Input!EK2)&gt;0,Input!EK6&gt;0),Input!EK2="?")</f>
        <v>1</v>
      </c>
      <c r="EK39" s="426" t="b">
        <f>OR(AND(SUM(Input!EL2)&gt;0,Input!EL6&gt;0),Input!EL2="?")</f>
        <v>1</v>
      </c>
      <c r="EL39" s="426" t="b">
        <f>OR(AND(SUM(Input!EM2)&gt;0,Input!EM6&gt;0),Input!EM2="?")</f>
        <v>1</v>
      </c>
      <c r="EM39" s="426" t="b">
        <f>OR(AND(SUM(Input!EN2)&gt;0,Input!EN6&gt;0),Input!EN2="?")</f>
        <v>1</v>
      </c>
      <c r="EN39" s="426" t="b">
        <f>OR(AND(SUM(Input!EO2)&gt;0,Input!EO6&gt;0),Input!EO2="?")</f>
        <v>1</v>
      </c>
      <c r="EO39" s="426" t="b">
        <f>OR(AND(SUM(Input!EP2)&gt;0,Input!EP6&gt;0),Input!EP2="?")</f>
        <v>1</v>
      </c>
      <c r="EP39" s="426" t="b">
        <f>OR(AND(SUM(Input!EQ2)&gt;0,Input!EQ6&gt;0),Input!EQ2="?")</f>
        <v>1</v>
      </c>
      <c r="EQ39" s="426" t="b">
        <f>OR(AND(SUM(Input!ER2)&gt;0,Input!ER6&gt;0),Input!ER2="?")</f>
        <v>1</v>
      </c>
      <c r="ER39" s="426" t="b">
        <f>OR(AND(SUM(Input!ES2)&gt;0,Input!ES6&gt;0),Input!ES2="?")</f>
        <v>1</v>
      </c>
      <c r="ES39" s="426" t="b">
        <f>OR(AND(SUM(Input!ET2)&gt;0,Input!ET6&gt;0),Input!ET2="?")</f>
        <v>1</v>
      </c>
      <c r="ET39" s="426" t="b">
        <f>OR(AND(SUM(Input!EU2)&gt;0,Input!EU6&gt;0),Input!EU2="?")</f>
        <v>1</v>
      </c>
      <c r="EU39" s="426" t="b">
        <f>OR(AND(SUM(Input!EV2)&gt;0,Input!EV6&gt;0),Input!EV2="?")</f>
        <v>1</v>
      </c>
      <c r="EV39" s="426" t="b">
        <f>OR(AND(SUM(Input!EW2)&gt;0,Input!EW6&gt;0),Input!EW2="?")</f>
        <v>1</v>
      </c>
      <c r="EW39" s="426" t="b">
        <f>OR(AND(SUM(Input!EX2)&gt;0,Input!EX6&gt;0),Input!EX2="?")</f>
        <v>1</v>
      </c>
      <c r="EX39" s="426" t="b">
        <f>OR(AND(SUM(Input!EY2)&gt;0,Input!EY6&gt;0),Input!EY2="?")</f>
        <v>1</v>
      </c>
      <c r="EY39" s="426" t="b">
        <f>OR(AND(SUM(Input!EZ2)&gt;0,Input!EZ6&gt;0),Input!EZ2="?")</f>
        <v>1</v>
      </c>
      <c r="EZ39" s="426" t="b">
        <f>OR(AND(SUM(Input!FA2)&gt;0,Input!FA6&gt;0),Input!FA2="?")</f>
        <v>1</v>
      </c>
      <c r="FA39" s="426" t="b">
        <f>OR(AND(SUM(Input!FB2)&gt;0,Input!FB6&gt;0),Input!FB2="?")</f>
        <v>1</v>
      </c>
      <c r="FB39" s="426" t="b">
        <f>OR(AND(SUM(Input!FC2)&gt;0,Input!FC6&gt;0),Input!FC2="?")</f>
        <v>1</v>
      </c>
      <c r="FC39" s="426" t="b">
        <f>OR(AND(SUM(Input!FD2)&gt;0,Input!FD6&gt;0),Input!FD2="?")</f>
        <v>1</v>
      </c>
      <c r="FD39" s="426" t="b">
        <f>OR(AND(SUM(Input!FE2)&gt;0,Input!FE6&gt;0),Input!FE2="?")</f>
        <v>1</v>
      </c>
      <c r="FE39" s="426" t="b">
        <f>OR(AND(SUM(Input!FF2)&gt;0,Input!FF6&gt;0),Input!FF2="?")</f>
        <v>1</v>
      </c>
      <c r="FF39" s="426" t="b">
        <f>OR(AND(SUM(Input!FG2)&gt;0,Input!FG6&gt;0),Input!FG2="?")</f>
        <v>1</v>
      </c>
      <c r="FG39" s="426" t="b">
        <f>OR(AND(SUM(Input!FH2)&gt;0,Input!FH6&gt;0),Input!FH2="?")</f>
        <v>1</v>
      </c>
      <c r="FH39" s="426" t="b">
        <f>OR(AND(SUM(Input!FI2)&gt;0,Input!FI6&gt;0),Input!FI2="?")</f>
        <v>1</v>
      </c>
      <c r="FI39" s="426" t="b">
        <f>OR(AND(SUM(Input!FJ2)&gt;0,Input!FJ6&gt;0),Input!FJ2="?")</f>
        <v>1</v>
      </c>
      <c r="FJ39" s="426" t="b">
        <f>OR(AND(SUM(Input!FK2)&gt;0,Input!FK6&gt;0),Input!FK2="?")</f>
        <v>1</v>
      </c>
      <c r="FK39" s="426" t="b">
        <f>OR(AND(SUM(Input!FL2)&gt;0,Input!FL6&gt;0),Input!FL2="?")</f>
        <v>1</v>
      </c>
      <c r="FL39" s="426" t="b">
        <f>OR(AND(SUM(Input!FM2)&gt;0,Input!FM6&gt;0),Input!FM2="?")</f>
        <v>1</v>
      </c>
      <c r="FM39" s="426" t="b">
        <f>OR(AND(SUM(Input!FN2)&gt;0,Input!FN6&gt;0),Input!FN2="?")</f>
        <v>1</v>
      </c>
      <c r="FN39" s="426" t="b">
        <f>OR(AND(SUM(Input!FO2)&gt;0,Input!FO6&gt;0),Input!FO2="?")</f>
        <v>1</v>
      </c>
      <c r="FO39" s="426" t="b">
        <f>OR(AND(SUM(Input!FP2)&gt;0,Input!FP6&gt;0),Input!FP2="?")</f>
        <v>1</v>
      </c>
      <c r="FP39" s="426" t="b">
        <f>OR(AND(SUM(Input!FQ2)&gt;0,Input!FQ6&gt;0),Input!FQ2="?")</f>
        <v>1</v>
      </c>
      <c r="FQ39" s="426" t="b">
        <f>OR(AND(SUM(Input!FR2)&gt;0,Input!FR6&gt;0),Input!FR2="?")</f>
        <v>1</v>
      </c>
      <c r="FR39" s="426" t="b">
        <f>OR(AND(SUM(Input!FS2)&gt;0,Input!FS6&gt;0),Input!FS2="?")</f>
        <v>1</v>
      </c>
      <c r="FS39" s="426" t="b">
        <f>OR(AND(SUM(Input!FT2)&gt;0,Input!FT6&gt;0),Input!FT2="?")</f>
        <v>1</v>
      </c>
      <c r="FT39" s="426" t="b">
        <f>OR(AND(SUM(Input!FU2)&gt;0,Input!FU6&gt;0),Input!FU2="?")</f>
        <v>1</v>
      </c>
      <c r="FU39" s="426" t="b">
        <f>OR(AND(SUM(Input!FV2)&gt;0,Input!FV6&gt;0),Input!FV2="?")</f>
        <v>1</v>
      </c>
      <c r="FV39" s="426" t="b">
        <f>OR(AND(SUM(Input!FW2)&gt;0,Input!FW6&gt;0),Input!FW2="?")</f>
        <v>1</v>
      </c>
      <c r="FW39" s="426" t="b">
        <f>OR(AND(SUM(Input!FX2)&gt;0,Input!FX6&gt;0),Input!FX2="?")</f>
        <v>1</v>
      </c>
      <c r="FX39" s="426" t="b">
        <f>OR(AND(SUM(Input!FY2)&gt;0,Input!FY6&gt;0),Input!FY2="?")</f>
        <v>1</v>
      </c>
      <c r="FY39" s="426" t="b">
        <f>OR(AND(SUM(Input!FZ2)&gt;0,Input!FZ6&gt;0),Input!FZ2="?")</f>
        <v>1</v>
      </c>
      <c r="FZ39" s="426" t="b">
        <f>OR(AND(SUM(Input!GA2)&gt;0,Input!GA6&gt;0),Input!GA2="?")</f>
        <v>1</v>
      </c>
      <c r="GA39" s="426" t="b">
        <f>OR(AND(SUM(Input!GB2)&gt;0,Input!GB6&gt;0),Input!GB2="?")</f>
        <v>1</v>
      </c>
      <c r="GB39" s="426" t="b">
        <f>OR(AND(SUM(Input!GC2)&gt;0,Input!GC6&gt;0),Input!GC2="?")</f>
        <v>1</v>
      </c>
      <c r="GC39" s="426" t="b">
        <f>OR(AND(SUM(Input!GD2)&gt;0,Input!GD6&gt;0),Input!GD2="?")</f>
        <v>1</v>
      </c>
      <c r="GD39" s="426" t="b">
        <f>OR(AND(SUM(Input!GE2)&gt;0,Input!GE6&gt;0),Input!GE2="?")</f>
        <v>1</v>
      </c>
      <c r="GE39" s="426" t="b">
        <f>OR(AND(SUM(Input!GF2)&gt;0,Input!GF6&gt;0),Input!GF2="?")</f>
        <v>1</v>
      </c>
      <c r="GF39" s="426" t="b">
        <f>OR(AND(SUM(Input!GG2)&gt;0,Input!GG6&gt;0),Input!GG2="?")</f>
        <v>1</v>
      </c>
      <c r="GG39" s="426" t="b">
        <f>OR(AND(SUM(Input!GH2)&gt;0,Input!GH6&gt;0),Input!GH2="?")</f>
        <v>1</v>
      </c>
      <c r="GH39" s="426" t="b">
        <f>OR(AND(SUM(Input!GI2)&gt;0,Input!GI6&gt;0),Input!GI2="?")</f>
        <v>1</v>
      </c>
      <c r="GI39" s="426" t="b">
        <f>OR(AND(SUM(Input!GJ2)&gt;0,Input!GJ6&gt;0),Input!GJ2="?")</f>
        <v>1</v>
      </c>
      <c r="GJ39" s="426" t="b">
        <f>OR(AND(SUM(Input!GK2)&gt;0,Input!GK6&gt;0),Input!GK2="?")</f>
        <v>1</v>
      </c>
      <c r="GK39" s="426" t="b">
        <f>OR(AND(SUM(Input!GL2)&gt;0,Input!GL6&gt;0),Input!GL2="?")</f>
        <v>1</v>
      </c>
      <c r="GL39" s="426" t="b">
        <f>OR(AND(SUM(Input!GM2)&gt;0,Input!GM6&gt;0),Input!GM2="?")</f>
        <v>1</v>
      </c>
      <c r="GM39" s="426" t="b">
        <f>OR(AND(SUM(Input!GN2)&gt;0,Input!GN6&gt;0),Input!GN2="?")</f>
        <v>1</v>
      </c>
      <c r="GN39" s="426" t="b">
        <f>OR(AND(SUM(Input!GO2)&gt;0,Input!GO6&gt;0),Input!GO2="?")</f>
        <v>1</v>
      </c>
      <c r="GO39" s="426" t="b">
        <f>OR(AND(SUM(Input!GP2)&gt;0,Input!GP6&gt;0),Input!GP2="?")</f>
        <v>1</v>
      </c>
      <c r="GP39" s="426" t="b">
        <f>OR(AND(SUM(Input!GQ2)&gt;0,Input!GQ6&gt;0),Input!GQ2="?")</f>
        <v>1</v>
      </c>
      <c r="GQ39" s="426" t="b">
        <f>OR(AND(SUM(Input!GR2)&gt;0,Input!GR6&gt;0),Input!GR2="?")</f>
        <v>1</v>
      </c>
      <c r="GR39" s="426" t="b">
        <f>OR(AND(SUM(Input!GS2)&gt;0,Input!GS6&gt;0),Input!GS2="?")</f>
        <v>1</v>
      </c>
      <c r="GS39" s="426" t="b">
        <f>OR(AND(SUM(Input!GT2)&gt;0,Input!GT6&gt;0),Input!GT2="?")</f>
        <v>1</v>
      </c>
    </row>
    <row r="40" spans="1:201">
      <c r="A40" s="427" t="s">
        <v>222</v>
      </c>
      <c r="B40" s="351" t="b">
        <f>OR(AND(Input!C7=TRUE,SUM(Input!C13)&gt;0),Input!C7&lt;&gt;TRUE)</f>
        <v>1</v>
      </c>
      <c r="C40" s="351" t="b">
        <f>OR(AND(Input!D7=TRUE,SUM(Input!D13)&gt;0),Input!D7&lt;&gt;TRUE)</f>
        <v>1</v>
      </c>
      <c r="D40" s="351" t="b">
        <f>OR(AND(Input!E7=TRUE,SUM(Input!E13)&gt;0),Input!E7&lt;&gt;TRUE)</f>
        <v>1</v>
      </c>
      <c r="E40" s="351" t="b">
        <f>OR(AND(Input!F7=TRUE,SUM(Input!F13)&gt;0),Input!F7&lt;&gt;TRUE)</f>
        <v>1</v>
      </c>
      <c r="F40" s="351" t="b">
        <f>OR(AND(Input!G7=TRUE,SUM(Input!G13)&gt;0),Input!G7&lt;&gt;TRUE)</f>
        <v>1</v>
      </c>
      <c r="G40" s="351" t="b">
        <f>OR(AND(Input!H7=TRUE,SUM(Input!H13)&gt;0),Input!H7&lt;&gt;TRUE)</f>
        <v>1</v>
      </c>
      <c r="H40" s="351" t="b">
        <f>OR(AND(Input!I7=TRUE,SUM(Input!I13)&gt;0),Input!I7&lt;&gt;TRUE)</f>
        <v>1</v>
      </c>
      <c r="I40" s="351" t="b">
        <f>OR(AND(Input!J7=TRUE,SUM(Input!J13)&gt;0),Input!J7&lt;&gt;TRUE)</f>
        <v>1</v>
      </c>
      <c r="J40" s="351" t="b">
        <f>OR(AND(Input!K7=TRUE,SUM(Input!K13)&gt;0),Input!K7&lt;&gt;TRUE)</f>
        <v>1</v>
      </c>
      <c r="K40" s="351" t="b">
        <f>OR(AND(Input!L7=TRUE,SUM(Input!L13)&gt;0),Input!L7&lt;&gt;TRUE)</f>
        <v>1</v>
      </c>
      <c r="L40" s="351" t="b">
        <f>OR(AND(Input!M7=TRUE,SUM(Input!M13)&gt;0),Input!M7&lt;&gt;TRUE)</f>
        <v>1</v>
      </c>
      <c r="M40" s="351" t="b">
        <f>OR(AND(Input!N7=TRUE,SUM(Input!N13)&gt;0),Input!N7&lt;&gt;TRUE)</f>
        <v>1</v>
      </c>
      <c r="N40" s="351" t="b">
        <f>OR(AND(Input!O7=TRUE,SUM(Input!O13)&gt;0),Input!O7&lt;&gt;TRUE)</f>
        <v>1</v>
      </c>
      <c r="O40" s="351" t="b">
        <f>OR(AND(Input!P7=TRUE,SUM(Input!P13)&gt;0),Input!P7&lt;&gt;TRUE)</f>
        <v>1</v>
      </c>
      <c r="P40" s="351" t="b">
        <f>OR(AND(Input!Q7=TRUE,SUM(Input!Q13)&gt;0),Input!Q7&lt;&gt;TRUE)</f>
        <v>1</v>
      </c>
      <c r="Q40" s="351" t="b">
        <f>OR(AND(Input!R7=TRUE,SUM(Input!R13)&gt;0),Input!R7&lt;&gt;TRUE)</f>
        <v>1</v>
      </c>
      <c r="R40" s="351" t="b">
        <f>OR(AND(Input!S7=TRUE,SUM(Input!S13)&gt;0),Input!S7&lt;&gt;TRUE)</f>
        <v>1</v>
      </c>
      <c r="S40" s="351" t="b">
        <f>OR(AND(Input!T7=TRUE,SUM(Input!T13)&gt;0),Input!T7&lt;&gt;TRUE)</f>
        <v>1</v>
      </c>
      <c r="T40" s="351" t="b">
        <f>OR(AND(Input!U7=TRUE,SUM(Input!U13)&gt;0),Input!U7&lt;&gt;TRUE)</f>
        <v>1</v>
      </c>
      <c r="U40" s="351" t="b">
        <f>OR(AND(Input!V7=TRUE,SUM(Input!V13)&gt;0),Input!V7&lt;&gt;TRUE)</f>
        <v>1</v>
      </c>
      <c r="V40" s="351" t="b">
        <f>OR(AND(Input!W7=TRUE,SUM(Input!W13)&gt;0),Input!W7&lt;&gt;TRUE)</f>
        <v>1</v>
      </c>
      <c r="W40" s="351" t="b">
        <f>OR(AND(Input!X7=TRUE,SUM(Input!X13)&gt;0),Input!X7&lt;&gt;TRUE)</f>
        <v>1</v>
      </c>
      <c r="X40" s="351" t="b">
        <f>OR(AND(Input!Y7=TRUE,SUM(Input!Y13)&gt;0),Input!Y7&lt;&gt;TRUE)</f>
        <v>1</v>
      </c>
      <c r="Y40" s="351" t="b">
        <f>OR(AND(Input!Z7=TRUE,SUM(Input!Z13)&gt;0),Input!Z7&lt;&gt;TRUE)</f>
        <v>1</v>
      </c>
      <c r="Z40" s="351" t="b">
        <f>OR(AND(Input!AA7=TRUE,SUM(Input!AA13)&gt;0),Input!AA7&lt;&gt;TRUE)</f>
        <v>1</v>
      </c>
      <c r="AA40" s="351" t="b">
        <f>OR(AND(Input!AB7=TRUE,SUM(Input!AB13)&gt;0),Input!AB7&lt;&gt;TRUE)</f>
        <v>1</v>
      </c>
      <c r="AB40" s="351" t="b">
        <f>OR(AND(Input!AC7=TRUE,SUM(Input!AC13)&gt;0),Input!AC7&lt;&gt;TRUE)</f>
        <v>1</v>
      </c>
      <c r="AC40" s="351" t="b">
        <f>OR(AND(Input!AD7=TRUE,SUM(Input!AD13)&gt;0),Input!AD7&lt;&gt;TRUE)</f>
        <v>1</v>
      </c>
      <c r="AD40" s="351" t="b">
        <f>OR(AND(Input!AE7=TRUE,SUM(Input!AE13)&gt;0),Input!AE7&lt;&gt;TRUE)</f>
        <v>1</v>
      </c>
      <c r="AE40" s="351" t="b">
        <f>OR(AND(Input!AF7=TRUE,SUM(Input!AF13)&gt;0),Input!AF7&lt;&gt;TRUE)</f>
        <v>1</v>
      </c>
      <c r="AF40" s="351" t="b">
        <f>OR(AND(Input!AG7=TRUE,SUM(Input!AG13)&gt;0),Input!AG7&lt;&gt;TRUE)</f>
        <v>1</v>
      </c>
      <c r="AG40" s="351" t="b">
        <f>OR(AND(Input!AH7=TRUE,SUM(Input!AH13)&gt;0),Input!AH7&lt;&gt;TRUE)</f>
        <v>1</v>
      </c>
      <c r="AH40" s="351" t="b">
        <f>OR(AND(Input!AI7=TRUE,SUM(Input!AI13)&gt;0),Input!AI7&lt;&gt;TRUE)</f>
        <v>1</v>
      </c>
      <c r="AI40" s="351" t="b">
        <f>OR(AND(Input!AJ7=TRUE,SUM(Input!AJ13)&gt;0),Input!AJ7&lt;&gt;TRUE)</f>
        <v>1</v>
      </c>
      <c r="AJ40" s="351" t="b">
        <f>OR(AND(Input!AK7=TRUE,SUM(Input!AK13)&gt;0),Input!AK7&lt;&gt;TRUE)</f>
        <v>1</v>
      </c>
      <c r="AK40" s="351" t="b">
        <f>OR(AND(Input!AL7=TRUE,SUM(Input!AL13)&gt;0),Input!AL7&lt;&gt;TRUE)</f>
        <v>1</v>
      </c>
      <c r="AL40" s="351" t="b">
        <f>OR(AND(Input!AM7=TRUE,SUM(Input!AM13)&gt;0),Input!AM7&lt;&gt;TRUE)</f>
        <v>1</v>
      </c>
      <c r="AM40" s="351" t="b">
        <f>OR(AND(Input!AN7=TRUE,SUM(Input!AN13)&gt;0),Input!AN7&lt;&gt;TRUE)</f>
        <v>1</v>
      </c>
      <c r="AN40" s="351" t="b">
        <f>OR(AND(Input!AO7=TRUE,SUM(Input!AO13)&gt;0),Input!AO7&lt;&gt;TRUE)</f>
        <v>1</v>
      </c>
      <c r="AO40" s="351" t="b">
        <f>OR(AND(Input!AP7=TRUE,SUM(Input!AP13)&gt;0),Input!AP7&lt;&gt;TRUE)</f>
        <v>1</v>
      </c>
      <c r="AP40" s="351" t="b">
        <f>OR(AND(Input!AQ7=TRUE,SUM(Input!AQ13)&gt;0),Input!AQ7&lt;&gt;TRUE)</f>
        <v>1</v>
      </c>
      <c r="AQ40" s="351" t="b">
        <f>OR(AND(Input!AR7=TRUE,SUM(Input!AR13)&gt;0),Input!AR7&lt;&gt;TRUE)</f>
        <v>1</v>
      </c>
      <c r="AR40" s="351" t="b">
        <f>OR(AND(Input!AS7=TRUE,SUM(Input!AS13)&gt;0),Input!AS7&lt;&gt;TRUE)</f>
        <v>1</v>
      </c>
      <c r="AS40" s="351" t="b">
        <f>OR(AND(Input!AT7=TRUE,SUM(Input!AT13)&gt;0),Input!AT7&lt;&gt;TRUE)</f>
        <v>1</v>
      </c>
      <c r="AT40" s="351" t="b">
        <f>OR(AND(Input!AU7=TRUE,SUM(Input!AU13)&gt;0),Input!AU7&lt;&gt;TRUE)</f>
        <v>1</v>
      </c>
      <c r="AU40" s="351" t="b">
        <f>OR(AND(Input!AV7=TRUE,SUM(Input!AV13)&gt;0),Input!AV7&lt;&gt;TRUE)</f>
        <v>1</v>
      </c>
      <c r="AV40" s="351" t="b">
        <f>OR(AND(Input!AW7=TRUE,SUM(Input!AW13)&gt;0),Input!AW7&lt;&gt;TRUE)</f>
        <v>1</v>
      </c>
      <c r="AW40" s="351" t="b">
        <f>OR(AND(Input!AX7=TRUE,SUM(Input!AX13)&gt;0),Input!AX7&lt;&gt;TRUE)</f>
        <v>1</v>
      </c>
      <c r="AX40" s="351" t="b">
        <f>OR(AND(Input!AY7=TRUE,SUM(Input!AY13)&gt;0),Input!AY7&lt;&gt;TRUE)</f>
        <v>1</v>
      </c>
      <c r="AY40" s="351" t="b">
        <f>OR(AND(Input!AZ7=TRUE,SUM(Input!AZ13)&gt;0),Input!AZ7&lt;&gt;TRUE)</f>
        <v>1</v>
      </c>
      <c r="AZ40" s="351" t="b">
        <f>OR(AND(Input!BA7=TRUE,SUM(Input!BA13)&gt;0),Input!BA7&lt;&gt;TRUE)</f>
        <v>1</v>
      </c>
      <c r="BA40" s="351" t="b">
        <f>OR(AND(Input!BB7=TRUE,SUM(Input!BB13)&gt;0),Input!BB7&lt;&gt;TRUE)</f>
        <v>1</v>
      </c>
      <c r="BB40" s="351" t="b">
        <f>OR(AND(Input!BC7=TRUE,SUM(Input!BC13)&gt;0),Input!BC7&lt;&gt;TRUE)</f>
        <v>1</v>
      </c>
      <c r="BC40" s="351" t="b">
        <f>OR(AND(Input!BD7=TRUE,SUM(Input!BD13)&gt;0),Input!BD7&lt;&gt;TRUE)</f>
        <v>1</v>
      </c>
      <c r="BD40" s="351" t="b">
        <f>OR(AND(Input!BE7=TRUE,SUM(Input!BE13)&gt;0),Input!BE7&lt;&gt;TRUE)</f>
        <v>1</v>
      </c>
      <c r="BE40" s="351" t="b">
        <f>OR(AND(Input!BF7=TRUE,SUM(Input!BF13)&gt;0),Input!BF7&lt;&gt;TRUE)</f>
        <v>1</v>
      </c>
      <c r="BF40" s="351" t="b">
        <f>OR(AND(Input!BG7=TRUE,SUM(Input!BG13)&gt;0),Input!BG7&lt;&gt;TRUE)</f>
        <v>1</v>
      </c>
      <c r="BG40" s="351" t="b">
        <f>OR(AND(Input!BH7=TRUE,SUM(Input!BH13)&gt;0),Input!BH7&lt;&gt;TRUE)</f>
        <v>1</v>
      </c>
      <c r="BH40" s="351" t="b">
        <f>OR(AND(Input!BI7=TRUE,SUM(Input!BI13)&gt;0),Input!BI7&lt;&gt;TRUE)</f>
        <v>1</v>
      </c>
      <c r="BI40" s="351" t="b">
        <f>OR(AND(Input!BJ7=TRUE,SUM(Input!BJ13)&gt;0),Input!BJ7&lt;&gt;TRUE)</f>
        <v>1</v>
      </c>
      <c r="BJ40" s="351" t="b">
        <f>OR(AND(Input!BK7=TRUE,SUM(Input!BK13)&gt;0),Input!BK7&lt;&gt;TRUE)</f>
        <v>1</v>
      </c>
      <c r="BK40" s="351" t="b">
        <f>OR(AND(Input!BL7=TRUE,SUM(Input!BL13)&gt;0),Input!BL7&lt;&gt;TRUE)</f>
        <v>1</v>
      </c>
      <c r="BL40" s="351" t="b">
        <f>OR(AND(Input!BM7=TRUE,SUM(Input!BM13)&gt;0),Input!BM7&lt;&gt;TRUE)</f>
        <v>1</v>
      </c>
      <c r="BM40" s="351" t="b">
        <f>OR(AND(Input!BN7=TRUE,SUM(Input!BN13)&gt;0),Input!BN7&lt;&gt;TRUE)</f>
        <v>1</v>
      </c>
      <c r="BN40" s="351" t="b">
        <f>OR(AND(Input!BO7=TRUE,SUM(Input!BO13)&gt;0),Input!BO7&lt;&gt;TRUE)</f>
        <v>1</v>
      </c>
      <c r="BO40" s="351" t="b">
        <f>OR(AND(Input!BP7=TRUE,SUM(Input!BP13)&gt;0),Input!BP7&lt;&gt;TRUE)</f>
        <v>1</v>
      </c>
      <c r="BP40" s="351" t="b">
        <f>OR(AND(Input!BQ7=TRUE,SUM(Input!BQ13)&gt;0),Input!BQ7&lt;&gt;TRUE)</f>
        <v>1</v>
      </c>
      <c r="BQ40" s="351" t="b">
        <f>OR(AND(Input!BR7=TRUE,SUM(Input!BR13)&gt;0),Input!BR7&lt;&gt;TRUE)</f>
        <v>1</v>
      </c>
      <c r="BR40" s="351" t="b">
        <f>OR(AND(Input!BS7=TRUE,SUM(Input!BS13)&gt;0),Input!BS7&lt;&gt;TRUE)</f>
        <v>1</v>
      </c>
      <c r="BS40" s="351" t="b">
        <f>OR(AND(Input!BT7=TRUE,SUM(Input!BT13)&gt;0),Input!BT7&lt;&gt;TRUE)</f>
        <v>1</v>
      </c>
      <c r="BT40" s="351" t="b">
        <f>OR(AND(Input!BU7=TRUE,SUM(Input!BU13)&gt;0),Input!BU7&lt;&gt;TRUE)</f>
        <v>1</v>
      </c>
      <c r="BU40" s="351" t="b">
        <f>OR(AND(Input!BV7=TRUE,SUM(Input!BV13)&gt;0),Input!BV7&lt;&gt;TRUE)</f>
        <v>1</v>
      </c>
      <c r="BV40" s="351" t="b">
        <f>OR(AND(Input!BW7=TRUE,SUM(Input!BW13)&gt;0),Input!BW7&lt;&gt;TRUE)</f>
        <v>1</v>
      </c>
      <c r="BW40" s="351" t="b">
        <f>OR(AND(Input!BX7=TRUE,SUM(Input!BX13)&gt;0),Input!BX7&lt;&gt;TRUE)</f>
        <v>1</v>
      </c>
      <c r="BX40" s="351" t="b">
        <f>OR(AND(Input!BY7=TRUE,SUM(Input!BY13)&gt;0),Input!BY7&lt;&gt;TRUE)</f>
        <v>1</v>
      </c>
      <c r="BY40" s="351" t="b">
        <f>OR(AND(Input!BZ7=TRUE,SUM(Input!BZ13)&gt;0),Input!BZ7&lt;&gt;TRUE)</f>
        <v>1</v>
      </c>
      <c r="BZ40" s="351" t="b">
        <f>OR(AND(Input!CA7=TRUE,SUM(Input!CA13)&gt;0),Input!CA7&lt;&gt;TRUE)</f>
        <v>1</v>
      </c>
      <c r="CA40" s="351" t="b">
        <f>OR(AND(Input!CB7=TRUE,SUM(Input!CB13)&gt;0),Input!CB7&lt;&gt;TRUE)</f>
        <v>1</v>
      </c>
      <c r="CB40" s="351" t="b">
        <f>OR(AND(Input!CC7=TRUE,SUM(Input!CC13)&gt;0),Input!CC7&lt;&gt;TRUE)</f>
        <v>1</v>
      </c>
      <c r="CC40" s="351" t="b">
        <f>OR(AND(Input!CD7=TRUE,SUM(Input!CD13)&gt;0),Input!CD7&lt;&gt;TRUE)</f>
        <v>1</v>
      </c>
      <c r="CD40" s="351" t="b">
        <f>OR(AND(Input!CE7=TRUE,SUM(Input!CE13)&gt;0),Input!CE7&lt;&gt;TRUE)</f>
        <v>1</v>
      </c>
      <c r="CE40" s="351" t="b">
        <f>OR(AND(Input!CF7=TRUE,SUM(Input!CF13)&gt;0),Input!CF7&lt;&gt;TRUE)</f>
        <v>1</v>
      </c>
      <c r="CF40" s="351" t="b">
        <f>OR(AND(Input!CG7=TRUE,SUM(Input!CG13)&gt;0),Input!CG7&lt;&gt;TRUE)</f>
        <v>1</v>
      </c>
      <c r="CG40" s="351" t="b">
        <f>OR(AND(Input!CH7=TRUE,SUM(Input!CH13)&gt;0),Input!CH7&lt;&gt;TRUE)</f>
        <v>1</v>
      </c>
      <c r="CH40" s="351" t="b">
        <f>OR(AND(Input!CI7=TRUE,SUM(Input!CI13)&gt;0),Input!CI7&lt;&gt;TRUE)</f>
        <v>1</v>
      </c>
      <c r="CI40" s="351" t="b">
        <f>OR(AND(Input!CJ7=TRUE,SUM(Input!CJ13)&gt;0),Input!CJ7&lt;&gt;TRUE)</f>
        <v>1</v>
      </c>
      <c r="CJ40" s="351" t="b">
        <f>OR(AND(Input!CK7=TRUE,SUM(Input!CK13)&gt;0),Input!CK7&lt;&gt;TRUE)</f>
        <v>1</v>
      </c>
      <c r="CK40" s="351" t="b">
        <f>OR(AND(Input!CL7=TRUE,SUM(Input!CL13)&gt;0),Input!CL7&lt;&gt;TRUE)</f>
        <v>1</v>
      </c>
      <c r="CL40" s="351" t="b">
        <f>OR(AND(Input!CM7=TRUE,SUM(Input!CM13)&gt;0),Input!CM7&lt;&gt;TRUE)</f>
        <v>1</v>
      </c>
      <c r="CM40" s="351" t="b">
        <f>OR(AND(Input!CN7=TRUE,SUM(Input!CN13)&gt;0),Input!CN7&lt;&gt;TRUE)</f>
        <v>1</v>
      </c>
      <c r="CN40" s="351" t="b">
        <f>OR(AND(Input!CO7=TRUE,SUM(Input!CO13)&gt;0),Input!CO7&lt;&gt;TRUE)</f>
        <v>1</v>
      </c>
      <c r="CO40" s="351" t="b">
        <f>OR(AND(Input!CP7=TRUE,SUM(Input!CP13)&gt;0),Input!CP7&lt;&gt;TRUE)</f>
        <v>1</v>
      </c>
      <c r="CP40" s="351" t="b">
        <f>OR(AND(Input!CQ7=TRUE,SUM(Input!CQ13)&gt;0),Input!CQ7&lt;&gt;TRUE)</f>
        <v>1</v>
      </c>
      <c r="CQ40" s="351" t="b">
        <f>OR(AND(Input!CR7=TRUE,SUM(Input!CR13)&gt;0),Input!CR7&lt;&gt;TRUE)</f>
        <v>1</v>
      </c>
      <c r="CR40" s="351" t="b">
        <f>OR(AND(Input!CS7=TRUE,SUM(Input!CS13)&gt;0),Input!CS7&lt;&gt;TRUE)</f>
        <v>1</v>
      </c>
      <c r="CS40" s="351" t="b">
        <f>OR(AND(Input!CT7=TRUE,SUM(Input!CT13)&gt;0),Input!CT7&lt;&gt;TRUE)</f>
        <v>1</v>
      </c>
      <c r="CT40" s="351" t="b">
        <f>OR(AND(Input!CU7=TRUE,SUM(Input!CU13)&gt;0),Input!CU7&lt;&gt;TRUE)</f>
        <v>1</v>
      </c>
      <c r="CU40" s="351" t="b">
        <f>OR(AND(Input!CV7=TRUE,SUM(Input!CV13)&gt;0),Input!CV7&lt;&gt;TRUE)</f>
        <v>1</v>
      </c>
      <c r="CV40" s="351" t="b">
        <f>OR(AND(Input!CW7=TRUE,SUM(Input!CW13)&gt;0),Input!CW7&lt;&gt;TRUE)</f>
        <v>1</v>
      </c>
      <c r="CW40" s="351" t="b">
        <f>OR(AND(Input!CX7=TRUE,SUM(Input!CX13)&gt;0),Input!CX7&lt;&gt;TRUE)</f>
        <v>1</v>
      </c>
      <c r="CX40" s="351" t="b">
        <f>OR(AND(Input!CY7=TRUE,SUM(Input!CY13)&gt;0),Input!CY7&lt;&gt;TRUE)</f>
        <v>1</v>
      </c>
      <c r="CY40" s="351" t="b">
        <f>OR(AND(Input!CZ7=TRUE,SUM(Input!CZ13)&gt;0),Input!CZ7&lt;&gt;TRUE)</f>
        <v>1</v>
      </c>
      <c r="CZ40" s="351" t="b">
        <f>OR(AND(Input!DA7=TRUE,SUM(Input!DA13)&gt;0),Input!DA7&lt;&gt;TRUE)</f>
        <v>1</v>
      </c>
      <c r="DA40" s="351" t="b">
        <f>OR(AND(Input!DB7=TRUE,SUM(Input!DB13)&gt;0),Input!DB7&lt;&gt;TRUE)</f>
        <v>1</v>
      </c>
      <c r="DB40" s="351" t="b">
        <f>OR(AND(Input!DC7=TRUE,SUM(Input!DC13)&gt;0),Input!DC7&lt;&gt;TRUE)</f>
        <v>1</v>
      </c>
      <c r="DC40" s="351" t="b">
        <f>OR(AND(Input!DD7=TRUE,SUM(Input!DD13)&gt;0),Input!DD7&lt;&gt;TRUE)</f>
        <v>1</v>
      </c>
      <c r="DD40" s="351" t="b">
        <f>OR(AND(Input!DE7=TRUE,SUM(Input!DE13)&gt;0),Input!DE7&lt;&gt;TRUE)</f>
        <v>1</v>
      </c>
      <c r="DE40" s="351" t="b">
        <f>OR(AND(Input!DF7=TRUE,SUM(Input!DF13)&gt;0),Input!DF7&lt;&gt;TRUE)</f>
        <v>1</v>
      </c>
      <c r="DF40" s="351" t="b">
        <f>OR(AND(Input!DG7=TRUE,SUM(Input!DG13)&gt;0),Input!DG7&lt;&gt;TRUE)</f>
        <v>1</v>
      </c>
      <c r="DG40" s="351" t="b">
        <f>OR(AND(Input!DH7=TRUE,SUM(Input!DH13)&gt;0),Input!DH7&lt;&gt;TRUE)</f>
        <v>1</v>
      </c>
      <c r="DH40" s="351" t="b">
        <f>OR(AND(Input!DI7=TRUE,SUM(Input!DI13)&gt;0),Input!DI7&lt;&gt;TRUE)</f>
        <v>1</v>
      </c>
      <c r="DI40" s="351" t="b">
        <f>OR(AND(Input!DJ7=TRUE,SUM(Input!DJ13)&gt;0),Input!DJ7&lt;&gt;TRUE)</f>
        <v>1</v>
      </c>
      <c r="DJ40" s="351" t="b">
        <f>OR(AND(Input!DK7=TRUE,SUM(Input!DK13)&gt;0),Input!DK7&lt;&gt;TRUE)</f>
        <v>1</v>
      </c>
      <c r="DK40" s="351" t="b">
        <f>OR(AND(Input!DL7=TRUE,SUM(Input!DL13)&gt;0),Input!DL7&lt;&gt;TRUE)</f>
        <v>1</v>
      </c>
      <c r="DL40" s="351" t="b">
        <f>OR(AND(Input!DM7=TRUE,SUM(Input!DM13)&gt;0),Input!DM7&lt;&gt;TRUE)</f>
        <v>1</v>
      </c>
      <c r="DM40" s="351" t="b">
        <f>OR(AND(Input!DN7=TRUE,SUM(Input!DN13)&gt;0),Input!DN7&lt;&gt;TRUE)</f>
        <v>1</v>
      </c>
      <c r="DN40" s="351" t="b">
        <f>OR(AND(Input!DO7=TRUE,SUM(Input!DO13)&gt;0),Input!DO7&lt;&gt;TRUE)</f>
        <v>1</v>
      </c>
      <c r="DO40" s="351" t="b">
        <f>OR(AND(Input!DP7=TRUE,SUM(Input!DP13)&gt;0),Input!DP7&lt;&gt;TRUE)</f>
        <v>1</v>
      </c>
      <c r="DP40" s="351" t="b">
        <f>OR(AND(Input!DQ7=TRUE,SUM(Input!DQ13)&gt;0),Input!DQ7&lt;&gt;TRUE)</f>
        <v>1</v>
      </c>
      <c r="DQ40" s="351" t="b">
        <f>OR(AND(Input!DR7=TRUE,SUM(Input!DR13)&gt;0),Input!DR7&lt;&gt;TRUE)</f>
        <v>1</v>
      </c>
      <c r="DR40" s="351" t="b">
        <f>OR(AND(Input!DS7=TRUE,SUM(Input!DS13)&gt;0),Input!DS7&lt;&gt;TRUE)</f>
        <v>1</v>
      </c>
      <c r="DS40" s="351" t="b">
        <f>OR(AND(Input!DT7=TRUE,SUM(Input!DT13)&gt;0),Input!DT7&lt;&gt;TRUE)</f>
        <v>1</v>
      </c>
      <c r="DT40" s="351" t="b">
        <f>OR(AND(Input!DU7=TRUE,SUM(Input!DU13)&gt;0),Input!DU7&lt;&gt;TRUE)</f>
        <v>1</v>
      </c>
      <c r="DU40" s="351" t="b">
        <f>OR(AND(Input!DV7=TRUE,SUM(Input!DV13)&gt;0),Input!DV7&lt;&gt;TRUE)</f>
        <v>1</v>
      </c>
      <c r="DV40" s="351" t="b">
        <f>OR(AND(Input!DW7=TRUE,SUM(Input!DW13)&gt;0),Input!DW7&lt;&gt;TRUE)</f>
        <v>1</v>
      </c>
      <c r="DW40" s="351" t="b">
        <f>OR(AND(Input!DX7=TRUE,SUM(Input!DX13)&gt;0),Input!DX7&lt;&gt;TRUE)</f>
        <v>1</v>
      </c>
      <c r="DX40" s="351" t="b">
        <f>OR(AND(Input!DY7=TRUE,SUM(Input!DY13)&gt;0),Input!DY7&lt;&gt;TRUE)</f>
        <v>1</v>
      </c>
      <c r="DY40" s="351" t="b">
        <f>OR(AND(Input!DZ7=TRUE,SUM(Input!DZ13)&gt;0),Input!DZ7&lt;&gt;TRUE)</f>
        <v>1</v>
      </c>
      <c r="DZ40" s="351" t="b">
        <f>OR(AND(Input!EA7=TRUE,SUM(Input!EA13)&gt;0),Input!EA7&lt;&gt;TRUE)</f>
        <v>1</v>
      </c>
      <c r="EA40" s="351" t="b">
        <f>OR(AND(Input!EB7=TRUE,SUM(Input!EB13)&gt;0),Input!EB7&lt;&gt;TRUE)</f>
        <v>1</v>
      </c>
      <c r="EB40" s="351" t="b">
        <f>OR(AND(Input!EC7=TRUE,SUM(Input!EC13)&gt;0),Input!EC7&lt;&gt;TRUE)</f>
        <v>1</v>
      </c>
      <c r="EC40" s="351" t="b">
        <f>OR(AND(Input!ED7=TRUE,SUM(Input!ED13)&gt;0),Input!ED7&lt;&gt;TRUE)</f>
        <v>1</v>
      </c>
      <c r="ED40" s="351" t="b">
        <f>OR(AND(Input!EE7=TRUE,SUM(Input!EE13)&gt;0),Input!EE7&lt;&gt;TRUE)</f>
        <v>1</v>
      </c>
      <c r="EE40" s="351" t="b">
        <f>OR(AND(Input!EF7=TRUE,SUM(Input!EF13)&gt;0),Input!EF7&lt;&gt;TRUE)</f>
        <v>1</v>
      </c>
      <c r="EF40" s="351" t="b">
        <f>OR(AND(Input!EG7=TRUE,SUM(Input!EG13)&gt;0),Input!EG7&lt;&gt;TRUE)</f>
        <v>1</v>
      </c>
      <c r="EG40" s="351" t="b">
        <f>OR(AND(Input!EH7=TRUE,SUM(Input!EH13)&gt;0),Input!EH7&lt;&gt;TRUE)</f>
        <v>1</v>
      </c>
      <c r="EH40" s="351" t="b">
        <f>OR(AND(Input!EI7=TRUE,SUM(Input!EI13)&gt;0),Input!EI7&lt;&gt;TRUE)</f>
        <v>1</v>
      </c>
      <c r="EI40" s="351" t="b">
        <f>OR(AND(Input!EJ7=TRUE,SUM(Input!EJ13)&gt;0),Input!EJ7&lt;&gt;TRUE)</f>
        <v>1</v>
      </c>
      <c r="EJ40" s="351" t="b">
        <f>OR(AND(Input!EK7=TRUE,SUM(Input!EK13)&gt;0),Input!EK7&lt;&gt;TRUE)</f>
        <v>1</v>
      </c>
      <c r="EK40" s="351" t="b">
        <f>OR(AND(Input!EL7=TRUE,SUM(Input!EL13)&gt;0),Input!EL7&lt;&gt;TRUE)</f>
        <v>1</v>
      </c>
      <c r="EL40" s="351" t="b">
        <f>OR(AND(Input!EM7=TRUE,SUM(Input!EM13)&gt;0),Input!EM7&lt;&gt;TRUE)</f>
        <v>1</v>
      </c>
      <c r="EM40" s="351" t="b">
        <f>OR(AND(Input!EN7=TRUE,SUM(Input!EN13)&gt;0),Input!EN7&lt;&gt;TRUE)</f>
        <v>1</v>
      </c>
      <c r="EN40" s="351" t="b">
        <f>OR(AND(Input!EO7=TRUE,SUM(Input!EO13)&gt;0),Input!EO7&lt;&gt;TRUE)</f>
        <v>1</v>
      </c>
      <c r="EO40" s="351" t="b">
        <f>OR(AND(Input!EP7=TRUE,SUM(Input!EP13)&gt;0),Input!EP7&lt;&gt;TRUE)</f>
        <v>1</v>
      </c>
      <c r="EP40" s="351" t="b">
        <f>OR(AND(Input!EQ7=TRUE,SUM(Input!EQ13)&gt;0),Input!EQ7&lt;&gt;TRUE)</f>
        <v>1</v>
      </c>
      <c r="EQ40" s="351" t="b">
        <f>OR(AND(Input!ER7=TRUE,SUM(Input!ER13)&gt;0),Input!ER7&lt;&gt;TRUE)</f>
        <v>1</v>
      </c>
      <c r="ER40" s="351" t="b">
        <f>OR(AND(Input!ES7=TRUE,SUM(Input!ES13)&gt;0),Input!ES7&lt;&gt;TRUE)</f>
        <v>1</v>
      </c>
      <c r="ES40" s="351" t="b">
        <f>OR(AND(Input!ET7=TRUE,SUM(Input!ET13)&gt;0),Input!ET7&lt;&gt;TRUE)</f>
        <v>1</v>
      </c>
      <c r="ET40" s="351" t="b">
        <f>OR(AND(Input!EU7=TRUE,SUM(Input!EU13)&gt;0),Input!EU7&lt;&gt;TRUE)</f>
        <v>1</v>
      </c>
      <c r="EU40" s="351" t="b">
        <f>OR(AND(Input!EV7=TRUE,SUM(Input!EV13)&gt;0),Input!EV7&lt;&gt;TRUE)</f>
        <v>1</v>
      </c>
      <c r="EV40" s="351" t="b">
        <f>OR(AND(Input!EW7=TRUE,SUM(Input!EW13)&gt;0),Input!EW7&lt;&gt;TRUE)</f>
        <v>1</v>
      </c>
      <c r="EW40" s="351" t="b">
        <f>OR(AND(Input!EX7=TRUE,SUM(Input!EX13)&gt;0),Input!EX7&lt;&gt;TRUE)</f>
        <v>1</v>
      </c>
      <c r="EX40" s="351" t="b">
        <f>OR(AND(Input!EY7=TRUE,SUM(Input!EY13)&gt;0),Input!EY7&lt;&gt;TRUE)</f>
        <v>1</v>
      </c>
      <c r="EY40" s="351" t="b">
        <f>OR(AND(Input!EZ7=TRUE,SUM(Input!EZ13)&gt;0),Input!EZ7&lt;&gt;TRUE)</f>
        <v>1</v>
      </c>
      <c r="EZ40" s="351" t="b">
        <f>OR(AND(Input!FA7=TRUE,SUM(Input!FA13)&gt;0),Input!FA7&lt;&gt;TRUE)</f>
        <v>1</v>
      </c>
      <c r="FA40" s="351" t="b">
        <f>OR(AND(Input!FB7=TRUE,SUM(Input!FB13)&gt;0),Input!FB7&lt;&gt;TRUE)</f>
        <v>1</v>
      </c>
      <c r="FB40" s="351" t="b">
        <f>OR(AND(Input!FC7=TRUE,SUM(Input!FC13)&gt;0),Input!FC7&lt;&gt;TRUE)</f>
        <v>1</v>
      </c>
      <c r="FC40" s="351" t="b">
        <f>OR(AND(Input!FD7=TRUE,SUM(Input!FD13)&gt;0),Input!FD7&lt;&gt;TRUE)</f>
        <v>1</v>
      </c>
      <c r="FD40" s="351" t="b">
        <f>OR(AND(Input!FE7=TRUE,SUM(Input!FE13)&gt;0),Input!FE7&lt;&gt;TRUE)</f>
        <v>1</v>
      </c>
      <c r="FE40" s="351" t="b">
        <f>OR(AND(Input!FF7=TRUE,SUM(Input!FF13)&gt;0),Input!FF7&lt;&gt;TRUE)</f>
        <v>1</v>
      </c>
      <c r="FF40" s="351" t="b">
        <f>OR(AND(Input!FG7=TRUE,SUM(Input!FG13)&gt;0),Input!FG7&lt;&gt;TRUE)</f>
        <v>1</v>
      </c>
      <c r="FG40" s="351" t="b">
        <f>OR(AND(Input!FH7=TRUE,SUM(Input!FH13)&gt;0),Input!FH7&lt;&gt;TRUE)</f>
        <v>1</v>
      </c>
      <c r="FH40" s="351" t="b">
        <f>OR(AND(Input!FI7=TRUE,SUM(Input!FI13)&gt;0),Input!FI7&lt;&gt;TRUE)</f>
        <v>1</v>
      </c>
      <c r="FI40" s="351" t="b">
        <f>OR(AND(Input!FJ7=TRUE,SUM(Input!FJ13)&gt;0),Input!FJ7&lt;&gt;TRUE)</f>
        <v>1</v>
      </c>
      <c r="FJ40" s="351" t="b">
        <f>OR(AND(Input!FK7=TRUE,SUM(Input!FK13)&gt;0),Input!FK7&lt;&gt;TRUE)</f>
        <v>1</v>
      </c>
      <c r="FK40" s="351" t="b">
        <f>OR(AND(Input!FL7=TRUE,SUM(Input!FL13)&gt;0),Input!FL7&lt;&gt;TRUE)</f>
        <v>1</v>
      </c>
      <c r="FL40" s="351" t="b">
        <f>OR(AND(Input!FM7=TRUE,SUM(Input!FM13)&gt;0),Input!FM7&lt;&gt;TRUE)</f>
        <v>1</v>
      </c>
      <c r="FM40" s="351" t="b">
        <f>OR(AND(Input!FN7=TRUE,SUM(Input!FN13)&gt;0),Input!FN7&lt;&gt;TRUE)</f>
        <v>1</v>
      </c>
      <c r="FN40" s="351" t="b">
        <f>OR(AND(Input!FO7=TRUE,SUM(Input!FO13)&gt;0),Input!FO7&lt;&gt;TRUE)</f>
        <v>1</v>
      </c>
      <c r="FO40" s="351" t="b">
        <f>OR(AND(Input!FP7=TRUE,SUM(Input!FP13)&gt;0),Input!FP7&lt;&gt;TRUE)</f>
        <v>1</v>
      </c>
      <c r="FP40" s="351" t="b">
        <f>OR(AND(Input!FQ7=TRUE,SUM(Input!FQ13)&gt;0),Input!FQ7&lt;&gt;TRUE)</f>
        <v>1</v>
      </c>
      <c r="FQ40" s="351" t="b">
        <f>OR(AND(Input!FR7=TRUE,SUM(Input!FR13)&gt;0),Input!FR7&lt;&gt;TRUE)</f>
        <v>1</v>
      </c>
      <c r="FR40" s="351" t="b">
        <f>OR(AND(Input!FS7=TRUE,SUM(Input!FS13)&gt;0),Input!FS7&lt;&gt;TRUE)</f>
        <v>1</v>
      </c>
      <c r="FS40" s="351" t="b">
        <f>OR(AND(Input!FT7=TRUE,SUM(Input!FT13)&gt;0),Input!FT7&lt;&gt;TRUE)</f>
        <v>1</v>
      </c>
      <c r="FT40" s="351" t="b">
        <f>OR(AND(Input!FU7=TRUE,SUM(Input!FU13)&gt;0),Input!FU7&lt;&gt;TRUE)</f>
        <v>1</v>
      </c>
      <c r="FU40" s="351" t="b">
        <f>OR(AND(Input!FV7=TRUE,SUM(Input!FV13)&gt;0),Input!FV7&lt;&gt;TRUE)</f>
        <v>1</v>
      </c>
      <c r="FV40" s="351" t="b">
        <f>OR(AND(Input!FW7=TRUE,SUM(Input!FW13)&gt;0),Input!FW7&lt;&gt;TRUE)</f>
        <v>1</v>
      </c>
      <c r="FW40" s="351" t="b">
        <f>OR(AND(Input!FX7=TRUE,SUM(Input!FX13)&gt;0),Input!FX7&lt;&gt;TRUE)</f>
        <v>1</v>
      </c>
      <c r="FX40" s="351" t="b">
        <f>OR(AND(Input!FY7=TRUE,SUM(Input!FY13)&gt;0),Input!FY7&lt;&gt;TRUE)</f>
        <v>1</v>
      </c>
      <c r="FY40" s="351" t="b">
        <f>OR(AND(Input!FZ7=TRUE,SUM(Input!FZ13)&gt;0),Input!FZ7&lt;&gt;TRUE)</f>
        <v>1</v>
      </c>
      <c r="FZ40" s="351" t="b">
        <f>OR(AND(Input!GA7=TRUE,SUM(Input!GA13)&gt;0),Input!GA7&lt;&gt;TRUE)</f>
        <v>1</v>
      </c>
      <c r="GA40" s="351" t="b">
        <f>OR(AND(Input!GB7=TRUE,SUM(Input!GB13)&gt;0),Input!GB7&lt;&gt;TRUE)</f>
        <v>1</v>
      </c>
      <c r="GB40" s="351" t="b">
        <f>OR(AND(Input!GC7=TRUE,SUM(Input!GC13)&gt;0),Input!GC7&lt;&gt;TRUE)</f>
        <v>1</v>
      </c>
      <c r="GC40" s="351" t="b">
        <f>OR(AND(Input!GD7=TRUE,SUM(Input!GD13)&gt;0),Input!GD7&lt;&gt;TRUE)</f>
        <v>1</v>
      </c>
      <c r="GD40" s="351" t="b">
        <f>OR(AND(Input!GE7=TRUE,SUM(Input!GE13)&gt;0),Input!GE7&lt;&gt;TRUE)</f>
        <v>1</v>
      </c>
      <c r="GE40" s="351" t="b">
        <f>OR(AND(Input!GF7=TRUE,SUM(Input!GF13)&gt;0),Input!GF7&lt;&gt;TRUE)</f>
        <v>1</v>
      </c>
      <c r="GF40" s="351" t="b">
        <f>OR(AND(Input!GG7=TRUE,SUM(Input!GG13)&gt;0),Input!GG7&lt;&gt;TRUE)</f>
        <v>1</v>
      </c>
      <c r="GG40" s="351" t="b">
        <f>OR(AND(Input!GH7=TRUE,SUM(Input!GH13)&gt;0),Input!GH7&lt;&gt;TRUE)</f>
        <v>1</v>
      </c>
      <c r="GH40" s="351" t="b">
        <f>OR(AND(Input!GI7=TRUE,SUM(Input!GI13)&gt;0),Input!GI7&lt;&gt;TRUE)</f>
        <v>1</v>
      </c>
      <c r="GI40" s="351" t="b">
        <f>OR(AND(Input!GJ7=TRUE,SUM(Input!GJ13)&gt;0),Input!GJ7&lt;&gt;TRUE)</f>
        <v>1</v>
      </c>
      <c r="GJ40" s="351" t="b">
        <f>OR(AND(Input!GK7=TRUE,SUM(Input!GK13)&gt;0),Input!GK7&lt;&gt;TRUE)</f>
        <v>1</v>
      </c>
      <c r="GK40" s="351" t="b">
        <f>OR(AND(Input!GL7=TRUE,SUM(Input!GL13)&gt;0),Input!GL7&lt;&gt;TRUE)</f>
        <v>1</v>
      </c>
      <c r="GL40" s="351" t="b">
        <f>OR(AND(Input!GM7=TRUE,SUM(Input!GM13)&gt;0),Input!GM7&lt;&gt;TRUE)</f>
        <v>1</v>
      </c>
      <c r="GM40" s="351" t="b">
        <f>OR(AND(Input!GN7=TRUE,SUM(Input!GN13)&gt;0),Input!GN7&lt;&gt;TRUE)</f>
        <v>1</v>
      </c>
      <c r="GN40" s="351" t="b">
        <f>OR(AND(Input!GO7=TRUE,SUM(Input!GO13)&gt;0),Input!GO7&lt;&gt;TRUE)</f>
        <v>1</v>
      </c>
      <c r="GO40" s="351" t="b">
        <f>OR(AND(Input!GP7=TRUE,SUM(Input!GP13)&gt;0),Input!GP7&lt;&gt;TRUE)</f>
        <v>1</v>
      </c>
      <c r="GP40" s="351" t="b">
        <f>OR(AND(Input!GQ7=TRUE,SUM(Input!GQ13)&gt;0),Input!GQ7&lt;&gt;TRUE)</f>
        <v>1</v>
      </c>
      <c r="GQ40" s="351" t="b">
        <f>OR(AND(Input!GR7=TRUE,SUM(Input!GR13)&gt;0),Input!GR7&lt;&gt;TRUE)</f>
        <v>1</v>
      </c>
      <c r="GR40" s="351" t="b">
        <f>OR(AND(Input!GS7=TRUE,SUM(Input!GS13)&gt;0),Input!GS7&lt;&gt;TRUE)</f>
        <v>1</v>
      </c>
      <c r="GS40" s="351" t="b">
        <f>OR(AND(Input!GT7=TRUE,SUM(Input!GT13)&gt;0),Input!GT7&lt;&gt;TRUE)</f>
        <v>1</v>
      </c>
    </row>
    <row r="41" spans="1:201">
      <c r="A41" s="428" t="s">
        <v>9332</v>
      </c>
      <c r="B41" s="429" t="b">
        <f>OR(AND(Input!C8=TRUE,SUM(Input!C14)&gt;0),Input!C8&lt;&gt;TRUE)</f>
        <v>1</v>
      </c>
      <c r="C41" s="429" t="b">
        <f>OR(AND(Input!D8=TRUE,SUM(Input!D14)&gt;0),Input!D8&lt;&gt;TRUE)</f>
        <v>1</v>
      </c>
      <c r="D41" s="429" t="b">
        <f>OR(AND(Input!E8=TRUE,SUM(Input!E14)&gt;0),Input!E8&lt;&gt;TRUE)</f>
        <v>1</v>
      </c>
      <c r="E41" s="429" t="b">
        <f>OR(AND(Input!F8=TRUE,SUM(Input!F14)&gt;0),Input!F8&lt;&gt;TRUE)</f>
        <v>1</v>
      </c>
      <c r="F41" s="429" t="b">
        <f>OR(AND(Input!G8=TRUE,SUM(Input!G14)&gt;0),Input!G8&lt;&gt;TRUE)</f>
        <v>1</v>
      </c>
      <c r="G41" s="429" t="b">
        <f>OR(AND(Input!H8=TRUE,SUM(Input!H14)&gt;0),Input!H8&lt;&gt;TRUE)</f>
        <v>1</v>
      </c>
      <c r="H41" s="429" t="b">
        <f>OR(AND(Input!I8=TRUE,SUM(Input!I14)&gt;0),Input!I8&lt;&gt;TRUE)</f>
        <v>1</v>
      </c>
      <c r="I41" s="429" t="b">
        <f>OR(AND(Input!J8=TRUE,SUM(Input!J14)&gt;0),Input!J8&lt;&gt;TRUE)</f>
        <v>1</v>
      </c>
      <c r="J41" s="429" t="b">
        <f>OR(AND(Input!K8=TRUE,SUM(Input!K14)&gt;0),Input!K8&lt;&gt;TRUE)</f>
        <v>1</v>
      </c>
      <c r="K41" s="429" t="b">
        <f>OR(AND(Input!L8=TRUE,SUM(Input!L14)&gt;0),Input!L8&lt;&gt;TRUE)</f>
        <v>1</v>
      </c>
      <c r="L41" s="429" t="b">
        <f>OR(AND(Input!M8=TRUE,SUM(Input!M14)&gt;0),Input!M8&lt;&gt;TRUE)</f>
        <v>1</v>
      </c>
      <c r="M41" s="429" t="b">
        <f>OR(AND(Input!N8=TRUE,SUM(Input!N14)&gt;0),Input!N8&lt;&gt;TRUE)</f>
        <v>1</v>
      </c>
      <c r="N41" s="429" t="b">
        <f>OR(AND(Input!O8=TRUE,SUM(Input!O14)&gt;0),Input!O8&lt;&gt;TRUE)</f>
        <v>1</v>
      </c>
      <c r="O41" s="429" t="b">
        <f>OR(AND(Input!P8=TRUE,SUM(Input!P14)&gt;0),Input!P8&lt;&gt;TRUE)</f>
        <v>1</v>
      </c>
      <c r="P41" s="429" t="b">
        <f>OR(AND(Input!Q8=TRUE,SUM(Input!Q14)&gt;0),Input!Q8&lt;&gt;TRUE)</f>
        <v>1</v>
      </c>
      <c r="Q41" s="429" t="b">
        <f>OR(AND(Input!R8=TRUE,SUM(Input!R14)&gt;0),Input!R8&lt;&gt;TRUE)</f>
        <v>1</v>
      </c>
      <c r="R41" s="429" t="b">
        <f>OR(AND(Input!S8=TRUE,SUM(Input!S14)&gt;0),Input!S8&lt;&gt;TRUE)</f>
        <v>1</v>
      </c>
      <c r="S41" s="429" t="b">
        <f>OR(AND(Input!T8=TRUE,SUM(Input!T14)&gt;0),Input!T8&lt;&gt;TRUE)</f>
        <v>1</v>
      </c>
      <c r="T41" s="429" t="b">
        <f>OR(AND(Input!U8=TRUE,SUM(Input!U14)&gt;0),Input!U8&lt;&gt;TRUE)</f>
        <v>1</v>
      </c>
      <c r="U41" s="429" t="b">
        <f>OR(AND(Input!V8=TRUE,SUM(Input!V14)&gt;0),Input!V8&lt;&gt;TRUE)</f>
        <v>1</v>
      </c>
      <c r="V41" s="429" t="b">
        <f>OR(AND(Input!W8=TRUE,SUM(Input!W14)&gt;0),Input!W8&lt;&gt;TRUE)</f>
        <v>1</v>
      </c>
      <c r="W41" s="429" t="b">
        <f>OR(AND(Input!X8=TRUE,SUM(Input!X14)&gt;0),Input!X8&lt;&gt;TRUE)</f>
        <v>1</v>
      </c>
      <c r="X41" s="429" t="b">
        <f>OR(AND(Input!Y8=TRUE,SUM(Input!Y14)&gt;0),Input!Y8&lt;&gt;TRUE)</f>
        <v>1</v>
      </c>
      <c r="Y41" s="429" t="b">
        <f>OR(AND(Input!Z8=TRUE,SUM(Input!Z14)&gt;0),Input!Z8&lt;&gt;TRUE)</f>
        <v>1</v>
      </c>
      <c r="Z41" s="429" t="b">
        <f>OR(AND(Input!AA8=TRUE,SUM(Input!AA14)&gt;0),Input!AA8&lt;&gt;TRUE)</f>
        <v>1</v>
      </c>
      <c r="AA41" s="429" t="b">
        <f>OR(AND(Input!AB8=TRUE,SUM(Input!AB14)&gt;0),Input!AB8&lt;&gt;TRUE)</f>
        <v>1</v>
      </c>
      <c r="AB41" s="429" t="b">
        <f>OR(AND(Input!AC8=TRUE,SUM(Input!AC14)&gt;0),Input!AC8&lt;&gt;TRUE)</f>
        <v>1</v>
      </c>
      <c r="AC41" s="429" t="b">
        <f>OR(AND(Input!AD8=TRUE,SUM(Input!AD14)&gt;0),Input!AD8&lt;&gt;TRUE)</f>
        <v>1</v>
      </c>
      <c r="AD41" s="429" t="b">
        <f>OR(AND(Input!AE8=TRUE,SUM(Input!AE14)&gt;0),Input!AE8&lt;&gt;TRUE)</f>
        <v>1</v>
      </c>
      <c r="AE41" s="429" t="b">
        <f>OR(AND(Input!AF8=TRUE,SUM(Input!AF14)&gt;0),Input!AF8&lt;&gt;TRUE)</f>
        <v>1</v>
      </c>
      <c r="AF41" s="429" t="b">
        <f>OR(AND(Input!AG8=TRUE,SUM(Input!AG14)&gt;0),Input!AG8&lt;&gt;TRUE)</f>
        <v>1</v>
      </c>
      <c r="AG41" s="429" t="b">
        <f>OR(AND(Input!AH8=TRUE,SUM(Input!AH14)&gt;0),Input!AH8&lt;&gt;TRUE)</f>
        <v>1</v>
      </c>
      <c r="AH41" s="429" t="b">
        <f>OR(AND(Input!AI8=TRUE,SUM(Input!AI14)&gt;0),Input!AI8&lt;&gt;TRUE)</f>
        <v>1</v>
      </c>
      <c r="AI41" s="429" t="b">
        <f>OR(AND(Input!AJ8=TRUE,SUM(Input!AJ14)&gt;0),Input!AJ8&lt;&gt;TRUE)</f>
        <v>1</v>
      </c>
      <c r="AJ41" s="429" t="b">
        <f>OR(AND(Input!AK8=TRUE,SUM(Input!AK14)&gt;0),Input!AK8&lt;&gt;TRUE)</f>
        <v>1</v>
      </c>
      <c r="AK41" s="429" t="b">
        <f>OR(AND(Input!AL8=TRUE,SUM(Input!AL14)&gt;0),Input!AL8&lt;&gt;TRUE)</f>
        <v>1</v>
      </c>
      <c r="AL41" s="429" t="b">
        <f>OR(AND(Input!AM8=TRUE,SUM(Input!AM14)&gt;0),Input!AM8&lt;&gt;TRUE)</f>
        <v>1</v>
      </c>
      <c r="AM41" s="429" t="b">
        <f>OR(AND(Input!AN8=TRUE,SUM(Input!AN14)&gt;0),Input!AN8&lt;&gt;TRUE)</f>
        <v>1</v>
      </c>
      <c r="AN41" s="429" t="b">
        <f>OR(AND(Input!AO8=TRUE,SUM(Input!AO14)&gt;0),Input!AO8&lt;&gt;TRUE)</f>
        <v>1</v>
      </c>
      <c r="AO41" s="429" t="b">
        <f>OR(AND(Input!AP8=TRUE,SUM(Input!AP14)&gt;0),Input!AP8&lt;&gt;TRUE)</f>
        <v>1</v>
      </c>
      <c r="AP41" s="429" t="b">
        <f>OR(AND(Input!AQ8=TRUE,SUM(Input!AQ14)&gt;0),Input!AQ8&lt;&gt;TRUE)</f>
        <v>1</v>
      </c>
      <c r="AQ41" s="429" t="b">
        <f>OR(AND(Input!AR8=TRUE,SUM(Input!AR14)&gt;0),Input!AR8&lt;&gt;TRUE)</f>
        <v>1</v>
      </c>
      <c r="AR41" s="429" t="b">
        <f>OR(AND(Input!AS8=TRUE,SUM(Input!AS14)&gt;0),Input!AS8&lt;&gt;TRUE)</f>
        <v>1</v>
      </c>
      <c r="AS41" s="429" t="b">
        <f>OR(AND(Input!AT8=TRUE,SUM(Input!AT14)&gt;0),Input!AT8&lt;&gt;TRUE)</f>
        <v>1</v>
      </c>
      <c r="AT41" s="429" t="b">
        <f>OR(AND(Input!AU8=TRUE,SUM(Input!AU14)&gt;0),Input!AU8&lt;&gt;TRUE)</f>
        <v>1</v>
      </c>
      <c r="AU41" s="429" t="b">
        <f>OR(AND(Input!AV8=TRUE,SUM(Input!AV14)&gt;0),Input!AV8&lt;&gt;TRUE)</f>
        <v>1</v>
      </c>
      <c r="AV41" s="429" t="b">
        <f>OR(AND(Input!AW8=TRUE,SUM(Input!AW14)&gt;0),Input!AW8&lt;&gt;TRUE)</f>
        <v>1</v>
      </c>
      <c r="AW41" s="429" t="b">
        <f>OR(AND(Input!AX8=TRUE,SUM(Input!AX14)&gt;0),Input!AX8&lt;&gt;TRUE)</f>
        <v>1</v>
      </c>
      <c r="AX41" s="429" t="b">
        <f>OR(AND(Input!AY8=TRUE,SUM(Input!AY14)&gt;0),Input!AY8&lt;&gt;TRUE)</f>
        <v>1</v>
      </c>
      <c r="AY41" s="429" t="b">
        <f>OR(AND(Input!AZ8=TRUE,SUM(Input!AZ14)&gt;0),Input!AZ8&lt;&gt;TRUE)</f>
        <v>1</v>
      </c>
      <c r="AZ41" s="429" t="b">
        <f>OR(AND(Input!BA8=TRUE,SUM(Input!BA14)&gt;0),Input!BA8&lt;&gt;TRUE)</f>
        <v>1</v>
      </c>
      <c r="BA41" s="429" t="b">
        <f>OR(AND(Input!BB8=TRUE,SUM(Input!BB14)&gt;0),Input!BB8&lt;&gt;TRUE)</f>
        <v>1</v>
      </c>
      <c r="BB41" s="429" t="b">
        <f>OR(AND(Input!BC8=TRUE,SUM(Input!BC14)&gt;0),Input!BC8&lt;&gt;TRUE)</f>
        <v>1</v>
      </c>
      <c r="BC41" s="429" t="b">
        <f>OR(AND(Input!BD8=TRUE,SUM(Input!BD14)&gt;0),Input!BD8&lt;&gt;TRUE)</f>
        <v>1</v>
      </c>
      <c r="BD41" s="429" t="b">
        <f>OR(AND(Input!BE8=TRUE,SUM(Input!BE14)&gt;0),Input!BE8&lt;&gt;TRUE)</f>
        <v>1</v>
      </c>
      <c r="BE41" s="429" t="b">
        <f>OR(AND(Input!BF8=TRUE,SUM(Input!BF14)&gt;0),Input!BF8&lt;&gt;TRUE)</f>
        <v>1</v>
      </c>
      <c r="BF41" s="429" t="b">
        <f>OR(AND(Input!BG8=TRUE,SUM(Input!BG14)&gt;0),Input!BG8&lt;&gt;TRUE)</f>
        <v>1</v>
      </c>
      <c r="BG41" s="429" t="b">
        <f>OR(AND(Input!BH8=TRUE,SUM(Input!BH14)&gt;0),Input!BH8&lt;&gt;TRUE)</f>
        <v>1</v>
      </c>
      <c r="BH41" s="429" t="b">
        <f>OR(AND(Input!BI8=TRUE,SUM(Input!BI14)&gt;0),Input!BI8&lt;&gt;TRUE)</f>
        <v>1</v>
      </c>
      <c r="BI41" s="429" t="b">
        <f>OR(AND(Input!BJ8=TRUE,SUM(Input!BJ14)&gt;0),Input!BJ8&lt;&gt;TRUE)</f>
        <v>1</v>
      </c>
      <c r="BJ41" s="429" t="b">
        <f>OR(AND(Input!BK8=TRUE,SUM(Input!BK14)&gt;0),Input!BK8&lt;&gt;TRUE)</f>
        <v>1</v>
      </c>
      <c r="BK41" s="429" t="b">
        <f>OR(AND(Input!BL8=TRUE,SUM(Input!BL14)&gt;0),Input!BL8&lt;&gt;TRUE)</f>
        <v>1</v>
      </c>
      <c r="BL41" s="429" t="b">
        <f>OR(AND(Input!BM8=TRUE,SUM(Input!BM14)&gt;0),Input!BM8&lt;&gt;TRUE)</f>
        <v>1</v>
      </c>
      <c r="BM41" s="429" t="b">
        <f>OR(AND(Input!BN8=TRUE,SUM(Input!BN14)&gt;0),Input!BN8&lt;&gt;TRUE)</f>
        <v>1</v>
      </c>
      <c r="BN41" s="429" t="b">
        <f>OR(AND(Input!BO8=TRUE,SUM(Input!BO14)&gt;0),Input!BO8&lt;&gt;TRUE)</f>
        <v>1</v>
      </c>
      <c r="BO41" s="429" t="b">
        <f>OR(AND(Input!BP8=TRUE,SUM(Input!BP14)&gt;0),Input!BP8&lt;&gt;TRUE)</f>
        <v>1</v>
      </c>
      <c r="BP41" s="429" t="b">
        <f>OR(AND(Input!BQ8=TRUE,SUM(Input!BQ14)&gt;0),Input!BQ8&lt;&gt;TRUE)</f>
        <v>1</v>
      </c>
      <c r="BQ41" s="429" t="b">
        <f>OR(AND(Input!BR8=TRUE,SUM(Input!BR14)&gt;0),Input!BR8&lt;&gt;TRUE)</f>
        <v>1</v>
      </c>
      <c r="BR41" s="429" t="b">
        <f>OR(AND(Input!BS8=TRUE,SUM(Input!BS14)&gt;0),Input!BS8&lt;&gt;TRUE)</f>
        <v>1</v>
      </c>
      <c r="BS41" s="429" t="b">
        <f>OR(AND(Input!BT8=TRUE,SUM(Input!BT14)&gt;0),Input!BT8&lt;&gt;TRUE)</f>
        <v>1</v>
      </c>
      <c r="BT41" s="429" t="b">
        <f>OR(AND(Input!BU8=TRUE,SUM(Input!BU14)&gt;0),Input!BU8&lt;&gt;TRUE)</f>
        <v>1</v>
      </c>
      <c r="BU41" s="429" t="b">
        <f>OR(AND(Input!BV8=TRUE,SUM(Input!BV14)&gt;0),Input!BV8&lt;&gt;TRUE)</f>
        <v>1</v>
      </c>
      <c r="BV41" s="429" t="b">
        <f>OR(AND(Input!BW8=TRUE,SUM(Input!BW14)&gt;0),Input!BW8&lt;&gt;TRUE)</f>
        <v>1</v>
      </c>
      <c r="BW41" s="429" t="b">
        <f>OR(AND(Input!BX8=TRUE,SUM(Input!BX14)&gt;0),Input!BX8&lt;&gt;TRUE)</f>
        <v>1</v>
      </c>
      <c r="BX41" s="429" t="b">
        <f>OR(AND(Input!BY8=TRUE,SUM(Input!BY14)&gt;0),Input!BY8&lt;&gt;TRUE)</f>
        <v>1</v>
      </c>
      <c r="BY41" s="429" t="b">
        <f>OR(AND(Input!BZ8=TRUE,SUM(Input!BZ14)&gt;0),Input!BZ8&lt;&gt;TRUE)</f>
        <v>1</v>
      </c>
      <c r="BZ41" s="429" t="b">
        <f>OR(AND(Input!CA8=TRUE,SUM(Input!CA14)&gt;0),Input!CA8&lt;&gt;TRUE)</f>
        <v>1</v>
      </c>
      <c r="CA41" s="429" t="b">
        <f>OR(AND(Input!CB8=TRUE,SUM(Input!CB14)&gt;0),Input!CB8&lt;&gt;TRUE)</f>
        <v>1</v>
      </c>
      <c r="CB41" s="429" t="b">
        <f>OR(AND(Input!CC8=TRUE,SUM(Input!CC14)&gt;0),Input!CC8&lt;&gt;TRUE)</f>
        <v>1</v>
      </c>
      <c r="CC41" s="429" t="b">
        <f>OR(AND(Input!CD8=TRUE,SUM(Input!CD14)&gt;0),Input!CD8&lt;&gt;TRUE)</f>
        <v>1</v>
      </c>
      <c r="CD41" s="429" t="b">
        <f>OR(AND(Input!CE8=TRUE,SUM(Input!CE14)&gt;0),Input!CE8&lt;&gt;TRUE)</f>
        <v>1</v>
      </c>
      <c r="CE41" s="429" t="b">
        <f>OR(AND(Input!CF8=TRUE,SUM(Input!CF14)&gt;0),Input!CF8&lt;&gt;TRUE)</f>
        <v>1</v>
      </c>
      <c r="CF41" s="429" t="b">
        <f>OR(AND(Input!CG8=TRUE,SUM(Input!CG14)&gt;0),Input!CG8&lt;&gt;TRUE)</f>
        <v>1</v>
      </c>
      <c r="CG41" s="429" t="b">
        <f>OR(AND(Input!CH8=TRUE,SUM(Input!CH14)&gt;0),Input!CH8&lt;&gt;TRUE)</f>
        <v>1</v>
      </c>
      <c r="CH41" s="429" t="b">
        <f>OR(AND(Input!CI8=TRUE,SUM(Input!CI14)&gt;0),Input!CI8&lt;&gt;TRUE)</f>
        <v>1</v>
      </c>
      <c r="CI41" s="429" t="b">
        <f>OR(AND(Input!CJ8=TRUE,SUM(Input!CJ14)&gt;0),Input!CJ8&lt;&gt;TRUE)</f>
        <v>1</v>
      </c>
      <c r="CJ41" s="429" t="b">
        <f>OR(AND(Input!CK8=TRUE,SUM(Input!CK14)&gt;0),Input!CK8&lt;&gt;TRUE)</f>
        <v>1</v>
      </c>
      <c r="CK41" s="429" t="b">
        <f>OR(AND(Input!CL8=TRUE,SUM(Input!CL14)&gt;0),Input!CL8&lt;&gt;TRUE)</f>
        <v>1</v>
      </c>
      <c r="CL41" s="429" t="b">
        <f>OR(AND(Input!CM8=TRUE,SUM(Input!CM14)&gt;0),Input!CM8&lt;&gt;TRUE)</f>
        <v>1</v>
      </c>
      <c r="CM41" s="429" t="b">
        <f>OR(AND(Input!CN8=TRUE,SUM(Input!CN14)&gt;0),Input!CN8&lt;&gt;TRUE)</f>
        <v>1</v>
      </c>
      <c r="CN41" s="429" t="b">
        <f>OR(AND(Input!CO8=TRUE,SUM(Input!CO14)&gt;0),Input!CO8&lt;&gt;TRUE)</f>
        <v>1</v>
      </c>
      <c r="CO41" s="429" t="b">
        <f>OR(AND(Input!CP8=TRUE,SUM(Input!CP14)&gt;0),Input!CP8&lt;&gt;TRUE)</f>
        <v>1</v>
      </c>
      <c r="CP41" s="429" t="b">
        <f>OR(AND(Input!CQ8=TRUE,SUM(Input!CQ14)&gt;0),Input!CQ8&lt;&gt;TRUE)</f>
        <v>1</v>
      </c>
      <c r="CQ41" s="429" t="b">
        <f>OR(AND(Input!CR8=TRUE,SUM(Input!CR14)&gt;0),Input!CR8&lt;&gt;TRUE)</f>
        <v>1</v>
      </c>
      <c r="CR41" s="429" t="b">
        <f>OR(AND(Input!CS8=TRUE,SUM(Input!CS14)&gt;0),Input!CS8&lt;&gt;TRUE)</f>
        <v>1</v>
      </c>
      <c r="CS41" s="429" t="b">
        <f>OR(AND(Input!CT8=TRUE,SUM(Input!CT14)&gt;0),Input!CT8&lt;&gt;TRUE)</f>
        <v>1</v>
      </c>
      <c r="CT41" s="429" t="b">
        <f>OR(AND(Input!CU8=TRUE,SUM(Input!CU14)&gt;0),Input!CU8&lt;&gt;TRUE)</f>
        <v>1</v>
      </c>
      <c r="CU41" s="429" t="b">
        <f>OR(AND(Input!CV8=TRUE,SUM(Input!CV14)&gt;0),Input!CV8&lt;&gt;TRUE)</f>
        <v>1</v>
      </c>
      <c r="CV41" s="429" t="b">
        <f>OR(AND(Input!CW8=TRUE,SUM(Input!CW14)&gt;0),Input!CW8&lt;&gt;TRUE)</f>
        <v>1</v>
      </c>
      <c r="CW41" s="429" t="b">
        <f>OR(AND(Input!CX8=TRUE,SUM(Input!CX14)&gt;0),Input!CX8&lt;&gt;TRUE)</f>
        <v>1</v>
      </c>
      <c r="CX41" s="429" t="b">
        <f>OR(AND(Input!CY8=TRUE,SUM(Input!CY14)&gt;0),Input!CY8&lt;&gt;TRUE)</f>
        <v>1</v>
      </c>
      <c r="CY41" s="429" t="b">
        <f>OR(AND(Input!CZ8=TRUE,SUM(Input!CZ14)&gt;0),Input!CZ8&lt;&gt;TRUE)</f>
        <v>1</v>
      </c>
      <c r="CZ41" s="429" t="b">
        <f>OR(AND(Input!DA8=TRUE,SUM(Input!DA14)&gt;0),Input!DA8&lt;&gt;TRUE)</f>
        <v>1</v>
      </c>
      <c r="DA41" s="429" t="b">
        <f>OR(AND(Input!DB8=TRUE,SUM(Input!DB14)&gt;0),Input!DB8&lt;&gt;TRUE)</f>
        <v>1</v>
      </c>
      <c r="DB41" s="429" t="b">
        <f>OR(AND(Input!DC8=TRUE,SUM(Input!DC14)&gt;0),Input!DC8&lt;&gt;TRUE)</f>
        <v>1</v>
      </c>
      <c r="DC41" s="429" t="b">
        <f>OR(AND(Input!DD8=TRUE,SUM(Input!DD14)&gt;0),Input!DD8&lt;&gt;TRUE)</f>
        <v>1</v>
      </c>
      <c r="DD41" s="429" t="b">
        <f>OR(AND(Input!DE8=TRUE,SUM(Input!DE14)&gt;0),Input!DE8&lt;&gt;TRUE)</f>
        <v>1</v>
      </c>
      <c r="DE41" s="429" t="b">
        <f>OR(AND(Input!DF8=TRUE,SUM(Input!DF14)&gt;0),Input!DF8&lt;&gt;TRUE)</f>
        <v>1</v>
      </c>
      <c r="DF41" s="429" t="b">
        <f>OR(AND(Input!DG8=TRUE,SUM(Input!DG14)&gt;0),Input!DG8&lt;&gt;TRUE)</f>
        <v>1</v>
      </c>
      <c r="DG41" s="429" t="b">
        <f>OR(AND(Input!DH8=TRUE,SUM(Input!DH14)&gt;0),Input!DH8&lt;&gt;TRUE)</f>
        <v>1</v>
      </c>
      <c r="DH41" s="429" t="b">
        <f>OR(AND(Input!DI8=TRUE,SUM(Input!DI14)&gt;0),Input!DI8&lt;&gt;TRUE)</f>
        <v>1</v>
      </c>
      <c r="DI41" s="429" t="b">
        <f>OR(AND(Input!DJ8=TRUE,SUM(Input!DJ14)&gt;0),Input!DJ8&lt;&gt;TRUE)</f>
        <v>1</v>
      </c>
      <c r="DJ41" s="429" t="b">
        <f>OR(AND(Input!DK8=TRUE,SUM(Input!DK14)&gt;0),Input!DK8&lt;&gt;TRUE)</f>
        <v>1</v>
      </c>
      <c r="DK41" s="429" t="b">
        <f>OR(AND(Input!DL8=TRUE,SUM(Input!DL14)&gt;0),Input!DL8&lt;&gt;TRUE)</f>
        <v>1</v>
      </c>
      <c r="DL41" s="429" t="b">
        <f>OR(AND(Input!DM8=TRUE,SUM(Input!DM14)&gt;0),Input!DM8&lt;&gt;TRUE)</f>
        <v>1</v>
      </c>
      <c r="DM41" s="429" t="b">
        <f>OR(AND(Input!DN8=TRUE,SUM(Input!DN14)&gt;0),Input!DN8&lt;&gt;TRUE)</f>
        <v>1</v>
      </c>
      <c r="DN41" s="429" t="b">
        <f>OR(AND(Input!DO8=TRUE,SUM(Input!DO14)&gt;0),Input!DO8&lt;&gt;TRUE)</f>
        <v>1</v>
      </c>
      <c r="DO41" s="429" t="b">
        <f>OR(AND(Input!DP8=TRUE,SUM(Input!DP14)&gt;0),Input!DP8&lt;&gt;TRUE)</f>
        <v>1</v>
      </c>
      <c r="DP41" s="429" t="b">
        <f>OR(AND(Input!DQ8=TRUE,SUM(Input!DQ14)&gt;0),Input!DQ8&lt;&gt;TRUE)</f>
        <v>1</v>
      </c>
      <c r="DQ41" s="429" t="b">
        <f>OR(AND(Input!DR8=TRUE,SUM(Input!DR14)&gt;0),Input!DR8&lt;&gt;TRUE)</f>
        <v>1</v>
      </c>
      <c r="DR41" s="429" t="b">
        <f>OR(AND(Input!DS8=TRUE,SUM(Input!DS14)&gt;0),Input!DS8&lt;&gt;TRUE)</f>
        <v>1</v>
      </c>
      <c r="DS41" s="429" t="b">
        <f>OR(AND(Input!DT8=TRUE,SUM(Input!DT14)&gt;0),Input!DT8&lt;&gt;TRUE)</f>
        <v>1</v>
      </c>
      <c r="DT41" s="429" t="b">
        <f>OR(AND(Input!DU8=TRUE,SUM(Input!DU14)&gt;0),Input!DU8&lt;&gt;TRUE)</f>
        <v>1</v>
      </c>
      <c r="DU41" s="429" t="b">
        <f>OR(AND(Input!DV8=TRUE,SUM(Input!DV14)&gt;0),Input!DV8&lt;&gt;TRUE)</f>
        <v>1</v>
      </c>
      <c r="DV41" s="429" t="b">
        <f>OR(AND(Input!DW8=TRUE,SUM(Input!DW14)&gt;0),Input!DW8&lt;&gt;TRUE)</f>
        <v>1</v>
      </c>
      <c r="DW41" s="429" t="b">
        <f>OR(AND(Input!DX8=TRUE,SUM(Input!DX14)&gt;0),Input!DX8&lt;&gt;TRUE)</f>
        <v>1</v>
      </c>
      <c r="DX41" s="429" t="b">
        <f>OR(AND(Input!DY8=TRUE,SUM(Input!DY14)&gt;0),Input!DY8&lt;&gt;TRUE)</f>
        <v>1</v>
      </c>
      <c r="DY41" s="429" t="b">
        <f>OR(AND(Input!DZ8=TRUE,SUM(Input!DZ14)&gt;0),Input!DZ8&lt;&gt;TRUE)</f>
        <v>1</v>
      </c>
      <c r="DZ41" s="429" t="b">
        <f>OR(AND(Input!EA8=TRUE,SUM(Input!EA14)&gt;0),Input!EA8&lt;&gt;TRUE)</f>
        <v>1</v>
      </c>
      <c r="EA41" s="429" t="b">
        <f>OR(AND(Input!EB8=TRUE,SUM(Input!EB14)&gt;0),Input!EB8&lt;&gt;TRUE)</f>
        <v>1</v>
      </c>
      <c r="EB41" s="429" t="b">
        <f>OR(AND(Input!EC8=TRUE,SUM(Input!EC14)&gt;0),Input!EC8&lt;&gt;TRUE)</f>
        <v>1</v>
      </c>
      <c r="EC41" s="429" t="b">
        <f>OR(AND(Input!ED8=TRUE,SUM(Input!ED14)&gt;0),Input!ED8&lt;&gt;TRUE)</f>
        <v>1</v>
      </c>
      <c r="ED41" s="429" t="b">
        <f>OR(AND(Input!EE8=TRUE,SUM(Input!EE14)&gt;0),Input!EE8&lt;&gt;TRUE)</f>
        <v>1</v>
      </c>
      <c r="EE41" s="429" t="b">
        <f>OR(AND(Input!EF8=TRUE,SUM(Input!EF14)&gt;0),Input!EF8&lt;&gt;TRUE)</f>
        <v>1</v>
      </c>
      <c r="EF41" s="429" t="b">
        <f>OR(AND(Input!EG8=TRUE,SUM(Input!EG14)&gt;0),Input!EG8&lt;&gt;TRUE)</f>
        <v>1</v>
      </c>
      <c r="EG41" s="429" t="b">
        <f>OR(AND(Input!EH8=TRUE,SUM(Input!EH14)&gt;0),Input!EH8&lt;&gt;TRUE)</f>
        <v>1</v>
      </c>
      <c r="EH41" s="429" t="b">
        <f>OR(AND(Input!EI8=TRUE,SUM(Input!EI14)&gt;0),Input!EI8&lt;&gt;TRUE)</f>
        <v>1</v>
      </c>
      <c r="EI41" s="429" t="b">
        <f>OR(AND(Input!EJ8=TRUE,SUM(Input!EJ14)&gt;0),Input!EJ8&lt;&gt;TRUE)</f>
        <v>1</v>
      </c>
      <c r="EJ41" s="429" t="b">
        <f>OR(AND(Input!EK8=TRUE,SUM(Input!EK14)&gt;0),Input!EK8&lt;&gt;TRUE)</f>
        <v>1</v>
      </c>
      <c r="EK41" s="429" t="b">
        <f>OR(AND(Input!EL8=TRUE,SUM(Input!EL14)&gt;0),Input!EL8&lt;&gt;TRUE)</f>
        <v>1</v>
      </c>
      <c r="EL41" s="429" t="b">
        <f>OR(AND(Input!EM8=TRUE,SUM(Input!EM14)&gt;0),Input!EM8&lt;&gt;TRUE)</f>
        <v>1</v>
      </c>
      <c r="EM41" s="429" t="b">
        <f>OR(AND(Input!EN8=TRUE,SUM(Input!EN14)&gt;0),Input!EN8&lt;&gt;TRUE)</f>
        <v>1</v>
      </c>
      <c r="EN41" s="429" t="b">
        <f>OR(AND(Input!EO8=TRUE,SUM(Input!EO14)&gt;0),Input!EO8&lt;&gt;TRUE)</f>
        <v>1</v>
      </c>
      <c r="EO41" s="429" t="b">
        <f>OR(AND(Input!EP8=TRUE,SUM(Input!EP14)&gt;0),Input!EP8&lt;&gt;TRUE)</f>
        <v>1</v>
      </c>
      <c r="EP41" s="429" t="b">
        <f>OR(AND(Input!EQ8=TRUE,SUM(Input!EQ14)&gt;0),Input!EQ8&lt;&gt;TRUE)</f>
        <v>1</v>
      </c>
      <c r="EQ41" s="429" t="b">
        <f>OR(AND(Input!ER8=TRUE,SUM(Input!ER14)&gt;0),Input!ER8&lt;&gt;TRUE)</f>
        <v>1</v>
      </c>
      <c r="ER41" s="429" t="b">
        <f>OR(AND(Input!ES8=TRUE,SUM(Input!ES14)&gt;0),Input!ES8&lt;&gt;TRUE)</f>
        <v>1</v>
      </c>
      <c r="ES41" s="429" t="b">
        <f>OR(AND(Input!ET8=TRUE,SUM(Input!ET14)&gt;0),Input!ET8&lt;&gt;TRUE)</f>
        <v>1</v>
      </c>
      <c r="ET41" s="429" t="b">
        <f>OR(AND(Input!EU8=TRUE,SUM(Input!EU14)&gt;0),Input!EU8&lt;&gt;TRUE)</f>
        <v>1</v>
      </c>
      <c r="EU41" s="429" t="b">
        <f>OR(AND(Input!EV8=TRUE,SUM(Input!EV14)&gt;0),Input!EV8&lt;&gt;TRUE)</f>
        <v>1</v>
      </c>
      <c r="EV41" s="429" t="b">
        <f>OR(AND(Input!EW8=TRUE,SUM(Input!EW14)&gt;0),Input!EW8&lt;&gt;TRUE)</f>
        <v>1</v>
      </c>
      <c r="EW41" s="429" t="b">
        <f>OR(AND(Input!EX8=TRUE,SUM(Input!EX14)&gt;0),Input!EX8&lt;&gt;TRUE)</f>
        <v>1</v>
      </c>
      <c r="EX41" s="429" t="b">
        <f>OR(AND(Input!EY8=TRUE,SUM(Input!EY14)&gt;0),Input!EY8&lt;&gt;TRUE)</f>
        <v>1</v>
      </c>
      <c r="EY41" s="429" t="b">
        <f>OR(AND(Input!EZ8=TRUE,SUM(Input!EZ14)&gt;0),Input!EZ8&lt;&gt;TRUE)</f>
        <v>1</v>
      </c>
      <c r="EZ41" s="429" t="b">
        <f>OR(AND(Input!FA8=TRUE,SUM(Input!FA14)&gt;0),Input!FA8&lt;&gt;TRUE)</f>
        <v>1</v>
      </c>
      <c r="FA41" s="429" t="b">
        <f>OR(AND(Input!FB8=TRUE,SUM(Input!FB14)&gt;0),Input!FB8&lt;&gt;TRUE)</f>
        <v>1</v>
      </c>
      <c r="FB41" s="429" t="b">
        <f>OR(AND(Input!FC8=TRUE,SUM(Input!FC14)&gt;0),Input!FC8&lt;&gt;TRUE)</f>
        <v>1</v>
      </c>
      <c r="FC41" s="429" t="b">
        <f>OR(AND(Input!FD8=TRUE,SUM(Input!FD14)&gt;0),Input!FD8&lt;&gt;TRUE)</f>
        <v>1</v>
      </c>
      <c r="FD41" s="429" t="b">
        <f>OR(AND(Input!FE8=TRUE,SUM(Input!FE14)&gt;0),Input!FE8&lt;&gt;TRUE)</f>
        <v>1</v>
      </c>
      <c r="FE41" s="429" t="b">
        <f>OR(AND(Input!FF8=TRUE,SUM(Input!FF14)&gt;0),Input!FF8&lt;&gt;TRUE)</f>
        <v>1</v>
      </c>
      <c r="FF41" s="429" t="b">
        <f>OR(AND(Input!FG8=TRUE,SUM(Input!FG14)&gt;0),Input!FG8&lt;&gt;TRUE)</f>
        <v>1</v>
      </c>
      <c r="FG41" s="429" t="b">
        <f>OR(AND(Input!FH8=TRUE,SUM(Input!FH14)&gt;0),Input!FH8&lt;&gt;TRUE)</f>
        <v>1</v>
      </c>
      <c r="FH41" s="429" t="b">
        <f>OR(AND(Input!FI8=TRUE,SUM(Input!FI14)&gt;0),Input!FI8&lt;&gt;TRUE)</f>
        <v>1</v>
      </c>
      <c r="FI41" s="429" t="b">
        <f>OR(AND(Input!FJ8=TRUE,SUM(Input!FJ14)&gt;0),Input!FJ8&lt;&gt;TRUE)</f>
        <v>1</v>
      </c>
      <c r="FJ41" s="429" t="b">
        <f>OR(AND(Input!FK8=TRUE,SUM(Input!FK14)&gt;0),Input!FK8&lt;&gt;TRUE)</f>
        <v>1</v>
      </c>
      <c r="FK41" s="429" t="b">
        <f>OR(AND(Input!FL8=TRUE,SUM(Input!FL14)&gt;0),Input!FL8&lt;&gt;TRUE)</f>
        <v>1</v>
      </c>
      <c r="FL41" s="429" t="b">
        <f>OR(AND(Input!FM8=TRUE,SUM(Input!FM14)&gt;0),Input!FM8&lt;&gt;TRUE)</f>
        <v>1</v>
      </c>
      <c r="FM41" s="429" t="b">
        <f>OR(AND(Input!FN8=TRUE,SUM(Input!FN14)&gt;0),Input!FN8&lt;&gt;TRUE)</f>
        <v>1</v>
      </c>
      <c r="FN41" s="429" t="b">
        <f>OR(AND(Input!FO8=TRUE,SUM(Input!FO14)&gt;0),Input!FO8&lt;&gt;TRUE)</f>
        <v>1</v>
      </c>
      <c r="FO41" s="429" t="b">
        <f>OR(AND(Input!FP8=TRUE,SUM(Input!FP14)&gt;0),Input!FP8&lt;&gt;TRUE)</f>
        <v>1</v>
      </c>
      <c r="FP41" s="429" t="b">
        <f>OR(AND(Input!FQ8=TRUE,SUM(Input!FQ14)&gt;0),Input!FQ8&lt;&gt;TRUE)</f>
        <v>1</v>
      </c>
      <c r="FQ41" s="429" t="b">
        <f>OR(AND(Input!FR8=TRUE,SUM(Input!FR14)&gt;0),Input!FR8&lt;&gt;TRUE)</f>
        <v>1</v>
      </c>
      <c r="FR41" s="429" t="b">
        <f>OR(AND(Input!FS8=TRUE,SUM(Input!FS14)&gt;0),Input!FS8&lt;&gt;TRUE)</f>
        <v>1</v>
      </c>
      <c r="FS41" s="429" t="b">
        <f>OR(AND(Input!FT8=TRUE,SUM(Input!FT14)&gt;0),Input!FT8&lt;&gt;TRUE)</f>
        <v>1</v>
      </c>
      <c r="FT41" s="429" t="b">
        <f>OR(AND(Input!FU8=TRUE,SUM(Input!FU14)&gt;0),Input!FU8&lt;&gt;TRUE)</f>
        <v>1</v>
      </c>
      <c r="FU41" s="429" t="b">
        <f>OR(AND(Input!FV8=TRUE,SUM(Input!FV14)&gt;0),Input!FV8&lt;&gt;TRUE)</f>
        <v>1</v>
      </c>
      <c r="FV41" s="429" t="b">
        <f>OR(AND(Input!FW8=TRUE,SUM(Input!FW14)&gt;0),Input!FW8&lt;&gt;TRUE)</f>
        <v>1</v>
      </c>
      <c r="FW41" s="429" t="b">
        <f>OR(AND(Input!FX8=TRUE,SUM(Input!FX14)&gt;0),Input!FX8&lt;&gt;TRUE)</f>
        <v>1</v>
      </c>
      <c r="FX41" s="429" t="b">
        <f>OR(AND(Input!FY8=TRUE,SUM(Input!FY14)&gt;0),Input!FY8&lt;&gt;TRUE)</f>
        <v>1</v>
      </c>
      <c r="FY41" s="429" t="b">
        <f>OR(AND(Input!FZ8=TRUE,SUM(Input!FZ14)&gt;0),Input!FZ8&lt;&gt;TRUE)</f>
        <v>1</v>
      </c>
      <c r="FZ41" s="429" t="b">
        <f>OR(AND(Input!GA8=TRUE,SUM(Input!GA14)&gt;0),Input!GA8&lt;&gt;TRUE)</f>
        <v>1</v>
      </c>
      <c r="GA41" s="429" t="b">
        <f>OR(AND(Input!GB8=TRUE,SUM(Input!GB14)&gt;0),Input!GB8&lt;&gt;TRUE)</f>
        <v>1</v>
      </c>
      <c r="GB41" s="429" t="b">
        <f>OR(AND(Input!GC8=TRUE,SUM(Input!GC14)&gt;0),Input!GC8&lt;&gt;TRUE)</f>
        <v>1</v>
      </c>
      <c r="GC41" s="429" t="b">
        <f>OR(AND(Input!GD8=TRUE,SUM(Input!GD14)&gt;0),Input!GD8&lt;&gt;TRUE)</f>
        <v>1</v>
      </c>
      <c r="GD41" s="429" t="b">
        <f>OR(AND(Input!GE8=TRUE,SUM(Input!GE14)&gt;0),Input!GE8&lt;&gt;TRUE)</f>
        <v>1</v>
      </c>
      <c r="GE41" s="429" t="b">
        <f>OR(AND(Input!GF8=TRUE,SUM(Input!GF14)&gt;0),Input!GF8&lt;&gt;TRUE)</f>
        <v>1</v>
      </c>
      <c r="GF41" s="429" t="b">
        <f>OR(AND(Input!GG8=TRUE,SUM(Input!GG14)&gt;0),Input!GG8&lt;&gt;TRUE)</f>
        <v>1</v>
      </c>
      <c r="GG41" s="429" t="b">
        <f>OR(AND(Input!GH8=TRUE,SUM(Input!GH14)&gt;0),Input!GH8&lt;&gt;TRUE)</f>
        <v>1</v>
      </c>
      <c r="GH41" s="429" t="b">
        <f>OR(AND(Input!GI8=TRUE,SUM(Input!GI14)&gt;0),Input!GI8&lt;&gt;TRUE)</f>
        <v>1</v>
      </c>
      <c r="GI41" s="429" t="b">
        <f>OR(AND(Input!GJ8=TRUE,SUM(Input!GJ14)&gt;0),Input!GJ8&lt;&gt;TRUE)</f>
        <v>1</v>
      </c>
      <c r="GJ41" s="429" t="b">
        <f>OR(AND(Input!GK8=TRUE,SUM(Input!GK14)&gt;0),Input!GK8&lt;&gt;TRUE)</f>
        <v>1</v>
      </c>
      <c r="GK41" s="429" t="b">
        <f>OR(AND(Input!GL8=TRUE,SUM(Input!GL14)&gt;0),Input!GL8&lt;&gt;TRUE)</f>
        <v>1</v>
      </c>
      <c r="GL41" s="429" t="b">
        <f>OR(AND(Input!GM8=TRUE,SUM(Input!GM14)&gt;0),Input!GM8&lt;&gt;TRUE)</f>
        <v>1</v>
      </c>
      <c r="GM41" s="429" t="b">
        <f>OR(AND(Input!GN8=TRUE,SUM(Input!GN14)&gt;0),Input!GN8&lt;&gt;TRUE)</f>
        <v>1</v>
      </c>
      <c r="GN41" s="429" t="b">
        <f>OR(AND(Input!GO8=TRUE,SUM(Input!GO14)&gt;0),Input!GO8&lt;&gt;TRUE)</f>
        <v>1</v>
      </c>
      <c r="GO41" s="429" t="b">
        <f>OR(AND(Input!GP8=TRUE,SUM(Input!GP14)&gt;0),Input!GP8&lt;&gt;TRUE)</f>
        <v>1</v>
      </c>
      <c r="GP41" s="429" t="b">
        <f>OR(AND(Input!GQ8=TRUE,SUM(Input!GQ14)&gt;0),Input!GQ8&lt;&gt;TRUE)</f>
        <v>1</v>
      </c>
      <c r="GQ41" s="429" t="b">
        <f>OR(AND(Input!GR8=TRUE,SUM(Input!GR14)&gt;0),Input!GR8&lt;&gt;TRUE)</f>
        <v>1</v>
      </c>
      <c r="GR41" s="429" t="b">
        <f>OR(AND(Input!GS8=TRUE,SUM(Input!GS14)&gt;0),Input!GS8&lt;&gt;TRUE)</f>
        <v>1</v>
      </c>
      <c r="GS41" s="429" t="b">
        <f>OR(AND(Input!GT8=TRUE,SUM(Input!GT14)&gt;0),Input!GT8&lt;&gt;TRUE)</f>
        <v>1</v>
      </c>
    </row>
    <row r="42" spans="1:201">
      <c r="A42" s="423" t="s">
        <v>892</v>
      </c>
      <c r="B42" s="423" t="b">
        <f>OR(AND(COUNTIF(Input!C7:C11,TRUE)=1,COUNTIF(Input!C15:C17,TRUE)=1),COUNTIF(Input!C7:C11,TRUE)=0)</f>
        <v>1</v>
      </c>
      <c r="C42" s="423" t="b">
        <f>OR(AND(COUNTIF(Input!D7:D11,TRUE)=1,COUNTIF(Input!D15:D17,TRUE)=1),COUNTIF(Input!D7:D11,TRUE)=0)</f>
        <v>1</v>
      </c>
      <c r="D42" s="423" t="b">
        <f>OR(AND(COUNTIF(Input!E7:E11,TRUE)=1,COUNTIF(Input!E15:E17,TRUE)=1),COUNTIF(Input!E7:E11,TRUE)=0)</f>
        <v>1</v>
      </c>
      <c r="E42" s="423" t="b">
        <f>OR(AND(COUNTIF(Input!F7:F11,TRUE)=1,COUNTIF(Input!F15:F17,TRUE)=1),COUNTIF(Input!F7:F11,TRUE)=0)</f>
        <v>1</v>
      </c>
      <c r="F42" s="423" t="b">
        <f>OR(AND(COUNTIF(Input!G7:G11,TRUE)=1,COUNTIF(Input!G15:G17,TRUE)=1),COUNTIF(Input!G7:G11,TRUE)=0)</f>
        <v>1</v>
      </c>
      <c r="G42" s="423" t="b">
        <f>OR(AND(COUNTIF(Input!H7:H11,TRUE)=1,COUNTIF(Input!H15:H17,TRUE)=1),COUNTIF(Input!H7:H11,TRUE)=0)</f>
        <v>1</v>
      </c>
      <c r="H42" s="423" t="b">
        <f>OR(AND(COUNTIF(Input!I7:I11,TRUE)=1,COUNTIF(Input!I15:I17,TRUE)=1),COUNTIF(Input!I7:I11,TRUE)=0)</f>
        <v>1</v>
      </c>
      <c r="I42" s="423" t="b">
        <f>OR(AND(COUNTIF(Input!J7:J11,TRUE)=1,COUNTIF(Input!J15:J17,TRUE)=1),COUNTIF(Input!J7:J11,TRUE)=0)</f>
        <v>1</v>
      </c>
      <c r="J42" s="423" t="b">
        <f>OR(AND(COUNTIF(Input!K7:K11,TRUE)=1,COUNTIF(Input!K15:K17,TRUE)=1),COUNTIF(Input!K7:K11,TRUE)=0)</f>
        <v>1</v>
      </c>
      <c r="K42" s="423" t="b">
        <f>OR(AND(COUNTIF(Input!L7:L11,TRUE)=1,COUNTIF(Input!L15:L17,TRUE)=1),COUNTIF(Input!L7:L11,TRUE)=0)</f>
        <v>1</v>
      </c>
      <c r="L42" s="423" t="b">
        <f>OR(AND(COUNTIF(Input!M7:M11,TRUE)=1,COUNTIF(Input!M15:M17,TRUE)=1),COUNTIF(Input!M7:M11,TRUE)=0)</f>
        <v>1</v>
      </c>
      <c r="M42" s="423" t="b">
        <f>OR(AND(COUNTIF(Input!N7:N11,TRUE)=1,COUNTIF(Input!N15:N17,TRUE)=1),COUNTIF(Input!N7:N11,TRUE)=0)</f>
        <v>1</v>
      </c>
      <c r="N42" s="423" t="b">
        <f>OR(AND(COUNTIF(Input!O7:O11,TRUE)=1,COUNTIF(Input!O15:O17,TRUE)=1),COUNTIF(Input!O7:O11,TRUE)=0)</f>
        <v>1</v>
      </c>
      <c r="O42" s="423" t="b">
        <f>OR(AND(COUNTIF(Input!P7:P11,TRUE)=1,COUNTIF(Input!P15:P17,TRUE)=1),COUNTIF(Input!P7:P11,TRUE)=0)</f>
        <v>1</v>
      </c>
      <c r="P42" s="423" t="b">
        <f>OR(AND(COUNTIF(Input!Q7:Q11,TRUE)=1,COUNTIF(Input!Q15:Q17,TRUE)=1),COUNTIF(Input!Q7:Q11,TRUE)=0)</f>
        <v>1</v>
      </c>
      <c r="Q42" s="423" t="b">
        <f>OR(AND(COUNTIF(Input!R7:R11,TRUE)=1,COUNTIF(Input!R15:R17,TRUE)=1),COUNTIF(Input!R7:R11,TRUE)=0)</f>
        <v>1</v>
      </c>
      <c r="R42" s="423" t="b">
        <f>OR(AND(COUNTIF(Input!S7:S11,TRUE)=1,COUNTIF(Input!S15:S17,TRUE)=1),COUNTIF(Input!S7:S11,TRUE)=0)</f>
        <v>1</v>
      </c>
      <c r="S42" s="423" t="b">
        <f>OR(AND(COUNTIF(Input!T7:T11,TRUE)=1,COUNTIF(Input!T15:T17,TRUE)=1),COUNTIF(Input!T7:T11,TRUE)=0)</f>
        <v>1</v>
      </c>
      <c r="T42" s="423" t="b">
        <f>OR(AND(COUNTIF(Input!U7:U11,TRUE)=1,COUNTIF(Input!U15:U17,TRUE)=1),COUNTIF(Input!U7:U11,TRUE)=0)</f>
        <v>1</v>
      </c>
      <c r="U42" s="423" t="b">
        <f>OR(AND(COUNTIF(Input!V7:V11,TRUE)=1,COUNTIF(Input!V15:V17,TRUE)=1),COUNTIF(Input!V7:V11,TRUE)=0)</f>
        <v>1</v>
      </c>
      <c r="V42" s="423" t="b">
        <f>OR(AND(COUNTIF(Input!W7:W11,TRUE)=1,COUNTIF(Input!W15:W17,TRUE)=1),COUNTIF(Input!W7:W11,TRUE)=0)</f>
        <v>1</v>
      </c>
      <c r="W42" s="423" t="b">
        <f>OR(AND(COUNTIF(Input!X7:X11,TRUE)=1,COUNTIF(Input!X15:X17,TRUE)=1),COUNTIF(Input!X7:X11,TRUE)=0)</f>
        <v>1</v>
      </c>
      <c r="X42" s="423" t="b">
        <f>OR(AND(COUNTIF(Input!Y7:Y11,TRUE)=1,COUNTIF(Input!Y15:Y17,TRUE)=1),COUNTIF(Input!Y7:Y11,TRUE)=0)</f>
        <v>1</v>
      </c>
      <c r="Y42" s="423" t="b">
        <f>OR(AND(COUNTIF(Input!Z7:Z11,TRUE)=1,COUNTIF(Input!Z15:Z17,TRUE)=1),COUNTIF(Input!Z7:Z11,TRUE)=0)</f>
        <v>1</v>
      </c>
      <c r="Z42" s="423" t="b">
        <f>OR(AND(COUNTIF(Input!AA7:AA11,TRUE)=1,COUNTIF(Input!AA15:AA17,TRUE)=1),COUNTIF(Input!AA7:AA11,TRUE)=0)</f>
        <v>1</v>
      </c>
      <c r="AA42" s="423" t="b">
        <f>OR(AND(COUNTIF(Input!AB7:AB11,TRUE)=1,COUNTIF(Input!AB15:AB17,TRUE)=1),COUNTIF(Input!AB7:AB11,TRUE)=0)</f>
        <v>1</v>
      </c>
      <c r="AB42" s="423" t="b">
        <f>OR(AND(COUNTIF(Input!AC7:AC11,TRUE)=1,COUNTIF(Input!AC15:AC17,TRUE)=1),COUNTIF(Input!AC7:AC11,TRUE)=0)</f>
        <v>1</v>
      </c>
      <c r="AC42" s="423" t="b">
        <f>OR(AND(COUNTIF(Input!AD7:AD11,TRUE)=1,COUNTIF(Input!AD15:AD17,TRUE)=1),COUNTIF(Input!AD7:AD11,TRUE)=0)</f>
        <v>1</v>
      </c>
      <c r="AD42" s="423" t="b">
        <f>OR(AND(COUNTIF(Input!AE7:AE11,TRUE)=1,COUNTIF(Input!AE15:AE17,TRUE)=1),COUNTIF(Input!AE7:AE11,TRUE)=0)</f>
        <v>1</v>
      </c>
      <c r="AE42" s="423" t="b">
        <f>OR(AND(COUNTIF(Input!AF7:AF11,TRUE)=1,COUNTIF(Input!AF15:AF17,TRUE)=1),COUNTIF(Input!AF7:AF11,TRUE)=0)</f>
        <v>1</v>
      </c>
      <c r="AF42" s="423" t="b">
        <f>OR(AND(COUNTIF(Input!AG7:AG11,TRUE)=1,COUNTIF(Input!AG15:AG17,TRUE)=1),COUNTIF(Input!AG7:AG11,TRUE)=0)</f>
        <v>1</v>
      </c>
      <c r="AG42" s="423" t="b">
        <f>OR(AND(COUNTIF(Input!AH7:AH11,TRUE)=1,COUNTIF(Input!AH15:AH17,TRUE)=1),COUNTIF(Input!AH7:AH11,TRUE)=0)</f>
        <v>1</v>
      </c>
      <c r="AH42" s="423" t="b">
        <f>OR(AND(COUNTIF(Input!AI7:AI11,TRUE)=1,COUNTIF(Input!AI15:AI17,TRUE)=1),COUNTIF(Input!AI7:AI11,TRUE)=0)</f>
        <v>1</v>
      </c>
      <c r="AI42" s="423" t="b">
        <f>OR(AND(COUNTIF(Input!AJ7:AJ11,TRUE)=1,COUNTIF(Input!AJ15:AJ17,TRUE)=1),COUNTIF(Input!AJ7:AJ11,TRUE)=0)</f>
        <v>1</v>
      </c>
      <c r="AJ42" s="423" t="b">
        <f>OR(AND(COUNTIF(Input!AK7:AK11,TRUE)=1,COUNTIF(Input!AK15:AK17,TRUE)=1),COUNTIF(Input!AK7:AK11,TRUE)=0)</f>
        <v>1</v>
      </c>
      <c r="AK42" s="423" t="b">
        <f>OR(AND(COUNTIF(Input!AL7:AL11,TRUE)=1,COUNTIF(Input!AL15:AL17,TRUE)=1),COUNTIF(Input!AL7:AL11,TRUE)=0)</f>
        <v>1</v>
      </c>
      <c r="AL42" s="423" t="b">
        <f>OR(AND(COUNTIF(Input!AM7:AM11,TRUE)=1,COUNTIF(Input!AM15:AM17,TRUE)=1),COUNTIF(Input!AM7:AM11,TRUE)=0)</f>
        <v>1</v>
      </c>
      <c r="AM42" s="423" t="b">
        <f>OR(AND(COUNTIF(Input!AN7:AN11,TRUE)=1,COUNTIF(Input!AN15:AN17,TRUE)=1),COUNTIF(Input!AN7:AN11,TRUE)=0)</f>
        <v>1</v>
      </c>
      <c r="AN42" s="423" t="b">
        <f>OR(AND(COUNTIF(Input!AO7:AO11,TRUE)=1,COUNTIF(Input!AO15:AO17,TRUE)=1),COUNTIF(Input!AO7:AO11,TRUE)=0)</f>
        <v>1</v>
      </c>
      <c r="AO42" s="423" t="b">
        <f>OR(AND(COUNTIF(Input!AP7:AP11,TRUE)=1,COUNTIF(Input!AP15:AP17,TRUE)=1),COUNTIF(Input!AP7:AP11,TRUE)=0)</f>
        <v>1</v>
      </c>
      <c r="AP42" s="423" t="b">
        <f>OR(AND(COUNTIF(Input!AQ7:AQ11,TRUE)=1,COUNTIF(Input!AQ15:AQ17,TRUE)=1),COUNTIF(Input!AQ7:AQ11,TRUE)=0)</f>
        <v>1</v>
      </c>
      <c r="AQ42" s="423" t="b">
        <f>OR(AND(COUNTIF(Input!AR7:AR11,TRUE)=1,COUNTIF(Input!AR15:AR17,TRUE)=1),COUNTIF(Input!AR7:AR11,TRUE)=0)</f>
        <v>1</v>
      </c>
      <c r="AR42" s="423" t="b">
        <f>OR(AND(COUNTIF(Input!AS7:AS11,TRUE)=1,COUNTIF(Input!AS15:AS17,TRUE)=1),COUNTIF(Input!AS7:AS11,TRUE)=0)</f>
        <v>1</v>
      </c>
      <c r="AS42" s="423" t="b">
        <f>OR(AND(COUNTIF(Input!AT7:AT11,TRUE)=1,COUNTIF(Input!AT15:AT17,TRUE)=1),COUNTIF(Input!AT7:AT11,TRUE)=0)</f>
        <v>1</v>
      </c>
      <c r="AT42" s="423" t="b">
        <f>OR(AND(COUNTIF(Input!AU7:AU11,TRUE)=1,COUNTIF(Input!AU15:AU17,TRUE)=1),COUNTIF(Input!AU7:AU11,TRUE)=0)</f>
        <v>1</v>
      </c>
      <c r="AU42" s="423" t="b">
        <f>OR(AND(COUNTIF(Input!AV7:AV11,TRUE)=1,COUNTIF(Input!AV15:AV17,TRUE)=1),COUNTIF(Input!AV7:AV11,TRUE)=0)</f>
        <v>1</v>
      </c>
      <c r="AV42" s="423" t="b">
        <f>OR(AND(COUNTIF(Input!AW7:AW11,TRUE)=1,COUNTIF(Input!AW15:AW17,TRUE)=1),COUNTIF(Input!AW7:AW11,TRUE)=0)</f>
        <v>1</v>
      </c>
      <c r="AW42" s="423" t="b">
        <f>OR(AND(COUNTIF(Input!AX7:AX11,TRUE)=1,COUNTIF(Input!AX15:AX17,TRUE)=1),COUNTIF(Input!AX7:AX11,TRUE)=0)</f>
        <v>1</v>
      </c>
      <c r="AX42" s="423" t="b">
        <f>OR(AND(COUNTIF(Input!AY7:AY11,TRUE)=1,COUNTIF(Input!AY15:AY17,TRUE)=1),COUNTIF(Input!AY7:AY11,TRUE)=0)</f>
        <v>1</v>
      </c>
      <c r="AY42" s="423" t="b">
        <f>OR(AND(COUNTIF(Input!AZ7:AZ11,TRUE)=1,COUNTIF(Input!AZ15:AZ17,TRUE)=1),COUNTIF(Input!AZ7:AZ11,TRUE)=0)</f>
        <v>1</v>
      </c>
      <c r="AZ42" s="423" t="b">
        <f>OR(AND(COUNTIF(Input!BA7:BA11,TRUE)=1,COUNTIF(Input!BA15:BA17,TRUE)=1),COUNTIF(Input!BA7:BA11,TRUE)=0)</f>
        <v>1</v>
      </c>
      <c r="BA42" s="423" t="b">
        <f>OR(AND(COUNTIF(Input!BB7:BB11,TRUE)=1,COUNTIF(Input!BB15:BB17,TRUE)=1),COUNTIF(Input!BB7:BB11,TRUE)=0)</f>
        <v>1</v>
      </c>
      <c r="BB42" s="423" t="b">
        <f>OR(AND(COUNTIF(Input!BC7:BC11,TRUE)=1,COUNTIF(Input!BC15:BC17,TRUE)=1),COUNTIF(Input!BC7:BC11,TRUE)=0)</f>
        <v>1</v>
      </c>
      <c r="BC42" s="423" t="b">
        <f>OR(AND(COUNTIF(Input!BD7:BD11,TRUE)=1,COUNTIF(Input!BD15:BD17,TRUE)=1),COUNTIF(Input!BD7:BD11,TRUE)=0)</f>
        <v>1</v>
      </c>
      <c r="BD42" s="423" t="b">
        <f>OR(AND(COUNTIF(Input!BE7:BE11,TRUE)=1,COUNTIF(Input!BE15:BE17,TRUE)=1),COUNTIF(Input!BE7:BE11,TRUE)=0)</f>
        <v>1</v>
      </c>
      <c r="BE42" s="423" t="b">
        <f>OR(AND(COUNTIF(Input!BF7:BF11,TRUE)=1,COUNTIF(Input!BF15:BF17,TRUE)=1),COUNTIF(Input!BF7:BF11,TRUE)=0)</f>
        <v>1</v>
      </c>
      <c r="BF42" s="423" t="b">
        <f>OR(AND(COUNTIF(Input!BG7:BG11,TRUE)=1,COUNTIF(Input!BG15:BG17,TRUE)=1),COUNTIF(Input!BG7:BG11,TRUE)=0)</f>
        <v>1</v>
      </c>
      <c r="BG42" s="423" t="b">
        <f>OR(AND(COUNTIF(Input!BH7:BH11,TRUE)=1,COUNTIF(Input!BH15:BH17,TRUE)=1),COUNTIF(Input!BH7:BH11,TRUE)=0)</f>
        <v>1</v>
      </c>
      <c r="BH42" s="423" t="b">
        <f>OR(AND(COUNTIF(Input!BI7:BI11,TRUE)=1,COUNTIF(Input!BI15:BI17,TRUE)=1),COUNTIF(Input!BI7:BI11,TRUE)=0)</f>
        <v>1</v>
      </c>
      <c r="BI42" s="423" t="b">
        <f>OR(AND(COUNTIF(Input!BJ7:BJ11,TRUE)=1,COUNTIF(Input!BJ15:BJ17,TRUE)=1),COUNTIF(Input!BJ7:BJ11,TRUE)=0)</f>
        <v>1</v>
      </c>
      <c r="BJ42" s="423" t="b">
        <f>OR(AND(COUNTIF(Input!BK7:BK11,TRUE)=1,COUNTIF(Input!BK15:BK17,TRUE)=1),COUNTIF(Input!BK7:BK11,TRUE)=0)</f>
        <v>1</v>
      </c>
      <c r="BK42" s="423" t="b">
        <f>OR(AND(COUNTIF(Input!BL7:BL11,TRUE)=1,COUNTIF(Input!BL15:BL17,TRUE)=1),COUNTIF(Input!BL7:BL11,TRUE)=0)</f>
        <v>1</v>
      </c>
      <c r="BL42" s="423" t="b">
        <f>OR(AND(COUNTIF(Input!BM7:BM11,TRUE)=1,COUNTIF(Input!BM15:BM17,TRUE)=1),COUNTIF(Input!BM7:BM11,TRUE)=0)</f>
        <v>1</v>
      </c>
      <c r="BM42" s="423" t="b">
        <f>OR(AND(COUNTIF(Input!BN7:BN11,TRUE)=1,COUNTIF(Input!BN15:BN17,TRUE)=1),COUNTIF(Input!BN7:BN11,TRUE)=0)</f>
        <v>1</v>
      </c>
      <c r="BN42" s="423" t="b">
        <f>OR(AND(COUNTIF(Input!BO7:BO11,TRUE)=1,COUNTIF(Input!BO15:BO17,TRUE)=1),COUNTIF(Input!BO7:BO11,TRUE)=0)</f>
        <v>1</v>
      </c>
      <c r="BO42" s="423" t="b">
        <f>OR(AND(COUNTIF(Input!BP7:BP11,TRUE)=1,COUNTIF(Input!BP15:BP17,TRUE)=1),COUNTIF(Input!BP7:BP11,TRUE)=0)</f>
        <v>1</v>
      </c>
      <c r="BP42" s="423" t="b">
        <f>OR(AND(COUNTIF(Input!BQ7:BQ11,TRUE)=1,COUNTIF(Input!BQ15:BQ17,TRUE)=1),COUNTIF(Input!BQ7:BQ11,TRUE)=0)</f>
        <v>1</v>
      </c>
      <c r="BQ42" s="423" t="b">
        <f>OR(AND(COUNTIF(Input!BR7:BR11,TRUE)=1,COUNTIF(Input!BR15:BR17,TRUE)=1),COUNTIF(Input!BR7:BR11,TRUE)=0)</f>
        <v>1</v>
      </c>
      <c r="BR42" s="423" t="b">
        <f>OR(AND(COUNTIF(Input!BS7:BS11,TRUE)=1,COUNTIF(Input!BS15:BS17,TRUE)=1),COUNTIF(Input!BS7:BS11,TRUE)=0)</f>
        <v>1</v>
      </c>
      <c r="BS42" s="423" t="b">
        <f>OR(AND(COUNTIF(Input!BT7:BT11,TRUE)=1,COUNTIF(Input!BT15:BT17,TRUE)=1),COUNTIF(Input!BT7:BT11,TRUE)=0)</f>
        <v>1</v>
      </c>
      <c r="BT42" s="423" t="b">
        <f>OR(AND(COUNTIF(Input!BU7:BU11,TRUE)=1,COUNTIF(Input!BU15:BU17,TRUE)=1),COUNTIF(Input!BU7:BU11,TRUE)=0)</f>
        <v>1</v>
      </c>
      <c r="BU42" s="423" t="b">
        <f>OR(AND(COUNTIF(Input!BV7:BV11,TRUE)=1,COUNTIF(Input!BV15:BV17,TRUE)=1),COUNTIF(Input!BV7:BV11,TRUE)=0)</f>
        <v>1</v>
      </c>
      <c r="BV42" s="423" t="b">
        <f>OR(AND(COUNTIF(Input!BW7:BW11,TRUE)=1,COUNTIF(Input!BW15:BW17,TRUE)=1),COUNTIF(Input!BW7:BW11,TRUE)=0)</f>
        <v>1</v>
      </c>
      <c r="BW42" s="423" t="b">
        <f>OR(AND(COUNTIF(Input!BX7:BX11,TRUE)=1,COUNTIF(Input!BX15:BX17,TRUE)=1),COUNTIF(Input!BX7:BX11,TRUE)=0)</f>
        <v>1</v>
      </c>
      <c r="BX42" s="423" t="b">
        <f>OR(AND(COUNTIF(Input!BY7:BY11,TRUE)=1,COUNTIF(Input!BY15:BY17,TRUE)=1),COUNTIF(Input!BY7:BY11,TRUE)=0)</f>
        <v>1</v>
      </c>
      <c r="BY42" s="423" t="b">
        <f>OR(AND(COUNTIF(Input!BZ7:BZ11,TRUE)=1,COUNTIF(Input!BZ15:BZ17,TRUE)=1),COUNTIF(Input!BZ7:BZ11,TRUE)=0)</f>
        <v>1</v>
      </c>
      <c r="BZ42" s="423" t="b">
        <f>OR(AND(COUNTIF(Input!CA7:CA11,TRUE)=1,COUNTIF(Input!CA15:CA17,TRUE)=1),COUNTIF(Input!CA7:CA11,TRUE)=0)</f>
        <v>1</v>
      </c>
      <c r="CA42" s="423" t="b">
        <f>OR(AND(COUNTIF(Input!CB7:CB11,TRUE)=1,COUNTIF(Input!CB15:CB17,TRUE)=1),COUNTIF(Input!CB7:CB11,TRUE)=0)</f>
        <v>1</v>
      </c>
      <c r="CB42" s="423" t="b">
        <f>OR(AND(COUNTIF(Input!CC7:CC11,TRUE)=1,COUNTIF(Input!CC15:CC17,TRUE)=1),COUNTIF(Input!CC7:CC11,TRUE)=0)</f>
        <v>1</v>
      </c>
      <c r="CC42" s="423" t="b">
        <f>OR(AND(COUNTIF(Input!CD7:CD11,TRUE)=1,COUNTIF(Input!CD15:CD17,TRUE)=1),COUNTIF(Input!CD7:CD11,TRUE)=0)</f>
        <v>1</v>
      </c>
      <c r="CD42" s="423" t="b">
        <f>OR(AND(COUNTIF(Input!CE7:CE11,TRUE)=1,COUNTIF(Input!CE15:CE17,TRUE)=1),COUNTIF(Input!CE7:CE11,TRUE)=0)</f>
        <v>1</v>
      </c>
      <c r="CE42" s="423" t="b">
        <f>OR(AND(COUNTIF(Input!CF7:CF11,TRUE)=1,COUNTIF(Input!CF15:CF17,TRUE)=1),COUNTIF(Input!CF7:CF11,TRUE)=0)</f>
        <v>1</v>
      </c>
      <c r="CF42" s="423" t="b">
        <f>OR(AND(COUNTIF(Input!CG7:CG11,TRUE)=1,COUNTIF(Input!CG15:CG17,TRUE)=1),COUNTIF(Input!CG7:CG11,TRUE)=0)</f>
        <v>1</v>
      </c>
      <c r="CG42" s="423" t="b">
        <f>OR(AND(COUNTIF(Input!CH7:CH11,TRUE)=1,COUNTIF(Input!CH15:CH17,TRUE)=1),COUNTIF(Input!CH7:CH11,TRUE)=0)</f>
        <v>1</v>
      </c>
      <c r="CH42" s="423" t="b">
        <f>OR(AND(COUNTIF(Input!CI7:CI11,TRUE)=1,COUNTIF(Input!CI15:CI17,TRUE)=1),COUNTIF(Input!CI7:CI11,TRUE)=0)</f>
        <v>1</v>
      </c>
      <c r="CI42" s="423" t="b">
        <f>OR(AND(COUNTIF(Input!CJ7:CJ11,TRUE)=1,COUNTIF(Input!CJ15:CJ17,TRUE)=1),COUNTIF(Input!CJ7:CJ11,TRUE)=0)</f>
        <v>1</v>
      </c>
      <c r="CJ42" s="423" t="b">
        <f>OR(AND(COUNTIF(Input!CK7:CK11,TRUE)=1,COUNTIF(Input!CK15:CK17,TRUE)=1),COUNTIF(Input!CK7:CK11,TRUE)=0)</f>
        <v>1</v>
      </c>
      <c r="CK42" s="423" t="b">
        <f>OR(AND(COUNTIF(Input!CL7:CL11,TRUE)=1,COUNTIF(Input!CL15:CL17,TRUE)=1),COUNTIF(Input!CL7:CL11,TRUE)=0)</f>
        <v>1</v>
      </c>
      <c r="CL42" s="423" t="b">
        <f>OR(AND(COUNTIF(Input!CM7:CM11,TRUE)=1,COUNTIF(Input!CM15:CM17,TRUE)=1),COUNTIF(Input!CM7:CM11,TRUE)=0)</f>
        <v>1</v>
      </c>
      <c r="CM42" s="423" t="b">
        <f>OR(AND(COUNTIF(Input!CN7:CN11,TRUE)=1,COUNTIF(Input!CN15:CN17,TRUE)=1),COUNTIF(Input!CN7:CN11,TRUE)=0)</f>
        <v>1</v>
      </c>
      <c r="CN42" s="423" t="b">
        <f>OR(AND(COUNTIF(Input!CO7:CO11,TRUE)=1,COUNTIF(Input!CO15:CO17,TRUE)=1),COUNTIF(Input!CO7:CO11,TRUE)=0)</f>
        <v>1</v>
      </c>
      <c r="CO42" s="423" t="b">
        <f>OR(AND(COUNTIF(Input!CP7:CP11,TRUE)=1,COUNTIF(Input!CP15:CP17,TRUE)=1),COUNTIF(Input!CP7:CP11,TRUE)=0)</f>
        <v>1</v>
      </c>
      <c r="CP42" s="423" t="b">
        <f>OR(AND(COUNTIF(Input!CQ7:CQ11,TRUE)=1,COUNTIF(Input!CQ15:CQ17,TRUE)=1),COUNTIF(Input!CQ7:CQ11,TRUE)=0)</f>
        <v>1</v>
      </c>
      <c r="CQ42" s="423" t="b">
        <f>OR(AND(COUNTIF(Input!CR7:CR11,TRUE)=1,COUNTIF(Input!CR15:CR17,TRUE)=1),COUNTIF(Input!CR7:CR11,TRUE)=0)</f>
        <v>1</v>
      </c>
      <c r="CR42" s="423" t="b">
        <f>OR(AND(COUNTIF(Input!CS7:CS11,TRUE)=1,COUNTIF(Input!CS15:CS17,TRUE)=1),COUNTIF(Input!CS7:CS11,TRUE)=0)</f>
        <v>1</v>
      </c>
      <c r="CS42" s="423" t="b">
        <f>OR(AND(COUNTIF(Input!CT7:CT11,TRUE)=1,COUNTIF(Input!CT15:CT17,TRUE)=1),COUNTIF(Input!CT7:CT11,TRUE)=0)</f>
        <v>1</v>
      </c>
      <c r="CT42" s="423" t="b">
        <f>OR(AND(COUNTIF(Input!CU7:CU11,TRUE)=1,COUNTIF(Input!CU15:CU17,TRUE)=1),COUNTIF(Input!CU7:CU11,TRUE)=0)</f>
        <v>1</v>
      </c>
      <c r="CU42" s="423" t="b">
        <f>OR(AND(COUNTIF(Input!CV7:CV11,TRUE)=1,COUNTIF(Input!CV15:CV17,TRUE)=1),COUNTIF(Input!CV7:CV11,TRUE)=0)</f>
        <v>1</v>
      </c>
      <c r="CV42" s="423" t="b">
        <f>OR(AND(COUNTIF(Input!CW7:CW11,TRUE)=1,COUNTIF(Input!CW15:CW17,TRUE)=1),COUNTIF(Input!CW7:CW11,TRUE)=0)</f>
        <v>1</v>
      </c>
      <c r="CW42" s="423" t="b">
        <f>OR(AND(COUNTIF(Input!CX7:CX11,TRUE)=1,COUNTIF(Input!CX15:CX17,TRUE)=1),COUNTIF(Input!CX7:CX11,TRUE)=0)</f>
        <v>1</v>
      </c>
      <c r="CX42" s="423" t="b">
        <f>OR(AND(COUNTIF(Input!CY7:CY11,TRUE)=1,COUNTIF(Input!CY15:CY17,TRUE)=1),COUNTIF(Input!CY7:CY11,TRUE)=0)</f>
        <v>1</v>
      </c>
      <c r="CY42" s="423" t="b">
        <f>OR(AND(COUNTIF(Input!CZ7:CZ11,TRUE)=1,COUNTIF(Input!CZ15:CZ17,TRUE)=1),COUNTIF(Input!CZ7:CZ11,TRUE)=0)</f>
        <v>1</v>
      </c>
      <c r="CZ42" s="423" t="b">
        <f>OR(AND(COUNTIF(Input!DA7:DA11,TRUE)=1,COUNTIF(Input!DA15:DA17,TRUE)=1),COUNTIF(Input!DA7:DA11,TRUE)=0)</f>
        <v>1</v>
      </c>
      <c r="DA42" s="423" t="b">
        <f>OR(AND(COUNTIF(Input!DB7:DB11,TRUE)=1,COUNTIF(Input!DB15:DB17,TRUE)=1),COUNTIF(Input!DB7:DB11,TRUE)=0)</f>
        <v>1</v>
      </c>
      <c r="DB42" s="423" t="b">
        <f>OR(AND(COUNTIF(Input!DC7:DC11,TRUE)=1,COUNTIF(Input!DC15:DC17,TRUE)=1),COUNTIF(Input!DC7:DC11,TRUE)=0)</f>
        <v>1</v>
      </c>
      <c r="DC42" s="423" t="b">
        <f>OR(AND(COUNTIF(Input!DD7:DD11,TRUE)=1,COUNTIF(Input!DD15:DD17,TRUE)=1),COUNTIF(Input!DD7:DD11,TRUE)=0)</f>
        <v>1</v>
      </c>
      <c r="DD42" s="423" t="b">
        <f>OR(AND(COUNTIF(Input!DE7:DE11,TRUE)=1,COUNTIF(Input!DE15:DE17,TRUE)=1),COUNTIF(Input!DE7:DE11,TRUE)=0)</f>
        <v>1</v>
      </c>
      <c r="DE42" s="423" t="b">
        <f>OR(AND(COUNTIF(Input!DF7:DF11,TRUE)=1,COUNTIF(Input!DF15:DF17,TRUE)=1),COUNTIF(Input!DF7:DF11,TRUE)=0)</f>
        <v>1</v>
      </c>
      <c r="DF42" s="423" t="b">
        <f>OR(AND(COUNTIF(Input!DG7:DG11,TRUE)=1,COUNTIF(Input!DG15:DG17,TRUE)=1),COUNTIF(Input!DG7:DG11,TRUE)=0)</f>
        <v>1</v>
      </c>
      <c r="DG42" s="423" t="b">
        <f>OR(AND(COUNTIF(Input!DH7:DH11,TRUE)=1,COUNTIF(Input!DH15:DH17,TRUE)=1),COUNTIF(Input!DH7:DH11,TRUE)=0)</f>
        <v>1</v>
      </c>
      <c r="DH42" s="423" t="b">
        <f>OR(AND(COUNTIF(Input!DI7:DI11,TRUE)=1,COUNTIF(Input!DI15:DI17,TRUE)=1),COUNTIF(Input!DI7:DI11,TRUE)=0)</f>
        <v>1</v>
      </c>
      <c r="DI42" s="423" t="b">
        <f>OR(AND(COUNTIF(Input!DJ7:DJ11,TRUE)=1,COUNTIF(Input!DJ15:DJ17,TRUE)=1),COUNTIF(Input!DJ7:DJ11,TRUE)=0)</f>
        <v>1</v>
      </c>
      <c r="DJ42" s="423" t="b">
        <f>OR(AND(COUNTIF(Input!DK7:DK11,TRUE)=1,COUNTIF(Input!DK15:DK17,TRUE)=1),COUNTIF(Input!DK7:DK11,TRUE)=0)</f>
        <v>1</v>
      </c>
      <c r="DK42" s="423" t="b">
        <f>OR(AND(COUNTIF(Input!DL7:DL11,TRUE)=1,COUNTIF(Input!DL15:DL17,TRUE)=1),COUNTIF(Input!DL7:DL11,TRUE)=0)</f>
        <v>1</v>
      </c>
      <c r="DL42" s="423" t="b">
        <f>OR(AND(COUNTIF(Input!DM7:DM11,TRUE)=1,COUNTIF(Input!DM15:DM17,TRUE)=1),COUNTIF(Input!DM7:DM11,TRUE)=0)</f>
        <v>1</v>
      </c>
      <c r="DM42" s="423" t="b">
        <f>OR(AND(COUNTIF(Input!DN7:DN11,TRUE)=1,COUNTIF(Input!DN15:DN17,TRUE)=1),COUNTIF(Input!DN7:DN11,TRUE)=0)</f>
        <v>1</v>
      </c>
      <c r="DN42" s="423" t="b">
        <f>OR(AND(COUNTIF(Input!DO7:DO11,TRUE)=1,COUNTIF(Input!DO15:DO17,TRUE)=1),COUNTIF(Input!DO7:DO11,TRUE)=0)</f>
        <v>1</v>
      </c>
      <c r="DO42" s="423" t="b">
        <f>OR(AND(COUNTIF(Input!DP7:DP11,TRUE)=1,COUNTIF(Input!DP15:DP17,TRUE)=1),COUNTIF(Input!DP7:DP11,TRUE)=0)</f>
        <v>1</v>
      </c>
      <c r="DP42" s="423" t="b">
        <f>OR(AND(COUNTIF(Input!DQ7:DQ11,TRUE)=1,COUNTIF(Input!DQ15:DQ17,TRUE)=1),COUNTIF(Input!DQ7:DQ11,TRUE)=0)</f>
        <v>1</v>
      </c>
      <c r="DQ42" s="423" t="b">
        <f>OR(AND(COUNTIF(Input!DR7:DR11,TRUE)=1,COUNTIF(Input!DR15:DR17,TRUE)=1),COUNTIF(Input!DR7:DR11,TRUE)=0)</f>
        <v>1</v>
      </c>
      <c r="DR42" s="423" t="b">
        <f>OR(AND(COUNTIF(Input!DS7:DS11,TRUE)=1,COUNTIF(Input!DS15:DS17,TRUE)=1),COUNTIF(Input!DS7:DS11,TRUE)=0)</f>
        <v>1</v>
      </c>
      <c r="DS42" s="423" t="b">
        <f>OR(AND(COUNTIF(Input!DT7:DT11,TRUE)=1,COUNTIF(Input!DT15:DT17,TRUE)=1),COUNTIF(Input!DT7:DT11,TRUE)=0)</f>
        <v>1</v>
      </c>
      <c r="DT42" s="423" t="b">
        <f>OR(AND(COUNTIF(Input!DU7:DU11,TRUE)=1,COUNTIF(Input!DU15:DU17,TRUE)=1),COUNTIF(Input!DU7:DU11,TRUE)=0)</f>
        <v>1</v>
      </c>
      <c r="DU42" s="423" t="b">
        <f>OR(AND(COUNTIF(Input!DV7:DV11,TRUE)=1,COUNTIF(Input!DV15:DV17,TRUE)=1),COUNTIF(Input!DV7:DV11,TRUE)=0)</f>
        <v>1</v>
      </c>
      <c r="DV42" s="423" t="b">
        <f>OR(AND(COUNTIF(Input!DW7:DW11,TRUE)=1,COUNTIF(Input!DW15:DW17,TRUE)=1),COUNTIF(Input!DW7:DW11,TRUE)=0)</f>
        <v>1</v>
      </c>
      <c r="DW42" s="423" t="b">
        <f>OR(AND(COUNTIF(Input!DX7:DX11,TRUE)=1,COUNTIF(Input!DX15:DX17,TRUE)=1),COUNTIF(Input!DX7:DX11,TRUE)=0)</f>
        <v>1</v>
      </c>
      <c r="DX42" s="423" t="b">
        <f>OR(AND(COUNTIF(Input!DY7:DY11,TRUE)=1,COUNTIF(Input!DY15:DY17,TRUE)=1),COUNTIF(Input!DY7:DY11,TRUE)=0)</f>
        <v>1</v>
      </c>
      <c r="DY42" s="423" t="b">
        <f>OR(AND(COUNTIF(Input!DZ7:DZ11,TRUE)=1,COUNTIF(Input!DZ15:DZ17,TRUE)=1),COUNTIF(Input!DZ7:DZ11,TRUE)=0)</f>
        <v>1</v>
      </c>
      <c r="DZ42" s="423" t="b">
        <f>OR(AND(COUNTIF(Input!EA7:EA11,TRUE)=1,COUNTIF(Input!EA15:EA17,TRUE)=1),COUNTIF(Input!EA7:EA11,TRUE)=0)</f>
        <v>1</v>
      </c>
      <c r="EA42" s="423" t="b">
        <f>OR(AND(COUNTIF(Input!EB7:EB11,TRUE)=1,COUNTIF(Input!EB15:EB17,TRUE)=1),COUNTIF(Input!EB7:EB11,TRUE)=0)</f>
        <v>1</v>
      </c>
      <c r="EB42" s="423" t="b">
        <f>OR(AND(COUNTIF(Input!EC7:EC11,TRUE)=1,COUNTIF(Input!EC15:EC17,TRUE)=1),COUNTIF(Input!EC7:EC11,TRUE)=0)</f>
        <v>1</v>
      </c>
      <c r="EC42" s="423" t="b">
        <f>OR(AND(COUNTIF(Input!ED7:ED11,TRUE)=1,COUNTIF(Input!ED15:ED17,TRUE)=1),COUNTIF(Input!ED7:ED11,TRUE)=0)</f>
        <v>1</v>
      </c>
      <c r="ED42" s="423" t="b">
        <f>OR(AND(COUNTIF(Input!EE7:EE11,TRUE)=1,COUNTIF(Input!EE15:EE17,TRUE)=1),COUNTIF(Input!EE7:EE11,TRUE)=0)</f>
        <v>1</v>
      </c>
      <c r="EE42" s="423" t="b">
        <f>OR(AND(COUNTIF(Input!EF7:EF11,TRUE)=1,COUNTIF(Input!EF15:EF17,TRUE)=1),COUNTIF(Input!EF7:EF11,TRUE)=0)</f>
        <v>1</v>
      </c>
      <c r="EF42" s="423" t="b">
        <f>OR(AND(COUNTIF(Input!EG7:EG11,TRUE)=1,COUNTIF(Input!EG15:EG17,TRUE)=1),COUNTIF(Input!EG7:EG11,TRUE)=0)</f>
        <v>1</v>
      </c>
      <c r="EG42" s="423" t="b">
        <f>OR(AND(COUNTIF(Input!EH7:EH11,TRUE)=1,COUNTIF(Input!EH15:EH17,TRUE)=1),COUNTIF(Input!EH7:EH11,TRUE)=0)</f>
        <v>1</v>
      </c>
      <c r="EH42" s="423" t="b">
        <f>OR(AND(COUNTIF(Input!EI7:EI11,TRUE)=1,COUNTIF(Input!EI15:EI17,TRUE)=1),COUNTIF(Input!EI7:EI11,TRUE)=0)</f>
        <v>1</v>
      </c>
      <c r="EI42" s="423" t="b">
        <f>OR(AND(COUNTIF(Input!EJ7:EJ11,TRUE)=1,COUNTIF(Input!EJ15:EJ17,TRUE)=1),COUNTIF(Input!EJ7:EJ11,TRUE)=0)</f>
        <v>1</v>
      </c>
      <c r="EJ42" s="423" t="b">
        <f>OR(AND(COUNTIF(Input!EK7:EK11,TRUE)=1,COUNTIF(Input!EK15:EK17,TRUE)=1),COUNTIF(Input!EK7:EK11,TRUE)=0)</f>
        <v>1</v>
      </c>
      <c r="EK42" s="423" t="b">
        <f>OR(AND(COUNTIF(Input!EL7:EL11,TRUE)=1,COUNTIF(Input!EL15:EL17,TRUE)=1),COUNTIF(Input!EL7:EL11,TRUE)=0)</f>
        <v>1</v>
      </c>
      <c r="EL42" s="423" t="b">
        <f>OR(AND(COUNTIF(Input!EM7:EM11,TRUE)=1,COUNTIF(Input!EM15:EM17,TRUE)=1),COUNTIF(Input!EM7:EM11,TRUE)=0)</f>
        <v>1</v>
      </c>
      <c r="EM42" s="423" t="b">
        <f>OR(AND(COUNTIF(Input!EN7:EN11,TRUE)=1,COUNTIF(Input!EN15:EN17,TRUE)=1),COUNTIF(Input!EN7:EN11,TRUE)=0)</f>
        <v>1</v>
      </c>
      <c r="EN42" s="423" t="b">
        <f>OR(AND(COUNTIF(Input!EO7:EO11,TRUE)=1,COUNTIF(Input!EO15:EO17,TRUE)=1),COUNTIF(Input!EO7:EO11,TRUE)=0)</f>
        <v>1</v>
      </c>
      <c r="EO42" s="423" t="b">
        <f>OR(AND(COUNTIF(Input!EP7:EP11,TRUE)=1,COUNTIF(Input!EP15:EP17,TRUE)=1),COUNTIF(Input!EP7:EP11,TRUE)=0)</f>
        <v>1</v>
      </c>
      <c r="EP42" s="423" t="b">
        <f>OR(AND(COUNTIF(Input!EQ7:EQ11,TRUE)=1,COUNTIF(Input!EQ15:EQ17,TRUE)=1),COUNTIF(Input!EQ7:EQ11,TRUE)=0)</f>
        <v>1</v>
      </c>
      <c r="EQ42" s="423" t="b">
        <f>OR(AND(COUNTIF(Input!ER7:ER11,TRUE)=1,COUNTIF(Input!ER15:ER17,TRUE)=1),COUNTIF(Input!ER7:ER11,TRUE)=0)</f>
        <v>1</v>
      </c>
      <c r="ER42" s="423" t="b">
        <f>OR(AND(COUNTIF(Input!ES7:ES11,TRUE)=1,COUNTIF(Input!ES15:ES17,TRUE)=1),COUNTIF(Input!ES7:ES11,TRUE)=0)</f>
        <v>1</v>
      </c>
      <c r="ES42" s="423" t="b">
        <f>OR(AND(COUNTIF(Input!ET7:ET11,TRUE)=1,COUNTIF(Input!ET15:ET17,TRUE)=1),COUNTIF(Input!ET7:ET11,TRUE)=0)</f>
        <v>1</v>
      </c>
      <c r="ET42" s="423" t="b">
        <f>OR(AND(COUNTIF(Input!EU7:EU11,TRUE)=1,COUNTIF(Input!EU15:EU17,TRUE)=1),COUNTIF(Input!EU7:EU11,TRUE)=0)</f>
        <v>1</v>
      </c>
      <c r="EU42" s="423" t="b">
        <f>OR(AND(COUNTIF(Input!EV7:EV11,TRUE)=1,COUNTIF(Input!EV15:EV17,TRUE)=1),COUNTIF(Input!EV7:EV11,TRUE)=0)</f>
        <v>1</v>
      </c>
      <c r="EV42" s="423" t="b">
        <f>OR(AND(COUNTIF(Input!EW7:EW11,TRUE)=1,COUNTIF(Input!EW15:EW17,TRUE)=1),COUNTIF(Input!EW7:EW11,TRUE)=0)</f>
        <v>1</v>
      </c>
      <c r="EW42" s="423" t="b">
        <f>OR(AND(COUNTIF(Input!EX7:EX11,TRUE)=1,COUNTIF(Input!EX15:EX17,TRUE)=1),COUNTIF(Input!EX7:EX11,TRUE)=0)</f>
        <v>1</v>
      </c>
      <c r="EX42" s="423" t="b">
        <f>OR(AND(COUNTIF(Input!EY7:EY11,TRUE)=1,COUNTIF(Input!EY15:EY17,TRUE)=1),COUNTIF(Input!EY7:EY11,TRUE)=0)</f>
        <v>1</v>
      </c>
      <c r="EY42" s="423" t="b">
        <f>OR(AND(COUNTIF(Input!EZ7:EZ11,TRUE)=1,COUNTIF(Input!EZ15:EZ17,TRUE)=1),COUNTIF(Input!EZ7:EZ11,TRUE)=0)</f>
        <v>1</v>
      </c>
      <c r="EZ42" s="423" t="b">
        <f>OR(AND(COUNTIF(Input!FA7:FA11,TRUE)=1,COUNTIF(Input!FA15:FA17,TRUE)=1),COUNTIF(Input!FA7:FA11,TRUE)=0)</f>
        <v>1</v>
      </c>
      <c r="FA42" s="423" t="b">
        <f>OR(AND(COUNTIF(Input!FB7:FB11,TRUE)=1,COUNTIF(Input!FB15:FB17,TRUE)=1),COUNTIF(Input!FB7:FB11,TRUE)=0)</f>
        <v>1</v>
      </c>
      <c r="FB42" s="423" t="b">
        <f>OR(AND(COUNTIF(Input!FC7:FC11,TRUE)=1,COUNTIF(Input!FC15:FC17,TRUE)=1),COUNTIF(Input!FC7:FC11,TRUE)=0)</f>
        <v>1</v>
      </c>
      <c r="FC42" s="423" t="b">
        <f>OR(AND(COUNTIF(Input!FD7:FD11,TRUE)=1,COUNTIF(Input!FD15:FD17,TRUE)=1),COUNTIF(Input!FD7:FD11,TRUE)=0)</f>
        <v>1</v>
      </c>
      <c r="FD42" s="423" t="b">
        <f>OR(AND(COUNTIF(Input!FE7:FE11,TRUE)=1,COUNTIF(Input!FE15:FE17,TRUE)=1),COUNTIF(Input!FE7:FE11,TRUE)=0)</f>
        <v>1</v>
      </c>
      <c r="FE42" s="423" t="b">
        <f>OR(AND(COUNTIF(Input!FF7:FF11,TRUE)=1,COUNTIF(Input!FF15:FF17,TRUE)=1),COUNTIF(Input!FF7:FF11,TRUE)=0)</f>
        <v>1</v>
      </c>
      <c r="FF42" s="423" t="b">
        <f>OR(AND(COUNTIF(Input!FG7:FG11,TRUE)=1,COUNTIF(Input!FG15:FG17,TRUE)=1),COUNTIF(Input!FG7:FG11,TRUE)=0)</f>
        <v>1</v>
      </c>
      <c r="FG42" s="423" t="b">
        <f>OR(AND(COUNTIF(Input!FH7:FH11,TRUE)=1,COUNTIF(Input!FH15:FH17,TRUE)=1),COUNTIF(Input!FH7:FH11,TRUE)=0)</f>
        <v>1</v>
      </c>
      <c r="FH42" s="423" t="b">
        <f>OR(AND(COUNTIF(Input!FI7:FI11,TRUE)=1,COUNTIF(Input!FI15:FI17,TRUE)=1),COUNTIF(Input!FI7:FI11,TRUE)=0)</f>
        <v>1</v>
      </c>
      <c r="FI42" s="423" t="b">
        <f>OR(AND(COUNTIF(Input!FJ7:FJ11,TRUE)=1,COUNTIF(Input!FJ15:FJ17,TRUE)=1),COUNTIF(Input!FJ7:FJ11,TRUE)=0)</f>
        <v>1</v>
      </c>
      <c r="FJ42" s="423" t="b">
        <f>OR(AND(COUNTIF(Input!FK7:FK11,TRUE)=1,COUNTIF(Input!FK15:FK17,TRUE)=1),COUNTIF(Input!FK7:FK11,TRUE)=0)</f>
        <v>1</v>
      </c>
      <c r="FK42" s="423" t="b">
        <f>OR(AND(COUNTIF(Input!FL7:FL11,TRUE)=1,COUNTIF(Input!FL15:FL17,TRUE)=1),COUNTIF(Input!FL7:FL11,TRUE)=0)</f>
        <v>1</v>
      </c>
      <c r="FL42" s="423" t="b">
        <f>OR(AND(COUNTIF(Input!FM7:FM11,TRUE)=1,COUNTIF(Input!FM15:FM17,TRUE)=1),COUNTIF(Input!FM7:FM11,TRUE)=0)</f>
        <v>1</v>
      </c>
      <c r="FM42" s="423" t="b">
        <f>OR(AND(COUNTIF(Input!FN7:FN11,TRUE)=1,COUNTIF(Input!FN15:FN17,TRUE)=1),COUNTIF(Input!FN7:FN11,TRUE)=0)</f>
        <v>1</v>
      </c>
      <c r="FN42" s="423" t="b">
        <f>OR(AND(COUNTIF(Input!FO7:FO11,TRUE)=1,COUNTIF(Input!FO15:FO17,TRUE)=1),COUNTIF(Input!FO7:FO11,TRUE)=0)</f>
        <v>1</v>
      </c>
      <c r="FO42" s="423" t="b">
        <f>OR(AND(COUNTIF(Input!FP7:FP11,TRUE)=1,COUNTIF(Input!FP15:FP17,TRUE)=1),COUNTIF(Input!FP7:FP11,TRUE)=0)</f>
        <v>1</v>
      </c>
      <c r="FP42" s="423" t="b">
        <f>OR(AND(COUNTIF(Input!FQ7:FQ11,TRUE)=1,COUNTIF(Input!FQ15:FQ17,TRUE)=1),COUNTIF(Input!FQ7:FQ11,TRUE)=0)</f>
        <v>1</v>
      </c>
      <c r="FQ42" s="423" t="b">
        <f>OR(AND(COUNTIF(Input!FR7:FR11,TRUE)=1,COUNTIF(Input!FR15:FR17,TRUE)=1),COUNTIF(Input!FR7:FR11,TRUE)=0)</f>
        <v>1</v>
      </c>
      <c r="FR42" s="423" t="b">
        <f>OR(AND(COUNTIF(Input!FS7:FS11,TRUE)=1,COUNTIF(Input!FS15:FS17,TRUE)=1),COUNTIF(Input!FS7:FS11,TRUE)=0)</f>
        <v>1</v>
      </c>
      <c r="FS42" s="423" t="b">
        <f>OR(AND(COUNTIF(Input!FT7:FT11,TRUE)=1,COUNTIF(Input!FT15:FT17,TRUE)=1),COUNTIF(Input!FT7:FT11,TRUE)=0)</f>
        <v>1</v>
      </c>
      <c r="FT42" s="423" t="b">
        <f>OR(AND(COUNTIF(Input!FU7:FU11,TRUE)=1,COUNTIF(Input!FU15:FU17,TRUE)=1),COUNTIF(Input!FU7:FU11,TRUE)=0)</f>
        <v>1</v>
      </c>
      <c r="FU42" s="423" t="b">
        <f>OR(AND(COUNTIF(Input!FV7:FV11,TRUE)=1,COUNTIF(Input!FV15:FV17,TRUE)=1),COUNTIF(Input!FV7:FV11,TRUE)=0)</f>
        <v>1</v>
      </c>
      <c r="FV42" s="423" t="b">
        <f>OR(AND(COUNTIF(Input!FW7:FW11,TRUE)=1,COUNTIF(Input!FW15:FW17,TRUE)=1),COUNTIF(Input!FW7:FW11,TRUE)=0)</f>
        <v>1</v>
      </c>
      <c r="FW42" s="423" t="b">
        <f>OR(AND(COUNTIF(Input!FX7:FX11,TRUE)=1,COUNTIF(Input!FX15:FX17,TRUE)=1),COUNTIF(Input!FX7:FX11,TRUE)=0)</f>
        <v>1</v>
      </c>
      <c r="FX42" s="423" t="b">
        <f>OR(AND(COUNTIF(Input!FY7:FY11,TRUE)=1,COUNTIF(Input!FY15:FY17,TRUE)=1),COUNTIF(Input!FY7:FY11,TRUE)=0)</f>
        <v>1</v>
      </c>
      <c r="FY42" s="423" t="b">
        <f>OR(AND(COUNTIF(Input!FZ7:FZ11,TRUE)=1,COUNTIF(Input!FZ15:FZ17,TRUE)=1),COUNTIF(Input!FZ7:FZ11,TRUE)=0)</f>
        <v>1</v>
      </c>
      <c r="FZ42" s="423" t="b">
        <f>OR(AND(COUNTIF(Input!GA7:GA11,TRUE)=1,COUNTIF(Input!GA15:GA17,TRUE)=1),COUNTIF(Input!GA7:GA11,TRUE)=0)</f>
        <v>1</v>
      </c>
      <c r="GA42" s="423" t="b">
        <f>OR(AND(COUNTIF(Input!GB7:GB11,TRUE)=1,COUNTIF(Input!GB15:GB17,TRUE)=1),COUNTIF(Input!GB7:GB11,TRUE)=0)</f>
        <v>1</v>
      </c>
      <c r="GB42" s="423" t="b">
        <f>OR(AND(COUNTIF(Input!GC7:GC11,TRUE)=1,COUNTIF(Input!GC15:GC17,TRUE)=1),COUNTIF(Input!GC7:GC11,TRUE)=0)</f>
        <v>1</v>
      </c>
      <c r="GC42" s="423" t="b">
        <f>OR(AND(COUNTIF(Input!GD7:GD11,TRUE)=1,COUNTIF(Input!GD15:GD17,TRUE)=1),COUNTIF(Input!GD7:GD11,TRUE)=0)</f>
        <v>1</v>
      </c>
      <c r="GD42" s="423" t="b">
        <f>OR(AND(COUNTIF(Input!GE7:GE11,TRUE)=1,COUNTIF(Input!GE15:GE17,TRUE)=1),COUNTIF(Input!GE7:GE11,TRUE)=0)</f>
        <v>1</v>
      </c>
      <c r="GE42" s="423" t="b">
        <f>OR(AND(COUNTIF(Input!GF7:GF11,TRUE)=1,COUNTIF(Input!GF15:GF17,TRUE)=1),COUNTIF(Input!GF7:GF11,TRUE)=0)</f>
        <v>1</v>
      </c>
      <c r="GF42" s="423" t="b">
        <f>OR(AND(COUNTIF(Input!GG7:GG11,TRUE)=1,COUNTIF(Input!GG15:GG17,TRUE)=1),COUNTIF(Input!GG7:GG11,TRUE)=0)</f>
        <v>1</v>
      </c>
      <c r="GG42" s="423" t="b">
        <f>OR(AND(COUNTIF(Input!GH7:GH11,TRUE)=1,COUNTIF(Input!GH15:GH17,TRUE)=1),COUNTIF(Input!GH7:GH11,TRUE)=0)</f>
        <v>1</v>
      </c>
      <c r="GH42" s="423" t="b">
        <f>OR(AND(COUNTIF(Input!GI7:GI11,TRUE)=1,COUNTIF(Input!GI15:GI17,TRUE)=1),COUNTIF(Input!GI7:GI11,TRUE)=0)</f>
        <v>1</v>
      </c>
      <c r="GI42" s="423" t="b">
        <f>OR(AND(COUNTIF(Input!GJ7:GJ11,TRUE)=1,COUNTIF(Input!GJ15:GJ17,TRUE)=1),COUNTIF(Input!GJ7:GJ11,TRUE)=0)</f>
        <v>1</v>
      </c>
      <c r="GJ42" s="423" t="b">
        <f>OR(AND(COUNTIF(Input!GK7:GK11,TRUE)=1,COUNTIF(Input!GK15:GK17,TRUE)=1),COUNTIF(Input!GK7:GK11,TRUE)=0)</f>
        <v>1</v>
      </c>
      <c r="GK42" s="423" t="b">
        <f>OR(AND(COUNTIF(Input!GL7:GL11,TRUE)=1,COUNTIF(Input!GL15:GL17,TRUE)=1),COUNTIF(Input!GL7:GL11,TRUE)=0)</f>
        <v>1</v>
      </c>
      <c r="GL42" s="423" t="b">
        <f>OR(AND(COUNTIF(Input!GM7:GM11,TRUE)=1,COUNTIF(Input!GM15:GM17,TRUE)=1),COUNTIF(Input!GM7:GM11,TRUE)=0)</f>
        <v>1</v>
      </c>
      <c r="GM42" s="423" t="b">
        <f>OR(AND(COUNTIF(Input!GN7:GN11,TRUE)=1,COUNTIF(Input!GN15:GN17,TRUE)=1),COUNTIF(Input!GN7:GN11,TRUE)=0)</f>
        <v>1</v>
      </c>
      <c r="GN42" s="423" t="b">
        <f>OR(AND(COUNTIF(Input!GO7:GO11,TRUE)=1,COUNTIF(Input!GO15:GO17,TRUE)=1),COUNTIF(Input!GO7:GO11,TRUE)=0)</f>
        <v>1</v>
      </c>
      <c r="GO42" s="423" t="b">
        <f>OR(AND(COUNTIF(Input!GP7:GP11,TRUE)=1,COUNTIF(Input!GP15:GP17,TRUE)=1),COUNTIF(Input!GP7:GP11,TRUE)=0)</f>
        <v>1</v>
      </c>
      <c r="GP42" s="423" t="b">
        <f>OR(AND(COUNTIF(Input!GQ7:GQ11,TRUE)=1,COUNTIF(Input!GQ15:GQ17,TRUE)=1),COUNTIF(Input!GQ7:GQ11,TRUE)=0)</f>
        <v>1</v>
      </c>
      <c r="GQ42" s="423" t="b">
        <f>OR(AND(COUNTIF(Input!GR7:GR11,TRUE)=1,COUNTIF(Input!GR15:GR17,TRUE)=1),COUNTIF(Input!GR7:GR11,TRUE)=0)</f>
        <v>1</v>
      </c>
      <c r="GR42" s="423" t="b">
        <f>OR(AND(COUNTIF(Input!GS7:GS11,TRUE)=1,COUNTIF(Input!GS15:GS17,TRUE)=1),COUNTIF(Input!GS7:GS11,TRUE)=0)</f>
        <v>1</v>
      </c>
      <c r="GS42" s="423" t="b">
        <f>OR(AND(COUNTIF(Input!GT7:GT11,TRUE)=1,COUNTIF(Input!GT15:GT17,TRUE)=1),COUNTIF(Input!GT7:GT11,TRUE)=0)</f>
        <v>1</v>
      </c>
    </row>
    <row r="43" spans="1:201">
      <c r="A43" s="423" t="s">
        <v>9539</v>
      </c>
      <c r="B43" s="423" t="b">
        <f>OR(AND(COUNTIF(Input!C7:C11,TRUE)=1,COUNTIF(Input!C21:C23,TRUE)=1),COUNTIF(Input!C7:C11,TRUE)=0)</f>
        <v>1</v>
      </c>
      <c r="C43" s="423" t="b">
        <f>OR(AND(COUNTIF(Input!D7:D11,TRUE)=1,COUNTIF(Input!D21:D23,TRUE)=1),COUNTIF(Input!D7:D11,TRUE)=0)</f>
        <v>1</v>
      </c>
      <c r="D43" s="423" t="b">
        <f>OR(AND(COUNTIF(Input!E7:E11,TRUE)=1,COUNTIF(Input!E21:E23,TRUE)=1),COUNTIF(Input!E7:E11,TRUE)=0)</f>
        <v>1</v>
      </c>
      <c r="E43" s="423" t="b">
        <f>OR(AND(COUNTIF(Input!F7:F11,TRUE)=1,COUNTIF(Input!F21:F23,TRUE)=1),COUNTIF(Input!F7:F11,TRUE)=0)</f>
        <v>1</v>
      </c>
      <c r="F43" s="423" t="b">
        <f>OR(AND(COUNTIF(Input!G7:G11,TRUE)=1,COUNTIF(Input!G21:G23,TRUE)=1),COUNTIF(Input!G7:G11,TRUE)=0)</f>
        <v>1</v>
      </c>
      <c r="G43" s="423" t="b">
        <f>OR(AND(COUNTIF(Input!H7:H11,TRUE)=1,COUNTIF(Input!H21:H23,TRUE)=1),COUNTIF(Input!H7:H11,TRUE)=0)</f>
        <v>1</v>
      </c>
      <c r="H43" s="423" t="b">
        <f>OR(AND(COUNTIF(Input!I7:I11,TRUE)=1,COUNTIF(Input!I21:I23,TRUE)=1),COUNTIF(Input!I7:I11,TRUE)=0)</f>
        <v>1</v>
      </c>
      <c r="I43" s="423" t="b">
        <f>OR(AND(COUNTIF(Input!J7:J11,TRUE)=1,COUNTIF(Input!J21:J23,TRUE)=1),COUNTIF(Input!J7:J11,TRUE)=0)</f>
        <v>1</v>
      </c>
      <c r="J43" s="423" t="b">
        <f>OR(AND(COUNTIF(Input!K7:K11,TRUE)=1,COUNTIF(Input!K21:K23,TRUE)=1),COUNTIF(Input!K7:K11,TRUE)=0)</f>
        <v>1</v>
      </c>
      <c r="K43" s="423" t="b">
        <f>OR(AND(COUNTIF(Input!L7:L11,TRUE)=1,COUNTIF(Input!L21:L23,TRUE)=1),COUNTIF(Input!L7:L11,TRUE)=0)</f>
        <v>1</v>
      </c>
      <c r="L43" s="423" t="b">
        <f>OR(AND(COUNTIF(Input!M7:M11,TRUE)=1,COUNTIF(Input!M21:M23,TRUE)=1),COUNTIF(Input!M7:M11,TRUE)=0)</f>
        <v>1</v>
      </c>
      <c r="M43" s="423" t="b">
        <f>OR(AND(COUNTIF(Input!N7:N11,TRUE)=1,COUNTIF(Input!N21:N23,TRUE)=1),COUNTIF(Input!N7:N11,TRUE)=0)</f>
        <v>1</v>
      </c>
      <c r="N43" s="423" t="b">
        <f>OR(AND(COUNTIF(Input!O7:O11,TRUE)=1,COUNTIF(Input!O21:O23,TRUE)=1),COUNTIF(Input!O7:O11,TRUE)=0)</f>
        <v>1</v>
      </c>
      <c r="O43" s="423" t="b">
        <f>OR(AND(COUNTIF(Input!P7:P11,TRUE)=1,COUNTIF(Input!P21:P23,TRUE)=1),COUNTIF(Input!P7:P11,TRUE)=0)</f>
        <v>1</v>
      </c>
      <c r="P43" s="423" t="b">
        <f>OR(AND(COUNTIF(Input!Q7:Q11,TRUE)=1,COUNTIF(Input!Q21:Q23,TRUE)=1),COUNTIF(Input!Q7:Q11,TRUE)=0)</f>
        <v>1</v>
      </c>
      <c r="Q43" s="423" t="b">
        <f>OR(AND(COUNTIF(Input!R7:R11,TRUE)=1,COUNTIF(Input!R21:R23,TRUE)=1),COUNTIF(Input!R7:R11,TRUE)=0)</f>
        <v>1</v>
      </c>
      <c r="R43" s="423" t="b">
        <f>OR(AND(COUNTIF(Input!S7:S11,TRUE)=1,COUNTIF(Input!S21:S23,TRUE)=1),COUNTIF(Input!S7:S11,TRUE)=0)</f>
        <v>1</v>
      </c>
      <c r="S43" s="423" t="b">
        <f>OR(AND(COUNTIF(Input!T7:T11,TRUE)=1,COUNTIF(Input!T21:T23,TRUE)=1),COUNTIF(Input!T7:T11,TRUE)=0)</f>
        <v>1</v>
      </c>
      <c r="T43" s="423" t="b">
        <f>OR(AND(COUNTIF(Input!U7:U11,TRUE)=1,COUNTIF(Input!U21:U23,TRUE)=1),COUNTIF(Input!U7:U11,TRUE)=0)</f>
        <v>1</v>
      </c>
      <c r="U43" s="423" t="b">
        <f>OR(AND(COUNTIF(Input!V7:V11,TRUE)=1,COUNTIF(Input!V21:V23,TRUE)=1),COUNTIF(Input!V7:V11,TRUE)=0)</f>
        <v>1</v>
      </c>
      <c r="V43" s="423" t="b">
        <f>OR(AND(COUNTIF(Input!W7:W11,TRUE)=1,COUNTIF(Input!W21:W23,TRUE)=1),COUNTIF(Input!W7:W11,TRUE)=0)</f>
        <v>1</v>
      </c>
      <c r="W43" s="423" t="b">
        <f>OR(AND(COUNTIF(Input!X7:X11,TRUE)=1,COUNTIF(Input!X21:X23,TRUE)=1),COUNTIF(Input!X7:X11,TRUE)=0)</f>
        <v>1</v>
      </c>
      <c r="X43" s="423" t="b">
        <f>OR(AND(COUNTIF(Input!Y7:Y11,TRUE)=1,COUNTIF(Input!Y21:Y23,TRUE)=1),COUNTIF(Input!Y7:Y11,TRUE)=0)</f>
        <v>1</v>
      </c>
      <c r="Y43" s="423" t="b">
        <f>OR(AND(COUNTIF(Input!Z7:Z11,TRUE)=1,COUNTIF(Input!Z21:Z23,TRUE)=1),COUNTIF(Input!Z7:Z11,TRUE)=0)</f>
        <v>1</v>
      </c>
      <c r="Z43" s="423" t="b">
        <f>OR(AND(COUNTIF(Input!AA7:AA11,TRUE)=1,COUNTIF(Input!AA21:AA23,TRUE)=1),COUNTIF(Input!AA7:AA11,TRUE)=0)</f>
        <v>1</v>
      </c>
      <c r="AA43" s="423" t="b">
        <f>OR(AND(COUNTIF(Input!AB7:AB11,TRUE)=1,COUNTIF(Input!AB21:AB23,TRUE)=1),COUNTIF(Input!AB7:AB11,TRUE)=0)</f>
        <v>1</v>
      </c>
      <c r="AB43" s="423" t="b">
        <f>OR(AND(COUNTIF(Input!AC7:AC11,TRUE)=1,COUNTIF(Input!AC21:AC23,TRUE)=1),COUNTIF(Input!AC7:AC11,TRUE)=0)</f>
        <v>1</v>
      </c>
      <c r="AC43" s="423" t="b">
        <f>OR(AND(COUNTIF(Input!AD7:AD11,TRUE)=1,COUNTIF(Input!AD21:AD23,TRUE)=1),COUNTIF(Input!AD7:AD11,TRUE)=0)</f>
        <v>1</v>
      </c>
      <c r="AD43" s="423" t="b">
        <f>OR(AND(COUNTIF(Input!AE7:AE11,TRUE)=1,COUNTIF(Input!AE21:AE23,TRUE)=1),COUNTIF(Input!AE7:AE11,TRUE)=0)</f>
        <v>1</v>
      </c>
      <c r="AE43" s="423" t="b">
        <f>OR(AND(COUNTIF(Input!AF7:AF11,TRUE)=1,COUNTIF(Input!AF21:AF23,TRUE)=1),COUNTIF(Input!AF7:AF11,TRUE)=0)</f>
        <v>1</v>
      </c>
      <c r="AF43" s="423" t="b">
        <f>OR(AND(COUNTIF(Input!AG7:AG11,TRUE)=1,COUNTIF(Input!AG21:AG23,TRUE)=1),COUNTIF(Input!AG7:AG11,TRUE)=0)</f>
        <v>1</v>
      </c>
      <c r="AG43" s="423" t="b">
        <f>OR(AND(COUNTIF(Input!AH7:AH11,TRUE)=1,COUNTIF(Input!AH21:AH23,TRUE)=1),COUNTIF(Input!AH7:AH11,TRUE)=0)</f>
        <v>1</v>
      </c>
      <c r="AH43" s="423" t="b">
        <f>OR(AND(COUNTIF(Input!AI7:AI11,TRUE)=1,COUNTIF(Input!AI21:AI23,TRUE)=1),COUNTIF(Input!AI7:AI11,TRUE)=0)</f>
        <v>1</v>
      </c>
      <c r="AI43" s="423" t="b">
        <f>OR(AND(COUNTIF(Input!AJ7:AJ11,TRUE)=1,COUNTIF(Input!AJ21:AJ23,TRUE)=1),COUNTIF(Input!AJ7:AJ11,TRUE)=0)</f>
        <v>1</v>
      </c>
      <c r="AJ43" s="423" t="b">
        <f>OR(AND(COUNTIF(Input!AK7:AK11,TRUE)=1,COUNTIF(Input!AK21:AK23,TRUE)=1),COUNTIF(Input!AK7:AK11,TRUE)=0)</f>
        <v>1</v>
      </c>
      <c r="AK43" s="423" t="b">
        <f>OR(AND(COUNTIF(Input!AL7:AL11,TRUE)=1,COUNTIF(Input!AL21:AL23,TRUE)=1),COUNTIF(Input!AL7:AL11,TRUE)=0)</f>
        <v>1</v>
      </c>
      <c r="AL43" s="423" t="b">
        <f>OR(AND(COUNTIF(Input!AM7:AM11,TRUE)=1,COUNTIF(Input!AM21:AM23,TRUE)=1),COUNTIF(Input!AM7:AM11,TRUE)=0)</f>
        <v>1</v>
      </c>
      <c r="AM43" s="423" t="b">
        <f>OR(AND(COUNTIF(Input!AN7:AN11,TRUE)=1,COUNTIF(Input!AN21:AN23,TRUE)=1),COUNTIF(Input!AN7:AN11,TRUE)=0)</f>
        <v>1</v>
      </c>
      <c r="AN43" s="423" t="b">
        <f>OR(AND(COUNTIF(Input!AO7:AO11,TRUE)=1,COUNTIF(Input!AO21:AO23,TRUE)=1),COUNTIF(Input!AO7:AO11,TRUE)=0)</f>
        <v>1</v>
      </c>
      <c r="AO43" s="423" t="b">
        <f>OR(AND(COUNTIF(Input!AP7:AP11,TRUE)=1,COUNTIF(Input!AP21:AP23,TRUE)=1),COUNTIF(Input!AP7:AP11,TRUE)=0)</f>
        <v>1</v>
      </c>
      <c r="AP43" s="423" t="b">
        <f>OR(AND(COUNTIF(Input!AQ7:AQ11,TRUE)=1,COUNTIF(Input!AQ21:AQ23,TRUE)=1),COUNTIF(Input!AQ7:AQ11,TRUE)=0)</f>
        <v>1</v>
      </c>
      <c r="AQ43" s="423" t="b">
        <f>OR(AND(COUNTIF(Input!AR7:AR11,TRUE)=1,COUNTIF(Input!AR21:AR23,TRUE)=1),COUNTIF(Input!AR7:AR11,TRUE)=0)</f>
        <v>1</v>
      </c>
      <c r="AR43" s="423" t="b">
        <f>OR(AND(COUNTIF(Input!AS7:AS11,TRUE)=1,COUNTIF(Input!AS21:AS23,TRUE)=1),COUNTIF(Input!AS7:AS11,TRUE)=0)</f>
        <v>1</v>
      </c>
      <c r="AS43" s="423" t="b">
        <f>OR(AND(COUNTIF(Input!AT7:AT11,TRUE)=1,COUNTIF(Input!AT21:AT23,TRUE)=1),COUNTIF(Input!AT7:AT11,TRUE)=0)</f>
        <v>1</v>
      </c>
      <c r="AT43" s="423" t="b">
        <f>OR(AND(COUNTIF(Input!AU7:AU11,TRUE)=1,COUNTIF(Input!AU21:AU23,TRUE)=1),COUNTIF(Input!AU7:AU11,TRUE)=0)</f>
        <v>1</v>
      </c>
      <c r="AU43" s="423" t="b">
        <f>OR(AND(COUNTIF(Input!AV7:AV11,TRUE)=1,COUNTIF(Input!AV21:AV23,TRUE)=1),COUNTIF(Input!AV7:AV11,TRUE)=0)</f>
        <v>1</v>
      </c>
      <c r="AV43" s="423" t="b">
        <f>OR(AND(COUNTIF(Input!AW7:AW11,TRUE)=1,COUNTIF(Input!AW21:AW23,TRUE)=1),COUNTIF(Input!AW7:AW11,TRUE)=0)</f>
        <v>1</v>
      </c>
      <c r="AW43" s="423" t="b">
        <f>OR(AND(COUNTIF(Input!AX7:AX11,TRUE)=1,COUNTIF(Input!AX21:AX23,TRUE)=1),COUNTIF(Input!AX7:AX11,TRUE)=0)</f>
        <v>1</v>
      </c>
      <c r="AX43" s="423" t="b">
        <f>OR(AND(COUNTIF(Input!AY7:AY11,TRUE)=1,COUNTIF(Input!AY21:AY23,TRUE)=1),COUNTIF(Input!AY7:AY11,TRUE)=0)</f>
        <v>1</v>
      </c>
      <c r="AY43" s="423" t="b">
        <f>OR(AND(COUNTIF(Input!AZ7:AZ11,TRUE)=1,COUNTIF(Input!AZ21:AZ23,TRUE)=1),COUNTIF(Input!AZ7:AZ11,TRUE)=0)</f>
        <v>1</v>
      </c>
      <c r="AZ43" s="423" t="b">
        <f>OR(AND(COUNTIF(Input!BA7:BA11,TRUE)=1,COUNTIF(Input!BA21:BA23,TRUE)=1),COUNTIF(Input!BA7:BA11,TRUE)=0)</f>
        <v>1</v>
      </c>
      <c r="BA43" s="423" t="b">
        <f>OR(AND(COUNTIF(Input!BB7:BB11,TRUE)=1,COUNTIF(Input!BB21:BB23,TRUE)=1),COUNTIF(Input!BB7:BB11,TRUE)=0)</f>
        <v>1</v>
      </c>
      <c r="BB43" s="423" t="b">
        <f>OR(AND(COUNTIF(Input!BC7:BC11,TRUE)=1,COUNTIF(Input!BC21:BC23,TRUE)=1),COUNTIF(Input!BC7:BC11,TRUE)=0)</f>
        <v>1</v>
      </c>
      <c r="BC43" s="423" t="b">
        <f>OR(AND(COUNTIF(Input!BD7:BD11,TRUE)=1,COUNTIF(Input!BD21:BD23,TRUE)=1),COUNTIF(Input!BD7:BD11,TRUE)=0)</f>
        <v>1</v>
      </c>
      <c r="BD43" s="423" t="b">
        <f>OR(AND(COUNTIF(Input!BE7:BE11,TRUE)=1,COUNTIF(Input!BE21:BE23,TRUE)=1),COUNTIF(Input!BE7:BE11,TRUE)=0)</f>
        <v>1</v>
      </c>
      <c r="BE43" s="423" t="b">
        <f>OR(AND(COUNTIF(Input!BF7:BF11,TRUE)=1,COUNTIF(Input!BF21:BF23,TRUE)=1),COUNTIF(Input!BF7:BF11,TRUE)=0)</f>
        <v>1</v>
      </c>
      <c r="BF43" s="423" t="b">
        <f>OR(AND(COUNTIF(Input!BG7:BG11,TRUE)=1,COUNTIF(Input!BG21:BG23,TRUE)=1),COUNTIF(Input!BG7:BG11,TRUE)=0)</f>
        <v>1</v>
      </c>
      <c r="BG43" s="423" t="b">
        <f>OR(AND(COUNTIF(Input!BH7:BH11,TRUE)=1,COUNTIF(Input!BH21:BH23,TRUE)=1),COUNTIF(Input!BH7:BH11,TRUE)=0)</f>
        <v>1</v>
      </c>
      <c r="BH43" s="423" t="b">
        <f>OR(AND(COUNTIF(Input!BI7:BI11,TRUE)=1,COUNTIF(Input!BI21:BI23,TRUE)=1),COUNTIF(Input!BI7:BI11,TRUE)=0)</f>
        <v>1</v>
      </c>
      <c r="BI43" s="423" t="b">
        <f>OR(AND(COUNTIF(Input!BJ7:BJ11,TRUE)=1,COUNTIF(Input!BJ21:BJ23,TRUE)=1),COUNTIF(Input!BJ7:BJ11,TRUE)=0)</f>
        <v>1</v>
      </c>
      <c r="BJ43" s="423" t="b">
        <f>OR(AND(COUNTIF(Input!BK7:BK11,TRUE)=1,COUNTIF(Input!BK21:BK23,TRUE)=1),COUNTIF(Input!BK7:BK11,TRUE)=0)</f>
        <v>1</v>
      </c>
      <c r="BK43" s="423" t="b">
        <f>OR(AND(COUNTIF(Input!BL7:BL11,TRUE)=1,COUNTIF(Input!BL21:BL23,TRUE)=1),COUNTIF(Input!BL7:BL11,TRUE)=0)</f>
        <v>1</v>
      </c>
      <c r="BL43" s="423" t="b">
        <f>OR(AND(COUNTIF(Input!BM7:BM11,TRUE)=1,COUNTIF(Input!BM21:BM23,TRUE)=1),COUNTIF(Input!BM7:BM11,TRUE)=0)</f>
        <v>1</v>
      </c>
      <c r="BM43" s="423" t="b">
        <f>OR(AND(COUNTIF(Input!BN7:BN11,TRUE)=1,COUNTIF(Input!BN21:BN23,TRUE)=1),COUNTIF(Input!BN7:BN11,TRUE)=0)</f>
        <v>1</v>
      </c>
      <c r="BN43" s="423" t="b">
        <f>OR(AND(COUNTIF(Input!BO7:BO11,TRUE)=1,COUNTIF(Input!BO21:BO23,TRUE)=1),COUNTIF(Input!BO7:BO11,TRUE)=0)</f>
        <v>1</v>
      </c>
      <c r="BO43" s="423" t="b">
        <f>OR(AND(COUNTIF(Input!BP7:BP11,TRUE)=1,COUNTIF(Input!BP21:BP23,TRUE)=1),COUNTIF(Input!BP7:BP11,TRUE)=0)</f>
        <v>1</v>
      </c>
      <c r="BP43" s="423" t="b">
        <f>OR(AND(COUNTIF(Input!BQ7:BQ11,TRUE)=1,COUNTIF(Input!BQ21:BQ23,TRUE)=1),COUNTIF(Input!BQ7:BQ11,TRUE)=0)</f>
        <v>1</v>
      </c>
      <c r="BQ43" s="423" t="b">
        <f>OR(AND(COUNTIF(Input!BR7:BR11,TRUE)=1,COUNTIF(Input!BR21:BR23,TRUE)=1),COUNTIF(Input!BR7:BR11,TRUE)=0)</f>
        <v>1</v>
      </c>
      <c r="BR43" s="423" t="b">
        <f>OR(AND(COUNTIF(Input!BS7:BS11,TRUE)=1,COUNTIF(Input!BS21:BS23,TRUE)=1),COUNTIF(Input!BS7:BS11,TRUE)=0)</f>
        <v>1</v>
      </c>
      <c r="BS43" s="423" t="b">
        <f>OR(AND(COUNTIF(Input!BT7:BT11,TRUE)=1,COUNTIF(Input!BT21:BT23,TRUE)=1),COUNTIF(Input!BT7:BT11,TRUE)=0)</f>
        <v>1</v>
      </c>
      <c r="BT43" s="423" t="b">
        <f>OR(AND(COUNTIF(Input!BU7:BU11,TRUE)=1,COUNTIF(Input!BU21:BU23,TRUE)=1),COUNTIF(Input!BU7:BU11,TRUE)=0)</f>
        <v>1</v>
      </c>
      <c r="BU43" s="423" t="b">
        <f>OR(AND(COUNTIF(Input!BV7:BV11,TRUE)=1,COUNTIF(Input!BV21:BV23,TRUE)=1),COUNTIF(Input!BV7:BV11,TRUE)=0)</f>
        <v>1</v>
      </c>
      <c r="BV43" s="423" t="b">
        <f>OR(AND(COUNTIF(Input!BW7:BW11,TRUE)=1,COUNTIF(Input!BW21:BW23,TRUE)=1),COUNTIF(Input!BW7:BW11,TRUE)=0)</f>
        <v>1</v>
      </c>
      <c r="BW43" s="423" t="b">
        <f>OR(AND(COUNTIF(Input!BX7:BX11,TRUE)=1,COUNTIF(Input!BX21:BX23,TRUE)=1),COUNTIF(Input!BX7:BX11,TRUE)=0)</f>
        <v>1</v>
      </c>
      <c r="BX43" s="423" t="b">
        <f>OR(AND(COUNTIF(Input!BY7:BY11,TRUE)=1,COUNTIF(Input!BY21:BY23,TRUE)=1),COUNTIF(Input!BY7:BY11,TRUE)=0)</f>
        <v>1</v>
      </c>
      <c r="BY43" s="423" t="b">
        <f>OR(AND(COUNTIF(Input!BZ7:BZ11,TRUE)=1,COUNTIF(Input!BZ21:BZ23,TRUE)=1),COUNTIF(Input!BZ7:BZ11,TRUE)=0)</f>
        <v>1</v>
      </c>
      <c r="BZ43" s="423" t="b">
        <f>OR(AND(COUNTIF(Input!CA7:CA11,TRUE)=1,COUNTIF(Input!CA21:CA23,TRUE)=1),COUNTIF(Input!CA7:CA11,TRUE)=0)</f>
        <v>1</v>
      </c>
      <c r="CA43" s="423" t="b">
        <f>OR(AND(COUNTIF(Input!CB7:CB11,TRUE)=1,COUNTIF(Input!CB21:CB23,TRUE)=1),COUNTIF(Input!CB7:CB11,TRUE)=0)</f>
        <v>1</v>
      </c>
      <c r="CB43" s="423" t="b">
        <f>OR(AND(COUNTIF(Input!CC7:CC11,TRUE)=1,COUNTIF(Input!CC21:CC23,TRUE)=1),COUNTIF(Input!CC7:CC11,TRUE)=0)</f>
        <v>1</v>
      </c>
      <c r="CC43" s="423" t="b">
        <f>OR(AND(COUNTIF(Input!CD7:CD11,TRUE)=1,COUNTIF(Input!CD21:CD23,TRUE)=1),COUNTIF(Input!CD7:CD11,TRUE)=0)</f>
        <v>1</v>
      </c>
      <c r="CD43" s="423" t="b">
        <f>OR(AND(COUNTIF(Input!CE7:CE11,TRUE)=1,COUNTIF(Input!CE21:CE23,TRUE)=1),COUNTIF(Input!CE7:CE11,TRUE)=0)</f>
        <v>1</v>
      </c>
      <c r="CE43" s="423" t="b">
        <f>OR(AND(COUNTIF(Input!CF7:CF11,TRUE)=1,COUNTIF(Input!CF21:CF23,TRUE)=1),COUNTIF(Input!CF7:CF11,TRUE)=0)</f>
        <v>1</v>
      </c>
      <c r="CF43" s="423" t="b">
        <f>OR(AND(COUNTIF(Input!CG7:CG11,TRUE)=1,COUNTIF(Input!CG21:CG23,TRUE)=1),COUNTIF(Input!CG7:CG11,TRUE)=0)</f>
        <v>1</v>
      </c>
      <c r="CG43" s="423" t="b">
        <f>OR(AND(COUNTIF(Input!CH7:CH11,TRUE)=1,COUNTIF(Input!CH21:CH23,TRUE)=1),COUNTIF(Input!CH7:CH11,TRUE)=0)</f>
        <v>1</v>
      </c>
      <c r="CH43" s="423" t="b">
        <f>OR(AND(COUNTIF(Input!CI7:CI11,TRUE)=1,COUNTIF(Input!CI21:CI23,TRUE)=1),COUNTIF(Input!CI7:CI11,TRUE)=0)</f>
        <v>1</v>
      </c>
      <c r="CI43" s="423" t="b">
        <f>OR(AND(COUNTIF(Input!CJ7:CJ11,TRUE)=1,COUNTIF(Input!CJ21:CJ23,TRUE)=1),COUNTIF(Input!CJ7:CJ11,TRUE)=0)</f>
        <v>1</v>
      </c>
      <c r="CJ43" s="423" t="b">
        <f>OR(AND(COUNTIF(Input!CK7:CK11,TRUE)=1,COUNTIF(Input!CK21:CK23,TRUE)=1),COUNTIF(Input!CK7:CK11,TRUE)=0)</f>
        <v>1</v>
      </c>
      <c r="CK43" s="423" t="b">
        <f>OR(AND(COUNTIF(Input!CL7:CL11,TRUE)=1,COUNTIF(Input!CL21:CL23,TRUE)=1),COUNTIF(Input!CL7:CL11,TRUE)=0)</f>
        <v>1</v>
      </c>
      <c r="CL43" s="423" t="b">
        <f>OR(AND(COUNTIF(Input!CM7:CM11,TRUE)=1,COUNTIF(Input!CM21:CM23,TRUE)=1),COUNTIF(Input!CM7:CM11,TRUE)=0)</f>
        <v>1</v>
      </c>
      <c r="CM43" s="423" t="b">
        <f>OR(AND(COUNTIF(Input!CN7:CN11,TRUE)=1,COUNTIF(Input!CN21:CN23,TRUE)=1),COUNTIF(Input!CN7:CN11,TRUE)=0)</f>
        <v>1</v>
      </c>
      <c r="CN43" s="423" t="b">
        <f>OR(AND(COUNTIF(Input!CO7:CO11,TRUE)=1,COUNTIF(Input!CO21:CO23,TRUE)=1),COUNTIF(Input!CO7:CO11,TRUE)=0)</f>
        <v>1</v>
      </c>
      <c r="CO43" s="423" t="b">
        <f>OR(AND(COUNTIF(Input!CP7:CP11,TRUE)=1,COUNTIF(Input!CP21:CP23,TRUE)=1),COUNTIF(Input!CP7:CP11,TRUE)=0)</f>
        <v>1</v>
      </c>
      <c r="CP43" s="423" t="b">
        <f>OR(AND(COUNTIF(Input!CQ7:CQ11,TRUE)=1,COUNTIF(Input!CQ21:CQ23,TRUE)=1),COUNTIF(Input!CQ7:CQ11,TRUE)=0)</f>
        <v>1</v>
      </c>
      <c r="CQ43" s="423" t="b">
        <f>OR(AND(COUNTIF(Input!CR7:CR11,TRUE)=1,COUNTIF(Input!CR21:CR23,TRUE)=1),COUNTIF(Input!CR7:CR11,TRUE)=0)</f>
        <v>1</v>
      </c>
      <c r="CR43" s="423" t="b">
        <f>OR(AND(COUNTIF(Input!CS7:CS11,TRUE)=1,COUNTIF(Input!CS21:CS23,TRUE)=1),COUNTIF(Input!CS7:CS11,TRUE)=0)</f>
        <v>1</v>
      </c>
      <c r="CS43" s="423" t="b">
        <f>OR(AND(COUNTIF(Input!CT7:CT11,TRUE)=1,COUNTIF(Input!CT21:CT23,TRUE)=1),COUNTIF(Input!CT7:CT11,TRUE)=0)</f>
        <v>1</v>
      </c>
      <c r="CT43" s="423" t="b">
        <f>OR(AND(COUNTIF(Input!CU7:CU11,TRUE)=1,COUNTIF(Input!CU21:CU23,TRUE)=1),COUNTIF(Input!CU7:CU11,TRUE)=0)</f>
        <v>1</v>
      </c>
      <c r="CU43" s="423" t="b">
        <f>OR(AND(COUNTIF(Input!CV7:CV11,TRUE)=1,COUNTIF(Input!CV21:CV23,TRUE)=1),COUNTIF(Input!CV7:CV11,TRUE)=0)</f>
        <v>1</v>
      </c>
      <c r="CV43" s="423" t="b">
        <f>OR(AND(COUNTIF(Input!CW7:CW11,TRUE)=1,COUNTIF(Input!CW21:CW23,TRUE)=1),COUNTIF(Input!CW7:CW11,TRUE)=0)</f>
        <v>1</v>
      </c>
      <c r="CW43" s="423" t="b">
        <f>OR(AND(COUNTIF(Input!CX7:CX11,TRUE)=1,COUNTIF(Input!CX21:CX23,TRUE)=1),COUNTIF(Input!CX7:CX11,TRUE)=0)</f>
        <v>1</v>
      </c>
      <c r="CX43" s="423" t="b">
        <f>OR(AND(COUNTIF(Input!CY7:CY11,TRUE)=1,COUNTIF(Input!CY21:CY23,TRUE)=1),COUNTIF(Input!CY7:CY11,TRUE)=0)</f>
        <v>1</v>
      </c>
      <c r="CY43" s="423" t="b">
        <f>OR(AND(COUNTIF(Input!CZ7:CZ11,TRUE)=1,COUNTIF(Input!CZ21:CZ23,TRUE)=1),COUNTIF(Input!CZ7:CZ11,TRUE)=0)</f>
        <v>1</v>
      </c>
      <c r="CZ43" s="423" t="b">
        <f>OR(AND(COUNTIF(Input!DA7:DA11,TRUE)=1,COUNTIF(Input!DA21:DA23,TRUE)=1),COUNTIF(Input!DA7:DA11,TRUE)=0)</f>
        <v>1</v>
      </c>
      <c r="DA43" s="423" t="b">
        <f>OR(AND(COUNTIF(Input!DB7:DB11,TRUE)=1,COUNTIF(Input!DB21:DB23,TRUE)=1),COUNTIF(Input!DB7:DB11,TRUE)=0)</f>
        <v>1</v>
      </c>
      <c r="DB43" s="423" t="b">
        <f>OR(AND(COUNTIF(Input!DC7:DC11,TRUE)=1,COUNTIF(Input!DC21:DC23,TRUE)=1),COUNTIF(Input!DC7:DC11,TRUE)=0)</f>
        <v>1</v>
      </c>
      <c r="DC43" s="423" t="b">
        <f>OR(AND(COUNTIF(Input!DD7:DD11,TRUE)=1,COUNTIF(Input!DD21:DD23,TRUE)=1),COUNTIF(Input!DD7:DD11,TRUE)=0)</f>
        <v>1</v>
      </c>
      <c r="DD43" s="423" t="b">
        <f>OR(AND(COUNTIF(Input!DE7:DE11,TRUE)=1,COUNTIF(Input!DE21:DE23,TRUE)=1),COUNTIF(Input!DE7:DE11,TRUE)=0)</f>
        <v>1</v>
      </c>
      <c r="DE43" s="423" t="b">
        <f>OR(AND(COUNTIF(Input!DF7:DF11,TRUE)=1,COUNTIF(Input!DF21:DF23,TRUE)=1),COUNTIF(Input!DF7:DF11,TRUE)=0)</f>
        <v>1</v>
      </c>
      <c r="DF43" s="423" t="b">
        <f>OR(AND(COUNTIF(Input!DG7:DG11,TRUE)=1,COUNTIF(Input!DG21:DG23,TRUE)=1),COUNTIF(Input!DG7:DG11,TRUE)=0)</f>
        <v>1</v>
      </c>
      <c r="DG43" s="423" t="b">
        <f>OR(AND(COUNTIF(Input!DH7:DH11,TRUE)=1,COUNTIF(Input!DH21:DH23,TRUE)=1),COUNTIF(Input!DH7:DH11,TRUE)=0)</f>
        <v>1</v>
      </c>
      <c r="DH43" s="423" t="b">
        <f>OR(AND(COUNTIF(Input!DI7:DI11,TRUE)=1,COUNTIF(Input!DI21:DI23,TRUE)=1),COUNTIF(Input!DI7:DI11,TRUE)=0)</f>
        <v>1</v>
      </c>
      <c r="DI43" s="423" t="b">
        <f>OR(AND(COUNTIF(Input!DJ7:DJ11,TRUE)=1,COUNTIF(Input!DJ21:DJ23,TRUE)=1),COUNTIF(Input!DJ7:DJ11,TRUE)=0)</f>
        <v>1</v>
      </c>
      <c r="DJ43" s="423" t="b">
        <f>OR(AND(COUNTIF(Input!DK7:DK11,TRUE)=1,COUNTIF(Input!DK21:DK23,TRUE)=1),COUNTIF(Input!DK7:DK11,TRUE)=0)</f>
        <v>1</v>
      </c>
      <c r="DK43" s="423" t="b">
        <f>OR(AND(COUNTIF(Input!DL7:DL11,TRUE)=1,COUNTIF(Input!DL21:DL23,TRUE)=1),COUNTIF(Input!DL7:DL11,TRUE)=0)</f>
        <v>1</v>
      </c>
      <c r="DL43" s="423" t="b">
        <f>OR(AND(COUNTIF(Input!DM7:DM11,TRUE)=1,COUNTIF(Input!DM21:DM23,TRUE)=1),COUNTIF(Input!DM7:DM11,TRUE)=0)</f>
        <v>1</v>
      </c>
      <c r="DM43" s="423" t="b">
        <f>OR(AND(COUNTIF(Input!DN7:DN11,TRUE)=1,COUNTIF(Input!DN21:DN23,TRUE)=1),COUNTIF(Input!DN7:DN11,TRUE)=0)</f>
        <v>1</v>
      </c>
      <c r="DN43" s="423" t="b">
        <f>OR(AND(COUNTIF(Input!DO7:DO11,TRUE)=1,COUNTIF(Input!DO21:DO23,TRUE)=1),COUNTIF(Input!DO7:DO11,TRUE)=0)</f>
        <v>1</v>
      </c>
      <c r="DO43" s="423" t="b">
        <f>OR(AND(COUNTIF(Input!DP7:DP11,TRUE)=1,COUNTIF(Input!DP21:DP23,TRUE)=1),COUNTIF(Input!DP7:DP11,TRUE)=0)</f>
        <v>1</v>
      </c>
      <c r="DP43" s="423" t="b">
        <f>OR(AND(COUNTIF(Input!DQ7:DQ11,TRUE)=1,COUNTIF(Input!DQ21:DQ23,TRUE)=1),COUNTIF(Input!DQ7:DQ11,TRUE)=0)</f>
        <v>1</v>
      </c>
      <c r="DQ43" s="423" t="b">
        <f>OR(AND(COUNTIF(Input!DR7:DR11,TRUE)=1,COUNTIF(Input!DR21:DR23,TRUE)=1),COUNTIF(Input!DR7:DR11,TRUE)=0)</f>
        <v>1</v>
      </c>
      <c r="DR43" s="423" t="b">
        <f>OR(AND(COUNTIF(Input!DS7:DS11,TRUE)=1,COUNTIF(Input!DS21:DS23,TRUE)=1),COUNTIF(Input!DS7:DS11,TRUE)=0)</f>
        <v>1</v>
      </c>
      <c r="DS43" s="423" t="b">
        <f>OR(AND(COUNTIF(Input!DT7:DT11,TRUE)=1,COUNTIF(Input!DT21:DT23,TRUE)=1),COUNTIF(Input!DT7:DT11,TRUE)=0)</f>
        <v>1</v>
      </c>
      <c r="DT43" s="423" t="b">
        <f>OR(AND(COUNTIF(Input!DU7:DU11,TRUE)=1,COUNTIF(Input!DU21:DU23,TRUE)=1),COUNTIF(Input!DU7:DU11,TRUE)=0)</f>
        <v>1</v>
      </c>
      <c r="DU43" s="423" t="b">
        <f>OR(AND(COUNTIF(Input!DV7:DV11,TRUE)=1,COUNTIF(Input!DV21:DV23,TRUE)=1),COUNTIF(Input!DV7:DV11,TRUE)=0)</f>
        <v>1</v>
      </c>
      <c r="DV43" s="423" t="b">
        <f>OR(AND(COUNTIF(Input!DW7:DW11,TRUE)=1,COUNTIF(Input!DW21:DW23,TRUE)=1),COUNTIF(Input!DW7:DW11,TRUE)=0)</f>
        <v>1</v>
      </c>
      <c r="DW43" s="423" t="b">
        <f>OR(AND(COUNTIF(Input!DX7:DX11,TRUE)=1,COUNTIF(Input!DX21:DX23,TRUE)=1),COUNTIF(Input!DX7:DX11,TRUE)=0)</f>
        <v>1</v>
      </c>
      <c r="DX43" s="423" t="b">
        <f>OR(AND(COUNTIF(Input!DY7:DY11,TRUE)=1,COUNTIF(Input!DY21:DY23,TRUE)=1),COUNTIF(Input!DY7:DY11,TRUE)=0)</f>
        <v>1</v>
      </c>
      <c r="DY43" s="423" t="b">
        <f>OR(AND(COUNTIF(Input!DZ7:DZ11,TRUE)=1,COUNTIF(Input!DZ21:DZ23,TRUE)=1),COUNTIF(Input!DZ7:DZ11,TRUE)=0)</f>
        <v>1</v>
      </c>
      <c r="DZ43" s="423" t="b">
        <f>OR(AND(COUNTIF(Input!EA7:EA11,TRUE)=1,COUNTIF(Input!EA21:EA23,TRUE)=1),COUNTIF(Input!EA7:EA11,TRUE)=0)</f>
        <v>1</v>
      </c>
      <c r="EA43" s="423" t="b">
        <f>OR(AND(COUNTIF(Input!EB7:EB11,TRUE)=1,COUNTIF(Input!EB21:EB23,TRUE)=1),COUNTIF(Input!EB7:EB11,TRUE)=0)</f>
        <v>1</v>
      </c>
      <c r="EB43" s="423" t="b">
        <f>OR(AND(COUNTIF(Input!EC7:EC11,TRUE)=1,COUNTIF(Input!EC21:EC23,TRUE)=1),COUNTIF(Input!EC7:EC11,TRUE)=0)</f>
        <v>1</v>
      </c>
      <c r="EC43" s="423" t="b">
        <f>OR(AND(COUNTIF(Input!ED7:ED11,TRUE)=1,COUNTIF(Input!ED21:ED23,TRUE)=1),COUNTIF(Input!ED7:ED11,TRUE)=0)</f>
        <v>1</v>
      </c>
      <c r="ED43" s="423" t="b">
        <f>OR(AND(COUNTIF(Input!EE7:EE11,TRUE)=1,COUNTIF(Input!EE21:EE23,TRUE)=1),COUNTIF(Input!EE7:EE11,TRUE)=0)</f>
        <v>1</v>
      </c>
      <c r="EE43" s="423" t="b">
        <f>OR(AND(COUNTIF(Input!EF7:EF11,TRUE)=1,COUNTIF(Input!EF21:EF23,TRUE)=1),COUNTIF(Input!EF7:EF11,TRUE)=0)</f>
        <v>1</v>
      </c>
      <c r="EF43" s="423" t="b">
        <f>OR(AND(COUNTIF(Input!EG7:EG11,TRUE)=1,COUNTIF(Input!EG21:EG23,TRUE)=1),COUNTIF(Input!EG7:EG11,TRUE)=0)</f>
        <v>1</v>
      </c>
      <c r="EG43" s="423" t="b">
        <f>OR(AND(COUNTIF(Input!EH7:EH11,TRUE)=1,COUNTIF(Input!EH21:EH23,TRUE)=1),COUNTIF(Input!EH7:EH11,TRUE)=0)</f>
        <v>1</v>
      </c>
      <c r="EH43" s="423" t="b">
        <f>OR(AND(COUNTIF(Input!EI7:EI11,TRUE)=1,COUNTIF(Input!EI21:EI23,TRUE)=1),COUNTIF(Input!EI7:EI11,TRUE)=0)</f>
        <v>1</v>
      </c>
      <c r="EI43" s="423" t="b">
        <f>OR(AND(COUNTIF(Input!EJ7:EJ11,TRUE)=1,COUNTIF(Input!EJ21:EJ23,TRUE)=1),COUNTIF(Input!EJ7:EJ11,TRUE)=0)</f>
        <v>1</v>
      </c>
      <c r="EJ43" s="423" t="b">
        <f>OR(AND(COUNTIF(Input!EK7:EK11,TRUE)=1,COUNTIF(Input!EK21:EK23,TRUE)=1),COUNTIF(Input!EK7:EK11,TRUE)=0)</f>
        <v>1</v>
      </c>
      <c r="EK43" s="423" t="b">
        <f>OR(AND(COUNTIF(Input!EL7:EL11,TRUE)=1,COUNTIF(Input!EL21:EL23,TRUE)=1),COUNTIF(Input!EL7:EL11,TRUE)=0)</f>
        <v>1</v>
      </c>
      <c r="EL43" s="423" t="b">
        <f>OR(AND(COUNTIF(Input!EM7:EM11,TRUE)=1,COUNTIF(Input!EM21:EM23,TRUE)=1),COUNTIF(Input!EM7:EM11,TRUE)=0)</f>
        <v>1</v>
      </c>
      <c r="EM43" s="423" t="b">
        <f>OR(AND(COUNTIF(Input!EN7:EN11,TRUE)=1,COUNTIF(Input!EN21:EN23,TRUE)=1),COUNTIF(Input!EN7:EN11,TRUE)=0)</f>
        <v>1</v>
      </c>
      <c r="EN43" s="423" t="b">
        <f>OR(AND(COUNTIF(Input!EO7:EO11,TRUE)=1,COUNTIF(Input!EO21:EO23,TRUE)=1),COUNTIF(Input!EO7:EO11,TRUE)=0)</f>
        <v>1</v>
      </c>
      <c r="EO43" s="423" t="b">
        <f>OR(AND(COUNTIF(Input!EP7:EP11,TRUE)=1,COUNTIF(Input!EP21:EP23,TRUE)=1),COUNTIF(Input!EP7:EP11,TRUE)=0)</f>
        <v>1</v>
      </c>
      <c r="EP43" s="423" t="b">
        <f>OR(AND(COUNTIF(Input!EQ7:EQ11,TRUE)=1,COUNTIF(Input!EQ21:EQ23,TRUE)=1),COUNTIF(Input!EQ7:EQ11,TRUE)=0)</f>
        <v>1</v>
      </c>
      <c r="EQ43" s="423" t="b">
        <f>OR(AND(COUNTIF(Input!ER7:ER11,TRUE)=1,COUNTIF(Input!ER21:ER23,TRUE)=1),COUNTIF(Input!ER7:ER11,TRUE)=0)</f>
        <v>1</v>
      </c>
      <c r="ER43" s="423" t="b">
        <f>OR(AND(COUNTIF(Input!ES7:ES11,TRUE)=1,COUNTIF(Input!ES21:ES23,TRUE)=1),COUNTIF(Input!ES7:ES11,TRUE)=0)</f>
        <v>1</v>
      </c>
      <c r="ES43" s="423" t="b">
        <f>OR(AND(COUNTIF(Input!ET7:ET11,TRUE)=1,COUNTIF(Input!ET21:ET23,TRUE)=1),COUNTIF(Input!ET7:ET11,TRUE)=0)</f>
        <v>1</v>
      </c>
      <c r="ET43" s="423" t="b">
        <f>OR(AND(COUNTIF(Input!EU7:EU11,TRUE)=1,COUNTIF(Input!EU21:EU23,TRUE)=1),COUNTIF(Input!EU7:EU11,TRUE)=0)</f>
        <v>1</v>
      </c>
      <c r="EU43" s="423" t="b">
        <f>OR(AND(COUNTIF(Input!EV7:EV11,TRUE)=1,COUNTIF(Input!EV21:EV23,TRUE)=1),COUNTIF(Input!EV7:EV11,TRUE)=0)</f>
        <v>1</v>
      </c>
      <c r="EV43" s="423" t="b">
        <f>OR(AND(COUNTIF(Input!EW7:EW11,TRUE)=1,COUNTIF(Input!EW21:EW23,TRUE)=1),COUNTIF(Input!EW7:EW11,TRUE)=0)</f>
        <v>1</v>
      </c>
      <c r="EW43" s="423" t="b">
        <f>OR(AND(COUNTIF(Input!EX7:EX11,TRUE)=1,COUNTIF(Input!EX21:EX23,TRUE)=1),COUNTIF(Input!EX7:EX11,TRUE)=0)</f>
        <v>1</v>
      </c>
      <c r="EX43" s="423" t="b">
        <f>OR(AND(COUNTIF(Input!EY7:EY11,TRUE)=1,COUNTIF(Input!EY21:EY23,TRUE)=1),COUNTIF(Input!EY7:EY11,TRUE)=0)</f>
        <v>1</v>
      </c>
      <c r="EY43" s="423" t="b">
        <f>OR(AND(COUNTIF(Input!EZ7:EZ11,TRUE)=1,COUNTIF(Input!EZ21:EZ23,TRUE)=1),COUNTIF(Input!EZ7:EZ11,TRUE)=0)</f>
        <v>1</v>
      </c>
      <c r="EZ43" s="423" t="b">
        <f>OR(AND(COUNTIF(Input!FA7:FA11,TRUE)=1,COUNTIF(Input!FA21:FA23,TRUE)=1),COUNTIF(Input!FA7:FA11,TRUE)=0)</f>
        <v>1</v>
      </c>
      <c r="FA43" s="423" t="b">
        <f>OR(AND(COUNTIF(Input!FB7:FB11,TRUE)=1,COUNTIF(Input!FB21:FB23,TRUE)=1),COUNTIF(Input!FB7:FB11,TRUE)=0)</f>
        <v>1</v>
      </c>
      <c r="FB43" s="423" t="b">
        <f>OR(AND(COUNTIF(Input!FC7:FC11,TRUE)=1,COUNTIF(Input!FC21:FC23,TRUE)=1),COUNTIF(Input!FC7:FC11,TRUE)=0)</f>
        <v>1</v>
      </c>
      <c r="FC43" s="423" t="b">
        <f>OR(AND(COUNTIF(Input!FD7:FD11,TRUE)=1,COUNTIF(Input!FD21:FD23,TRUE)=1),COUNTIF(Input!FD7:FD11,TRUE)=0)</f>
        <v>1</v>
      </c>
      <c r="FD43" s="423" t="b">
        <f>OR(AND(COUNTIF(Input!FE7:FE11,TRUE)=1,COUNTIF(Input!FE21:FE23,TRUE)=1),COUNTIF(Input!FE7:FE11,TRUE)=0)</f>
        <v>1</v>
      </c>
      <c r="FE43" s="423" t="b">
        <f>OR(AND(COUNTIF(Input!FF7:FF11,TRUE)=1,COUNTIF(Input!FF21:FF23,TRUE)=1),COUNTIF(Input!FF7:FF11,TRUE)=0)</f>
        <v>1</v>
      </c>
      <c r="FF43" s="423" t="b">
        <f>OR(AND(COUNTIF(Input!FG7:FG11,TRUE)=1,COUNTIF(Input!FG21:FG23,TRUE)=1),COUNTIF(Input!FG7:FG11,TRUE)=0)</f>
        <v>1</v>
      </c>
      <c r="FG43" s="423" t="b">
        <f>OR(AND(COUNTIF(Input!FH7:FH11,TRUE)=1,COUNTIF(Input!FH21:FH23,TRUE)=1),COUNTIF(Input!FH7:FH11,TRUE)=0)</f>
        <v>1</v>
      </c>
      <c r="FH43" s="423" t="b">
        <f>OR(AND(COUNTIF(Input!FI7:FI11,TRUE)=1,COUNTIF(Input!FI21:FI23,TRUE)=1),COUNTIF(Input!FI7:FI11,TRUE)=0)</f>
        <v>1</v>
      </c>
      <c r="FI43" s="423" t="b">
        <f>OR(AND(COUNTIF(Input!FJ7:FJ11,TRUE)=1,COUNTIF(Input!FJ21:FJ23,TRUE)=1),COUNTIF(Input!FJ7:FJ11,TRUE)=0)</f>
        <v>1</v>
      </c>
      <c r="FJ43" s="423" t="b">
        <f>OR(AND(COUNTIF(Input!FK7:FK11,TRUE)=1,COUNTIF(Input!FK21:FK23,TRUE)=1),COUNTIF(Input!FK7:FK11,TRUE)=0)</f>
        <v>1</v>
      </c>
      <c r="FK43" s="423" t="b">
        <f>OR(AND(COUNTIF(Input!FL7:FL11,TRUE)=1,COUNTIF(Input!FL21:FL23,TRUE)=1),COUNTIF(Input!FL7:FL11,TRUE)=0)</f>
        <v>1</v>
      </c>
      <c r="FL43" s="423" t="b">
        <f>OR(AND(COUNTIF(Input!FM7:FM11,TRUE)=1,COUNTIF(Input!FM21:FM23,TRUE)=1),COUNTIF(Input!FM7:FM11,TRUE)=0)</f>
        <v>1</v>
      </c>
      <c r="FM43" s="423" t="b">
        <f>OR(AND(COUNTIF(Input!FN7:FN11,TRUE)=1,COUNTIF(Input!FN21:FN23,TRUE)=1),COUNTIF(Input!FN7:FN11,TRUE)=0)</f>
        <v>1</v>
      </c>
      <c r="FN43" s="423" t="b">
        <f>OR(AND(COUNTIF(Input!FO7:FO11,TRUE)=1,COUNTIF(Input!FO21:FO23,TRUE)=1),COUNTIF(Input!FO7:FO11,TRUE)=0)</f>
        <v>1</v>
      </c>
      <c r="FO43" s="423" t="b">
        <f>OR(AND(COUNTIF(Input!FP7:FP11,TRUE)=1,COUNTIF(Input!FP21:FP23,TRUE)=1),COUNTIF(Input!FP7:FP11,TRUE)=0)</f>
        <v>1</v>
      </c>
      <c r="FP43" s="423" t="b">
        <f>OR(AND(COUNTIF(Input!FQ7:FQ11,TRUE)=1,COUNTIF(Input!FQ21:FQ23,TRUE)=1),COUNTIF(Input!FQ7:FQ11,TRUE)=0)</f>
        <v>1</v>
      </c>
      <c r="FQ43" s="423" t="b">
        <f>OR(AND(COUNTIF(Input!FR7:FR11,TRUE)=1,COUNTIF(Input!FR21:FR23,TRUE)=1),COUNTIF(Input!FR7:FR11,TRUE)=0)</f>
        <v>1</v>
      </c>
      <c r="FR43" s="423" t="b">
        <f>OR(AND(COUNTIF(Input!FS7:FS11,TRUE)=1,COUNTIF(Input!FS21:FS23,TRUE)=1),COUNTIF(Input!FS7:FS11,TRUE)=0)</f>
        <v>1</v>
      </c>
      <c r="FS43" s="423" t="b">
        <f>OR(AND(COUNTIF(Input!FT7:FT11,TRUE)=1,COUNTIF(Input!FT21:FT23,TRUE)=1),COUNTIF(Input!FT7:FT11,TRUE)=0)</f>
        <v>1</v>
      </c>
      <c r="FT43" s="423" t="b">
        <f>OR(AND(COUNTIF(Input!FU7:FU11,TRUE)=1,COUNTIF(Input!FU21:FU23,TRUE)=1),COUNTIF(Input!FU7:FU11,TRUE)=0)</f>
        <v>1</v>
      </c>
      <c r="FU43" s="423" t="b">
        <f>OR(AND(COUNTIF(Input!FV7:FV11,TRUE)=1,COUNTIF(Input!FV21:FV23,TRUE)=1),COUNTIF(Input!FV7:FV11,TRUE)=0)</f>
        <v>1</v>
      </c>
      <c r="FV43" s="423" t="b">
        <f>OR(AND(COUNTIF(Input!FW7:FW11,TRUE)=1,COUNTIF(Input!FW21:FW23,TRUE)=1),COUNTIF(Input!FW7:FW11,TRUE)=0)</f>
        <v>1</v>
      </c>
      <c r="FW43" s="423" t="b">
        <f>OR(AND(COUNTIF(Input!FX7:FX11,TRUE)=1,COUNTIF(Input!FX21:FX23,TRUE)=1),COUNTIF(Input!FX7:FX11,TRUE)=0)</f>
        <v>1</v>
      </c>
      <c r="FX43" s="423" t="b">
        <f>OR(AND(COUNTIF(Input!FY7:FY11,TRUE)=1,COUNTIF(Input!FY21:FY23,TRUE)=1),COUNTIF(Input!FY7:FY11,TRUE)=0)</f>
        <v>1</v>
      </c>
      <c r="FY43" s="423" t="b">
        <f>OR(AND(COUNTIF(Input!FZ7:FZ11,TRUE)=1,COUNTIF(Input!FZ21:FZ23,TRUE)=1),COUNTIF(Input!FZ7:FZ11,TRUE)=0)</f>
        <v>1</v>
      </c>
      <c r="FZ43" s="423" t="b">
        <f>OR(AND(COUNTIF(Input!GA7:GA11,TRUE)=1,COUNTIF(Input!GA21:GA23,TRUE)=1),COUNTIF(Input!GA7:GA11,TRUE)=0)</f>
        <v>1</v>
      </c>
      <c r="GA43" s="423" t="b">
        <f>OR(AND(COUNTIF(Input!GB7:GB11,TRUE)=1,COUNTIF(Input!GB21:GB23,TRUE)=1),COUNTIF(Input!GB7:GB11,TRUE)=0)</f>
        <v>1</v>
      </c>
      <c r="GB43" s="423" t="b">
        <f>OR(AND(COUNTIF(Input!GC7:GC11,TRUE)=1,COUNTIF(Input!GC21:GC23,TRUE)=1),COUNTIF(Input!GC7:GC11,TRUE)=0)</f>
        <v>1</v>
      </c>
      <c r="GC43" s="423" t="b">
        <f>OR(AND(COUNTIF(Input!GD7:GD11,TRUE)=1,COUNTIF(Input!GD21:GD23,TRUE)=1),COUNTIF(Input!GD7:GD11,TRUE)=0)</f>
        <v>1</v>
      </c>
      <c r="GD43" s="423" t="b">
        <f>OR(AND(COUNTIF(Input!GE7:GE11,TRUE)=1,COUNTIF(Input!GE21:GE23,TRUE)=1),COUNTIF(Input!GE7:GE11,TRUE)=0)</f>
        <v>1</v>
      </c>
      <c r="GE43" s="423" t="b">
        <f>OR(AND(COUNTIF(Input!GF7:GF11,TRUE)=1,COUNTIF(Input!GF21:GF23,TRUE)=1),COUNTIF(Input!GF7:GF11,TRUE)=0)</f>
        <v>1</v>
      </c>
      <c r="GF43" s="423" t="b">
        <f>OR(AND(COUNTIF(Input!GG7:GG11,TRUE)=1,COUNTIF(Input!GG21:GG23,TRUE)=1),COUNTIF(Input!GG7:GG11,TRUE)=0)</f>
        <v>1</v>
      </c>
      <c r="GG43" s="423" t="b">
        <f>OR(AND(COUNTIF(Input!GH7:GH11,TRUE)=1,COUNTIF(Input!GH21:GH23,TRUE)=1),COUNTIF(Input!GH7:GH11,TRUE)=0)</f>
        <v>1</v>
      </c>
      <c r="GH43" s="423" t="b">
        <f>OR(AND(COUNTIF(Input!GI7:GI11,TRUE)=1,COUNTIF(Input!GI21:GI23,TRUE)=1),COUNTIF(Input!GI7:GI11,TRUE)=0)</f>
        <v>1</v>
      </c>
      <c r="GI43" s="423" t="b">
        <f>OR(AND(COUNTIF(Input!GJ7:GJ11,TRUE)=1,COUNTIF(Input!GJ21:GJ23,TRUE)=1),COUNTIF(Input!GJ7:GJ11,TRUE)=0)</f>
        <v>1</v>
      </c>
      <c r="GJ43" s="423" t="b">
        <f>OR(AND(COUNTIF(Input!GK7:GK11,TRUE)=1,COUNTIF(Input!GK21:GK23,TRUE)=1),COUNTIF(Input!GK7:GK11,TRUE)=0)</f>
        <v>1</v>
      </c>
      <c r="GK43" s="423" t="b">
        <f>OR(AND(COUNTIF(Input!GL7:GL11,TRUE)=1,COUNTIF(Input!GL21:GL23,TRUE)=1),COUNTIF(Input!GL7:GL11,TRUE)=0)</f>
        <v>1</v>
      </c>
      <c r="GL43" s="423" t="b">
        <f>OR(AND(COUNTIF(Input!GM7:GM11,TRUE)=1,COUNTIF(Input!GM21:GM23,TRUE)=1),COUNTIF(Input!GM7:GM11,TRUE)=0)</f>
        <v>1</v>
      </c>
      <c r="GM43" s="423" t="b">
        <f>OR(AND(COUNTIF(Input!GN7:GN11,TRUE)=1,COUNTIF(Input!GN21:GN23,TRUE)=1),COUNTIF(Input!GN7:GN11,TRUE)=0)</f>
        <v>1</v>
      </c>
      <c r="GN43" s="423" t="b">
        <f>OR(AND(COUNTIF(Input!GO7:GO11,TRUE)=1,COUNTIF(Input!GO21:GO23,TRUE)=1),COUNTIF(Input!GO7:GO11,TRUE)=0)</f>
        <v>1</v>
      </c>
      <c r="GO43" s="423" t="b">
        <f>OR(AND(COUNTIF(Input!GP7:GP11,TRUE)=1,COUNTIF(Input!GP21:GP23,TRUE)=1),COUNTIF(Input!GP7:GP11,TRUE)=0)</f>
        <v>1</v>
      </c>
      <c r="GP43" s="423" t="b">
        <f>OR(AND(COUNTIF(Input!GQ7:GQ11,TRUE)=1,COUNTIF(Input!GQ21:GQ23,TRUE)=1),COUNTIF(Input!GQ7:GQ11,TRUE)=0)</f>
        <v>1</v>
      </c>
      <c r="GQ43" s="423" t="b">
        <f>OR(AND(COUNTIF(Input!GR7:GR11,TRUE)=1,COUNTIF(Input!GR21:GR23,TRUE)=1),COUNTIF(Input!GR7:GR11,TRUE)=0)</f>
        <v>1</v>
      </c>
      <c r="GR43" s="423" t="b">
        <f>OR(AND(COUNTIF(Input!GS7:GS11,TRUE)=1,COUNTIF(Input!GS21:GS23,TRUE)=1),COUNTIF(Input!GS7:GS11,TRUE)=0)</f>
        <v>1</v>
      </c>
      <c r="GS43" s="423" t="b">
        <f>OR(AND(COUNTIF(Input!GT7:GT11,TRUE)=1,COUNTIF(Input!GT21:GT23,TRUE)=1),COUNTIF(Input!GT7:GT11,TRUE)=0)</f>
        <v>1</v>
      </c>
    </row>
    <row r="44" spans="1:201">
      <c r="A44" s="423" t="s">
        <v>249</v>
      </c>
      <c r="B44" s="423" t="b">
        <f>OR(AND((Input!C2)&gt;0,Input!C27=TRUE),Input!C2="?")</f>
        <v>1</v>
      </c>
      <c r="C44" s="423" t="b">
        <f>OR(AND((Input!D2)&gt;0,Input!D27=TRUE),Input!D2="?")</f>
        <v>1</v>
      </c>
      <c r="D44" s="423" t="b">
        <f>OR(AND((Input!E2)&gt;0,Input!E27=TRUE),Input!E2="?")</f>
        <v>1</v>
      </c>
      <c r="E44" s="423" t="b">
        <f>OR(AND((Input!F2)&gt;0,Input!F27=TRUE),Input!F2="?")</f>
        <v>1</v>
      </c>
      <c r="F44" s="423" t="b">
        <f>OR(AND((Input!G2)&gt;0,Input!G27=TRUE),Input!G2="?")</f>
        <v>1</v>
      </c>
      <c r="G44" s="423" t="b">
        <f>OR(AND((Input!H2)&gt;0,Input!H27=TRUE),Input!H2="?")</f>
        <v>1</v>
      </c>
      <c r="H44" s="423" t="b">
        <f>OR(AND((Input!I2)&gt;0,Input!I27=TRUE),Input!I2="?")</f>
        <v>1</v>
      </c>
      <c r="I44" s="423" t="b">
        <f>OR(AND((Input!J2)&gt;0,Input!J27=TRUE),Input!J2="?")</f>
        <v>1</v>
      </c>
      <c r="J44" s="423" t="b">
        <f>OR(AND((Input!K2)&gt;0,Input!K27=TRUE),Input!K2="?")</f>
        <v>1</v>
      </c>
      <c r="K44" s="423" t="b">
        <f>OR(AND((Input!L2)&gt;0,Input!L27=TRUE),Input!L2="?")</f>
        <v>1</v>
      </c>
      <c r="L44" s="423" t="b">
        <f>OR(AND((Input!M2)&gt;0,Input!M27=TRUE),Input!M2="?")</f>
        <v>1</v>
      </c>
      <c r="M44" s="423" t="b">
        <f>OR(AND((Input!N2)&gt;0,Input!N27=TRUE),Input!N2="?")</f>
        <v>1</v>
      </c>
      <c r="N44" s="423" t="b">
        <f>OR(AND((Input!O2)&gt;0,Input!O27=TRUE),Input!O2="?")</f>
        <v>1</v>
      </c>
      <c r="O44" s="423" t="b">
        <f>OR(AND((Input!P2)&gt;0,Input!P27=TRUE),Input!P2="?")</f>
        <v>1</v>
      </c>
      <c r="P44" s="423" t="b">
        <f>OR(AND((Input!Q2)&gt;0,Input!Q27=TRUE),Input!Q2="?")</f>
        <v>1</v>
      </c>
      <c r="Q44" s="423" t="b">
        <f>OR(AND((Input!R2)&gt;0,Input!R27=TRUE),Input!R2="?")</f>
        <v>1</v>
      </c>
      <c r="R44" s="423" t="b">
        <f>OR(AND((Input!S2)&gt;0,Input!S27=TRUE),Input!S2="?")</f>
        <v>1</v>
      </c>
      <c r="S44" s="423" t="b">
        <f>OR(AND((Input!T2)&gt;0,Input!T27=TRUE),Input!T2="?")</f>
        <v>1</v>
      </c>
      <c r="T44" s="423" t="b">
        <f>OR(AND((Input!U2)&gt;0,Input!U27=TRUE),Input!U2="?")</f>
        <v>1</v>
      </c>
      <c r="U44" s="423" t="b">
        <f>OR(AND((Input!V2)&gt;0,Input!V27=TRUE),Input!V2="?")</f>
        <v>1</v>
      </c>
      <c r="V44" s="423" t="b">
        <f>OR(AND((Input!W2)&gt;0,Input!W27=TRUE),Input!W2="?")</f>
        <v>1</v>
      </c>
      <c r="W44" s="423" t="b">
        <f>OR(AND((Input!X2)&gt;0,Input!X27=TRUE),Input!X2="?")</f>
        <v>1</v>
      </c>
      <c r="X44" s="423" t="b">
        <f>OR(AND((Input!Y2)&gt;0,Input!Y27=TRUE),Input!Y2="?")</f>
        <v>1</v>
      </c>
      <c r="Y44" s="423" t="b">
        <f>OR(AND((Input!Z2)&gt;0,Input!Z27=TRUE),Input!Z2="?")</f>
        <v>1</v>
      </c>
      <c r="Z44" s="423" t="b">
        <f>OR(AND((Input!AA2)&gt;0,Input!AA27=TRUE),Input!AA2="?")</f>
        <v>1</v>
      </c>
      <c r="AA44" s="423" t="b">
        <f>OR(AND((Input!AB2)&gt;0,Input!AB27=TRUE),Input!AB2="?")</f>
        <v>1</v>
      </c>
      <c r="AB44" s="423" t="b">
        <f>OR(AND((Input!AC2)&gt;0,Input!AC27=TRUE),Input!AC2="?")</f>
        <v>1</v>
      </c>
      <c r="AC44" s="423" t="b">
        <f>OR(AND((Input!AD2)&gt;0,Input!AD27=TRUE),Input!AD2="?")</f>
        <v>1</v>
      </c>
      <c r="AD44" s="423" t="b">
        <f>OR(AND((Input!AE2)&gt;0,Input!AE27=TRUE),Input!AE2="?")</f>
        <v>1</v>
      </c>
      <c r="AE44" s="423" t="b">
        <f>OR(AND((Input!AF2)&gt;0,Input!AF27=TRUE),Input!AF2="?")</f>
        <v>1</v>
      </c>
      <c r="AF44" s="423" t="b">
        <f>OR(AND((Input!AG2)&gt;0,Input!AG27=TRUE),Input!AG2="?")</f>
        <v>1</v>
      </c>
      <c r="AG44" s="423" t="b">
        <f>OR(AND((Input!AH2)&gt;0,Input!AH27=TRUE),Input!AH2="?")</f>
        <v>1</v>
      </c>
      <c r="AH44" s="423" t="b">
        <f>OR(AND((Input!AI2)&gt;0,Input!AI27=TRUE),Input!AI2="?")</f>
        <v>1</v>
      </c>
      <c r="AI44" s="423" t="b">
        <f>OR(AND((Input!AJ2)&gt;0,Input!AJ27=TRUE),Input!AJ2="?")</f>
        <v>1</v>
      </c>
      <c r="AJ44" s="423" t="b">
        <f>OR(AND((Input!AK2)&gt;0,Input!AK27=TRUE),Input!AK2="?")</f>
        <v>1</v>
      </c>
      <c r="AK44" s="423" t="b">
        <f>OR(AND((Input!AL2)&gt;0,Input!AL27=TRUE),Input!AL2="?")</f>
        <v>1</v>
      </c>
      <c r="AL44" s="423" t="b">
        <f>OR(AND((Input!AM2)&gt;0,Input!AM27=TRUE),Input!AM2="?")</f>
        <v>1</v>
      </c>
      <c r="AM44" s="423" t="b">
        <f>OR(AND((Input!AN2)&gt;0,Input!AN27=TRUE),Input!AN2="?")</f>
        <v>1</v>
      </c>
      <c r="AN44" s="423" t="b">
        <f>OR(AND((Input!AO2)&gt;0,Input!AO27=TRUE),Input!AO2="?")</f>
        <v>1</v>
      </c>
      <c r="AO44" s="423" t="b">
        <f>OR(AND((Input!AP2)&gt;0,Input!AP27=TRUE),Input!AP2="?")</f>
        <v>1</v>
      </c>
      <c r="AP44" s="423" t="b">
        <f>OR(AND((Input!AQ2)&gt;0,Input!AQ27=TRUE),Input!AQ2="?")</f>
        <v>1</v>
      </c>
      <c r="AQ44" s="423" t="b">
        <f>OR(AND((Input!AR2)&gt;0,Input!AR27=TRUE),Input!AR2="?")</f>
        <v>1</v>
      </c>
      <c r="AR44" s="423" t="b">
        <f>OR(AND((Input!AS2)&gt;0,Input!AS27=TRUE),Input!AS2="?")</f>
        <v>1</v>
      </c>
      <c r="AS44" s="423" t="b">
        <f>OR(AND((Input!AT2)&gt;0,Input!AT27=TRUE),Input!AT2="?")</f>
        <v>1</v>
      </c>
      <c r="AT44" s="423" t="b">
        <f>OR(AND((Input!AU2)&gt;0,Input!AU27=TRUE),Input!AU2="?")</f>
        <v>1</v>
      </c>
      <c r="AU44" s="423" t="b">
        <f>OR(AND((Input!AV2)&gt;0,Input!AV27=TRUE),Input!AV2="?")</f>
        <v>1</v>
      </c>
      <c r="AV44" s="423" t="b">
        <f>OR(AND((Input!AW2)&gt;0,Input!AW27=TRUE),Input!AW2="?")</f>
        <v>1</v>
      </c>
      <c r="AW44" s="423" t="b">
        <f>OR(AND((Input!AX2)&gt;0,Input!AX27=TRUE),Input!AX2="?")</f>
        <v>1</v>
      </c>
      <c r="AX44" s="423" t="b">
        <f>OR(AND((Input!AY2)&gt;0,Input!AY27=TRUE),Input!AY2="?")</f>
        <v>1</v>
      </c>
      <c r="AY44" s="423" t="b">
        <f>OR(AND((Input!AZ2)&gt;0,Input!AZ27=TRUE),Input!AZ2="?")</f>
        <v>1</v>
      </c>
      <c r="AZ44" s="423" t="b">
        <f>OR(AND((Input!BA2)&gt;0,Input!BA27=TRUE),Input!BA2="?")</f>
        <v>1</v>
      </c>
      <c r="BA44" s="423" t="b">
        <f>OR(AND((Input!BB2)&gt;0,Input!BB27=TRUE),Input!BB2="?")</f>
        <v>1</v>
      </c>
      <c r="BB44" s="423" t="b">
        <f>OR(AND((Input!BC2)&gt;0,Input!BC27=TRUE),Input!BC2="?")</f>
        <v>1</v>
      </c>
      <c r="BC44" s="423" t="b">
        <f>OR(AND((Input!BD2)&gt;0,Input!BD27=TRUE),Input!BD2="?")</f>
        <v>1</v>
      </c>
      <c r="BD44" s="423" t="b">
        <f>OR(AND((Input!BE2)&gt;0,Input!BE27=TRUE),Input!BE2="?")</f>
        <v>1</v>
      </c>
      <c r="BE44" s="423" t="b">
        <f>OR(AND((Input!BF2)&gt;0,Input!BF27=TRUE),Input!BF2="?")</f>
        <v>1</v>
      </c>
      <c r="BF44" s="423" t="b">
        <f>OR(AND((Input!BG2)&gt;0,Input!BG27=TRUE),Input!BG2="?")</f>
        <v>1</v>
      </c>
      <c r="BG44" s="423" t="b">
        <f>OR(AND((Input!BH2)&gt;0,Input!BH27=TRUE),Input!BH2="?")</f>
        <v>1</v>
      </c>
      <c r="BH44" s="423" t="b">
        <f>OR(AND((Input!BI2)&gt;0,Input!BI27=TRUE),Input!BI2="?")</f>
        <v>1</v>
      </c>
      <c r="BI44" s="423" t="b">
        <f>OR(AND((Input!BJ2)&gt;0,Input!BJ27=TRUE),Input!BJ2="?")</f>
        <v>1</v>
      </c>
      <c r="BJ44" s="423" t="b">
        <f>OR(AND((Input!BK2)&gt;0,Input!BK27=TRUE),Input!BK2="?")</f>
        <v>1</v>
      </c>
      <c r="BK44" s="423" t="b">
        <f>OR(AND((Input!BL2)&gt;0,Input!BL27=TRUE),Input!BL2="?")</f>
        <v>1</v>
      </c>
      <c r="BL44" s="423" t="b">
        <f>OR(AND((Input!BM2)&gt;0,Input!BM27=TRUE),Input!BM2="?")</f>
        <v>1</v>
      </c>
      <c r="BM44" s="423" t="b">
        <f>OR(AND((Input!BN2)&gt;0,Input!BN27=TRUE),Input!BN2="?")</f>
        <v>1</v>
      </c>
      <c r="BN44" s="423" t="b">
        <f>OR(AND((Input!BO2)&gt;0,Input!BO27=TRUE),Input!BO2="?")</f>
        <v>1</v>
      </c>
      <c r="BO44" s="423" t="b">
        <f>OR(AND((Input!BP2)&gt;0,Input!BP27=TRUE),Input!BP2="?")</f>
        <v>1</v>
      </c>
      <c r="BP44" s="423" t="b">
        <f>OR(AND((Input!BQ2)&gt;0,Input!BQ27=TRUE),Input!BQ2="?")</f>
        <v>1</v>
      </c>
      <c r="BQ44" s="423" t="b">
        <f>OR(AND((Input!BR2)&gt;0,Input!BR27=TRUE),Input!BR2="?")</f>
        <v>1</v>
      </c>
      <c r="BR44" s="423" t="b">
        <f>OR(AND((Input!BS2)&gt;0,Input!BS27=TRUE),Input!BS2="?")</f>
        <v>1</v>
      </c>
      <c r="BS44" s="423" t="b">
        <f>OR(AND((Input!BT2)&gt;0,Input!BT27=TRUE),Input!BT2="?")</f>
        <v>1</v>
      </c>
      <c r="BT44" s="423" t="b">
        <f>OR(AND((Input!BU2)&gt;0,Input!BU27=TRUE),Input!BU2="?")</f>
        <v>1</v>
      </c>
      <c r="BU44" s="423" t="b">
        <f>OR(AND((Input!BV2)&gt;0,Input!BV27=TRUE),Input!BV2="?")</f>
        <v>1</v>
      </c>
      <c r="BV44" s="423" t="b">
        <f>OR(AND((Input!BW2)&gt;0,Input!BW27=TRUE),Input!BW2="?")</f>
        <v>1</v>
      </c>
      <c r="BW44" s="423" t="b">
        <f>OR(AND((Input!BX2)&gt;0,Input!BX27=TRUE),Input!BX2="?")</f>
        <v>1</v>
      </c>
      <c r="BX44" s="423" t="b">
        <f>OR(AND((Input!BY2)&gt;0,Input!BY27=TRUE),Input!BY2="?")</f>
        <v>1</v>
      </c>
      <c r="BY44" s="423" t="b">
        <f>OR(AND((Input!BZ2)&gt;0,Input!BZ27=TRUE),Input!BZ2="?")</f>
        <v>1</v>
      </c>
      <c r="BZ44" s="423" t="b">
        <f>OR(AND((Input!CA2)&gt;0,Input!CA27=TRUE),Input!CA2="?")</f>
        <v>1</v>
      </c>
      <c r="CA44" s="423" t="b">
        <f>OR(AND((Input!CB2)&gt;0,Input!CB27=TRUE),Input!CB2="?")</f>
        <v>1</v>
      </c>
      <c r="CB44" s="423" t="b">
        <f>OR(AND((Input!CC2)&gt;0,Input!CC27=TRUE),Input!CC2="?")</f>
        <v>1</v>
      </c>
      <c r="CC44" s="423" t="b">
        <f>OR(AND((Input!CD2)&gt;0,Input!CD27=TRUE),Input!CD2="?")</f>
        <v>1</v>
      </c>
      <c r="CD44" s="423" t="b">
        <f>OR(AND((Input!CE2)&gt;0,Input!CE27=TRUE),Input!CE2="?")</f>
        <v>1</v>
      </c>
      <c r="CE44" s="423" t="b">
        <f>OR(AND((Input!CF2)&gt;0,Input!CF27=TRUE),Input!CF2="?")</f>
        <v>1</v>
      </c>
      <c r="CF44" s="423" t="b">
        <f>OR(AND((Input!CG2)&gt;0,Input!CG27=TRUE),Input!CG2="?")</f>
        <v>1</v>
      </c>
      <c r="CG44" s="423" t="b">
        <f>OR(AND((Input!CH2)&gt;0,Input!CH27=TRUE),Input!CH2="?")</f>
        <v>1</v>
      </c>
      <c r="CH44" s="423" t="b">
        <f>OR(AND((Input!CI2)&gt;0,Input!CI27=TRUE),Input!CI2="?")</f>
        <v>1</v>
      </c>
      <c r="CI44" s="423" t="b">
        <f>OR(AND((Input!CJ2)&gt;0,Input!CJ27=TRUE),Input!CJ2="?")</f>
        <v>1</v>
      </c>
      <c r="CJ44" s="423" t="b">
        <f>OR(AND((Input!CK2)&gt;0,Input!CK27=TRUE),Input!CK2="?")</f>
        <v>1</v>
      </c>
      <c r="CK44" s="423" t="b">
        <f>OR(AND((Input!CL2)&gt;0,Input!CL27=TRUE),Input!CL2="?")</f>
        <v>1</v>
      </c>
      <c r="CL44" s="423" t="b">
        <f>OR(AND((Input!CM2)&gt;0,Input!CM27=TRUE),Input!CM2="?")</f>
        <v>1</v>
      </c>
      <c r="CM44" s="423" t="b">
        <f>OR(AND((Input!CN2)&gt;0,Input!CN27=TRUE),Input!CN2="?")</f>
        <v>1</v>
      </c>
      <c r="CN44" s="423" t="b">
        <f>OR(AND((Input!CO2)&gt;0,Input!CO27=TRUE),Input!CO2="?")</f>
        <v>1</v>
      </c>
      <c r="CO44" s="423" t="b">
        <f>OR(AND((Input!CP2)&gt;0,Input!CP27=TRUE),Input!CP2="?")</f>
        <v>1</v>
      </c>
      <c r="CP44" s="423" t="b">
        <f>OR(AND((Input!CQ2)&gt;0,Input!CQ27=TRUE),Input!CQ2="?")</f>
        <v>1</v>
      </c>
      <c r="CQ44" s="423" t="b">
        <f>OR(AND((Input!CR2)&gt;0,Input!CR27=TRUE),Input!CR2="?")</f>
        <v>1</v>
      </c>
      <c r="CR44" s="423" t="b">
        <f>OR(AND((Input!CS2)&gt;0,Input!CS27=TRUE),Input!CS2="?")</f>
        <v>1</v>
      </c>
      <c r="CS44" s="423" t="b">
        <f>OR(AND((Input!CT2)&gt;0,Input!CT27=TRUE),Input!CT2="?")</f>
        <v>1</v>
      </c>
      <c r="CT44" s="423" t="b">
        <f>OR(AND((Input!CU2)&gt;0,Input!CU27=TRUE),Input!CU2="?")</f>
        <v>1</v>
      </c>
      <c r="CU44" s="423" t="b">
        <f>OR(AND((Input!CV2)&gt;0,Input!CV27=TRUE),Input!CV2="?")</f>
        <v>1</v>
      </c>
      <c r="CV44" s="423" t="b">
        <f>OR(AND((Input!CW2)&gt;0,Input!CW27=TRUE),Input!CW2="?")</f>
        <v>1</v>
      </c>
      <c r="CW44" s="423" t="b">
        <f>OR(AND((Input!CX2)&gt;0,Input!CX27=TRUE),Input!CX2="?")</f>
        <v>1</v>
      </c>
      <c r="CX44" s="423" t="b">
        <f>OR(AND((Input!CY2)&gt;0,Input!CY27=TRUE),Input!CY2="?")</f>
        <v>1</v>
      </c>
      <c r="CY44" s="423" t="b">
        <f>OR(AND((Input!CZ2)&gt;0,Input!CZ27=TRUE),Input!CZ2="?")</f>
        <v>1</v>
      </c>
      <c r="CZ44" s="423" t="b">
        <f>OR(AND((Input!DA2)&gt;0,Input!DA27=TRUE),Input!DA2="?")</f>
        <v>1</v>
      </c>
      <c r="DA44" s="423" t="b">
        <f>OR(AND((Input!DB2)&gt;0,Input!DB27=TRUE),Input!DB2="?")</f>
        <v>1</v>
      </c>
      <c r="DB44" s="423" t="b">
        <f>OR(AND((Input!DC2)&gt;0,Input!DC27=TRUE),Input!DC2="?")</f>
        <v>1</v>
      </c>
      <c r="DC44" s="423" t="b">
        <f>OR(AND((Input!DD2)&gt;0,Input!DD27=TRUE),Input!DD2="?")</f>
        <v>1</v>
      </c>
      <c r="DD44" s="423" t="b">
        <f>OR(AND((Input!DE2)&gt;0,Input!DE27=TRUE),Input!DE2="?")</f>
        <v>1</v>
      </c>
      <c r="DE44" s="423" t="b">
        <f>OR(AND((Input!DF2)&gt;0,Input!DF27=TRUE),Input!DF2="?")</f>
        <v>1</v>
      </c>
      <c r="DF44" s="423" t="b">
        <f>OR(AND((Input!DG2)&gt;0,Input!DG27=TRUE),Input!DG2="?")</f>
        <v>1</v>
      </c>
      <c r="DG44" s="423" t="b">
        <f>OR(AND((Input!DH2)&gt;0,Input!DH27=TRUE),Input!DH2="?")</f>
        <v>1</v>
      </c>
      <c r="DH44" s="423" t="b">
        <f>OR(AND((Input!DI2)&gt;0,Input!DI27=TRUE),Input!DI2="?")</f>
        <v>1</v>
      </c>
      <c r="DI44" s="423" t="b">
        <f>OR(AND((Input!DJ2)&gt;0,Input!DJ27=TRUE),Input!DJ2="?")</f>
        <v>1</v>
      </c>
      <c r="DJ44" s="423" t="b">
        <f>OR(AND((Input!DK2)&gt;0,Input!DK27=TRUE),Input!DK2="?")</f>
        <v>1</v>
      </c>
      <c r="DK44" s="423" t="b">
        <f>OR(AND((Input!DL2)&gt;0,Input!DL27=TRUE),Input!DL2="?")</f>
        <v>1</v>
      </c>
      <c r="DL44" s="423" t="b">
        <f>OR(AND((Input!DM2)&gt;0,Input!DM27=TRUE),Input!DM2="?")</f>
        <v>1</v>
      </c>
      <c r="DM44" s="423" t="b">
        <f>OR(AND((Input!DN2)&gt;0,Input!DN27=TRUE),Input!DN2="?")</f>
        <v>1</v>
      </c>
      <c r="DN44" s="423" t="b">
        <f>OR(AND((Input!DO2)&gt;0,Input!DO27=TRUE),Input!DO2="?")</f>
        <v>1</v>
      </c>
      <c r="DO44" s="423" t="b">
        <f>OR(AND((Input!DP2)&gt;0,Input!DP27=TRUE),Input!DP2="?")</f>
        <v>1</v>
      </c>
      <c r="DP44" s="423" t="b">
        <f>OR(AND((Input!DQ2)&gt;0,Input!DQ27=TRUE),Input!DQ2="?")</f>
        <v>1</v>
      </c>
      <c r="DQ44" s="423" t="b">
        <f>OR(AND((Input!DR2)&gt;0,Input!DR27=TRUE),Input!DR2="?")</f>
        <v>1</v>
      </c>
      <c r="DR44" s="423" t="b">
        <f>OR(AND((Input!DS2)&gt;0,Input!DS27=TRUE),Input!DS2="?")</f>
        <v>1</v>
      </c>
      <c r="DS44" s="423" t="b">
        <f>OR(AND((Input!DT2)&gt;0,Input!DT27=TRUE),Input!DT2="?")</f>
        <v>1</v>
      </c>
      <c r="DT44" s="423" t="b">
        <f>OR(AND((Input!DU2)&gt;0,Input!DU27=TRUE),Input!DU2="?")</f>
        <v>1</v>
      </c>
      <c r="DU44" s="423" t="b">
        <f>OR(AND((Input!DV2)&gt;0,Input!DV27=TRUE),Input!DV2="?")</f>
        <v>1</v>
      </c>
      <c r="DV44" s="423" t="b">
        <f>OR(AND((Input!DW2)&gt;0,Input!DW27=TRUE),Input!DW2="?")</f>
        <v>1</v>
      </c>
      <c r="DW44" s="423" t="b">
        <f>OR(AND((Input!DX2)&gt;0,Input!DX27=TRUE),Input!DX2="?")</f>
        <v>1</v>
      </c>
      <c r="DX44" s="423" t="b">
        <f>OR(AND((Input!DY2)&gt;0,Input!DY27=TRUE),Input!DY2="?")</f>
        <v>1</v>
      </c>
      <c r="DY44" s="423" t="b">
        <f>OR(AND((Input!DZ2)&gt;0,Input!DZ27=TRUE),Input!DZ2="?")</f>
        <v>1</v>
      </c>
      <c r="DZ44" s="423" t="b">
        <f>OR(AND((Input!EA2)&gt;0,Input!EA27=TRUE),Input!EA2="?")</f>
        <v>1</v>
      </c>
      <c r="EA44" s="423" t="b">
        <f>OR(AND((Input!EB2)&gt;0,Input!EB27=TRUE),Input!EB2="?")</f>
        <v>1</v>
      </c>
      <c r="EB44" s="423" t="b">
        <f>OR(AND((Input!EC2)&gt;0,Input!EC27=TRUE),Input!EC2="?")</f>
        <v>1</v>
      </c>
      <c r="EC44" s="423" t="b">
        <f>OR(AND((Input!ED2)&gt;0,Input!ED27=TRUE),Input!ED2="?")</f>
        <v>1</v>
      </c>
      <c r="ED44" s="423" t="b">
        <f>OR(AND((Input!EE2)&gt;0,Input!EE27=TRUE),Input!EE2="?")</f>
        <v>1</v>
      </c>
      <c r="EE44" s="423" t="b">
        <f>OR(AND((Input!EF2)&gt;0,Input!EF27=TRUE),Input!EF2="?")</f>
        <v>1</v>
      </c>
      <c r="EF44" s="423" t="b">
        <f>OR(AND((Input!EG2)&gt;0,Input!EG27=TRUE),Input!EG2="?")</f>
        <v>1</v>
      </c>
      <c r="EG44" s="423" t="b">
        <f>OR(AND((Input!EH2)&gt;0,Input!EH27=TRUE),Input!EH2="?")</f>
        <v>1</v>
      </c>
      <c r="EH44" s="423" t="b">
        <f>OR(AND((Input!EI2)&gt;0,Input!EI27=TRUE),Input!EI2="?")</f>
        <v>1</v>
      </c>
      <c r="EI44" s="423" t="b">
        <f>OR(AND((Input!EJ2)&gt;0,Input!EJ27=TRUE),Input!EJ2="?")</f>
        <v>1</v>
      </c>
      <c r="EJ44" s="423" t="b">
        <f>OR(AND((Input!EK2)&gt;0,Input!EK27=TRUE),Input!EK2="?")</f>
        <v>1</v>
      </c>
      <c r="EK44" s="423" t="b">
        <f>OR(AND((Input!EL2)&gt;0,Input!EL27=TRUE),Input!EL2="?")</f>
        <v>1</v>
      </c>
      <c r="EL44" s="423" t="b">
        <f>OR(AND((Input!EM2)&gt;0,Input!EM27=TRUE),Input!EM2="?")</f>
        <v>1</v>
      </c>
      <c r="EM44" s="423" t="b">
        <f>OR(AND((Input!EN2)&gt;0,Input!EN27=TRUE),Input!EN2="?")</f>
        <v>1</v>
      </c>
      <c r="EN44" s="423" t="b">
        <f>OR(AND((Input!EO2)&gt;0,Input!EO27=TRUE),Input!EO2="?")</f>
        <v>1</v>
      </c>
      <c r="EO44" s="423" t="b">
        <f>OR(AND((Input!EP2)&gt;0,Input!EP27=TRUE),Input!EP2="?")</f>
        <v>1</v>
      </c>
      <c r="EP44" s="423" t="b">
        <f>OR(AND((Input!EQ2)&gt;0,Input!EQ27=TRUE),Input!EQ2="?")</f>
        <v>1</v>
      </c>
      <c r="EQ44" s="423" t="b">
        <f>OR(AND((Input!ER2)&gt;0,Input!ER27=TRUE),Input!ER2="?")</f>
        <v>1</v>
      </c>
      <c r="ER44" s="423" t="b">
        <f>OR(AND((Input!ES2)&gt;0,Input!ES27=TRUE),Input!ES2="?")</f>
        <v>1</v>
      </c>
      <c r="ES44" s="423" t="b">
        <f>OR(AND((Input!ET2)&gt;0,Input!ET27=TRUE),Input!ET2="?")</f>
        <v>1</v>
      </c>
      <c r="ET44" s="423" t="b">
        <f>OR(AND((Input!EU2)&gt;0,Input!EU27=TRUE),Input!EU2="?")</f>
        <v>1</v>
      </c>
      <c r="EU44" s="423" t="b">
        <f>OR(AND((Input!EV2)&gt;0,Input!EV27=TRUE),Input!EV2="?")</f>
        <v>1</v>
      </c>
      <c r="EV44" s="423" t="b">
        <f>OR(AND((Input!EW2)&gt;0,Input!EW27=TRUE),Input!EW2="?")</f>
        <v>1</v>
      </c>
      <c r="EW44" s="423" t="b">
        <f>OR(AND((Input!EX2)&gt;0,Input!EX27=TRUE),Input!EX2="?")</f>
        <v>1</v>
      </c>
      <c r="EX44" s="423" t="b">
        <f>OR(AND((Input!EY2)&gt;0,Input!EY27=TRUE),Input!EY2="?")</f>
        <v>1</v>
      </c>
      <c r="EY44" s="423" t="b">
        <f>OR(AND((Input!EZ2)&gt;0,Input!EZ27=TRUE),Input!EZ2="?")</f>
        <v>1</v>
      </c>
      <c r="EZ44" s="423" t="b">
        <f>OR(AND((Input!FA2)&gt;0,Input!FA27=TRUE),Input!FA2="?")</f>
        <v>1</v>
      </c>
      <c r="FA44" s="423" t="b">
        <f>OR(AND((Input!FB2)&gt;0,Input!FB27=TRUE),Input!FB2="?")</f>
        <v>1</v>
      </c>
      <c r="FB44" s="423" t="b">
        <f>OR(AND((Input!FC2)&gt;0,Input!FC27=TRUE),Input!FC2="?")</f>
        <v>1</v>
      </c>
      <c r="FC44" s="423" t="b">
        <f>OR(AND((Input!FD2)&gt;0,Input!FD27=TRUE),Input!FD2="?")</f>
        <v>1</v>
      </c>
      <c r="FD44" s="423" t="b">
        <f>OR(AND((Input!FE2)&gt;0,Input!FE27=TRUE),Input!FE2="?")</f>
        <v>1</v>
      </c>
      <c r="FE44" s="423" t="b">
        <f>OR(AND((Input!FF2)&gt;0,Input!FF27=TRUE),Input!FF2="?")</f>
        <v>1</v>
      </c>
      <c r="FF44" s="423" t="b">
        <f>OR(AND((Input!FG2)&gt;0,Input!FG27=TRUE),Input!FG2="?")</f>
        <v>1</v>
      </c>
      <c r="FG44" s="423" t="b">
        <f>OR(AND((Input!FH2)&gt;0,Input!FH27=TRUE),Input!FH2="?")</f>
        <v>1</v>
      </c>
      <c r="FH44" s="423" t="b">
        <f>OR(AND((Input!FI2)&gt;0,Input!FI27=TRUE),Input!FI2="?")</f>
        <v>1</v>
      </c>
      <c r="FI44" s="423" t="b">
        <f>OR(AND((Input!FJ2)&gt;0,Input!FJ27=TRUE),Input!FJ2="?")</f>
        <v>1</v>
      </c>
      <c r="FJ44" s="423" t="b">
        <f>OR(AND((Input!FK2)&gt;0,Input!FK27=TRUE),Input!FK2="?")</f>
        <v>1</v>
      </c>
      <c r="FK44" s="423" t="b">
        <f>OR(AND((Input!FL2)&gt;0,Input!FL27=TRUE),Input!FL2="?")</f>
        <v>1</v>
      </c>
      <c r="FL44" s="423" t="b">
        <f>OR(AND((Input!FM2)&gt;0,Input!FM27=TRUE),Input!FM2="?")</f>
        <v>1</v>
      </c>
      <c r="FM44" s="423" t="b">
        <f>OR(AND((Input!FN2)&gt;0,Input!FN27=TRUE),Input!FN2="?")</f>
        <v>1</v>
      </c>
      <c r="FN44" s="423" t="b">
        <f>OR(AND((Input!FO2)&gt;0,Input!FO27=TRUE),Input!FO2="?")</f>
        <v>1</v>
      </c>
      <c r="FO44" s="423" t="b">
        <f>OR(AND((Input!FP2)&gt;0,Input!FP27=TRUE),Input!FP2="?")</f>
        <v>1</v>
      </c>
      <c r="FP44" s="423" t="b">
        <f>OR(AND((Input!FQ2)&gt;0,Input!FQ27=TRUE),Input!FQ2="?")</f>
        <v>1</v>
      </c>
      <c r="FQ44" s="423" t="b">
        <f>OR(AND((Input!FR2)&gt;0,Input!FR27=TRUE),Input!FR2="?")</f>
        <v>1</v>
      </c>
      <c r="FR44" s="423" t="b">
        <f>OR(AND((Input!FS2)&gt;0,Input!FS27=TRUE),Input!FS2="?")</f>
        <v>1</v>
      </c>
      <c r="FS44" s="423" t="b">
        <f>OR(AND((Input!FT2)&gt;0,Input!FT27=TRUE),Input!FT2="?")</f>
        <v>1</v>
      </c>
      <c r="FT44" s="423" t="b">
        <f>OR(AND((Input!FU2)&gt;0,Input!FU27=TRUE),Input!FU2="?")</f>
        <v>1</v>
      </c>
      <c r="FU44" s="423" t="b">
        <f>OR(AND((Input!FV2)&gt;0,Input!FV27=TRUE),Input!FV2="?")</f>
        <v>1</v>
      </c>
      <c r="FV44" s="423" t="b">
        <f>OR(AND((Input!FW2)&gt;0,Input!FW27=TRUE),Input!FW2="?")</f>
        <v>1</v>
      </c>
      <c r="FW44" s="423" t="b">
        <f>OR(AND((Input!FX2)&gt;0,Input!FX27=TRUE),Input!FX2="?")</f>
        <v>1</v>
      </c>
      <c r="FX44" s="423" t="b">
        <f>OR(AND((Input!FY2)&gt;0,Input!FY27=TRUE),Input!FY2="?")</f>
        <v>1</v>
      </c>
      <c r="FY44" s="423" t="b">
        <f>OR(AND((Input!FZ2)&gt;0,Input!FZ27=TRUE),Input!FZ2="?")</f>
        <v>1</v>
      </c>
      <c r="FZ44" s="423" t="b">
        <f>OR(AND((Input!GA2)&gt;0,Input!GA27=TRUE),Input!GA2="?")</f>
        <v>1</v>
      </c>
      <c r="GA44" s="423" t="b">
        <f>OR(AND((Input!GB2)&gt;0,Input!GB27=TRUE),Input!GB2="?")</f>
        <v>1</v>
      </c>
      <c r="GB44" s="423" t="b">
        <f>OR(AND((Input!GC2)&gt;0,Input!GC27=TRUE),Input!GC2="?")</f>
        <v>1</v>
      </c>
      <c r="GC44" s="423" t="b">
        <f>OR(AND((Input!GD2)&gt;0,Input!GD27=TRUE),Input!GD2="?")</f>
        <v>1</v>
      </c>
      <c r="GD44" s="423" t="b">
        <f>OR(AND((Input!GE2)&gt;0,Input!GE27=TRUE),Input!GE2="?")</f>
        <v>1</v>
      </c>
      <c r="GE44" s="423" t="b">
        <f>OR(AND((Input!GF2)&gt;0,Input!GF27=TRUE),Input!GF2="?")</f>
        <v>1</v>
      </c>
      <c r="GF44" s="423" t="b">
        <f>OR(AND((Input!GG2)&gt;0,Input!GG27=TRUE),Input!GG2="?")</f>
        <v>1</v>
      </c>
      <c r="GG44" s="423" t="b">
        <f>OR(AND((Input!GH2)&gt;0,Input!GH27=TRUE),Input!GH2="?")</f>
        <v>1</v>
      </c>
      <c r="GH44" s="423" t="b">
        <f>OR(AND((Input!GI2)&gt;0,Input!GI27=TRUE),Input!GI2="?")</f>
        <v>1</v>
      </c>
      <c r="GI44" s="423" t="b">
        <f>OR(AND((Input!GJ2)&gt;0,Input!GJ27=TRUE),Input!GJ2="?")</f>
        <v>1</v>
      </c>
      <c r="GJ44" s="423" t="b">
        <f>OR(AND((Input!GK2)&gt;0,Input!GK27=TRUE),Input!GK2="?")</f>
        <v>1</v>
      </c>
      <c r="GK44" s="423" t="b">
        <f>OR(AND((Input!GL2)&gt;0,Input!GL27=TRUE),Input!GL2="?")</f>
        <v>1</v>
      </c>
      <c r="GL44" s="423" t="b">
        <f>OR(AND((Input!GM2)&gt;0,Input!GM27=TRUE),Input!GM2="?")</f>
        <v>1</v>
      </c>
      <c r="GM44" s="423" t="b">
        <f>OR(AND((Input!GN2)&gt;0,Input!GN27=TRUE),Input!GN2="?")</f>
        <v>1</v>
      </c>
      <c r="GN44" s="423" t="b">
        <f>OR(AND((Input!GO2)&gt;0,Input!GO27=TRUE),Input!GO2="?")</f>
        <v>1</v>
      </c>
      <c r="GO44" s="423" t="b">
        <f>OR(AND((Input!GP2)&gt;0,Input!GP27=TRUE),Input!GP2="?")</f>
        <v>1</v>
      </c>
      <c r="GP44" s="423" t="b">
        <f>OR(AND((Input!GQ2)&gt;0,Input!GQ27=TRUE),Input!GQ2="?")</f>
        <v>1</v>
      </c>
      <c r="GQ44" s="423" t="b">
        <f>OR(AND((Input!GR2)&gt;0,Input!GR27=TRUE),Input!GR2="?")</f>
        <v>1</v>
      </c>
      <c r="GR44" s="423" t="b">
        <f>OR(AND((Input!GS2)&gt;0,Input!GS27=TRUE),Input!GS2="?")</f>
        <v>1</v>
      </c>
      <c r="GS44" s="423" t="b">
        <f>OR(AND((Input!GT2)&gt;0,Input!GT27=TRUE),Input!GT2="?")</f>
        <v>1</v>
      </c>
    </row>
    <row r="45" spans="1:201">
      <c r="A45" s="423" t="s">
        <v>9540</v>
      </c>
      <c r="B45" s="423" t="b">
        <f>OR(AND(Input!C33=TRUE,SUM(Input!C38)&gt;0),Input!C33&lt;&gt;TRUE)</f>
        <v>1</v>
      </c>
      <c r="C45" s="423" t="b">
        <f>OR(AND(Input!D33=TRUE,SUM(Input!D38)&gt;0),Input!D33&lt;&gt;TRUE)</f>
        <v>1</v>
      </c>
      <c r="D45" s="423" t="b">
        <f>OR(AND(Input!E33=TRUE,SUM(Input!E38)&gt;0),Input!E33&lt;&gt;TRUE)</f>
        <v>1</v>
      </c>
      <c r="E45" s="423" t="b">
        <f>OR(AND(Input!F33=TRUE,SUM(Input!F38)&gt;0),Input!F33&lt;&gt;TRUE)</f>
        <v>1</v>
      </c>
      <c r="F45" s="423" t="b">
        <f>OR(AND(Input!G33=TRUE,SUM(Input!G38)&gt;0),Input!G33&lt;&gt;TRUE)</f>
        <v>1</v>
      </c>
      <c r="G45" s="423" t="b">
        <f>OR(AND(Input!H33=TRUE,SUM(Input!H38)&gt;0),Input!H33&lt;&gt;TRUE)</f>
        <v>1</v>
      </c>
      <c r="H45" s="423" t="b">
        <f>OR(AND(Input!I33=TRUE,SUM(Input!I38)&gt;0),Input!I33&lt;&gt;TRUE)</f>
        <v>1</v>
      </c>
      <c r="I45" s="423" t="b">
        <f>OR(AND(Input!J33=TRUE,SUM(Input!J38)&gt;0),Input!J33&lt;&gt;TRUE)</f>
        <v>1</v>
      </c>
      <c r="J45" s="423" t="b">
        <f>OR(AND(Input!K33=TRUE,SUM(Input!K38)&gt;0),Input!K33&lt;&gt;TRUE)</f>
        <v>1</v>
      </c>
      <c r="K45" s="423" t="b">
        <f>OR(AND(Input!L33=TRUE,SUM(Input!L38)&gt;0),Input!L33&lt;&gt;TRUE)</f>
        <v>1</v>
      </c>
      <c r="L45" s="423" t="b">
        <f>OR(AND(Input!M33=TRUE,SUM(Input!M38)&gt;0),Input!M33&lt;&gt;TRUE)</f>
        <v>1</v>
      </c>
      <c r="M45" s="423" t="b">
        <f>OR(AND(Input!N33=TRUE,SUM(Input!N38)&gt;0),Input!N33&lt;&gt;TRUE)</f>
        <v>1</v>
      </c>
      <c r="N45" s="423" t="b">
        <f>OR(AND(Input!O33=TRUE,SUM(Input!O38)&gt;0),Input!O33&lt;&gt;TRUE)</f>
        <v>1</v>
      </c>
      <c r="O45" s="423" t="b">
        <f>OR(AND(Input!P33=TRUE,SUM(Input!P38)&gt;0),Input!P33&lt;&gt;TRUE)</f>
        <v>1</v>
      </c>
      <c r="P45" s="423" t="b">
        <f>OR(AND(Input!Q33=TRUE,SUM(Input!Q38)&gt;0),Input!Q33&lt;&gt;TRUE)</f>
        <v>1</v>
      </c>
      <c r="Q45" s="423" t="b">
        <f>OR(AND(Input!R33=TRUE,SUM(Input!R38)&gt;0),Input!R33&lt;&gt;TRUE)</f>
        <v>1</v>
      </c>
      <c r="R45" s="423" t="b">
        <f>OR(AND(Input!S33=TRUE,SUM(Input!S38)&gt;0),Input!S33&lt;&gt;TRUE)</f>
        <v>1</v>
      </c>
      <c r="S45" s="423" t="b">
        <f>OR(AND(Input!T33=TRUE,SUM(Input!T38)&gt;0),Input!T33&lt;&gt;TRUE)</f>
        <v>1</v>
      </c>
      <c r="T45" s="423" t="b">
        <f>OR(AND(Input!U33=TRUE,SUM(Input!U38)&gt;0),Input!U33&lt;&gt;TRUE)</f>
        <v>1</v>
      </c>
      <c r="U45" s="423" t="b">
        <f>OR(AND(Input!V33=TRUE,SUM(Input!V38)&gt;0),Input!V33&lt;&gt;TRUE)</f>
        <v>1</v>
      </c>
      <c r="V45" s="423" t="b">
        <f>OR(AND(Input!W33=TRUE,SUM(Input!W38)&gt;0),Input!W33&lt;&gt;TRUE)</f>
        <v>1</v>
      </c>
      <c r="W45" s="423" t="b">
        <f>OR(AND(Input!X33=TRUE,SUM(Input!X38)&gt;0),Input!X33&lt;&gt;TRUE)</f>
        <v>1</v>
      </c>
      <c r="X45" s="423" t="b">
        <f>OR(AND(Input!Y33=TRUE,SUM(Input!Y38)&gt;0),Input!Y33&lt;&gt;TRUE)</f>
        <v>1</v>
      </c>
      <c r="Y45" s="423" t="b">
        <f>OR(AND(Input!Z33=TRUE,SUM(Input!Z38)&gt;0),Input!Z33&lt;&gt;TRUE)</f>
        <v>1</v>
      </c>
      <c r="Z45" s="423" t="b">
        <f>OR(AND(Input!AA33=TRUE,SUM(Input!AA38)&gt;0),Input!AA33&lt;&gt;TRUE)</f>
        <v>1</v>
      </c>
      <c r="AA45" s="423" t="b">
        <f>OR(AND(Input!AB33=TRUE,SUM(Input!AB38)&gt;0),Input!AB33&lt;&gt;TRUE)</f>
        <v>1</v>
      </c>
      <c r="AB45" s="423" t="b">
        <f>OR(AND(Input!AC33=TRUE,SUM(Input!AC38)&gt;0),Input!AC33&lt;&gt;TRUE)</f>
        <v>1</v>
      </c>
      <c r="AC45" s="423" t="b">
        <f>OR(AND(Input!AD33=TRUE,SUM(Input!AD38)&gt;0),Input!AD33&lt;&gt;TRUE)</f>
        <v>1</v>
      </c>
      <c r="AD45" s="423" t="b">
        <f>OR(AND(Input!AE33=TRUE,SUM(Input!AE38)&gt;0),Input!AE33&lt;&gt;TRUE)</f>
        <v>1</v>
      </c>
      <c r="AE45" s="423" t="b">
        <f>OR(AND(Input!AF33=TRUE,SUM(Input!AF38)&gt;0),Input!AF33&lt;&gt;TRUE)</f>
        <v>1</v>
      </c>
      <c r="AF45" s="423" t="b">
        <f>OR(AND(Input!AG33=TRUE,SUM(Input!AG38)&gt;0),Input!AG33&lt;&gt;TRUE)</f>
        <v>1</v>
      </c>
      <c r="AG45" s="423" t="b">
        <f>OR(AND(Input!AH33=TRUE,SUM(Input!AH38)&gt;0),Input!AH33&lt;&gt;TRUE)</f>
        <v>1</v>
      </c>
      <c r="AH45" s="423" t="b">
        <f>OR(AND(Input!AI33=TRUE,SUM(Input!AI38)&gt;0),Input!AI33&lt;&gt;TRUE)</f>
        <v>1</v>
      </c>
      <c r="AI45" s="423" t="b">
        <f>OR(AND(Input!AJ33=TRUE,SUM(Input!AJ38)&gt;0),Input!AJ33&lt;&gt;TRUE)</f>
        <v>1</v>
      </c>
      <c r="AJ45" s="423" t="b">
        <f>OR(AND(Input!AK33=TRUE,SUM(Input!AK38)&gt;0),Input!AK33&lt;&gt;TRUE)</f>
        <v>1</v>
      </c>
      <c r="AK45" s="423" t="b">
        <f>OR(AND(Input!AL33=TRUE,SUM(Input!AL38)&gt;0),Input!AL33&lt;&gt;TRUE)</f>
        <v>1</v>
      </c>
      <c r="AL45" s="423" t="b">
        <f>OR(AND(Input!AM33=TRUE,SUM(Input!AM38)&gt;0),Input!AM33&lt;&gt;TRUE)</f>
        <v>1</v>
      </c>
      <c r="AM45" s="423" t="b">
        <f>OR(AND(Input!AN33=TRUE,SUM(Input!AN38)&gt;0),Input!AN33&lt;&gt;TRUE)</f>
        <v>1</v>
      </c>
      <c r="AN45" s="423" t="b">
        <f>OR(AND(Input!AO33=TRUE,SUM(Input!AO38)&gt;0),Input!AO33&lt;&gt;TRUE)</f>
        <v>1</v>
      </c>
      <c r="AO45" s="423" t="b">
        <f>OR(AND(Input!AP33=TRUE,SUM(Input!AP38)&gt;0),Input!AP33&lt;&gt;TRUE)</f>
        <v>1</v>
      </c>
      <c r="AP45" s="423" t="b">
        <f>OR(AND(Input!AQ33=TRUE,SUM(Input!AQ38)&gt;0),Input!AQ33&lt;&gt;TRUE)</f>
        <v>1</v>
      </c>
      <c r="AQ45" s="423" t="b">
        <f>OR(AND(Input!AR33=TRUE,SUM(Input!AR38)&gt;0),Input!AR33&lt;&gt;TRUE)</f>
        <v>1</v>
      </c>
      <c r="AR45" s="423" t="b">
        <f>OR(AND(Input!AS33=TRUE,SUM(Input!AS38)&gt;0),Input!AS33&lt;&gt;TRUE)</f>
        <v>1</v>
      </c>
      <c r="AS45" s="423" t="b">
        <f>OR(AND(Input!AT33=TRUE,SUM(Input!AT38)&gt;0),Input!AT33&lt;&gt;TRUE)</f>
        <v>1</v>
      </c>
      <c r="AT45" s="423" t="b">
        <f>OR(AND(Input!AU33=TRUE,SUM(Input!AU38)&gt;0),Input!AU33&lt;&gt;TRUE)</f>
        <v>1</v>
      </c>
      <c r="AU45" s="423" t="b">
        <f>OR(AND(Input!AV33=TRUE,SUM(Input!AV38)&gt;0),Input!AV33&lt;&gt;TRUE)</f>
        <v>1</v>
      </c>
      <c r="AV45" s="423" t="b">
        <f>OR(AND(Input!AW33=TRUE,SUM(Input!AW38)&gt;0),Input!AW33&lt;&gt;TRUE)</f>
        <v>1</v>
      </c>
      <c r="AW45" s="423" t="b">
        <f>OR(AND(Input!AX33=TRUE,SUM(Input!AX38)&gt;0),Input!AX33&lt;&gt;TRUE)</f>
        <v>1</v>
      </c>
      <c r="AX45" s="423" t="b">
        <f>OR(AND(Input!AY33=TRUE,SUM(Input!AY38)&gt;0),Input!AY33&lt;&gt;TRUE)</f>
        <v>1</v>
      </c>
      <c r="AY45" s="423" t="b">
        <f>OR(AND(Input!AZ33=TRUE,SUM(Input!AZ38)&gt;0),Input!AZ33&lt;&gt;TRUE)</f>
        <v>1</v>
      </c>
      <c r="AZ45" s="423" t="b">
        <f>OR(AND(Input!BA33=TRUE,SUM(Input!BA38)&gt;0),Input!BA33&lt;&gt;TRUE)</f>
        <v>1</v>
      </c>
      <c r="BA45" s="423" t="b">
        <f>OR(AND(Input!BB33=TRUE,SUM(Input!BB38)&gt;0),Input!BB33&lt;&gt;TRUE)</f>
        <v>1</v>
      </c>
      <c r="BB45" s="423" t="b">
        <f>OR(AND(Input!BC33=TRUE,SUM(Input!BC38)&gt;0),Input!BC33&lt;&gt;TRUE)</f>
        <v>1</v>
      </c>
      <c r="BC45" s="423" t="b">
        <f>OR(AND(Input!BD33=TRUE,SUM(Input!BD38)&gt;0),Input!BD33&lt;&gt;TRUE)</f>
        <v>1</v>
      </c>
      <c r="BD45" s="423" t="b">
        <f>OR(AND(Input!BE33=TRUE,SUM(Input!BE38)&gt;0),Input!BE33&lt;&gt;TRUE)</f>
        <v>1</v>
      </c>
      <c r="BE45" s="423" t="b">
        <f>OR(AND(Input!BF33=TRUE,SUM(Input!BF38)&gt;0),Input!BF33&lt;&gt;TRUE)</f>
        <v>1</v>
      </c>
      <c r="BF45" s="423" t="b">
        <f>OR(AND(Input!BG33=TRUE,SUM(Input!BG38)&gt;0),Input!BG33&lt;&gt;TRUE)</f>
        <v>1</v>
      </c>
      <c r="BG45" s="423" t="b">
        <f>OR(AND(Input!BH33=TRUE,SUM(Input!BH38)&gt;0),Input!BH33&lt;&gt;TRUE)</f>
        <v>1</v>
      </c>
      <c r="BH45" s="423" t="b">
        <f>OR(AND(Input!BI33=TRUE,SUM(Input!BI38)&gt;0),Input!BI33&lt;&gt;TRUE)</f>
        <v>1</v>
      </c>
      <c r="BI45" s="423" t="b">
        <f>OR(AND(Input!BJ33=TRUE,SUM(Input!BJ38)&gt;0),Input!BJ33&lt;&gt;TRUE)</f>
        <v>1</v>
      </c>
      <c r="BJ45" s="423" t="b">
        <f>OR(AND(Input!BK33=TRUE,SUM(Input!BK38)&gt;0),Input!BK33&lt;&gt;TRUE)</f>
        <v>1</v>
      </c>
      <c r="BK45" s="423" t="b">
        <f>OR(AND(Input!BL33=TRUE,SUM(Input!BL38)&gt;0),Input!BL33&lt;&gt;TRUE)</f>
        <v>1</v>
      </c>
      <c r="BL45" s="423" t="b">
        <f>OR(AND(Input!BM33=TRUE,SUM(Input!BM38)&gt;0),Input!BM33&lt;&gt;TRUE)</f>
        <v>1</v>
      </c>
      <c r="BM45" s="423" t="b">
        <f>OR(AND(Input!BN33=TRUE,SUM(Input!BN38)&gt;0),Input!BN33&lt;&gt;TRUE)</f>
        <v>1</v>
      </c>
      <c r="BN45" s="423" t="b">
        <f>OR(AND(Input!BO33=TRUE,SUM(Input!BO38)&gt;0),Input!BO33&lt;&gt;TRUE)</f>
        <v>1</v>
      </c>
      <c r="BO45" s="423" t="b">
        <f>OR(AND(Input!BP33=TRUE,SUM(Input!BP38)&gt;0),Input!BP33&lt;&gt;TRUE)</f>
        <v>1</v>
      </c>
      <c r="BP45" s="423" t="b">
        <f>OR(AND(Input!BQ33=TRUE,SUM(Input!BQ38)&gt;0),Input!BQ33&lt;&gt;TRUE)</f>
        <v>1</v>
      </c>
      <c r="BQ45" s="423" t="b">
        <f>OR(AND(Input!BR33=TRUE,SUM(Input!BR38)&gt;0),Input!BR33&lt;&gt;TRUE)</f>
        <v>1</v>
      </c>
      <c r="BR45" s="423" t="b">
        <f>OR(AND(Input!BS33=TRUE,SUM(Input!BS38)&gt;0),Input!BS33&lt;&gt;TRUE)</f>
        <v>1</v>
      </c>
      <c r="BS45" s="423" t="b">
        <f>OR(AND(Input!BT33=TRUE,SUM(Input!BT38)&gt;0),Input!BT33&lt;&gt;TRUE)</f>
        <v>1</v>
      </c>
      <c r="BT45" s="423" t="b">
        <f>OR(AND(Input!BU33=TRUE,SUM(Input!BU38)&gt;0),Input!BU33&lt;&gt;TRUE)</f>
        <v>1</v>
      </c>
      <c r="BU45" s="423" t="b">
        <f>OR(AND(Input!BV33=TRUE,SUM(Input!BV38)&gt;0),Input!BV33&lt;&gt;TRUE)</f>
        <v>1</v>
      </c>
      <c r="BV45" s="423" t="b">
        <f>OR(AND(Input!BW33=TRUE,SUM(Input!BW38)&gt;0),Input!BW33&lt;&gt;TRUE)</f>
        <v>1</v>
      </c>
      <c r="BW45" s="423" t="b">
        <f>OR(AND(Input!BX33=TRUE,SUM(Input!BX38)&gt;0),Input!BX33&lt;&gt;TRUE)</f>
        <v>1</v>
      </c>
      <c r="BX45" s="423" t="b">
        <f>OR(AND(Input!BY33=TRUE,SUM(Input!BY38)&gt;0),Input!BY33&lt;&gt;TRUE)</f>
        <v>1</v>
      </c>
      <c r="BY45" s="423" t="b">
        <f>OR(AND(Input!BZ33=TRUE,SUM(Input!BZ38)&gt;0),Input!BZ33&lt;&gt;TRUE)</f>
        <v>1</v>
      </c>
      <c r="BZ45" s="423" t="b">
        <f>OR(AND(Input!CA33=TRUE,SUM(Input!CA38)&gt;0),Input!CA33&lt;&gt;TRUE)</f>
        <v>1</v>
      </c>
      <c r="CA45" s="423" t="b">
        <f>OR(AND(Input!CB33=TRUE,SUM(Input!CB38)&gt;0),Input!CB33&lt;&gt;TRUE)</f>
        <v>1</v>
      </c>
      <c r="CB45" s="423" t="b">
        <f>OR(AND(Input!CC33=TRUE,SUM(Input!CC38)&gt;0),Input!CC33&lt;&gt;TRUE)</f>
        <v>1</v>
      </c>
      <c r="CC45" s="423" t="b">
        <f>OR(AND(Input!CD33=TRUE,SUM(Input!CD38)&gt;0),Input!CD33&lt;&gt;TRUE)</f>
        <v>1</v>
      </c>
      <c r="CD45" s="423" t="b">
        <f>OR(AND(Input!CE33=TRUE,SUM(Input!CE38)&gt;0),Input!CE33&lt;&gt;TRUE)</f>
        <v>1</v>
      </c>
      <c r="CE45" s="423" t="b">
        <f>OR(AND(Input!CF33=TRUE,SUM(Input!CF38)&gt;0),Input!CF33&lt;&gt;TRUE)</f>
        <v>1</v>
      </c>
      <c r="CF45" s="423" t="b">
        <f>OR(AND(Input!CG33=TRUE,SUM(Input!CG38)&gt;0),Input!CG33&lt;&gt;TRUE)</f>
        <v>1</v>
      </c>
      <c r="CG45" s="423" t="b">
        <f>OR(AND(Input!CH33=TRUE,SUM(Input!CH38)&gt;0),Input!CH33&lt;&gt;TRUE)</f>
        <v>1</v>
      </c>
      <c r="CH45" s="423" t="b">
        <f>OR(AND(Input!CI33=TRUE,SUM(Input!CI38)&gt;0),Input!CI33&lt;&gt;TRUE)</f>
        <v>1</v>
      </c>
      <c r="CI45" s="423" t="b">
        <f>OR(AND(Input!CJ33=TRUE,SUM(Input!CJ38)&gt;0),Input!CJ33&lt;&gt;TRUE)</f>
        <v>1</v>
      </c>
      <c r="CJ45" s="423" t="b">
        <f>OR(AND(Input!CK33=TRUE,SUM(Input!CK38)&gt;0),Input!CK33&lt;&gt;TRUE)</f>
        <v>1</v>
      </c>
      <c r="CK45" s="423" t="b">
        <f>OR(AND(Input!CL33=TRUE,SUM(Input!CL38)&gt;0),Input!CL33&lt;&gt;TRUE)</f>
        <v>1</v>
      </c>
      <c r="CL45" s="423" t="b">
        <f>OR(AND(Input!CM33=TRUE,SUM(Input!CM38)&gt;0),Input!CM33&lt;&gt;TRUE)</f>
        <v>1</v>
      </c>
      <c r="CM45" s="423" t="b">
        <f>OR(AND(Input!CN33=TRUE,SUM(Input!CN38)&gt;0),Input!CN33&lt;&gt;TRUE)</f>
        <v>1</v>
      </c>
      <c r="CN45" s="423" t="b">
        <f>OR(AND(Input!CO33=TRUE,SUM(Input!CO38)&gt;0),Input!CO33&lt;&gt;TRUE)</f>
        <v>1</v>
      </c>
      <c r="CO45" s="423" t="b">
        <f>OR(AND(Input!CP33=TRUE,SUM(Input!CP38)&gt;0),Input!CP33&lt;&gt;TRUE)</f>
        <v>1</v>
      </c>
      <c r="CP45" s="423" t="b">
        <f>OR(AND(Input!CQ33=TRUE,SUM(Input!CQ38)&gt;0),Input!CQ33&lt;&gt;TRUE)</f>
        <v>1</v>
      </c>
      <c r="CQ45" s="423" t="b">
        <f>OR(AND(Input!CR33=TRUE,SUM(Input!CR38)&gt;0),Input!CR33&lt;&gt;TRUE)</f>
        <v>1</v>
      </c>
      <c r="CR45" s="423" t="b">
        <f>OR(AND(Input!CS33=TRUE,SUM(Input!CS38)&gt;0),Input!CS33&lt;&gt;TRUE)</f>
        <v>1</v>
      </c>
      <c r="CS45" s="423" t="b">
        <f>OR(AND(Input!CT33=TRUE,SUM(Input!CT38)&gt;0),Input!CT33&lt;&gt;TRUE)</f>
        <v>1</v>
      </c>
      <c r="CT45" s="423" t="b">
        <f>OR(AND(Input!CU33=TRUE,SUM(Input!CU38)&gt;0),Input!CU33&lt;&gt;TRUE)</f>
        <v>1</v>
      </c>
      <c r="CU45" s="423" t="b">
        <f>OR(AND(Input!CV33=TRUE,SUM(Input!CV38)&gt;0),Input!CV33&lt;&gt;TRUE)</f>
        <v>1</v>
      </c>
      <c r="CV45" s="423" t="b">
        <f>OR(AND(Input!CW33=TRUE,SUM(Input!CW38)&gt;0),Input!CW33&lt;&gt;TRUE)</f>
        <v>1</v>
      </c>
      <c r="CW45" s="423" t="b">
        <f>OR(AND(Input!CX33=TRUE,SUM(Input!CX38)&gt;0),Input!CX33&lt;&gt;TRUE)</f>
        <v>1</v>
      </c>
      <c r="CX45" s="423" t="b">
        <f>OR(AND(Input!CY33=TRUE,SUM(Input!CY38)&gt;0),Input!CY33&lt;&gt;TRUE)</f>
        <v>1</v>
      </c>
      <c r="CY45" s="423" t="b">
        <f>OR(AND(Input!CZ33=TRUE,SUM(Input!CZ38)&gt;0),Input!CZ33&lt;&gt;TRUE)</f>
        <v>1</v>
      </c>
      <c r="CZ45" s="423" t="b">
        <f>OR(AND(Input!DA33=TRUE,SUM(Input!DA38)&gt;0),Input!DA33&lt;&gt;TRUE)</f>
        <v>1</v>
      </c>
      <c r="DA45" s="423" t="b">
        <f>OR(AND(Input!DB33=TRUE,SUM(Input!DB38)&gt;0),Input!DB33&lt;&gt;TRUE)</f>
        <v>1</v>
      </c>
      <c r="DB45" s="423" t="b">
        <f>OR(AND(Input!DC33=TRUE,SUM(Input!DC38)&gt;0),Input!DC33&lt;&gt;TRUE)</f>
        <v>1</v>
      </c>
      <c r="DC45" s="423" t="b">
        <f>OR(AND(Input!DD33=TRUE,SUM(Input!DD38)&gt;0),Input!DD33&lt;&gt;TRUE)</f>
        <v>1</v>
      </c>
      <c r="DD45" s="423" t="b">
        <f>OR(AND(Input!DE33=TRUE,SUM(Input!DE38)&gt;0),Input!DE33&lt;&gt;TRUE)</f>
        <v>1</v>
      </c>
      <c r="DE45" s="423" t="b">
        <f>OR(AND(Input!DF33=TRUE,SUM(Input!DF38)&gt;0),Input!DF33&lt;&gt;TRUE)</f>
        <v>1</v>
      </c>
      <c r="DF45" s="423" t="b">
        <f>OR(AND(Input!DG33=TRUE,SUM(Input!DG38)&gt;0),Input!DG33&lt;&gt;TRUE)</f>
        <v>1</v>
      </c>
      <c r="DG45" s="423" t="b">
        <f>OR(AND(Input!DH33=TRUE,SUM(Input!DH38)&gt;0),Input!DH33&lt;&gt;TRUE)</f>
        <v>1</v>
      </c>
      <c r="DH45" s="423" t="b">
        <f>OR(AND(Input!DI33=TRUE,SUM(Input!DI38)&gt;0),Input!DI33&lt;&gt;TRUE)</f>
        <v>1</v>
      </c>
      <c r="DI45" s="423" t="b">
        <f>OR(AND(Input!DJ33=TRUE,SUM(Input!DJ38)&gt;0),Input!DJ33&lt;&gt;TRUE)</f>
        <v>1</v>
      </c>
      <c r="DJ45" s="423" t="b">
        <f>OR(AND(Input!DK33=TRUE,SUM(Input!DK38)&gt;0),Input!DK33&lt;&gt;TRUE)</f>
        <v>1</v>
      </c>
      <c r="DK45" s="423" t="b">
        <f>OR(AND(Input!DL33=TRUE,SUM(Input!DL38)&gt;0),Input!DL33&lt;&gt;TRUE)</f>
        <v>1</v>
      </c>
      <c r="DL45" s="423" t="b">
        <f>OR(AND(Input!DM33=TRUE,SUM(Input!DM38)&gt;0),Input!DM33&lt;&gt;TRUE)</f>
        <v>1</v>
      </c>
      <c r="DM45" s="423" t="b">
        <f>OR(AND(Input!DN33=TRUE,SUM(Input!DN38)&gt;0),Input!DN33&lt;&gt;TRUE)</f>
        <v>1</v>
      </c>
      <c r="DN45" s="423" t="b">
        <f>OR(AND(Input!DO33=TRUE,SUM(Input!DO38)&gt;0),Input!DO33&lt;&gt;TRUE)</f>
        <v>1</v>
      </c>
      <c r="DO45" s="423" t="b">
        <f>OR(AND(Input!DP33=TRUE,SUM(Input!DP38)&gt;0),Input!DP33&lt;&gt;TRUE)</f>
        <v>1</v>
      </c>
      <c r="DP45" s="423" t="b">
        <f>OR(AND(Input!DQ33=TRUE,SUM(Input!DQ38)&gt;0),Input!DQ33&lt;&gt;TRUE)</f>
        <v>1</v>
      </c>
      <c r="DQ45" s="423" t="b">
        <f>OR(AND(Input!DR33=TRUE,SUM(Input!DR38)&gt;0),Input!DR33&lt;&gt;TRUE)</f>
        <v>1</v>
      </c>
      <c r="DR45" s="423" t="b">
        <f>OR(AND(Input!DS33=TRUE,SUM(Input!DS38)&gt;0),Input!DS33&lt;&gt;TRUE)</f>
        <v>1</v>
      </c>
      <c r="DS45" s="423" t="b">
        <f>OR(AND(Input!DT33=TRUE,SUM(Input!DT38)&gt;0),Input!DT33&lt;&gt;TRUE)</f>
        <v>1</v>
      </c>
      <c r="DT45" s="423" t="b">
        <f>OR(AND(Input!DU33=TRUE,SUM(Input!DU38)&gt;0),Input!DU33&lt;&gt;TRUE)</f>
        <v>1</v>
      </c>
      <c r="DU45" s="423" t="b">
        <f>OR(AND(Input!DV33=TRUE,SUM(Input!DV38)&gt;0),Input!DV33&lt;&gt;TRUE)</f>
        <v>1</v>
      </c>
      <c r="DV45" s="423" t="b">
        <f>OR(AND(Input!DW33=TRUE,SUM(Input!DW38)&gt;0),Input!DW33&lt;&gt;TRUE)</f>
        <v>1</v>
      </c>
      <c r="DW45" s="423" t="b">
        <f>OR(AND(Input!DX33=TRUE,SUM(Input!DX38)&gt;0),Input!DX33&lt;&gt;TRUE)</f>
        <v>1</v>
      </c>
      <c r="DX45" s="423" t="b">
        <f>OR(AND(Input!DY33=TRUE,SUM(Input!DY38)&gt;0),Input!DY33&lt;&gt;TRUE)</f>
        <v>1</v>
      </c>
      <c r="DY45" s="423" t="b">
        <f>OR(AND(Input!DZ33=TRUE,SUM(Input!DZ38)&gt;0),Input!DZ33&lt;&gt;TRUE)</f>
        <v>1</v>
      </c>
      <c r="DZ45" s="423" t="b">
        <f>OR(AND(Input!EA33=TRUE,SUM(Input!EA38)&gt;0),Input!EA33&lt;&gt;TRUE)</f>
        <v>1</v>
      </c>
      <c r="EA45" s="423" t="b">
        <f>OR(AND(Input!EB33=TRUE,SUM(Input!EB38)&gt;0),Input!EB33&lt;&gt;TRUE)</f>
        <v>1</v>
      </c>
      <c r="EB45" s="423" t="b">
        <f>OR(AND(Input!EC33=TRUE,SUM(Input!EC38)&gt;0),Input!EC33&lt;&gt;TRUE)</f>
        <v>1</v>
      </c>
      <c r="EC45" s="423" t="b">
        <f>OR(AND(Input!ED33=TRUE,SUM(Input!ED38)&gt;0),Input!ED33&lt;&gt;TRUE)</f>
        <v>1</v>
      </c>
      <c r="ED45" s="423" t="b">
        <f>OR(AND(Input!EE33=TRUE,SUM(Input!EE38)&gt;0),Input!EE33&lt;&gt;TRUE)</f>
        <v>1</v>
      </c>
      <c r="EE45" s="423" t="b">
        <f>OR(AND(Input!EF33=TRUE,SUM(Input!EF38)&gt;0),Input!EF33&lt;&gt;TRUE)</f>
        <v>1</v>
      </c>
      <c r="EF45" s="423" t="b">
        <f>OR(AND(Input!EG33=TRUE,SUM(Input!EG38)&gt;0),Input!EG33&lt;&gt;TRUE)</f>
        <v>1</v>
      </c>
      <c r="EG45" s="423" t="b">
        <f>OR(AND(Input!EH33=TRUE,SUM(Input!EH38)&gt;0),Input!EH33&lt;&gt;TRUE)</f>
        <v>1</v>
      </c>
      <c r="EH45" s="423" t="b">
        <f>OR(AND(Input!EI33=TRUE,SUM(Input!EI38)&gt;0),Input!EI33&lt;&gt;TRUE)</f>
        <v>1</v>
      </c>
      <c r="EI45" s="423" t="b">
        <f>OR(AND(Input!EJ33=TRUE,SUM(Input!EJ38)&gt;0),Input!EJ33&lt;&gt;TRUE)</f>
        <v>1</v>
      </c>
      <c r="EJ45" s="423" t="b">
        <f>OR(AND(Input!EK33=TRUE,SUM(Input!EK38)&gt;0),Input!EK33&lt;&gt;TRUE)</f>
        <v>1</v>
      </c>
      <c r="EK45" s="423" t="b">
        <f>OR(AND(Input!EL33=TRUE,SUM(Input!EL38)&gt;0),Input!EL33&lt;&gt;TRUE)</f>
        <v>1</v>
      </c>
      <c r="EL45" s="423" t="b">
        <f>OR(AND(Input!EM33=TRUE,SUM(Input!EM38)&gt;0),Input!EM33&lt;&gt;TRUE)</f>
        <v>1</v>
      </c>
      <c r="EM45" s="423" t="b">
        <f>OR(AND(Input!EN33=TRUE,SUM(Input!EN38)&gt;0),Input!EN33&lt;&gt;TRUE)</f>
        <v>1</v>
      </c>
      <c r="EN45" s="423" t="b">
        <f>OR(AND(Input!EO33=TRUE,SUM(Input!EO38)&gt;0),Input!EO33&lt;&gt;TRUE)</f>
        <v>1</v>
      </c>
      <c r="EO45" s="423" t="b">
        <f>OR(AND(Input!EP33=TRUE,SUM(Input!EP38)&gt;0),Input!EP33&lt;&gt;TRUE)</f>
        <v>1</v>
      </c>
      <c r="EP45" s="423" t="b">
        <f>OR(AND(Input!EQ33=TRUE,SUM(Input!EQ38)&gt;0),Input!EQ33&lt;&gt;TRUE)</f>
        <v>1</v>
      </c>
      <c r="EQ45" s="423" t="b">
        <f>OR(AND(Input!ER33=TRUE,SUM(Input!ER38)&gt;0),Input!ER33&lt;&gt;TRUE)</f>
        <v>1</v>
      </c>
      <c r="ER45" s="423" t="b">
        <f>OR(AND(Input!ES33=TRUE,SUM(Input!ES38)&gt;0),Input!ES33&lt;&gt;TRUE)</f>
        <v>1</v>
      </c>
      <c r="ES45" s="423" t="b">
        <f>OR(AND(Input!ET33=TRUE,SUM(Input!ET38)&gt;0),Input!ET33&lt;&gt;TRUE)</f>
        <v>1</v>
      </c>
      <c r="ET45" s="423" t="b">
        <f>OR(AND(Input!EU33=TRUE,SUM(Input!EU38)&gt;0),Input!EU33&lt;&gt;TRUE)</f>
        <v>1</v>
      </c>
      <c r="EU45" s="423" t="b">
        <f>OR(AND(Input!EV33=TRUE,SUM(Input!EV38)&gt;0),Input!EV33&lt;&gt;TRUE)</f>
        <v>1</v>
      </c>
      <c r="EV45" s="423" t="b">
        <f>OR(AND(Input!EW33=TRUE,SUM(Input!EW38)&gt;0),Input!EW33&lt;&gt;TRUE)</f>
        <v>1</v>
      </c>
      <c r="EW45" s="423" t="b">
        <f>OR(AND(Input!EX33=TRUE,SUM(Input!EX38)&gt;0),Input!EX33&lt;&gt;TRUE)</f>
        <v>1</v>
      </c>
      <c r="EX45" s="423" t="b">
        <f>OR(AND(Input!EY33=TRUE,SUM(Input!EY38)&gt;0),Input!EY33&lt;&gt;TRUE)</f>
        <v>1</v>
      </c>
      <c r="EY45" s="423" t="b">
        <f>OR(AND(Input!EZ33=TRUE,SUM(Input!EZ38)&gt;0),Input!EZ33&lt;&gt;TRUE)</f>
        <v>1</v>
      </c>
      <c r="EZ45" s="423" t="b">
        <f>OR(AND(Input!FA33=TRUE,SUM(Input!FA38)&gt;0),Input!FA33&lt;&gt;TRUE)</f>
        <v>1</v>
      </c>
      <c r="FA45" s="423" t="b">
        <f>OR(AND(Input!FB33=TRUE,SUM(Input!FB38)&gt;0),Input!FB33&lt;&gt;TRUE)</f>
        <v>1</v>
      </c>
      <c r="FB45" s="423" t="b">
        <f>OR(AND(Input!FC33=TRUE,SUM(Input!FC38)&gt;0),Input!FC33&lt;&gt;TRUE)</f>
        <v>1</v>
      </c>
      <c r="FC45" s="423" t="b">
        <f>OR(AND(Input!FD33=TRUE,SUM(Input!FD38)&gt;0),Input!FD33&lt;&gt;TRUE)</f>
        <v>1</v>
      </c>
      <c r="FD45" s="423" t="b">
        <f>OR(AND(Input!FE33=TRUE,SUM(Input!FE38)&gt;0),Input!FE33&lt;&gt;TRUE)</f>
        <v>1</v>
      </c>
      <c r="FE45" s="423" t="b">
        <f>OR(AND(Input!FF33=TRUE,SUM(Input!FF38)&gt;0),Input!FF33&lt;&gt;TRUE)</f>
        <v>1</v>
      </c>
      <c r="FF45" s="423" t="b">
        <f>OR(AND(Input!FG33=TRUE,SUM(Input!FG38)&gt;0),Input!FG33&lt;&gt;TRUE)</f>
        <v>1</v>
      </c>
      <c r="FG45" s="423" t="b">
        <f>OR(AND(Input!FH33=TRUE,SUM(Input!FH38)&gt;0),Input!FH33&lt;&gt;TRUE)</f>
        <v>1</v>
      </c>
      <c r="FH45" s="423" t="b">
        <f>OR(AND(Input!FI33=TRUE,SUM(Input!FI38)&gt;0),Input!FI33&lt;&gt;TRUE)</f>
        <v>1</v>
      </c>
      <c r="FI45" s="423" t="b">
        <f>OR(AND(Input!FJ33=TRUE,SUM(Input!FJ38)&gt;0),Input!FJ33&lt;&gt;TRUE)</f>
        <v>1</v>
      </c>
      <c r="FJ45" s="423" t="b">
        <f>OR(AND(Input!FK33=TRUE,SUM(Input!FK38)&gt;0),Input!FK33&lt;&gt;TRUE)</f>
        <v>1</v>
      </c>
      <c r="FK45" s="423" t="b">
        <f>OR(AND(Input!FL33=TRUE,SUM(Input!FL38)&gt;0),Input!FL33&lt;&gt;TRUE)</f>
        <v>1</v>
      </c>
      <c r="FL45" s="423" t="b">
        <f>OR(AND(Input!FM33=TRUE,SUM(Input!FM38)&gt;0),Input!FM33&lt;&gt;TRUE)</f>
        <v>1</v>
      </c>
      <c r="FM45" s="423" t="b">
        <f>OR(AND(Input!FN33=TRUE,SUM(Input!FN38)&gt;0),Input!FN33&lt;&gt;TRUE)</f>
        <v>1</v>
      </c>
      <c r="FN45" s="423" t="b">
        <f>OR(AND(Input!FO33=TRUE,SUM(Input!FO38)&gt;0),Input!FO33&lt;&gt;TRUE)</f>
        <v>1</v>
      </c>
      <c r="FO45" s="423" t="b">
        <f>OR(AND(Input!FP33=TRUE,SUM(Input!FP38)&gt;0),Input!FP33&lt;&gt;TRUE)</f>
        <v>1</v>
      </c>
      <c r="FP45" s="423" t="b">
        <f>OR(AND(Input!FQ33=TRUE,SUM(Input!FQ38)&gt;0),Input!FQ33&lt;&gt;TRUE)</f>
        <v>1</v>
      </c>
      <c r="FQ45" s="423" t="b">
        <f>OR(AND(Input!FR33=TRUE,SUM(Input!FR38)&gt;0),Input!FR33&lt;&gt;TRUE)</f>
        <v>1</v>
      </c>
      <c r="FR45" s="423" t="b">
        <f>OR(AND(Input!FS33=TRUE,SUM(Input!FS38)&gt;0),Input!FS33&lt;&gt;TRUE)</f>
        <v>1</v>
      </c>
      <c r="FS45" s="423" t="b">
        <f>OR(AND(Input!FT33=TRUE,SUM(Input!FT38)&gt;0),Input!FT33&lt;&gt;TRUE)</f>
        <v>1</v>
      </c>
      <c r="FT45" s="423" t="b">
        <f>OR(AND(Input!FU33=TRUE,SUM(Input!FU38)&gt;0),Input!FU33&lt;&gt;TRUE)</f>
        <v>1</v>
      </c>
      <c r="FU45" s="423" t="b">
        <f>OR(AND(Input!FV33=TRUE,SUM(Input!FV38)&gt;0),Input!FV33&lt;&gt;TRUE)</f>
        <v>1</v>
      </c>
      <c r="FV45" s="423" t="b">
        <f>OR(AND(Input!FW33=TRUE,SUM(Input!FW38)&gt;0),Input!FW33&lt;&gt;TRUE)</f>
        <v>1</v>
      </c>
      <c r="FW45" s="423" t="b">
        <f>OR(AND(Input!FX33=TRUE,SUM(Input!FX38)&gt;0),Input!FX33&lt;&gt;TRUE)</f>
        <v>1</v>
      </c>
      <c r="FX45" s="423" t="b">
        <f>OR(AND(Input!FY33=TRUE,SUM(Input!FY38)&gt;0),Input!FY33&lt;&gt;TRUE)</f>
        <v>1</v>
      </c>
      <c r="FY45" s="423" t="b">
        <f>OR(AND(Input!FZ33=TRUE,SUM(Input!FZ38)&gt;0),Input!FZ33&lt;&gt;TRUE)</f>
        <v>1</v>
      </c>
      <c r="FZ45" s="423" t="b">
        <f>OR(AND(Input!GA33=TRUE,SUM(Input!GA38)&gt;0),Input!GA33&lt;&gt;TRUE)</f>
        <v>1</v>
      </c>
      <c r="GA45" s="423" t="b">
        <f>OR(AND(Input!GB33=TRUE,SUM(Input!GB38)&gt;0),Input!GB33&lt;&gt;TRUE)</f>
        <v>1</v>
      </c>
      <c r="GB45" s="423" t="b">
        <f>OR(AND(Input!GC33=TRUE,SUM(Input!GC38)&gt;0),Input!GC33&lt;&gt;TRUE)</f>
        <v>1</v>
      </c>
      <c r="GC45" s="423" t="b">
        <f>OR(AND(Input!GD33=TRUE,SUM(Input!GD38)&gt;0),Input!GD33&lt;&gt;TRUE)</f>
        <v>1</v>
      </c>
      <c r="GD45" s="423" t="b">
        <f>OR(AND(Input!GE33=TRUE,SUM(Input!GE38)&gt;0),Input!GE33&lt;&gt;TRUE)</f>
        <v>1</v>
      </c>
      <c r="GE45" s="423" t="b">
        <f>OR(AND(Input!GF33=TRUE,SUM(Input!GF38)&gt;0),Input!GF33&lt;&gt;TRUE)</f>
        <v>1</v>
      </c>
      <c r="GF45" s="423" t="b">
        <f>OR(AND(Input!GG33=TRUE,SUM(Input!GG38)&gt;0),Input!GG33&lt;&gt;TRUE)</f>
        <v>1</v>
      </c>
      <c r="GG45" s="423" t="b">
        <f>OR(AND(Input!GH33=TRUE,SUM(Input!GH38)&gt;0),Input!GH33&lt;&gt;TRUE)</f>
        <v>1</v>
      </c>
      <c r="GH45" s="423" t="b">
        <f>OR(AND(Input!GI33=TRUE,SUM(Input!GI38)&gt;0),Input!GI33&lt;&gt;TRUE)</f>
        <v>1</v>
      </c>
      <c r="GI45" s="423" t="b">
        <f>OR(AND(Input!GJ33=TRUE,SUM(Input!GJ38)&gt;0),Input!GJ33&lt;&gt;TRUE)</f>
        <v>1</v>
      </c>
      <c r="GJ45" s="423" t="b">
        <f>OR(AND(Input!GK33=TRUE,SUM(Input!GK38)&gt;0),Input!GK33&lt;&gt;TRUE)</f>
        <v>1</v>
      </c>
      <c r="GK45" s="423" t="b">
        <f>OR(AND(Input!GL33=TRUE,SUM(Input!GL38)&gt;0),Input!GL33&lt;&gt;TRUE)</f>
        <v>1</v>
      </c>
      <c r="GL45" s="423" t="b">
        <f>OR(AND(Input!GM33=TRUE,SUM(Input!GM38)&gt;0),Input!GM33&lt;&gt;TRUE)</f>
        <v>1</v>
      </c>
      <c r="GM45" s="423" t="b">
        <f>OR(AND(Input!GN33=TRUE,SUM(Input!GN38)&gt;0),Input!GN33&lt;&gt;TRUE)</f>
        <v>1</v>
      </c>
      <c r="GN45" s="423" t="b">
        <f>OR(AND(Input!GO33=TRUE,SUM(Input!GO38)&gt;0),Input!GO33&lt;&gt;TRUE)</f>
        <v>1</v>
      </c>
      <c r="GO45" s="423" t="b">
        <f>OR(AND(Input!GP33=TRUE,SUM(Input!GP38)&gt;0),Input!GP33&lt;&gt;TRUE)</f>
        <v>1</v>
      </c>
      <c r="GP45" s="423" t="b">
        <f>OR(AND(Input!GQ33=TRUE,SUM(Input!GQ38)&gt;0),Input!GQ33&lt;&gt;TRUE)</f>
        <v>1</v>
      </c>
      <c r="GQ45" s="423" t="b">
        <f>OR(AND(Input!GR33=TRUE,SUM(Input!GR38)&gt;0),Input!GR33&lt;&gt;TRUE)</f>
        <v>1</v>
      </c>
      <c r="GR45" s="423" t="b">
        <f>OR(AND(Input!GS33=TRUE,SUM(Input!GS38)&gt;0),Input!GS33&lt;&gt;TRUE)</f>
        <v>1</v>
      </c>
      <c r="GS45" s="423" t="b">
        <f>OR(AND(Input!GT33=TRUE,SUM(Input!GT38)&gt;0),Input!GT33&lt;&gt;TRUE)</f>
        <v>1</v>
      </c>
    </row>
    <row r="46" spans="1:201">
      <c r="A46" s="433" t="s">
        <v>9541</v>
      </c>
      <c r="B46" s="423" t="b">
        <f>OR(AND(Input!C34=TRUE,SUM(Input!C39)&gt;0),Input!C34&lt;&gt;TRUE)</f>
        <v>1</v>
      </c>
      <c r="C46" s="423" t="b">
        <f>OR(AND(Input!D34=TRUE,SUM(Input!D39)&gt;0),Input!D34&lt;&gt;TRUE)</f>
        <v>1</v>
      </c>
      <c r="D46" s="423" t="b">
        <f>OR(AND(Input!E34=TRUE,SUM(Input!E39)&gt;0),Input!E34&lt;&gt;TRUE)</f>
        <v>1</v>
      </c>
      <c r="E46" s="423" t="b">
        <f>OR(AND(Input!F34=TRUE,SUM(Input!F39)&gt;0),Input!F34&lt;&gt;TRUE)</f>
        <v>1</v>
      </c>
      <c r="F46" s="423" t="b">
        <f>OR(AND(Input!G34=TRUE,SUM(Input!G39)&gt;0),Input!G34&lt;&gt;TRUE)</f>
        <v>1</v>
      </c>
      <c r="G46" s="423" t="b">
        <f>OR(AND(Input!H34=TRUE,SUM(Input!H39)&gt;0),Input!H34&lt;&gt;TRUE)</f>
        <v>1</v>
      </c>
      <c r="H46" s="423" t="b">
        <f>OR(AND(Input!I34=TRUE,SUM(Input!I39)&gt;0),Input!I34&lt;&gt;TRUE)</f>
        <v>1</v>
      </c>
      <c r="I46" s="423" t="b">
        <f>OR(AND(Input!J34=TRUE,SUM(Input!J39)&gt;0),Input!J34&lt;&gt;TRUE)</f>
        <v>1</v>
      </c>
      <c r="J46" s="423" t="b">
        <f>OR(AND(Input!K34=TRUE,SUM(Input!K39)&gt;0),Input!K34&lt;&gt;TRUE)</f>
        <v>1</v>
      </c>
      <c r="K46" s="423" t="b">
        <f>OR(AND(Input!L34=TRUE,SUM(Input!L39)&gt;0),Input!L34&lt;&gt;TRUE)</f>
        <v>1</v>
      </c>
      <c r="L46" s="423" t="b">
        <f>OR(AND(Input!M34=TRUE,SUM(Input!M39)&gt;0),Input!M34&lt;&gt;TRUE)</f>
        <v>1</v>
      </c>
      <c r="M46" s="423" t="b">
        <f>OR(AND(Input!N34=TRUE,SUM(Input!N39)&gt;0),Input!N34&lt;&gt;TRUE)</f>
        <v>1</v>
      </c>
      <c r="N46" s="423" t="b">
        <f>OR(AND(Input!O34=TRUE,SUM(Input!O39)&gt;0),Input!O34&lt;&gt;TRUE)</f>
        <v>1</v>
      </c>
      <c r="O46" s="423" t="b">
        <f>OR(AND(Input!P34=TRUE,SUM(Input!P39)&gt;0),Input!P34&lt;&gt;TRUE)</f>
        <v>1</v>
      </c>
      <c r="P46" s="423" t="b">
        <f>OR(AND(Input!Q34=TRUE,SUM(Input!Q39)&gt;0),Input!Q34&lt;&gt;TRUE)</f>
        <v>1</v>
      </c>
      <c r="Q46" s="423" t="b">
        <f>OR(AND(Input!R34=TRUE,SUM(Input!R39)&gt;0),Input!R34&lt;&gt;TRUE)</f>
        <v>1</v>
      </c>
      <c r="R46" s="423" t="b">
        <f>OR(AND(Input!S34=TRUE,SUM(Input!S39)&gt;0),Input!S34&lt;&gt;TRUE)</f>
        <v>1</v>
      </c>
      <c r="S46" s="423" t="b">
        <f>OR(AND(Input!T34=TRUE,SUM(Input!T39)&gt;0),Input!T34&lt;&gt;TRUE)</f>
        <v>1</v>
      </c>
      <c r="T46" s="423" t="b">
        <f>OR(AND(Input!U34=TRUE,SUM(Input!U39)&gt;0),Input!U34&lt;&gt;TRUE)</f>
        <v>1</v>
      </c>
      <c r="U46" s="423" t="b">
        <f>OR(AND(Input!V34=TRUE,SUM(Input!V39)&gt;0),Input!V34&lt;&gt;TRUE)</f>
        <v>1</v>
      </c>
      <c r="V46" s="423" t="b">
        <f>OR(AND(Input!W34=TRUE,SUM(Input!W39)&gt;0),Input!W34&lt;&gt;TRUE)</f>
        <v>1</v>
      </c>
      <c r="W46" s="423" t="b">
        <f>OR(AND(Input!X34=TRUE,SUM(Input!X39)&gt;0),Input!X34&lt;&gt;TRUE)</f>
        <v>1</v>
      </c>
      <c r="X46" s="423" t="b">
        <f>OR(AND(Input!Y34=TRUE,SUM(Input!Y39)&gt;0),Input!Y34&lt;&gt;TRUE)</f>
        <v>1</v>
      </c>
      <c r="Y46" s="423" t="b">
        <f>OR(AND(Input!Z34=TRUE,SUM(Input!Z39)&gt;0),Input!Z34&lt;&gt;TRUE)</f>
        <v>1</v>
      </c>
      <c r="Z46" s="423" t="b">
        <f>OR(AND(Input!AA34=TRUE,SUM(Input!AA39)&gt;0),Input!AA34&lt;&gt;TRUE)</f>
        <v>1</v>
      </c>
      <c r="AA46" s="423" t="b">
        <f>OR(AND(Input!AB34=TRUE,SUM(Input!AB39)&gt;0),Input!AB34&lt;&gt;TRUE)</f>
        <v>1</v>
      </c>
      <c r="AB46" s="423" t="b">
        <f>OR(AND(Input!AC34=TRUE,SUM(Input!AC39)&gt;0),Input!AC34&lt;&gt;TRUE)</f>
        <v>1</v>
      </c>
      <c r="AC46" s="423" t="b">
        <f>OR(AND(Input!AD34=TRUE,SUM(Input!AD39)&gt;0),Input!AD34&lt;&gt;TRUE)</f>
        <v>1</v>
      </c>
      <c r="AD46" s="423" t="b">
        <f>OR(AND(Input!AE34=TRUE,SUM(Input!AE39)&gt;0),Input!AE34&lt;&gt;TRUE)</f>
        <v>1</v>
      </c>
      <c r="AE46" s="423" t="b">
        <f>OR(AND(Input!AF34=TRUE,SUM(Input!AF39)&gt;0),Input!AF34&lt;&gt;TRUE)</f>
        <v>1</v>
      </c>
      <c r="AF46" s="423" t="b">
        <f>OR(AND(Input!AG34=TRUE,SUM(Input!AG39)&gt;0),Input!AG34&lt;&gt;TRUE)</f>
        <v>1</v>
      </c>
      <c r="AG46" s="423" t="b">
        <f>OR(AND(Input!AH34=TRUE,SUM(Input!AH39)&gt;0),Input!AH34&lt;&gt;TRUE)</f>
        <v>1</v>
      </c>
      <c r="AH46" s="423" t="b">
        <f>OR(AND(Input!AI34=TRUE,SUM(Input!AI39)&gt;0),Input!AI34&lt;&gt;TRUE)</f>
        <v>1</v>
      </c>
      <c r="AI46" s="423" t="b">
        <f>OR(AND(Input!AJ34=TRUE,SUM(Input!AJ39)&gt;0),Input!AJ34&lt;&gt;TRUE)</f>
        <v>1</v>
      </c>
      <c r="AJ46" s="423" t="b">
        <f>OR(AND(Input!AK34=TRUE,SUM(Input!AK39)&gt;0),Input!AK34&lt;&gt;TRUE)</f>
        <v>1</v>
      </c>
      <c r="AK46" s="423" t="b">
        <f>OR(AND(Input!AL34=TRUE,SUM(Input!AL39)&gt;0),Input!AL34&lt;&gt;TRUE)</f>
        <v>1</v>
      </c>
      <c r="AL46" s="423" t="b">
        <f>OR(AND(Input!AM34=TRUE,SUM(Input!AM39)&gt;0),Input!AM34&lt;&gt;TRUE)</f>
        <v>1</v>
      </c>
      <c r="AM46" s="423" t="b">
        <f>OR(AND(Input!AN34=TRUE,SUM(Input!AN39)&gt;0),Input!AN34&lt;&gt;TRUE)</f>
        <v>1</v>
      </c>
      <c r="AN46" s="423" t="b">
        <f>OR(AND(Input!AO34=TRUE,SUM(Input!AO39)&gt;0),Input!AO34&lt;&gt;TRUE)</f>
        <v>1</v>
      </c>
      <c r="AO46" s="423" t="b">
        <f>OR(AND(Input!AP34=TRUE,SUM(Input!AP39)&gt;0),Input!AP34&lt;&gt;TRUE)</f>
        <v>1</v>
      </c>
      <c r="AP46" s="423" t="b">
        <f>OR(AND(Input!AQ34=TRUE,SUM(Input!AQ39)&gt;0),Input!AQ34&lt;&gt;TRUE)</f>
        <v>1</v>
      </c>
      <c r="AQ46" s="423" t="b">
        <f>OR(AND(Input!AR34=TRUE,SUM(Input!AR39)&gt;0),Input!AR34&lt;&gt;TRUE)</f>
        <v>1</v>
      </c>
      <c r="AR46" s="423" t="b">
        <f>OR(AND(Input!AS34=TRUE,SUM(Input!AS39)&gt;0),Input!AS34&lt;&gt;TRUE)</f>
        <v>1</v>
      </c>
      <c r="AS46" s="423" t="b">
        <f>OR(AND(Input!AT34=TRUE,SUM(Input!AT39)&gt;0),Input!AT34&lt;&gt;TRUE)</f>
        <v>1</v>
      </c>
      <c r="AT46" s="423" t="b">
        <f>OR(AND(Input!AU34=TRUE,SUM(Input!AU39)&gt;0),Input!AU34&lt;&gt;TRUE)</f>
        <v>1</v>
      </c>
      <c r="AU46" s="423" t="b">
        <f>OR(AND(Input!AV34=TRUE,SUM(Input!AV39)&gt;0),Input!AV34&lt;&gt;TRUE)</f>
        <v>1</v>
      </c>
      <c r="AV46" s="423" t="b">
        <f>OR(AND(Input!AW34=TRUE,SUM(Input!AW39)&gt;0),Input!AW34&lt;&gt;TRUE)</f>
        <v>1</v>
      </c>
      <c r="AW46" s="423" t="b">
        <f>OR(AND(Input!AX34=TRUE,SUM(Input!AX39)&gt;0),Input!AX34&lt;&gt;TRUE)</f>
        <v>1</v>
      </c>
      <c r="AX46" s="423" t="b">
        <f>OR(AND(Input!AY34=TRUE,SUM(Input!AY39)&gt;0),Input!AY34&lt;&gt;TRUE)</f>
        <v>1</v>
      </c>
      <c r="AY46" s="423" t="b">
        <f>OR(AND(Input!AZ34=TRUE,SUM(Input!AZ39)&gt;0),Input!AZ34&lt;&gt;TRUE)</f>
        <v>1</v>
      </c>
      <c r="AZ46" s="423" t="b">
        <f>OR(AND(Input!BA34=TRUE,SUM(Input!BA39)&gt;0),Input!BA34&lt;&gt;TRUE)</f>
        <v>1</v>
      </c>
      <c r="BA46" s="423" t="b">
        <f>OR(AND(Input!BB34=TRUE,SUM(Input!BB39)&gt;0),Input!BB34&lt;&gt;TRUE)</f>
        <v>1</v>
      </c>
      <c r="BB46" s="423" t="b">
        <f>OR(AND(Input!BC34=TRUE,SUM(Input!BC39)&gt;0),Input!BC34&lt;&gt;TRUE)</f>
        <v>1</v>
      </c>
      <c r="BC46" s="423" t="b">
        <f>OR(AND(Input!BD34=TRUE,SUM(Input!BD39)&gt;0),Input!BD34&lt;&gt;TRUE)</f>
        <v>1</v>
      </c>
      <c r="BD46" s="423" t="b">
        <f>OR(AND(Input!BE34=TRUE,SUM(Input!BE39)&gt;0),Input!BE34&lt;&gt;TRUE)</f>
        <v>1</v>
      </c>
      <c r="BE46" s="423" t="b">
        <f>OR(AND(Input!BF34=TRUE,SUM(Input!BF39)&gt;0),Input!BF34&lt;&gt;TRUE)</f>
        <v>1</v>
      </c>
      <c r="BF46" s="423" t="b">
        <f>OR(AND(Input!BG34=TRUE,SUM(Input!BG39)&gt;0),Input!BG34&lt;&gt;TRUE)</f>
        <v>1</v>
      </c>
      <c r="BG46" s="423" t="b">
        <f>OR(AND(Input!BH34=TRUE,SUM(Input!BH39)&gt;0),Input!BH34&lt;&gt;TRUE)</f>
        <v>1</v>
      </c>
      <c r="BH46" s="423" t="b">
        <f>OR(AND(Input!BI34=TRUE,SUM(Input!BI39)&gt;0),Input!BI34&lt;&gt;TRUE)</f>
        <v>1</v>
      </c>
      <c r="BI46" s="423" t="b">
        <f>OR(AND(Input!BJ34=TRUE,SUM(Input!BJ39)&gt;0),Input!BJ34&lt;&gt;TRUE)</f>
        <v>1</v>
      </c>
      <c r="BJ46" s="423" t="b">
        <f>OR(AND(Input!BK34=TRUE,SUM(Input!BK39)&gt;0),Input!BK34&lt;&gt;TRUE)</f>
        <v>1</v>
      </c>
      <c r="BK46" s="423" t="b">
        <f>OR(AND(Input!BL34=TRUE,SUM(Input!BL39)&gt;0),Input!BL34&lt;&gt;TRUE)</f>
        <v>1</v>
      </c>
      <c r="BL46" s="423" t="b">
        <f>OR(AND(Input!BM34=TRUE,SUM(Input!BM39)&gt;0),Input!BM34&lt;&gt;TRUE)</f>
        <v>1</v>
      </c>
      <c r="BM46" s="423" t="b">
        <f>OR(AND(Input!BN34=TRUE,SUM(Input!BN39)&gt;0),Input!BN34&lt;&gt;TRUE)</f>
        <v>1</v>
      </c>
      <c r="BN46" s="423" t="b">
        <f>OR(AND(Input!BO34=TRUE,SUM(Input!BO39)&gt;0),Input!BO34&lt;&gt;TRUE)</f>
        <v>1</v>
      </c>
      <c r="BO46" s="423" t="b">
        <f>OR(AND(Input!BP34=TRUE,SUM(Input!BP39)&gt;0),Input!BP34&lt;&gt;TRUE)</f>
        <v>1</v>
      </c>
      <c r="BP46" s="423" t="b">
        <f>OR(AND(Input!BQ34=TRUE,SUM(Input!BQ39)&gt;0),Input!BQ34&lt;&gt;TRUE)</f>
        <v>1</v>
      </c>
      <c r="BQ46" s="423" t="b">
        <f>OR(AND(Input!BR34=TRUE,SUM(Input!BR39)&gt;0),Input!BR34&lt;&gt;TRUE)</f>
        <v>1</v>
      </c>
      <c r="BR46" s="423" t="b">
        <f>OR(AND(Input!BS34=TRUE,SUM(Input!BS39)&gt;0),Input!BS34&lt;&gt;TRUE)</f>
        <v>1</v>
      </c>
      <c r="BS46" s="423" t="b">
        <f>OR(AND(Input!BT34=TRUE,SUM(Input!BT39)&gt;0),Input!BT34&lt;&gt;TRUE)</f>
        <v>1</v>
      </c>
      <c r="BT46" s="423" t="b">
        <f>OR(AND(Input!BU34=TRUE,SUM(Input!BU39)&gt;0),Input!BU34&lt;&gt;TRUE)</f>
        <v>1</v>
      </c>
      <c r="BU46" s="423" t="b">
        <f>OR(AND(Input!BV34=TRUE,SUM(Input!BV39)&gt;0),Input!BV34&lt;&gt;TRUE)</f>
        <v>1</v>
      </c>
      <c r="BV46" s="423" t="b">
        <f>OR(AND(Input!BW34=TRUE,SUM(Input!BW39)&gt;0),Input!BW34&lt;&gt;TRUE)</f>
        <v>1</v>
      </c>
      <c r="BW46" s="423" t="b">
        <f>OR(AND(Input!BX34=TRUE,SUM(Input!BX39)&gt;0),Input!BX34&lt;&gt;TRUE)</f>
        <v>1</v>
      </c>
      <c r="BX46" s="423" t="b">
        <f>OR(AND(Input!BY34=TRUE,SUM(Input!BY39)&gt;0),Input!BY34&lt;&gt;TRUE)</f>
        <v>1</v>
      </c>
      <c r="BY46" s="423" t="b">
        <f>OR(AND(Input!BZ34=TRUE,SUM(Input!BZ39)&gt;0),Input!BZ34&lt;&gt;TRUE)</f>
        <v>1</v>
      </c>
      <c r="BZ46" s="423" t="b">
        <f>OR(AND(Input!CA34=TRUE,SUM(Input!CA39)&gt;0),Input!CA34&lt;&gt;TRUE)</f>
        <v>1</v>
      </c>
      <c r="CA46" s="423" t="b">
        <f>OR(AND(Input!CB34=TRUE,SUM(Input!CB39)&gt;0),Input!CB34&lt;&gt;TRUE)</f>
        <v>1</v>
      </c>
      <c r="CB46" s="423" t="b">
        <f>OR(AND(Input!CC34=TRUE,SUM(Input!CC39)&gt;0),Input!CC34&lt;&gt;TRUE)</f>
        <v>1</v>
      </c>
      <c r="CC46" s="423" t="b">
        <f>OR(AND(Input!CD34=TRUE,SUM(Input!CD39)&gt;0),Input!CD34&lt;&gt;TRUE)</f>
        <v>1</v>
      </c>
      <c r="CD46" s="423" t="b">
        <f>OR(AND(Input!CE34=TRUE,SUM(Input!CE39)&gt;0),Input!CE34&lt;&gt;TRUE)</f>
        <v>1</v>
      </c>
      <c r="CE46" s="423" t="b">
        <f>OR(AND(Input!CF34=TRUE,SUM(Input!CF39)&gt;0),Input!CF34&lt;&gt;TRUE)</f>
        <v>1</v>
      </c>
      <c r="CF46" s="423" t="b">
        <f>OR(AND(Input!CG34=TRUE,SUM(Input!CG39)&gt;0),Input!CG34&lt;&gt;TRUE)</f>
        <v>1</v>
      </c>
      <c r="CG46" s="423" t="b">
        <f>OR(AND(Input!CH34=TRUE,SUM(Input!CH39)&gt;0),Input!CH34&lt;&gt;TRUE)</f>
        <v>1</v>
      </c>
      <c r="CH46" s="423" t="b">
        <f>OR(AND(Input!CI34=TRUE,SUM(Input!CI39)&gt;0),Input!CI34&lt;&gt;TRUE)</f>
        <v>1</v>
      </c>
      <c r="CI46" s="423" t="b">
        <f>OR(AND(Input!CJ34=TRUE,SUM(Input!CJ39)&gt;0),Input!CJ34&lt;&gt;TRUE)</f>
        <v>1</v>
      </c>
      <c r="CJ46" s="423" t="b">
        <f>OR(AND(Input!CK34=TRUE,SUM(Input!CK39)&gt;0),Input!CK34&lt;&gt;TRUE)</f>
        <v>1</v>
      </c>
      <c r="CK46" s="423" t="b">
        <f>OR(AND(Input!CL34=TRUE,SUM(Input!CL39)&gt;0),Input!CL34&lt;&gt;TRUE)</f>
        <v>1</v>
      </c>
      <c r="CL46" s="423" t="b">
        <f>OR(AND(Input!CM34=TRUE,SUM(Input!CM39)&gt;0),Input!CM34&lt;&gt;TRUE)</f>
        <v>1</v>
      </c>
      <c r="CM46" s="423" t="b">
        <f>OR(AND(Input!CN34=TRUE,SUM(Input!CN39)&gt;0),Input!CN34&lt;&gt;TRUE)</f>
        <v>1</v>
      </c>
      <c r="CN46" s="423" t="b">
        <f>OR(AND(Input!CO34=TRUE,SUM(Input!CO39)&gt;0),Input!CO34&lt;&gt;TRUE)</f>
        <v>1</v>
      </c>
      <c r="CO46" s="423" t="b">
        <f>OR(AND(Input!CP34=TRUE,SUM(Input!CP39)&gt;0),Input!CP34&lt;&gt;TRUE)</f>
        <v>1</v>
      </c>
      <c r="CP46" s="423" t="b">
        <f>OR(AND(Input!CQ34=TRUE,SUM(Input!CQ39)&gt;0),Input!CQ34&lt;&gt;TRUE)</f>
        <v>1</v>
      </c>
      <c r="CQ46" s="423" t="b">
        <f>OR(AND(Input!CR34=TRUE,SUM(Input!CR39)&gt;0),Input!CR34&lt;&gt;TRUE)</f>
        <v>1</v>
      </c>
      <c r="CR46" s="423" t="b">
        <f>OR(AND(Input!CS34=TRUE,SUM(Input!CS39)&gt;0),Input!CS34&lt;&gt;TRUE)</f>
        <v>1</v>
      </c>
      <c r="CS46" s="423" t="b">
        <f>OR(AND(Input!CT34=TRUE,SUM(Input!CT39)&gt;0),Input!CT34&lt;&gt;TRUE)</f>
        <v>1</v>
      </c>
      <c r="CT46" s="423" t="b">
        <f>OR(AND(Input!CU34=TRUE,SUM(Input!CU39)&gt;0),Input!CU34&lt;&gt;TRUE)</f>
        <v>1</v>
      </c>
      <c r="CU46" s="423" t="b">
        <f>OR(AND(Input!CV34=TRUE,SUM(Input!CV39)&gt;0),Input!CV34&lt;&gt;TRUE)</f>
        <v>1</v>
      </c>
      <c r="CV46" s="423" t="b">
        <f>OR(AND(Input!CW34=TRUE,SUM(Input!CW39)&gt;0),Input!CW34&lt;&gt;TRUE)</f>
        <v>1</v>
      </c>
      <c r="CW46" s="423" t="b">
        <f>OR(AND(Input!CX34=TRUE,SUM(Input!CX39)&gt;0),Input!CX34&lt;&gt;TRUE)</f>
        <v>1</v>
      </c>
      <c r="CX46" s="423" t="b">
        <f>OR(AND(Input!CY34=TRUE,SUM(Input!CY39)&gt;0),Input!CY34&lt;&gt;TRUE)</f>
        <v>1</v>
      </c>
      <c r="CY46" s="423" t="b">
        <f>OR(AND(Input!CZ34=TRUE,SUM(Input!CZ39)&gt;0),Input!CZ34&lt;&gt;TRUE)</f>
        <v>1</v>
      </c>
      <c r="CZ46" s="423" t="b">
        <f>OR(AND(Input!DA34=TRUE,SUM(Input!DA39)&gt;0),Input!DA34&lt;&gt;TRUE)</f>
        <v>1</v>
      </c>
      <c r="DA46" s="423" t="b">
        <f>OR(AND(Input!DB34=TRUE,SUM(Input!DB39)&gt;0),Input!DB34&lt;&gt;TRUE)</f>
        <v>1</v>
      </c>
      <c r="DB46" s="423" t="b">
        <f>OR(AND(Input!DC34=TRUE,SUM(Input!DC39)&gt;0),Input!DC34&lt;&gt;TRUE)</f>
        <v>1</v>
      </c>
      <c r="DC46" s="423" t="b">
        <f>OR(AND(Input!DD34=TRUE,SUM(Input!DD39)&gt;0),Input!DD34&lt;&gt;TRUE)</f>
        <v>1</v>
      </c>
      <c r="DD46" s="423" t="b">
        <f>OR(AND(Input!DE34=TRUE,SUM(Input!DE39)&gt;0),Input!DE34&lt;&gt;TRUE)</f>
        <v>1</v>
      </c>
      <c r="DE46" s="423" t="b">
        <f>OR(AND(Input!DF34=TRUE,SUM(Input!DF39)&gt;0),Input!DF34&lt;&gt;TRUE)</f>
        <v>1</v>
      </c>
      <c r="DF46" s="423" t="b">
        <f>OR(AND(Input!DG34=TRUE,SUM(Input!DG39)&gt;0),Input!DG34&lt;&gt;TRUE)</f>
        <v>1</v>
      </c>
      <c r="DG46" s="423" t="b">
        <f>OR(AND(Input!DH34=TRUE,SUM(Input!DH39)&gt;0),Input!DH34&lt;&gt;TRUE)</f>
        <v>1</v>
      </c>
      <c r="DH46" s="423" t="b">
        <f>OR(AND(Input!DI34=TRUE,SUM(Input!DI39)&gt;0),Input!DI34&lt;&gt;TRUE)</f>
        <v>1</v>
      </c>
      <c r="DI46" s="423" t="b">
        <f>OR(AND(Input!DJ34=TRUE,SUM(Input!DJ39)&gt;0),Input!DJ34&lt;&gt;TRUE)</f>
        <v>1</v>
      </c>
      <c r="DJ46" s="423" t="b">
        <f>OR(AND(Input!DK34=TRUE,SUM(Input!DK39)&gt;0),Input!DK34&lt;&gt;TRUE)</f>
        <v>1</v>
      </c>
      <c r="DK46" s="423" t="b">
        <f>OR(AND(Input!DL34=TRUE,SUM(Input!DL39)&gt;0),Input!DL34&lt;&gt;TRUE)</f>
        <v>1</v>
      </c>
      <c r="DL46" s="423" t="b">
        <f>OR(AND(Input!DM34=TRUE,SUM(Input!DM39)&gt;0),Input!DM34&lt;&gt;TRUE)</f>
        <v>1</v>
      </c>
      <c r="DM46" s="423" t="b">
        <f>OR(AND(Input!DN34=TRUE,SUM(Input!DN39)&gt;0),Input!DN34&lt;&gt;TRUE)</f>
        <v>1</v>
      </c>
      <c r="DN46" s="423" t="b">
        <f>OR(AND(Input!DO34=TRUE,SUM(Input!DO39)&gt;0),Input!DO34&lt;&gt;TRUE)</f>
        <v>1</v>
      </c>
      <c r="DO46" s="423" t="b">
        <f>OR(AND(Input!DP34=TRUE,SUM(Input!DP39)&gt;0),Input!DP34&lt;&gt;TRUE)</f>
        <v>1</v>
      </c>
      <c r="DP46" s="423" t="b">
        <f>OR(AND(Input!DQ34=TRUE,SUM(Input!DQ39)&gt;0),Input!DQ34&lt;&gt;TRUE)</f>
        <v>1</v>
      </c>
      <c r="DQ46" s="423" t="b">
        <f>OR(AND(Input!DR34=TRUE,SUM(Input!DR39)&gt;0),Input!DR34&lt;&gt;TRUE)</f>
        <v>1</v>
      </c>
      <c r="DR46" s="423" t="b">
        <f>OR(AND(Input!DS34=TRUE,SUM(Input!DS39)&gt;0),Input!DS34&lt;&gt;TRUE)</f>
        <v>1</v>
      </c>
      <c r="DS46" s="423" t="b">
        <f>OR(AND(Input!DT34=TRUE,SUM(Input!DT39)&gt;0),Input!DT34&lt;&gt;TRUE)</f>
        <v>1</v>
      </c>
      <c r="DT46" s="423" t="b">
        <f>OR(AND(Input!DU34=TRUE,SUM(Input!DU39)&gt;0),Input!DU34&lt;&gt;TRUE)</f>
        <v>1</v>
      </c>
      <c r="DU46" s="423" t="b">
        <f>OR(AND(Input!DV34=TRUE,SUM(Input!DV39)&gt;0),Input!DV34&lt;&gt;TRUE)</f>
        <v>1</v>
      </c>
      <c r="DV46" s="423" t="b">
        <f>OR(AND(Input!DW34=TRUE,SUM(Input!DW39)&gt;0),Input!DW34&lt;&gt;TRUE)</f>
        <v>1</v>
      </c>
      <c r="DW46" s="423" t="b">
        <f>OR(AND(Input!DX34=TRUE,SUM(Input!DX39)&gt;0),Input!DX34&lt;&gt;TRUE)</f>
        <v>1</v>
      </c>
      <c r="DX46" s="423" t="b">
        <f>OR(AND(Input!DY34=TRUE,SUM(Input!DY39)&gt;0),Input!DY34&lt;&gt;TRUE)</f>
        <v>1</v>
      </c>
      <c r="DY46" s="423" t="b">
        <f>OR(AND(Input!DZ34=TRUE,SUM(Input!DZ39)&gt;0),Input!DZ34&lt;&gt;TRUE)</f>
        <v>1</v>
      </c>
      <c r="DZ46" s="423" t="b">
        <f>OR(AND(Input!EA34=TRUE,SUM(Input!EA39)&gt;0),Input!EA34&lt;&gt;TRUE)</f>
        <v>1</v>
      </c>
      <c r="EA46" s="423" t="b">
        <f>OR(AND(Input!EB34=TRUE,SUM(Input!EB39)&gt;0),Input!EB34&lt;&gt;TRUE)</f>
        <v>1</v>
      </c>
      <c r="EB46" s="423" t="b">
        <f>OR(AND(Input!EC34=TRUE,SUM(Input!EC39)&gt;0),Input!EC34&lt;&gt;TRUE)</f>
        <v>1</v>
      </c>
      <c r="EC46" s="423" t="b">
        <f>OR(AND(Input!ED34=TRUE,SUM(Input!ED39)&gt;0),Input!ED34&lt;&gt;TRUE)</f>
        <v>1</v>
      </c>
      <c r="ED46" s="423" t="b">
        <f>OR(AND(Input!EE34=TRUE,SUM(Input!EE39)&gt;0),Input!EE34&lt;&gt;TRUE)</f>
        <v>1</v>
      </c>
      <c r="EE46" s="423" t="b">
        <f>OR(AND(Input!EF34=TRUE,SUM(Input!EF39)&gt;0),Input!EF34&lt;&gt;TRUE)</f>
        <v>1</v>
      </c>
      <c r="EF46" s="423" t="b">
        <f>OR(AND(Input!EG34=TRUE,SUM(Input!EG39)&gt;0),Input!EG34&lt;&gt;TRUE)</f>
        <v>1</v>
      </c>
      <c r="EG46" s="423" t="b">
        <f>OR(AND(Input!EH34=TRUE,SUM(Input!EH39)&gt;0),Input!EH34&lt;&gt;TRUE)</f>
        <v>1</v>
      </c>
      <c r="EH46" s="423" t="b">
        <f>OR(AND(Input!EI34=TRUE,SUM(Input!EI39)&gt;0),Input!EI34&lt;&gt;TRUE)</f>
        <v>1</v>
      </c>
      <c r="EI46" s="423" t="b">
        <f>OR(AND(Input!EJ34=TRUE,SUM(Input!EJ39)&gt;0),Input!EJ34&lt;&gt;TRUE)</f>
        <v>1</v>
      </c>
      <c r="EJ46" s="423" t="b">
        <f>OR(AND(Input!EK34=TRUE,SUM(Input!EK39)&gt;0),Input!EK34&lt;&gt;TRUE)</f>
        <v>1</v>
      </c>
      <c r="EK46" s="423" t="b">
        <f>OR(AND(Input!EL34=TRUE,SUM(Input!EL39)&gt;0),Input!EL34&lt;&gt;TRUE)</f>
        <v>1</v>
      </c>
      <c r="EL46" s="423" t="b">
        <f>OR(AND(Input!EM34=TRUE,SUM(Input!EM39)&gt;0),Input!EM34&lt;&gt;TRUE)</f>
        <v>1</v>
      </c>
      <c r="EM46" s="423" t="b">
        <f>OR(AND(Input!EN34=TRUE,SUM(Input!EN39)&gt;0),Input!EN34&lt;&gt;TRUE)</f>
        <v>1</v>
      </c>
      <c r="EN46" s="423" t="b">
        <f>OR(AND(Input!EO34=TRUE,SUM(Input!EO39)&gt;0),Input!EO34&lt;&gt;TRUE)</f>
        <v>1</v>
      </c>
      <c r="EO46" s="423" t="b">
        <f>OR(AND(Input!EP34=TRUE,SUM(Input!EP39)&gt;0),Input!EP34&lt;&gt;TRUE)</f>
        <v>1</v>
      </c>
      <c r="EP46" s="423" t="b">
        <f>OR(AND(Input!EQ34=TRUE,SUM(Input!EQ39)&gt;0),Input!EQ34&lt;&gt;TRUE)</f>
        <v>1</v>
      </c>
      <c r="EQ46" s="423" t="b">
        <f>OR(AND(Input!ER34=TRUE,SUM(Input!ER39)&gt;0),Input!ER34&lt;&gt;TRUE)</f>
        <v>1</v>
      </c>
      <c r="ER46" s="423" t="b">
        <f>OR(AND(Input!ES34=TRUE,SUM(Input!ES39)&gt;0),Input!ES34&lt;&gt;TRUE)</f>
        <v>1</v>
      </c>
      <c r="ES46" s="423" t="b">
        <f>OR(AND(Input!ET34=TRUE,SUM(Input!ET39)&gt;0),Input!ET34&lt;&gt;TRUE)</f>
        <v>1</v>
      </c>
      <c r="ET46" s="423" t="b">
        <f>OR(AND(Input!EU34=TRUE,SUM(Input!EU39)&gt;0),Input!EU34&lt;&gt;TRUE)</f>
        <v>1</v>
      </c>
      <c r="EU46" s="423" t="b">
        <f>OR(AND(Input!EV34=TRUE,SUM(Input!EV39)&gt;0),Input!EV34&lt;&gt;TRUE)</f>
        <v>1</v>
      </c>
      <c r="EV46" s="423" t="b">
        <f>OR(AND(Input!EW34=TRUE,SUM(Input!EW39)&gt;0),Input!EW34&lt;&gt;TRUE)</f>
        <v>1</v>
      </c>
      <c r="EW46" s="423" t="b">
        <f>OR(AND(Input!EX34=TRUE,SUM(Input!EX39)&gt;0),Input!EX34&lt;&gt;TRUE)</f>
        <v>1</v>
      </c>
      <c r="EX46" s="423" t="b">
        <f>OR(AND(Input!EY34=TRUE,SUM(Input!EY39)&gt;0),Input!EY34&lt;&gt;TRUE)</f>
        <v>1</v>
      </c>
      <c r="EY46" s="423" t="b">
        <f>OR(AND(Input!EZ34=TRUE,SUM(Input!EZ39)&gt;0),Input!EZ34&lt;&gt;TRUE)</f>
        <v>1</v>
      </c>
      <c r="EZ46" s="423" t="b">
        <f>OR(AND(Input!FA34=TRUE,SUM(Input!FA39)&gt;0),Input!FA34&lt;&gt;TRUE)</f>
        <v>1</v>
      </c>
      <c r="FA46" s="423" t="b">
        <f>OR(AND(Input!FB34=TRUE,SUM(Input!FB39)&gt;0),Input!FB34&lt;&gt;TRUE)</f>
        <v>1</v>
      </c>
      <c r="FB46" s="423" t="b">
        <f>OR(AND(Input!FC34=TRUE,SUM(Input!FC39)&gt;0),Input!FC34&lt;&gt;TRUE)</f>
        <v>1</v>
      </c>
      <c r="FC46" s="423" t="b">
        <f>OR(AND(Input!FD34=TRUE,SUM(Input!FD39)&gt;0),Input!FD34&lt;&gt;TRUE)</f>
        <v>1</v>
      </c>
      <c r="FD46" s="423" t="b">
        <f>OR(AND(Input!FE34=TRUE,SUM(Input!FE39)&gt;0),Input!FE34&lt;&gt;TRUE)</f>
        <v>1</v>
      </c>
      <c r="FE46" s="423" t="b">
        <f>OR(AND(Input!FF34=TRUE,SUM(Input!FF39)&gt;0),Input!FF34&lt;&gt;TRUE)</f>
        <v>1</v>
      </c>
      <c r="FF46" s="423" t="b">
        <f>OR(AND(Input!FG34=TRUE,SUM(Input!FG39)&gt;0),Input!FG34&lt;&gt;TRUE)</f>
        <v>1</v>
      </c>
      <c r="FG46" s="423" t="b">
        <f>OR(AND(Input!FH34=TRUE,SUM(Input!FH39)&gt;0),Input!FH34&lt;&gt;TRUE)</f>
        <v>1</v>
      </c>
      <c r="FH46" s="423" t="b">
        <f>OR(AND(Input!FI34=TRUE,SUM(Input!FI39)&gt;0),Input!FI34&lt;&gt;TRUE)</f>
        <v>1</v>
      </c>
      <c r="FI46" s="423" t="b">
        <f>OR(AND(Input!FJ34=TRUE,SUM(Input!FJ39)&gt;0),Input!FJ34&lt;&gt;TRUE)</f>
        <v>1</v>
      </c>
      <c r="FJ46" s="423" t="b">
        <f>OR(AND(Input!FK34=TRUE,SUM(Input!FK39)&gt;0),Input!FK34&lt;&gt;TRUE)</f>
        <v>1</v>
      </c>
      <c r="FK46" s="423" t="b">
        <f>OR(AND(Input!FL34=TRUE,SUM(Input!FL39)&gt;0),Input!FL34&lt;&gt;TRUE)</f>
        <v>1</v>
      </c>
      <c r="FL46" s="423" t="b">
        <f>OR(AND(Input!FM34=TRUE,SUM(Input!FM39)&gt;0),Input!FM34&lt;&gt;TRUE)</f>
        <v>1</v>
      </c>
      <c r="FM46" s="423" t="b">
        <f>OR(AND(Input!FN34=TRUE,SUM(Input!FN39)&gt;0),Input!FN34&lt;&gt;TRUE)</f>
        <v>1</v>
      </c>
      <c r="FN46" s="423" t="b">
        <f>OR(AND(Input!FO34=TRUE,SUM(Input!FO39)&gt;0),Input!FO34&lt;&gt;TRUE)</f>
        <v>1</v>
      </c>
      <c r="FO46" s="423" t="b">
        <f>OR(AND(Input!FP34=TRUE,SUM(Input!FP39)&gt;0),Input!FP34&lt;&gt;TRUE)</f>
        <v>1</v>
      </c>
      <c r="FP46" s="423" t="b">
        <f>OR(AND(Input!FQ34=TRUE,SUM(Input!FQ39)&gt;0),Input!FQ34&lt;&gt;TRUE)</f>
        <v>1</v>
      </c>
      <c r="FQ46" s="423" t="b">
        <f>OR(AND(Input!FR34=TRUE,SUM(Input!FR39)&gt;0),Input!FR34&lt;&gt;TRUE)</f>
        <v>1</v>
      </c>
      <c r="FR46" s="423" t="b">
        <f>OR(AND(Input!FS34=TRUE,SUM(Input!FS39)&gt;0),Input!FS34&lt;&gt;TRUE)</f>
        <v>1</v>
      </c>
      <c r="FS46" s="423" t="b">
        <f>OR(AND(Input!FT34=TRUE,SUM(Input!FT39)&gt;0),Input!FT34&lt;&gt;TRUE)</f>
        <v>1</v>
      </c>
      <c r="FT46" s="423" t="b">
        <f>OR(AND(Input!FU34=TRUE,SUM(Input!FU39)&gt;0),Input!FU34&lt;&gt;TRUE)</f>
        <v>1</v>
      </c>
      <c r="FU46" s="423" t="b">
        <f>OR(AND(Input!FV34=TRUE,SUM(Input!FV39)&gt;0),Input!FV34&lt;&gt;TRUE)</f>
        <v>1</v>
      </c>
      <c r="FV46" s="423" t="b">
        <f>OR(AND(Input!FW34=TRUE,SUM(Input!FW39)&gt;0),Input!FW34&lt;&gt;TRUE)</f>
        <v>1</v>
      </c>
      <c r="FW46" s="423" t="b">
        <f>OR(AND(Input!FX34=TRUE,SUM(Input!FX39)&gt;0),Input!FX34&lt;&gt;TRUE)</f>
        <v>1</v>
      </c>
      <c r="FX46" s="423" t="b">
        <f>OR(AND(Input!FY34=TRUE,SUM(Input!FY39)&gt;0),Input!FY34&lt;&gt;TRUE)</f>
        <v>1</v>
      </c>
      <c r="FY46" s="423" t="b">
        <f>OR(AND(Input!FZ34=TRUE,SUM(Input!FZ39)&gt;0),Input!FZ34&lt;&gt;TRUE)</f>
        <v>1</v>
      </c>
      <c r="FZ46" s="423" t="b">
        <f>OR(AND(Input!GA34=TRUE,SUM(Input!GA39)&gt;0),Input!GA34&lt;&gt;TRUE)</f>
        <v>1</v>
      </c>
      <c r="GA46" s="423" t="b">
        <f>OR(AND(Input!GB34=TRUE,SUM(Input!GB39)&gt;0),Input!GB34&lt;&gt;TRUE)</f>
        <v>1</v>
      </c>
      <c r="GB46" s="423" t="b">
        <f>OR(AND(Input!GC34=TRUE,SUM(Input!GC39)&gt;0),Input!GC34&lt;&gt;TRUE)</f>
        <v>1</v>
      </c>
      <c r="GC46" s="423" t="b">
        <f>OR(AND(Input!GD34=TRUE,SUM(Input!GD39)&gt;0),Input!GD34&lt;&gt;TRUE)</f>
        <v>1</v>
      </c>
      <c r="GD46" s="423" t="b">
        <f>OR(AND(Input!GE34=TRUE,SUM(Input!GE39)&gt;0),Input!GE34&lt;&gt;TRUE)</f>
        <v>1</v>
      </c>
      <c r="GE46" s="423" t="b">
        <f>OR(AND(Input!GF34=TRUE,SUM(Input!GF39)&gt;0),Input!GF34&lt;&gt;TRUE)</f>
        <v>1</v>
      </c>
      <c r="GF46" s="423" t="b">
        <f>OR(AND(Input!GG34=TRUE,SUM(Input!GG39)&gt;0),Input!GG34&lt;&gt;TRUE)</f>
        <v>1</v>
      </c>
      <c r="GG46" s="423" t="b">
        <f>OR(AND(Input!GH34=TRUE,SUM(Input!GH39)&gt;0),Input!GH34&lt;&gt;TRUE)</f>
        <v>1</v>
      </c>
      <c r="GH46" s="423" t="b">
        <f>OR(AND(Input!GI34=TRUE,SUM(Input!GI39)&gt;0),Input!GI34&lt;&gt;TRUE)</f>
        <v>1</v>
      </c>
      <c r="GI46" s="423" t="b">
        <f>OR(AND(Input!GJ34=TRUE,SUM(Input!GJ39)&gt;0),Input!GJ34&lt;&gt;TRUE)</f>
        <v>1</v>
      </c>
      <c r="GJ46" s="423" t="b">
        <f>OR(AND(Input!GK34=TRUE,SUM(Input!GK39)&gt;0),Input!GK34&lt;&gt;TRUE)</f>
        <v>1</v>
      </c>
      <c r="GK46" s="423" t="b">
        <f>OR(AND(Input!GL34=TRUE,SUM(Input!GL39)&gt;0),Input!GL34&lt;&gt;TRUE)</f>
        <v>1</v>
      </c>
      <c r="GL46" s="423" t="b">
        <f>OR(AND(Input!GM34=TRUE,SUM(Input!GM39)&gt;0),Input!GM34&lt;&gt;TRUE)</f>
        <v>1</v>
      </c>
      <c r="GM46" s="423" t="b">
        <f>OR(AND(Input!GN34=TRUE,SUM(Input!GN39)&gt;0),Input!GN34&lt;&gt;TRUE)</f>
        <v>1</v>
      </c>
      <c r="GN46" s="423" t="b">
        <f>OR(AND(Input!GO34=TRUE,SUM(Input!GO39)&gt;0),Input!GO34&lt;&gt;TRUE)</f>
        <v>1</v>
      </c>
      <c r="GO46" s="423" t="b">
        <f>OR(AND(Input!GP34=TRUE,SUM(Input!GP39)&gt;0),Input!GP34&lt;&gt;TRUE)</f>
        <v>1</v>
      </c>
      <c r="GP46" s="423" t="b">
        <f>OR(AND(Input!GQ34=TRUE,SUM(Input!GQ39)&gt;0),Input!GQ34&lt;&gt;TRUE)</f>
        <v>1</v>
      </c>
      <c r="GQ46" s="423" t="b">
        <f>OR(AND(Input!GR34=TRUE,SUM(Input!GR39)&gt;0),Input!GR34&lt;&gt;TRUE)</f>
        <v>1</v>
      </c>
      <c r="GR46" s="423" t="b">
        <f>OR(AND(Input!GS34=TRUE,SUM(Input!GS39)&gt;0),Input!GS34&lt;&gt;TRUE)</f>
        <v>1</v>
      </c>
      <c r="GS46" s="423" t="b">
        <f>OR(AND(Input!GT34=TRUE,SUM(Input!GT39)&gt;0),Input!GT34&lt;&gt;TRUE)</f>
        <v>1</v>
      </c>
    </row>
    <row r="47" spans="1:201">
      <c r="A47" s="426" t="s">
        <v>9542</v>
      </c>
      <c r="B47" s="426" t="b">
        <f>OR(Input!C12=TRUE,Input!C12="?",_xlfn.IFNA(CHOOSE(MATCH(TRUE,Input!C40:C47,0),INDEX(Class!$N$3:$N$11,MATCH(TRUE,Input!C48:C56,0)),INDEX(Class!$N$12:$N$17,MATCH(TRUE,Input!C57:C62,0)),INDEX(Class!$N$18:$N$22,MATCH(TRUE,Input!C63:C67,0)),INDEX(Class!$N$23:$N$27,MATCH(TRUE,Input!C68:C72,0)),INDEX(Class!$N$28:$N$30,MATCH(TRUE,Input!C73:C75,0)),INDEX(Class!$N$31:$N$35,MATCH(TRUE,Input!C76:C80,0)),INDEX(Class!$N$36:$N$41,MATCH(TRUE,Input!C81:C86,0)),INDEX(Class!$N$42:$N$43,MATCH(TRUE,Input!C87:C88,0))),"NA")&lt;&gt;"NA")</f>
        <v>1</v>
      </c>
      <c r="C47" s="426" t="b">
        <f>OR(Input!D12=TRUE,Input!D12="?",_xlfn.IFNA(CHOOSE(MATCH(TRUE,Input!D40:D47,0),INDEX(Class!$N$3:$N$11,MATCH(TRUE,Input!D48:D56,0)),INDEX(Class!$N$12:$N$17,MATCH(TRUE,Input!D57:D62,0)),INDEX(Class!$N$18:$N$22,MATCH(TRUE,Input!D63:D67,0)),INDEX(Class!$N$23:$N$27,MATCH(TRUE,Input!D68:D72,0)),INDEX(Class!$N$28:$N$30,MATCH(TRUE,Input!D73:D75,0)),INDEX(Class!$N$31:$N$35,MATCH(TRUE,Input!D76:D80,0)),INDEX(Class!$N$36:$N$41,MATCH(TRUE,Input!D81:D86,0)),INDEX(Class!$N$42:$N$43,MATCH(TRUE,Input!D87:D88,0))),"NA")&lt;&gt;"NA")</f>
        <v>1</v>
      </c>
      <c r="D47" s="426" t="b">
        <f>OR(Input!E12=TRUE,Input!E12="?",_xlfn.IFNA(CHOOSE(MATCH(TRUE,Input!E40:E47,0),INDEX(Class!$N$3:$N$11,MATCH(TRUE,Input!E48:E56,0)),INDEX(Class!$N$12:$N$17,MATCH(TRUE,Input!E57:E62,0)),INDEX(Class!$N$18:$N$22,MATCH(TRUE,Input!E63:E67,0)),INDEX(Class!$N$23:$N$27,MATCH(TRUE,Input!E68:E72,0)),INDEX(Class!$N$28:$N$30,MATCH(TRUE,Input!E73:E75,0)),INDEX(Class!$N$31:$N$35,MATCH(TRUE,Input!E76:E80,0)),INDEX(Class!$N$36:$N$41,MATCH(TRUE,Input!E81:E86,0)),INDEX(Class!$N$42:$N$43,MATCH(TRUE,Input!E87:E88,0))),"NA")&lt;&gt;"NA")</f>
        <v>1</v>
      </c>
      <c r="E47" s="426" t="b">
        <f>OR(Input!F12=TRUE,Input!F12="?",_xlfn.IFNA(CHOOSE(MATCH(TRUE,Input!F40:F47,0),INDEX(Class!$N$3:$N$11,MATCH(TRUE,Input!F48:F56,0)),INDEX(Class!$N$12:$N$17,MATCH(TRUE,Input!F57:F62,0)),INDEX(Class!$N$18:$N$22,MATCH(TRUE,Input!F63:F67,0)),INDEX(Class!$N$23:$N$27,MATCH(TRUE,Input!F68:F72,0)),INDEX(Class!$N$28:$N$30,MATCH(TRUE,Input!F73:F75,0)),INDEX(Class!$N$31:$N$35,MATCH(TRUE,Input!F76:F80,0)),INDEX(Class!$N$36:$N$41,MATCH(TRUE,Input!F81:F86,0)),INDEX(Class!$N$42:$N$43,MATCH(TRUE,Input!F87:F88,0))),"NA")&lt;&gt;"NA")</f>
        <v>1</v>
      </c>
      <c r="F47" s="426" t="b">
        <f>OR(Input!G12=TRUE,Input!G12="?",_xlfn.IFNA(CHOOSE(MATCH(TRUE,Input!G40:G47,0),INDEX(Class!$N$3:$N$11,MATCH(TRUE,Input!G48:G56,0)),INDEX(Class!$N$12:$N$17,MATCH(TRUE,Input!G57:G62,0)),INDEX(Class!$N$18:$N$22,MATCH(TRUE,Input!G63:G67,0)),INDEX(Class!$N$23:$N$27,MATCH(TRUE,Input!G68:G72,0)),INDEX(Class!$N$28:$N$30,MATCH(TRUE,Input!G73:G75,0)),INDEX(Class!$N$31:$N$35,MATCH(TRUE,Input!G76:G80,0)),INDEX(Class!$N$36:$N$41,MATCH(TRUE,Input!G81:G86,0)),INDEX(Class!$N$42:$N$43,MATCH(TRUE,Input!G87:G88,0))),"NA")&lt;&gt;"NA")</f>
        <v>1</v>
      </c>
      <c r="G47" s="426" t="b">
        <f>OR(Input!H12=TRUE,Input!H12="?",_xlfn.IFNA(CHOOSE(MATCH(TRUE,Input!H40:H47,0),INDEX(Class!$N$3:$N$11,MATCH(TRUE,Input!H48:H56,0)),INDEX(Class!$N$12:$N$17,MATCH(TRUE,Input!H57:H62,0)),INDEX(Class!$N$18:$N$22,MATCH(TRUE,Input!H63:H67,0)),INDEX(Class!$N$23:$N$27,MATCH(TRUE,Input!H68:H72,0)),INDEX(Class!$N$28:$N$30,MATCH(TRUE,Input!H73:H75,0)),INDEX(Class!$N$31:$N$35,MATCH(TRUE,Input!H76:H80,0)),INDEX(Class!$N$36:$N$41,MATCH(TRUE,Input!H81:H86,0)),INDEX(Class!$N$42:$N$43,MATCH(TRUE,Input!H87:H88,0))),"NA")&lt;&gt;"NA")</f>
        <v>1</v>
      </c>
      <c r="H47" s="426" t="b">
        <f>OR(Input!I12=TRUE,Input!I12="?",_xlfn.IFNA(CHOOSE(MATCH(TRUE,Input!I40:I47,0),INDEX(Class!$N$3:$N$11,MATCH(TRUE,Input!I48:I56,0)),INDEX(Class!$N$12:$N$17,MATCH(TRUE,Input!I57:I62,0)),INDEX(Class!$N$18:$N$22,MATCH(TRUE,Input!I63:I67,0)),INDEX(Class!$N$23:$N$27,MATCH(TRUE,Input!I68:I72,0)),INDEX(Class!$N$28:$N$30,MATCH(TRUE,Input!I73:I75,0)),INDEX(Class!$N$31:$N$35,MATCH(TRUE,Input!I76:I80,0)),INDEX(Class!$N$36:$N$41,MATCH(TRUE,Input!I81:I86,0)),INDEX(Class!$N$42:$N$43,MATCH(TRUE,Input!I87:I88,0))),"NA")&lt;&gt;"NA")</f>
        <v>1</v>
      </c>
      <c r="I47" s="426" t="b">
        <f>OR(Input!J12=TRUE,Input!J12="?",_xlfn.IFNA(CHOOSE(MATCH(TRUE,Input!J40:J47,0),INDEX(Class!$N$3:$N$11,MATCH(TRUE,Input!J48:J56,0)),INDEX(Class!$N$12:$N$17,MATCH(TRUE,Input!J57:J62,0)),INDEX(Class!$N$18:$N$22,MATCH(TRUE,Input!J63:J67,0)),INDEX(Class!$N$23:$N$27,MATCH(TRUE,Input!J68:J72,0)),INDEX(Class!$N$28:$N$30,MATCH(TRUE,Input!J73:J75,0)),INDEX(Class!$N$31:$N$35,MATCH(TRUE,Input!J76:J80,0)),INDEX(Class!$N$36:$N$41,MATCH(TRUE,Input!J81:J86,0)),INDEX(Class!$N$42:$N$43,MATCH(TRUE,Input!J87:J88,0))),"NA")&lt;&gt;"NA")</f>
        <v>1</v>
      </c>
      <c r="J47" s="426" t="b">
        <f>OR(Input!K12=TRUE,Input!K12="?",_xlfn.IFNA(CHOOSE(MATCH(TRUE,Input!K40:K47,0),INDEX(Class!$N$3:$N$11,MATCH(TRUE,Input!K48:K56,0)),INDEX(Class!$N$12:$N$17,MATCH(TRUE,Input!K57:K62,0)),INDEX(Class!$N$18:$N$22,MATCH(TRUE,Input!K63:K67,0)),INDEX(Class!$N$23:$N$27,MATCH(TRUE,Input!K68:K72,0)),INDEX(Class!$N$28:$N$30,MATCH(TRUE,Input!K73:K75,0)),INDEX(Class!$N$31:$N$35,MATCH(TRUE,Input!K76:K80,0)),INDEX(Class!$N$36:$N$41,MATCH(TRUE,Input!K81:K86,0)),INDEX(Class!$N$42:$N$43,MATCH(TRUE,Input!K87:K88,0))),"NA")&lt;&gt;"NA")</f>
        <v>1</v>
      </c>
      <c r="K47" s="426" t="b">
        <f>OR(Input!L12=TRUE,Input!L12="?",_xlfn.IFNA(CHOOSE(MATCH(TRUE,Input!L40:L47,0),INDEX(Class!$N$3:$N$11,MATCH(TRUE,Input!L48:L56,0)),INDEX(Class!$N$12:$N$17,MATCH(TRUE,Input!L57:L62,0)),INDEX(Class!$N$18:$N$22,MATCH(TRUE,Input!L63:L67,0)),INDEX(Class!$N$23:$N$27,MATCH(TRUE,Input!L68:L72,0)),INDEX(Class!$N$28:$N$30,MATCH(TRUE,Input!L73:L75,0)),INDEX(Class!$N$31:$N$35,MATCH(TRUE,Input!L76:L80,0)),INDEX(Class!$N$36:$N$41,MATCH(TRUE,Input!L81:L86,0)),INDEX(Class!$N$42:$N$43,MATCH(TRUE,Input!L87:L88,0))),"NA")&lt;&gt;"NA")</f>
        <v>1</v>
      </c>
      <c r="L47" s="426" t="b">
        <f>OR(Input!M12=TRUE,Input!M12="?",_xlfn.IFNA(CHOOSE(MATCH(TRUE,Input!M40:M47,0),INDEX(Class!$N$3:$N$11,MATCH(TRUE,Input!M48:M56,0)),INDEX(Class!$N$12:$N$17,MATCH(TRUE,Input!M57:M62,0)),INDEX(Class!$N$18:$N$22,MATCH(TRUE,Input!M63:M67,0)),INDEX(Class!$N$23:$N$27,MATCH(TRUE,Input!M68:M72,0)),INDEX(Class!$N$28:$N$30,MATCH(TRUE,Input!M73:M75,0)),INDEX(Class!$N$31:$N$35,MATCH(TRUE,Input!M76:M80,0)),INDEX(Class!$N$36:$N$41,MATCH(TRUE,Input!M81:M86,0)),INDEX(Class!$N$42:$N$43,MATCH(TRUE,Input!M87:M88,0))),"NA")&lt;&gt;"NA")</f>
        <v>1</v>
      </c>
      <c r="M47" s="426" t="b">
        <f>OR(Input!N12=TRUE,Input!N12="?",_xlfn.IFNA(CHOOSE(MATCH(TRUE,Input!N40:N47,0),INDEX(Class!$N$3:$N$11,MATCH(TRUE,Input!N48:N56,0)),INDEX(Class!$N$12:$N$17,MATCH(TRUE,Input!N57:N62,0)),INDEX(Class!$N$18:$N$22,MATCH(TRUE,Input!N63:N67,0)),INDEX(Class!$N$23:$N$27,MATCH(TRUE,Input!N68:N72,0)),INDEX(Class!$N$28:$N$30,MATCH(TRUE,Input!N73:N75,0)),INDEX(Class!$N$31:$N$35,MATCH(TRUE,Input!N76:N80,0)),INDEX(Class!$N$36:$N$41,MATCH(TRUE,Input!N81:N86,0)),INDEX(Class!$N$42:$N$43,MATCH(TRUE,Input!N87:N88,0))),"NA")&lt;&gt;"NA")</f>
        <v>1</v>
      </c>
      <c r="N47" s="426" t="b">
        <f>OR(Input!O12=TRUE,Input!O12="?",_xlfn.IFNA(CHOOSE(MATCH(TRUE,Input!O40:O47,0),INDEX(Class!$N$3:$N$11,MATCH(TRUE,Input!O48:O56,0)),INDEX(Class!$N$12:$N$17,MATCH(TRUE,Input!O57:O62,0)),INDEX(Class!$N$18:$N$22,MATCH(TRUE,Input!O63:O67,0)),INDEX(Class!$N$23:$N$27,MATCH(TRUE,Input!O68:O72,0)),INDEX(Class!$N$28:$N$30,MATCH(TRUE,Input!O73:O75,0)),INDEX(Class!$N$31:$N$35,MATCH(TRUE,Input!O76:O80,0)),INDEX(Class!$N$36:$N$41,MATCH(TRUE,Input!O81:O86,0)),INDEX(Class!$N$42:$N$43,MATCH(TRUE,Input!O87:O88,0))),"NA")&lt;&gt;"NA")</f>
        <v>1</v>
      </c>
      <c r="O47" s="426" t="b">
        <f>OR(Input!P12=TRUE,Input!P12="?",_xlfn.IFNA(CHOOSE(MATCH(TRUE,Input!P40:P47,0),INDEX(Class!$N$3:$N$11,MATCH(TRUE,Input!P48:P56,0)),INDEX(Class!$N$12:$N$17,MATCH(TRUE,Input!P57:P62,0)),INDEX(Class!$N$18:$N$22,MATCH(TRUE,Input!P63:P67,0)),INDEX(Class!$N$23:$N$27,MATCH(TRUE,Input!P68:P72,0)),INDEX(Class!$N$28:$N$30,MATCH(TRUE,Input!P73:P75,0)),INDEX(Class!$N$31:$N$35,MATCH(TRUE,Input!P76:P80,0)),INDEX(Class!$N$36:$N$41,MATCH(TRUE,Input!P81:P86,0)),INDEX(Class!$N$42:$N$43,MATCH(TRUE,Input!P87:P88,0))),"NA")&lt;&gt;"NA")</f>
        <v>1</v>
      </c>
      <c r="P47" s="426" t="b">
        <f>OR(Input!Q12=TRUE,Input!Q12="?",_xlfn.IFNA(CHOOSE(MATCH(TRUE,Input!Q40:Q47,0),INDEX(Class!$N$3:$N$11,MATCH(TRUE,Input!Q48:Q56,0)),INDEX(Class!$N$12:$N$17,MATCH(TRUE,Input!Q57:Q62,0)),INDEX(Class!$N$18:$N$22,MATCH(TRUE,Input!Q63:Q67,0)),INDEX(Class!$N$23:$N$27,MATCH(TRUE,Input!Q68:Q72,0)),INDEX(Class!$N$28:$N$30,MATCH(TRUE,Input!Q73:Q75,0)),INDEX(Class!$N$31:$N$35,MATCH(TRUE,Input!Q76:Q80,0)),INDEX(Class!$N$36:$N$41,MATCH(TRUE,Input!Q81:Q86,0)),INDEX(Class!$N$42:$N$43,MATCH(TRUE,Input!Q87:Q88,0))),"NA")&lt;&gt;"NA")</f>
        <v>1</v>
      </c>
      <c r="Q47" s="426" t="b">
        <f>OR(Input!R12=TRUE,Input!R12="?",_xlfn.IFNA(CHOOSE(MATCH(TRUE,Input!R40:R47,0),INDEX(Class!$N$3:$N$11,MATCH(TRUE,Input!R48:R56,0)),INDEX(Class!$N$12:$N$17,MATCH(TRUE,Input!R57:R62,0)),INDEX(Class!$N$18:$N$22,MATCH(TRUE,Input!R63:R67,0)),INDEX(Class!$N$23:$N$27,MATCH(TRUE,Input!R68:R72,0)),INDEX(Class!$N$28:$N$30,MATCH(TRUE,Input!R73:R75,0)),INDEX(Class!$N$31:$N$35,MATCH(TRUE,Input!R76:R80,0)),INDEX(Class!$N$36:$N$41,MATCH(TRUE,Input!R81:R86,0)),INDEX(Class!$N$42:$N$43,MATCH(TRUE,Input!R87:R88,0))),"NA")&lt;&gt;"NA")</f>
        <v>1</v>
      </c>
      <c r="R47" s="426" t="b">
        <f>OR(Input!S12=TRUE,Input!S12="?",_xlfn.IFNA(CHOOSE(MATCH(TRUE,Input!S40:S47,0),INDEX(Class!$N$3:$N$11,MATCH(TRUE,Input!S48:S56,0)),INDEX(Class!$N$12:$N$17,MATCH(TRUE,Input!S57:S62,0)),INDEX(Class!$N$18:$N$22,MATCH(TRUE,Input!S63:S67,0)),INDEX(Class!$N$23:$N$27,MATCH(TRUE,Input!S68:S72,0)),INDEX(Class!$N$28:$N$30,MATCH(TRUE,Input!S73:S75,0)),INDEX(Class!$N$31:$N$35,MATCH(TRUE,Input!S76:S80,0)),INDEX(Class!$N$36:$N$41,MATCH(TRUE,Input!S81:S86,0)),INDEX(Class!$N$42:$N$43,MATCH(TRUE,Input!S87:S88,0))),"NA")&lt;&gt;"NA")</f>
        <v>1</v>
      </c>
      <c r="S47" s="426" t="b">
        <f>OR(Input!T12=TRUE,Input!T12="?",_xlfn.IFNA(CHOOSE(MATCH(TRUE,Input!T40:T47,0),INDEX(Class!$N$3:$N$11,MATCH(TRUE,Input!T48:T56,0)),INDEX(Class!$N$12:$N$17,MATCH(TRUE,Input!T57:T62,0)),INDEX(Class!$N$18:$N$22,MATCH(TRUE,Input!T63:T67,0)),INDEX(Class!$N$23:$N$27,MATCH(TRUE,Input!T68:T72,0)),INDEX(Class!$N$28:$N$30,MATCH(TRUE,Input!T73:T75,0)),INDEX(Class!$N$31:$N$35,MATCH(TRUE,Input!T76:T80,0)),INDEX(Class!$N$36:$N$41,MATCH(TRUE,Input!T81:T86,0)),INDEX(Class!$N$42:$N$43,MATCH(TRUE,Input!T87:T88,0))),"NA")&lt;&gt;"NA")</f>
        <v>1</v>
      </c>
      <c r="T47" s="426" t="b">
        <f>OR(Input!U12=TRUE,Input!U12="?",_xlfn.IFNA(CHOOSE(MATCH(TRUE,Input!U40:U47,0),INDEX(Class!$N$3:$N$11,MATCH(TRUE,Input!U48:U56,0)),INDEX(Class!$N$12:$N$17,MATCH(TRUE,Input!U57:U62,0)),INDEX(Class!$N$18:$N$22,MATCH(TRUE,Input!U63:U67,0)),INDEX(Class!$N$23:$N$27,MATCH(TRUE,Input!U68:U72,0)),INDEX(Class!$N$28:$N$30,MATCH(TRUE,Input!U73:U75,0)),INDEX(Class!$N$31:$N$35,MATCH(TRUE,Input!U76:U80,0)),INDEX(Class!$N$36:$N$41,MATCH(TRUE,Input!U81:U86,0)),INDEX(Class!$N$42:$N$43,MATCH(TRUE,Input!U87:U88,0))),"NA")&lt;&gt;"NA")</f>
        <v>1</v>
      </c>
      <c r="U47" s="426" t="b">
        <f>OR(Input!V12=TRUE,Input!V12="?",_xlfn.IFNA(CHOOSE(MATCH(TRUE,Input!V40:V47,0),INDEX(Class!$N$3:$N$11,MATCH(TRUE,Input!V48:V56,0)),INDEX(Class!$N$12:$N$17,MATCH(TRUE,Input!V57:V62,0)),INDEX(Class!$N$18:$N$22,MATCH(TRUE,Input!V63:V67,0)),INDEX(Class!$N$23:$N$27,MATCH(TRUE,Input!V68:V72,0)),INDEX(Class!$N$28:$N$30,MATCH(TRUE,Input!V73:V75,0)),INDEX(Class!$N$31:$N$35,MATCH(TRUE,Input!V76:V80,0)),INDEX(Class!$N$36:$N$41,MATCH(TRUE,Input!V81:V86,0)),INDEX(Class!$N$42:$N$43,MATCH(TRUE,Input!V87:V88,0))),"NA")&lt;&gt;"NA")</f>
        <v>1</v>
      </c>
      <c r="V47" s="426" t="b">
        <f>OR(Input!W12=TRUE,Input!W12="?",_xlfn.IFNA(CHOOSE(MATCH(TRUE,Input!W40:W47,0),INDEX(Class!$N$3:$N$11,MATCH(TRUE,Input!W48:W56,0)),INDEX(Class!$N$12:$N$17,MATCH(TRUE,Input!W57:W62,0)),INDEX(Class!$N$18:$N$22,MATCH(TRUE,Input!W63:W67,0)),INDEX(Class!$N$23:$N$27,MATCH(TRUE,Input!W68:W72,0)),INDEX(Class!$N$28:$N$30,MATCH(TRUE,Input!W73:W75,0)),INDEX(Class!$N$31:$N$35,MATCH(TRUE,Input!W76:W80,0)),INDEX(Class!$N$36:$N$41,MATCH(TRUE,Input!W81:W86,0)),INDEX(Class!$N$42:$N$43,MATCH(TRUE,Input!W87:W88,0))),"NA")&lt;&gt;"NA")</f>
        <v>1</v>
      </c>
      <c r="W47" s="426" t="b">
        <f>OR(Input!X12=TRUE,Input!X12="?",_xlfn.IFNA(CHOOSE(MATCH(TRUE,Input!X40:X47,0),INDEX(Class!$N$3:$N$11,MATCH(TRUE,Input!X48:X56,0)),INDEX(Class!$N$12:$N$17,MATCH(TRUE,Input!X57:X62,0)),INDEX(Class!$N$18:$N$22,MATCH(TRUE,Input!X63:X67,0)),INDEX(Class!$N$23:$N$27,MATCH(TRUE,Input!X68:X72,0)),INDEX(Class!$N$28:$N$30,MATCH(TRUE,Input!X73:X75,0)),INDEX(Class!$N$31:$N$35,MATCH(TRUE,Input!X76:X80,0)),INDEX(Class!$N$36:$N$41,MATCH(TRUE,Input!X81:X86,0)),INDEX(Class!$N$42:$N$43,MATCH(TRUE,Input!X87:X88,0))),"NA")&lt;&gt;"NA")</f>
        <v>1</v>
      </c>
      <c r="X47" s="426" t="b">
        <f>OR(Input!Y12=TRUE,Input!Y12="?",_xlfn.IFNA(CHOOSE(MATCH(TRUE,Input!Y40:Y47,0),INDEX(Class!$N$3:$N$11,MATCH(TRUE,Input!Y48:Y56,0)),INDEX(Class!$N$12:$N$17,MATCH(TRUE,Input!Y57:Y62,0)),INDEX(Class!$N$18:$N$22,MATCH(TRUE,Input!Y63:Y67,0)),INDEX(Class!$N$23:$N$27,MATCH(TRUE,Input!Y68:Y72,0)),INDEX(Class!$N$28:$N$30,MATCH(TRUE,Input!Y73:Y75,0)),INDEX(Class!$N$31:$N$35,MATCH(TRUE,Input!Y76:Y80,0)),INDEX(Class!$N$36:$N$41,MATCH(TRUE,Input!Y81:Y86,0)),INDEX(Class!$N$42:$N$43,MATCH(TRUE,Input!Y87:Y88,0))),"NA")&lt;&gt;"NA")</f>
        <v>1</v>
      </c>
      <c r="Y47" s="426" t="b">
        <f>OR(Input!Z12=TRUE,Input!Z12="?",_xlfn.IFNA(CHOOSE(MATCH(TRUE,Input!Z40:Z47,0),INDEX(Class!$N$3:$N$11,MATCH(TRUE,Input!Z48:Z56,0)),INDEX(Class!$N$12:$N$17,MATCH(TRUE,Input!Z57:Z62,0)),INDEX(Class!$N$18:$N$22,MATCH(TRUE,Input!Z63:Z67,0)),INDEX(Class!$N$23:$N$27,MATCH(TRUE,Input!Z68:Z72,0)),INDEX(Class!$N$28:$N$30,MATCH(TRUE,Input!Z73:Z75,0)),INDEX(Class!$N$31:$N$35,MATCH(TRUE,Input!Z76:Z80,0)),INDEX(Class!$N$36:$N$41,MATCH(TRUE,Input!Z81:Z86,0)),INDEX(Class!$N$42:$N$43,MATCH(TRUE,Input!Z87:Z88,0))),"NA")&lt;&gt;"NA")</f>
        <v>1</v>
      </c>
      <c r="Z47" s="426" t="b">
        <f>OR(Input!AA12=TRUE,Input!AA12="?",_xlfn.IFNA(CHOOSE(MATCH(TRUE,Input!AA40:AA47,0),INDEX(Class!$N$3:$N$11,MATCH(TRUE,Input!AA48:AA56,0)),INDEX(Class!$N$12:$N$17,MATCH(TRUE,Input!AA57:AA62,0)),INDEX(Class!$N$18:$N$22,MATCH(TRUE,Input!AA63:AA67,0)),INDEX(Class!$N$23:$N$27,MATCH(TRUE,Input!AA68:AA72,0)),INDEX(Class!$N$28:$N$30,MATCH(TRUE,Input!AA73:AA75,0)),INDEX(Class!$N$31:$N$35,MATCH(TRUE,Input!AA76:AA80,0)),INDEX(Class!$N$36:$N$41,MATCH(TRUE,Input!AA81:AA86,0)),INDEX(Class!$N$42:$N$43,MATCH(TRUE,Input!AA87:AA88,0))),"NA")&lt;&gt;"NA")</f>
        <v>1</v>
      </c>
      <c r="AA47" s="426" t="b">
        <f>OR(Input!AB12=TRUE,Input!AB12="?",_xlfn.IFNA(CHOOSE(MATCH(TRUE,Input!AB40:AB47,0),INDEX(Class!$N$3:$N$11,MATCH(TRUE,Input!AB48:AB56,0)),INDEX(Class!$N$12:$N$17,MATCH(TRUE,Input!AB57:AB62,0)),INDEX(Class!$N$18:$N$22,MATCH(TRUE,Input!AB63:AB67,0)),INDEX(Class!$N$23:$N$27,MATCH(TRUE,Input!AB68:AB72,0)),INDEX(Class!$N$28:$N$30,MATCH(TRUE,Input!AB73:AB75,0)),INDEX(Class!$N$31:$N$35,MATCH(TRUE,Input!AB76:AB80,0)),INDEX(Class!$N$36:$N$41,MATCH(TRUE,Input!AB81:AB86,0)),INDEX(Class!$N$42:$N$43,MATCH(TRUE,Input!AB87:AB88,0))),"NA")&lt;&gt;"NA")</f>
        <v>1</v>
      </c>
      <c r="AB47" s="426" t="b">
        <f>OR(Input!AC12=TRUE,Input!AC12="?",_xlfn.IFNA(CHOOSE(MATCH(TRUE,Input!AC40:AC47,0),INDEX(Class!$N$3:$N$11,MATCH(TRUE,Input!AC48:AC56,0)),INDEX(Class!$N$12:$N$17,MATCH(TRUE,Input!AC57:AC62,0)),INDEX(Class!$N$18:$N$22,MATCH(TRUE,Input!AC63:AC67,0)),INDEX(Class!$N$23:$N$27,MATCH(TRUE,Input!AC68:AC72,0)),INDEX(Class!$N$28:$N$30,MATCH(TRUE,Input!AC73:AC75,0)),INDEX(Class!$N$31:$N$35,MATCH(TRUE,Input!AC76:AC80,0)),INDEX(Class!$N$36:$N$41,MATCH(TRUE,Input!AC81:AC86,0)),INDEX(Class!$N$42:$N$43,MATCH(TRUE,Input!AC87:AC88,0))),"NA")&lt;&gt;"NA")</f>
        <v>1</v>
      </c>
      <c r="AC47" s="426" t="b">
        <f>OR(Input!AD12=TRUE,Input!AD12="?",_xlfn.IFNA(CHOOSE(MATCH(TRUE,Input!AD40:AD47,0),INDEX(Class!$N$3:$N$11,MATCH(TRUE,Input!AD48:AD56,0)),INDEX(Class!$N$12:$N$17,MATCH(TRUE,Input!AD57:AD62,0)),INDEX(Class!$N$18:$N$22,MATCH(TRUE,Input!AD63:AD67,0)),INDEX(Class!$N$23:$N$27,MATCH(TRUE,Input!AD68:AD72,0)),INDEX(Class!$N$28:$N$30,MATCH(TRUE,Input!AD73:AD75,0)),INDEX(Class!$N$31:$N$35,MATCH(TRUE,Input!AD76:AD80,0)),INDEX(Class!$N$36:$N$41,MATCH(TRUE,Input!AD81:AD86,0)),INDEX(Class!$N$42:$N$43,MATCH(TRUE,Input!AD87:AD88,0))),"NA")&lt;&gt;"NA")</f>
        <v>1</v>
      </c>
      <c r="AD47" s="426" t="b">
        <f>OR(Input!AE12=TRUE,Input!AE12="?",_xlfn.IFNA(CHOOSE(MATCH(TRUE,Input!AE40:AE47,0),INDEX(Class!$N$3:$N$11,MATCH(TRUE,Input!AE48:AE56,0)),INDEX(Class!$N$12:$N$17,MATCH(TRUE,Input!AE57:AE62,0)),INDEX(Class!$N$18:$N$22,MATCH(TRUE,Input!AE63:AE67,0)),INDEX(Class!$N$23:$N$27,MATCH(TRUE,Input!AE68:AE72,0)),INDEX(Class!$N$28:$N$30,MATCH(TRUE,Input!AE73:AE75,0)),INDEX(Class!$N$31:$N$35,MATCH(TRUE,Input!AE76:AE80,0)),INDEX(Class!$N$36:$N$41,MATCH(TRUE,Input!AE81:AE86,0)),INDEX(Class!$N$42:$N$43,MATCH(TRUE,Input!AE87:AE88,0))),"NA")&lt;&gt;"NA")</f>
        <v>1</v>
      </c>
      <c r="AE47" s="426" t="b">
        <f>OR(Input!AF12=TRUE,Input!AF12="?",_xlfn.IFNA(CHOOSE(MATCH(TRUE,Input!AF40:AF47,0),INDEX(Class!$N$3:$N$11,MATCH(TRUE,Input!AF48:AF56,0)),INDEX(Class!$N$12:$N$17,MATCH(TRUE,Input!AF57:AF62,0)),INDEX(Class!$N$18:$N$22,MATCH(TRUE,Input!AF63:AF67,0)),INDEX(Class!$N$23:$N$27,MATCH(TRUE,Input!AF68:AF72,0)),INDEX(Class!$N$28:$N$30,MATCH(TRUE,Input!AF73:AF75,0)),INDEX(Class!$N$31:$N$35,MATCH(TRUE,Input!AF76:AF80,0)),INDEX(Class!$N$36:$N$41,MATCH(TRUE,Input!AF81:AF86,0)),INDEX(Class!$N$42:$N$43,MATCH(TRUE,Input!AF87:AF88,0))),"NA")&lt;&gt;"NA")</f>
        <v>1</v>
      </c>
      <c r="AF47" s="426" t="b">
        <f>OR(Input!AG12=TRUE,Input!AG12="?",_xlfn.IFNA(CHOOSE(MATCH(TRUE,Input!AG40:AG47,0),INDEX(Class!$N$3:$N$11,MATCH(TRUE,Input!AG48:AG56,0)),INDEX(Class!$N$12:$N$17,MATCH(TRUE,Input!AG57:AG62,0)),INDEX(Class!$N$18:$N$22,MATCH(TRUE,Input!AG63:AG67,0)),INDEX(Class!$N$23:$N$27,MATCH(TRUE,Input!AG68:AG72,0)),INDEX(Class!$N$28:$N$30,MATCH(TRUE,Input!AG73:AG75,0)),INDEX(Class!$N$31:$N$35,MATCH(TRUE,Input!AG76:AG80,0)),INDEX(Class!$N$36:$N$41,MATCH(TRUE,Input!AG81:AG86,0)),INDEX(Class!$N$42:$N$43,MATCH(TRUE,Input!AG87:AG88,0))),"NA")&lt;&gt;"NA")</f>
        <v>1</v>
      </c>
      <c r="AG47" s="426" t="b">
        <f>OR(Input!AH12=TRUE,Input!AH12="?",_xlfn.IFNA(CHOOSE(MATCH(TRUE,Input!AH40:AH47,0),INDEX(Class!$N$3:$N$11,MATCH(TRUE,Input!AH48:AH56,0)),INDEX(Class!$N$12:$N$17,MATCH(TRUE,Input!AH57:AH62,0)),INDEX(Class!$N$18:$N$22,MATCH(TRUE,Input!AH63:AH67,0)),INDEX(Class!$N$23:$N$27,MATCH(TRUE,Input!AH68:AH72,0)),INDEX(Class!$N$28:$N$30,MATCH(TRUE,Input!AH73:AH75,0)),INDEX(Class!$N$31:$N$35,MATCH(TRUE,Input!AH76:AH80,0)),INDEX(Class!$N$36:$N$41,MATCH(TRUE,Input!AH81:AH86,0)),INDEX(Class!$N$42:$N$43,MATCH(TRUE,Input!AH87:AH88,0))),"NA")&lt;&gt;"NA")</f>
        <v>1</v>
      </c>
      <c r="AH47" s="426" t="b">
        <f>OR(Input!AI12=TRUE,Input!AI12="?",_xlfn.IFNA(CHOOSE(MATCH(TRUE,Input!AI40:AI47,0),INDEX(Class!$N$3:$N$11,MATCH(TRUE,Input!AI48:AI56,0)),INDEX(Class!$N$12:$N$17,MATCH(TRUE,Input!AI57:AI62,0)),INDEX(Class!$N$18:$N$22,MATCH(TRUE,Input!AI63:AI67,0)),INDEX(Class!$N$23:$N$27,MATCH(TRUE,Input!AI68:AI72,0)),INDEX(Class!$N$28:$N$30,MATCH(TRUE,Input!AI73:AI75,0)),INDEX(Class!$N$31:$N$35,MATCH(TRUE,Input!AI76:AI80,0)),INDEX(Class!$N$36:$N$41,MATCH(TRUE,Input!AI81:AI86,0)),INDEX(Class!$N$42:$N$43,MATCH(TRUE,Input!AI87:AI88,0))),"NA")&lt;&gt;"NA")</f>
        <v>1</v>
      </c>
      <c r="AI47" s="426" t="b">
        <f>OR(Input!AJ12=TRUE,Input!AJ12="?",_xlfn.IFNA(CHOOSE(MATCH(TRUE,Input!AJ40:AJ47,0),INDEX(Class!$N$3:$N$11,MATCH(TRUE,Input!AJ48:AJ56,0)),INDEX(Class!$N$12:$N$17,MATCH(TRUE,Input!AJ57:AJ62,0)),INDEX(Class!$N$18:$N$22,MATCH(TRUE,Input!AJ63:AJ67,0)),INDEX(Class!$N$23:$N$27,MATCH(TRUE,Input!AJ68:AJ72,0)),INDEX(Class!$N$28:$N$30,MATCH(TRUE,Input!AJ73:AJ75,0)),INDEX(Class!$N$31:$N$35,MATCH(TRUE,Input!AJ76:AJ80,0)),INDEX(Class!$N$36:$N$41,MATCH(TRUE,Input!AJ81:AJ86,0)),INDEX(Class!$N$42:$N$43,MATCH(TRUE,Input!AJ87:AJ88,0))),"NA")&lt;&gt;"NA")</f>
        <v>1</v>
      </c>
      <c r="AJ47" s="426" t="b">
        <f>OR(Input!AK12=TRUE,Input!AK12="?",_xlfn.IFNA(CHOOSE(MATCH(TRUE,Input!AK40:AK47,0),INDEX(Class!$N$3:$N$11,MATCH(TRUE,Input!AK48:AK56,0)),INDEX(Class!$N$12:$N$17,MATCH(TRUE,Input!AK57:AK62,0)),INDEX(Class!$N$18:$N$22,MATCH(TRUE,Input!AK63:AK67,0)),INDEX(Class!$N$23:$N$27,MATCH(TRUE,Input!AK68:AK72,0)),INDEX(Class!$N$28:$N$30,MATCH(TRUE,Input!AK73:AK75,0)),INDEX(Class!$N$31:$N$35,MATCH(TRUE,Input!AK76:AK80,0)),INDEX(Class!$N$36:$N$41,MATCH(TRUE,Input!AK81:AK86,0)),INDEX(Class!$N$42:$N$43,MATCH(TRUE,Input!AK87:AK88,0))),"NA")&lt;&gt;"NA")</f>
        <v>1</v>
      </c>
      <c r="AK47" s="426" t="b">
        <f>OR(Input!AL12=TRUE,Input!AL12="?",_xlfn.IFNA(CHOOSE(MATCH(TRUE,Input!AL40:AL47,0),INDEX(Class!$N$3:$N$11,MATCH(TRUE,Input!AL48:AL56,0)),INDEX(Class!$N$12:$N$17,MATCH(TRUE,Input!AL57:AL62,0)),INDEX(Class!$N$18:$N$22,MATCH(TRUE,Input!AL63:AL67,0)),INDEX(Class!$N$23:$N$27,MATCH(TRUE,Input!AL68:AL72,0)),INDEX(Class!$N$28:$N$30,MATCH(TRUE,Input!AL73:AL75,0)),INDEX(Class!$N$31:$N$35,MATCH(TRUE,Input!AL76:AL80,0)),INDEX(Class!$N$36:$N$41,MATCH(TRUE,Input!AL81:AL86,0)),INDEX(Class!$N$42:$N$43,MATCH(TRUE,Input!AL87:AL88,0))),"NA")&lt;&gt;"NA")</f>
        <v>1</v>
      </c>
      <c r="AL47" s="426" t="b">
        <f>OR(Input!AM12=TRUE,Input!AM12="?",_xlfn.IFNA(CHOOSE(MATCH(TRUE,Input!AM40:AM47,0),INDEX(Class!$N$3:$N$11,MATCH(TRUE,Input!AM48:AM56,0)),INDEX(Class!$N$12:$N$17,MATCH(TRUE,Input!AM57:AM62,0)),INDEX(Class!$N$18:$N$22,MATCH(TRUE,Input!AM63:AM67,0)),INDEX(Class!$N$23:$N$27,MATCH(TRUE,Input!AM68:AM72,0)),INDEX(Class!$N$28:$N$30,MATCH(TRUE,Input!AM73:AM75,0)),INDEX(Class!$N$31:$N$35,MATCH(TRUE,Input!AM76:AM80,0)),INDEX(Class!$N$36:$N$41,MATCH(TRUE,Input!AM81:AM86,0)),INDEX(Class!$N$42:$N$43,MATCH(TRUE,Input!AM87:AM88,0))),"NA")&lt;&gt;"NA")</f>
        <v>1</v>
      </c>
      <c r="AM47" s="426" t="b">
        <f>OR(Input!AN12=TRUE,Input!AN12="?",_xlfn.IFNA(CHOOSE(MATCH(TRUE,Input!AN40:AN47,0),INDEX(Class!$N$3:$N$11,MATCH(TRUE,Input!AN48:AN56,0)),INDEX(Class!$N$12:$N$17,MATCH(TRUE,Input!AN57:AN62,0)),INDEX(Class!$N$18:$N$22,MATCH(TRUE,Input!AN63:AN67,0)),INDEX(Class!$N$23:$N$27,MATCH(TRUE,Input!AN68:AN72,0)),INDEX(Class!$N$28:$N$30,MATCH(TRUE,Input!AN73:AN75,0)),INDEX(Class!$N$31:$N$35,MATCH(TRUE,Input!AN76:AN80,0)),INDEX(Class!$N$36:$N$41,MATCH(TRUE,Input!AN81:AN86,0)),INDEX(Class!$N$42:$N$43,MATCH(TRUE,Input!AN87:AN88,0))),"NA")&lt;&gt;"NA")</f>
        <v>1</v>
      </c>
      <c r="AN47" s="426" t="b">
        <f>OR(Input!AO12=TRUE,Input!AO12="?",_xlfn.IFNA(CHOOSE(MATCH(TRUE,Input!AO40:AO47,0),INDEX(Class!$N$3:$N$11,MATCH(TRUE,Input!AO48:AO56,0)),INDEX(Class!$N$12:$N$17,MATCH(TRUE,Input!AO57:AO62,0)),INDEX(Class!$N$18:$N$22,MATCH(TRUE,Input!AO63:AO67,0)),INDEX(Class!$N$23:$N$27,MATCH(TRUE,Input!AO68:AO72,0)),INDEX(Class!$N$28:$N$30,MATCH(TRUE,Input!AO73:AO75,0)),INDEX(Class!$N$31:$N$35,MATCH(TRUE,Input!AO76:AO80,0)),INDEX(Class!$N$36:$N$41,MATCH(TRUE,Input!AO81:AO86,0)),INDEX(Class!$N$42:$N$43,MATCH(TRUE,Input!AO87:AO88,0))),"NA")&lt;&gt;"NA")</f>
        <v>1</v>
      </c>
      <c r="AO47" s="426" t="b">
        <f>OR(Input!AP12=TRUE,Input!AP12="?",_xlfn.IFNA(CHOOSE(MATCH(TRUE,Input!AP40:AP47,0),INDEX(Class!$N$3:$N$11,MATCH(TRUE,Input!AP48:AP56,0)),INDEX(Class!$N$12:$N$17,MATCH(TRUE,Input!AP57:AP62,0)),INDEX(Class!$N$18:$N$22,MATCH(TRUE,Input!AP63:AP67,0)),INDEX(Class!$N$23:$N$27,MATCH(TRUE,Input!AP68:AP72,0)),INDEX(Class!$N$28:$N$30,MATCH(TRUE,Input!AP73:AP75,0)),INDEX(Class!$N$31:$N$35,MATCH(TRUE,Input!AP76:AP80,0)),INDEX(Class!$N$36:$N$41,MATCH(TRUE,Input!AP81:AP86,0)),INDEX(Class!$N$42:$N$43,MATCH(TRUE,Input!AP87:AP88,0))),"NA")&lt;&gt;"NA")</f>
        <v>1</v>
      </c>
      <c r="AP47" s="426" t="b">
        <f>OR(Input!AQ12=TRUE,Input!AQ12="?",_xlfn.IFNA(CHOOSE(MATCH(TRUE,Input!AQ40:AQ47,0),INDEX(Class!$N$3:$N$11,MATCH(TRUE,Input!AQ48:AQ56,0)),INDEX(Class!$N$12:$N$17,MATCH(TRUE,Input!AQ57:AQ62,0)),INDEX(Class!$N$18:$N$22,MATCH(TRUE,Input!AQ63:AQ67,0)),INDEX(Class!$N$23:$N$27,MATCH(TRUE,Input!AQ68:AQ72,0)),INDEX(Class!$N$28:$N$30,MATCH(TRUE,Input!AQ73:AQ75,0)),INDEX(Class!$N$31:$N$35,MATCH(TRUE,Input!AQ76:AQ80,0)),INDEX(Class!$N$36:$N$41,MATCH(TRUE,Input!AQ81:AQ86,0)),INDEX(Class!$N$42:$N$43,MATCH(TRUE,Input!AQ87:AQ88,0))),"NA")&lt;&gt;"NA")</f>
        <v>1</v>
      </c>
      <c r="AQ47" s="426" t="b">
        <f>OR(Input!AR12=TRUE,Input!AR12="?",_xlfn.IFNA(CHOOSE(MATCH(TRUE,Input!AR40:AR47,0),INDEX(Class!$N$3:$N$11,MATCH(TRUE,Input!AR48:AR56,0)),INDEX(Class!$N$12:$N$17,MATCH(TRUE,Input!AR57:AR62,0)),INDEX(Class!$N$18:$N$22,MATCH(TRUE,Input!AR63:AR67,0)),INDEX(Class!$N$23:$N$27,MATCH(TRUE,Input!AR68:AR72,0)),INDEX(Class!$N$28:$N$30,MATCH(TRUE,Input!AR73:AR75,0)),INDEX(Class!$N$31:$N$35,MATCH(TRUE,Input!AR76:AR80,0)),INDEX(Class!$N$36:$N$41,MATCH(TRUE,Input!AR81:AR86,0)),INDEX(Class!$N$42:$N$43,MATCH(TRUE,Input!AR87:AR88,0))),"NA")&lt;&gt;"NA")</f>
        <v>1</v>
      </c>
      <c r="AR47" s="426" t="b">
        <f>OR(Input!AS12=TRUE,Input!AS12="?",_xlfn.IFNA(CHOOSE(MATCH(TRUE,Input!AS40:AS47,0),INDEX(Class!$N$3:$N$11,MATCH(TRUE,Input!AS48:AS56,0)),INDEX(Class!$N$12:$N$17,MATCH(TRUE,Input!AS57:AS62,0)),INDEX(Class!$N$18:$N$22,MATCH(TRUE,Input!AS63:AS67,0)),INDEX(Class!$N$23:$N$27,MATCH(TRUE,Input!AS68:AS72,0)),INDEX(Class!$N$28:$N$30,MATCH(TRUE,Input!AS73:AS75,0)),INDEX(Class!$N$31:$N$35,MATCH(TRUE,Input!AS76:AS80,0)),INDEX(Class!$N$36:$N$41,MATCH(TRUE,Input!AS81:AS86,0)),INDEX(Class!$N$42:$N$43,MATCH(TRUE,Input!AS87:AS88,0))),"NA")&lt;&gt;"NA")</f>
        <v>1</v>
      </c>
      <c r="AS47" s="426" t="b">
        <f>OR(Input!AT12=TRUE,Input!AT12="?",_xlfn.IFNA(CHOOSE(MATCH(TRUE,Input!AT40:AT47,0),INDEX(Class!$N$3:$N$11,MATCH(TRUE,Input!AT48:AT56,0)),INDEX(Class!$N$12:$N$17,MATCH(TRUE,Input!AT57:AT62,0)),INDEX(Class!$N$18:$N$22,MATCH(TRUE,Input!AT63:AT67,0)),INDEX(Class!$N$23:$N$27,MATCH(TRUE,Input!AT68:AT72,0)),INDEX(Class!$N$28:$N$30,MATCH(TRUE,Input!AT73:AT75,0)),INDEX(Class!$N$31:$N$35,MATCH(TRUE,Input!AT76:AT80,0)),INDEX(Class!$N$36:$N$41,MATCH(TRUE,Input!AT81:AT86,0)),INDEX(Class!$N$42:$N$43,MATCH(TRUE,Input!AT87:AT88,0))),"NA")&lt;&gt;"NA")</f>
        <v>1</v>
      </c>
      <c r="AT47" s="426" t="b">
        <f>OR(Input!AU12=TRUE,Input!AU12="?",_xlfn.IFNA(CHOOSE(MATCH(TRUE,Input!AU40:AU47,0),INDEX(Class!$N$3:$N$11,MATCH(TRUE,Input!AU48:AU56,0)),INDEX(Class!$N$12:$N$17,MATCH(TRUE,Input!AU57:AU62,0)),INDEX(Class!$N$18:$N$22,MATCH(TRUE,Input!AU63:AU67,0)),INDEX(Class!$N$23:$N$27,MATCH(TRUE,Input!AU68:AU72,0)),INDEX(Class!$N$28:$N$30,MATCH(TRUE,Input!AU73:AU75,0)),INDEX(Class!$N$31:$N$35,MATCH(TRUE,Input!AU76:AU80,0)),INDEX(Class!$N$36:$N$41,MATCH(TRUE,Input!AU81:AU86,0)),INDEX(Class!$N$42:$N$43,MATCH(TRUE,Input!AU87:AU88,0))),"NA")&lt;&gt;"NA")</f>
        <v>1</v>
      </c>
      <c r="AU47" s="426" t="b">
        <f>OR(Input!AV12=TRUE,Input!AV12="?",_xlfn.IFNA(CHOOSE(MATCH(TRUE,Input!AV40:AV47,0),INDEX(Class!$N$3:$N$11,MATCH(TRUE,Input!AV48:AV56,0)),INDEX(Class!$N$12:$N$17,MATCH(TRUE,Input!AV57:AV62,0)),INDEX(Class!$N$18:$N$22,MATCH(TRUE,Input!AV63:AV67,0)),INDEX(Class!$N$23:$N$27,MATCH(TRUE,Input!AV68:AV72,0)),INDEX(Class!$N$28:$N$30,MATCH(TRUE,Input!AV73:AV75,0)),INDEX(Class!$N$31:$N$35,MATCH(TRUE,Input!AV76:AV80,0)),INDEX(Class!$N$36:$N$41,MATCH(TRUE,Input!AV81:AV86,0)),INDEX(Class!$N$42:$N$43,MATCH(TRUE,Input!AV87:AV88,0))),"NA")&lt;&gt;"NA")</f>
        <v>1</v>
      </c>
      <c r="AV47" s="426" t="b">
        <f>OR(Input!AW12=TRUE,Input!AW12="?",_xlfn.IFNA(CHOOSE(MATCH(TRUE,Input!AW40:AW47,0),INDEX(Class!$N$3:$N$11,MATCH(TRUE,Input!AW48:AW56,0)),INDEX(Class!$N$12:$N$17,MATCH(TRUE,Input!AW57:AW62,0)),INDEX(Class!$N$18:$N$22,MATCH(TRUE,Input!AW63:AW67,0)),INDEX(Class!$N$23:$N$27,MATCH(TRUE,Input!AW68:AW72,0)),INDEX(Class!$N$28:$N$30,MATCH(TRUE,Input!AW73:AW75,0)),INDEX(Class!$N$31:$N$35,MATCH(TRUE,Input!AW76:AW80,0)),INDEX(Class!$N$36:$N$41,MATCH(TRUE,Input!AW81:AW86,0)),INDEX(Class!$N$42:$N$43,MATCH(TRUE,Input!AW87:AW88,0))),"NA")&lt;&gt;"NA")</f>
        <v>1</v>
      </c>
      <c r="AW47" s="426" t="b">
        <f>OR(Input!AX12=TRUE,Input!AX12="?",_xlfn.IFNA(CHOOSE(MATCH(TRUE,Input!AX40:AX47,0),INDEX(Class!$N$3:$N$11,MATCH(TRUE,Input!AX48:AX56,0)),INDEX(Class!$N$12:$N$17,MATCH(TRUE,Input!AX57:AX62,0)),INDEX(Class!$N$18:$N$22,MATCH(TRUE,Input!AX63:AX67,0)),INDEX(Class!$N$23:$N$27,MATCH(TRUE,Input!AX68:AX72,0)),INDEX(Class!$N$28:$N$30,MATCH(TRUE,Input!AX73:AX75,0)),INDEX(Class!$N$31:$N$35,MATCH(TRUE,Input!AX76:AX80,0)),INDEX(Class!$N$36:$N$41,MATCH(TRUE,Input!AX81:AX86,0)),INDEX(Class!$N$42:$N$43,MATCH(TRUE,Input!AX87:AX88,0))),"NA")&lt;&gt;"NA")</f>
        <v>1</v>
      </c>
      <c r="AX47" s="426" t="b">
        <f>OR(Input!AY12=TRUE,Input!AY12="?",_xlfn.IFNA(CHOOSE(MATCH(TRUE,Input!AY40:AY47,0),INDEX(Class!$N$3:$N$11,MATCH(TRUE,Input!AY48:AY56,0)),INDEX(Class!$N$12:$N$17,MATCH(TRUE,Input!AY57:AY62,0)),INDEX(Class!$N$18:$N$22,MATCH(TRUE,Input!AY63:AY67,0)),INDEX(Class!$N$23:$N$27,MATCH(TRUE,Input!AY68:AY72,0)),INDEX(Class!$N$28:$N$30,MATCH(TRUE,Input!AY73:AY75,0)),INDEX(Class!$N$31:$N$35,MATCH(TRUE,Input!AY76:AY80,0)),INDEX(Class!$N$36:$N$41,MATCH(TRUE,Input!AY81:AY86,0)),INDEX(Class!$N$42:$N$43,MATCH(TRUE,Input!AY87:AY88,0))),"NA")&lt;&gt;"NA")</f>
        <v>1</v>
      </c>
      <c r="AY47" s="426" t="b">
        <f>OR(Input!AZ12=TRUE,Input!AZ12="?",_xlfn.IFNA(CHOOSE(MATCH(TRUE,Input!AZ40:AZ47,0),INDEX(Class!$N$3:$N$11,MATCH(TRUE,Input!AZ48:AZ56,0)),INDEX(Class!$N$12:$N$17,MATCH(TRUE,Input!AZ57:AZ62,0)),INDEX(Class!$N$18:$N$22,MATCH(TRUE,Input!AZ63:AZ67,0)),INDEX(Class!$N$23:$N$27,MATCH(TRUE,Input!AZ68:AZ72,0)),INDEX(Class!$N$28:$N$30,MATCH(TRUE,Input!AZ73:AZ75,0)),INDEX(Class!$N$31:$N$35,MATCH(TRUE,Input!AZ76:AZ80,0)),INDEX(Class!$N$36:$N$41,MATCH(TRUE,Input!AZ81:AZ86,0)),INDEX(Class!$N$42:$N$43,MATCH(TRUE,Input!AZ87:AZ88,0))),"NA")&lt;&gt;"NA")</f>
        <v>1</v>
      </c>
      <c r="AZ47" s="426" t="b">
        <f>OR(Input!BA12=TRUE,Input!BA12="?",_xlfn.IFNA(CHOOSE(MATCH(TRUE,Input!BA40:BA47,0),INDEX(Class!$N$3:$N$11,MATCH(TRUE,Input!BA48:BA56,0)),INDEX(Class!$N$12:$N$17,MATCH(TRUE,Input!BA57:BA62,0)),INDEX(Class!$N$18:$N$22,MATCH(TRUE,Input!BA63:BA67,0)),INDEX(Class!$N$23:$N$27,MATCH(TRUE,Input!BA68:BA72,0)),INDEX(Class!$N$28:$N$30,MATCH(TRUE,Input!BA73:BA75,0)),INDEX(Class!$N$31:$N$35,MATCH(TRUE,Input!BA76:BA80,0)),INDEX(Class!$N$36:$N$41,MATCH(TRUE,Input!BA81:BA86,0)),INDEX(Class!$N$42:$N$43,MATCH(TRUE,Input!BA87:BA88,0))),"NA")&lt;&gt;"NA")</f>
        <v>1</v>
      </c>
      <c r="BA47" s="426" t="b">
        <f>OR(Input!BB12=TRUE,Input!BB12="?",_xlfn.IFNA(CHOOSE(MATCH(TRUE,Input!BB40:BB47,0),INDEX(Class!$N$3:$N$11,MATCH(TRUE,Input!BB48:BB56,0)),INDEX(Class!$N$12:$N$17,MATCH(TRUE,Input!BB57:BB62,0)),INDEX(Class!$N$18:$N$22,MATCH(TRUE,Input!BB63:BB67,0)),INDEX(Class!$N$23:$N$27,MATCH(TRUE,Input!BB68:BB72,0)),INDEX(Class!$N$28:$N$30,MATCH(TRUE,Input!BB73:BB75,0)),INDEX(Class!$N$31:$N$35,MATCH(TRUE,Input!BB76:BB80,0)),INDEX(Class!$N$36:$N$41,MATCH(TRUE,Input!BB81:BB86,0)),INDEX(Class!$N$42:$N$43,MATCH(TRUE,Input!BB87:BB88,0))),"NA")&lt;&gt;"NA")</f>
        <v>1</v>
      </c>
      <c r="BB47" s="426" t="b">
        <f>OR(Input!BC12=TRUE,Input!BC12="?",_xlfn.IFNA(CHOOSE(MATCH(TRUE,Input!BC40:BC47,0),INDEX(Class!$N$3:$N$11,MATCH(TRUE,Input!BC48:BC56,0)),INDEX(Class!$N$12:$N$17,MATCH(TRUE,Input!BC57:BC62,0)),INDEX(Class!$N$18:$N$22,MATCH(TRUE,Input!BC63:BC67,0)),INDEX(Class!$N$23:$N$27,MATCH(TRUE,Input!BC68:BC72,0)),INDEX(Class!$N$28:$N$30,MATCH(TRUE,Input!BC73:BC75,0)),INDEX(Class!$N$31:$N$35,MATCH(TRUE,Input!BC76:BC80,0)),INDEX(Class!$N$36:$N$41,MATCH(TRUE,Input!BC81:BC86,0)),INDEX(Class!$N$42:$N$43,MATCH(TRUE,Input!BC87:BC88,0))),"NA")&lt;&gt;"NA")</f>
        <v>1</v>
      </c>
      <c r="BC47" s="426" t="b">
        <f>OR(Input!BD12=TRUE,Input!BD12="?",_xlfn.IFNA(CHOOSE(MATCH(TRUE,Input!BD40:BD47,0),INDEX(Class!$N$3:$N$11,MATCH(TRUE,Input!BD48:BD56,0)),INDEX(Class!$N$12:$N$17,MATCH(TRUE,Input!BD57:BD62,0)),INDEX(Class!$N$18:$N$22,MATCH(TRUE,Input!BD63:BD67,0)),INDEX(Class!$N$23:$N$27,MATCH(TRUE,Input!BD68:BD72,0)),INDEX(Class!$N$28:$N$30,MATCH(TRUE,Input!BD73:BD75,0)),INDEX(Class!$N$31:$N$35,MATCH(TRUE,Input!BD76:BD80,0)),INDEX(Class!$N$36:$N$41,MATCH(TRUE,Input!BD81:BD86,0)),INDEX(Class!$N$42:$N$43,MATCH(TRUE,Input!BD87:BD88,0))),"NA")&lt;&gt;"NA")</f>
        <v>1</v>
      </c>
      <c r="BD47" s="426" t="b">
        <f>OR(Input!BE12=TRUE,Input!BE12="?",_xlfn.IFNA(CHOOSE(MATCH(TRUE,Input!BE40:BE47,0),INDEX(Class!$N$3:$N$11,MATCH(TRUE,Input!BE48:BE56,0)),INDEX(Class!$N$12:$N$17,MATCH(TRUE,Input!BE57:BE62,0)),INDEX(Class!$N$18:$N$22,MATCH(TRUE,Input!BE63:BE67,0)),INDEX(Class!$N$23:$N$27,MATCH(TRUE,Input!BE68:BE72,0)),INDEX(Class!$N$28:$N$30,MATCH(TRUE,Input!BE73:BE75,0)),INDEX(Class!$N$31:$N$35,MATCH(TRUE,Input!BE76:BE80,0)),INDEX(Class!$N$36:$N$41,MATCH(TRUE,Input!BE81:BE86,0)),INDEX(Class!$N$42:$N$43,MATCH(TRUE,Input!BE87:BE88,0))),"NA")&lt;&gt;"NA")</f>
        <v>1</v>
      </c>
      <c r="BE47" s="426" t="b">
        <f>OR(Input!BF12=TRUE,Input!BF12="?",_xlfn.IFNA(CHOOSE(MATCH(TRUE,Input!BF40:BF47,0),INDEX(Class!$N$3:$N$11,MATCH(TRUE,Input!BF48:BF56,0)),INDEX(Class!$N$12:$N$17,MATCH(TRUE,Input!BF57:BF62,0)),INDEX(Class!$N$18:$N$22,MATCH(TRUE,Input!BF63:BF67,0)),INDEX(Class!$N$23:$N$27,MATCH(TRUE,Input!BF68:BF72,0)),INDEX(Class!$N$28:$N$30,MATCH(TRUE,Input!BF73:BF75,0)),INDEX(Class!$N$31:$N$35,MATCH(TRUE,Input!BF76:BF80,0)),INDEX(Class!$N$36:$N$41,MATCH(TRUE,Input!BF81:BF86,0)),INDEX(Class!$N$42:$N$43,MATCH(TRUE,Input!BF87:BF88,0))),"NA")&lt;&gt;"NA")</f>
        <v>1</v>
      </c>
      <c r="BF47" s="426" t="b">
        <f>OR(Input!BG12=TRUE,Input!BG12="?",_xlfn.IFNA(CHOOSE(MATCH(TRUE,Input!BG40:BG47,0),INDEX(Class!$N$3:$N$11,MATCH(TRUE,Input!BG48:BG56,0)),INDEX(Class!$N$12:$N$17,MATCH(TRUE,Input!BG57:BG62,0)),INDEX(Class!$N$18:$N$22,MATCH(TRUE,Input!BG63:BG67,0)),INDEX(Class!$N$23:$N$27,MATCH(TRUE,Input!BG68:BG72,0)),INDEX(Class!$N$28:$N$30,MATCH(TRUE,Input!BG73:BG75,0)),INDEX(Class!$N$31:$N$35,MATCH(TRUE,Input!BG76:BG80,0)),INDEX(Class!$N$36:$N$41,MATCH(TRUE,Input!BG81:BG86,0)),INDEX(Class!$N$42:$N$43,MATCH(TRUE,Input!BG87:BG88,0))),"NA")&lt;&gt;"NA")</f>
        <v>1</v>
      </c>
      <c r="BG47" s="426" t="b">
        <f>OR(Input!BH12=TRUE,Input!BH12="?",_xlfn.IFNA(CHOOSE(MATCH(TRUE,Input!BH40:BH47,0),INDEX(Class!$N$3:$N$11,MATCH(TRUE,Input!BH48:BH56,0)),INDEX(Class!$N$12:$N$17,MATCH(TRUE,Input!BH57:BH62,0)),INDEX(Class!$N$18:$N$22,MATCH(TRUE,Input!BH63:BH67,0)),INDEX(Class!$N$23:$N$27,MATCH(TRUE,Input!BH68:BH72,0)),INDEX(Class!$N$28:$N$30,MATCH(TRUE,Input!BH73:BH75,0)),INDEX(Class!$N$31:$N$35,MATCH(TRUE,Input!BH76:BH80,0)),INDEX(Class!$N$36:$N$41,MATCH(TRUE,Input!BH81:BH86,0)),INDEX(Class!$N$42:$N$43,MATCH(TRUE,Input!BH87:BH88,0))),"NA")&lt;&gt;"NA")</f>
        <v>1</v>
      </c>
      <c r="BH47" s="426" t="b">
        <f>OR(Input!BI12=TRUE,Input!BI12="?",_xlfn.IFNA(CHOOSE(MATCH(TRUE,Input!BI40:BI47,0),INDEX(Class!$N$3:$N$11,MATCH(TRUE,Input!BI48:BI56,0)),INDEX(Class!$N$12:$N$17,MATCH(TRUE,Input!BI57:BI62,0)),INDEX(Class!$N$18:$N$22,MATCH(TRUE,Input!BI63:BI67,0)),INDEX(Class!$N$23:$N$27,MATCH(TRUE,Input!BI68:BI72,0)),INDEX(Class!$N$28:$N$30,MATCH(TRUE,Input!BI73:BI75,0)),INDEX(Class!$N$31:$N$35,MATCH(TRUE,Input!BI76:BI80,0)),INDEX(Class!$N$36:$N$41,MATCH(TRUE,Input!BI81:BI86,0)),INDEX(Class!$N$42:$N$43,MATCH(TRUE,Input!BI87:BI88,0))),"NA")&lt;&gt;"NA")</f>
        <v>1</v>
      </c>
      <c r="BI47" s="426" t="b">
        <f>OR(Input!BJ12=TRUE,Input!BJ12="?",_xlfn.IFNA(CHOOSE(MATCH(TRUE,Input!BJ40:BJ47,0),INDEX(Class!$N$3:$N$11,MATCH(TRUE,Input!BJ48:BJ56,0)),INDEX(Class!$N$12:$N$17,MATCH(TRUE,Input!BJ57:BJ62,0)),INDEX(Class!$N$18:$N$22,MATCH(TRUE,Input!BJ63:BJ67,0)),INDEX(Class!$N$23:$N$27,MATCH(TRUE,Input!BJ68:BJ72,0)),INDEX(Class!$N$28:$N$30,MATCH(TRUE,Input!BJ73:BJ75,0)),INDEX(Class!$N$31:$N$35,MATCH(TRUE,Input!BJ76:BJ80,0)),INDEX(Class!$N$36:$N$41,MATCH(TRUE,Input!BJ81:BJ86,0)),INDEX(Class!$N$42:$N$43,MATCH(TRUE,Input!BJ87:BJ88,0))),"NA")&lt;&gt;"NA")</f>
        <v>1</v>
      </c>
      <c r="BJ47" s="426" t="b">
        <f>OR(Input!BK12=TRUE,Input!BK12="?",_xlfn.IFNA(CHOOSE(MATCH(TRUE,Input!BK40:BK47,0),INDEX(Class!$N$3:$N$11,MATCH(TRUE,Input!BK48:BK56,0)),INDEX(Class!$N$12:$N$17,MATCH(TRUE,Input!BK57:BK62,0)),INDEX(Class!$N$18:$N$22,MATCH(TRUE,Input!BK63:BK67,0)),INDEX(Class!$N$23:$N$27,MATCH(TRUE,Input!BK68:BK72,0)),INDEX(Class!$N$28:$N$30,MATCH(TRUE,Input!BK73:BK75,0)),INDEX(Class!$N$31:$N$35,MATCH(TRUE,Input!BK76:BK80,0)),INDEX(Class!$N$36:$N$41,MATCH(TRUE,Input!BK81:BK86,0)),INDEX(Class!$N$42:$N$43,MATCH(TRUE,Input!BK87:BK88,0))),"NA")&lt;&gt;"NA")</f>
        <v>1</v>
      </c>
      <c r="BK47" s="426" t="b">
        <f>OR(Input!BL12=TRUE,Input!BL12="?",_xlfn.IFNA(CHOOSE(MATCH(TRUE,Input!BL40:BL47,0),INDEX(Class!$N$3:$N$11,MATCH(TRUE,Input!BL48:BL56,0)),INDEX(Class!$N$12:$N$17,MATCH(TRUE,Input!BL57:BL62,0)),INDEX(Class!$N$18:$N$22,MATCH(TRUE,Input!BL63:BL67,0)),INDEX(Class!$N$23:$N$27,MATCH(TRUE,Input!BL68:BL72,0)),INDEX(Class!$N$28:$N$30,MATCH(TRUE,Input!BL73:BL75,0)),INDEX(Class!$N$31:$N$35,MATCH(TRUE,Input!BL76:BL80,0)),INDEX(Class!$N$36:$N$41,MATCH(TRUE,Input!BL81:BL86,0)),INDEX(Class!$N$42:$N$43,MATCH(TRUE,Input!BL87:BL88,0))),"NA")&lt;&gt;"NA")</f>
        <v>1</v>
      </c>
      <c r="BL47" s="426" t="b">
        <f>OR(Input!BM12=TRUE,Input!BM12="?",_xlfn.IFNA(CHOOSE(MATCH(TRUE,Input!BM40:BM47,0),INDEX(Class!$N$3:$N$11,MATCH(TRUE,Input!BM48:BM56,0)),INDEX(Class!$N$12:$N$17,MATCH(TRUE,Input!BM57:BM62,0)),INDEX(Class!$N$18:$N$22,MATCH(TRUE,Input!BM63:BM67,0)),INDEX(Class!$N$23:$N$27,MATCH(TRUE,Input!BM68:BM72,0)),INDEX(Class!$N$28:$N$30,MATCH(TRUE,Input!BM73:BM75,0)),INDEX(Class!$N$31:$N$35,MATCH(TRUE,Input!BM76:BM80,0)),INDEX(Class!$N$36:$N$41,MATCH(TRUE,Input!BM81:BM86,0)),INDEX(Class!$N$42:$N$43,MATCH(TRUE,Input!BM87:BM88,0))),"NA")&lt;&gt;"NA")</f>
        <v>1</v>
      </c>
      <c r="BM47" s="426" t="b">
        <f>OR(Input!BN12=TRUE,Input!BN12="?",_xlfn.IFNA(CHOOSE(MATCH(TRUE,Input!BN40:BN47,0),INDEX(Class!$N$3:$N$11,MATCH(TRUE,Input!BN48:BN56,0)),INDEX(Class!$N$12:$N$17,MATCH(TRUE,Input!BN57:BN62,0)),INDEX(Class!$N$18:$N$22,MATCH(TRUE,Input!BN63:BN67,0)),INDEX(Class!$N$23:$N$27,MATCH(TRUE,Input!BN68:BN72,0)),INDEX(Class!$N$28:$N$30,MATCH(TRUE,Input!BN73:BN75,0)),INDEX(Class!$N$31:$N$35,MATCH(TRUE,Input!BN76:BN80,0)),INDEX(Class!$N$36:$N$41,MATCH(TRUE,Input!BN81:BN86,0)),INDEX(Class!$N$42:$N$43,MATCH(TRUE,Input!BN87:BN88,0))),"NA")&lt;&gt;"NA")</f>
        <v>1</v>
      </c>
      <c r="BN47" s="426" t="b">
        <f>OR(Input!BO12=TRUE,Input!BO12="?",_xlfn.IFNA(CHOOSE(MATCH(TRUE,Input!BO40:BO47,0),INDEX(Class!$N$3:$N$11,MATCH(TRUE,Input!BO48:BO56,0)),INDEX(Class!$N$12:$N$17,MATCH(TRUE,Input!BO57:BO62,0)),INDEX(Class!$N$18:$N$22,MATCH(TRUE,Input!BO63:BO67,0)),INDEX(Class!$N$23:$N$27,MATCH(TRUE,Input!BO68:BO72,0)),INDEX(Class!$N$28:$N$30,MATCH(TRUE,Input!BO73:BO75,0)),INDEX(Class!$N$31:$N$35,MATCH(TRUE,Input!BO76:BO80,0)),INDEX(Class!$N$36:$N$41,MATCH(TRUE,Input!BO81:BO86,0)),INDEX(Class!$N$42:$N$43,MATCH(TRUE,Input!BO87:BO88,0))),"NA")&lt;&gt;"NA")</f>
        <v>1</v>
      </c>
      <c r="BO47" s="426" t="b">
        <f>OR(Input!BP12=TRUE,Input!BP12="?",_xlfn.IFNA(CHOOSE(MATCH(TRUE,Input!BP40:BP47,0),INDEX(Class!$N$3:$N$11,MATCH(TRUE,Input!BP48:BP56,0)),INDEX(Class!$N$12:$N$17,MATCH(TRUE,Input!BP57:BP62,0)),INDEX(Class!$N$18:$N$22,MATCH(TRUE,Input!BP63:BP67,0)),INDEX(Class!$N$23:$N$27,MATCH(TRUE,Input!BP68:BP72,0)),INDEX(Class!$N$28:$N$30,MATCH(TRUE,Input!BP73:BP75,0)),INDEX(Class!$N$31:$N$35,MATCH(TRUE,Input!BP76:BP80,0)),INDEX(Class!$N$36:$N$41,MATCH(TRUE,Input!BP81:BP86,0)),INDEX(Class!$N$42:$N$43,MATCH(TRUE,Input!BP87:BP88,0))),"NA")&lt;&gt;"NA")</f>
        <v>1</v>
      </c>
      <c r="BP47" s="426" t="b">
        <f>OR(Input!BQ12=TRUE,Input!BQ12="?",_xlfn.IFNA(CHOOSE(MATCH(TRUE,Input!BQ40:BQ47,0),INDEX(Class!$N$3:$N$11,MATCH(TRUE,Input!BQ48:BQ56,0)),INDEX(Class!$N$12:$N$17,MATCH(TRUE,Input!BQ57:BQ62,0)),INDEX(Class!$N$18:$N$22,MATCH(TRUE,Input!BQ63:BQ67,0)),INDEX(Class!$N$23:$N$27,MATCH(TRUE,Input!BQ68:BQ72,0)),INDEX(Class!$N$28:$N$30,MATCH(TRUE,Input!BQ73:BQ75,0)),INDEX(Class!$N$31:$N$35,MATCH(TRUE,Input!BQ76:BQ80,0)),INDEX(Class!$N$36:$N$41,MATCH(TRUE,Input!BQ81:BQ86,0)),INDEX(Class!$N$42:$N$43,MATCH(TRUE,Input!BQ87:BQ88,0))),"NA")&lt;&gt;"NA")</f>
        <v>1</v>
      </c>
      <c r="BQ47" s="426" t="b">
        <f>OR(Input!BR12=TRUE,Input!BR12="?",_xlfn.IFNA(CHOOSE(MATCH(TRUE,Input!BR40:BR47,0),INDEX(Class!$N$3:$N$11,MATCH(TRUE,Input!BR48:BR56,0)),INDEX(Class!$N$12:$N$17,MATCH(TRUE,Input!BR57:BR62,0)),INDEX(Class!$N$18:$N$22,MATCH(TRUE,Input!BR63:BR67,0)),INDEX(Class!$N$23:$N$27,MATCH(TRUE,Input!BR68:BR72,0)),INDEX(Class!$N$28:$N$30,MATCH(TRUE,Input!BR73:BR75,0)),INDEX(Class!$N$31:$N$35,MATCH(TRUE,Input!BR76:BR80,0)),INDEX(Class!$N$36:$N$41,MATCH(TRUE,Input!BR81:BR86,0)),INDEX(Class!$N$42:$N$43,MATCH(TRUE,Input!BR87:BR88,0))),"NA")&lt;&gt;"NA")</f>
        <v>1</v>
      </c>
      <c r="BR47" s="426" t="b">
        <f>OR(Input!BS12=TRUE,Input!BS12="?",_xlfn.IFNA(CHOOSE(MATCH(TRUE,Input!BS40:BS47,0),INDEX(Class!$N$3:$N$11,MATCH(TRUE,Input!BS48:BS56,0)),INDEX(Class!$N$12:$N$17,MATCH(TRUE,Input!BS57:BS62,0)),INDEX(Class!$N$18:$N$22,MATCH(TRUE,Input!BS63:BS67,0)),INDEX(Class!$N$23:$N$27,MATCH(TRUE,Input!BS68:BS72,0)),INDEX(Class!$N$28:$N$30,MATCH(TRUE,Input!BS73:BS75,0)),INDEX(Class!$N$31:$N$35,MATCH(TRUE,Input!BS76:BS80,0)),INDEX(Class!$N$36:$N$41,MATCH(TRUE,Input!BS81:BS86,0)),INDEX(Class!$N$42:$N$43,MATCH(TRUE,Input!BS87:BS88,0))),"NA")&lt;&gt;"NA")</f>
        <v>1</v>
      </c>
      <c r="BS47" s="426" t="b">
        <f>OR(Input!BT12=TRUE,Input!BT12="?",_xlfn.IFNA(CHOOSE(MATCH(TRUE,Input!BT40:BT47,0),INDEX(Class!$N$3:$N$11,MATCH(TRUE,Input!BT48:BT56,0)),INDEX(Class!$N$12:$N$17,MATCH(TRUE,Input!BT57:BT62,0)),INDEX(Class!$N$18:$N$22,MATCH(TRUE,Input!BT63:BT67,0)),INDEX(Class!$N$23:$N$27,MATCH(TRUE,Input!BT68:BT72,0)),INDEX(Class!$N$28:$N$30,MATCH(TRUE,Input!BT73:BT75,0)),INDEX(Class!$N$31:$N$35,MATCH(TRUE,Input!BT76:BT80,0)),INDEX(Class!$N$36:$N$41,MATCH(TRUE,Input!BT81:BT86,0)),INDEX(Class!$N$42:$N$43,MATCH(TRUE,Input!BT87:BT88,0))),"NA")&lt;&gt;"NA")</f>
        <v>1</v>
      </c>
      <c r="BT47" s="426" t="b">
        <f>OR(Input!BU12=TRUE,Input!BU12="?",_xlfn.IFNA(CHOOSE(MATCH(TRUE,Input!BU40:BU47,0),INDEX(Class!$N$3:$N$11,MATCH(TRUE,Input!BU48:BU56,0)),INDEX(Class!$N$12:$N$17,MATCH(TRUE,Input!BU57:BU62,0)),INDEX(Class!$N$18:$N$22,MATCH(TRUE,Input!BU63:BU67,0)),INDEX(Class!$N$23:$N$27,MATCH(TRUE,Input!BU68:BU72,0)),INDEX(Class!$N$28:$N$30,MATCH(TRUE,Input!BU73:BU75,0)),INDEX(Class!$N$31:$N$35,MATCH(TRUE,Input!BU76:BU80,0)),INDEX(Class!$N$36:$N$41,MATCH(TRUE,Input!BU81:BU86,0)),INDEX(Class!$N$42:$N$43,MATCH(TRUE,Input!BU87:BU88,0))),"NA")&lt;&gt;"NA")</f>
        <v>1</v>
      </c>
      <c r="BU47" s="426" t="b">
        <f>OR(Input!BV12=TRUE,Input!BV12="?",_xlfn.IFNA(CHOOSE(MATCH(TRUE,Input!BV40:BV47,0),INDEX(Class!$N$3:$N$11,MATCH(TRUE,Input!BV48:BV56,0)),INDEX(Class!$N$12:$N$17,MATCH(TRUE,Input!BV57:BV62,0)),INDEX(Class!$N$18:$N$22,MATCH(TRUE,Input!BV63:BV67,0)),INDEX(Class!$N$23:$N$27,MATCH(TRUE,Input!BV68:BV72,0)),INDEX(Class!$N$28:$N$30,MATCH(TRUE,Input!BV73:BV75,0)),INDEX(Class!$N$31:$N$35,MATCH(TRUE,Input!BV76:BV80,0)),INDEX(Class!$N$36:$N$41,MATCH(TRUE,Input!BV81:BV86,0)),INDEX(Class!$N$42:$N$43,MATCH(TRUE,Input!BV87:BV88,0))),"NA")&lt;&gt;"NA")</f>
        <v>1</v>
      </c>
      <c r="BV47" s="426" t="b">
        <f>OR(Input!BW12=TRUE,Input!BW12="?",_xlfn.IFNA(CHOOSE(MATCH(TRUE,Input!BW40:BW47,0),INDEX(Class!$N$3:$N$11,MATCH(TRUE,Input!BW48:BW56,0)),INDEX(Class!$N$12:$N$17,MATCH(TRUE,Input!BW57:BW62,0)),INDEX(Class!$N$18:$N$22,MATCH(TRUE,Input!BW63:BW67,0)),INDEX(Class!$N$23:$N$27,MATCH(TRUE,Input!BW68:BW72,0)),INDEX(Class!$N$28:$N$30,MATCH(TRUE,Input!BW73:BW75,0)),INDEX(Class!$N$31:$N$35,MATCH(TRUE,Input!BW76:BW80,0)),INDEX(Class!$N$36:$N$41,MATCH(TRUE,Input!BW81:BW86,0)),INDEX(Class!$N$42:$N$43,MATCH(TRUE,Input!BW87:BW88,0))),"NA")&lt;&gt;"NA")</f>
        <v>1</v>
      </c>
      <c r="BW47" s="426" t="b">
        <f>OR(Input!BX12=TRUE,Input!BX12="?",_xlfn.IFNA(CHOOSE(MATCH(TRUE,Input!BX40:BX47,0),INDEX(Class!$N$3:$N$11,MATCH(TRUE,Input!BX48:BX56,0)),INDEX(Class!$N$12:$N$17,MATCH(TRUE,Input!BX57:BX62,0)),INDEX(Class!$N$18:$N$22,MATCH(TRUE,Input!BX63:BX67,0)),INDEX(Class!$N$23:$N$27,MATCH(TRUE,Input!BX68:BX72,0)),INDEX(Class!$N$28:$N$30,MATCH(TRUE,Input!BX73:BX75,0)),INDEX(Class!$N$31:$N$35,MATCH(TRUE,Input!BX76:BX80,0)),INDEX(Class!$N$36:$N$41,MATCH(TRUE,Input!BX81:BX86,0)),INDEX(Class!$N$42:$N$43,MATCH(TRUE,Input!BX87:BX88,0))),"NA")&lt;&gt;"NA")</f>
        <v>1</v>
      </c>
      <c r="BX47" s="426" t="b">
        <f>OR(Input!BY12=TRUE,Input!BY12="?",_xlfn.IFNA(CHOOSE(MATCH(TRUE,Input!BY40:BY47,0),INDEX(Class!$N$3:$N$11,MATCH(TRUE,Input!BY48:BY56,0)),INDEX(Class!$N$12:$N$17,MATCH(TRUE,Input!BY57:BY62,0)),INDEX(Class!$N$18:$N$22,MATCH(TRUE,Input!BY63:BY67,0)),INDEX(Class!$N$23:$N$27,MATCH(TRUE,Input!BY68:BY72,0)),INDEX(Class!$N$28:$N$30,MATCH(TRUE,Input!BY73:BY75,0)),INDEX(Class!$N$31:$N$35,MATCH(TRUE,Input!BY76:BY80,0)),INDEX(Class!$N$36:$N$41,MATCH(TRUE,Input!BY81:BY86,0)),INDEX(Class!$N$42:$N$43,MATCH(TRUE,Input!BY87:BY88,0))),"NA")&lt;&gt;"NA")</f>
        <v>1</v>
      </c>
      <c r="BY47" s="426" t="b">
        <f>OR(Input!BZ12=TRUE,Input!BZ12="?",_xlfn.IFNA(CHOOSE(MATCH(TRUE,Input!BZ40:BZ47,0),INDEX(Class!$N$3:$N$11,MATCH(TRUE,Input!BZ48:BZ56,0)),INDEX(Class!$N$12:$N$17,MATCH(TRUE,Input!BZ57:BZ62,0)),INDEX(Class!$N$18:$N$22,MATCH(TRUE,Input!BZ63:BZ67,0)),INDEX(Class!$N$23:$N$27,MATCH(TRUE,Input!BZ68:BZ72,0)),INDEX(Class!$N$28:$N$30,MATCH(TRUE,Input!BZ73:BZ75,0)),INDEX(Class!$N$31:$N$35,MATCH(TRUE,Input!BZ76:BZ80,0)),INDEX(Class!$N$36:$N$41,MATCH(TRUE,Input!BZ81:BZ86,0)),INDEX(Class!$N$42:$N$43,MATCH(TRUE,Input!BZ87:BZ88,0))),"NA")&lt;&gt;"NA")</f>
        <v>1</v>
      </c>
      <c r="BZ47" s="426" t="b">
        <f>OR(Input!CA12=TRUE,Input!CA12="?",_xlfn.IFNA(CHOOSE(MATCH(TRUE,Input!CA40:CA47,0),INDEX(Class!$N$3:$N$11,MATCH(TRUE,Input!CA48:CA56,0)),INDEX(Class!$N$12:$N$17,MATCH(TRUE,Input!CA57:CA62,0)),INDEX(Class!$N$18:$N$22,MATCH(TRUE,Input!CA63:CA67,0)),INDEX(Class!$N$23:$N$27,MATCH(TRUE,Input!CA68:CA72,0)),INDEX(Class!$N$28:$N$30,MATCH(TRUE,Input!CA73:CA75,0)),INDEX(Class!$N$31:$N$35,MATCH(TRUE,Input!CA76:CA80,0)),INDEX(Class!$N$36:$N$41,MATCH(TRUE,Input!CA81:CA86,0)),INDEX(Class!$N$42:$N$43,MATCH(TRUE,Input!CA87:CA88,0))),"NA")&lt;&gt;"NA")</f>
        <v>1</v>
      </c>
      <c r="CA47" s="426" t="b">
        <f>OR(Input!CB12=TRUE,Input!CB12="?",_xlfn.IFNA(CHOOSE(MATCH(TRUE,Input!CB40:CB47,0),INDEX(Class!$N$3:$N$11,MATCH(TRUE,Input!CB48:CB56,0)),INDEX(Class!$N$12:$N$17,MATCH(TRUE,Input!CB57:CB62,0)),INDEX(Class!$N$18:$N$22,MATCH(TRUE,Input!CB63:CB67,0)),INDEX(Class!$N$23:$N$27,MATCH(TRUE,Input!CB68:CB72,0)),INDEX(Class!$N$28:$N$30,MATCH(TRUE,Input!CB73:CB75,0)),INDEX(Class!$N$31:$N$35,MATCH(TRUE,Input!CB76:CB80,0)),INDEX(Class!$N$36:$N$41,MATCH(TRUE,Input!CB81:CB86,0)),INDEX(Class!$N$42:$N$43,MATCH(TRUE,Input!CB87:CB88,0))),"NA")&lt;&gt;"NA")</f>
        <v>1</v>
      </c>
      <c r="CB47" s="426" t="b">
        <f>OR(Input!CC12=TRUE,Input!CC12="?",_xlfn.IFNA(CHOOSE(MATCH(TRUE,Input!CC40:CC47,0),INDEX(Class!$N$3:$N$11,MATCH(TRUE,Input!CC48:CC56,0)),INDEX(Class!$N$12:$N$17,MATCH(TRUE,Input!CC57:CC62,0)),INDEX(Class!$N$18:$N$22,MATCH(TRUE,Input!CC63:CC67,0)),INDEX(Class!$N$23:$N$27,MATCH(TRUE,Input!CC68:CC72,0)),INDEX(Class!$N$28:$N$30,MATCH(TRUE,Input!CC73:CC75,0)),INDEX(Class!$N$31:$N$35,MATCH(TRUE,Input!CC76:CC80,0)),INDEX(Class!$N$36:$N$41,MATCH(TRUE,Input!CC81:CC86,0)),INDEX(Class!$N$42:$N$43,MATCH(TRUE,Input!CC87:CC88,0))),"NA")&lt;&gt;"NA")</f>
        <v>1</v>
      </c>
      <c r="CC47" s="426" t="b">
        <f>OR(Input!CD12=TRUE,Input!CD12="?",_xlfn.IFNA(CHOOSE(MATCH(TRUE,Input!CD40:CD47,0),INDEX(Class!$N$3:$N$11,MATCH(TRUE,Input!CD48:CD56,0)),INDEX(Class!$N$12:$N$17,MATCH(TRUE,Input!CD57:CD62,0)),INDEX(Class!$N$18:$N$22,MATCH(TRUE,Input!CD63:CD67,0)),INDEX(Class!$N$23:$N$27,MATCH(TRUE,Input!CD68:CD72,0)),INDEX(Class!$N$28:$N$30,MATCH(TRUE,Input!CD73:CD75,0)),INDEX(Class!$N$31:$N$35,MATCH(TRUE,Input!CD76:CD80,0)),INDEX(Class!$N$36:$N$41,MATCH(TRUE,Input!CD81:CD86,0)),INDEX(Class!$N$42:$N$43,MATCH(TRUE,Input!CD87:CD88,0))),"NA")&lt;&gt;"NA")</f>
        <v>1</v>
      </c>
      <c r="CD47" s="426" t="b">
        <f>OR(Input!CE12=TRUE,Input!CE12="?",_xlfn.IFNA(CHOOSE(MATCH(TRUE,Input!CE40:CE47,0),INDEX(Class!$N$3:$N$11,MATCH(TRUE,Input!CE48:CE56,0)),INDEX(Class!$N$12:$N$17,MATCH(TRUE,Input!CE57:CE62,0)),INDEX(Class!$N$18:$N$22,MATCH(TRUE,Input!CE63:CE67,0)),INDEX(Class!$N$23:$N$27,MATCH(TRUE,Input!CE68:CE72,0)),INDEX(Class!$N$28:$N$30,MATCH(TRUE,Input!CE73:CE75,0)),INDEX(Class!$N$31:$N$35,MATCH(TRUE,Input!CE76:CE80,0)),INDEX(Class!$N$36:$N$41,MATCH(TRUE,Input!CE81:CE86,0)),INDEX(Class!$N$42:$N$43,MATCH(TRUE,Input!CE87:CE88,0))),"NA")&lt;&gt;"NA")</f>
        <v>1</v>
      </c>
      <c r="CE47" s="426" t="b">
        <f>OR(Input!CF12=TRUE,Input!CF12="?",_xlfn.IFNA(CHOOSE(MATCH(TRUE,Input!CF40:CF47,0),INDEX(Class!$N$3:$N$11,MATCH(TRUE,Input!CF48:CF56,0)),INDEX(Class!$N$12:$N$17,MATCH(TRUE,Input!CF57:CF62,0)),INDEX(Class!$N$18:$N$22,MATCH(TRUE,Input!CF63:CF67,0)),INDEX(Class!$N$23:$N$27,MATCH(TRUE,Input!CF68:CF72,0)),INDEX(Class!$N$28:$N$30,MATCH(TRUE,Input!CF73:CF75,0)),INDEX(Class!$N$31:$N$35,MATCH(TRUE,Input!CF76:CF80,0)),INDEX(Class!$N$36:$N$41,MATCH(TRUE,Input!CF81:CF86,0)),INDEX(Class!$N$42:$N$43,MATCH(TRUE,Input!CF87:CF88,0))),"NA")&lt;&gt;"NA")</f>
        <v>1</v>
      </c>
      <c r="CF47" s="426" t="b">
        <f>OR(Input!CG12=TRUE,Input!CG12="?",_xlfn.IFNA(CHOOSE(MATCH(TRUE,Input!CG40:CG47,0),INDEX(Class!$N$3:$N$11,MATCH(TRUE,Input!CG48:CG56,0)),INDEX(Class!$N$12:$N$17,MATCH(TRUE,Input!CG57:CG62,0)),INDEX(Class!$N$18:$N$22,MATCH(TRUE,Input!CG63:CG67,0)),INDEX(Class!$N$23:$N$27,MATCH(TRUE,Input!CG68:CG72,0)),INDEX(Class!$N$28:$N$30,MATCH(TRUE,Input!CG73:CG75,0)),INDEX(Class!$N$31:$N$35,MATCH(TRUE,Input!CG76:CG80,0)),INDEX(Class!$N$36:$N$41,MATCH(TRUE,Input!CG81:CG86,0)),INDEX(Class!$N$42:$N$43,MATCH(TRUE,Input!CG87:CG88,0))),"NA")&lt;&gt;"NA")</f>
        <v>1</v>
      </c>
      <c r="CG47" s="426" t="b">
        <f>OR(Input!CH12=TRUE,Input!CH12="?",_xlfn.IFNA(CHOOSE(MATCH(TRUE,Input!CH40:CH47,0),INDEX(Class!$N$3:$N$11,MATCH(TRUE,Input!CH48:CH56,0)),INDEX(Class!$N$12:$N$17,MATCH(TRUE,Input!CH57:CH62,0)),INDEX(Class!$N$18:$N$22,MATCH(TRUE,Input!CH63:CH67,0)),INDEX(Class!$N$23:$N$27,MATCH(TRUE,Input!CH68:CH72,0)),INDEX(Class!$N$28:$N$30,MATCH(TRUE,Input!CH73:CH75,0)),INDEX(Class!$N$31:$N$35,MATCH(TRUE,Input!CH76:CH80,0)),INDEX(Class!$N$36:$N$41,MATCH(TRUE,Input!CH81:CH86,0)),INDEX(Class!$N$42:$N$43,MATCH(TRUE,Input!CH87:CH88,0))),"NA")&lt;&gt;"NA")</f>
        <v>1</v>
      </c>
      <c r="CH47" s="426" t="b">
        <f>OR(Input!CI12=TRUE,Input!CI12="?",_xlfn.IFNA(CHOOSE(MATCH(TRUE,Input!CI40:CI47,0),INDEX(Class!$N$3:$N$11,MATCH(TRUE,Input!CI48:CI56,0)),INDEX(Class!$N$12:$N$17,MATCH(TRUE,Input!CI57:CI62,0)),INDEX(Class!$N$18:$N$22,MATCH(TRUE,Input!CI63:CI67,0)),INDEX(Class!$N$23:$N$27,MATCH(TRUE,Input!CI68:CI72,0)),INDEX(Class!$N$28:$N$30,MATCH(TRUE,Input!CI73:CI75,0)),INDEX(Class!$N$31:$N$35,MATCH(TRUE,Input!CI76:CI80,0)),INDEX(Class!$N$36:$N$41,MATCH(TRUE,Input!CI81:CI86,0)),INDEX(Class!$N$42:$N$43,MATCH(TRUE,Input!CI87:CI88,0))),"NA")&lt;&gt;"NA")</f>
        <v>1</v>
      </c>
      <c r="CI47" s="426" t="b">
        <f>OR(Input!CJ12=TRUE,Input!CJ12="?",_xlfn.IFNA(CHOOSE(MATCH(TRUE,Input!CJ40:CJ47,0),INDEX(Class!$N$3:$N$11,MATCH(TRUE,Input!CJ48:CJ56,0)),INDEX(Class!$N$12:$N$17,MATCH(TRUE,Input!CJ57:CJ62,0)),INDEX(Class!$N$18:$N$22,MATCH(TRUE,Input!CJ63:CJ67,0)),INDEX(Class!$N$23:$N$27,MATCH(TRUE,Input!CJ68:CJ72,0)),INDEX(Class!$N$28:$N$30,MATCH(TRUE,Input!CJ73:CJ75,0)),INDEX(Class!$N$31:$N$35,MATCH(TRUE,Input!CJ76:CJ80,0)),INDEX(Class!$N$36:$N$41,MATCH(TRUE,Input!CJ81:CJ86,0)),INDEX(Class!$N$42:$N$43,MATCH(TRUE,Input!CJ87:CJ88,0))),"NA")&lt;&gt;"NA")</f>
        <v>1</v>
      </c>
      <c r="CJ47" s="426" t="b">
        <f>OR(Input!CK12=TRUE,Input!CK12="?",_xlfn.IFNA(CHOOSE(MATCH(TRUE,Input!CK40:CK47,0),INDEX(Class!$N$3:$N$11,MATCH(TRUE,Input!CK48:CK56,0)),INDEX(Class!$N$12:$N$17,MATCH(TRUE,Input!CK57:CK62,0)),INDEX(Class!$N$18:$N$22,MATCH(TRUE,Input!CK63:CK67,0)),INDEX(Class!$N$23:$N$27,MATCH(TRUE,Input!CK68:CK72,0)),INDEX(Class!$N$28:$N$30,MATCH(TRUE,Input!CK73:CK75,0)),INDEX(Class!$N$31:$N$35,MATCH(TRUE,Input!CK76:CK80,0)),INDEX(Class!$N$36:$N$41,MATCH(TRUE,Input!CK81:CK86,0)),INDEX(Class!$N$42:$N$43,MATCH(TRUE,Input!CK87:CK88,0))),"NA")&lt;&gt;"NA")</f>
        <v>1</v>
      </c>
      <c r="CK47" s="426" t="b">
        <f>OR(Input!CL12=TRUE,Input!CL12="?",_xlfn.IFNA(CHOOSE(MATCH(TRUE,Input!CL40:CL47,0),INDEX(Class!$N$3:$N$11,MATCH(TRUE,Input!CL48:CL56,0)),INDEX(Class!$N$12:$N$17,MATCH(TRUE,Input!CL57:CL62,0)),INDEX(Class!$N$18:$N$22,MATCH(TRUE,Input!CL63:CL67,0)),INDEX(Class!$N$23:$N$27,MATCH(TRUE,Input!CL68:CL72,0)),INDEX(Class!$N$28:$N$30,MATCH(TRUE,Input!CL73:CL75,0)),INDEX(Class!$N$31:$N$35,MATCH(TRUE,Input!CL76:CL80,0)),INDEX(Class!$N$36:$N$41,MATCH(TRUE,Input!CL81:CL86,0)),INDEX(Class!$N$42:$N$43,MATCH(TRUE,Input!CL87:CL88,0))),"NA")&lt;&gt;"NA")</f>
        <v>1</v>
      </c>
      <c r="CL47" s="426" t="b">
        <f>OR(Input!CM12=TRUE,Input!CM12="?",_xlfn.IFNA(CHOOSE(MATCH(TRUE,Input!CM40:CM47,0),INDEX(Class!$N$3:$N$11,MATCH(TRUE,Input!CM48:CM56,0)),INDEX(Class!$N$12:$N$17,MATCH(TRUE,Input!CM57:CM62,0)),INDEX(Class!$N$18:$N$22,MATCH(TRUE,Input!CM63:CM67,0)),INDEX(Class!$N$23:$N$27,MATCH(TRUE,Input!CM68:CM72,0)),INDEX(Class!$N$28:$N$30,MATCH(TRUE,Input!CM73:CM75,0)),INDEX(Class!$N$31:$N$35,MATCH(TRUE,Input!CM76:CM80,0)),INDEX(Class!$N$36:$N$41,MATCH(TRUE,Input!CM81:CM86,0)),INDEX(Class!$N$42:$N$43,MATCH(TRUE,Input!CM87:CM88,0))),"NA")&lt;&gt;"NA")</f>
        <v>1</v>
      </c>
      <c r="CM47" s="426" t="b">
        <f>OR(Input!CN12=TRUE,Input!CN12="?",_xlfn.IFNA(CHOOSE(MATCH(TRUE,Input!CN40:CN47,0),INDEX(Class!$N$3:$N$11,MATCH(TRUE,Input!CN48:CN56,0)),INDEX(Class!$N$12:$N$17,MATCH(TRUE,Input!CN57:CN62,0)),INDEX(Class!$N$18:$N$22,MATCH(TRUE,Input!CN63:CN67,0)),INDEX(Class!$N$23:$N$27,MATCH(TRUE,Input!CN68:CN72,0)),INDEX(Class!$N$28:$N$30,MATCH(TRUE,Input!CN73:CN75,0)),INDEX(Class!$N$31:$N$35,MATCH(TRUE,Input!CN76:CN80,0)),INDEX(Class!$N$36:$N$41,MATCH(TRUE,Input!CN81:CN86,0)),INDEX(Class!$N$42:$N$43,MATCH(TRUE,Input!CN87:CN88,0))),"NA")&lt;&gt;"NA")</f>
        <v>1</v>
      </c>
      <c r="CN47" s="426" t="b">
        <f>OR(Input!CO12=TRUE,Input!CO12="?",_xlfn.IFNA(CHOOSE(MATCH(TRUE,Input!CO40:CO47,0),INDEX(Class!$N$3:$N$11,MATCH(TRUE,Input!CO48:CO56,0)),INDEX(Class!$N$12:$N$17,MATCH(TRUE,Input!CO57:CO62,0)),INDEX(Class!$N$18:$N$22,MATCH(TRUE,Input!CO63:CO67,0)),INDEX(Class!$N$23:$N$27,MATCH(TRUE,Input!CO68:CO72,0)),INDEX(Class!$N$28:$N$30,MATCH(TRUE,Input!CO73:CO75,0)),INDEX(Class!$N$31:$N$35,MATCH(TRUE,Input!CO76:CO80,0)),INDEX(Class!$N$36:$N$41,MATCH(TRUE,Input!CO81:CO86,0)),INDEX(Class!$N$42:$N$43,MATCH(TRUE,Input!CO87:CO88,0))),"NA")&lt;&gt;"NA")</f>
        <v>1</v>
      </c>
      <c r="CO47" s="426" t="b">
        <f>OR(Input!CP12=TRUE,Input!CP12="?",_xlfn.IFNA(CHOOSE(MATCH(TRUE,Input!CP40:CP47,0),INDEX(Class!$N$3:$N$11,MATCH(TRUE,Input!CP48:CP56,0)),INDEX(Class!$N$12:$N$17,MATCH(TRUE,Input!CP57:CP62,0)),INDEX(Class!$N$18:$N$22,MATCH(TRUE,Input!CP63:CP67,0)),INDEX(Class!$N$23:$N$27,MATCH(TRUE,Input!CP68:CP72,0)),INDEX(Class!$N$28:$N$30,MATCH(TRUE,Input!CP73:CP75,0)),INDEX(Class!$N$31:$N$35,MATCH(TRUE,Input!CP76:CP80,0)),INDEX(Class!$N$36:$N$41,MATCH(TRUE,Input!CP81:CP86,0)),INDEX(Class!$N$42:$N$43,MATCH(TRUE,Input!CP87:CP88,0))),"NA")&lt;&gt;"NA")</f>
        <v>1</v>
      </c>
      <c r="CP47" s="426" t="b">
        <f>OR(Input!CQ12=TRUE,Input!CQ12="?",_xlfn.IFNA(CHOOSE(MATCH(TRUE,Input!CQ40:CQ47,0),INDEX(Class!$N$3:$N$11,MATCH(TRUE,Input!CQ48:CQ56,0)),INDEX(Class!$N$12:$N$17,MATCH(TRUE,Input!CQ57:CQ62,0)),INDEX(Class!$N$18:$N$22,MATCH(TRUE,Input!CQ63:CQ67,0)),INDEX(Class!$N$23:$N$27,MATCH(TRUE,Input!CQ68:CQ72,0)),INDEX(Class!$N$28:$N$30,MATCH(TRUE,Input!CQ73:CQ75,0)),INDEX(Class!$N$31:$N$35,MATCH(TRUE,Input!CQ76:CQ80,0)),INDEX(Class!$N$36:$N$41,MATCH(TRUE,Input!CQ81:CQ86,0)),INDEX(Class!$N$42:$N$43,MATCH(TRUE,Input!CQ87:CQ88,0))),"NA")&lt;&gt;"NA")</f>
        <v>1</v>
      </c>
      <c r="CQ47" s="426" t="b">
        <f>OR(Input!CR12=TRUE,Input!CR12="?",_xlfn.IFNA(CHOOSE(MATCH(TRUE,Input!CR40:CR47,0),INDEX(Class!$N$3:$N$11,MATCH(TRUE,Input!CR48:CR56,0)),INDEX(Class!$N$12:$N$17,MATCH(TRUE,Input!CR57:CR62,0)),INDEX(Class!$N$18:$N$22,MATCH(TRUE,Input!CR63:CR67,0)),INDEX(Class!$N$23:$N$27,MATCH(TRUE,Input!CR68:CR72,0)),INDEX(Class!$N$28:$N$30,MATCH(TRUE,Input!CR73:CR75,0)),INDEX(Class!$N$31:$N$35,MATCH(TRUE,Input!CR76:CR80,0)),INDEX(Class!$N$36:$N$41,MATCH(TRUE,Input!CR81:CR86,0)),INDEX(Class!$N$42:$N$43,MATCH(TRUE,Input!CR87:CR88,0))),"NA")&lt;&gt;"NA")</f>
        <v>1</v>
      </c>
      <c r="CR47" s="426" t="b">
        <f>OR(Input!CS12=TRUE,Input!CS12="?",_xlfn.IFNA(CHOOSE(MATCH(TRUE,Input!CS40:CS47,0),INDEX(Class!$N$3:$N$11,MATCH(TRUE,Input!CS48:CS56,0)),INDEX(Class!$N$12:$N$17,MATCH(TRUE,Input!CS57:CS62,0)),INDEX(Class!$N$18:$N$22,MATCH(TRUE,Input!CS63:CS67,0)),INDEX(Class!$N$23:$N$27,MATCH(TRUE,Input!CS68:CS72,0)),INDEX(Class!$N$28:$N$30,MATCH(TRUE,Input!CS73:CS75,0)),INDEX(Class!$N$31:$N$35,MATCH(TRUE,Input!CS76:CS80,0)),INDEX(Class!$N$36:$N$41,MATCH(TRUE,Input!CS81:CS86,0)),INDEX(Class!$N$42:$N$43,MATCH(TRUE,Input!CS87:CS88,0))),"NA")&lt;&gt;"NA")</f>
        <v>1</v>
      </c>
      <c r="CS47" s="426" t="b">
        <f>OR(Input!CT12=TRUE,Input!CT12="?",_xlfn.IFNA(CHOOSE(MATCH(TRUE,Input!CT40:CT47,0),INDEX(Class!$N$3:$N$11,MATCH(TRUE,Input!CT48:CT56,0)),INDEX(Class!$N$12:$N$17,MATCH(TRUE,Input!CT57:CT62,0)),INDEX(Class!$N$18:$N$22,MATCH(TRUE,Input!CT63:CT67,0)),INDEX(Class!$N$23:$N$27,MATCH(TRUE,Input!CT68:CT72,0)),INDEX(Class!$N$28:$N$30,MATCH(TRUE,Input!CT73:CT75,0)),INDEX(Class!$N$31:$N$35,MATCH(TRUE,Input!CT76:CT80,0)),INDEX(Class!$N$36:$N$41,MATCH(TRUE,Input!CT81:CT86,0)),INDEX(Class!$N$42:$N$43,MATCH(TRUE,Input!CT87:CT88,0))),"NA")&lt;&gt;"NA")</f>
        <v>1</v>
      </c>
      <c r="CT47" s="426" t="b">
        <f>OR(Input!CU12=TRUE,Input!CU12="?",_xlfn.IFNA(CHOOSE(MATCH(TRUE,Input!CU40:CU47,0),INDEX(Class!$N$3:$N$11,MATCH(TRUE,Input!CU48:CU56,0)),INDEX(Class!$N$12:$N$17,MATCH(TRUE,Input!CU57:CU62,0)),INDEX(Class!$N$18:$N$22,MATCH(TRUE,Input!CU63:CU67,0)),INDEX(Class!$N$23:$N$27,MATCH(TRUE,Input!CU68:CU72,0)),INDEX(Class!$N$28:$N$30,MATCH(TRUE,Input!CU73:CU75,0)),INDEX(Class!$N$31:$N$35,MATCH(TRUE,Input!CU76:CU80,0)),INDEX(Class!$N$36:$N$41,MATCH(TRUE,Input!CU81:CU86,0)),INDEX(Class!$N$42:$N$43,MATCH(TRUE,Input!CU87:CU88,0))),"NA")&lt;&gt;"NA")</f>
        <v>1</v>
      </c>
      <c r="CU47" s="426" t="b">
        <f>OR(Input!CV12=TRUE,Input!CV12="?",_xlfn.IFNA(CHOOSE(MATCH(TRUE,Input!CV40:CV47,0),INDEX(Class!$N$3:$N$11,MATCH(TRUE,Input!CV48:CV56,0)),INDEX(Class!$N$12:$N$17,MATCH(TRUE,Input!CV57:CV62,0)),INDEX(Class!$N$18:$N$22,MATCH(TRUE,Input!CV63:CV67,0)),INDEX(Class!$N$23:$N$27,MATCH(TRUE,Input!CV68:CV72,0)),INDEX(Class!$N$28:$N$30,MATCH(TRUE,Input!CV73:CV75,0)),INDEX(Class!$N$31:$N$35,MATCH(TRUE,Input!CV76:CV80,0)),INDEX(Class!$N$36:$N$41,MATCH(TRUE,Input!CV81:CV86,0)),INDEX(Class!$N$42:$N$43,MATCH(TRUE,Input!CV87:CV88,0))),"NA")&lt;&gt;"NA")</f>
        <v>1</v>
      </c>
      <c r="CV47" s="426" t="b">
        <f>OR(Input!CW12=TRUE,Input!CW12="?",_xlfn.IFNA(CHOOSE(MATCH(TRUE,Input!CW40:CW47,0),INDEX(Class!$N$3:$N$11,MATCH(TRUE,Input!CW48:CW56,0)),INDEX(Class!$N$12:$N$17,MATCH(TRUE,Input!CW57:CW62,0)),INDEX(Class!$N$18:$N$22,MATCH(TRUE,Input!CW63:CW67,0)),INDEX(Class!$N$23:$N$27,MATCH(TRUE,Input!CW68:CW72,0)),INDEX(Class!$N$28:$N$30,MATCH(TRUE,Input!CW73:CW75,0)),INDEX(Class!$N$31:$N$35,MATCH(TRUE,Input!CW76:CW80,0)),INDEX(Class!$N$36:$N$41,MATCH(TRUE,Input!CW81:CW86,0)),INDEX(Class!$N$42:$N$43,MATCH(TRUE,Input!CW87:CW88,0))),"NA")&lt;&gt;"NA")</f>
        <v>1</v>
      </c>
      <c r="CW47" s="426" t="b">
        <f>OR(Input!CX12=TRUE,Input!CX12="?",_xlfn.IFNA(CHOOSE(MATCH(TRUE,Input!CX40:CX47,0),INDEX(Class!$N$3:$N$11,MATCH(TRUE,Input!CX48:CX56,0)),INDEX(Class!$N$12:$N$17,MATCH(TRUE,Input!CX57:CX62,0)),INDEX(Class!$N$18:$N$22,MATCH(TRUE,Input!CX63:CX67,0)),INDEX(Class!$N$23:$N$27,MATCH(TRUE,Input!CX68:CX72,0)),INDEX(Class!$N$28:$N$30,MATCH(TRUE,Input!CX73:CX75,0)),INDEX(Class!$N$31:$N$35,MATCH(TRUE,Input!CX76:CX80,0)),INDEX(Class!$N$36:$N$41,MATCH(TRUE,Input!CX81:CX86,0)),INDEX(Class!$N$42:$N$43,MATCH(TRUE,Input!CX87:CX88,0))),"NA")&lt;&gt;"NA")</f>
        <v>1</v>
      </c>
      <c r="CX47" s="426" t="b">
        <f>OR(Input!CY12=TRUE,Input!CY12="?",_xlfn.IFNA(CHOOSE(MATCH(TRUE,Input!CY40:CY47,0),INDEX(Class!$N$3:$N$11,MATCH(TRUE,Input!CY48:CY56,0)),INDEX(Class!$N$12:$N$17,MATCH(TRUE,Input!CY57:CY62,0)),INDEX(Class!$N$18:$N$22,MATCH(TRUE,Input!CY63:CY67,0)),INDEX(Class!$N$23:$N$27,MATCH(TRUE,Input!CY68:CY72,0)),INDEX(Class!$N$28:$N$30,MATCH(TRUE,Input!CY73:CY75,0)),INDEX(Class!$N$31:$N$35,MATCH(TRUE,Input!CY76:CY80,0)),INDEX(Class!$N$36:$N$41,MATCH(TRUE,Input!CY81:CY86,0)),INDEX(Class!$N$42:$N$43,MATCH(TRUE,Input!CY87:CY88,0))),"NA")&lt;&gt;"NA")</f>
        <v>1</v>
      </c>
      <c r="CY47" s="426" t="b">
        <f>OR(Input!CZ12=TRUE,Input!CZ12="?",_xlfn.IFNA(CHOOSE(MATCH(TRUE,Input!CZ40:CZ47,0),INDEX(Class!$N$3:$N$11,MATCH(TRUE,Input!CZ48:CZ56,0)),INDEX(Class!$N$12:$N$17,MATCH(TRUE,Input!CZ57:CZ62,0)),INDEX(Class!$N$18:$N$22,MATCH(TRUE,Input!CZ63:CZ67,0)),INDEX(Class!$N$23:$N$27,MATCH(TRUE,Input!CZ68:CZ72,0)),INDEX(Class!$N$28:$N$30,MATCH(TRUE,Input!CZ73:CZ75,0)),INDEX(Class!$N$31:$N$35,MATCH(TRUE,Input!CZ76:CZ80,0)),INDEX(Class!$N$36:$N$41,MATCH(TRUE,Input!CZ81:CZ86,0)),INDEX(Class!$N$42:$N$43,MATCH(TRUE,Input!CZ87:CZ88,0))),"NA")&lt;&gt;"NA")</f>
        <v>1</v>
      </c>
      <c r="CZ47" s="426" t="b">
        <f>OR(Input!DA12=TRUE,Input!DA12="?",_xlfn.IFNA(CHOOSE(MATCH(TRUE,Input!DA40:DA47,0),INDEX(Class!$N$3:$N$11,MATCH(TRUE,Input!DA48:DA56,0)),INDEX(Class!$N$12:$N$17,MATCH(TRUE,Input!DA57:DA62,0)),INDEX(Class!$N$18:$N$22,MATCH(TRUE,Input!DA63:DA67,0)),INDEX(Class!$N$23:$N$27,MATCH(TRUE,Input!DA68:DA72,0)),INDEX(Class!$N$28:$N$30,MATCH(TRUE,Input!DA73:DA75,0)),INDEX(Class!$N$31:$N$35,MATCH(TRUE,Input!DA76:DA80,0)),INDEX(Class!$N$36:$N$41,MATCH(TRUE,Input!DA81:DA86,0)),INDEX(Class!$N$42:$N$43,MATCH(TRUE,Input!DA87:DA88,0))),"NA")&lt;&gt;"NA")</f>
        <v>1</v>
      </c>
      <c r="DA47" s="426" t="b">
        <f>OR(Input!DB12=TRUE,Input!DB12="?",_xlfn.IFNA(CHOOSE(MATCH(TRUE,Input!DB40:DB47,0),INDEX(Class!$N$3:$N$11,MATCH(TRUE,Input!DB48:DB56,0)),INDEX(Class!$N$12:$N$17,MATCH(TRUE,Input!DB57:DB62,0)),INDEX(Class!$N$18:$N$22,MATCH(TRUE,Input!DB63:DB67,0)),INDEX(Class!$N$23:$N$27,MATCH(TRUE,Input!DB68:DB72,0)),INDEX(Class!$N$28:$N$30,MATCH(TRUE,Input!DB73:DB75,0)),INDEX(Class!$N$31:$N$35,MATCH(TRUE,Input!DB76:DB80,0)),INDEX(Class!$N$36:$N$41,MATCH(TRUE,Input!DB81:DB86,0)),INDEX(Class!$N$42:$N$43,MATCH(TRUE,Input!DB87:DB88,0))),"NA")&lt;&gt;"NA")</f>
        <v>1</v>
      </c>
      <c r="DB47" s="426" t="b">
        <f>OR(Input!DC12=TRUE,Input!DC12="?",_xlfn.IFNA(CHOOSE(MATCH(TRUE,Input!DC40:DC47,0),INDEX(Class!$N$3:$N$11,MATCH(TRUE,Input!DC48:DC56,0)),INDEX(Class!$N$12:$N$17,MATCH(TRUE,Input!DC57:DC62,0)),INDEX(Class!$N$18:$N$22,MATCH(TRUE,Input!DC63:DC67,0)),INDEX(Class!$N$23:$N$27,MATCH(TRUE,Input!DC68:DC72,0)),INDEX(Class!$N$28:$N$30,MATCH(TRUE,Input!DC73:DC75,0)),INDEX(Class!$N$31:$N$35,MATCH(TRUE,Input!DC76:DC80,0)),INDEX(Class!$N$36:$N$41,MATCH(TRUE,Input!DC81:DC86,0)),INDEX(Class!$N$42:$N$43,MATCH(TRUE,Input!DC87:DC88,0))),"NA")&lt;&gt;"NA")</f>
        <v>1</v>
      </c>
      <c r="DC47" s="426" t="b">
        <f>OR(Input!DD12=TRUE,Input!DD12="?",_xlfn.IFNA(CHOOSE(MATCH(TRUE,Input!DD40:DD47,0),INDEX(Class!$N$3:$N$11,MATCH(TRUE,Input!DD48:DD56,0)),INDEX(Class!$N$12:$N$17,MATCH(TRUE,Input!DD57:DD62,0)),INDEX(Class!$N$18:$N$22,MATCH(TRUE,Input!DD63:DD67,0)),INDEX(Class!$N$23:$N$27,MATCH(TRUE,Input!DD68:DD72,0)),INDEX(Class!$N$28:$N$30,MATCH(TRUE,Input!DD73:DD75,0)),INDEX(Class!$N$31:$N$35,MATCH(TRUE,Input!DD76:DD80,0)),INDEX(Class!$N$36:$N$41,MATCH(TRUE,Input!DD81:DD86,0)),INDEX(Class!$N$42:$N$43,MATCH(TRUE,Input!DD87:DD88,0))),"NA")&lt;&gt;"NA")</f>
        <v>1</v>
      </c>
      <c r="DD47" s="426" t="b">
        <f>OR(Input!DE12=TRUE,Input!DE12="?",_xlfn.IFNA(CHOOSE(MATCH(TRUE,Input!DE40:DE47,0),INDEX(Class!$N$3:$N$11,MATCH(TRUE,Input!DE48:DE56,0)),INDEX(Class!$N$12:$N$17,MATCH(TRUE,Input!DE57:DE62,0)),INDEX(Class!$N$18:$N$22,MATCH(TRUE,Input!DE63:DE67,0)),INDEX(Class!$N$23:$N$27,MATCH(TRUE,Input!DE68:DE72,0)),INDEX(Class!$N$28:$N$30,MATCH(TRUE,Input!DE73:DE75,0)),INDEX(Class!$N$31:$N$35,MATCH(TRUE,Input!DE76:DE80,0)),INDEX(Class!$N$36:$N$41,MATCH(TRUE,Input!DE81:DE86,0)),INDEX(Class!$N$42:$N$43,MATCH(TRUE,Input!DE87:DE88,0))),"NA")&lt;&gt;"NA")</f>
        <v>1</v>
      </c>
      <c r="DE47" s="426" t="b">
        <f>OR(Input!DF12=TRUE,Input!DF12="?",_xlfn.IFNA(CHOOSE(MATCH(TRUE,Input!DF40:DF47,0),INDEX(Class!$N$3:$N$11,MATCH(TRUE,Input!DF48:DF56,0)),INDEX(Class!$N$12:$N$17,MATCH(TRUE,Input!DF57:DF62,0)),INDEX(Class!$N$18:$N$22,MATCH(TRUE,Input!DF63:DF67,0)),INDEX(Class!$N$23:$N$27,MATCH(TRUE,Input!DF68:DF72,0)),INDEX(Class!$N$28:$N$30,MATCH(TRUE,Input!DF73:DF75,0)),INDEX(Class!$N$31:$N$35,MATCH(TRUE,Input!DF76:DF80,0)),INDEX(Class!$N$36:$N$41,MATCH(TRUE,Input!DF81:DF86,0)),INDEX(Class!$N$42:$N$43,MATCH(TRUE,Input!DF87:DF88,0))),"NA")&lt;&gt;"NA")</f>
        <v>1</v>
      </c>
      <c r="DF47" s="426" t="b">
        <f>OR(Input!DG12=TRUE,Input!DG12="?",_xlfn.IFNA(CHOOSE(MATCH(TRUE,Input!DG40:DG47,0),INDEX(Class!$N$3:$N$11,MATCH(TRUE,Input!DG48:DG56,0)),INDEX(Class!$N$12:$N$17,MATCH(TRUE,Input!DG57:DG62,0)),INDEX(Class!$N$18:$N$22,MATCH(TRUE,Input!DG63:DG67,0)),INDEX(Class!$N$23:$N$27,MATCH(TRUE,Input!DG68:DG72,0)),INDEX(Class!$N$28:$N$30,MATCH(TRUE,Input!DG73:DG75,0)),INDEX(Class!$N$31:$N$35,MATCH(TRUE,Input!DG76:DG80,0)),INDEX(Class!$N$36:$N$41,MATCH(TRUE,Input!DG81:DG86,0)),INDEX(Class!$N$42:$N$43,MATCH(TRUE,Input!DG87:DG88,0))),"NA")&lt;&gt;"NA")</f>
        <v>1</v>
      </c>
      <c r="DG47" s="426" t="b">
        <f>OR(Input!DH12=TRUE,Input!DH12="?",_xlfn.IFNA(CHOOSE(MATCH(TRUE,Input!DH40:DH47,0),INDEX(Class!$N$3:$N$11,MATCH(TRUE,Input!DH48:DH56,0)),INDEX(Class!$N$12:$N$17,MATCH(TRUE,Input!DH57:DH62,0)),INDEX(Class!$N$18:$N$22,MATCH(TRUE,Input!DH63:DH67,0)),INDEX(Class!$N$23:$N$27,MATCH(TRUE,Input!DH68:DH72,0)),INDEX(Class!$N$28:$N$30,MATCH(TRUE,Input!DH73:DH75,0)),INDEX(Class!$N$31:$N$35,MATCH(TRUE,Input!DH76:DH80,0)),INDEX(Class!$N$36:$N$41,MATCH(TRUE,Input!DH81:DH86,0)),INDEX(Class!$N$42:$N$43,MATCH(TRUE,Input!DH87:DH88,0))),"NA")&lt;&gt;"NA")</f>
        <v>1</v>
      </c>
      <c r="DH47" s="426" t="b">
        <f>OR(Input!DI12=TRUE,Input!DI12="?",_xlfn.IFNA(CHOOSE(MATCH(TRUE,Input!DI40:DI47,0),INDEX(Class!$N$3:$N$11,MATCH(TRUE,Input!DI48:DI56,0)),INDEX(Class!$N$12:$N$17,MATCH(TRUE,Input!DI57:DI62,0)),INDEX(Class!$N$18:$N$22,MATCH(TRUE,Input!DI63:DI67,0)),INDEX(Class!$N$23:$N$27,MATCH(TRUE,Input!DI68:DI72,0)),INDEX(Class!$N$28:$N$30,MATCH(TRUE,Input!DI73:DI75,0)),INDEX(Class!$N$31:$N$35,MATCH(TRUE,Input!DI76:DI80,0)),INDEX(Class!$N$36:$N$41,MATCH(TRUE,Input!DI81:DI86,0)),INDEX(Class!$N$42:$N$43,MATCH(TRUE,Input!DI87:DI88,0))),"NA")&lt;&gt;"NA")</f>
        <v>1</v>
      </c>
      <c r="DI47" s="426" t="b">
        <f>OR(Input!DJ12=TRUE,Input!DJ12="?",_xlfn.IFNA(CHOOSE(MATCH(TRUE,Input!DJ40:DJ47,0),INDEX(Class!$N$3:$N$11,MATCH(TRUE,Input!DJ48:DJ56,0)),INDEX(Class!$N$12:$N$17,MATCH(TRUE,Input!DJ57:DJ62,0)),INDEX(Class!$N$18:$N$22,MATCH(TRUE,Input!DJ63:DJ67,0)),INDEX(Class!$N$23:$N$27,MATCH(TRUE,Input!DJ68:DJ72,0)),INDEX(Class!$N$28:$N$30,MATCH(TRUE,Input!DJ73:DJ75,0)),INDEX(Class!$N$31:$N$35,MATCH(TRUE,Input!DJ76:DJ80,0)),INDEX(Class!$N$36:$N$41,MATCH(TRUE,Input!DJ81:DJ86,0)),INDEX(Class!$N$42:$N$43,MATCH(TRUE,Input!DJ87:DJ88,0))),"NA")&lt;&gt;"NA")</f>
        <v>1</v>
      </c>
      <c r="DJ47" s="426" t="b">
        <f>OR(Input!DK12=TRUE,Input!DK12="?",_xlfn.IFNA(CHOOSE(MATCH(TRUE,Input!DK40:DK47,0),INDEX(Class!$N$3:$N$11,MATCH(TRUE,Input!DK48:DK56,0)),INDEX(Class!$N$12:$N$17,MATCH(TRUE,Input!DK57:DK62,0)),INDEX(Class!$N$18:$N$22,MATCH(TRUE,Input!DK63:DK67,0)),INDEX(Class!$N$23:$N$27,MATCH(TRUE,Input!DK68:DK72,0)),INDEX(Class!$N$28:$N$30,MATCH(TRUE,Input!DK73:DK75,0)),INDEX(Class!$N$31:$N$35,MATCH(TRUE,Input!DK76:DK80,0)),INDEX(Class!$N$36:$N$41,MATCH(TRUE,Input!DK81:DK86,0)),INDEX(Class!$N$42:$N$43,MATCH(TRUE,Input!DK87:DK88,0))),"NA")&lt;&gt;"NA")</f>
        <v>1</v>
      </c>
      <c r="DK47" s="426" t="b">
        <f>OR(Input!DL12=TRUE,Input!DL12="?",_xlfn.IFNA(CHOOSE(MATCH(TRUE,Input!DL40:DL47,0),INDEX(Class!$N$3:$N$11,MATCH(TRUE,Input!DL48:DL56,0)),INDEX(Class!$N$12:$N$17,MATCH(TRUE,Input!DL57:DL62,0)),INDEX(Class!$N$18:$N$22,MATCH(TRUE,Input!DL63:DL67,0)),INDEX(Class!$N$23:$N$27,MATCH(TRUE,Input!DL68:DL72,0)),INDEX(Class!$N$28:$N$30,MATCH(TRUE,Input!DL73:DL75,0)),INDEX(Class!$N$31:$N$35,MATCH(TRUE,Input!DL76:DL80,0)),INDEX(Class!$N$36:$N$41,MATCH(TRUE,Input!DL81:DL86,0)),INDEX(Class!$N$42:$N$43,MATCH(TRUE,Input!DL87:DL88,0))),"NA")&lt;&gt;"NA")</f>
        <v>1</v>
      </c>
      <c r="DL47" s="426" t="b">
        <f>OR(Input!DM12=TRUE,Input!DM12="?",_xlfn.IFNA(CHOOSE(MATCH(TRUE,Input!DM40:DM47,0),INDEX(Class!$N$3:$N$11,MATCH(TRUE,Input!DM48:DM56,0)),INDEX(Class!$N$12:$N$17,MATCH(TRUE,Input!DM57:DM62,0)),INDEX(Class!$N$18:$N$22,MATCH(TRUE,Input!DM63:DM67,0)),INDEX(Class!$N$23:$N$27,MATCH(TRUE,Input!DM68:DM72,0)),INDEX(Class!$N$28:$N$30,MATCH(TRUE,Input!DM73:DM75,0)),INDEX(Class!$N$31:$N$35,MATCH(TRUE,Input!DM76:DM80,0)),INDEX(Class!$N$36:$N$41,MATCH(TRUE,Input!DM81:DM86,0)),INDEX(Class!$N$42:$N$43,MATCH(TRUE,Input!DM87:DM88,0))),"NA")&lt;&gt;"NA")</f>
        <v>1</v>
      </c>
      <c r="DM47" s="426" t="b">
        <f>OR(Input!DN12=TRUE,Input!DN12="?",_xlfn.IFNA(CHOOSE(MATCH(TRUE,Input!DN40:DN47,0),INDEX(Class!$N$3:$N$11,MATCH(TRUE,Input!DN48:DN56,0)),INDEX(Class!$N$12:$N$17,MATCH(TRUE,Input!DN57:DN62,0)),INDEX(Class!$N$18:$N$22,MATCH(TRUE,Input!DN63:DN67,0)),INDEX(Class!$N$23:$N$27,MATCH(TRUE,Input!DN68:DN72,0)),INDEX(Class!$N$28:$N$30,MATCH(TRUE,Input!DN73:DN75,0)),INDEX(Class!$N$31:$N$35,MATCH(TRUE,Input!DN76:DN80,0)),INDEX(Class!$N$36:$N$41,MATCH(TRUE,Input!DN81:DN86,0)),INDEX(Class!$N$42:$N$43,MATCH(TRUE,Input!DN87:DN88,0))),"NA")&lt;&gt;"NA")</f>
        <v>1</v>
      </c>
      <c r="DN47" s="426" t="b">
        <f>OR(Input!DO12=TRUE,Input!DO12="?",_xlfn.IFNA(CHOOSE(MATCH(TRUE,Input!DO40:DO47,0),INDEX(Class!$N$3:$N$11,MATCH(TRUE,Input!DO48:DO56,0)),INDEX(Class!$N$12:$N$17,MATCH(TRUE,Input!DO57:DO62,0)),INDEX(Class!$N$18:$N$22,MATCH(TRUE,Input!DO63:DO67,0)),INDEX(Class!$N$23:$N$27,MATCH(TRUE,Input!DO68:DO72,0)),INDEX(Class!$N$28:$N$30,MATCH(TRUE,Input!DO73:DO75,0)),INDEX(Class!$N$31:$N$35,MATCH(TRUE,Input!DO76:DO80,0)),INDEX(Class!$N$36:$N$41,MATCH(TRUE,Input!DO81:DO86,0)),INDEX(Class!$N$42:$N$43,MATCH(TRUE,Input!DO87:DO88,0))),"NA")&lt;&gt;"NA")</f>
        <v>1</v>
      </c>
      <c r="DO47" s="426" t="b">
        <f>OR(Input!DP12=TRUE,Input!DP12="?",_xlfn.IFNA(CHOOSE(MATCH(TRUE,Input!DP40:DP47,0),INDEX(Class!$N$3:$N$11,MATCH(TRUE,Input!DP48:DP56,0)),INDEX(Class!$N$12:$N$17,MATCH(TRUE,Input!DP57:DP62,0)),INDEX(Class!$N$18:$N$22,MATCH(TRUE,Input!DP63:DP67,0)),INDEX(Class!$N$23:$N$27,MATCH(TRUE,Input!DP68:DP72,0)),INDEX(Class!$N$28:$N$30,MATCH(TRUE,Input!DP73:DP75,0)),INDEX(Class!$N$31:$N$35,MATCH(TRUE,Input!DP76:DP80,0)),INDEX(Class!$N$36:$N$41,MATCH(TRUE,Input!DP81:DP86,0)),INDEX(Class!$N$42:$N$43,MATCH(TRUE,Input!DP87:DP88,0))),"NA")&lt;&gt;"NA")</f>
        <v>1</v>
      </c>
      <c r="DP47" s="426" t="b">
        <f>OR(Input!DQ12=TRUE,Input!DQ12="?",_xlfn.IFNA(CHOOSE(MATCH(TRUE,Input!DQ40:DQ47,0),INDEX(Class!$N$3:$N$11,MATCH(TRUE,Input!DQ48:DQ56,0)),INDEX(Class!$N$12:$N$17,MATCH(TRUE,Input!DQ57:DQ62,0)),INDEX(Class!$N$18:$N$22,MATCH(TRUE,Input!DQ63:DQ67,0)),INDEX(Class!$N$23:$N$27,MATCH(TRUE,Input!DQ68:DQ72,0)),INDEX(Class!$N$28:$N$30,MATCH(TRUE,Input!DQ73:DQ75,0)),INDEX(Class!$N$31:$N$35,MATCH(TRUE,Input!DQ76:DQ80,0)),INDEX(Class!$N$36:$N$41,MATCH(TRUE,Input!DQ81:DQ86,0)),INDEX(Class!$N$42:$N$43,MATCH(TRUE,Input!DQ87:DQ88,0))),"NA")&lt;&gt;"NA")</f>
        <v>1</v>
      </c>
      <c r="DQ47" s="426" t="b">
        <f>OR(Input!DR12=TRUE,Input!DR12="?",_xlfn.IFNA(CHOOSE(MATCH(TRUE,Input!DR40:DR47,0),INDEX(Class!$N$3:$N$11,MATCH(TRUE,Input!DR48:DR56,0)),INDEX(Class!$N$12:$N$17,MATCH(TRUE,Input!DR57:DR62,0)),INDEX(Class!$N$18:$N$22,MATCH(TRUE,Input!DR63:DR67,0)),INDEX(Class!$N$23:$N$27,MATCH(TRUE,Input!DR68:DR72,0)),INDEX(Class!$N$28:$N$30,MATCH(TRUE,Input!DR73:DR75,0)),INDEX(Class!$N$31:$N$35,MATCH(TRUE,Input!DR76:DR80,0)),INDEX(Class!$N$36:$N$41,MATCH(TRUE,Input!DR81:DR86,0)),INDEX(Class!$N$42:$N$43,MATCH(TRUE,Input!DR87:DR88,0))),"NA")&lt;&gt;"NA")</f>
        <v>1</v>
      </c>
      <c r="DR47" s="426" t="b">
        <f>OR(Input!DS12=TRUE,Input!DS12="?",_xlfn.IFNA(CHOOSE(MATCH(TRUE,Input!DS40:DS47,0),INDEX(Class!$N$3:$N$11,MATCH(TRUE,Input!DS48:DS56,0)),INDEX(Class!$N$12:$N$17,MATCH(TRUE,Input!DS57:DS62,0)),INDEX(Class!$N$18:$N$22,MATCH(TRUE,Input!DS63:DS67,0)),INDEX(Class!$N$23:$N$27,MATCH(TRUE,Input!DS68:DS72,0)),INDEX(Class!$N$28:$N$30,MATCH(TRUE,Input!DS73:DS75,0)),INDEX(Class!$N$31:$N$35,MATCH(TRUE,Input!DS76:DS80,0)),INDEX(Class!$N$36:$N$41,MATCH(TRUE,Input!DS81:DS86,0)),INDEX(Class!$N$42:$N$43,MATCH(TRUE,Input!DS87:DS88,0))),"NA")&lt;&gt;"NA")</f>
        <v>1</v>
      </c>
      <c r="DS47" s="426" t="b">
        <f>OR(Input!DT12=TRUE,Input!DT12="?",_xlfn.IFNA(CHOOSE(MATCH(TRUE,Input!DT40:DT47,0),INDEX(Class!$N$3:$N$11,MATCH(TRUE,Input!DT48:DT56,0)),INDEX(Class!$N$12:$N$17,MATCH(TRUE,Input!DT57:DT62,0)),INDEX(Class!$N$18:$N$22,MATCH(TRUE,Input!DT63:DT67,0)),INDEX(Class!$N$23:$N$27,MATCH(TRUE,Input!DT68:DT72,0)),INDEX(Class!$N$28:$N$30,MATCH(TRUE,Input!DT73:DT75,0)),INDEX(Class!$N$31:$N$35,MATCH(TRUE,Input!DT76:DT80,0)),INDEX(Class!$N$36:$N$41,MATCH(TRUE,Input!DT81:DT86,0)),INDEX(Class!$N$42:$N$43,MATCH(TRUE,Input!DT87:DT88,0))),"NA")&lt;&gt;"NA")</f>
        <v>1</v>
      </c>
      <c r="DT47" s="426" t="b">
        <f>OR(Input!DU12=TRUE,Input!DU12="?",_xlfn.IFNA(CHOOSE(MATCH(TRUE,Input!DU40:DU47,0),INDEX(Class!$N$3:$N$11,MATCH(TRUE,Input!DU48:DU56,0)),INDEX(Class!$N$12:$N$17,MATCH(TRUE,Input!DU57:DU62,0)),INDEX(Class!$N$18:$N$22,MATCH(TRUE,Input!DU63:DU67,0)),INDEX(Class!$N$23:$N$27,MATCH(TRUE,Input!DU68:DU72,0)),INDEX(Class!$N$28:$N$30,MATCH(TRUE,Input!DU73:DU75,0)),INDEX(Class!$N$31:$N$35,MATCH(TRUE,Input!DU76:DU80,0)),INDEX(Class!$N$36:$N$41,MATCH(TRUE,Input!DU81:DU86,0)),INDEX(Class!$N$42:$N$43,MATCH(TRUE,Input!DU87:DU88,0))),"NA")&lt;&gt;"NA")</f>
        <v>1</v>
      </c>
      <c r="DU47" s="426" t="b">
        <f>OR(Input!DV12=TRUE,Input!DV12="?",_xlfn.IFNA(CHOOSE(MATCH(TRUE,Input!DV40:DV47,0),INDEX(Class!$N$3:$N$11,MATCH(TRUE,Input!DV48:DV56,0)),INDEX(Class!$N$12:$N$17,MATCH(TRUE,Input!DV57:DV62,0)),INDEX(Class!$N$18:$N$22,MATCH(TRUE,Input!DV63:DV67,0)),INDEX(Class!$N$23:$N$27,MATCH(TRUE,Input!DV68:DV72,0)),INDEX(Class!$N$28:$N$30,MATCH(TRUE,Input!DV73:DV75,0)),INDEX(Class!$N$31:$N$35,MATCH(TRUE,Input!DV76:DV80,0)),INDEX(Class!$N$36:$N$41,MATCH(TRUE,Input!DV81:DV86,0)),INDEX(Class!$N$42:$N$43,MATCH(TRUE,Input!DV87:DV88,0))),"NA")&lt;&gt;"NA")</f>
        <v>1</v>
      </c>
      <c r="DV47" s="426" t="b">
        <f>OR(Input!DW12=TRUE,Input!DW12="?",_xlfn.IFNA(CHOOSE(MATCH(TRUE,Input!DW40:DW47,0),INDEX(Class!$N$3:$N$11,MATCH(TRUE,Input!DW48:DW56,0)),INDEX(Class!$N$12:$N$17,MATCH(TRUE,Input!DW57:DW62,0)),INDEX(Class!$N$18:$N$22,MATCH(TRUE,Input!DW63:DW67,0)),INDEX(Class!$N$23:$N$27,MATCH(TRUE,Input!DW68:DW72,0)),INDEX(Class!$N$28:$N$30,MATCH(TRUE,Input!DW73:DW75,0)),INDEX(Class!$N$31:$N$35,MATCH(TRUE,Input!DW76:DW80,0)),INDEX(Class!$N$36:$N$41,MATCH(TRUE,Input!DW81:DW86,0)),INDEX(Class!$N$42:$N$43,MATCH(TRUE,Input!DW87:DW88,0))),"NA")&lt;&gt;"NA")</f>
        <v>1</v>
      </c>
      <c r="DW47" s="426" t="b">
        <f>OR(Input!DX12=TRUE,Input!DX12="?",_xlfn.IFNA(CHOOSE(MATCH(TRUE,Input!DX40:DX47,0),INDEX(Class!$N$3:$N$11,MATCH(TRUE,Input!DX48:DX56,0)),INDEX(Class!$N$12:$N$17,MATCH(TRUE,Input!DX57:DX62,0)),INDEX(Class!$N$18:$N$22,MATCH(TRUE,Input!DX63:DX67,0)),INDEX(Class!$N$23:$N$27,MATCH(TRUE,Input!DX68:DX72,0)),INDEX(Class!$N$28:$N$30,MATCH(TRUE,Input!DX73:DX75,0)),INDEX(Class!$N$31:$N$35,MATCH(TRUE,Input!DX76:DX80,0)),INDEX(Class!$N$36:$N$41,MATCH(TRUE,Input!DX81:DX86,0)),INDEX(Class!$N$42:$N$43,MATCH(TRUE,Input!DX87:DX88,0))),"NA")&lt;&gt;"NA")</f>
        <v>1</v>
      </c>
      <c r="DX47" s="426" t="b">
        <f>OR(Input!DY12=TRUE,Input!DY12="?",_xlfn.IFNA(CHOOSE(MATCH(TRUE,Input!DY40:DY47,0),INDEX(Class!$N$3:$N$11,MATCH(TRUE,Input!DY48:DY56,0)),INDEX(Class!$N$12:$N$17,MATCH(TRUE,Input!DY57:DY62,0)),INDEX(Class!$N$18:$N$22,MATCH(TRUE,Input!DY63:DY67,0)),INDEX(Class!$N$23:$N$27,MATCH(TRUE,Input!DY68:DY72,0)),INDEX(Class!$N$28:$N$30,MATCH(TRUE,Input!DY73:DY75,0)),INDEX(Class!$N$31:$N$35,MATCH(TRUE,Input!DY76:DY80,0)),INDEX(Class!$N$36:$N$41,MATCH(TRUE,Input!DY81:DY86,0)),INDEX(Class!$N$42:$N$43,MATCH(TRUE,Input!DY87:DY88,0))),"NA")&lt;&gt;"NA")</f>
        <v>1</v>
      </c>
      <c r="DY47" s="426" t="b">
        <f>OR(Input!DZ12=TRUE,Input!DZ12="?",_xlfn.IFNA(CHOOSE(MATCH(TRUE,Input!DZ40:DZ47,0),INDEX(Class!$N$3:$N$11,MATCH(TRUE,Input!DZ48:DZ56,0)),INDEX(Class!$N$12:$N$17,MATCH(TRUE,Input!DZ57:DZ62,0)),INDEX(Class!$N$18:$N$22,MATCH(TRUE,Input!DZ63:DZ67,0)),INDEX(Class!$N$23:$N$27,MATCH(TRUE,Input!DZ68:DZ72,0)),INDEX(Class!$N$28:$N$30,MATCH(TRUE,Input!DZ73:DZ75,0)),INDEX(Class!$N$31:$N$35,MATCH(TRUE,Input!DZ76:DZ80,0)),INDEX(Class!$N$36:$N$41,MATCH(TRUE,Input!DZ81:DZ86,0)),INDEX(Class!$N$42:$N$43,MATCH(TRUE,Input!DZ87:DZ88,0))),"NA")&lt;&gt;"NA")</f>
        <v>1</v>
      </c>
      <c r="DZ47" s="426" t="b">
        <f>OR(Input!EA12=TRUE,Input!EA12="?",_xlfn.IFNA(CHOOSE(MATCH(TRUE,Input!EA40:EA47,0),INDEX(Class!$N$3:$N$11,MATCH(TRUE,Input!EA48:EA56,0)),INDEX(Class!$N$12:$N$17,MATCH(TRUE,Input!EA57:EA62,0)),INDEX(Class!$N$18:$N$22,MATCH(TRUE,Input!EA63:EA67,0)),INDEX(Class!$N$23:$N$27,MATCH(TRUE,Input!EA68:EA72,0)),INDEX(Class!$N$28:$N$30,MATCH(TRUE,Input!EA73:EA75,0)),INDEX(Class!$N$31:$N$35,MATCH(TRUE,Input!EA76:EA80,0)),INDEX(Class!$N$36:$N$41,MATCH(TRUE,Input!EA81:EA86,0)),INDEX(Class!$N$42:$N$43,MATCH(TRUE,Input!EA87:EA88,0))),"NA")&lt;&gt;"NA")</f>
        <v>1</v>
      </c>
      <c r="EA47" s="426" t="b">
        <f>OR(Input!EB12=TRUE,Input!EB12="?",_xlfn.IFNA(CHOOSE(MATCH(TRUE,Input!EB40:EB47,0),INDEX(Class!$N$3:$N$11,MATCH(TRUE,Input!EB48:EB56,0)),INDEX(Class!$N$12:$N$17,MATCH(TRUE,Input!EB57:EB62,0)),INDEX(Class!$N$18:$N$22,MATCH(TRUE,Input!EB63:EB67,0)),INDEX(Class!$N$23:$N$27,MATCH(TRUE,Input!EB68:EB72,0)),INDEX(Class!$N$28:$N$30,MATCH(TRUE,Input!EB73:EB75,0)),INDEX(Class!$N$31:$N$35,MATCH(TRUE,Input!EB76:EB80,0)),INDEX(Class!$N$36:$N$41,MATCH(TRUE,Input!EB81:EB86,0)),INDEX(Class!$N$42:$N$43,MATCH(TRUE,Input!EB87:EB88,0))),"NA")&lt;&gt;"NA")</f>
        <v>1</v>
      </c>
      <c r="EB47" s="426" t="b">
        <f>OR(Input!EC12=TRUE,Input!EC12="?",_xlfn.IFNA(CHOOSE(MATCH(TRUE,Input!EC40:EC47,0),INDEX(Class!$N$3:$N$11,MATCH(TRUE,Input!EC48:EC56,0)),INDEX(Class!$N$12:$N$17,MATCH(TRUE,Input!EC57:EC62,0)),INDEX(Class!$N$18:$N$22,MATCH(TRUE,Input!EC63:EC67,0)),INDEX(Class!$N$23:$N$27,MATCH(TRUE,Input!EC68:EC72,0)),INDEX(Class!$N$28:$N$30,MATCH(TRUE,Input!EC73:EC75,0)),INDEX(Class!$N$31:$N$35,MATCH(TRUE,Input!EC76:EC80,0)),INDEX(Class!$N$36:$N$41,MATCH(TRUE,Input!EC81:EC86,0)),INDEX(Class!$N$42:$N$43,MATCH(TRUE,Input!EC87:EC88,0))),"NA")&lt;&gt;"NA")</f>
        <v>1</v>
      </c>
      <c r="EC47" s="426" t="b">
        <f>OR(Input!ED12=TRUE,Input!ED12="?",_xlfn.IFNA(CHOOSE(MATCH(TRUE,Input!ED40:ED47,0),INDEX(Class!$N$3:$N$11,MATCH(TRUE,Input!ED48:ED56,0)),INDEX(Class!$N$12:$N$17,MATCH(TRUE,Input!ED57:ED62,0)),INDEX(Class!$N$18:$N$22,MATCH(TRUE,Input!ED63:ED67,0)),INDEX(Class!$N$23:$N$27,MATCH(TRUE,Input!ED68:ED72,0)),INDEX(Class!$N$28:$N$30,MATCH(TRUE,Input!ED73:ED75,0)),INDEX(Class!$N$31:$N$35,MATCH(TRUE,Input!ED76:ED80,0)),INDEX(Class!$N$36:$N$41,MATCH(TRUE,Input!ED81:ED86,0)),INDEX(Class!$N$42:$N$43,MATCH(TRUE,Input!ED87:ED88,0))),"NA")&lt;&gt;"NA")</f>
        <v>1</v>
      </c>
      <c r="ED47" s="426" t="b">
        <f>OR(Input!EE12=TRUE,Input!EE12="?",_xlfn.IFNA(CHOOSE(MATCH(TRUE,Input!EE40:EE47,0),INDEX(Class!$N$3:$N$11,MATCH(TRUE,Input!EE48:EE56,0)),INDEX(Class!$N$12:$N$17,MATCH(TRUE,Input!EE57:EE62,0)),INDEX(Class!$N$18:$N$22,MATCH(TRUE,Input!EE63:EE67,0)),INDEX(Class!$N$23:$N$27,MATCH(TRUE,Input!EE68:EE72,0)),INDEX(Class!$N$28:$N$30,MATCH(TRUE,Input!EE73:EE75,0)),INDEX(Class!$N$31:$N$35,MATCH(TRUE,Input!EE76:EE80,0)),INDEX(Class!$N$36:$N$41,MATCH(TRUE,Input!EE81:EE86,0)),INDEX(Class!$N$42:$N$43,MATCH(TRUE,Input!EE87:EE88,0))),"NA")&lt;&gt;"NA")</f>
        <v>1</v>
      </c>
      <c r="EE47" s="426" t="b">
        <f>OR(Input!EF12=TRUE,Input!EF12="?",_xlfn.IFNA(CHOOSE(MATCH(TRUE,Input!EF40:EF47,0),INDEX(Class!$N$3:$N$11,MATCH(TRUE,Input!EF48:EF56,0)),INDEX(Class!$N$12:$N$17,MATCH(TRUE,Input!EF57:EF62,0)),INDEX(Class!$N$18:$N$22,MATCH(TRUE,Input!EF63:EF67,0)),INDEX(Class!$N$23:$N$27,MATCH(TRUE,Input!EF68:EF72,0)),INDEX(Class!$N$28:$N$30,MATCH(TRUE,Input!EF73:EF75,0)),INDEX(Class!$N$31:$N$35,MATCH(TRUE,Input!EF76:EF80,0)),INDEX(Class!$N$36:$N$41,MATCH(TRUE,Input!EF81:EF86,0)),INDEX(Class!$N$42:$N$43,MATCH(TRUE,Input!EF87:EF88,0))),"NA")&lt;&gt;"NA")</f>
        <v>1</v>
      </c>
      <c r="EF47" s="426" t="b">
        <f>OR(Input!EG12=TRUE,Input!EG12="?",_xlfn.IFNA(CHOOSE(MATCH(TRUE,Input!EG40:EG47,0),INDEX(Class!$N$3:$N$11,MATCH(TRUE,Input!EG48:EG56,0)),INDEX(Class!$N$12:$N$17,MATCH(TRUE,Input!EG57:EG62,0)),INDEX(Class!$N$18:$N$22,MATCH(TRUE,Input!EG63:EG67,0)),INDEX(Class!$N$23:$N$27,MATCH(TRUE,Input!EG68:EG72,0)),INDEX(Class!$N$28:$N$30,MATCH(TRUE,Input!EG73:EG75,0)),INDEX(Class!$N$31:$N$35,MATCH(TRUE,Input!EG76:EG80,0)),INDEX(Class!$N$36:$N$41,MATCH(TRUE,Input!EG81:EG86,0)),INDEX(Class!$N$42:$N$43,MATCH(TRUE,Input!EG87:EG88,0))),"NA")&lt;&gt;"NA")</f>
        <v>1</v>
      </c>
      <c r="EG47" s="426" t="b">
        <f>OR(Input!EH12=TRUE,Input!EH12="?",_xlfn.IFNA(CHOOSE(MATCH(TRUE,Input!EH40:EH47,0),INDEX(Class!$N$3:$N$11,MATCH(TRUE,Input!EH48:EH56,0)),INDEX(Class!$N$12:$N$17,MATCH(TRUE,Input!EH57:EH62,0)),INDEX(Class!$N$18:$N$22,MATCH(TRUE,Input!EH63:EH67,0)),INDEX(Class!$N$23:$N$27,MATCH(TRUE,Input!EH68:EH72,0)),INDEX(Class!$N$28:$N$30,MATCH(TRUE,Input!EH73:EH75,0)),INDEX(Class!$N$31:$N$35,MATCH(TRUE,Input!EH76:EH80,0)),INDEX(Class!$N$36:$N$41,MATCH(TRUE,Input!EH81:EH86,0)),INDEX(Class!$N$42:$N$43,MATCH(TRUE,Input!EH87:EH88,0))),"NA")&lt;&gt;"NA")</f>
        <v>1</v>
      </c>
      <c r="EH47" s="426" t="b">
        <f>OR(Input!EI12=TRUE,Input!EI12="?",_xlfn.IFNA(CHOOSE(MATCH(TRUE,Input!EI40:EI47,0),INDEX(Class!$N$3:$N$11,MATCH(TRUE,Input!EI48:EI56,0)),INDEX(Class!$N$12:$N$17,MATCH(TRUE,Input!EI57:EI62,0)),INDEX(Class!$N$18:$N$22,MATCH(TRUE,Input!EI63:EI67,0)),INDEX(Class!$N$23:$N$27,MATCH(TRUE,Input!EI68:EI72,0)),INDEX(Class!$N$28:$N$30,MATCH(TRUE,Input!EI73:EI75,0)),INDEX(Class!$N$31:$N$35,MATCH(TRUE,Input!EI76:EI80,0)),INDEX(Class!$N$36:$N$41,MATCH(TRUE,Input!EI81:EI86,0)),INDEX(Class!$N$42:$N$43,MATCH(TRUE,Input!EI87:EI88,0))),"NA")&lt;&gt;"NA")</f>
        <v>1</v>
      </c>
      <c r="EI47" s="426" t="b">
        <f>OR(Input!EJ12=TRUE,Input!EJ12="?",_xlfn.IFNA(CHOOSE(MATCH(TRUE,Input!EJ40:EJ47,0),INDEX(Class!$N$3:$N$11,MATCH(TRUE,Input!EJ48:EJ56,0)),INDEX(Class!$N$12:$N$17,MATCH(TRUE,Input!EJ57:EJ62,0)),INDEX(Class!$N$18:$N$22,MATCH(TRUE,Input!EJ63:EJ67,0)),INDEX(Class!$N$23:$N$27,MATCH(TRUE,Input!EJ68:EJ72,0)),INDEX(Class!$N$28:$N$30,MATCH(TRUE,Input!EJ73:EJ75,0)),INDEX(Class!$N$31:$N$35,MATCH(TRUE,Input!EJ76:EJ80,0)),INDEX(Class!$N$36:$N$41,MATCH(TRUE,Input!EJ81:EJ86,0)),INDEX(Class!$N$42:$N$43,MATCH(TRUE,Input!EJ87:EJ88,0))),"NA")&lt;&gt;"NA")</f>
        <v>1</v>
      </c>
      <c r="EJ47" s="426" t="b">
        <f>OR(Input!EK12=TRUE,Input!EK12="?",_xlfn.IFNA(CHOOSE(MATCH(TRUE,Input!EK40:EK47,0),INDEX(Class!$N$3:$N$11,MATCH(TRUE,Input!EK48:EK56,0)),INDEX(Class!$N$12:$N$17,MATCH(TRUE,Input!EK57:EK62,0)),INDEX(Class!$N$18:$N$22,MATCH(TRUE,Input!EK63:EK67,0)),INDEX(Class!$N$23:$N$27,MATCH(TRUE,Input!EK68:EK72,0)),INDEX(Class!$N$28:$N$30,MATCH(TRUE,Input!EK73:EK75,0)),INDEX(Class!$N$31:$N$35,MATCH(TRUE,Input!EK76:EK80,0)),INDEX(Class!$N$36:$N$41,MATCH(TRUE,Input!EK81:EK86,0)),INDEX(Class!$N$42:$N$43,MATCH(TRUE,Input!EK87:EK88,0))),"NA")&lt;&gt;"NA")</f>
        <v>1</v>
      </c>
      <c r="EK47" s="426" t="b">
        <f>OR(Input!EL12=TRUE,Input!EL12="?",_xlfn.IFNA(CHOOSE(MATCH(TRUE,Input!EL40:EL47,0),INDEX(Class!$N$3:$N$11,MATCH(TRUE,Input!EL48:EL56,0)),INDEX(Class!$N$12:$N$17,MATCH(TRUE,Input!EL57:EL62,0)),INDEX(Class!$N$18:$N$22,MATCH(TRUE,Input!EL63:EL67,0)),INDEX(Class!$N$23:$N$27,MATCH(TRUE,Input!EL68:EL72,0)),INDEX(Class!$N$28:$N$30,MATCH(TRUE,Input!EL73:EL75,0)),INDEX(Class!$N$31:$N$35,MATCH(TRUE,Input!EL76:EL80,0)),INDEX(Class!$N$36:$N$41,MATCH(TRUE,Input!EL81:EL86,0)),INDEX(Class!$N$42:$N$43,MATCH(TRUE,Input!EL87:EL88,0))),"NA")&lt;&gt;"NA")</f>
        <v>1</v>
      </c>
      <c r="EL47" s="426" t="b">
        <f>OR(Input!EM12=TRUE,Input!EM12="?",_xlfn.IFNA(CHOOSE(MATCH(TRUE,Input!EM40:EM47,0),INDEX(Class!$N$3:$N$11,MATCH(TRUE,Input!EM48:EM56,0)),INDEX(Class!$N$12:$N$17,MATCH(TRUE,Input!EM57:EM62,0)),INDEX(Class!$N$18:$N$22,MATCH(TRUE,Input!EM63:EM67,0)),INDEX(Class!$N$23:$N$27,MATCH(TRUE,Input!EM68:EM72,0)),INDEX(Class!$N$28:$N$30,MATCH(TRUE,Input!EM73:EM75,0)),INDEX(Class!$N$31:$N$35,MATCH(TRUE,Input!EM76:EM80,0)),INDEX(Class!$N$36:$N$41,MATCH(TRUE,Input!EM81:EM86,0)),INDEX(Class!$N$42:$N$43,MATCH(TRUE,Input!EM87:EM88,0))),"NA")&lt;&gt;"NA")</f>
        <v>1</v>
      </c>
      <c r="EM47" s="426" t="b">
        <f>OR(Input!EN12=TRUE,Input!EN12="?",_xlfn.IFNA(CHOOSE(MATCH(TRUE,Input!EN40:EN47,0),INDEX(Class!$N$3:$N$11,MATCH(TRUE,Input!EN48:EN56,0)),INDEX(Class!$N$12:$N$17,MATCH(TRUE,Input!EN57:EN62,0)),INDEX(Class!$N$18:$N$22,MATCH(TRUE,Input!EN63:EN67,0)),INDEX(Class!$N$23:$N$27,MATCH(TRUE,Input!EN68:EN72,0)),INDEX(Class!$N$28:$N$30,MATCH(TRUE,Input!EN73:EN75,0)),INDEX(Class!$N$31:$N$35,MATCH(TRUE,Input!EN76:EN80,0)),INDEX(Class!$N$36:$N$41,MATCH(TRUE,Input!EN81:EN86,0)),INDEX(Class!$N$42:$N$43,MATCH(TRUE,Input!EN87:EN88,0))),"NA")&lt;&gt;"NA")</f>
        <v>1</v>
      </c>
      <c r="EN47" s="426" t="b">
        <f>OR(Input!EO12=TRUE,Input!EO12="?",_xlfn.IFNA(CHOOSE(MATCH(TRUE,Input!EO40:EO47,0),INDEX(Class!$N$3:$N$11,MATCH(TRUE,Input!EO48:EO56,0)),INDEX(Class!$N$12:$N$17,MATCH(TRUE,Input!EO57:EO62,0)),INDEX(Class!$N$18:$N$22,MATCH(TRUE,Input!EO63:EO67,0)),INDEX(Class!$N$23:$N$27,MATCH(TRUE,Input!EO68:EO72,0)),INDEX(Class!$N$28:$N$30,MATCH(TRUE,Input!EO73:EO75,0)),INDEX(Class!$N$31:$N$35,MATCH(TRUE,Input!EO76:EO80,0)),INDEX(Class!$N$36:$N$41,MATCH(TRUE,Input!EO81:EO86,0)),INDEX(Class!$N$42:$N$43,MATCH(TRUE,Input!EO87:EO88,0))),"NA")&lt;&gt;"NA")</f>
        <v>1</v>
      </c>
      <c r="EO47" s="426" t="b">
        <f>OR(Input!EP12=TRUE,Input!EP12="?",_xlfn.IFNA(CHOOSE(MATCH(TRUE,Input!EP40:EP47,0),INDEX(Class!$N$3:$N$11,MATCH(TRUE,Input!EP48:EP56,0)),INDEX(Class!$N$12:$N$17,MATCH(TRUE,Input!EP57:EP62,0)),INDEX(Class!$N$18:$N$22,MATCH(TRUE,Input!EP63:EP67,0)),INDEX(Class!$N$23:$N$27,MATCH(TRUE,Input!EP68:EP72,0)),INDEX(Class!$N$28:$N$30,MATCH(TRUE,Input!EP73:EP75,0)),INDEX(Class!$N$31:$N$35,MATCH(TRUE,Input!EP76:EP80,0)),INDEX(Class!$N$36:$N$41,MATCH(TRUE,Input!EP81:EP86,0)),INDEX(Class!$N$42:$N$43,MATCH(TRUE,Input!EP87:EP88,0))),"NA")&lt;&gt;"NA")</f>
        <v>1</v>
      </c>
      <c r="EP47" s="426" t="b">
        <f>OR(Input!EQ12=TRUE,Input!EQ12="?",_xlfn.IFNA(CHOOSE(MATCH(TRUE,Input!EQ40:EQ47,0),INDEX(Class!$N$3:$N$11,MATCH(TRUE,Input!EQ48:EQ56,0)),INDEX(Class!$N$12:$N$17,MATCH(TRUE,Input!EQ57:EQ62,0)),INDEX(Class!$N$18:$N$22,MATCH(TRUE,Input!EQ63:EQ67,0)),INDEX(Class!$N$23:$N$27,MATCH(TRUE,Input!EQ68:EQ72,0)),INDEX(Class!$N$28:$N$30,MATCH(TRUE,Input!EQ73:EQ75,0)),INDEX(Class!$N$31:$N$35,MATCH(TRUE,Input!EQ76:EQ80,0)),INDEX(Class!$N$36:$N$41,MATCH(TRUE,Input!EQ81:EQ86,0)),INDEX(Class!$N$42:$N$43,MATCH(TRUE,Input!EQ87:EQ88,0))),"NA")&lt;&gt;"NA")</f>
        <v>1</v>
      </c>
      <c r="EQ47" s="426" t="b">
        <f>OR(Input!ER12=TRUE,Input!ER12="?",_xlfn.IFNA(CHOOSE(MATCH(TRUE,Input!ER40:ER47,0),INDEX(Class!$N$3:$N$11,MATCH(TRUE,Input!ER48:ER56,0)),INDEX(Class!$N$12:$N$17,MATCH(TRUE,Input!ER57:ER62,0)),INDEX(Class!$N$18:$N$22,MATCH(TRUE,Input!ER63:ER67,0)),INDEX(Class!$N$23:$N$27,MATCH(TRUE,Input!ER68:ER72,0)),INDEX(Class!$N$28:$N$30,MATCH(TRUE,Input!ER73:ER75,0)),INDEX(Class!$N$31:$N$35,MATCH(TRUE,Input!ER76:ER80,0)),INDEX(Class!$N$36:$N$41,MATCH(TRUE,Input!ER81:ER86,0)),INDEX(Class!$N$42:$N$43,MATCH(TRUE,Input!ER87:ER88,0))),"NA")&lt;&gt;"NA")</f>
        <v>1</v>
      </c>
      <c r="ER47" s="426" t="b">
        <f>OR(Input!ES12=TRUE,Input!ES12="?",_xlfn.IFNA(CHOOSE(MATCH(TRUE,Input!ES40:ES47,0),INDEX(Class!$N$3:$N$11,MATCH(TRUE,Input!ES48:ES56,0)),INDEX(Class!$N$12:$N$17,MATCH(TRUE,Input!ES57:ES62,0)),INDEX(Class!$N$18:$N$22,MATCH(TRUE,Input!ES63:ES67,0)),INDEX(Class!$N$23:$N$27,MATCH(TRUE,Input!ES68:ES72,0)),INDEX(Class!$N$28:$N$30,MATCH(TRUE,Input!ES73:ES75,0)),INDEX(Class!$N$31:$N$35,MATCH(TRUE,Input!ES76:ES80,0)),INDEX(Class!$N$36:$N$41,MATCH(TRUE,Input!ES81:ES86,0)),INDEX(Class!$N$42:$N$43,MATCH(TRUE,Input!ES87:ES88,0))),"NA")&lt;&gt;"NA")</f>
        <v>1</v>
      </c>
      <c r="ES47" s="426" t="b">
        <f>OR(Input!ET12=TRUE,Input!ET12="?",_xlfn.IFNA(CHOOSE(MATCH(TRUE,Input!ET40:ET47,0),INDEX(Class!$N$3:$N$11,MATCH(TRUE,Input!ET48:ET56,0)),INDEX(Class!$N$12:$N$17,MATCH(TRUE,Input!ET57:ET62,0)),INDEX(Class!$N$18:$N$22,MATCH(TRUE,Input!ET63:ET67,0)),INDEX(Class!$N$23:$N$27,MATCH(TRUE,Input!ET68:ET72,0)),INDEX(Class!$N$28:$N$30,MATCH(TRUE,Input!ET73:ET75,0)),INDEX(Class!$N$31:$N$35,MATCH(TRUE,Input!ET76:ET80,0)),INDEX(Class!$N$36:$N$41,MATCH(TRUE,Input!ET81:ET86,0)),INDEX(Class!$N$42:$N$43,MATCH(TRUE,Input!ET87:ET88,0))),"NA")&lt;&gt;"NA")</f>
        <v>1</v>
      </c>
      <c r="ET47" s="426" t="b">
        <f>OR(Input!EU12=TRUE,Input!EU12="?",_xlfn.IFNA(CHOOSE(MATCH(TRUE,Input!EU40:EU47,0),INDEX(Class!$N$3:$N$11,MATCH(TRUE,Input!EU48:EU56,0)),INDEX(Class!$N$12:$N$17,MATCH(TRUE,Input!EU57:EU62,0)),INDEX(Class!$N$18:$N$22,MATCH(TRUE,Input!EU63:EU67,0)),INDEX(Class!$N$23:$N$27,MATCH(TRUE,Input!EU68:EU72,0)),INDEX(Class!$N$28:$N$30,MATCH(TRUE,Input!EU73:EU75,0)),INDEX(Class!$N$31:$N$35,MATCH(TRUE,Input!EU76:EU80,0)),INDEX(Class!$N$36:$N$41,MATCH(TRUE,Input!EU81:EU86,0)),INDEX(Class!$N$42:$N$43,MATCH(TRUE,Input!EU87:EU88,0))),"NA")&lt;&gt;"NA")</f>
        <v>1</v>
      </c>
      <c r="EU47" s="426" t="b">
        <f>OR(Input!EV12=TRUE,Input!EV12="?",_xlfn.IFNA(CHOOSE(MATCH(TRUE,Input!EV40:EV47,0),INDEX(Class!$N$3:$N$11,MATCH(TRUE,Input!EV48:EV56,0)),INDEX(Class!$N$12:$N$17,MATCH(TRUE,Input!EV57:EV62,0)),INDEX(Class!$N$18:$N$22,MATCH(TRUE,Input!EV63:EV67,0)),INDEX(Class!$N$23:$N$27,MATCH(TRUE,Input!EV68:EV72,0)),INDEX(Class!$N$28:$N$30,MATCH(TRUE,Input!EV73:EV75,0)),INDEX(Class!$N$31:$N$35,MATCH(TRUE,Input!EV76:EV80,0)),INDEX(Class!$N$36:$N$41,MATCH(TRUE,Input!EV81:EV86,0)),INDEX(Class!$N$42:$N$43,MATCH(TRUE,Input!EV87:EV88,0))),"NA")&lt;&gt;"NA")</f>
        <v>1</v>
      </c>
      <c r="EV47" s="426" t="b">
        <f>OR(Input!EW12=TRUE,Input!EW12="?",_xlfn.IFNA(CHOOSE(MATCH(TRUE,Input!EW40:EW47,0),INDEX(Class!$N$3:$N$11,MATCH(TRUE,Input!EW48:EW56,0)),INDEX(Class!$N$12:$N$17,MATCH(TRUE,Input!EW57:EW62,0)),INDEX(Class!$N$18:$N$22,MATCH(TRUE,Input!EW63:EW67,0)),INDEX(Class!$N$23:$N$27,MATCH(TRUE,Input!EW68:EW72,0)),INDEX(Class!$N$28:$N$30,MATCH(TRUE,Input!EW73:EW75,0)),INDEX(Class!$N$31:$N$35,MATCH(TRUE,Input!EW76:EW80,0)),INDEX(Class!$N$36:$N$41,MATCH(TRUE,Input!EW81:EW86,0)),INDEX(Class!$N$42:$N$43,MATCH(TRUE,Input!EW87:EW88,0))),"NA")&lt;&gt;"NA")</f>
        <v>1</v>
      </c>
      <c r="EW47" s="426" t="b">
        <f>OR(Input!EX12=TRUE,Input!EX12="?",_xlfn.IFNA(CHOOSE(MATCH(TRUE,Input!EX40:EX47,0),INDEX(Class!$N$3:$N$11,MATCH(TRUE,Input!EX48:EX56,0)),INDEX(Class!$N$12:$N$17,MATCH(TRUE,Input!EX57:EX62,0)),INDEX(Class!$N$18:$N$22,MATCH(TRUE,Input!EX63:EX67,0)),INDEX(Class!$N$23:$N$27,MATCH(TRUE,Input!EX68:EX72,0)),INDEX(Class!$N$28:$N$30,MATCH(TRUE,Input!EX73:EX75,0)),INDEX(Class!$N$31:$N$35,MATCH(TRUE,Input!EX76:EX80,0)),INDEX(Class!$N$36:$N$41,MATCH(TRUE,Input!EX81:EX86,0)),INDEX(Class!$N$42:$N$43,MATCH(TRUE,Input!EX87:EX88,0))),"NA")&lt;&gt;"NA")</f>
        <v>1</v>
      </c>
      <c r="EX47" s="426" t="b">
        <f>OR(Input!EY12=TRUE,Input!EY12="?",_xlfn.IFNA(CHOOSE(MATCH(TRUE,Input!EY40:EY47,0),INDEX(Class!$N$3:$N$11,MATCH(TRUE,Input!EY48:EY56,0)),INDEX(Class!$N$12:$N$17,MATCH(TRUE,Input!EY57:EY62,0)),INDEX(Class!$N$18:$N$22,MATCH(TRUE,Input!EY63:EY67,0)),INDEX(Class!$N$23:$N$27,MATCH(TRUE,Input!EY68:EY72,0)),INDEX(Class!$N$28:$N$30,MATCH(TRUE,Input!EY73:EY75,0)),INDEX(Class!$N$31:$N$35,MATCH(TRUE,Input!EY76:EY80,0)),INDEX(Class!$N$36:$N$41,MATCH(TRUE,Input!EY81:EY86,0)),INDEX(Class!$N$42:$N$43,MATCH(TRUE,Input!EY87:EY88,0))),"NA")&lt;&gt;"NA")</f>
        <v>1</v>
      </c>
      <c r="EY47" s="426" t="b">
        <f>OR(Input!EZ12=TRUE,Input!EZ12="?",_xlfn.IFNA(CHOOSE(MATCH(TRUE,Input!EZ40:EZ47,0),INDEX(Class!$N$3:$N$11,MATCH(TRUE,Input!EZ48:EZ56,0)),INDEX(Class!$N$12:$N$17,MATCH(TRUE,Input!EZ57:EZ62,0)),INDEX(Class!$N$18:$N$22,MATCH(TRUE,Input!EZ63:EZ67,0)),INDEX(Class!$N$23:$N$27,MATCH(TRUE,Input!EZ68:EZ72,0)),INDEX(Class!$N$28:$N$30,MATCH(TRUE,Input!EZ73:EZ75,0)),INDEX(Class!$N$31:$N$35,MATCH(TRUE,Input!EZ76:EZ80,0)),INDEX(Class!$N$36:$N$41,MATCH(TRUE,Input!EZ81:EZ86,0)),INDEX(Class!$N$42:$N$43,MATCH(TRUE,Input!EZ87:EZ88,0))),"NA")&lt;&gt;"NA")</f>
        <v>1</v>
      </c>
      <c r="EZ47" s="426" t="b">
        <f>OR(Input!FA12=TRUE,Input!FA12="?",_xlfn.IFNA(CHOOSE(MATCH(TRUE,Input!FA40:FA47,0),INDEX(Class!$N$3:$N$11,MATCH(TRUE,Input!FA48:FA56,0)),INDEX(Class!$N$12:$N$17,MATCH(TRUE,Input!FA57:FA62,0)),INDEX(Class!$N$18:$N$22,MATCH(TRUE,Input!FA63:FA67,0)),INDEX(Class!$N$23:$N$27,MATCH(TRUE,Input!FA68:FA72,0)),INDEX(Class!$N$28:$N$30,MATCH(TRUE,Input!FA73:FA75,0)),INDEX(Class!$N$31:$N$35,MATCH(TRUE,Input!FA76:FA80,0)),INDEX(Class!$N$36:$N$41,MATCH(TRUE,Input!FA81:FA86,0)),INDEX(Class!$N$42:$N$43,MATCH(TRUE,Input!FA87:FA88,0))),"NA")&lt;&gt;"NA")</f>
        <v>1</v>
      </c>
      <c r="FA47" s="426" t="b">
        <f>OR(Input!FB12=TRUE,Input!FB12="?",_xlfn.IFNA(CHOOSE(MATCH(TRUE,Input!FB40:FB47,0),INDEX(Class!$N$3:$N$11,MATCH(TRUE,Input!FB48:FB56,0)),INDEX(Class!$N$12:$N$17,MATCH(TRUE,Input!FB57:FB62,0)),INDEX(Class!$N$18:$N$22,MATCH(TRUE,Input!FB63:FB67,0)),INDEX(Class!$N$23:$N$27,MATCH(TRUE,Input!FB68:FB72,0)),INDEX(Class!$N$28:$N$30,MATCH(TRUE,Input!FB73:FB75,0)),INDEX(Class!$N$31:$N$35,MATCH(TRUE,Input!FB76:FB80,0)),INDEX(Class!$N$36:$N$41,MATCH(TRUE,Input!FB81:FB86,0)),INDEX(Class!$N$42:$N$43,MATCH(TRUE,Input!FB87:FB88,0))),"NA")&lt;&gt;"NA")</f>
        <v>1</v>
      </c>
      <c r="FB47" s="426" t="b">
        <f>OR(Input!FC12=TRUE,Input!FC12="?",_xlfn.IFNA(CHOOSE(MATCH(TRUE,Input!FC40:FC47,0),INDEX(Class!$N$3:$N$11,MATCH(TRUE,Input!FC48:FC56,0)),INDEX(Class!$N$12:$N$17,MATCH(TRUE,Input!FC57:FC62,0)),INDEX(Class!$N$18:$N$22,MATCH(TRUE,Input!FC63:FC67,0)),INDEX(Class!$N$23:$N$27,MATCH(TRUE,Input!FC68:FC72,0)),INDEX(Class!$N$28:$N$30,MATCH(TRUE,Input!FC73:FC75,0)),INDEX(Class!$N$31:$N$35,MATCH(TRUE,Input!FC76:FC80,0)),INDEX(Class!$N$36:$N$41,MATCH(TRUE,Input!FC81:FC86,0)),INDEX(Class!$N$42:$N$43,MATCH(TRUE,Input!FC87:FC88,0))),"NA")&lt;&gt;"NA")</f>
        <v>1</v>
      </c>
      <c r="FC47" s="426" t="b">
        <f>OR(Input!FD12=TRUE,Input!FD12="?",_xlfn.IFNA(CHOOSE(MATCH(TRUE,Input!FD40:FD47,0),INDEX(Class!$N$3:$N$11,MATCH(TRUE,Input!FD48:FD56,0)),INDEX(Class!$N$12:$N$17,MATCH(TRUE,Input!FD57:FD62,0)),INDEX(Class!$N$18:$N$22,MATCH(TRUE,Input!FD63:FD67,0)),INDEX(Class!$N$23:$N$27,MATCH(TRUE,Input!FD68:FD72,0)),INDEX(Class!$N$28:$N$30,MATCH(TRUE,Input!FD73:FD75,0)),INDEX(Class!$N$31:$N$35,MATCH(TRUE,Input!FD76:FD80,0)),INDEX(Class!$N$36:$N$41,MATCH(TRUE,Input!FD81:FD86,0)),INDEX(Class!$N$42:$N$43,MATCH(TRUE,Input!FD87:FD88,0))),"NA")&lt;&gt;"NA")</f>
        <v>1</v>
      </c>
      <c r="FD47" s="426" t="b">
        <f>OR(Input!FE12=TRUE,Input!FE12="?",_xlfn.IFNA(CHOOSE(MATCH(TRUE,Input!FE40:FE47,0),INDEX(Class!$N$3:$N$11,MATCH(TRUE,Input!FE48:FE56,0)),INDEX(Class!$N$12:$N$17,MATCH(TRUE,Input!FE57:FE62,0)),INDEX(Class!$N$18:$N$22,MATCH(TRUE,Input!FE63:FE67,0)),INDEX(Class!$N$23:$N$27,MATCH(TRUE,Input!FE68:FE72,0)),INDEX(Class!$N$28:$N$30,MATCH(TRUE,Input!FE73:FE75,0)),INDEX(Class!$N$31:$N$35,MATCH(TRUE,Input!FE76:FE80,0)),INDEX(Class!$N$36:$N$41,MATCH(TRUE,Input!FE81:FE86,0)),INDEX(Class!$N$42:$N$43,MATCH(TRUE,Input!FE87:FE88,0))),"NA")&lt;&gt;"NA")</f>
        <v>1</v>
      </c>
      <c r="FE47" s="426" t="b">
        <f>OR(Input!FF12=TRUE,Input!FF12="?",_xlfn.IFNA(CHOOSE(MATCH(TRUE,Input!FF40:FF47,0),INDEX(Class!$N$3:$N$11,MATCH(TRUE,Input!FF48:FF56,0)),INDEX(Class!$N$12:$N$17,MATCH(TRUE,Input!FF57:FF62,0)),INDEX(Class!$N$18:$N$22,MATCH(TRUE,Input!FF63:FF67,0)),INDEX(Class!$N$23:$N$27,MATCH(TRUE,Input!FF68:FF72,0)),INDEX(Class!$N$28:$N$30,MATCH(TRUE,Input!FF73:FF75,0)),INDEX(Class!$N$31:$N$35,MATCH(TRUE,Input!FF76:FF80,0)),INDEX(Class!$N$36:$N$41,MATCH(TRUE,Input!FF81:FF86,0)),INDEX(Class!$N$42:$N$43,MATCH(TRUE,Input!FF87:FF88,0))),"NA")&lt;&gt;"NA")</f>
        <v>1</v>
      </c>
      <c r="FF47" s="426" t="b">
        <f>OR(Input!FG12=TRUE,Input!FG12="?",_xlfn.IFNA(CHOOSE(MATCH(TRUE,Input!FG40:FG47,0),INDEX(Class!$N$3:$N$11,MATCH(TRUE,Input!FG48:FG56,0)),INDEX(Class!$N$12:$N$17,MATCH(TRUE,Input!FG57:FG62,0)),INDEX(Class!$N$18:$N$22,MATCH(TRUE,Input!FG63:FG67,0)),INDEX(Class!$N$23:$N$27,MATCH(TRUE,Input!FG68:FG72,0)),INDEX(Class!$N$28:$N$30,MATCH(TRUE,Input!FG73:FG75,0)),INDEX(Class!$N$31:$N$35,MATCH(TRUE,Input!FG76:FG80,0)),INDEX(Class!$N$36:$N$41,MATCH(TRUE,Input!FG81:FG86,0)),INDEX(Class!$N$42:$N$43,MATCH(TRUE,Input!FG87:FG88,0))),"NA")&lt;&gt;"NA")</f>
        <v>1</v>
      </c>
      <c r="FG47" s="426" t="b">
        <f>OR(Input!FH12=TRUE,Input!FH12="?",_xlfn.IFNA(CHOOSE(MATCH(TRUE,Input!FH40:FH47,0),INDEX(Class!$N$3:$N$11,MATCH(TRUE,Input!FH48:FH56,0)),INDEX(Class!$N$12:$N$17,MATCH(TRUE,Input!FH57:FH62,0)),INDEX(Class!$N$18:$N$22,MATCH(TRUE,Input!FH63:FH67,0)),INDEX(Class!$N$23:$N$27,MATCH(TRUE,Input!FH68:FH72,0)),INDEX(Class!$N$28:$N$30,MATCH(TRUE,Input!FH73:FH75,0)),INDEX(Class!$N$31:$N$35,MATCH(TRUE,Input!FH76:FH80,0)),INDEX(Class!$N$36:$N$41,MATCH(TRUE,Input!FH81:FH86,0)),INDEX(Class!$N$42:$N$43,MATCH(TRUE,Input!FH87:FH88,0))),"NA")&lt;&gt;"NA")</f>
        <v>1</v>
      </c>
      <c r="FH47" s="426" t="b">
        <f>OR(Input!FI12=TRUE,Input!FI12="?",_xlfn.IFNA(CHOOSE(MATCH(TRUE,Input!FI40:FI47,0),INDEX(Class!$N$3:$N$11,MATCH(TRUE,Input!FI48:FI56,0)),INDEX(Class!$N$12:$N$17,MATCH(TRUE,Input!FI57:FI62,0)),INDEX(Class!$N$18:$N$22,MATCH(TRUE,Input!FI63:FI67,0)),INDEX(Class!$N$23:$N$27,MATCH(TRUE,Input!FI68:FI72,0)),INDEX(Class!$N$28:$N$30,MATCH(TRUE,Input!FI73:FI75,0)),INDEX(Class!$N$31:$N$35,MATCH(TRUE,Input!FI76:FI80,0)),INDEX(Class!$N$36:$N$41,MATCH(TRUE,Input!FI81:FI86,0)),INDEX(Class!$N$42:$N$43,MATCH(TRUE,Input!FI87:FI88,0))),"NA")&lt;&gt;"NA")</f>
        <v>1</v>
      </c>
      <c r="FI47" s="426" t="b">
        <f>OR(Input!FJ12=TRUE,Input!FJ12="?",_xlfn.IFNA(CHOOSE(MATCH(TRUE,Input!FJ40:FJ47,0),INDEX(Class!$N$3:$N$11,MATCH(TRUE,Input!FJ48:FJ56,0)),INDEX(Class!$N$12:$N$17,MATCH(TRUE,Input!FJ57:FJ62,0)),INDEX(Class!$N$18:$N$22,MATCH(TRUE,Input!FJ63:FJ67,0)),INDEX(Class!$N$23:$N$27,MATCH(TRUE,Input!FJ68:FJ72,0)),INDEX(Class!$N$28:$N$30,MATCH(TRUE,Input!FJ73:FJ75,0)),INDEX(Class!$N$31:$N$35,MATCH(TRUE,Input!FJ76:FJ80,0)),INDEX(Class!$N$36:$N$41,MATCH(TRUE,Input!FJ81:FJ86,0)),INDEX(Class!$N$42:$N$43,MATCH(TRUE,Input!FJ87:FJ88,0))),"NA")&lt;&gt;"NA")</f>
        <v>1</v>
      </c>
      <c r="FJ47" s="426" t="b">
        <f>OR(Input!FK12=TRUE,Input!FK12="?",_xlfn.IFNA(CHOOSE(MATCH(TRUE,Input!FK40:FK47,0),INDEX(Class!$N$3:$N$11,MATCH(TRUE,Input!FK48:FK56,0)),INDEX(Class!$N$12:$N$17,MATCH(TRUE,Input!FK57:FK62,0)),INDEX(Class!$N$18:$N$22,MATCH(TRUE,Input!FK63:FK67,0)),INDEX(Class!$N$23:$N$27,MATCH(TRUE,Input!FK68:FK72,0)),INDEX(Class!$N$28:$N$30,MATCH(TRUE,Input!FK73:FK75,0)),INDEX(Class!$N$31:$N$35,MATCH(TRUE,Input!FK76:FK80,0)),INDEX(Class!$N$36:$N$41,MATCH(TRUE,Input!FK81:FK86,0)),INDEX(Class!$N$42:$N$43,MATCH(TRUE,Input!FK87:FK88,0))),"NA")&lt;&gt;"NA")</f>
        <v>1</v>
      </c>
      <c r="FK47" s="426" t="b">
        <f>OR(Input!FL12=TRUE,Input!FL12="?",_xlfn.IFNA(CHOOSE(MATCH(TRUE,Input!FL40:FL47,0),INDEX(Class!$N$3:$N$11,MATCH(TRUE,Input!FL48:FL56,0)),INDEX(Class!$N$12:$N$17,MATCH(TRUE,Input!FL57:FL62,0)),INDEX(Class!$N$18:$N$22,MATCH(TRUE,Input!FL63:FL67,0)),INDEX(Class!$N$23:$N$27,MATCH(TRUE,Input!FL68:FL72,0)),INDEX(Class!$N$28:$N$30,MATCH(TRUE,Input!FL73:FL75,0)),INDEX(Class!$N$31:$N$35,MATCH(TRUE,Input!FL76:FL80,0)),INDEX(Class!$N$36:$N$41,MATCH(TRUE,Input!FL81:FL86,0)),INDEX(Class!$N$42:$N$43,MATCH(TRUE,Input!FL87:FL88,0))),"NA")&lt;&gt;"NA")</f>
        <v>1</v>
      </c>
      <c r="FL47" s="426" t="b">
        <f>OR(Input!FM12=TRUE,Input!FM12="?",_xlfn.IFNA(CHOOSE(MATCH(TRUE,Input!FM40:FM47,0),INDEX(Class!$N$3:$N$11,MATCH(TRUE,Input!FM48:FM56,0)),INDEX(Class!$N$12:$N$17,MATCH(TRUE,Input!FM57:FM62,0)),INDEX(Class!$N$18:$N$22,MATCH(TRUE,Input!FM63:FM67,0)),INDEX(Class!$N$23:$N$27,MATCH(TRUE,Input!FM68:FM72,0)),INDEX(Class!$N$28:$N$30,MATCH(TRUE,Input!FM73:FM75,0)),INDEX(Class!$N$31:$N$35,MATCH(TRUE,Input!FM76:FM80,0)),INDEX(Class!$N$36:$N$41,MATCH(TRUE,Input!FM81:FM86,0)),INDEX(Class!$N$42:$N$43,MATCH(TRUE,Input!FM87:FM88,0))),"NA")&lt;&gt;"NA")</f>
        <v>1</v>
      </c>
      <c r="FM47" s="426" t="b">
        <f>OR(Input!FN12=TRUE,Input!FN12="?",_xlfn.IFNA(CHOOSE(MATCH(TRUE,Input!FN40:FN47,0),INDEX(Class!$N$3:$N$11,MATCH(TRUE,Input!FN48:FN56,0)),INDEX(Class!$N$12:$N$17,MATCH(TRUE,Input!FN57:FN62,0)),INDEX(Class!$N$18:$N$22,MATCH(TRUE,Input!FN63:FN67,0)),INDEX(Class!$N$23:$N$27,MATCH(TRUE,Input!FN68:FN72,0)),INDEX(Class!$N$28:$N$30,MATCH(TRUE,Input!FN73:FN75,0)),INDEX(Class!$N$31:$N$35,MATCH(TRUE,Input!FN76:FN80,0)),INDEX(Class!$N$36:$N$41,MATCH(TRUE,Input!FN81:FN86,0)),INDEX(Class!$N$42:$N$43,MATCH(TRUE,Input!FN87:FN88,0))),"NA")&lt;&gt;"NA")</f>
        <v>1</v>
      </c>
      <c r="FN47" s="426" t="b">
        <f>OR(Input!FO12=TRUE,Input!FO12="?",_xlfn.IFNA(CHOOSE(MATCH(TRUE,Input!FO40:FO47,0),INDEX(Class!$N$3:$N$11,MATCH(TRUE,Input!FO48:FO56,0)),INDEX(Class!$N$12:$N$17,MATCH(TRUE,Input!FO57:FO62,0)),INDEX(Class!$N$18:$N$22,MATCH(TRUE,Input!FO63:FO67,0)),INDEX(Class!$N$23:$N$27,MATCH(TRUE,Input!FO68:FO72,0)),INDEX(Class!$N$28:$N$30,MATCH(TRUE,Input!FO73:FO75,0)),INDEX(Class!$N$31:$N$35,MATCH(TRUE,Input!FO76:FO80,0)),INDEX(Class!$N$36:$N$41,MATCH(TRUE,Input!FO81:FO86,0)),INDEX(Class!$N$42:$N$43,MATCH(TRUE,Input!FO87:FO88,0))),"NA")&lt;&gt;"NA")</f>
        <v>1</v>
      </c>
      <c r="FO47" s="426" t="b">
        <f>OR(Input!FP12=TRUE,Input!FP12="?",_xlfn.IFNA(CHOOSE(MATCH(TRUE,Input!FP40:FP47,0),INDEX(Class!$N$3:$N$11,MATCH(TRUE,Input!FP48:FP56,0)),INDEX(Class!$N$12:$N$17,MATCH(TRUE,Input!FP57:FP62,0)),INDEX(Class!$N$18:$N$22,MATCH(TRUE,Input!FP63:FP67,0)),INDEX(Class!$N$23:$N$27,MATCH(TRUE,Input!FP68:FP72,0)),INDEX(Class!$N$28:$N$30,MATCH(TRUE,Input!FP73:FP75,0)),INDEX(Class!$N$31:$N$35,MATCH(TRUE,Input!FP76:FP80,0)),INDEX(Class!$N$36:$N$41,MATCH(TRUE,Input!FP81:FP86,0)),INDEX(Class!$N$42:$N$43,MATCH(TRUE,Input!FP87:FP88,0))),"NA")&lt;&gt;"NA")</f>
        <v>1</v>
      </c>
      <c r="FP47" s="426" t="b">
        <f>OR(Input!FQ12=TRUE,Input!FQ12="?",_xlfn.IFNA(CHOOSE(MATCH(TRUE,Input!FQ40:FQ47,0),INDEX(Class!$N$3:$N$11,MATCH(TRUE,Input!FQ48:FQ56,0)),INDEX(Class!$N$12:$N$17,MATCH(TRUE,Input!FQ57:FQ62,0)),INDEX(Class!$N$18:$N$22,MATCH(TRUE,Input!FQ63:FQ67,0)),INDEX(Class!$N$23:$N$27,MATCH(TRUE,Input!FQ68:FQ72,0)),INDEX(Class!$N$28:$N$30,MATCH(TRUE,Input!FQ73:FQ75,0)),INDEX(Class!$N$31:$N$35,MATCH(TRUE,Input!FQ76:FQ80,0)),INDEX(Class!$N$36:$N$41,MATCH(TRUE,Input!FQ81:FQ86,0)),INDEX(Class!$N$42:$N$43,MATCH(TRUE,Input!FQ87:FQ88,0))),"NA")&lt;&gt;"NA")</f>
        <v>1</v>
      </c>
      <c r="FQ47" s="426" t="b">
        <f>OR(Input!FR12=TRUE,Input!FR12="?",_xlfn.IFNA(CHOOSE(MATCH(TRUE,Input!FR40:FR47,0),INDEX(Class!$N$3:$N$11,MATCH(TRUE,Input!FR48:FR56,0)),INDEX(Class!$N$12:$N$17,MATCH(TRUE,Input!FR57:FR62,0)),INDEX(Class!$N$18:$N$22,MATCH(TRUE,Input!FR63:FR67,0)),INDEX(Class!$N$23:$N$27,MATCH(TRUE,Input!FR68:FR72,0)),INDEX(Class!$N$28:$N$30,MATCH(TRUE,Input!FR73:FR75,0)),INDEX(Class!$N$31:$N$35,MATCH(TRUE,Input!FR76:FR80,0)),INDEX(Class!$N$36:$N$41,MATCH(TRUE,Input!FR81:FR86,0)),INDEX(Class!$N$42:$N$43,MATCH(TRUE,Input!FR87:FR88,0))),"NA")&lt;&gt;"NA")</f>
        <v>1</v>
      </c>
      <c r="FR47" s="426" t="b">
        <f>OR(Input!FS12=TRUE,Input!FS12="?",_xlfn.IFNA(CHOOSE(MATCH(TRUE,Input!FS40:FS47,0),INDEX(Class!$N$3:$N$11,MATCH(TRUE,Input!FS48:FS56,0)),INDEX(Class!$N$12:$N$17,MATCH(TRUE,Input!FS57:FS62,0)),INDEX(Class!$N$18:$N$22,MATCH(TRUE,Input!FS63:FS67,0)),INDEX(Class!$N$23:$N$27,MATCH(TRUE,Input!FS68:FS72,0)),INDEX(Class!$N$28:$N$30,MATCH(TRUE,Input!FS73:FS75,0)),INDEX(Class!$N$31:$N$35,MATCH(TRUE,Input!FS76:FS80,0)),INDEX(Class!$N$36:$N$41,MATCH(TRUE,Input!FS81:FS86,0)),INDEX(Class!$N$42:$N$43,MATCH(TRUE,Input!FS87:FS88,0))),"NA")&lt;&gt;"NA")</f>
        <v>1</v>
      </c>
      <c r="FS47" s="426" t="b">
        <f>OR(Input!FT12=TRUE,Input!FT12="?",_xlfn.IFNA(CHOOSE(MATCH(TRUE,Input!FT40:FT47,0),INDEX(Class!$N$3:$N$11,MATCH(TRUE,Input!FT48:FT56,0)),INDEX(Class!$N$12:$N$17,MATCH(TRUE,Input!FT57:FT62,0)),INDEX(Class!$N$18:$N$22,MATCH(TRUE,Input!FT63:FT67,0)),INDEX(Class!$N$23:$N$27,MATCH(TRUE,Input!FT68:FT72,0)),INDEX(Class!$N$28:$N$30,MATCH(TRUE,Input!FT73:FT75,0)),INDEX(Class!$N$31:$N$35,MATCH(TRUE,Input!FT76:FT80,0)),INDEX(Class!$N$36:$N$41,MATCH(TRUE,Input!FT81:FT86,0)),INDEX(Class!$N$42:$N$43,MATCH(TRUE,Input!FT87:FT88,0))),"NA")&lt;&gt;"NA")</f>
        <v>1</v>
      </c>
      <c r="FT47" s="426" t="b">
        <f>OR(Input!FU12=TRUE,Input!FU12="?",_xlfn.IFNA(CHOOSE(MATCH(TRUE,Input!FU40:FU47,0),INDEX(Class!$N$3:$N$11,MATCH(TRUE,Input!FU48:FU56,0)),INDEX(Class!$N$12:$N$17,MATCH(TRUE,Input!FU57:FU62,0)),INDEX(Class!$N$18:$N$22,MATCH(TRUE,Input!FU63:FU67,0)),INDEX(Class!$N$23:$N$27,MATCH(TRUE,Input!FU68:FU72,0)),INDEX(Class!$N$28:$N$30,MATCH(TRUE,Input!FU73:FU75,0)),INDEX(Class!$N$31:$N$35,MATCH(TRUE,Input!FU76:FU80,0)),INDEX(Class!$N$36:$N$41,MATCH(TRUE,Input!FU81:FU86,0)),INDEX(Class!$N$42:$N$43,MATCH(TRUE,Input!FU87:FU88,0))),"NA")&lt;&gt;"NA")</f>
        <v>1</v>
      </c>
      <c r="FU47" s="426" t="b">
        <f>OR(Input!FV12=TRUE,Input!FV12="?",_xlfn.IFNA(CHOOSE(MATCH(TRUE,Input!FV40:FV47,0),INDEX(Class!$N$3:$N$11,MATCH(TRUE,Input!FV48:FV56,0)),INDEX(Class!$N$12:$N$17,MATCH(TRUE,Input!FV57:FV62,0)),INDEX(Class!$N$18:$N$22,MATCH(TRUE,Input!FV63:FV67,0)),INDEX(Class!$N$23:$N$27,MATCH(TRUE,Input!FV68:FV72,0)),INDEX(Class!$N$28:$N$30,MATCH(TRUE,Input!FV73:FV75,0)),INDEX(Class!$N$31:$N$35,MATCH(TRUE,Input!FV76:FV80,0)),INDEX(Class!$N$36:$N$41,MATCH(TRUE,Input!FV81:FV86,0)),INDEX(Class!$N$42:$N$43,MATCH(TRUE,Input!FV87:FV88,0))),"NA")&lt;&gt;"NA")</f>
        <v>1</v>
      </c>
      <c r="FV47" s="426" t="b">
        <f>OR(Input!FW12=TRUE,Input!FW12="?",_xlfn.IFNA(CHOOSE(MATCH(TRUE,Input!FW40:FW47,0),INDEX(Class!$N$3:$N$11,MATCH(TRUE,Input!FW48:FW56,0)),INDEX(Class!$N$12:$N$17,MATCH(TRUE,Input!FW57:FW62,0)),INDEX(Class!$N$18:$N$22,MATCH(TRUE,Input!FW63:FW67,0)),INDEX(Class!$N$23:$N$27,MATCH(TRUE,Input!FW68:FW72,0)),INDEX(Class!$N$28:$N$30,MATCH(TRUE,Input!FW73:FW75,0)),INDEX(Class!$N$31:$N$35,MATCH(TRUE,Input!FW76:FW80,0)),INDEX(Class!$N$36:$N$41,MATCH(TRUE,Input!FW81:FW86,0)),INDEX(Class!$N$42:$N$43,MATCH(TRUE,Input!FW87:FW88,0))),"NA")&lt;&gt;"NA")</f>
        <v>1</v>
      </c>
      <c r="FW47" s="426" t="b">
        <f>OR(Input!FX12=TRUE,Input!FX12="?",_xlfn.IFNA(CHOOSE(MATCH(TRUE,Input!FX40:FX47,0),INDEX(Class!$N$3:$N$11,MATCH(TRUE,Input!FX48:FX56,0)),INDEX(Class!$N$12:$N$17,MATCH(TRUE,Input!FX57:FX62,0)),INDEX(Class!$N$18:$N$22,MATCH(TRUE,Input!FX63:FX67,0)),INDEX(Class!$N$23:$N$27,MATCH(TRUE,Input!FX68:FX72,0)),INDEX(Class!$N$28:$N$30,MATCH(TRUE,Input!FX73:FX75,0)),INDEX(Class!$N$31:$N$35,MATCH(TRUE,Input!FX76:FX80,0)),INDEX(Class!$N$36:$N$41,MATCH(TRUE,Input!FX81:FX86,0)),INDEX(Class!$N$42:$N$43,MATCH(TRUE,Input!FX87:FX88,0))),"NA")&lt;&gt;"NA")</f>
        <v>1</v>
      </c>
      <c r="FX47" s="426" t="b">
        <f>OR(Input!FY12=TRUE,Input!FY12="?",_xlfn.IFNA(CHOOSE(MATCH(TRUE,Input!FY40:FY47,0),INDEX(Class!$N$3:$N$11,MATCH(TRUE,Input!FY48:FY56,0)),INDEX(Class!$N$12:$N$17,MATCH(TRUE,Input!FY57:FY62,0)),INDEX(Class!$N$18:$N$22,MATCH(TRUE,Input!FY63:FY67,0)),INDEX(Class!$N$23:$N$27,MATCH(TRUE,Input!FY68:FY72,0)),INDEX(Class!$N$28:$N$30,MATCH(TRUE,Input!FY73:FY75,0)),INDEX(Class!$N$31:$N$35,MATCH(TRUE,Input!FY76:FY80,0)),INDEX(Class!$N$36:$N$41,MATCH(TRUE,Input!FY81:FY86,0)),INDEX(Class!$N$42:$N$43,MATCH(TRUE,Input!FY87:FY88,0))),"NA")&lt;&gt;"NA")</f>
        <v>1</v>
      </c>
      <c r="FY47" s="426" t="b">
        <f>OR(Input!FZ12=TRUE,Input!FZ12="?",_xlfn.IFNA(CHOOSE(MATCH(TRUE,Input!FZ40:FZ47,0),INDEX(Class!$N$3:$N$11,MATCH(TRUE,Input!FZ48:FZ56,0)),INDEX(Class!$N$12:$N$17,MATCH(TRUE,Input!FZ57:FZ62,0)),INDEX(Class!$N$18:$N$22,MATCH(TRUE,Input!FZ63:FZ67,0)),INDEX(Class!$N$23:$N$27,MATCH(TRUE,Input!FZ68:FZ72,0)),INDEX(Class!$N$28:$N$30,MATCH(TRUE,Input!FZ73:FZ75,0)),INDEX(Class!$N$31:$N$35,MATCH(TRUE,Input!FZ76:FZ80,0)),INDEX(Class!$N$36:$N$41,MATCH(TRUE,Input!FZ81:FZ86,0)),INDEX(Class!$N$42:$N$43,MATCH(TRUE,Input!FZ87:FZ88,0))),"NA")&lt;&gt;"NA")</f>
        <v>1</v>
      </c>
      <c r="FZ47" s="426" t="b">
        <f>OR(Input!GA12=TRUE,Input!GA12="?",_xlfn.IFNA(CHOOSE(MATCH(TRUE,Input!GA40:GA47,0),INDEX(Class!$N$3:$N$11,MATCH(TRUE,Input!GA48:GA56,0)),INDEX(Class!$N$12:$N$17,MATCH(TRUE,Input!GA57:GA62,0)),INDEX(Class!$N$18:$N$22,MATCH(TRUE,Input!GA63:GA67,0)),INDEX(Class!$N$23:$N$27,MATCH(TRUE,Input!GA68:GA72,0)),INDEX(Class!$N$28:$N$30,MATCH(TRUE,Input!GA73:GA75,0)),INDEX(Class!$N$31:$N$35,MATCH(TRUE,Input!GA76:GA80,0)),INDEX(Class!$N$36:$N$41,MATCH(TRUE,Input!GA81:GA86,0)),INDEX(Class!$N$42:$N$43,MATCH(TRUE,Input!GA87:GA88,0))),"NA")&lt;&gt;"NA")</f>
        <v>1</v>
      </c>
      <c r="GA47" s="426" t="b">
        <f>OR(Input!GB12=TRUE,Input!GB12="?",_xlfn.IFNA(CHOOSE(MATCH(TRUE,Input!GB40:GB47,0),INDEX(Class!$N$3:$N$11,MATCH(TRUE,Input!GB48:GB56,0)),INDEX(Class!$N$12:$N$17,MATCH(TRUE,Input!GB57:GB62,0)),INDEX(Class!$N$18:$N$22,MATCH(TRUE,Input!GB63:GB67,0)),INDEX(Class!$N$23:$N$27,MATCH(TRUE,Input!GB68:GB72,0)),INDEX(Class!$N$28:$N$30,MATCH(TRUE,Input!GB73:GB75,0)),INDEX(Class!$N$31:$N$35,MATCH(TRUE,Input!GB76:GB80,0)),INDEX(Class!$N$36:$N$41,MATCH(TRUE,Input!GB81:GB86,0)),INDEX(Class!$N$42:$N$43,MATCH(TRUE,Input!GB87:GB88,0))),"NA")&lt;&gt;"NA")</f>
        <v>1</v>
      </c>
      <c r="GB47" s="426" t="b">
        <f>OR(Input!GC12=TRUE,Input!GC12="?",_xlfn.IFNA(CHOOSE(MATCH(TRUE,Input!GC40:GC47,0),INDEX(Class!$N$3:$N$11,MATCH(TRUE,Input!GC48:GC56,0)),INDEX(Class!$N$12:$N$17,MATCH(TRUE,Input!GC57:GC62,0)),INDEX(Class!$N$18:$N$22,MATCH(TRUE,Input!GC63:GC67,0)),INDEX(Class!$N$23:$N$27,MATCH(TRUE,Input!GC68:GC72,0)),INDEX(Class!$N$28:$N$30,MATCH(TRUE,Input!GC73:GC75,0)),INDEX(Class!$N$31:$N$35,MATCH(TRUE,Input!GC76:GC80,0)),INDEX(Class!$N$36:$N$41,MATCH(TRUE,Input!GC81:GC86,0)),INDEX(Class!$N$42:$N$43,MATCH(TRUE,Input!GC87:GC88,0))),"NA")&lt;&gt;"NA")</f>
        <v>1</v>
      </c>
      <c r="GC47" s="426" t="b">
        <f>OR(Input!GD12=TRUE,Input!GD12="?",_xlfn.IFNA(CHOOSE(MATCH(TRUE,Input!GD40:GD47,0),INDEX(Class!$N$3:$N$11,MATCH(TRUE,Input!GD48:GD56,0)),INDEX(Class!$N$12:$N$17,MATCH(TRUE,Input!GD57:GD62,0)),INDEX(Class!$N$18:$N$22,MATCH(TRUE,Input!GD63:GD67,0)),INDEX(Class!$N$23:$N$27,MATCH(TRUE,Input!GD68:GD72,0)),INDEX(Class!$N$28:$N$30,MATCH(TRUE,Input!GD73:GD75,0)),INDEX(Class!$N$31:$N$35,MATCH(TRUE,Input!GD76:GD80,0)),INDEX(Class!$N$36:$N$41,MATCH(TRUE,Input!GD81:GD86,0)),INDEX(Class!$N$42:$N$43,MATCH(TRUE,Input!GD87:GD88,0))),"NA")&lt;&gt;"NA")</f>
        <v>1</v>
      </c>
      <c r="GD47" s="426" t="b">
        <f>OR(Input!GE12=TRUE,Input!GE12="?",_xlfn.IFNA(CHOOSE(MATCH(TRUE,Input!GE40:GE47,0),INDEX(Class!$N$3:$N$11,MATCH(TRUE,Input!GE48:GE56,0)),INDEX(Class!$N$12:$N$17,MATCH(TRUE,Input!GE57:GE62,0)),INDEX(Class!$N$18:$N$22,MATCH(TRUE,Input!GE63:GE67,0)),INDEX(Class!$N$23:$N$27,MATCH(TRUE,Input!GE68:GE72,0)),INDEX(Class!$N$28:$N$30,MATCH(TRUE,Input!GE73:GE75,0)),INDEX(Class!$N$31:$N$35,MATCH(TRUE,Input!GE76:GE80,0)),INDEX(Class!$N$36:$N$41,MATCH(TRUE,Input!GE81:GE86,0)),INDEX(Class!$N$42:$N$43,MATCH(TRUE,Input!GE87:GE88,0))),"NA")&lt;&gt;"NA")</f>
        <v>1</v>
      </c>
      <c r="GE47" s="426" t="b">
        <f>OR(Input!GF12=TRUE,Input!GF12="?",_xlfn.IFNA(CHOOSE(MATCH(TRUE,Input!GF40:GF47,0),INDEX(Class!$N$3:$N$11,MATCH(TRUE,Input!GF48:GF56,0)),INDEX(Class!$N$12:$N$17,MATCH(TRUE,Input!GF57:GF62,0)),INDEX(Class!$N$18:$N$22,MATCH(TRUE,Input!GF63:GF67,0)),INDEX(Class!$N$23:$N$27,MATCH(TRUE,Input!GF68:GF72,0)),INDEX(Class!$N$28:$N$30,MATCH(TRUE,Input!GF73:GF75,0)),INDEX(Class!$N$31:$N$35,MATCH(TRUE,Input!GF76:GF80,0)),INDEX(Class!$N$36:$N$41,MATCH(TRUE,Input!GF81:GF86,0)),INDEX(Class!$N$42:$N$43,MATCH(TRUE,Input!GF87:GF88,0))),"NA")&lt;&gt;"NA")</f>
        <v>1</v>
      </c>
      <c r="GF47" s="426" t="b">
        <f>OR(Input!GG12=TRUE,Input!GG12="?",_xlfn.IFNA(CHOOSE(MATCH(TRUE,Input!GG40:GG47,0),INDEX(Class!$N$3:$N$11,MATCH(TRUE,Input!GG48:GG56,0)),INDEX(Class!$N$12:$N$17,MATCH(TRUE,Input!GG57:GG62,0)),INDEX(Class!$N$18:$N$22,MATCH(TRUE,Input!GG63:GG67,0)),INDEX(Class!$N$23:$N$27,MATCH(TRUE,Input!GG68:GG72,0)),INDEX(Class!$N$28:$N$30,MATCH(TRUE,Input!GG73:GG75,0)),INDEX(Class!$N$31:$N$35,MATCH(TRUE,Input!GG76:GG80,0)),INDEX(Class!$N$36:$N$41,MATCH(TRUE,Input!GG81:GG86,0)),INDEX(Class!$N$42:$N$43,MATCH(TRUE,Input!GG87:GG88,0))),"NA")&lt;&gt;"NA")</f>
        <v>1</v>
      </c>
      <c r="GG47" s="426" t="b">
        <f>OR(Input!GH12=TRUE,Input!GH12="?",_xlfn.IFNA(CHOOSE(MATCH(TRUE,Input!GH40:GH47,0),INDEX(Class!$N$3:$N$11,MATCH(TRUE,Input!GH48:GH56,0)),INDEX(Class!$N$12:$N$17,MATCH(TRUE,Input!GH57:GH62,0)),INDEX(Class!$N$18:$N$22,MATCH(TRUE,Input!GH63:GH67,0)),INDEX(Class!$N$23:$N$27,MATCH(TRUE,Input!GH68:GH72,0)),INDEX(Class!$N$28:$N$30,MATCH(TRUE,Input!GH73:GH75,0)),INDEX(Class!$N$31:$N$35,MATCH(TRUE,Input!GH76:GH80,0)),INDEX(Class!$N$36:$N$41,MATCH(TRUE,Input!GH81:GH86,0)),INDEX(Class!$N$42:$N$43,MATCH(TRUE,Input!GH87:GH88,0))),"NA")&lt;&gt;"NA")</f>
        <v>1</v>
      </c>
      <c r="GH47" s="426" t="b">
        <f>OR(Input!GI12=TRUE,Input!GI12="?",_xlfn.IFNA(CHOOSE(MATCH(TRUE,Input!GI40:GI47,0),INDEX(Class!$N$3:$N$11,MATCH(TRUE,Input!GI48:GI56,0)),INDEX(Class!$N$12:$N$17,MATCH(TRUE,Input!GI57:GI62,0)),INDEX(Class!$N$18:$N$22,MATCH(TRUE,Input!GI63:GI67,0)),INDEX(Class!$N$23:$N$27,MATCH(TRUE,Input!GI68:GI72,0)),INDEX(Class!$N$28:$N$30,MATCH(TRUE,Input!GI73:GI75,0)),INDEX(Class!$N$31:$N$35,MATCH(TRUE,Input!GI76:GI80,0)),INDEX(Class!$N$36:$N$41,MATCH(TRUE,Input!GI81:GI86,0)),INDEX(Class!$N$42:$N$43,MATCH(TRUE,Input!GI87:GI88,0))),"NA")&lt;&gt;"NA")</f>
        <v>1</v>
      </c>
      <c r="GI47" s="426" t="b">
        <f>OR(Input!GJ12=TRUE,Input!GJ12="?",_xlfn.IFNA(CHOOSE(MATCH(TRUE,Input!GJ40:GJ47,0),INDEX(Class!$N$3:$N$11,MATCH(TRUE,Input!GJ48:GJ56,0)),INDEX(Class!$N$12:$N$17,MATCH(TRUE,Input!GJ57:GJ62,0)),INDEX(Class!$N$18:$N$22,MATCH(TRUE,Input!GJ63:GJ67,0)),INDEX(Class!$N$23:$N$27,MATCH(TRUE,Input!GJ68:GJ72,0)),INDEX(Class!$N$28:$N$30,MATCH(TRUE,Input!GJ73:GJ75,0)),INDEX(Class!$N$31:$N$35,MATCH(TRUE,Input!GJ76:GJ80,0)),INDEX(Class!$N$36:$N$41,MATCH(TRUE,Input!GJ81:GJ86,0)),INDEX(Class!$N$42:$N$43,MATCH(TRUE,Input!GJ87:GJ88,0))),"NA")&lt;&gt;"NA")</f>
        <v>1</v>
      </c>
      <c r="GJ47" s="426" t="b">
        <f>OR(Input!GK12=TRUE,Input!GK12="?",_xlfn.IFNA(CHOOSE(MATCH(TRUE,Input!GK40:GK47,0),INDEX(Class!$N$3:$N$11,MATCH(TRUE,Input!GK48:GK56,0)),INDEX(Class!$N$12:$N$17,MATCH(TRUE,Input!GK57:GK62,0)),INDEX(Class!$N$18:$N$22,MATCH(TRUE,Input!GK63:GK67,0)),INDEX(Class!$N$23:$N$27,MATCH(TRUE,Input!GK68:GK72,0)),INDEX(Class!$N$28:$N$30,MATCH(TRUE,Input!GK73:GK75,0)),INDEX(Class!$N$31:$N$35,MATCH(TRUE,Input!GK76:GK80,0)),INDEX(Class!$N$36:$N$41,MATCH(TRUE,Input!GK81:GK86,0)),INDEX(Class!$N$42:$N$43,MATCH(TRUE,Input!GK87:GK88,0))),"NA")&lt;&gt;"NA")</f>
        <v>1</v>
      </c>
      <c r="GK47" s="426" t="b">
        <f>OR(Input!GL12=TRUE,Input!GL12="?",_xlfn.IFNA(CHOOSE(MATCH(TRUE,Input!GL40:GL47,0),INDEX(Class!$N$3:$N$11,MATCH(TRUE,Input!GL48:GL56,0)),INDEX(Class!$N$12:$N$17,MATCH(TRUE,Input!GL57:GL62,0)),INDEX(Class!$N$18:$N$22,MATCH(TRUE,Input!GL63:GL67,0)),INDEX(Class!$N$23:$N$27,MATCH(TRUE,Input!GL68:GL72,0)),INDEX(Class!$N$28:$N$30,MATCH(TRUE,Input!GL73:GL75,0)),INDEX(Class!$N$31:$N$35,MATCH(TRUE,Input!GL76:GL80,0)),INDEX(Class!$N$36:$N$41,MATCH(TRUE,Input!GL81:GL86,0)),INDEX(Class!$N$42:$N$43,MATCH(TRUE,Input!GL87:GL88,0))),"NA")&lt;&gt;"NA")</f>
        <v>1</v>
      </c>
      <c r="GL47" s="426" t="b">
        <f>OR(Input!GM12=TRUE,Input!GM12="?",_xlfn.IFNA(CHOOSE(MATCH(TRUE,Input!GM40:GM47,0),INDEX(Class!$N$3:$N$11,MATCH(TRUE,Input!GM48:GM56,0)),INDEX(Class!$N$12:$N$17,MATCH(TRUE,Input!GM57:GM62,0)),INDEX(Class!$N$18:$N$22,MATCH(TRUE,Input!GM63:GM67,0)),INDEX(Class!$N$23:$N$27,MATCH(TRUE,Input!GM68:GM72,0)),INDEX(Class!$N$28:$N$30,MATCH(TRUE,Input!GM73:GM75,0)),INDEX(Class!$N$31:$N$35,MATCH(TRUE,Input!GM76:GM80,0)),INDEX(Class!$N$36:$N$41,MATCH(TRUE,Input!GM81:GM86,0)),INDEX(Class!$N$42:$N$43,MATCH(TRUE,Input!GM87:GM88,0))),"NA")&lt;&gt;"NA")</f>
        <v>1</v>
      </c>
      <c r="GM47" s="426" t="b">
        <f>OR(Input!GN12=TRUE,Input!GN12="?",_xlfn.IFNA(CHOOSE(MATCH(TRUE,Input!GN40:GN47,0),INDEX(Class!$N$3:$N$11,MATCH(TRUE,Input!GN48:GN56,0)),INDEX(Class!$N$12:$N$17,MATCH(TRUE,Input!GN57:GN62,0)),INDEX(Class!$N$18:$N$22,MATCH(TRUE,Input!GN63:GN67,0)),INDEX(Class!$N$23:$N$27,MATCH(TRUE,Input!GN68:GN72,0)),INDEX(Class!$N$28:$N$30,MATCH(TRUE,Input!GN73:GN75,0)),INDEX(Class!$N$31:$N$35,MATCH(TRUE,Input!GN76:GN80,0)),INDEX(Class!$N$36:$N$41,MATCH(TRUE,Input!GN81:GN86,0)),INDEX(Class!$N$42:$N$43,MATCH(TRUE,Input!GN87:GN88,0))),"NA")&lt;&gt;"NA")</f>
        <v>1</v>
      </c>
      <c r="GN47" s="426" t="b">
        <f>OR(Input!GO12=TRUE,Input!GO12="?",_xlfn.IFNA(CHOOSE(MATCH(TRUE,Input!GO40:GO47,0),INDEX(Class!$N$3:$N$11,MATCH(TRUE,Input!GO48:GO56,0)),INDEX(Class!$N$12:$N$17,MATCH(TRUE,Input!GO57:GO62,0)),INDEX(Class!$N$18:$N$22,MATCH(TRUE,Input!GO63:GO67,0)),INDEX(Class!$N$23:$N$27,MATCH(TRUE,Input!GO68:GO72,0)),INDEX(Class!$N$28:$N$30,MATCH(TRUE,Input!GO73:GO75,0)),INDEX(Class!$N$31:$N$35,MATCH(TRUE,Input!GO76:GO80,0)),INDEX(Class!$N$36:$N$41,MATCH(TRUE,Input!GO81:GO86,0)),INDEX(Class!$N$42:$N$43,MATCH(TRUE,Input!GO87:GO88,0))),"NA")&lt;&gt;"NA")</f>
        <v>1</v>
      </c>
      <c r="GO47" s="426" t="b">
        <f>OR(Input!GP12=TRUE,Input!GP12="?",_xlfn.IFNA(CHOOSE(MATCH(TRUE,Input!GP40:GP47,0),INDEX(Class!$N$3:$N$11,MATCH(TRUE,Input!GP48:GP56,0)),INDEX(Class!$N$12:$N$17,MATCH(TRUE,Input!GP57:GP62,0)),INDEX(Class!$N$18:$N$22,MATCH(TRUE,Input!GP63:GP67,0)),INDEX(Class!$N$23:$N$27,MATCH(TRUE,Input!GP68:GP72,0)),INDEX(Class!$N$28:$N$30,MATCH(TRUE,Input!GP73:GP75,0)),INDEX(Class!$N$31:$N$35,MATCH(TRUE,Input!GP76:GP80,0)),INDEX(Class!$N$36:$N$41,MATCH(TRUE,Input!GP81:GP86,0)),INDEX(Class!$N$42:$N$43,MATCH(TRUE,Input!GP87:GP88,0))),"NA")&lt;&gt;"NA")</f>
        <v>1</v>
      </c>
      <c r="GP47" s="426" t="b">
        <f>OR(Input!GQ12=TRUE,Input!GQ12="?",_xlfn.IFNA(CHOOSE(MATCH(TRUE,Input!GQ40:GQ47,0),INDEX(Class!$N$3:$N$11,MATCH(TRUE,Input!GQ48:GQ56,0)),INDEX(Class!$N$12:$N$17,MATCH(TRUE,Input!GQ57:GQ62,0)),INDEX(Class!$N$18:$N$22,MATCH(TRUE,Input!GQ63:GQ67,0)),INDEX(Class!$N$23:$N$27,MATCH(TRUE,Input!GQ68:GQ72,0)),INDEX(Class!$N$28:$N$30,MATCH(TRUE,Input!GQ73:GQ75,0)),INDEX(Class!$N$31:$N$35,MATCH(TRUE,Input!GQ76:GQ80,0)),INDEX(Class!$N$36:$N$41,MATCH(TRUE,Input!GQ81:GQ86,0)),INDEX(Class!$N$42:$N$43,MATCH(TRUE,Input!GQ87:GQ88,0))),"NA")&lt;&gt;"NA")</f>
        <v>1</v>
      </c>
      <c r="GQ47" s="426" t="b">
        <f>OR(Input!GR12=TRUE,Input!GR12="?",_xlfn.IFNA(CHOOSE(MATCH(TRUE,Input!GR40:GR47,0),INDEX(Class!$N$3:$N$11,MATCH(TRUE,Input!GR48:GR56,0)),INDEX(Class!$N$12:$N$17,MATCH(TRUE,Input!GR57:GR62,0)),INDEX(Class!$N$18:$N$22,MATCH(TRUE,Input!GR63:GR67,0)),INDEX(Class!$N$23:$N$27,MATCH(TRUE,Input!GR68:GR72,0)),INDEX(Class!$N$28:$N$30,MATCH(TRUE,Input!GR73:GR75,0)),INDEX(Class!$N$31:$N$35,MATCH(TRUE,Input!GR76:GR80,0)),INDEX(Class!$N$36:$N$41,MATCH(TRUE,Input!GR81:GR86,0)),INDEX(Class!$N$42:$N$43,MATCH(TRUE,Input!GR87:GR88,0))),"NA")&lt;&gt;"NA")</f>
        <v>1</v>
      </c>
      <c r="GR47" s="426" t="b">
        <f>OR(Input!GS12=TRUE,Input!GS12="?",_xlfn.IFNA(CHOOSE(MATCH(TRUE,Input!GS40:GS47,0),INDEX(Class!$N$3:$N$11,MATCH(TRUE,Input!GS48:GS56,0)),INDEX(Class!$N$12:$N$17,MATCH(TRUE,Input!GS57:GS62,0)),INDEX(Class!$N$18:$N$22,MATCH(TRUE,Input!GS63:GS67,0)),INDEX(Class!$N$23:$N$27,MATCH(TRUE,Input!GS68:GS72,0)),INDEX(Class!$N$28:$N$30,MATCH(TRUE,Input!GS73:GS75,0)),INDEX(Class!$N$31:$N$35,MATCH(TRUE,Input!GS76:GS80,0)),INDEX(Class!$N$36:$N$41,MATCH(TRUE,Input!GS81:GS86,0)),INDEX(Class!$N$42:$N$43,MATCH(TRUE,Input!GS87:GS88,0))),"NA")&lt;&gt;"NA")</f>
        <v>1</v>
      </c>
      <c r="GS47" s="426" t="b">
        <f>OR(Input!GT12=TRUE,Input!GT12="?",_xlfn.IFNA(CHOOSE(MATCH(TRUE,Input!GT40:GT47,0),INDEX(Class!$N$3:$N$11,MATCH(TRUE,Input!GT48:GT56,0)),INDEX(Class!$N$12:$N$17,MATCH(TRUE,Input!GT57:GT62,0)),INDEX(Class!$N$18:$N$22,MATCH(TRUE,Input!GT63:GT67,0)),INDEX(Class!$N$23:$N$27,MATCH(TRUE,Input!GT68:GT72,0)),INDEX(Class!$N$28:$N$30,MATCH(TRUE,Input!GT73:GT75,0)),INDEX(Class!$N$31:$N$35,MATCH(TRUE,Input!GT76:GT80,0)),INDEX(Class!$N$36:$N$41,MATCH(TRUE,Input!GT81:GT86,0)),INDEX(Class!$N$42:$N$43,MATCH(TRUE,Input!GT87:GT88,0))),"NA")&lt;&gt;"NA")</f>
        <v>1</v>
      </c>
    </row>
    <row r="48" spans="1:201" s="424" customFormat="1">
      <c r="A48" s="424" t="s">
        <v>9544</v>
      </c>
      <c r="B48" s="424">
        <v>1</v>
      </c>
      <c r="C48" s="424">
        <v>2</v>
      </c>
      <c r="D48" s="424">
        <v>3</v>
      </c>
      <c r="E48" s="424">
        <v>4</v>
      </c>
      <c r="F48" s="424">
        <v>5</v>
      </c>
      <c r="G48" s="424">
        <v>6</v>
      </c>
      <c r="H48" s="424">
        <v>7</v>
      </c>
      <c r="I48" s="424">
        <v>8</v>
      </c>
      <c r="J48" s="424">
        <v>9</v>
      </c>
      <c r="K48" s="424">
        <v>10</v>
      </c>
      <c r="L48" s="424">
        <v>11</v>
      </c>
      <c r="M48" s="424">
        <v>12</v>
      </c>
      <c r="N48" s="424">
        <v>13</v>
      </c>
      <c r="O48" s="424">
        <v>14</v>
      </c>
      <c r="P48" s="424">
        <v>15</v>
      </c>
      <c r="Q48" s="424">
        <v>16</v>
      </c>
      <c r="R48" s="424">
        <v>17</v>
      </c>
      <c r="S48" s="424">
        <v>18</v>
      </c>
      <c r="T48" s="424">
        <v>19</v>
      </c>
      <c r="U48" s="424">
        <v>20</v>
      </c>
      <c r="V48" s="424">
        <v>21</v>
      </c>
      <c r="W48" s="424">
        <v>22</v>
      </c>
      <c r="X48" s="424">
        <v>23</v>
      </c>
      <c r="Y48" s="424">
        <v>24</v>
      </c>
      <c r="Z48" s="424">
        <v>25</v>
      </c>
      <c r="AA48" s="424">
        <v>26</v>
      </c>
      <c r="AB48" s="424">
        <v>27</v>
      </c>
      <c r="AC48" s="424">
        <v>28</v>
      </c>
      <c r="AD48" s="424">
        <v>29</v>
      </c>
      <c r="AE48" s="424">
        <v>30</v>
      </c>
      <c r="AF48" s="424">
        <v>31</v>
      </c>
      <c r="AG48" s="424">
        <v>32</v>
      </c>
      <c r="AH48" s="424">
        <v>33</v>
      </c>
      <c r="AI48" s="424">
        <v>34</v>
      </c>
      <c r="AJ48" s="424">
        <v>35</v>
      </c>
      <c r="AK48" s="424">
        <v>36</v>
      </c>
      <c r="AL48" s="424">
        <v>37</v>
      </c>
      <c r="AM48" s="424">
        <v>38</v>
      </c>
      <c r="AN48" s="424">
        <v>39</v>
      </c>
      <c r="AO48" s="424">
        <v>40</v>
      </c>
      <c r="AP48" s="424">
        <v>41</v>
      </c>
      <c r="AQ48" s="424">
        <v>42</v>
      </c>
      <c r="AR48" s="424">
        <v>43</v>
      </c>
      <c r="AS48" s="424">
        <v>44</v>
      </c>
      <c r="AT48" s="424">
        <v>45</v>
      </c>
      <c r="AU48" s="424">
        <v>46</v>
      </c>
      <c r="AV48" s="424">
        <v>47</v>
      </c>
      <c r="AW48" s="424">
        <v>48</v>
      </c>
      <c r="AX48" s="424">
        <v>49</v>
      </c>
      <c r="AY48" s="424">
        <v>50</v>
      </c>
      <c r="AZ48" s="424">
        <v>51</v>
      </c>
      <c r="BA48" s="424">
        <v>52</v>
      </c>
      <c r="BB48" s="424">
        <v>53</v>
      </c>
      <c r="BC48" s="424">
        <v>54</v>
      </c>
      <c r="BD48" s="424">
        <v>55</v>
      </c>
      <c r="BE48" s="424">
        <v>56</v>
      </c>
      <c r="BF48" s="424">
        <v>57</v>
      </c>
      <c r="BG48" s="424">
        <v>58</v>
      </c>
      <c r="BH48" s="424">
        <v>59</v>
      </c>
      <c r="BI48" s="424">
        <v>60</v>
      </c>
      <c r="BJ48" s="424">
        <v>61</v>
      </c>
      <c r="BK48" s="424">
        <v>62</v>
      </c>
      <c r="BL48" s="424">
        <v>63</v>
      </c>
      <c r="BM48" s="424">
        <v>64</v>
      </c>
      <c r="BN48" s="424">
        <v>65</v>
      </c>
      <c r="BO48" s="424">
        <v>66</v>
      </c>
      <c r="BP48" s="424">
        <v>67</v>
      </c>
      <c r="BQ48" s="424">
        <v>68</v>
      </c>
      <c r="BR48" s="424">
        <v>69</v>
      </c>
      <c r="BS48" s="424">
        <v>70</v>
      </c>
      <c r="BT48" s="424">
        <v>71</v>
      </c>
      <c r="BU48" s="424">
        <v>72</v>
      </c>
      <c r="BV48" s="424">
        <v>73</v>
      </c>
      <c r="BW48" s="424">
        <v>74</v>
      </c>
      <c r="BX48" s="424">
        <v>75</v>
      </c>
      <c r="BY48" s="424">
        <v>76</v>
      </c>
      <c r="BZ48" s="424">
        <v>77</v>
      </c>
      <c r="CA48" s="424">
        <v>78</v>
      </c>
      <c r="CB48" s="424">
        <v>79</v>
      </c>
      <c r="CC48" s="424">
        <v>80</v>
      </c>
      <c r="CD48" s="424">
        <v>81</v>
      </c>
      <c r="CE48" s="424">
        <v>82</v>
      </c>
      <c r="CF48" s="424">
        <v>83</v>
      </c>
      <c r="CG48" s="424">
        <v>84</v>
      </c>
      <c r="CH48" s="424">
        <v>85</v>
      </c>
      <c r="CI48" s="424">
        <v>86</v>
      </c>
      <c r="CJ48" s="424">
        <v>87</v>
      </c>
      <c r="CK48" s="424">
        <v>88</v>
      </c>
      <c r="CL48" s="424">
        <v>89</v>
      </c>
      <c r="CM48" s="424">
        <v>90</v>
      </c>
      <c r="CN48" s="424">
        <v>91</v>
      </c>
      <c r="CO48" s="424">
        <v>92</v>
      </c>
      <c r="CP48" s="424">
        <v>93</v>
      </c>
      <c r="CQ48" s="424">
        <v>94</v>
      </c>
      <c r="CR48" s="424">
        <v>95</v>
      </c>
      <c r="CS48" s="424">
        <v>96</v>
      </c>
      <c r="CT48" s="424">
        <v>97</v>
      </c>
      <c r="CU48" s="424">
        <v>98</v>
      </c>
      <c r="CV48" s="424">
        <v>99</v>
      </c>
      <c r="CW48" s="424">
        <v>100</v>
      </c>
      <c r="CX48" s="424">
        <v>101</v>
      </c>
      <c r="CY48" s="424">
        <v>102</v>
      </c>
      <c r="CZ48" s="424">
        <v>103</v>
      </c>
      <c r="DA48" s="424">
        <v>104</v>
      </c>
      <c r="DB48" s="424">
        <v>105</v>
      </c>
      <c r="DC48" s="424">
        <v>106</v>
      </c>
      <c r="DD48" s="424">
        <v>107</v>
      </c>
      <c r="DE48" s="424">
        <v>108</v>
      </c>
      <c r="DF48" s="424">
        <v>109</v>
      </c>
      <c r="DG48" s="424">
        <v>110</v>
      </c>
      <c r="DH48" s="424">
        <v>111</v>
      </c>
      <c r="DI48" s="424">
        <v>112</v>
      </c>
      <c r="DJ48" s="424">
        <v>113</v>
      </c>
      <c r="DK48" s="424">
        <v>114</v>
      </c>
      <c r="DL48" s="424">
        <v>115</v>
      </c>
      <c r="DM48" s="424">
        <v>116</v>
      </c>
      <c r="DN48" s="424">
        <v>117</v>
      </c>
      <c r="DO48" s="424">
        <v>118</v>
      </c>
      <c r="DP48" s="424">
        <v>119</v>
      </c>
      <c r="DQ48" s="424">
        <v>120</v>
      </c>
      <c r="DR48" s="424">
        <v>121</v>
      </c>
      <c r="DS48" s="424">
        <v>122</v>
      </c>
      <c r="DT48" s="424">
        <v>123</v>
      </c>
      <c r="DU48" s="424">
        <v>124</v>
      </c>
      <c r="DV48" s="424">
        <v>125</v>
      </c>
      <c r="DW48" s="424">
        <v>126</v>
      </c>
      <c r="DX48" s="424">
        <v>127</v>
      </c>
      <c r="DY48" s="424">
        <v>128</v>
      </c>
      <c r="DZ48" s="424">
        <v>129</v>
      </c>
      <c r="EA48" s="424">
        <v>130</v>
      </c>
      <c r="EB48" s="424">
        <v>131</v>
      </c>
      <c r="EC48" s="424">
        <v>132</v>
      </c>
      <c r="ED48" s="424">
        <v>133</v>
      </c>
      <c r="EE48" s="424">
        <v>134</v>
      </c>
      <c r="EF48" s="424">
        <v>135</v>
      </c>
      <c r="EG48" s="424">
        <v>136</v>
      </c>
      <c r="EH48" s="424">
        <v>137</v>
      </c>
      <c r="EI48" s="424">
        <v>138</v>
      </c>
      <c r="EJ48" s="424">
        <v>139</v>
      </c>
      <c r="EK48" s="424">
        <v>140</v>
      </c>
      <c r="EL48" s="424">
        <v>141</v>
      </c>
      <c r="EM48" s="424">
        <v>142</v>
      </c>
      <c r="EN48" s="424">
        <v>143</v>
      </c>
      <c r="EO48" s="424">
        <v>144</v>
      </c>
      <c r="EP48" s="424">
        <v>145</v>
      </c>
      <c r="EQ48" s="424">
        <v>146</v>
      </c>
      <c r="ER48" s="424">
        <v>147</v>
      </c>
      <c r="ES48" s="424">
        <v>148</v>
      </c>
      <c r="ET48" s="424">
        <v>149</v>
      </c>
      <c r="EU48" s="424">
        <v>150</v>
      </c>
      <c r="EV48" s="424">
        <v>151</v>
      </c>
      <c r="EW48" s="424">
        <v>152</v>
      </c>
      <c r="EX48" s="424">
        <v>153</v>
      </c>
      <c r="EY48" s="424">
        <v>154</v>
      </c>
      <c r="EZ48" s="424">
        <v>155</v>
      </c>
      <c r="FA48" s="424">
        <v>156</v>
      </c>
      <c r="FB48" s="424">
        <v>157</v>
      </c>
      <c r="FC48" s="424">
        <v>158</v>
      </c>
      <c r="FD48" s="424">
        <v>159</v>
      </c>
      <c r="FE48" s="424">
        <v>160</v>
      </c>
      <c r="FF48" s="424">
        <v>161</v>
      </c>
      <c r="FG48" s="424">
        <v>162</v>
      </c>
      <c r="FH48" s="424">
        <v>163</v>
      </c>
      <c r="FI48" s="424">
        <v>164</v>
      </c>
      <c r="FJ48" s="424">
        <v>165</v>
      </c>
      <c r="FK48" s="424">
        <v>166</v>
      </c>
      <c r="FL48" s="424">
        <v>167</v>
      </c>
      <c r="FM48" s="424">
        <v>168</v>
      </c>
      <c r="FN48" s="424">
        <v>169</v>
      </c>
      <c r="FO48" s="424">
        <v>170</v>
      </c>
      <c r="FP48" s="424">
        <v>171</v>
      </c>
      <c r="FQ48" s="424">
        <v>172</v>
      </c>
      <c r="FR48" s="424">
        <v>173</v>
      </c>
      <c r="FS48" s="424">
        <v>174</v>
      </c>
      <c r="FT48" s="424">
        <v>175</v>
      </c>
      <c r="FU48" s="424">
        <v>176</v>
      </c>
      <c r="FV48" s="424">
        <v>177</v>
      </c>
      <c r="FW48" s="424">
        <v>178</v>
      </c>
      <c r="FX48" s="424">
        <v>179</v>
      </c>
      <c r="FY48" s="424">
        <v>180</v>
      </c>
      <c r="FZ48" s="424">
        <v>181</v>
      </c>
      <c r="GA48" s="424">
        <v>182</v>
      </c>
      <c r="GB48" s="424">
        <v>183</v>
      </c>
      <c r="GC48" s="424">
        <v>184</v>
      </c>
      <c r="GD48" s="424">
        <v>185</v>
      </c>
      <c r="GE48" s="424">
        <v>186</v>
      </c>
      <c r="GF48" s="424">
        <v>187</v>
      </c>
      <c r="GG48" s="424">
        <v>188</v>
      </c>
      <c r="GH48" s="424">
        <v>189</v>
      </c>
      <c r="GI48" s="424">
        <v>190</v>
      </c>
      <c r="GJ48" s="424">
        <v>191</v>
      </c>
      <c r="GK48" s="424">
        <v>192</v>
      </c>
      <c r="GL48" s="424">
        <v>193</v>
      </c>
      <c r="GM48" s="424">
        <v>194</v>
      </c>
      <c r="GN48" s="424">
        <v>195</v>
      </c>
      <c r="GO48" s="424">
        <v>196</v>
      </c>
      <c r="GP48" s="424">
        <v>197</v>
      </c>
      <c r="GQ48" s="424">
        <v>198</v>
      </c>
      <c r="GR48" s="424">
        <v>199</v>
      </c>
      <c r="GS48" s="424">
        <v>200</v>
      </c>
    </row>
    <row r="49" spans="1:201">
      <c r="A49" s="426" t="s">
        <v>208</v>
      </c>
      <c r="B49" s="426" t="b">
        <f>OR(Input!C91="?",SUM(Input!C91)&gt;0)</f>
        <v>1</v>
      </c>
      <c r="C49" s="426" t="b">
        <f>OR(Input!D91="?",SUM(Input!D91)&gt;0)</f>
        <v>1</v>
      </c>
      <c r="D49" s="426" t="b">
        <f>OR(Input!E91="?",SUM(Input!E91)&gt;0)</f>
        <v>1</v>
      </c>
      <c r="E49" s="426" t="b">
        <f>OR(Input!F91="?",SUM(Input!F91)&gt;0)</f>
        <v>1</v>
      </c>
      <c r="F49" s="426" t="b">
        <f>OR(Input!G91="?",SUM(Input!G91)&gt;0)</f>
        <v>1</v>
      </c>
      <c r="G49" s="426" t="b">
        <f>OR(Input!H91="?",SUM(Input!H91)&gt;0)</f>
        <v>1</v>
      </c>
      <c r="H49" s="426" t="b">
        <f>OR(Input!I91="?",SUM(Input!I91)&gt;0)</f>
        <v>1</v>
      </c>
      <c r="I49" s="426" t="b">
        <f>OR(Input!J91="?",SUM(Input!J91)&gt;0)</f>
        <v>1</v>
      </c>
      <c r="J49" s="426" t="b">
        <f>OR(Input!K91="?",SUM(Input!K91)&gt;0)</f>
        <v>1</v>
      </c>
      <c r="K49" s="426" t="b">
        <f>OR(Input!L91="?",SUM(Input!L91)&gt;0)</f>
        <v>1</v>
      </c>
      <c r="L49" s="426" t="b">
        <f>OR(Input!M91="?",SUM(Input!M91)&gt;0)</f>
        <v>1</v>
      </c>
      <c r="M49" s="426" t="b">
        <f>OR(Input!N91="?",SUM(Input!N91)&gt;0)</f>
        <v>1</v>
      </c>
      <c r="N49" s="426" t="b">
        <f>OR(Input!O91="?",SUM(Input!O91)&gt;0)</f>
        <v>1</v>
      </c>
      <c r="O49" s="426" t="b">
        <f>OR(Input!P91="?",SUM(Input!P91)&gt;0)</f>
        <v>1</v>
      </c>
      <c r="P49" s="426" t="b">
        <f>OR(Input!Q91="?",SUM(Input!Q91)&gt;0)</f>
        <v>1</v>
      </c>
      <c r="Q49" s="426" t="b">
        <f>OR(Input!R91="?",SUM(Input!R91)&gt;0)</f>
        <v>1</v>
      </c>
      <c r="R49" s="426" t="b">
        <f>OR(Input!S91="?",SUM(Input!S91)&gt;0)</f>
        <v>1</v>
      </c>
      <c r="S49" s="426" t="b">
        <f>OR(Input!T91="?",SUM(Input!T91)&gt;0)</f>
        <v>1</v>
      </c>
      <c r="T49" s="426" t="b">
        <f>OR(Input!U91="?",SUM(Input!U91)&gt;0)</f>
        <v>1</v>
      </c>
      <c r="U49" s="426" t="b">
        <f>OR(Input!V91="?",SUM(Input!V91)&gt;0)</f>
        <v>1</v>
      </c>
      <c r="V49" s="426" t="b">
        <f>OR(Input!W91="?",SUM(Input!W91)&gt;0)</f>
        <v>1</v>
      </c>
      <c r="W49" s="426" t="b">
        <f>OR(Input!X91="?",SUM(Input!X91)&gt;0)</f>
        <v>1</v>
      </c>
      <c r="X49" s="426" t="b">
        <f>OR(Input!Y91="?",SUM(Input!Y91)&gt;0)</f>
        <v>1</v>
      </c>
      <c r="Y49" s="426" t="b">
        <f>OR(Input!Z91="?",SUM(Input!Z91)&gt;0)</f>
        <v>1</v>
      </c>
      <c r="Z49" s="426" t="b">
        <f>OR(Input!AA91="?",SUM(Input!AA91)&gt;0)</f>
        <v>1</v>
      </c>
      <c r="AA49" s="426" t="b">
        <f>OR(Input!AB91="?",SUM(Input!AB91)&gt;0)</f>
        <v>1</v>
      </c>
      <c r="AB49" s="426" t="b">
        <f>OR(Input!AC91="?",SUM(Input!AC91)&gt;0)</f>
        <v>1</v>
      </c>
      <c r="AC49" s="426" t="b">
        <f>OR(Input!AD91="?",SUM(Input!AD91)&gt;0)</f>
        <v>1</v>
      </c>
      <c r="AD49" s="426" t="b">
        <f>OR(Input!AE91="?",SUM(Input!AE91)&gt;0)</f>
        <v>1</v>
      </c>
      <c r="AE49" s="426" t="b">
        <f>OR(Input!AF91="?",SUM(Input!AF91)&gt;0)</f>
        <v>1</v>
      </c>
      <c r="AF49" s="426" t="b">
        <f>OR(Input!AG91="?",SUM(Input!AG91)&gt;0)</f>
        <v>1</v>
      </c>
      <c r="AG49" s="426" t="b">
        <f>OR(Input!AH91="?",SUM(Input!AH91)&gt;0)</f>
        <v>1</v>
      </c>
      <c r="AH49" s="426" t="b">
        <f>OR(Input!AI91="?",SUM(Input!AI91)&gt;0)</f>
        <v>1</v>
      </c>
      <c r="AI49" s="426" t="b">
        <f>OR(Input!AJ91="?",SUM(Input!AJ91)&gt;0)</f>
        <v>1</v>
      </c>
      <c r="AJ49" s="426" t="b">
        <f>OR(Input!AK91="?",SUM(Input!AK91)&gt;0)</f>
        <v>1</v>
      </c>
      <c r="AK49" s="426" t="b">
        <f>OR(Input!AL91="?",SUM(Input!AL91)&gt;0)</f>
        <v>1</v>
      </c>
      <c r="AL49" s="426" t="b">
        <f>OR(Input!AM91="?",SUM(Input!AM91)&gt;0)</f>
        <v>1</v>
      </c>
      <c r="AM49" s="426" t="b">
        <f>OR(Input!AN91="?",SUM(Input!AN91)&gt;0)</f>
        <v>1</v>
      </c>
      <c r="AN49" s="426" t="b">
        <f>OR(Input!AO91="?",SUM(Input!AO91)&gt;0)</f>
        <v>1</v>
      </c>
      <c r="AO49" s="426" t="b">
        <f>OR(Input!AP91="?",SUM(Input!AP91)&gt;0)</f>
        <v>1</v>
      </c>
      <c r="AP49" s="426" t="b">
        <f>OR(Input!AQ91="?",SUM(Input!AQ91)&gt;0)</f>
        <v>1</v>
      </c>
      <c r="AQ49" s="426" t="b">
        <f>OR(Input!AR91="?",SUM(Input!AR91)&gt;0)</f>
        <v>1</v>
      </c>
      <c r="AR49" s="426" t="b">
        <f>OR(Input!AS91="?",SUM(Input!AS91)&gt;0)</f>
        <v>1</v>
      </c>
      <c r="AS49" s="426" t="b">
        <f>OR(Input!AT91="?",SUM(Input!AT91)&gt;0)</f>
        <v>1</v>
      </c>
      <c r="AT49" s="426" t="b">
        <f>OR(Input!AU91="?",SUM(Input!AU91)&gt;0)</f>
        <v>1</v>
      </c>
      <c r="AU49" s="426" t="b">
        <f>OR(Input!AV91="?",SUM(Input!AV91)&gt;0)</f>
        <v>1</v>
      </c>
      <c r="AV49" s="426" t="b">
        <f>OR(Input!AW91="?",SUM(Input!AW91)&gt;0)</f>
        <v>1</v>
      </c>
      <c r="AW49" s="426" t="b">
        <f>OR(Input!AX91="?",SUM(Input!AX91)&gt;0)</f>
        <v>1</v>
      </c>
      <c r="AX49" s="426" t="b">
        <f>OR(Input!AY91="?",SUM(Input!AY91)&gt;0)</f>
        <v>1</v>
      </c>
      <c r="AY49" s="426" t="b">
        <f>OR(Input!AZ91="?",SUM(Input!AZ91)&gt;0)</f>
        <v>1</v>
      </c>
      <c r="AZ49" s="426" t="b">
        <f>OR(Input!BA91="?",SUM(Input!BA91)&gt;0)</f>
        <v>1</v>
      </c>
      <c r="BA49" s="426" t="b">
        <f>OR(Input!BB91="?",SUM(Input!BB91)&gt;0)</f>
        <v>1</v>
      </c>
      <c r="BB49" s="426" t="b">
        <f>OR(Input!BC91="?",SUM(Input!BC91)&gt;0)</f>
        <v>1</v>
      </c>
      <c r="BC49" s="426" t="b">
        <f>OR(Input!BD91="?",SUM(Input!BD91)&gt;0)</f>
        <v>1</v>
      </c>
      <c r="BD49" s="426" t="b">
        <f>OR(Input!BE91="?",SUM(Input!BE91)&gt;0)</f>
        <v>1</v>
      </c>
      <c r="BE49" s="426" t="b">
        <f>OR(Input!BF91="?",SUM(Input!BF91)&gt;0)</f>
        <v>1</v>
      </c>
      <c r="BF49" s="426" t="b">
        <f>OR(Input!BG91="?",SUM(Input!BG91)&gt;0)</f>
        <v>1</v>
      </c>
      <c r="BG49" s="426" t="b">
        <f>OR(Input!BH91="?",SUM(Input!BH91)&gt;0)</f>
        <v>1</v>
      </c>
      <c r="BH49" s="426" t="b">
        <f>OR(Input!BI91="?",SUM(Input!BI91)&gt;0)</f>
        <v>1</v>
      </c>
      <c r="BI49" s="426" t="b">
        <f>OR(Input!BJ91="?",SUM(Input!BJ91)&gt;0)</f>
        <v>1</v>
      </c>
      <c r="BJ49" s="426" t="b">
        <f>OR(Input!BK91="?",SUM(Input!BK91)&gt;0)</f>
        <v>1</v>
      </c>
      <c r="BK49" s="426" t="b">
        <f>OR(Input!BL91="?",SUM(Input!BL91)&gt;0)</f>
        <v>1</v>
      </c>
      <c r="BL49" s="426" t="b">
        <f>OR(Input!BM91="?",SUM(Input!BM91)&gt;0)</f>
        <v>1</v>
      </c>
      <c r="BM49" s="426" t="b">
        <f>OR(Input!BN91="?",SUM(Input!BN91)&gt;0)</f>
        <v>1</v>
      </c>
      <c r="BN49" s="426" t="b">
        <f>OR(Input!BO91="?",SUM(Input!BO91)&gt;0)</f>
        <v>1</v>
      </c>
      <c r="BO49" s="426" t="b">
        <f>OR(Input!BP91="?",SUM(Input!BP91)&gt;0)</f>
        <v>1</v>
      </c>
      <c r="BP49" s="426" t="b">
        <f>OR(Input!BQ91="?",SUM(Input!BQ91)&gt;0)</f>
        <v>1</v>
      </c>
      <c r="BQ49" s="426" t="b">
        <f>OR(Input!BR91="?",SUM(Input!BR91)&gt;0)</f>
        <v>1</v>
      </c>
      <c r="BR49" s="426" t="b">
        <f>OR(Input!BS91="?",SUM(Input!BS91)&gt;0)</f>
        <v>1</v>
      </c>
      <c r="BS49" s="426" t="b">
        <f>OR(Input!BT91="?",SUM(Input!BT91)&gt;0)</f>
        <v>1</v>
      </c>
      <c r="BT49" s="426" t="b">
        <f>OR(Input!BU91="?",SUM(Input!BU91)&gt;0)</f>
        <v>1</v>
      </c>
      <c r="BU49" s="426" t="b">
        <f>OR(Input!BV91="?",SUM(Input!BV91)&gt;0)</f>
        <v>1</v>
      </c>
      <c r="BV49" s="426" t="b">
        <f>OR(Input!BW91="?",SUM(Input!BW91)&gt;0)</f>
        <v>1</v>
      </c>
      <c r="BW49" s="426" t="b">
        <f>OR(Input!BX91="?",SUM(Input!BX91)&gt;0)</f>
        <v>1</v>
      </c>
      <c r="BX49" s="426" t="b">
        <f>OR(Input!BY91="?",SUM(Input!BY91)&gt;0)</f>
        <v>1</v>
      </c>
      <c r="BY49" s="426" t="b">
        <f>OR(Input!BZ91="?",SUM(Input!BZ91)&gt;0)</f>
        <v>1</v>
      </c>
      <c r="BZ49" s="426" t="b">
        <f>OR(Input!CA91="?",SUM(Input!CA91)&gt;0)</f>
        <v>1</v>
      </c>
      <c r="CA49" s="426" t="b">
        <f>OR(Input!CB91="?",SUM(Input!CB91)&gt;0)</f>
        <v>1</v>
      </c>
      <c r="CB49" s="426" t="b">
        <f>OR(Input!CC91="?",SUM(Input!CC91)&gt;0)</f>
        <v>1</v>
      </c>
      <c r="CC49" s="426" t="b">
        <f>OR(Input!CD91="?",SUM(Input!CD91)&gt;0)</f>
        <v>1</v>
      </c>
      <c r="CD49" s="426" t="b">
        <f>OR(Input!CE91="?",SUM(Input!CE91)&gt;0)</f>
        <v>1</v>
      </c>
      <c r="CE49" s="426" t="b">
        <f>OR(Input!CF91="?",SUM(Input!CF91)&gt;0)</f>
        <v>1</v>
      </c>
      <c r="CF49" s="426" t="b">
        <f>OR(Input!CG91="?",SUM(Input!CG91)&gt;0)</f>
        <v>1</v>
      </c>
      <c r="CG49" s="426" t="b">
        <f>OR(Input!CH91="?",SUM(Input!CH91)&gt;0)</f>
        <v>1</v>
      </c>
      <c r="CH49" s="426" t="b">
        <f>OR(Input!CI91="?",SUM(Input!CI91)&gt;0)</f>
        <v>1</v>
      </c>
      <c r="CI49" s="426" t="b">
        <f>OR(Input!CJ91="?",SUM(Input!CJ91)&gt;0)</f>
        <v>1</v>
      </c>
      <c r="CJ49" s="426" t="b">
        <f>OR(Input!CK91="?",SUM(Input!CK91)&gt;0)</f>
        <v>1</v>
      </c>
      <c r="CK49" s="426" t="b">
        <f>OR(Input!CL91="?",SUM(Input!CL91)&gt;0)</f>
        <v>1</v>
      </c>
      <c r="CL49" s="426" t="b">
        <f>OR(Input!CM91="?",SUM(Input!CM91)&gt;0)</f>
        <v>1</v>
      </c>
      <c r="CM49" s="426" t="b">
        <f>OR(Input!CN91="?",SUM(Input!CN91)&gt;0)</f>
        <v>1</v>
      </c>
      <c r="CN49" s="426" t="b">
        <f>OR(Input!CO91="?",SUM(Input!CO91)&gt;0)</f>
        <v>1</v>
      </c>
      <c r="CO49" s="426" t="b">
        <f>OR(Input!CP91="?",SUM(Input!CP91)&gt;0)</f>
        <v>1</v>
      </c>
      <c r="CP49" s="426" t="b">
        <f>OR(Input!CQ91="?",SUM(Input!CQ91)&gt;0)</f>
        <v>1</v>
      </c>
      <c r="CQ49" s="426" t="b">
        <f>OR(Input!CR91="?",SUM(Input!CR91)&gt;0)</f>
        <v>1</v>
      </c>
      <c r="CR49" s="426" t="b">
        <f>OR(Input!CS91="?",SUM(Input!CS91)&gt;0)</f>
        <v>1</v>
      </c>
      <c r="CS49" s="426" t="b">
        <f>OR(Input!CT91="?",SUM(Input!CT91)&gt;0)</f>
        <v>1</v>
      </c>
      <c r="CT49" s="426" t="b">
        <f>OR(Input!CU91="?",SUM(Input!CU91)&gt;0)</f>
        <v>1</v>
      </c>
      <c r="CU49" s="426" t="b">
        <f>OR(Input!CV91="?",SUM(Input!CV91)&gt;0)</f>
        <v>1</v>
      </c>
      <c r="CV49" s="426" t="b">
        <f>OR(Input!CW91="?",SUM(Input!CW91)&gt;0)</f>
        <v>1</v>
      </c>
      <c r="CW49" s="426" t="b">
        <f>OR(Input!CX91="?",SUM(Input!CX91)&gt;0)</f>
        <v>1</v>
      </c>
      <c r="CX49" s="426" t="b">
        <f>OR(Input!CY91="?",SUM(Input!CY91)&gt;0)</f>
        <v>1</v>
      </c>
      <c r="CY49" s="426" t="b">
        <f>OR(Input!CZ91="?",SUM(Input!CZ91)&gt;0)</f>
        <v>1</v>
      </c>
      <c r="CZ49" s="426" t="b">
        <f>OR(Input!DA91="?",SUM(Input!DA91)&gt;0)</f>
        <v>1</v>
      </c>
      <c r="DA49" s="426" t="b">
        <f>OR(Input!DB91="?",SUM(Input!DB91)&gt;0)</f>
        <v>1</v>
      </c>
      <c r="DB49" s="426" t="b">
        <f>OR(Input!DC91="?",SUM(Input!DC91)&gt;0)</f>
        <v>1</v>
      </c>
      <c r="DC49" s="426" t="b">
        <f>OR(Input!DD91="?",SUM(Input!DD91)&gt;0)</f>
        <v>1</v>
      </c>
      <c r="DD49" s="426" t="b">
        <f>OR(Input!DE91="?",SUM(Input!DE91)&gt;0)</f>
        <v>1</v>
      </c>
      <c r="DE49" s="426" t="b">
        <f>OR(Input!DF91="?",SUM(Input!DF91)&gt;0)</f>
        <v>1</v>
      </c>
      <c r="DF49" s="426" t="b">
        <f>OR(Input!DG91="?",SUM(Input!DG91)&gt;0)</f>
        <v>1</v>
      </c>
      <c r="DG49" s="426" t="b">
        <f>OR(Input!DH91="?",SUM(Input!DH91)&gt;0)</f>
        <v>1</v>
      </c>
      <c r="DH49" s="426" t="b">
        <f>OR(Input!DI91="?",SUM(Input!DI91)&gt;0)</f>
        <v>1</v>
      </c>
      <c r="DI49" s="426" t="b">
        <f>OR(Input!DJ91="?",SUM(Input!DJ91)&gt;0)</f>
        <v>1</v>
      </c>
      <c r="DJ49" s="426" t="b">
        <f>OR(Input!DK91="?",SUM(Input!DK91)&gt;0)</f>
        <v>1</v>
      </c>
      <c r="DK49" s="426" t="b">
        <f>OR(Input!DL91="?",SUM(Input!DL91)&gt;0)</f>
        <v>1</v>
      </c>
      <c r="DL49" s="426" t="b">
        <f>OR(Input!DM91="?",SUM(Input!DM91)&gt;0)</f>
        <v>1</v>
      </c>
      <c r="DM49" s="426" t="b">
        <f>OR(Input!DN91="?",SUM(Input!DN91)&gt;0)</f>
        <v>1</v>
      </c>
      <c r="DN49" s="426" t="b">
        <f>OR(Input!DO91="?",SUM(Input!DO91)&gt;0)</f>
        <v>1</v>
      </c>
      <c r="DO49" s="426" t="b">
        <f>OR(Input!DP91="?",SUM(Input!DP91)&gt;0)</f>
        <v>1</v>
      </c>
      <c r="DP49" s="426" t="b">
        <f>OR(Input!DQ91="?",SUM(Input!DQ91)&gt;0)</f>
        <v>1</v>
      </c>
      <c r="DQ49" s="426" t="b">
        <f>OR(Input!DR91="?",SUM(Input!DR91)&gt;0)</f>
        <v>1</v>
      </c>
      <c r="DR49" s="426" t="b">
        <f>OR(Input!DS91="?",SUM(Input!DS91)&gt;0)</f>
        <v>1</v>
      </c>
      <c r="DS49" s="426" t="b">
        <f>OR(Input!DT91="?",SUM(Input!DT91)&gt;0)</f>
        <v>1</v>
      </c>
      <c r="DT49" s="426" t="b">
        <f>OR(Input!DU91="?",SUM(Input!DU91)&gt;0)</f>
        <v>1</v>
      </c>
      <c r="DU49" s="426" t="b">
        <f>OR(Input!DV91="?",SUM(Input!DV91)&gt;0)</f>
        <v>1</v>
      </c>
      <c r="DV49" s="426" t="b">
        <f>OR(Input!DW91="?",SUM(Input!DW91)&gt;0)</f>
        <v>1</v>
      </c>
      <c r="DW49" s="426" t="b">
        <f>OR(Input!DX91="?",SUM(Input!DX91)&gt;0)</f>
        <v>1</v>
      </c>
      <c r="DX49" s="426" t="b">
        <f>OR(Input!DY91="?",SUM(Input!DY91)&gt;0)</f>
        <v>1</v>
      </c>
      <c r="DY49" s="426" t="b">
        <f>OR(Input!DZ91="?",SUM(Input!DZ91)&gt;0)</f>
        <v>1</v>
      </c>
      <c r="DZ49" s="426" t="b">
        <f>OR(Input!EA91="?",SUM(Input!EA91)&gt;0)</f>
        <v>1</v>
      </c>
      <c r="EA49" s="426" t="b">
        <f>OR(Input!EB91="?",SUM(Input!EB91)&gt;0)</f>
        <v>1</v>
      </c>
      <c r="EB49" s="426" t="b">
        <f>OR(Input!EC91="?",SUM(Input!EC91)&gt;0)</f>
        <v>1</v>
      </c>
      <c r="EC49" s="426" t="b">
        <f>OR(Input!ED91="?",SUM(Input!ED91)&gt;0)</f>
        <v>1</v>
      </c>
      <c r="ED49" s="426" t="b">
        <f>OR(Input!EE91="?",SUM(Input!EE91)&gt;0)</f>
        <v>1</v>
      </c>
      <c r="EE49" s="426" t="b">
        <f>OR(Input!EF91="?",SUM(Input!EF91)&gt;0)</f>
        <v>1</v>
      </c>
      <c r="EF49" s="426" t="b">
        <f>OR(Input!EG91="?",SUM(Input!EG91)&gt;0)</f>
        <v>1</v>
      </c>
      <c r="EG49" s="426" t="b">
        <f>OR(Input!EH91="?",SUM(Input!EH91)&gt;0)</f>
        <v>1</v>
      </c>
      <c r="EH49" s="426" t="b">
        <f>OR(Input!EI91="?",SUM(Input!EI91)&gt;0)</f>
        <v>1</v>
      </c>
      <c r="EI49" s="426" t="b">
        <f>OR(Input!EJ91="?",SUM(Input!EJ91)&gt;0)</f>
        <v>1</v>
      </c>
      <c r="EJ49" s="426" t="b">
        <f>OR(Input!EK91="?",SUM(Input!EK91)&gt;0)</f>
        <v>1</v>
      </c>
      <c r="EK49" s="426" t="b">
        <f>OR(Input!EL91="?",SUM(Input!EL91)&gt;0)</f>
        <v>1</v>
      </c>
      <c r="EL49" s="426" t="b">
        <f>OR(Input!EM91="?",SUM(Input!EM91)&gt;0)</f>
        <v>1</v>
      </c>
      <c r="EM49" s="426" t="b">
        <f>OR(Input!EN91="?",SUM(Input!EN91)&gt;0)</f>
        <v>1</v>
      </c>
      <c r="EN49" s="426" t="b">
        <f>OR(Input!EO91="?",SUM(Input!EO91)&gt;0)</f>
        <v>1</v>
      </c>
      <c r="EO49" s="426" t="b">
        <f>OR(Input!EP91="?",SUM(Input!EP91)&gt;0)</f>
        <v>1</v>
      </c>
      <c r="EP49" s="426" t="b">
        <f>OR(Input!EQ91="?",SUM(Input!EQ91)&gt;0)</f>
        <v>1</v>
      </c>
      <c r="EQ49" s="426" t="b">
        <f>OR(Input!ER91="?",SUM(Input!ER91)&gt;0)</f>
        <v>1</v>
      </c>
      <c r="ER49" s="426" t="b">
        <f>OR(Input!ES91="?",SUM(Input!ES91)&gt;0)</f>
        <v>1</v>
      </c>
      <c r="ES49" s="426" t="b">
        <f>OR(Input!ET91="?",SUM(Input!ET91)&gt;0)</f>
        <v>1</v>
      </c>
      <c r="ET49" s="426" t="b">
        <f>OR(Input!EU91="?",SUM(Input!EU91)&gt;0)</f>
        <v>1</v>
      </c>
      <c r="EU49" s="426" t="b">
        <f>OR(Input!EV91="?",SUM(Input!EV91)&gt;0)</f>
        <v>1</v>
      </c>
      <c r="EV49" s="426" t="b">
        <f>OR(Input!EW91="?",SUM(Input!EW91)&gt;0)</f>
        <v>1</v>
      </c>
      <c r="EW49" s="426" t="b">
        <f>OR(Input!EX91="?",SUM(Input!EX91)&gt;0)</f>
        <v>1</v>
      </c>
      <c r="EX49" s="426" t="b">
        <f>OR(Input!EY91="?",SUM(Input!EY91)&gt;0)</f>
        <v>1</v>
      </c>
      <c r="EY49" s="426" t="b">
        <f>OR(Input!EZ91="?",SUM(Input!EZ91)&gt;0)</f>
        <v>1</v>
      </c>
      <c r="EZ49" s="426" t="b">
        <f>OR(Input!FA91="?",SUM(Input!FA91)&gt;0)</f>
        <v>1</v>
      </c>
      <c r="FA49" s="426" t="b">
        <f>OR(Input!FB91="?",SUM(Input!FB91)&gt;0)</f>
        <v>1</v>
      </c>
      <c r="FB49" s="426" t="b">
        <f>OR(Input!FC91="?",SUM(Input!FC91)&gt;0)</f>
        <v>1</v>
      </c>
      <c r="FC49" s="426" t="b">
        <f>OR(Input!FD91="?",SUM(Input!FD91)&gt;0)</f>
        <v>1</v>
      </c>
      <c r="FD49" s="426" t="b">
        <f>OR(Input!FE91="?",SUM(Input!FE91)&gt;0)</f>
        <v>1</v>
      </c>
      <c r="FE49" s="426" t="b">
        <f>OR(Input!FF91="?",SUM(Input!FF91)&gt;0)</f>
        <v>1</v>
      </c>
      <c r="FF49" s="426" t="b">
        <f>OR(Input!FG91="?",SUM(Input!FG91)&gt;0)</f>
        <v>1</v>
      </c>
      <c r="FG49" s="426" t="b">
        <f>OR(Input!FH91="?",SUM(Input!FH91)&gt;0)</f>
        <v>1</v>
      </c>
      <c r="FH49" s="426" t="b">
        <f>OR(Input!FI91="?",SUM(Input!FI91)&gt;0)</f>
        <v>1</v>
      </c>
      <c r="FI49" s="426" t="b">
        <f>OR(Input!FJ91="?",SUM(Input!FJ91)&gt;0)</f>
        <v>1</v>
      </c>
      <c r="FJ49" s="426" t="b">
        <f>OR(Input!FK91="?",SUM(Input!FK91)&gt;0)</f>
        <v>1</v>
      </c>
      <c r="FK49" s="426" t="b">
        <f>OR(Input!FL91="?",SUM(Input!FL91)&gt;0)</f>
        <v>1</v>
      </c>
      <c r="FL49" s="426" t="b">
        <f>OR(Input!FM91="?",SUM(Input!FM91)&gt;0)</f>
        <v>1</v>
      </c>
      <c r="FM49" s="426" t="b">
        <f>OR(Input!FN91="?",SUM(Input!FN91)&gt;0)</f>
        <v>1</v>
      </c>
      <c r="FN49" s="426" t="b">
        <f>OR(Input!FO91="?",SUM(Input!FO91)&gt;0)</f>
        <v>1</v>
      </c>
      <c r="FO49" s="426" t="b">
        <f>OR(Input!FP91="?",SUM(Input!FP91)&gt;0)</f>
        <v>1</v>
      </c>
      <c r="FP49" s="426" t="b">
        <f>OR(Input!FQ91="?",SUM(Input!FQ91)&gt;0)</f>
        <v>1</v>
      </c>
      <c r="FQ49" s="426" t="b">
        <f>OR(Input!FR91="?",SUM(Input!FR91)&gt;0)</f>
        <v>1</v>
      </c>
      <c r="FR49" s="426" t="b">
        <f>OR(Input!FS91="?",SUM(Input!FS91)&gt;0)</f>
        <v>1</v>
      </c>
      <c r="FS49" s="426" t="b">
        <f>OR(Input!FT91="?",SUM(Input!FT91)&gt;0)</f>
        <v>1</v>
      </c>
      <c r="FT49" s="426" t="b">
        <f>OR(Input!FU91="?",SUM(Input!FU91)&gt;0)</f>
        <v>1</v>
      </c>
      <c r="FU49" s="426" t="b">
        <f>OR(Input!FV91="?",SUM(Input!FV91)&gt;0)</f>
        <v>1</v>
      </c>
      <c r="FV49" s="426" t="b">
        <f>OR(Input!FW91="?",SUM(Input!FW91)&gt;0)</f>
        <v>1</v>
      </c>
      <c r="FW49" s="426" t="b">
        <f>OR(Input!FX91="?",SUM(Input!FX91)&gt;0)</f>
        <v>1</v>
      </c>
      <c r="FX49" s="426" t="b">
        <f>OR(Input!FY91="?",SUM(Input!FY91)&gt;0)</f>
        <v>1</v>
      </c>
      <c r="FY49" s="426" t="b">
        <f>OR(Input!FZ91="?",SUM(Input!FZ91)&gt;0)</f>
        <v>1</v>
      </c>
      <c r="FZ49" s="426" t="b">
        <f>OR(Input!GA91="?",SUM(Input!GA91)&gt;0)</f>
        <v>1</v>
      </c>
      <c r="GA49" s="426" t="b">
        <f>OR(Input!GB91="?",SUM(Input!GB91)&gt;0)</f>
        <v>1</v>
      </c>
      <c r="GB49" s="426" t="b">
        <f>OR(Input!GC91="?",SUM(Input!GC91)&gt;0)</f>
        <v>1</v>
      </c>
      <c r="GC49" s="426" t="b">
        <f>OR(Input!GD91="?",SUM(Input!GD91)&gt;0)</f>
        <v>1</v>
      </c>
      <c r="GD49" s="426" t="b">
        <f>OR(Input!GE91="?",SUM(Input!GE91)&gt;0)</f>
        <v>1</v>
      </c>
      <c r="GE49" s="426" t="b">
        <f>OR(Input!GF91="?",SUM(Input!GF91)&gt;0)</f>
        <v>1</v>
      </c>
      <c r="GF49" s="426" t="b">
        <f>OR(Input!GG91="?",SUM(Input!GG91)&gt;0)</f>
        <v>1</v>
      </c>
      <c r="GG49" s="426" t="b">
        <f>OR(Input!GH91="?",SUM(Input!GH91)&gt;0)</f>
        <v>1</v>
      </c>
      <c r="GH49" s="426" t="b">
        <f>OR(Input!GI91="?",SUM(Input!GI91)&gt;0)</f>
        <v>1</v>
      </c>
      <c r="GI49" s="426" t="b">
        <f>OR(Input!GJ91="?",SUM(Input!GJ91)&gt;0)</f>
        <v>1</v>
      </c>
      <c r="GJ49" s="426" t="b">
        <f>OR(Input!GK91="?",SUM(Input!GK91)&gt;0)</f>
        <v>1</v>
      </c>
      <c r="GK49" s="426" t="b">
        <f>OR(Input!GL91="?",SUM(Input!GL91)&gt;0)</f>
        <v>1</v>
      </c>
      <c r="GL49" s="426" t="b">
        <f>OR(Input!GM91="?",SUM(Input!GM91)&gt;0)</f>
        <v>1</v>
      </c>
      <c r="GM49" s="426" t="b">
        <f>OR(Input!GN91="?",SUM(Input!GN91)&gt;0)</f>
        <v>1</v>
      </c>
      <c r="GN49" s="426" t="b">
        <f>OR(Input!GO91="?",SUM(Input!GO91)&gt;0)</f>
        <v>1</v>
      </c>
      <c r="GO49" s="426" t="b">
        <f>OR(Input!GP91="?",SUM(Input!GP91)&gt;0)</f>
        <v>1</v>
      </c>
      <c r="GP49" s="426" t="b">
        <f>OR(Input!GQ91="?",SUM(Input!GQ91)&gt;0)</f>
        <v>1</v>
      </c>
      <c r="GQ49" s="426" t="b">
        <f>OR(Input!GR91="?",SUM(Input!GR91)&gt;0)</f>
        <v>1</v>
      </c>
      <c r="GR49" s="426" t="b">
        <f>OR(Input!GS91="?",SUM(Input!GS91)&gt;0)</f>
        <v>1</v>
      </c>
      <c r="GS49" s="426" t="b">
        <f>OR(Input!GT91="?",SUM(Input!GT91)&gt;0)</f>
        <v>1</v>
      </c>
    </row>
    <row r="50" spans="1:201" s="422" customFormat="1">
      <c r="A50" s="423" t="s">
        <v>608</v>
      </c>
      <c r="B50" s="423" t="b">
        <f>OR(AND(SUM(Input!C91)&gt;0,Input!C92&lt;&gt;""),Input!C91="?")</f>
        <v>1</v>
      </c>
      <c r="C50" s="423" t="b">
        <f>OR(AND(SUM(Input!D91)&gt;0,Input!D92&lt;&gt;""),Input!D91="?")</f>
        <v>1</v>
      </c>
      <c r="D50" s="423" t="b">
        <f>OR(AND(SUM(Input!E91)&gt;0,Input!E92&lt;&gt;""),Input!E91="?")</f>
        <v>1</v>
      </c>
      <c r="E50" s="423" t="b">
        <f>OR(AND(SUM(Input!F91)&gt;0,Input!F92&lt;&gt;""),Input!F91="?")</f>
        <v>1</v>
      </c>
      <c r="F50" s="423" t="b">
        <f>OR(AND(SUM(Input!G91)&gt;0,Input!G92&lt;&gt;""),Input!G91="?")</f>
        <v>1</v>
      </c>
      <c r="G50" s="423" t="b">
        <f>OR(AND(SUM(Input!H91)&gt;0,Input!H92&lt;&gt;""),Input!H91="?")</f>
        <v>1</v>
      </c>
      <c r="H50" s="423" t="b">
        <f>OR(AND(SUM(Input!I91)&gt;0,Input!I92&lt;&gt;""),Input!I91="?")</f>
        <v>1</v>
      </c>
      <c r="I50" s="423" t="b">
        <f>OR(AND(SUM(Input!J91)&gt;0,Input!J92&lt;&gt;""),Input!J91="?")</f>
        <v>1</v>
      </c>
      <c r="J50" s="423" t="b">
        <f>OR(AND(SUM(Input!K91)&gt;0,Input!K92&lt;&gt;""),Input!K91="?")</f>
        <v>1</v>
      </c>
      <c r="K50" s="423" t="b">
        <f>OR(AND(SUM(Input!L91)&gt;0,Input!L92&lt;&gt;""),Input!L91="?")</f>
        <v>1</v>
      </c>
      <c r="L50" s="423" t="b">
        <f>OR(AND(SUM(Input!M91)&gt;0,Input!M92&lt;&gt;""),Input!M91="?")</f>
        <v>1</v>
      </c>
      <c r="M50" s="423" t="b">
        <f>OR(AND(SUM(Input!N91)&gt;0,Input!N92&lt;&gt;""),Input!N91="?")</f>
        <v>1</v>
      </c>
      <c r="N50" s="423" t="b">
        <f>OR(AND(SUM(Input!O91)&gt;0,Input!O92&lt;&gt;""),Input!O91="?")</f>
        <v>1</v>
      </c>
      <c r="O50" s="423" t="b">
        <f>OR(AND(SUM(Input!P91)&gt;0,Input!P92&lt;&gt;""),Input!P91="?")</f>
        <v>1</v>
      </c>
      <c r="P50" s="423" t="b">
        <f>OR(AND(SUM(Input!Q91)&gt;0,Input!Q92&lt;&gt;""),Input!Q91="?")</f>
        <v>1</v>
      </c>
      <c r="Q50" s="423" t="b">
        <f>OR(AND(SUM(Input!R91)&gt;0,Input!R92&lt;&gt;""),Input!R91="?")</f>
        <v>1</v>
      </c>
      <c r="R50" s="423" t="b">
        <f>OR(AND(SUM(Input!S91)&gt;0,Input!S92&lt;&gt;""),Input!S91="?")</f>
        <v>1</v>
      </c>
      <c r="S50" s="423" t="b">
        <f>OR(AND(SUM(Input!T91)&gt;0,Input!T92&lt;&gt;""),Input!T91="?")</f>
        <v>1</v>
      </c>
      <c r="T50" s="423" t="b">
        <f>OR(AND(SUM(Input!U91)&gt;0,Input!U92&lt;&gt;""),Input!U91="?")</f>
        <v>1</v>
      </c>
      <c r="U50" s="423" t="b">
        <f>OR(AND(SUM(Input!V91)&gt;0,Input!V92&lt;&gt;""),Input!V91="?")</f>
        <v>1</v>
      </c>
      <c r="V50" s="423" t="b">
        <f>OR(AND(SUM(Input!W91)&gt;0,Input!W92&lt;&gt;""),Input!W91="?")</f>
        <v>1</v>
      </c>
      <c r="W50" s="423" t="b">
        <f>OR(AND(SUM(Input!X91)&gt;0,Input!X92&lt;&gt;""),Input!X91="?")</f>
        <v>1</v>
      </c>
      <c r="X50" s="423" t="b">
        <f>OR(AND(SUM(Input!Y91)&gt;0,Input!Y92&lt;&gt;""),Input!Y91="?")</f>
        <v>1</v>
      </c>
      <c r="Y50" s="423" t="b">
        <f>OR(AND(SUM(Input!Z91)&gt;0,Input!Z92&lt;&gt;""),Input!Z91="?")</f>
        <v>1</v>
      </c>
      <c r="Z50" s="423" t="b">
        <f>OR(AND(SUM(Input!AA91)&gt;0,Input!AA92&lt;&gt;""),Input!AA91="?")</f>
        <v>1</v>
      </c>
      <c r="AA50" s="423" t="b">
        <f>OR(AND(SUM(Input!AB91)&gt;0,Input!AB92&lt;&gt;""),Input!AB91="?")</f>
        <v>1</v>
      </c>
      <c r="AB50" s="423" t="b">
        <f>OR(AND(SUM(Input!AC91)&gt;0,Input!AC92&lt;&gt;""),Input!AC91="?")</f>
        <v>1</v>
      </c>
      <c r="AC50" s="423" t="b">
        <f>OR(AND(SUM(Input!AD91)&gt;0,Input!AD92&lt;&gt;""),Input!AD91="?")</f>
        <v>1</v>
      </c>
      <c r="AD50" s="423" t="b">
        <f>OR(AND(SUM(Input!AE91)&gt;0,Input!AE92&lt;&gt;""),Input!AE91="?")</f>
        <v>1</v>
      </c>
      <c r="AE50" s="423" t="b">
        <f>OR(AND(SUM(Input!AF91)&gt;0,Input!AF92&lt;&gt;""),Input!AF91="?")</f>
        <v>1</v>
      </c>
      <c r="AF50" s="423" t="b">
        <f>OR(AND(SUM(Input!AG91)&gt;0,Input!AG92&lt;&gt;""),Input!AG91="?")</f>
        <v>1</v>
      </c>
      <c r="AG50" s="423" t="b">
        <f>OR(AND(SUM(Input!AH91)&gt;0,Input!AH92&lt;&gt;""),Input!AH91="?")</f>
        <v>1</v>
      </c>
      <c r="AH50" s="423" t="b">
        <f>OR(AND(SUM(Input!AI91)&gt;0,Input!AI92&lt;&gt;""),Input!AI91="?")</f>
        <v>1</v>
      </c>
      <c r="AI50" s="423" t="b">
        <f>OR(AND(SUM(Input!AJ91)&gt;0,Input!AJ92&lt;&gt;""),Input!AJ91="?")</f>
        <v>1</v>
      </c>
      <c r="AJ50" s="423" t="b">
        <f>OR(AND(SUM(Input!AK91)&gt;0,Input!AK92&lt;&gt;""),Input!AK91="?")</f>
        <v>1</v>
      </c>
      <c r="AK50" s="423" t="b">
        <f>OR(AND(SUM(Input!AL91)&gt;0,Input!AL92&lt;&gt;""),Input!AL91="?")</f>
        <v>1</v>
      </c>
      <c r="AL50" s="423" t="b">
        <f>OR(AND(SUM(Input!AM91)&gt;0,Input!AM92&lt;&gt;""),Input!AM91="?")</f>
        <v>1</v>
      </c>
      <c r="AM50" s="423" t="b">
        <f>OR(AND(SUM(Input!AN91)&gt;0,Input!AN92&lt;&gt;""),Input!AN91="?")</f>
        <v>1</v>
      </c>
      <c r="AN50" s="423" t="b">
        <f>OR(AND(SUM(Input!AO91)&gt;0,Input!AO92&lt;&gt;""),Input!AO91="?")</f>
        <v>1</v>
      </c>
      <c r="AO50" s="423" t="b">
        <f>OR(AND(SUM(Input!AP91)&gt;0,Input!AP92&lt;&gt;""),Input!AP91="?")</f>
        <v>1</v>
      </c>
      <c r="AP50" s="423" t="b">
        <f>OR(AND(SUM(Input!AQ91)&gt;0,Input!AQ92&lt;&gt;""),Input!AQ91="?")</f>
        <v>1</v>
      </c>
      <c r="AQ50" s="423" t="b">
        <f>OR(AND(SUM(Input!AR91)&gt;0,Input!AR92&lt;&gt;""),Input!AR91="?")</f>
        <v>1</v>
      </c>
      <c r="AR50" s="423" t="b">
        <f>OR(AND(SUM(Input!AS91)&gt;0,Input!AS92&lt;&gt;""),Input!AS91="?")</f>
        <v>1</v>
      </c>
      <c r="AS50" s="423" t="b">
        <f>OR(AND(SUM(Input!AT91)&gt;0,Input!AT92&lt;&gt;""),Input!AT91="?")</f>
        <v>1</v>
      </c>
      <c r="AT50" s="423" t="b">
        <f>OR(AND(SUM(Input!AU91)&gt;0,Input!AU92&lt;&gt;""),Input!AU91="?")</f>
        <v>1</v>
      </c>
      <c r="AU50" s="423" t="b">
        <f>OR(AND(SUM(Input!AV91)&gt;0,Input!AV92&lt;&gt;""),Input!AV91="?")</f>
        <v>1</v>
      </c>
      <c r="AV50" s="423" t="b">
        <f>OR(AND(SUM(Input!AW91)&gt;0,Input!AW92&lt;&gt;""),Input!AW91="?")</f>
        <v>1</v>
      </c>
      <c r="AW50" s="423" t="b">
        <f>OR(AND(SUM(Input!AX91)&gt;0,Input!AX92&lt;&gt;""),Input!AX91="?")</f>
        <v>1</v>
      </c>
      <c r="AX50" s="423" t="b">
        <f>OR(AND(SUM(Input!AY91)&gt;0,Input!AY92&lt;&gt;""),Input!AY91="?")</f>
        <v>1</v>
      </c>
      <c r="AY50" s="423" t="b">
        <f>OR(AND(SUM(Input!AZ91)&gt;0,Input!AZ92&lt;&gt;""),Input!AZ91="?")</f>
        <v>1</v>
      </c>
      <c r="AZ50" s="423" t="b">
        <f>OR(AND(SUM(Input!BA91)&gt;0,Input!BA92&lt;&gt;""),Input!BA91="?")</f>
        <v>1</v>
      </c>
      <c r="BA50" s="423" t="b">
        <f>OR(AND(SUM(Input!BB91)&gt;0,Input!BB92&lt;&gt;""),Input!BB91="?")</f>
        <v>1</v>
      </c>
      <c r="BB50" s="423" t="b">
        <f>OR(AND(SUM(Input!BC91)&gt;0,Input!BC92&lt;&gt;""),Input!BC91="?")</f>
        <v>1</v>
      </c>
      <c r="BC50" s="423" t="b">
        <f>OR(AND(SUM(Input!BD91)&gt;0,Input!BD92&lt;&gt;""),Input!BD91="?")</f>
        <v>1</v>
      </c>
      <c r="BD50" s="423" t="b">
        <f>OR(AND(SUM(Input!BE91)&gt;0,Input!BE92&lt;&gt;""),Input!BE91="?")</f>
        <v>1</v>
      </c>
      <c r="BE50" s="423" t="b">
        <f>OR(AND(SUM(Input!BF91)&gt;0,Input!BF92&lt;&gt;""),Input!BF91="?")</f>
        <v>1</v>
      </c>
      <c r="BF50" s="423" t="b">
        <f>OR(AND(SUM(Input!BG91)&gt;0,Input!BG92&lt;&gt;""),Input!BG91="?")</f>
        <v>1</v>
      </c>
      <c r="BG50" s="423" t="b">
        <f>OR(AND(SUM(Input!BH91)&gt;0,Input!BH92&lt;&gt;""),Input!BH91="?")</f>
        <v>1</v>
      </c>
      <c r="BH50" s="423" t="b">
        <f>OR(AND(SUM(Input!BI91)&gt;0,Input!BI92&lt;&gt;""),Input!BI91="?")</f>
        <v>1</v>
      </c>
      <c r="BI50" s="423" t="b">
        <f>OR(AND(SUM(Input!BJ91)&gt;0,Input!BJ92&lt;&gt;""),Input!BJ91="?")</f>
        <v>1</v>
      </c>
      <c r="BJ50" s="423" t="b">
        <f>OR(AND(SUM(Input!BK91)&gt;0,Input!BK92&lt;&gt;""),Input!BK91="?")</f>
        <v>1</v>
      </c>
      <c r="BK50" s="423" t="b">
        <f>OR(AND(SUM(Input!BL91)&gt;0,Input!BL92&lt;&gt;""),Input!BL91="?")</f>
        <v>1</v>
      </c>
      <c r="BL50" s="423" t="b">
        <f>OR(AND(SUM(Input!BM91)&gt;0,Input!BM92&lt;&gt;""),Input!BM91="?")</f>
        <v>1</v>
      </c>
      <c r="BM50" s="423" t="b">
        <f>OR(AND(SUM(Input!BN91)&gt;0,Input!BN92&lt;&gt;""),Input!BN91="?")</f>
        <v>1</v>
      </c>
      <c r="BN50" s="423" t="b">
        <f>OR(AND(SUM(Input!BO91)&gt;0,Input!BO92&lt;&gt;""),Input!BO91="?")</f>
        <v>1</v>
      </c>
      <c r="BO50" s="423" t="b">
        <f>OR(AND(SUM(Input!BP91)&gt;0,Input!BP92&lt;&gt;""),Input!BP91="?")</f>
        <v>1</v>
      </c>
      <c r="BP50" s="423" t="b">
        <f>OR(AND(SUM(Input!BQ91)&gt;0,Input!BQ92&lt;&gt;""),Input!BQ91="?")</f>
        <v>1</v>
      </c>
      <c r="BQ50" s="423" t="b">
        <f>OR(AND(SUM(Input!BR91)&gt;0,Input!BR92&lt;&gt;""),Input!BR91="?")</f>
        <v>1</v>
      </c>
      <c r="BR50" s="423" t="b">
        <f>OR(AND(SUM(Input!BS91)&gt;0,Input!BS92&lt;&gt;""),Input!BS91="?")</f>
        <v>1</v>
      </c>
      <c r="BS50" s="423" t="b">
        <f>OR(AND(SUM(Input!BT91)&gt;0,Input!BT92&lt;&gt;""),Input!BT91="?")</f>
        <v>1</v>
      </c>
      <c r="BT50" s="423" t="b">
        <f>OR(AND(SUM(Input!BU91)&gt;0,Input!BU92&lt;&gt;""),Input!BU91="?")</f>
        <v>1</v>
      </c>
      <c r="BU50" s="423" t="b">
        <f>OR(AND(SUM(Input!BV91)&gt;0,Input!BV92&lt;&gt;""),Input!BV91="?")</f>
        <v>1</v>
      </c>
      <c r="BV50" s="423" t="b">
        <f>OR(AND(SUM(Input!BW91)&gt;0,Input!BW92&lt;&gt;""),Input!BW91="?")</f>
        <v>1</v>
      </c>
      <c r="BW50" s="423" t="b">
        <f>OR(AND(SUM(Input!BX91)&gt;0,Input!BX92&lt;&gt;""),Input!BX91="?")</f>
        <v>1</v>
      </c>
      <c r="BX50" s="423" t="b">
        <f>OR(AND(SUM(Input!BY91)&gt;0,Input!BY92&lt;&gt;""),Input!BY91="?")</f>
        <v>1</v>
      </c>
      <c r="BY50" s="423" t="b">
        <f>OR(AND(SUM(Input!BZ91)&gt;0,Input!BZ92&lt;&gt;""),Input!BZ91="?")</f>
        <v>1</v>
      </c>
      <c r="BZ50" s="423" t="b">
        <f>OR(AND(SUM(Input!CA91)&gt;0,Input!CA92&lt;&gt;""),Input!CA91="?")</f>
        <v>1</v>
      </c>
      <c r="CA50" s="423" t="b">
        <f>OR(AND(SUM(Input!CB91)&gt;0,Input!CB92&lt;&gt;""),Input!CB91="?")</f>
        <v>1</v>
      </c>
      <c r="CB50" s="423" t="b">
        <f>OR(AND(SUM(Input!CC91)&gt;0,Input!CC92&lt;&gt;""),Input!CC91="?")</f>
        <v>1</v>
      </c>
      <c r="CC50" s="423" t="b">
        <f>OR(AND(SUM(Input!CD91)&gt;0,Input!CD92&lt;&gt;""),Input!CD91="?")</f>
        <v>1</v>
      </c>
      <c r="CD50" s="423" t="b">
        <f>OR(AND(SUM(Input!CE91)&gt;0,Input!CE92&lt;&gt;""),Input!CE91="?")</f>
        <v>1</v>
      </c>
      <c r="CE50" s="423" t="b">
        <f>OR(AND(SUM(Input!CF91)&gt;0,Input!CF92&lt;&gt;""),Input!CF91="?")</f>
        <v>1</v>
      </c>
      <c r="CF50" s="423" t="b">
        <f>OR(AND(SUM(Input!CG91)&gt;0,Input!CG92&lt;&gt;""),Input!CG91="?")</f>
        <v>1</v>
      </c>
      <c r="CG50" s="423" t="b">
        <f>OR(AND(SUM(Input!CH91)&gt;0,Input!CH92&lt;&gt;""),Input!CH91="?")</f>
        <v>1</v>
      </c>
      <c r="CH50" s="423" t="b">
        <f>OR(AND(SUM(Input!CI91)&gt;0,Input!CI92&lt;&gt;""),Input!CI91="?")</f>
        <v>1</v>
      </c>
      <c r="CI50" s="423" t="b">
        <f>OR(AND(SUM(Input!CJ91)&gt;0,Input!CJ92&lt;&gt;""),Input!CJ91="?")</f>
        <v>1</v>
      </c>
      <c r="CJ50" s="423" t="b">
        <f>OR(AND(SUM(Input!CK91)&gt;0,Input!CK92&lt;&gt;""),Input!CK91="?")</f>
        <v>1</v>
      </c>
      <c r="CK50" s="423" t="b">
        <f>OR(AND(SUM(Input!CL91)&gt;0,Input!CL92&lt;&gt;""),Input!CL91="?")</f>
        <v>1</v>
      </c>
      <c r="CL50" s="423" t="b">
        <f>OR(AND(SUM(Input!CM91)&gt;0,Input!CM92&lt;&gt;""),Input!CM91="?")</f>
        <v>1</v>
      </c>
      <c r="CM50" s="423" t="b">
        <f>OR(AND(SUM(Input!CN91)&gt;0,Input!CN92&lt;&gt;""),Input!CN91="?")</f>
        <v>1</v>
      </c>
      <c r="CN50" s="423" t="b">
        <f>OR(AND(SUM(Input!CO91)&gt;0,Input!CO92&lt;&gt;""),Input!CO91="?")</f>
        <v>1</v>
      </c>
      <c r="CO50" s="423" t="b">
        <f>OR(AND(SUM(Input!CP91)&gt;0,Input!CP92&lt;&gt;""),Input!CP91="?")</f>
        <v>1</v>
      </c>
      <c r="CP50" s="423" t="b">
        <f>OR(AND(SUM(Input!CQ91)&gt;0,Input!CQ92&lt;&gt;""),Input!CQ91="?")</f>
        <v>1</v>
      </c>
      <c r="CQ50" s="423" t="b">
        <f>OR(AND(SUM(Input!CR91)&gt;0,Input!CR92&lt;&gt;""),Input!CR91="?")</f>
        <v>1</v>
      </c>
      <c r="CR50" s="423" t="b">
        <f>OR(AND(SUM(Input!CS91)&gt;0,Input!CS92&lt;&gt;""),Input!CS91="?")</f>
        <v>1</v>
      </c>
      <c r="CS50" s="423" t="b">
        <f>OR(AND(SUM(Input!CT91)&gt;0,Input!CT92&lt;&gt;""),Input!CT91="?")</f>
        <v>1</v>
      </c>
      <c r="CT50" s="423" t="b">
        <f>OR(AND(SUM(Input!CU91)&gt;0,Input!CU92&lt;&gt;""),Input!CU91="?")</f>
        <v>1</v>
      </c>
      <c r="CU50" s="423" t="b">
        <f>OR(AND(SUM(Input!CV91)&gt;0,Input!CV92&lt;&gt;""),Input!CV91="?")</f>
        <v>1</v>
      </c>
      <c r="CV50" s="423" t="b">
        <f>OR(AND(SUM(Input!CW91)&gt;0,Input!CW92&lt;&gt;""),Input!CW91="?")</f>
        <v>1</v>
      </c>
      <c r="CW50" s="423" t="b">
        <f>OR(AND(SUM(Input!CX91)&gt;0,Input!CX92&lt;&gt;""),Input!CX91="?")</f>
        <v>1</v>
      </c>
      <c r="CX50" s="423" t="b">
        <f>OR(AND(SUM(Input!CY91)&gt;0,Input!CY92&lt;&gt;""),Input!CY91="?")</f>
        <v>1</v>
      </c>
      <c r="CY50" s="423" t="b">
        <f>OR(AND(SUM(Input!CZ91)&gt;0,Input!CZ92&lt;&gt;""),Input!CZ91="?")</f>
        <v>1</v>
      </c>
      <c r="CZ50" s="423" t="b">
        <f>OR(AND(SUM(Input!DA91)&gt;0,Input!DA92&lt;&gt;""),Input!DA91="?")</f>
        <v>1</v>
      </c>
      <c r="DA50" s="423" t="b">
        <f>OR(AND(SUM(Input!DB91)&gt;0,Input!DB92&lt;&gt;""),Input!DB91="?")</f>
        <v>1</v>
      </c>
      <c r="DB50" s="423" t="b">
        <f>OR(AND(SUM(Input!DC91)&gt;0,Input!DC92&lt;&gt;""),Input!DC91="?")</f>
        <v>1</v>
      </c>
      <c r="DC50" s="423" t="b">
        <f>OR(AND(SUM(Input!DD91)&gt;0,Input!DD92&lt;&gt;""),Input!DD91="?")</f>
        <v>1</v>
      </c>
      <c r="DD50" s="423" t="b">
        <f>OR(AND(SUM(Input!DE91)&gt;0,Input!DE92&lt;&gt;""),Input!DE91="?")</f>
        <v>1</v>
      </c>
      <c r="DE50" s="423" t="b">
        <f>OR(AND(SUM(Input!DF91)&gt;0,Input!DF92&lt;&gt;""),Input!DF91="?")</f>
        <v>1</v>
      </c>
      <c r="DF50" s="423" t="b">
        <f>OR(AND(SUM(Input!DG91)&gt;0,Input!DG92&lt;&gt;""),Input!DG91="?")</f>
        <v>1</v>
      </c>
      <c r="DG50" s="423" t="b">
        <f>OR(AND(SUM(Input!DH91)&gt;0,Input!DH92&lt;&gt;""),Input!DH91="?")</f>
        <v>1</v>
      </c>
      <c r="DH50" s="423" t="b">
        <f>OR(AND(SUM(Input!DI91)&gt;0,Input!DI92&lt;&gt;""),Input!DI91="?")</f>
        <v>1</v>
      </c>
      <c r="DI50" s="423" t="b">
        <f>OR(AND(SUM(Input!DJ91)&gt;0,Input!DJ92&lt;&gt;""),Input!DJ91="?")</f>
        <v>1</v>
      </c>
      <c r="DJ50" s="423" t="b">
        <f>OR(AND(SUM(Input!DK91)&gt;0,Input!DK92&lt;&gt;""),Input!DK91="?")</f>
        <v>1</v>
      </c>
      <c r="DK50" s="423" t="b">
        <f>OR(AND(SUM(Input!DL91)&gt;0,Input!DL92&lt;&gt;""),Input!DL91="?")</f>
        <v>1</v>
      </c>
      <c r="DL50" s="423" t="b">
        <f>OR(AND(SUM(Input!DM91)&gt;0,Input!DM92&lt;&gt;""),Input!DM91="?")</f>
        <v>1</v>
      </c>
      <c r="DM50" s="423" t="b">
        <f>OR(AND(SUM(Input!DN91)&gt;0,Input!DN92&lt;&gt;""),Input!DN91="?")</f>
        <v>1</v>
      </c>
      <c r="DN50" s="423" t="b">
        <f>OR(AND(SUM(Input!DO91)&gt;0,Input!DO92&lt;&gt;""),Input!DO91="?")</f>
        <v>1</v>
      </c>
      <c r="DO50" s="423" t="b">
        <f>OR(AND(SUM(Input!DP91)&gt;0,Input!DP92&lt;&gt;""),Input!DP91="?")</f>
        <v>1</v>
      </c>
      <c r="DP50" s="423" t="b">
        <f>OR(AND(SUM(Input!DQ91)&gt;0,Input!DQ92&lt;&gt;""),Input!DQ91="?")</f>
        <v>1</v>
      </c>
      <c r="DQ50" s="423" t="b">
        <f>OR(AND(SUM(Input!DR91)&gt;0,Input!DR92&lt;&gt;""),Input!DR91="?")</f>
        <v>1</v>
      </c>
      <c r="DR50" s="423" t="b">
        <f>OR(AND(SUM(Input!DS91)&gt;0,Input!DS92&lt;&gt;""),Input!DS91="?")</f>
        <v>1</v>
      </c>
      <c r="DS50" s="423" t="b">
        <f>OR(AND(SUM(Input!DT91)&gt;0,Input!DT92&lt;&gt;""),Input!DT91="?")</f>
        <v>1</v>
      </c>
      <c r="DT50" s="423" t="b">
        <f>OR(AND(SUM(Input!DU91)&gt;0,Input!DU92&lt;&gt;""),Input!DU91="?")</f>
        <v>1</v>
      </c>
      <c r="DU50" s="423" t="b">
        <f>OR(AND(SUM(Input!DV91)&gt;0,Input!DV92&lt;&gt;""),Input!DV91="?")</f>
        <v>1</v>
      </c>
      <c r="DV50" s="423" t="b">
        <f>OR(AND(SUM(Input!DW91)&gt;0,Input!DW92&lt;&gt;""),Input!DW91="?")</f>
        <v>1</v>
      </c>
      <c r="DW50" s="423" t="b">
        <f>OR(AND(SUM(Input!DX91)&gt;0,Input!DX92&lt;&gt;""),Input!DX91="?")</f>
        <v>1</v>
      </c>
      <c r="DX50" s="423" t="b">
        <f>OR(AND(SUM(Input!DY91)&gt;0,Input!DY92&lt;&gt;""),Input!DY91="?")</f>
        <v>1</v>
      </c>
      <c r="DY50" s="423" t="b">
        <f>OR(AND(SUM(Input!DZ91)&gt;0,Input!DZ92&lt;&gt;""),Input!DZ91="?")</f>
        <v>1</v>
      </c>
      <c r="DZ50" s="423" t="b">
        <f>OR(AND(SUM(Input!EA91)&gt;0,Input!EA92&lt;&gt;""),Input!EA91="?")</f>
        <v>1</v>
      </c>
      <c r="EA50" s="423" t="b">
        <f>OR(AND(SUM(Input!EB91)&gt;0,Input!EB92&lt;&gt;""),Input!EB91="?")</f>
        <v>1</v>
      </c>
      <c r="EB50" s="423" t="b">
        <f>OR(AND(SUM(Input!EC91)&gt;0,Input!EC92&lt;&gt;""),Input!EC91="?")</f>
        <v>1</v>
      </c>
      <c r="EC50" s="423" t="b">
        <f>OR(AND(SUM(Input!ED91)&gt;0,Input!ED92&lt;&gt;""),Input!ED91="?")</f>
        <v>1</v>
      </c>
      <c r="ED50" s="423" t="b">
        <f>OR(AND(SUM(Input!EE91)&gt;0,Input!EE92&lt;&gt;""),Input!EE91="?")</f>
        <v>1</v>
      </c>
      <c r="EE50" s="423" t="b">
        <f>OR(AND(SUM(Input!EF91)&gt;0,Input!EF92&lt;&gt;""),Input!EF91="?")</f>
        <v>1</v>
      </c>
      <c r="EF50" s="423" t="b">
        <f>OR(AND(SUM(Input!EG91)&gt;0,Input!EG92&lt;&gt;""),Input!EG91="?")</f>
        <v>1</v>
      </c>
      <c r="EG50" s="423" t="b">
        <f>OR(AND(SUM(Input!EH91)&gt;0,Input!EH92&lt;&gt;""),Input!EH91="?")</f>
        <v>1</v>
      </c>
      <c r="EH50" s="423" t="b">
        <f>OR(AND(SUM(Input!EI91)&gt;0,Input!EI92&lt;&gt;""),Input!EI91="?")</f>
        <v>1</v>
      </c>
      <c r="EI50" s="423" t="b">
        <f>OR(AND(SUM(Input!EJ91)&gt;0,Input!EJ92&lt;&gt;""),Input!EJ91="?")</f>
        <v>1</v>
      </c>
      <c r="EJ50" s="423" t="b">
        <f>OR(AND(SUM(Input!EK91)&gt;0,Input!EK92&lt;&gt;""),Input!EK91="?")</f>
        <v>1</v>
      </c>
      <c r="EK50" s="423" t="b">
        <f>OR(AND(SUM(Input!EL91)&gt;0,Input!EL92&lt;&gt;""),Input!EL91="?")</f>
        <v>1</v>
      </c>
      <c r="EL50" s="423" t="b">
        <f>OR(AND(SUM(Input!EM91)&gt;0,Input!EM92&lt;&gt;""),Input!EM91="?")</f>
        <v>1</v>
      </c>
      <c r="EM50" s="423" t="b">
        <f>OR(AND(SUM(Input!EN91)&gt;0,Input!EN92&lt;&gt;""),Input!EN91="?")</f>
        <v>1</v>
      </c>
      <c r="EN50" s="423" t="b">
        <f>OR(AND(SUM(Input!EO91)&gt;0,Input!EO92&lt;&gt;""),Input!EO91="?")</f>
        <v>1</v>
      </c>
      <c r="EO50" s="423" t="b">
        <f>OR(AND(SUM(Input!EP91)&gt;0,Input!EP92&lt;&gt;""),Input!EP91="?")</f>
        <v>1</v>
      </c>
      <c r="EP50" s="423" t="b">
        <f>OR(AND(SUM(Input!EQ91)&gt;0,Input!EQ92&lt;&gt;""),Input!EQ91="?")</f>
        <v>1</v>
      </c>
      <c r="EQ50" s="423" t="b">
        <f>OR(AND(SUM(Input!ER91)&gt;0,Input!ER92&lt;&gt;""),Input!ER91="?")</f>
        <v>1</v>
      </c>
      <c r="ER50" s="423" t="b">
        <f>OR(AND(SUM(Input!ES91)&gt;0,Input!ES92&lt;&gt;""),Input!ES91="?")</f>
        <v>1</v>
      </c>
      <c r="ES50" s="423" t="b">
        <f>OR(AND(SUM(Input!ET91)&gt;0,Input!ET92&lt;&gt;""),Input!ET91="?")</f>
        <v>1</v>
      </c>
      <c r="ET50" s="423" t="b">
        <f>OR(AND(SUM(Input!EU91)&gt;0,Input!EU92&lt;&gt;""),Input!EU91="?")</f>
        <v>1</v>
      </c>
      <c r="EU50" s="423" t="b">
        <f>OR(AND(SUM(Input!EV91)&gt;0,Input!EV92&lt;&gt;""),Input!EV91="?")</f>
        <v>1</v>
      </c>
      <c r="EV50" s="423" t="b">
        <f>OR(AND(SUM(Input!EW91)&gt;0,Input!EW92&lt;&gt;""),Input!EW91="?")</f>
        <v>1</v>
      </c>
      <c r="EW50" s="423" t="b">
        <f>OR(AND(SUM(Input!EX91)&gt;0,Input!EX92&lt;&gt;""),Input!EX91="?")</f>
        <v>1</v>
      </c>
      <c r="EX50" s="423" t="b">
        <f>OR(AND(SUM(Input!EY91)&gt;0,Input!EY92&lt;&gt;""),Input!EY91="?")</f>
        <v>1</v>
      </c>
      <c r="EY50" s="423" t="b">
        <f>OR(AND(SUM(Input!EZ91)&gt;0,Input!EZ92&lt;&gt;""),Input!EZ91="?")</f>
        <v>1</v>
      </c>
      <c r="EZ50" s="423" t="b">
        <f>OR(AND(SUM(Input!FA91)&gt;0,Input!FA92&lt;&gt;""),Input!FA91="?")</f>
        <v>1</v>
      </c>
      <c r="FA50" s="423" t="b">
        <f>OR(AND(SUM(Input!FB91)&gt;0,Input!FB92&lt;&gt;""),Input!FB91="?")</f>
        <v>1</v>
      </c>
      <c r="FB50" s="423" t="b">
        <f>OR(AND(SUM(Input!FC91)&gt;0,Input!FC92&lt;&gt;""),Input!FC91="?")</f>
        <v>1</v>
      </c>
      <c r="FC50" s="423" t="b">
        <f>OR(AND(SUM(Input!FD91)&gt;0,Input!FD92&lt;&gt;""),Input!FD91="?")</f>
        <v>1</v>
      </c>
      <c r="FD50" s="423" t="b">
        <f>OR(AND(SUM(Input!FE91)&gt;0,Input!FE92&lt;&gt;""),Input!FE91="?")</f>
        <v>1</v>
      </c>
      <c r="FE50" s="423" t="b">
        <f>OR(AND(SUM(Input!FF91)&gt;0,Input!FF92&lt;&gt;""),Input!FF91="?")</f>
        <v>1</v>
      </c>
      <c r="FF50" s="423" t="b">
        <f>OR(AND(SUM(Input!FG91)&gt;0,Input!FG92&lt;&gt;""),Input!FG91="?")</f>
        <v>1</v>
      </c>
      <c r="FG50" s="423" t="b">
        <f>OR(AND(SUM(Input!FH91)&gt;0,Input!FH92&lt;&gt;""),Input!FH91="?")</f>
        <v>1</v>
      </c>
      <c r="FH50" s="423" t="b">
        <f>OR(AND(SUM(Input!FI91)&gt;0,Input!FI92&lt;&gt;""),Input!FI91="?")</f>
        <v>1</v>
      </c>
      <c r="FI50" s="423" t="b">
        <f>OR(AND(SUM(Input!FJ91)&gt;0,Input!FJ92&lt;&gt;""),Input!FJ91="?")</f>
        <v>1</v>
      </c>
      <c r="FJ50" s="423" t="b">
        <f>OR(AND(SUM(Input!FK91)&gt;0,Input!FK92&lt;&gt;""),Input!FK91="?")</f>
        <v>1</v>
      </c>
      <c r="FK50" s="423" t="b">
        <f>OR(AND(SUM(Input!FL91)&gt;0,Input!FL92&lt;&gt;""),Input!FL91="?")</f>
        <v>1</v>
      </c>
      <c r="FL50" s="423" t="b">
        <f>OR(AND(SUM(Input!FM91)&gt;0,Input!FM92&lt;&gt;""),Input!FM91="?")</f>
        <v>1</v>
      </c>
      <c r="FM50" s="423" t="b">
        <f>OR(AND(SUM(Input!FN91)&gt;0,Input!FN92&lt;&gt;""),Input!FN91="?")</f>
        <v>1</v>
      </c>
      <c r="FN50" s="423" t="b">
        <f>OR(AND(SUM(Input!FO91)&gt;0,Input!FO92&lt;&gt;""),Input!FO91="?")</f>
        <v>1</v>
      </c>
      <c r="FO50" s="423" t="b">
        <f>OR(AND(SUM(Input!FP91)&gt;0,Input!FP92&lt;&gt;""),Input!FP91="?")</f>
        <v>1</v>
      </c>
      <c r="FP50" s="423" t="b">
        <f>OR(AND(SUM(Input!FQ91)&gt;0,Input!FQ92&lt;&gt;""),Input!FQ91="?")</f>
        <v>1</v>
      </c>
      <c r="FQ50" s="423" t="b">
        <f>OR(AND(SUM(Input!FR91)&gt;0,Input!FR92&lt;&gt;""),Input!FR91="?")</f>
        <v>1</v>
      </c>
      <c r="FR50" s="423" t="b">
        <f>OR(AND(SUM(Input!FS91)&gt;0,Input!FS92&lt;&gt;""),Input!FS91="?")</f>
        <v>1</v>
      </c>
      <c r="FS50" s="423" t="b">
        <f>OR(AND(SUM(Input!FT91)&gt;0,Input!FT92&lt;&gt;""),Input!FT91="?")</f>
        <v>1</v>
      </c>
      <c r="FT50" s="423" t="b">
        <f>OR(AND(SUM(Input!FU91)&gt;0,Input!FU92&lt;&gt;""),Input!FU91="?")</f>
        <v>1</v>
      </c>
      <c r="FU50" s="423" t="b">
        <f>OR(AND(SUM(Input!FV91)&gt;0,Input!FV92&lt;&gt;""),Input!FV91="?")</f>
        <v>1</v>
      </c>
      <c r="FV50" s="423" t="b">
        <f>OR(AND(SUM(Input!FW91)&gt;0,Input!FW92&lt;&gt;""),Input!FW91="?")</f>
        <v>1</v>
      </c>
      <c r="FW50" s="423" t="b">
        <f>OR(AND(SUM(Input!FX91)&gt;0,Input!FX92&lt;&gt;""),Input!FX91="?")</f>
        <v>1</v>
      </c>
      <c r="FX50" s="423" t="b">
        <f>OR(AND(SUM(Input!FY91)&gt;0,Input!FY92&lt;&gt;""),Input!FY91="?")</f>
        <v>1</v>
      </c>
      <c r="FY50" s="423" t="b">
        <f>OR(AND(SUM(Input!FZ91)&gt;0,Input!FZ92&lt;&gt;""),Input!FZ91="?")</f>
        <v>1</v>
      </c>
      <c r="FZ50" s="423" t="b">
        <f>OR(AND(SUM(Input!GA91)&gt;0,Input!GA92&lt;&gt;""),Input!GA91="?")</f>
        <v>1</v>
      </c>
      <c r="GA50" s="423" t="b">
        <f>OR(AND(SUM(Input!GB91)&gt;0,Input!GB92&lt;&gt;""),Input!GB91="?")</f>
        <v>1</v>
      </c>
      <c r="GB50" s="423" t="b">
        <f>OR(AND(SUM(Input!GC91)&gt;0,Input!GC92&lt;&gt;""),Input!GC91="?")</f>
        <v>1</v>
      </c>
      <c r="GC50" s="423" t="b">
        <f>OR(AND(SUM(Input!GD91)&gt;0,Input!GD92&lt;&gt;""),Input!GD91="?")</f>
        <v>1</v>
      </c>
      <c r="GD50" s="423" t="b">
        <f>OR(AND(SUM(Input!GE91)&gt;0,Input!GE92&lt;&gt;""),Input!GE91="?")</f>
        <v>1</v>
      </c>
      <c r="GE50" s="423" t="b">
        <f>OR(AND(SUM(Input!GF91)&gt;0,Input!GF92&lt;&gt;""),Input!GF91="?")</f>
        <v>1</v>
      </c>
      <c r="GF50" s="423" t="b">
        <f>OR(AND(SUM(Input!GG91)&gt;0,Input!GG92&lt;&gt;""),Input!GG91="?")</f>
        <v>1</v>
      </c>
      <c r="GG50" s="423" t="b">
        <f>OR(AND(SUM(Input!GH91)&gt;0,Input!GH92&lt;&gt;""),Input!GH91="?")</f>
        <v>1</v>
      </c>
      <c r="GH50" s="423" t="b">
        <f>OR(AND(SUM(Input!GI91)&gt;0,Input!GI92&lt;&gt;""),Input!GI91="?")</f>
        <v>1</v>
      </c>
      <c r="GI50" s="423" t="b">
        <f>OR(AND(SUM(Input!GJ91)&gt;0,Input!GJ92&lt;&gt;""),Input!GJ91="?")</f>
        <v>1</v>
      </c>
      <c r="GJ50" s="423" t="b">
        <f>OR(AND(SUM(Input!GK91)&gt;0,Input!GK92&lt;&gt;""),Input!GK91="?")</f>
        <v>1</v>
      </c>
      <c r="GK50" s="423" t="b">
        <f>OR(AND(SUM(Input!GL91)&gt;0,Input!GL92&lt;&gt;""),Input!GL91="?")</f>
        <v>1</v>
      </c>
      <c r="GL50" s="423" t="b">
        <f>OR(AND(SUM(Input!GM91)&gt;0,Input!GM92&lt;&gt;""),Input!GM91="?")</f>
        <v>1</v>
      </c>
      <c r="GM50" s="423" t="b">
        <f>OR(AND(SUM(Input!GN91)&gt;0,Input!GN92&lt;&gt;""),Input!GN91="?")</f>
        <v>1</v>
      </c>
      <c r="GN50" s="423" t="b">
        <f>OR(AND(SUM(Input!GO91)&gt;0,Input!GO92&lt;&gt;""),Input!GO91="?")</f>
        <v>1</v>
      </c>
      <c r="GO50" s="423" t="b">
        <f>OR(AND(SUM(Input!GP91)&gt;0,Input!GP92&lt;&gt;""),Input!GP91="?")</f>
        <v>1</v>
      </c>
      <c r="GP50" s="423" t="b">
        <f>OR(AND(SUM(Input!GQ91)&gt;0,Input!GQ92&lt;&gt;""),Input!GQ91="?")</f>
        <v>1</v>
      </c>
      <c r="GQ50" s="423" t="b">
        <f>OR(AND(SUM(Input!GR91)&gt;0,Input!GR92&lt;&gt;""),Input!GR91="?")</f>
        <v>1</v>
      </c>
      <c r="GR50" s="423" t="b">
        <f>OR(AND(SUM(Input!GS91)&gt;0,Input!GS92&lt;&gt;""),Input!GS91="?")</f>
        <v>1</v>
      </c>
      <c r="GS50" s="423" t="b">
        <f>OR(AND(SUM(Input!GT91)&gt;0,Input!GT92&lt;&gt;""),Input!GT91="?")</f>
        <v>1</v>
      </c>
    </row>
    <row r="51" spans="1:201" s="422" customFormat="1">
      <c r="A51" s="423" t="s">
        <v>612</v>
      </c>
      <c r="B51" s="423" t="b">
        <f>OR(AND(SUM(Input!C91)&gt;0,Input!C93&lt;&gt;""),Input!C91="?")</f>
        <v>1</v>
      </c>
      <c r="C51" s="423" t="b">
        <f>OR(AND(SUM(Input!D91)&gt;0,Input!D93&lt;&gt;""),Input!D91="?")</f>
        <v>1</v>
      </c>
      <c r="D51" s="423" t="b">
        <f>OR(AND(SUM(Input!E91)&gt;0,Input!E93&lt;&gt;""),Input!E91="?")</f>
        <v>1</v>
      </c>
      <c r="E51" s="423" t="b">
        <f>OR(AND(SUM(Input!F91)&gt;0,Input!F93&lt;&gt;""),Input!F91="?")</f>
        <v>1</v>
      </c>
      <c r="F51" s="423" t="b">
        <f>OR(AND(SUM(Input!G91)&gt;0,Input!G93&lt;&gt;""),Input!G91="?")</f>
        <v>1</v>
      </c>
      <c r="G51" s="423" t="b">
        <f>OR(AND(SUM(Input!H91)&gt;0,Input!H93&lt;&gt;""),Input!H91="?")</f>
        <v>1</v>
      </c>
      <c r="H51" s="423" t="b">
        <f>OR(AND(SUM(Input!I91)&gt;0,Input!I93&lt;&gt;""),Input!I91="?")</f>
        <v>1</v>
      </c>
      <c r="I51" s="423" t="b">
        <f>OR(AND(SUM(Input!J91)&gt;0,Input!J93&lt;&gt;""),Input!J91="?")</f>
        <v>1</v>
      </c>
      <c r="J51" s="423" t="b">
        <f>OR(AND(SUM(Input!K91)&gt;0,Input!K93&lt;&gt;""),Input!K91="?")</f>
        <v>1</v>
      </c>
      <c r="K51" s="423" t="b">
        <f>OR(AND(SUM(Input!L91)&gt;0,Input!L93&lt;&gt;""),Input!L91="?")</f>
        <v>1</v>
      </c>
      <c r="L51" s="423" t="b">
        <f>OR(AND(SUM(Input!M91)&gt;0,Input!M93&lt;&gt;""),Input!M91="?")</f>
        <v>1</v>
      </c>
      <c r="M51" s="423" t="b">
        <f>OR(AND(SUM(Input!N91)&gt;0,Input!N93&lt;&gt;""),Input!N91="?")</f>
        <v>1</v>
      </c>
      <c r="N51" s="423" t="b">
        <f>OR(AND(SUM(Input!O91)&gt;0,Input!O93&lt;&gt;""),Input!O91="?")</f>
        <v>1</v>
      </c>
      <c r="O51" s="423" t="b">
        <f>OR(AND(SUM(Input!P91)&gt;0,Input!P93&lt;&gt;""),Input!P91="?")</f>
        <v>1</v>
      </c>
      <c r="P51" s="423" t="b">
        <f>OR(AND(SUM(Input!Q91)&gt;0,Input!Q93&lt;&gt;""),Input!Q91="?")</f>
        <v>1</v>
      </c>
      <c r="Q51" s="423" t="b">
        <f>OR(AND(SUM(Input!R91)&gt;0,Input!R93&lt;&gt;""),Input!R91="?")</f>
        <v>1</v>
      </c>
      <c r="R51" s="423" t="b">
        <f>OR(AND(SUM(Input!S91)&gt;0,Input!S93&lt;&gt;""),Input!S91="?")</f>
        <v>1</v>
      </c>
      <c r="S51" s="423" t="b">
        <f>OR(AND(SUM(Input!T91)&gt;0,Input!T93&lt;&gt;""),Input!T91="?")</f>
        <v>1</v>
      </c>
      <c r="T51" s="423" t="b">
        <f>OR(AND(SUM(Input!U91)&gt;0,Input!U93&lt;&gt;""),Input!U91="?")</f>
        <v>1</v>
      </c>
      <c r="U51" s="423" t="b">
        <f>OR(AND(SUM(Input!V91)&gt;0,Input!V93&lt;&gt;""),Input!V91="?")</f>
        <v>1</v>
      </c>
      <c r="V51" s="423" t="b">
        <f>OR(AND(SUM(Input!W91)&gt;0,Input!W93&lt;&gt;""),Input!W91="?")</f>
        <v>1</v>
      </c>
      <c r="W51" s="423" t="b">
        <f>OR(AND(SUM(Input!X91)&gt;0,Input!X93&lt;&gt;""),Input!X91="?")</f>
        <v>1</v>
      </c>
      <c r="X51" s="423" t="b">
        <f>OR(AND(SUM(Input!Y91)&gt;0,Input!Y93&lt;&gt;""),Input!Y91="?")</f>
        <v>1</v>
      </c>
      <c r="Y51" s="423" t="b">
        <f>OR(AND(SUM(Input!Z91)&gt;0,Input!Z93&lt;&gt;""),Input!Z91="?")</f>
        <v>1</v>
      </c>
      <c r="Z51" s="423" t="b">
        <f>OR(AND(SUM(Input!AA91)&gt;0,Input!AA93&lt;&gt;""),Input!AA91="?")</f>
        <v>1</v>
      </c>
      <c r="AA51" s="423" t="b">
        <f>OR(AND(SUM(Input!AB91)&gt;0,Input!AB93&lt;&gt;""),Input!AB91="?")</f>
        <v>1</v>
      </c>
      <c r="AB51" s="423" t="b">
        <f>OR(AND(SUM(Input!AC91)&gt;0,Input!AC93&lt;&gt;""),Input!AC91="?")</f>
        <v>1</v>
      </c>
      <c r="AC51" s="423" t="b">
        <f>OR(AND(SUM(Input!AD91)&gt;0,Input!AD93&lt;&gt;""),Input!AD91="?")</f>
        <v>1</v>
      </c>
      <c r="AD51" s="423" t="b">
        <f>OR(AND(SUM(Input!AE91)&gt;0,Input!AE93&lt;&gt;""),Input!AE91="?")</f>
        <v>1</v>
      </c>
      <c r="AE51" s="423" t="b">
        <f>OR(AND(SUM(Input!AF91)&gt;0,Input!AF93&lt;&gt;""),Input!AF91="?")</f>
        <v>1</v>
      </c>
      <c r="AF51" s="423" t="b">
        <f>OR(AND(SUM(Input!AG91)&gt;0,Input!AG93&lt;&gt;""),Input!AG91="?")</f>
        <v>1</v>
      </c>
      <c r="AG51" s="423" t="b">
        <f>OR(AND(SUM(Input!AH91)&gt;0,Input!AH93&lt;&gt;""),Input!AH91="?")</f>
        <v>1</v>
      </c>
      <c r="AH51" s="423" t="b">
        <f>OR(AND(SUM(Input!AI91)&gt;0,Input!AI93&lt;&gt;""),Input!AI91="?")</f>
        <v>1</v>
      </c>
      <c r="AI51" s="423" t="b">
        <f>OR(AND(SUM(Input!AJ91)&gt;0,Input!AJ93&lt;&gt;""),Input!AJ91="?")</f>
        <v>1</v>
      </c>
      <c r="AJ51" s="423" t="b">
        <f>OR(AND(SUM(Input!AK91)&gt;0,Input!AK93&lt;&gt;""),Input!AK91="?")</f>
        <v>1</v>
      </c>
      <c r="AK51" s="423" t="b">
        <f>OR(AND(SUM(Input!AL91)&gt;0,Input!AL93&lt;&gt;""),Input!AL91="?")</f>
        <v>1</v>
      </c>
      <c r="AL51" s="423" t="b">
        <f>OR(AND(SUM(Input!AM91)&gt;0,Input!AM93&lt;&gt;""),Input!AM91="?")</f>
        <v>1</v>
      </c>
      <c r="AM51" s="423" t="b">
        <f>OR(AND(SUM(Input!AN91)&gt;0,Input!AN93&lt;&gt;""),Input!AN91="?")</f>
        <v>1</v>
      </c>
      <c r="AN51" s="423" t="b">
        <f>OR(AND(SUM(Input!AO91)&gt;0,Input!AO93&lt;&gt;""),Input!AO91="?")</f>
        <v>1</v>
      </c>
      <c r="AO51" s="423" t="b">
        <f>OR(AND(SUM(Input!AP91)&gt;0,Input!AP93&lt;&gt;""),Input!AP91="?")</f>
        <v>1</v>
      </c>
      <c r="AP51" s="423" t="b">
        <f>OR(AND(SUM(Input!AQ91)&gt;0,Input!AQ93&lt;&gt;""),Input!AQ91="?")</f>
        <v>1</v>
      </c>
      <c r="AQ51" s="423" t="b">
        <f>OR(AND(SUM(Input!AR91)&gt;0,Input!AR93&lt;&gt;""),Input!AR91="?")</f>
        <v>1</v>
      </c>
      <c r="AR51" s="423" t="b">
        <f>OR(AND(SUM(Input!AS91)&gt;0,Input!AS93&lt;&gt;""),Input!AS91="?")</f>
        <v>1</v>
      </c>
      <c r="AS51" s="423" t="b">
        <f>OR(AND(SUM(Input!AT91)&gt;0,Input!AT93&lt;&gt;""),Input!AT91="?")</f>
        <v>1</v>
      </c>
      <c r="AT51" s="423" t="b">
        <f>OR(AND(SUM(Input!AU91)&gt;0,Input!AU93&lt;&gt;""),Input!AU91="?")</f>
        <v>1</v>
      </c>
      <c r="AU51" s="423" t="b">
        <f>OR(AND(SUM(Input!AV91)&gt;0,Input!AV93&lt;&gt;""),Input!AV91="?")</f>
        <v>1</v>
      </c>
      <c r="AV51" s="423" t="b">
        <f>OR(AND(SUM(Input!AW91)&gt;0,Input!AW93&lt;&gt;""),Input!AW91="?")</f>
        <v>1</v>
      </c>
      <c r="AW51" s="423" t="b">
        <f>OR(AND(SUM(Input!AX91)&gt;0,Input!AX93&lt;&gt;""),Input!AX91="?")</f>
        <v>1</v>
      </c>
      <c r="AX51" s="423" t="b">
        <f>OR(AND(SUM(Input!AY91)&gt;0,Input!AY93&lt;&gt;""),Input!AY91="?")</f>
        <v>1</v>
      </c>
      <c r="AY51" s="423" t="b">
        <f>OR(AND(SUM(Input!AZ91)&gt;0,Input!AZ93&lt;&gt;""),Input!AZ91="?")</f>
        <v>1</v>
      </c>
      <c r="AZ51" s="423" t="b">
        <f>OR(AND(SUM(Input!BA91)&gt;0,Input!BA93&lt;&gt;""),Input!BA91="?")</f>
        <v>1</v>
      </c>
      <c r="BA51" s="423" t="b">
        <f>OR(AND(SUM(Input!BB91)&gt;0,Input!BB93&lt;&gt;""),Input!BB91="?")</f>
        <v>1</v>
      </c>
      <c r="BB51" s="423" t="b">
        <f>OR(AND(SUM(Input!BC91)&gt;0,Input!BC93&lt;&gt;""),Input!BC91="?")</f>
        <v>1</v>
      </c>
      <c r="BC51" s="423" t="b">
        <f>OR(AND(SUM(Input!BD91)&gt;0,Input!BD93&lt;&gt;""),Input!BD91="?")</f>
        <v>1</v>
      </c>
      <c r="BD51" s="423" t="b">
        <f>OR(AND(SUM(Input!BE91)&gt;0,Input!BE93&lt;&gt;""),Input!BE91="?")</f>
        <v>1</v>
      </c>
      <c r="BE51" s="423" t="b">
        <f>OR(AND(SUM(Input!BF91)&gt;0,Input!BF93&lt;&gt;""),Input!BF91="?")</f>
        <v>1</v>
      </c>
      <c r="BF51" s="423" t="b">
        <f>OR(AND(SUM(Input!BG91)&gt;0,Input!BG93&lt;&gt;""),Input!BG91="?")</f>
        <v>1</v>
      </c>
      <c r="BG51" s="423" t="b">
        <f>OR(AND(SUM(Input!BH91)&gt;0,Input!BH93&lt;&gt;""),Input!BH91="?")</f>
        <v>1</v>
      </c>
      <c r="BH51" s="423" t="b">
        <f>OR(AND(SUM(Input!BI91)&gt;0,Input!BI93&lt;&gt;""),Input!BI91="?")</f>
        <v>1</v>
      </c>
      <c r="BI51" s="423" t="b">
        <f>OR(AND(SUM(Input!BJ91)&gt;0,Input!BJ93&lt;&gt;""),Input!BJ91="?")</f>
        <v>1</v>
      </c>
      <c r="BJ51" s="423" t="b">
        <f>OR(AND(SUM(Input!BK91)&gt;0,Input!BK93&lt;&gt;""),Input!BK91="?")</f>
        <v>1</v>
      </c>
      <c r="BK51" s="423" t="b">
        <f>OR(AND(SUM(Input!BL91)&gt;0,Input!BL93&lt;&gt;""),Input!BL91="?")</f>
        <v>1</v>
      </c>
      <c r="BL51" s="423" t="b">
        <f>OR(AND(SUM(Input!BM91)&gt;0,Input!BM93&lt;&gt;""),Input!BM91="?")</f>
        <v>1</v>
      </c>
      <c r="BM51" s="423" t="b">
        <f>OR(AND(SUM(Input!BN91)&gt;0,Input!BN93&lt;&gt;""),Input!BN91="?")</f>
        <v>1</v>
      </c>
      <c r="BN51" s="423" t="b">
        <f>OR(AND(SUM(Input!BO91)&gt;0,Input!BO93&lt;&gt;""),Input!BO91="?")</f>
        <v>1</v>
      </c>
      <c r="BO51" s="423" t="b">
        <f>OR(AND(SUM(Input!BP91)&gt;0,Input!BP93&lt;&gt;""),Input!BP91="?")</f>
        <v>1</v>
      </c>
      <c r="BP51" s="423" t="b">
        <f>OR(AND(SUM(Input!BQ91)&gt;0,Input!BQ93&lt;&gt;""),Input!BQ91="?")</f>
        <v>1</v>
      </c>
      <c r="BQ51" s="423" t="b">
        <f>OR(AND(SUM(Input!BR91)&gt;0,Input!BR93&lt;&gt;""),Input!BR91="?")</f>
        <v>1</v>
      </c>
      <c r="BR51" s="423" t="b">
        <f>OR(AND(SUM(Input!BS91)&gt;0,Input!BS93&lt;&gt;""),Input!BS91="?")</f>
        <v>1</v>
      </c>
      <c r="BS51" s="423" t="b">
        <f>OR(AND(SUM(Input!BT91)&gt;0,Input!BT93&lt;&gt;""),Input!BT91="?")</f>
        <v>1</v>
      </c>
      <c r="BT51" s="423" t="b">
        <f>OR(AND(SUM(Input!BU91)&gt;0,Input!BU93&lt;&gt;""),Input!BU91="?")</f>
        <v>1</v>
      </c>
      <c r="BU51" s="423" t="b">
        <f>OR(AND(SUM(Input!BV91)&gt;0,Input!BV93&lt;&gt;""),Input!BV91="?")</f>
        <v>1</v>
      </c>
      <c r="BV51" s="423" t="b">
        <f>OR(AND(SUM(Input!BW91)&gt;0,Input!BW93&lt;&gt;""),Input!BW91="?")</f>
        <v>1</v>
      </c>
      <c r="BW51" s="423" t="b">
        <f>OR(AND(SUM(Input!BX91)&gt;0,Input!BX93&lt;&gt;""),Input!BX91="?")</f>
        <v>1</v>
      </c>
      <c r="BX51" s="423" t="b">
        <f>OR(AND(SUM(Input!BY91)&gt;0,Input!BY93&lt;&gt;""),Input!BY91="?")</f>
        <v>1</v>
      </c>
      <c r="BY51" s="423" t="b">
        <f>OR(AND(SUM(Input!BZ91)&gt;0,Input!BZ93&lt;&gt;""),Input!BZ91="?")</f>
        <v>1</v>
      </c>
      <c r="BZ51" s="423" t="b">
        <f>OR(AND(SUM(Input!CA91)&gt;0,Input!CA93&lt;&gt;""),Input!CA91="?")</f>
        <v>1</v>
      </c>
      <c r="CA51" s="423" t="b">
        <f>OR(AND(SUM(Input!CB91)&gt;0,Input!CB93&lt;&gt;""),Input!CB91="?")</f>
        <v>1</v>
      </c>
      <c r="CB51" s="423" t="b">
        <f>OR(AND(SUM(Input!CC91)&gt;0,Input!CC93&lt;&gt;""),Input!CC91="?")</f>
        <v>1</v>
      </c>
      <c r="CC51" s="423" t="b">
        <f>OR(AND(SUM(Input!CD91)&gt;0,Input!CD93&lt;&gt;""),Input!CD91="?")</f>
        <v>1</v>
      </c>
      <c r="CD51" s="423" t="b">
        <f>OR(AND(SUM(Input!CE91)&gt;0,Input!CE93&lt;&gt;""),Input!CE91="?")</f>
        <v>1</v>
      </c>
      <c r="CE51" s="423" t="b">
        <f>OR(AND(SUM(Input!CF91)&gt;0,Input!CF93&lt;&gt;""),Input!CF91="?")</f>
        <v>1</v>
      </c>
      <c r="CF51" s="423" t="b">
        <f>OR(AND(SUM(Input!CG91)&gt;0,Input!CG93&lt;&gt;""),Input!CG91="?")</f>
        <v>1</v>
      </c>
      <c r="CG51" s="423" t="b">
        <f>OR(AND(SUM(Input!CH91)&gt;0,Input!CH93&lt;&gt;""),Input!CH91="?")</f>
        <v>1</v>
      </c>
      <c r="CH51" s="423" t="b">
        <f>OR(AND(SUM(Input!CI91)&gt;0,Input!CI93&lt;&gt;""),Input!CI91="?")</f>
        <v>1</v>
      </c>
      <c r="CI51" s="423" t="b">
        <f>OR(AND(SUM(Input!CJ91)&gt;0,Input!CJ93&lt;&gt;""),Input!CJ91="?")</f>
        <v>1</v>
      </c>
      <c r="CJ51" s="423" t="b">
        <f>OR(AND(SUM(Input!CK91)&gt;0,Input!CK93&lt;&gt;""),Input!CK91="?")</f>
        <v>1</v>
      </c>
      <c r="CK51" s="423" t="b">
        <f>OR(AND(SUM(Input!CL91)&gt;0,Input!CL93&lt;&gt;""),Input!CL91="?")</f>
        <v>1</v>
      </c>
      <c r="CL51" s="423" t="b">
        <f>OR(AND(SUM(Input!CM91)&gt;0,Input!CM93&lt;&gt;""),Input!CM91="?")</f>
        <v>1</v>
      </c>
      <c r="CM51" s="423" t="b">
        <f>OR(AND(SUM(Input!CN91)&gt;0,Input!CN93&lt;&gt;""),Input!CN91="?")</f>
        <v>1</v>
      </c>
      <c r="CN51" s="423" t="b">
        <f>OR(AND(SUM(Input!CO91)&gt;0,Input!CO93&lt;&gt;""),Input!CO91="?")</f>
        <v>1</v>
      </c>
      <c r="CO51" s="423" t="b">
        <f>OR(AND(SUM(Input!CP91)&gt;0,Input!CP93&lt;&gt;""),Input!CP91="?")</f>
        <v>1</v>
      </c>
      <c r="CP51" s="423" t="b">
        <f>OR(AND(SUM(Input!CQ91)&gt;0,Input!CQ93&lt;&gt;""),Input!CQ91="?")</f>
        <v>1</v>
      </c>
      <c r="CQ51" s="423" t="b">
        <f>OR(AND(SUM(Input!CR91)&gt;0,Input!CR93&lt;&gt;""),Input!CR91="?")</f>
        <v>1</v>
      </c>
      <c r="CR51" s="423" t="b">
        <f>OR(AND(SUM(Input!CS91)&gt;0,Input!CS93&lt;&gt;""),Input!CS91="?")</f>
        <v>1</v>
      </c>
      <c r="CS51" s="423" t="b">
        <f>OR(AND(SUM(Input!CT91)&gt;0,Input!CT93&lt;&gt;""),Input!CT91="?")</f>
        <v>1</v>
      </c>
      <c r="CT51" s="423" t="b">
        <f>OR(AND(SUM(Input!CU91)&gt;0,Input!CU93&lt;&gt;""),Input!CU91="?")</f>
        <v>1</v>
      </c>
      <c r="CU51" s="423" t="b">
        <f>OR(AND(SUM(Input!CV91)&gt;0,Input!CV93&lt;&gt;""),Input!CV91="?")</f>
        <v>1</v>
      </c>
      <c r="CV51" s="423" t="b">
        <f>OR(AND(SUM(Input!CW91)&gt;0,Input!CW93&lt;&gt;""),Input!CW91="?")</f>
        <v>1</v>
      </c>
      <c r="CW51" s="423" t="b">
        <f>OR(AND(SUM(Input!CX91)&gt;0,Input!CX93&lt;&gt;""),Input!CX91="?")</f>
        <v>1</v>
      </c>
      <c r="CX51" s="423" t="b">
        <f>OR(AND(SUM(Input!CY91)&gt;0,Input!CY93&lt;&gt;""),Input!CY91="?")</f>
        <v>1</v>
      </c>
      <c r="CY51" s="423" t="b">
        <f>OR(AND(SUM(Input!CZ91)&gt;0,Input!CZ93&lt;&gt;""),Input!CZ91="?")</f>
        <v>1</v>
      </c>
      <c r="CZ51" s="423" t="b">
        <f>OR(AND(SUM(Input!DA91)&gt;0,Input!DA93&lt;&gt;""),Input!DA91="?")</f>
        <v>1</v>
      </c>
      <c r="DA51" s="423" t="b">
        <f>OR(AND(SUM(Input!DB91)&gt;0,Input!DB93&lt;&gt;""),Input!DB91="?")</f>
        <v>1</v>
      </c>
      <c r="DB51" s="423" t="b">
        <f>OR(AND(SUM(Input!DC91)&gt;0,Input!DC93&lt;&gt;""),Input!DC91="?")</f>
        <v>1</v>
      </c>
      <c r="DC51" s="423" t="b">
        <f>OR(AND(SUM(Input!DD91)&gt;0,Input!DD93&lt;&gt;""),Input!DD91="?")</f>
        <v>1</v>
      </c>
      <c r="DD51" s="423" t="b">
        <f>OR(AND(SUM(Input!DE91)&gt;0,Input!DE93&lt;&gt;""),Input!DE91="?")</f>
        <v>1</v>
      </c>
      <c r="DE51" s="423" t="b">
        <f>OR(AND(SUM(Input!DF91)&gt;0,Input!DF93&lt;&gt;""),Input!DF91="?")</f>
        <v>1</v>
      </c>
      <c r="DF51" s="423" t="b">
        <f>OR(AND(SUM(Input!DG91)&gt;0,Input!DG93&lt;&gt;""),Input!DG91="?")</f>
        <v>1</v>
      </c>
      <c r="DG51" s="423" t="b">
        <f>OR(AND(SUM(Input!DH91)&gt;0,Input!DH93&lt;&gt;""),Input!DH91="?")</f>
        <v>1</v>
      </c>
      <c r="DH51" s="423" t="b">
        <f>OR(AND(SUM(Input!DI91)&gt;0,Input!DI93&lt;&gt;""),Input!DI91="?")</f>
        <v>1</v>
      </c>
      <c r="DI51" s="423" t="b">
        <f>OR(AND(SUM(Input!DJ91)&gt;0,Input!DJ93&lt;&gt;""),Input!DJ91="?")</f>
        <v>1</v>
      </c>
      <c r="DJ51" s="423" t="b">
        <f>OR(AND(SUM(Input!DK91)&gt;0,Input!DK93&lt;&gt;""),Input!DK91="?")</f>
        <v>1</v>
      </c>
      <c r="DK51" s="423" t="b">
        <f>OR(AND(SUM(Input!DL91)&gt;0,Input!DL93&lt;&gt;""),Input!DL91="?")</f>
        <v>1</v>
      </c>
      <c r="DL51" s="423" t="b">
        <f>OR(AND(SUM(Input!DM91)&gt;0,Input!DM93&lt;&gt;""),Input!DM91="?")</f>
        <v>1</v>
      </c>
      <c r="DM51" s="423" t="b">
        <f>OR(AND(SUM(Input!DN91)&gt;0,Input!DN93&lt;&gt;""),Input!DN91="?")</f>
        <v>1</v>
      </c>
      <c r="DN51" s="423" t="b">
        <f>OR(AND(SUM(Input!DO91)&gt;0,Input!DO93&lt;&gt;""),Input!DO91="?")</f>
        <v>1</v>
      </c>
      <c r="DO51" s="423" t="b">
        <f>OR(AND(SUM(Input!DP91)&gt;0,Input!DP93&lt;&gt;""),Input!DP91="?")</f>
        <v>1</v>
      </c>
      <c r="DP51" s="423" t="b">
        <f>OR(AND(SUM(Input!DQ91)&gt;0,Input!DQ93&lt;&gt;""),Input!DQ91="?")</f>
        <v>1</v>
      </c>
      <c r="DQ51" s="423" t="b">
        <f>OR(AND(SUM(Input!DR91)&gt;0,Input!DR93&lt;&gt;""),Input!DR91="?")</f>
        <v>1</v>
      </c>
      <c r="DR51" s="423" t="b">
        <f>OR(AND(SUM(Input!DS91)&gt;0,Input!DS93&lt;&gt;""),Input!DS91="?")</f>
        <v>1</v>
      </c>
      <c r="DS51" s="423" t="b">
        <f>OR(AND(SUM(Input!DT91)&gt;0,Input!DT93&lt;&gt;""),Input!DT91="?")</f>
        <v>1</v>
      </c>
      <c r="DT51" s="423" t="b">
        <f>OR(AND(SUM(Input!DU91)&gt;0,Input!DU93&lt;&gt;""),Input!DU91="?")</f>
        <v>1</v>
      </c>
      <c r="DU51" s="423" t="b">
        <f>OR(AND(SUM(Input!DV91)&gt;0,Input!DV93&lt;&gt;""),Input!DV91="?")</f>
        <v>1</v>
      </c>
      <c r="DV51" s="423" t="b">
        <f>OR(AND(SUM(Input!DW91)&gt;0,Input!DW93&lt;&gt;""),Input!DW91="?")</f>
        <v>1</v>
      </c>
      <c r="DW51" s="423" t="b">
        <f>OR(AND(SUM(Input!DX91)&gt;0,Input!DX93&lt;&gt;""),Input!DX91="?")</f>
        <v>1</v>
      </c>
      <c r="DX51" s="423" t="b">
        <f>OR(AND(SUM(Input!DY91)&gt;0,Input!DY93&lt;&gt;""),Input!DY91="?")</f>
        <v>1</v>
      </c>
      <c r="DY51" s="423" t="b">
        <f>OR(AND(SUM(Input!DZ91)&gt;0,Input!DZ93&lt;&gt;""),Input!DZ91="?")</f>
        <v>1</v>
      </c>
      <c r="DZ51" s="423" t="b">
        <f>OR(AND(SUM(Input!EA91)&gt;0,Input!EA93&lt;&gt;""),Input!EA91="?")</f>
        <v>1</v>
      </c>
      <c r="EA51" s="423" t="b">
        <f>OR(AND(SUM(Input!EB91)&gt;0,Input!EB93&lt;&gt;""),Input!EB91="?")</f>
        <v>1</v>
      </c>
      <c r="EB51" s="423" t="b">
        <f>OR(AND(SUM(Input!EC91)&gt;0,Input!EC93&lt;&gt;""),Input!EC91="?")</f>
        <v>1</v>
      </c>
      <c r="EC51" s="423" t="b">
        <f>OR(AND(SUM(Input!ED91)&gt;0,Input!ED93&lt;&gt;""),Input!ED91="?")</f>
        <v>1</v>
      </c>
      <c r="ED51" s="423" t="b">
        <f>OR(AND(SUM(Input!EE91)&gt;0,Input!EE93&lt;&gt;""),Input!EE91="?")</f>
        <v>1</v>
      </c>
      <c r="EE51" s="423" t="b">
        <f>OR(AND(SUM(Input!EF91)&gt;0,Input!EF93&lt;&gt;""),Input!EF91="?")</f>
        <v>1</v>
      </c>
      <c r="EF51" s="423" t="b">
        <f>OR(AND(SUM(Input!EG91)&gt;0,Input!EG93&lt;&gt;""),Input!EG91="?")</f>
        <v>1</v>
      </c>
      <c r="EG51" s="423" t="b">
        <f>OR(AND(SUM(Input!EH91)&gt;0,Input!EH93&lt;&gt;""),Input!EH91="?")</f>
        <v>1</v>
      </c>
      <c r="EH51" s="423" t="b">
        <f>OR(AND(SUM(Input!EI91)&gt;0,Input!EI93&lt;&gt;""),Input!EI91="?")</f>
        <v>1</v>
      </c>
      <c r="EI51" s="423" t="b">
        <f>OR(AND(SUM(Input!EJ91)&gt;0,Input!EJ93&lt;&gt;""),Input!EJ91="?")</f>
        <v>1</v>
      </c>
      <c r="EJ51" s="423" t="b">
        <f>OR(AND(SUM(Input!EK91)&gt;0,Input!EK93&lt;&gt;""),Input!EK91="?")</f>
        <v>1</v>
      </c>
      <c r="EK51" s="423" t="b">
        <f>OR(AND(SUM(Input!EL91)&gt;0,Input!EL93&lt;&gt;""),Input!EL91="?")</f>
        <v>1</v>
      </c>
      <c r="EL51" s="423" t="b">
        <f>OR(AND(SUM(Input!EM91)&gt;0,Input!EM93&lt;&gt;""),Input!EM91="?")</f>
        <v>1</v>
      </c>
      <c r="EM51" s="423" t="b">
        <f>OR(AND(SUM(Input!EN91)&gt;0,Input!EN93&lt;&gt;""),Input!EN91="?")</f>
        <v>1</v>
      </c>
      <c r="EN51" s="423" t="b">
        <f>OR(AND(SUM(Input!EO91)&gt;0,Input!EO93&lt;&gt;""),Input!EO91="?")</f>
        <v>1</v>
      </c>
      <c r="EO51" s="423" t="b">
        <f>OR(AND(SUM(Input!EP91)&gt;0,Input!EP93&lt;&gt;""),Input!EP91="?")</f>
        <v>1</v>
      </c>
      <c r="EP51" s="423" t="b">
        <f>OR(AND(SUM(Input!EQ91)&gt;0,Input!EQ93&lt;&gt;""),Input!EQ91="?")</f>
        <v>1</v>
      </c>
      <c r="EQ51" s="423" t="b">
        <f>OR(AND(SUM(Input!ER91)&gt;0,Input!ER93&lt;&gt;""),Input!ER91="?")</f>
        <v>1</v>
      </c>
      <c r="ER51" s="423" t="b">
        <f>OR(AND(SUM(Input!ES91)&gt;0,Input!ES93&lt;&gt;""),Input!ES91="?")</f>
        <v>1</v>
      </c>
      <c r="ES51" s="423" t="b">
        <f>OR(AND(SUM(Input!ET91)&gt;0,Input!ET93&lt;&gt;""),Input!ET91="?")</f>
        <v>1</v>
      </c>
      <c r="ET51" s="423" t="b">
        <f>OR(AND(SUM(Input!EU91)&gt;0,Input!EU93&lt;&gt;""),Input!EU91="?")</f>
        <v>1</v>
      </c>
      <c r="EU51" s="423" t="b">
        <f>OR(AND(SUM(Input!EV91)&gt;0,Input!EV93&lt;&gt;""),Input!EV91="?")</f>
        <v>1</v>
      </c>
      <c r="EV51" s="423" t="b">
        <f>OR(AND(SUM(Input!EW91)&gt;0,Input!EW93&lt;&gt;""),Input!EW91="?")</f>
        <v>1</v>
      </c>
      <c r="EW51" s="423" t="b">
        <f>OR(AND(SUM(Input!EX91)&gt;0,Input!EX93&lt;&gt;""),Input!EX91="?")</f>
        <v>1</v>
      </c>
      <c r="EX51" s="423" t="b">
        <f>OR(AND(SUM(Input!EY91)&gt;0,Input!EY93&lt;&gt;""),Input!EY91="?")</f>
        <v>1</v>
      </c>
      <c r="EY51" s="423" t="b">
        <f>OR(AND(SUM(Input!EZ91)&gt;0,Input!EZ93&lt;&gt;""),Input!EZ91="?")</f>
        <v>1</v>
      </c>
      <c r="EZ51" s="423" t="b">
        <f>OR(AND(SUM(Input!FA91)&gt;0,Input!FA93&lt;&gt;""),Input!FA91="?")</f>
        <v>1</v>
      </c>
      <c r="FA51" s="423" t="b">
        <f>OR(AND(SUM(Input!FB91)&gt;0,Input!FB93&lt;&gt;""),Input!FB91="?")</f>
        <v>1</v>
      </c>
      <c r="FB51" s="423" t="b">
        <f>OR(AND(SUM(Input!FC91)&gt;0,Input!FC93&lt;&gt;""),Input!FC91="?")</f>
        <v>1</v>
      </c>
      <c r="FC51" s="423" t="b">
        <f>OR(AND(SUM(Input!FD91)&gt;0,Input!FD93&lt;&gt;""),Input!FD91="?")</f>
        <v>1</v>
      </c>
      <c r="FD51" s="423" t="b">
        <f>OR(AND(SUM(Input!FE91)&gt;0,Input!FE93&lt;&gt;""),Input!FE91="?")</f>
        <v>1</v>
      </c>
      <c r="FE51" s="423" t="b">
        <f>OR(AND(SUM(Input!FF91)&gt;0,Input!FF93&lt;&gt;""),Input!FF91="?")</f>
        <v>1</v>
      </c>
      <c r="FF51" s="423" t="b">
        <f>OR(AND(SUM(Input!FG91)&gt;0,Input!FG93&lt;&gt;""),Input!FG91="?")</f>
        <v>1</v>
      </c>
      <c r="FG51" s="423" t="b">
        <f>OR(AND(SUM(Input!FH91)&gt;0,Input!FH93&lt;&gt;""),Input!FH91="?")</f>
        <v>1</v>
      </c>
      <c r="FH51" s="423" t="b">
        <f>OR(AND(SUM(Input!FI91)&gt;0,Input!FI93&lt;&gt;""),Input!FI91="?")</f>
        <v>1</v>
      </c>
      <c r="FI51" s="423" t="b">
        <f>OR(AND(SUM(Input!FJ91)&gt;0,Input!FJ93&lt;&gt;""),Input!FJ91="?")</f>
        <v>1</v>
      </c>
      <c r="FJ51" s="423" t="b">
        <f>OR(AND(SUM(Input!FK91)&gt;0,Input!FK93&lt;&gt;""),Input!FK91="?")</f>
        <v>1</v>
      </c>
      <c r="FK51" s="423" t="b">
        <f>OR(AND(SUM(Input!FL91)&gt;0,Input!FL93&lt;&gt;""),Input!FL91="?")</f>
        <v>1</v>
      </c>
      <c r="FL51" s="423" t="b">
        <f>OR(AND(SUM(Input!FM91)&gt;0,Input!FM93&lt;&gt;""),Input!FM91="?")</f>
        <v>1</v>
      </c>
      <c r="FM51" s="423" t="b">
        <f>OR(AND(SUM(Input!FN91)&gt;0,Input!FN93&lt;&gt;""),Input!FN91="?")</f>
        <v>1</v>
      </c>
      <c r="FN51" s="423" t="b">
        <f>OR(AND(SUM(Input!FO91)&gt;0,Input!FO93&lt;&gt;""),Input!FO91="?")</f>
        <v>1</v>
      </c>
      <c r="FO51" s="423" t="b">
        <f>OR(AND(SUM(Input!FP91)&gt;0,Input!FP93&lt;&gt;""),Input!FP91="?")</f>
        <v>1</v>
      </c>
      <c r="FP51" s="423" t="b">
        <f>OR(AND(SUM(Input!FQ91)&gt;0,Input!FQ93&lt;&gt;""),Input!FQ91="?")</f>
        <v>1</v>
      </c>
      <c r="FQ51" s="423" t="b">
        <f>OR(AND(SUM(Input!FR91)&gt;0,Input!FR93&lt;&gt;""),Input!FR91="?")</f>
        <v>1</v>
      </c>
      <c r="FR51" s="423" t="b">
        <f>OR(AND(SUM(Input!FS91)&gt;0,Input!FS93&lt;&gt;""),Input!FS91="?")</f>
        <v>1</v>
      </c>
      <c r="FS51" s="423" t="b">
        <f>OR(AND(SUM(Input!FT91)&gt;0,Input!FT93&lt;&gt;""),Input!FT91="?")</f>
        <v>1</v>
      </c>
      <c r="FT51" s="423" t="b">
        <f>OR(AND(SUM(Input!FU91)&gt;0,Input!FU93&lt;&gt;""),Input!FU91="?")</f>
        <v>1</v>
      </c>
      <c r="FU51" s="423" t="b">
        <f>OR(AND(SUM(Input!FV91)&gt;0,Input!FV93&lt;&gt;""),Input!FV91="?")</f>
        <v>1</v>
      </c>
      <c r="FV51" s="423" t="b">
        <f>OR(AND(SUM(Input!FW91)&gt;0,Input!FW93&lt;&gt;""),Input!FW91="?")</f>
        <v>1</v>
      </c>
      <c r="FW51" s="423" t="b">
        <f>OR(AND(SUM(Input!FX91)&gt;0,Input!FX93&lt;&gt;""),Input!FX91="?")</f>
        <v>1</v>
      </c>
      <c r="FX51" s="423" t="b">
        <f>OR(AND(SUM(Input!FY91)&gt;0,Input!FY93&lt;&gt;""),Input!FY91="?")</f>
        <v>1</v>
      </c>
      <c r="FY51" s="423" t="b">
        <f>OR(AND(SUM(Input!FZ91)&gt;0,Input!FZ93&lt;&gt;""),Input!FZ91="?")</f>
        <v>1</v>
      </c>
      <c r="FZ51" s="423" t="b">
        <f>OR(AND(SUM(Input!GA91)&gt;0,Input!GA93&lt;&gt;""),Input!GA91="?")</f>
        <v>1</v>
      </c>
      <c r="GA51" s="423" t="b">
        <f>OR(AND(SUM(Input!GB91)&gt;0,Input!GB93&lt;&gt;""),Input!GB91="?")</f>
        <v>1</v>
      </c>
      <c r="GB51" s="423" t="b">
        <f>OR(AND(SUM(Input!GC91)&gt;0,Input!GC93&lt;&gt;""),Input!GC91="?")</f>
        <v>1</v>
      </c>
      <c r="GC51" s="423" t="b">
        <f>OR(AND(SUM(Input!GD91)&gt;0,Input!GD93&lt;&gt;""),Input!GD91="?")</f>
        <v>1</v>
      </c>
      <c r="GD51" s="423" t="b">
        <f>OR(AND(SUM(Input!GE91)&gt;0,Input!GE93&lt;&gt;""),Input!GE91="?")</f>
        <v>1</v>
      </c>
      <c r="GE51" s="423" t="b">
        <f>OR(AND(SUM(Input!GF91)&gt;0,Input!GF93&lt;&gt;""),Input!GF91="?")</f>
        <v>1</v>
      </c>
      <c r="GF51" s="423" t="b">
        <f>OR(AND(SUM(Input!GG91)&gt;0,Input!GG93&lt;&gt;""),Input!GG91="?")</f>
        <v>1</v>
      </c>
      <c r="GG51" s="423" t="b">
        <f>OR(AND(SUM(Input!GH91)&gt;0,Input!GH93&lt;&gt;""),Input!GH91="?")</f>
        <v>1</v>
      </c>
      <c r="GH51" s="423" t="b">
        <f>OR(AND(SUM(Input!GI91)&gt;0,Input!GI93&lt;&gt;""),Input!GI91="?")</f>
        <v>1</v>
      </c>
      <c r="GI51" s="423" t="b">
        <f>OR(AND(SUM(Input!GJ91)&gt;0,Input!GJ93&lt;&gt;""),Input!GJ91="?")</f>
        <v>1</v>
      </c>
      <c r="GJ51" s="423" t="b">
        <f>OR(AND(SUM(Input!GK91)&gt;0,Input!GK93&lt;&gt;""),Input!GK91="?")</f>
        <v>1</v>
      </c>
      <c r="GK51" s="423" t="b">
        <f>OR(AND(SUM(Input!GL91)&gt;0,Input!GL93&lt;&gt;""),Input!GL91="?")</f>
        <v>1</v>
      </c>
      <c r="GL51" s="423" t="b">
        <f>OR(AND(SUM(Input!GM91)&gt;0,Input!GM93&lt;&gt;""),Input!GM91="?")</f>
        <v>1</v>
      </c>
      <c r="GM51" s="423" t="b">
        <f>OR(AND(SUM(Input!GN91)&gt;0,Input!GN93&lt;&gt;""),Input!GN91="?")</f>
        <v>1</v>
      </c>
      <c r="GN51" s="423" t="b">
        <f>OR(AND(SUM(Input!GO91)&gt;0,Input!GO93&lt;&gt;""),Input!GO91="?")</f>
        <v>1</v>
      </c>
      <c r="GO51" s="423" t="b">
        <f>OR(AND(SUM(Input!GP91)&gt;0,Input!GP93&lt;&gt;""),Input!GP91="?")</f>
        <v>1</v>
      </c>
      <c r="GP51" s="423" t="b">
        <f>OR(AND(SUM(Input!GQ91)&gt;0,Input!GQ93&lt;&gt;""),Input!GQ91="?")</f>
        <v>1</v>
      </c>
      <c r="GQ51" s="423" t="b">
        <f>OR(AND(SUM(Input!GR91)&gt;0,Input!GR93&lt;&gt;""),Input!GR91="?")</f>
        <v>1</v>
      </c>
      <c r="GR51" s="423" t="b">
        <f>OR(AND(SUM(Input!GS91)&gt;0,Input!GS93&lt;&gt;""),Input!GS91="?")</f>
        <v>1</v>
      </c>
      <c r="GS51" s="423" t="b">
        <f>OR(AND(SUM(Input!GT91)&gt;0,Input!GT93&lt;&gt;""),Input!GT91="?")</f>
        <v>1</v>
      </c>
    </row>
    <row r="52" spans="1:201" s="422" customFormat="1">
      <c r="A52" s="423" t="s">
        <v>9335</v>
      </c>
      <c r="B52" s="423" t="b">
        <f>OR(AND(SUM(Input!C91)&gt;0,Input!C94&lt;&gt;""),Input!C91="?")</f>
        <v>1</v>
      </c>
      <c r="C52" s="423" t="b">
        <f>OR(AND(SUM(Input!D91)&gt;0,Input!D94&lt;&gt;""),Input!D91="?")</f>
        <v>1</v>
      </c>
      <c r="D52" s="423" t="b">
        <f>OR(AND(SUM(Input!E91)&gt;0,Input!E94&lt;&gt;""),Input!E91="?")</f>
        <v>1</v>
      </c>
      <c r="E52" s="423" t="b">
        <f>OR(AND(SUM(Input!F91)&gt;0,Input!F94&lt;&gt;""),Input!F91="?")</f>
        <v>1</v>
      </c>
      <c r="F52" s="423" t="b">
        <f>OR(AND(SUM(Input!G91)&gt;0,Input!G94&lt;&gt;""),Input!G91="?")</f>
        <v>1</v>
      </c>
      <c r="G52" s="423" t="b">
        <f>OR(AND(SUM(Input!H91)&gt;0,Input!H94&lt;&gt;""),Input!H91="?")</f>
        <v>1</v>
      </c>
      <c r="H52" s="423" t="b">
        <f>OR(AND(SUM(Input!I91)&gt;0,Input!I94&lt;&gt;""),Input!I91="?")</f>
        <v>1</v>
      </c>
      <c r="I52" s="423" t="b">
        <f>OR(AND(SUM(Input!J91)&gt;0,Input!J94&lt;&gt;""),Input!J91="?")</f>
        <v>1</v>
      </c>
      <c r="J52" s="423" t="b">
        <f>OR(AND(SUM(Input!K91)&gt;0,Input!K94&lt;&gt;""),Input!K91="?")</f>
        <v>1</v>
      </c>
      <c r="K52" s="423" t="b">
        <f>OR(AND(SUM(Input!L91)&gt;0,Input!L94&lt;&gt;""),Input!L91="?")</f>
        <v>1</v>
      </c>
      <c r="L52" s="423" t="b">
        <f>OR(AND(SUM(Input!M91)&gt;0,Input!M94&lt;&gt;""),Input!M91="?")</f>
        <v>1</v>
      </c>
      <c r="M52" s="423" t="b">
        <f>OR(AND(SUM(Input!N91)&gt;0,Input!N94&lt;&gt;""),Input!N91="?")</f>
        <v>1</v>
      </c>
      <c r="N52" s="423" t="b">
        <f>OR(AND(SUM(Input!O91)&gt;0,Input!O94&lt;&gt;""),Input!O91="?")</f>
        <v>1</v>
      </c>
      <c r="O52" s="423" t="b">
        <f>OR(AND(SUM(Input!P91)&gt;0,Input!P94&lt;&gt;""),Input!P91="?")</f>
        <v>1</v>
      </c>
      <c r="P52" s="423" t="b">
        <f>OR(AND(SUM(Input!Q91)&gt;0,Input!Q94&lt;&gt;""),Input!Q91="?")</f>
        <v>1</v>
      </c>
      <c r="Q52" s="423" t="b">
        <f>OR(AND(SUM(Input!R91)&gt;0,Input!R94&lt;&gt;""),Input!R91="?")</f>
        <v>1</v>
      </c>
      <c r="R52" s="423" t="b">
        <f>OR(AND(SUM(Input!S91)&gt;0,Input!S94&lt;&gt;""),Input!S91="?")</f>
        <v>1</v>
      </c>
      <c r="S52" s="423" t="b">
        <f>OR(AND(SUM(Input!T91)&gt;0,Input!T94&lt;&gt;""),Input!T91="?")</f>
        <v>1</v>
      </c>
      <c r="T52" s="423" t="b">
        <f>OR(AND(SUM(Input!U91)&gt;0,Input!U94&lt;&gt;""),Input!U91="?")</f>
        <v>1</v>
      </c>
      <c r="U52" s="423" t="b">
        <f>OR(AND(SUM(Input!V91)&gt;0,Input!V94&lt;&gt;""),Input!V91="?")</f>
        <v>1</v>
      </c>
      <c r="V52" s="423" t="b">
        <f>OR(AND(SUM(Input!W91)&gt;0,Input!W94&lt;&gt;""),Input!W91="?")</f>
        <v>1</v>
      </c>
      <c r="W52" s="423" t="b">
        <f>OR(AND(SUM(Input!X91)&gt;0,Input!X94&lt;&gt;""),Input!X91="?")</f>
        <v>1</v>
      </c>
      <c r="X52" s="423" t="b">
        <f>OR(AND(SUM(Input!Y91)&gt;0,Input!Y94&lt;&gt;""),Input!Y91="?")</f>
        <v>1</v>
      </c>
      <c r="Y52" s="423" t="b">
        <f>OR(AND(SUM(Input!Z91)&gt;0,Input!Z94&lt;&gt;""),Input!Z91="?")</f>
        <v>1</v>
      </c>
      <c r="Z52" s="423" t="b">
        <f>OR(AND(SUM(Input!AA91)&gt;0,Input!AA94&lt;&gt;""),Input!AA91="?")</f>
        <v>1</v>
      </c>
      <c r="AA52" s="423" t="b">
        <f>OR(AND(SUM(Input!AB91)&gt;0,Input!AB94&lt;&gt;""),Input!AB91="?")</f>
        <v>1</v>
      </c>
      <c r="AB52" s="423" t="b">
        <f>OR(AND(SUM(Input!AC91)&gt;0,Input!AC94&lt;&gt;""),Input!AC91="?")</f>
        <v>1</v>
      </c>
      <c r="AC52" s="423" t="b">
        <f>OR(AND(SUM(Input!AD91)&gt;0,Input!AD94&lt;&gt;""),Input!AD91="?")</f>
        <v>1</v>
      </c>
      <c r="AD52" s="423" t="b">
        <f>OR(AND(SUM(Input!AE91)&gt;0,Input!AE94&lt;&gt;""),Input!AE91="?")</f>
        <v>1</v>
      </c>
      <c r="AE52" s="423" t="b">
        <f>OR(AND(SUM(Input!AF91)&gt;0,Input!AF94&lt;&gt;""),Input!AF91="?")</f>
        <v>1</v>
      </c>
      <c r="AF52" s="423" t="b">
        <f>OR(AND(SUM(Input!AG91)&gt;0,Input!AG94&lt;&gt;""),Input!AG91="?")</f>
        <v>1</v>
      </c>
      <c r="AG52" s="423" t="b">
        <f>OR(AND(SUM(Input!AH91)&gt;0,Input!AH94&lt;&gt;""),Input!AH91="?")</f>
        <v>1</v>
      </c>
      <c r="AH52" s="423" t="b">
        <f>OR(AND(SUM(Input!AI91)&gt;0,Input!AI94&lt;&gt;""),Input!AI91="?")</f>
        <v>1</v>
      </c>
      <c r="AI52" s="423" t="b">
        <f>OR(AND(SUM(Input!AJ91)&gt;0,Input!AJ94&lt;&gt;""),Input!AJ91="?")</f>
        <v>1</v>
      </c>
      <c r="AJ52" s="423" t="b">
        <f>OR(AND(SUM(Input!AK91)&gt;0,Input!AK94&lt;&gt;""),Input!AK91="?")</f>
        <v>1</v>
      </c>
      <c r="AK52" s="423" t="b">
        <f>OR(AND(SUM(Input!AL91)&gt;0,Input!AL94&lt;&gt;""),Input!AL91="?")</f>
        <v>1</v>
      </c>
      <c r="AL52" s="423" t="b">
        <f>OR(AND(SUM(Input!AM91)&gt;0,Input!AM94&lt;&gt;""),Input!AM91="?")</f>
        <v>1</v>
      </c>
      <c r="AM52" s="423" t="b">
        <f>OR(AND(SUM(Input!AN91)&gt;0,Input!AN94&lt;&gt;""),Input!AN91="?")</f>
        <v>1</v>
      </c>
      <c r="AN52" s="423" t="b">
        <f>OR(AND(SUM(Input!AO91)&gt;0,Input!AO94&lt;&gt;""),Input!AO91="?")</f>
        <v>1</v>
      </c>
      <c r="AO52" s="423" t="b">
        <f>OR(AND(SUM(Input!AP91)&gt;0,Input!AP94&lt;&gt;""),Input!AP91="?")</f>
        <v>1</v>
      </c>
      <c r="AP52" s="423" t="b">
        <f>OR(AND(SUM(Input!AQ91)&gt;0,Input!AQ94&lt;&gt;""),Input!AQ91="?")</f>
        <v>1</v>
      </c>
      <c r="AQ52" s="423" t="b">
        <f>OR(AND(SUM(Input!AR91)&gt;0,Input!AR94&lt;&gt;""),Input!AR91="?")</f>
        <v>1</v>
      </c>
      <c r="AR52" s="423" t="b">
        <f>OR(AND(SUM(Input!AS91)&gt;0,Input!AS94&lt;&gt;""),Input!AS91="?")</f>
        <v>1</v>
      </c>
      <c r="AS52" s="423" t="b">
        <f>OR(AND(SUM(Input!AT91)&gt;0,Input!AT94&lt;&gt;""),Input!AT91="?")</f>
        <v>1</v>
      </c>
      <c r="AT52" s="423" t="b">
        <f>OR(AND(SUM(Input!AU91)&gt;0,Input!AU94&lt;&gt;""),Input!AU91="?")</f>
        <v>1</v>
      </c>
      <c r="AU52" s="423" t="b">
        <f>OR(AND(SUM(Input!AV91)&gt;0,Input!AV94&lt;&gt;""),Input!AV91="?")</f>
        <v>1</v>
      </c>
      <c r="AV52" s="423" t="b">
        <f>OR(AND(SUM(Input!AW91)&gt;0,Input!AW94&lt;&gt;""),Input!AW91="?")</f>
        <v>1</v>
      </c>
      <c r="AW52" s="423" t="b">
        <f>OR(AND(SUM(Input!AX91)&gt;0,Input!AX94&lt;&gt;""),Input!AX91="?")</f>
        <v>1</v>
      </c>
      <c r="AX52" s="423" t="b">
        <f>OR(AND(SUM(Input!AY91)&gt;0,Input!AY94&lt;&gt;""),Input!AY91="?")</f>
        <v>1</v>
      </c>
      <c r="AY52" s="423" t="b">
        <f>OR(AND(SUM(Input!AZ91)&gt;0,Input!AZ94&lt;&gt;""),Input!AZ91="?")</f>
        <v>1</v>
      </c>
      <c r="AZ52" s="423" t="b">
        <f>OR(AND(SUM(Input!BA91)&gt;0,Input!BA94&lt;&gt;""),Input!BA91="?")</f>
        <v>1</v>
      </c>
      <c r="BA52" s="423" t="b">
        <f>OR(AND(SUM(Input!BB91)&gt;0,Input!BB94&lt;&gt;""),Input!BB91="?")</f>
        <v>1</v>
      </c>
      <c r="BB52" s="423" t="b">
        <f>OR(AND(SUM(Input!BC91)&gt;0,Input!BC94&lt;&gt;""),Input!BC91="?")</f>
        <v>1</v>
      </c>
      <c r="BC52" s="423" t="b">
        <f>OR(AND(SUM(Input!BD91)&gt;0,Input!BD94&lt;&gt;""),Input!BD91="?")</f>
        <v>1</v>
      </c>
      <c r="BD52" s="423" t="b">
        <f>OR(AND(SUM(Input!BE91)&gt;0,Input!BE94&lt;&gt;""),Input!BE91="?")</f>
        <v>1</v>
      </c>
      <c r="BE52" s="423" t="b">
        <f>OR(AND(SUM(Input!BF91)&gt;0,Input!BF94&lt;&gt;""),Input!BF91="?")</f>
        <v>1</v>
      </c>
      <c r="BF52" s="423" t="b">
        <f>OR(AND(SUM(Input!BG91)&gt;0,Input!BG94&lt;&gt;""),Input!BG91="?")</f>
        <v>1</v>
      </c>
      <c r="BG52" s="423" t="b">
        <f>OR(AND(SUM(Input!BH91)&gt;0,Input!BH94&lt;&gt;""),Input!BH91="?")</f>
        <v>1</v>
      </c>
      <c r="BH52" s="423" t="b">
        <f>OR(AND(SUM(Input!BI91)&gt;0,Input!BI94&lt;&gt;""),Input!BI91="?")</f>
        <v>1</v>
      </c>
      <c r="BI52" s="423" t="b">
        <f>OR(AND(SUM(Input!BJ91)&gt;0,Input!BJ94&lt;&gt;""),Input!BJ91="?")</f>
        <v>1</v>
      </c>
      <c r="BJ52" s="423" t="b">
        <f>OR(AND(SUM(Input!BK91)&gt;0,Input!BK94&lt;&gt;""),Input!BK91="?")</f>
        <v>1</v>
      </c>
      <c r="BK52" s="423" t="b">
        <f>OR(AND(SUM(Input!BL91)&gt;0,Input!BL94&lt;&gt;""),Input!BL91="?")</f>
        <v>1</v>
      </c>
      <c r="BL52" s="423" t="b">
        <f>OR(AND(SUM(Input!BM91)&gt;0,Input!BM94&lt;&gt;""),Input!BM91="?")</f>
        <v>1</v>
      </c>
      <c r="BM52" s="423" t="b">
        <f>OR(AND(SUM(Input!BN91)&gt;0,Input!BN94&lt;&gt;""),Input!BN91="?")</f>
        <v>1</v>
      </c>
      <c r="BN52" s="423" t="b">
        <f>OR(AND(SUM(Input!BO91)&gt;0,Input!BO94&lt;&gt;""),Input!BO91="?")</f>
        <v>1</v>
      </c>
      <c r="BO52" s="423" t="b">
        <f>OR(AND(SUM(Input!BP91)&gt;0,Input!BP94&lt;&gt;""),Input!BP91="?")</f>
        <v>1</v>
      </c>
      <c r="BP52" s="423" t="b">
        <f>OR(AND(SUM(Input!BQ91)&gt;0,Input!BQ94&lt;&gt;""),Input!BQ91="?")</f>
        <v>1</v>
      </c>
      <c r="BQ52" s="423" t="b">
        <f>OR(AND(SUM(Input!BR91)&gt;0,Input!BR94&lt;&gt;""),Input!BR91="?")</f>
        <v>1</v>
      </c>
      <c r="BR52" s="423" t="b">
        <f>OR(AND(SUM(Input!BS91)&gt;0,Input!BS94&lt;&gt;""),Input!BS91="?")</f>
        <v>1</v>
      </c>
      <c r="BS52" s="423" t="b">
        <f>OR(AND(SUM(Input!BT91)&gt;0,Input!BT94&lt;&gt;""),Input!BT91="?")</f>
        <v>1</v>
      </c>
      <c r="BT52" s="423" t="b">
        <f>OR(AND(SUM(Input!BU91)&gt;0,Input!BU94&lt;&gt;""),Input!BU91="?")</f>
        <v>1</v>
      </c>
      <c r="BU52" s="423" t="b">
        <f>OR(AND(SUM(Input!BV91)&gt;0,Input!BV94&lt;&gt;""),Input!BV91="?")</f>
        <v>1</v>
      </c>
      <c r="BV52" s="423" t="b">
        <f>OR(AND(SUM(Input!BW91)&gt;0,Input!BW94&lt;&gt;""),Input!BW91="?")</f>
        <v>1</v>
      </c>
      <c r="BW52" s="423" t="b">
        <f>OR(AND(SUM(Input!BX91)&gt;0,Input!BX94&lt;&gt;""),Input!BX91="?")</f>
        <v>1</v>
      </c>
      <c r="BX52" s="423" t="b">
        <f>OR(AND(SUM(Input!BY91)&gt;0,Input!BY94&lt;&gt;""),Input!BY91="?")</f>
        <v>1</v>
      </c>
      <c r="BY52" s="423" t="b">
        <f>OR(AND(SUM(Input!BZ91)&gt;0,Input!BZ94&lt;&gt;""),Input!BZ91="?")</f>
        <v>1</v>
      </c>
      <c r="BZ52" s="423" t="b">
        <f>OR(AND(SUM(Input!CA91)&gt;0,Input!CA94&lt;&gt;""),Input!CA91="?")</f>
        <v>1</v>
      </c>
      <c r="CA52" s="423" t="b">
        <f>OR(AND(SUM(Input!CB91)&gt;0,Input!CB94&lt;&gt;""),Input!CB91="?")</f>
        <v>1</v>
      </c>
      <c r="CB52" s="423" t="b">
        <f>OR(AND(SUM(Input!CC91)&gt;0,Input!CC94&lt;&gt;""),Input!CC91="?")</f>
        <v>1</v>
      </c>
      <c r="CC52" s="423" t="b">
        <f>OR(AND(SUM(Input!CD91)&gt;0,Input!CD94&lt;&gt;""),Input!CD91="?")</f>
        <v>1</v>
      </c>
      <c r="CD52" s="423" t="b">
        <f>OR(AND(SUM(Input!CE91)&gt;0,Input!CE94&lt;&gt;""),Input!CE91="?")</f>
        <v>1</v>
      </c>
      <c r="CE52" s="423" t="b">
        <f>OR(AND(SUM(Input!CF91)&gt;0,Input!CF94&lt;&gt;""),Input!CF91="?")</f>
        <v>1</v>
      </c>
      <c r="CF52" s="423" t="b">
        <f>OR(AND(SUM(Input!CG91)&gt;0,Input!CG94&lt;&gt;""),Input!CG91="?")</f>
        <v>1</v>
      </c>
      <c r="CG52" s="423" t="b">
        <f>OR(AND(SUM(Input!CH91)&gt;0,Input!CH94&lt;&gt;""),Input!CH91="?")</f>
        <v>1</v>
      </c>
      <c r="CH52" s="423" t="b">
        <f>OR(AND(SUM(Input!CI91)&gt;0,Input!CI94&lt;&gt;""),Input!CI91="?")</f>
        <v>1</v>
      </c>
      <c r="CI52" s="423" t="b">
        <f>OR(AND(SUM(Input!CJ91)&gt;0,Input!CJ94&lt;&gt;""),Input!CJ91="?")</f>
        <v>1</v>
      </c>
      <c r="CJ52" s="423" t="b">
        <f>OR(AND(SUM(Input!CK91)&gt;0,Input!CK94&lt;&gt;""),Input!CK91="?")</f>
        <v>1</v>
      </c>
      <c r="CK52" s="423" t="b">
        <f>OR(AND(SUM(Input!CL91)&gt;0,Input!CL94&lt;&gt;""),Input!CL91="?")</f>
        <v>1</v>
      </c>
      <c r="CL52" s="423" t="b">
        <f>OR(AND(SUM(Input!CM91)&gt;0,Input!CM94&lt;&gt;""),Input!CM91="?")</f>
        <v>1</v>
      </c>
      <c r="CM52" s="423" t="b">
        <f>OR(AND(SUM(Input!CN91)&gt;0,Input!CN94&lt;&gt;""),Input!CN91="?")</f>
        <v>1</v>
      </c>
      <c r="CN52" s="423" t="b">
        <f>OR(AND(SUM(Input!CO91)&gt;0,Input!CO94&lt;&gt;""),Input!CO91="?")</f>
        <v>1</v>
      </c>
      <c r="CO52" s="423" t="b">
        <f>OR(AND(SUM(Input!CP91)&gt;0,Input!CP94&lt;&gt;""),Input!CP91="?")</f>
        <v>1</v>
      </c>
      <c r="CP52" s="423" t="b">
        <f>OR(AND(SUM(Input!CQ91)&gt;0,Input!CQ94&lt;&gt;""),Input!CQ91="?")</f>
        <v>1</v>
      </c>
      <c r="CQ52" s="423" t="b">
        <f>OR(AND(SUM(Input!CR91)&gt;0,Input!CR94&lt;&gt;""),Input!CR91="?")</f>
        <v>1</v>
      </c>
      <c r="CR52" s="423" t="b">
        <f>OR(AND(SUM(Input!CS91)&gt;0,Input!CS94&lt;&gt;""),Input!CS91="?")</f>
        <v>1</v>
      </c>
      <c r="CS52" s="423" t="b">
        <f>OR(AND(SUM(Input!CT91)&gt;0,Input!CT94&lt;&gt;""),Input!CT91="?")</f>
        <v>1</v>
      </c>
      <c r="CT52" s="423" t="b">
        <f>OR(AND(SUM(Input!CU91)&gt;0,Input!CU94&lt;&gt;""),Input!CU91="?")</f>
        <v>1</v>
      </c>
      <c r="CU52" s="423" t="b">
        <f>OR(AND(SUM(Input!CV91)&gt;0,Input!CV94&lt;&gt;""),Input!CV91="?")</f>
        <v>1</v>
      </c>
      <c r="CV52" s="423" t="b">
        <f>OR(AND(SUM(Input!CW91)&gt;0,Input!CW94&lt;&gt;""),Input!CW91="?")</f>
        <v>1</v>
      </c>
      <c r="CW52" s="423" t="b">
        <f>OR(AND(SUM(Input!CX91)&gt;0,Input!CX94&lt;&gt;""),Input!CX91="?")</f>
        <v>1</v>
      </c>
      <c r="CX52" s="423" t="b">
        <f>OR(AND(SUM(Input!CY91)&gt;0,Input!CY94&lt;&gt;""),Input!CY91="?")</f>
        <v>1</v>
      </c>
      <c r="CY52" s="423" t="b">
        <f>OR(AND(SUM(Input!CZ91)&gt;0,Input!CZ94&lt;&gt;""),Input!CZ91="?")</f>
        <v>1</v>
      </c>
      <c r="CZ52" s="423" t="b">
        <f>OR(AND(SUM(Input!DA91)&gt;0,Input!DA94&lt;&gt;""),Input!DA91="?")</f>
        <v>1</v>
      </c>
      <c r="DA52" s="423" t="b">
        <f>OR(AND(SUM(Input!DB91)&gt;0,Input!DB94&lt;&gt;""),Input!DB91="?")</f>
        <v>1</v>
      </c>
      <c r="DB52" s="423" t="b">
        <f>OR(AND(SUM(Input!DC91)&gt;0,Input!DC94&lt;&gt;""),Input!DC91="?")</f>
        <v>1</v>
      </c>
      <c r="DC52" s="423" t="b">
        <f>OR(AND(SUM(Input!DD91)&gt;0,Input!DD94&lt;&gt;""),Input!DD91="?")</f>
        <v>1</v>
      </c>
      <c r="DD52" s="423" t="b">
        <f>OR(AND(SUM(Input!DE91)&gt;0,Input!DE94&lt;&gt;""),Input!DE91="?")</f>
        <v>1</v>
      </c>
      <c r="DE52" s="423" t="b">
        <f>OR(AND(SUM(Input!DF91)&gt;0,Input!DF94&lt;&gt;""),Input!DF91="?")</f>
        <v>1</v>
      </c>
      <c r="DF52" s="423" t="b">
        <f>OR(AND(SUM(Input!DG91)&gt;0,Input!DG94&lt;&gt;""),Input!DG91="?")</f>
        <v>1</v>
      </c>
      <c r="DG52" s="423" t="b">
        <f>OR(AND(SUM(Input!DH91)&gt;0,Input!DH94&lt;&gt;""),Input!DH91="?")</f>
        <v>1</v>
      </c>
      <c r="DH52" s="423" t="b">
        <f>OR(AND(SUM(Input!DI91)&gt;0,Input!DI94&lt;&gt;""),Input!DI91="?")</f>
        <v>1</v>
      </c>
      <c r="DI52" s="423" t="b">
        <f>OR(AND(SUM(Input!DJ91)&gt;0,Input!DJ94&lt;&gt;""),Input!DJ91="?")</f>
        <v>1</v>
      </c>
      <c r="DJ52" s="423" t="b">
        <f>OR(AND(SUM(Input!DK91)&gt;0,Input!DK94&lt;&gt;""),Input!DK91="?")</f>
        <v>1</v>
      </c>
      <c r="DK52" s="423" t="b">
        <f>OR(AND(SUM(Input!DL91)&gt;0,Input!DL94&lt;&gt;""),Input!DL91="?")</f>
        <v>1</v>
      </c>
      <c r="DL52" s="423" t="b">
        <f>OR(AND(SUM(Input!DM91)&gt;0,Input!DM94&lt;&gt;""),Input!DM91="?")</f>
        <v>1</v>
      </c>
      <c r="DM52" s="423" t="b">
        <f>OR(AND(SUM(Input!DN91)&gt;0,Input!DN94&lt;&gt;""),Input!DN91="?")</f>
        <v>1</v>
      </c>
      <c r="DN52" s="423" t="b">
        <f>OR(AND(SUM(Input!DO91)&gt;0,Input!DO94&lt;&gt;""),Input!DO91="?")</f>
        <v>1</v>
      </c>
      <c r="DO52" s="423" t="b">
        <f>OR(AND(SUM(Input!DP91)&gt;0,Input!DP94&lt;&gt;""),Input!DP91="?")</f>
        <v>1</v>
      </c>
      <c r="DP52" s="423" t="b">
        <f>OR(AND(SUM(Input!DQ91)&gt;0,Input!DQ94&lt;&gt;""),Input!DQ91="?")</f>
        <v>1</v>
      </c>
      <c r="DQ52" s="423" t="b">
        <f>OR(AND(SUM(Input!DR91)&gt;0,Input!DR94&lt;&gt;""),Input!DR91="?")</f>
        <v>1</v>
      </c>
      <c r="DR52" s="423" t="b">
        <f>OR(AND(SUM(Input!DS91)&gt;0,Input!DS94&lt;&gt;""),Input!DS91="?")</f>
        <v>1</v>
      </c>
      <c r="DS52" s="423" t="b">
        <f>OR(AND(SUM(Input!DT91)&gt;0,Input!DT94&lt;&gt;""),Input!DT91="?")</f>
        <v>1</v>
      </c>
      <c r="DT52" s="423" t="b">
        <f>OR(AND(SUM(Input!DU91)&gt;0,Input!DU94&lt;&gt;""),Input!DU91="?")</f>
        <v>1</v>
      </c>
      <c r="DU52" s="423" t="b">
        <f>OR(AND(SUM(Input!DV91)&gt;0,Input!DV94&lt;&gt;""),Input!DV91="?")</f>
        <v>1</v>
      </c>
      <c r="DV52" s="423" t="b">
        <f>OR(AND(SUM(Input!DW91)&gt;0,Input!DW94&lt;&gt;""),Input!DW91="?")</f>
        <v>1</v>
      </c>
      <c r="DW52" s="423" t="b">
        <f>OR(AND(SUM(Input!DX91)&gt;0,Input!DX94&lt;&gt;""),Input!DX91="?")</f>
        <v>1</v>
      </c>
      <c r="DX52" s="423" t="b">
        <f>OR(AND(SUM(Input!DY91)&gt;0,Input!DY94&lt;&gt;""),Input!DY91="?")</f>
        <v>1</v>
      </c>
      <c r="DY52" s="423" t="b">
        <f>OR(AND(SUM(Input!DZ91)&gt;0,Input!DZ94&lt;&gt;""),Input!DZ91="?")</f>
        <v>1</v>
      </c>
      <c r="DZ52" s="423" t="b">
        <f>OR(AND(SUM(Input!EA91)&gt;0,Input!EA94&lt;&gt;""),Input!EA91="?")</f>
        <v>1</v>
      </c>
      <c r="EA52" s="423" t="b">
        <f>OR(AND(SUM(Input!EB91)&gt;0,Input!EB94&lt;&gt;""),Input!EB91="?")</f>
        <v>1</v>
      </c>
      <c r="EB52" s="423" t="b">
        <f>OR(AND(SUM(Input!EC91)&gt;0,Input!EC94&lt;&gt;""),Input!EC91="?")</f>
        <v>1</v>
      </c>
      <c r="EC52" s="423" t="b">
        <f>OR(AND(SUM(Input!ED91)&gt;0,Input!ED94&lt;&gt;""),Input!ED91="?")</f>
        <v>1</v>
      </c>
      <c r="ED52" s="423" t="b">
        <f>OR(AND(SUM(Input!EE91)&gt;0,Input!EE94&lt;&gt;""),Input!EE91="?")</f>
        <v>1</v>
      </c>
      <c r="EE52" s="423" t="b">
        <f>OR(AND(SUM(Input!EF91)&gt;0,Input!EF94&lt;&gt;""),Input!EF91="?")</f>
        <v>1</v>
      </c>
      <c r="EF52" s="423" t="b">
        <f>OR(AND(SUM(Input!EG91)&gt;0,Input!EG94&lt;&gt;""),Input!EG91="?")</f>
        <v>1</v>
      </c>
      <c r="EG52" s="423" t="b">
        <f>OR(AND(SUM(Input!EH91)&gt;0,Input!EH94&lt;&gt;""),Input!EH91="?")</f>
        <v>1</v>
      </c>
      <c r="EH52" s="423" t="b">
        <f>OR(AND(SUM(Input!EI91)&gt;0,Input!EI94&lt;&gt;""),Input!EI91="?")</f>
        <v>1</v>
      </c>
      <c r="EI52" s="423" t="b">
        <f>OR(AND(SUM(Input!EJ91)&gt;0,Input!EJ94&lt;&gt;""),Input!EJ91="?")</f>
        <v>1</v>
      </c>
      <c r="EJ52" s="423" t="b">
        <f>OR(AND(SUM(Input!EK91)&gt;0,Input!EK94&lt;&gt;""),Input!EK91="?")</f>
        <v>1</v>
      </c>
      <c r="EK52" s="423" t="b">
        <f>OR(AND(SUM(Input!EL91)&gt;0,Input!EL94&lt;&gt;""),Input!EL91="?")</f>
        <v>1</v>
      </c>
      <c r="EL52" s="423" t="b">
        <f>OR(AND(SUM(Input!EM91)&gt;0,Input!EM94&lt;&gt;""),Input!EM91="?")</f>
        <v>1</v>
      </c>
      <c r="EM52" s="423" t="b">
        <f>OR(AND(SUM(Input!EN91)&gt;0,Input!EN94&lt;&gt;""),Input!EN91="?")</f>
        <v>1</v>
      </c>
      <c r="EN52" s="423" t="b">
        <f>OR(AND(SUM(Input!EO91)&gt;0,Input!EO94&lt;&gt;""),Input!EO91="?")</f>
        <v>1</v>
      </c>
      <c r="EO52" s="423" t="b">
        <f>OR(AND(SUM(Input!EP91)&gt;0,Input!EP94&lt;&gt;""),Input!EP91="?")</f>
        <v>1</v>
      </c>
      <c r="EP52" s="423" t="b">
        <f>OR(AND(SUM(Input!EQ91)&gt;0,Input!EQ94&lt;&gt;""),Input!EQ91="?")</f>
        <v>1</v>
      </c>
      <c r="EQ52" s="423" t="b">
        <f>OR(AND(SUM(Input!ER91)&gt;0,Input!ER94&lt;&gt;""),Input!ER91="?")</f>
        <v>1</v>
      </c>
      <c r="ER52" s="423" t="b">
        <f>OR(AND(SUM(Input!ES91)&gt;0,Input!ES94&lt;&gt;""),Input!ES91="?")</f>
        <v>1</v>
      </c>
      <c r="ES52" s="423" t="b">
        <f>OR(AND(SUM(Input!ET91)&gt;0,Input!ET94&lt;&gt;""),Input!ET91="?")</f>
        <v>1</v>
      </c>
      <c r="ET52" s="423" t="b">
        <f>OR(AND(SUM(Input!EU91)&gt;0,Input!EU94&lt;&gt;""),Input!EU91="?")</f>
        <v>1</v>
      </c>
      <c r="EU52" s="423" t="b">
        <f>OR(AND(SUM(Input!EV91)&gt;0,Input!EV94&lt;&gt;""),Input!EV91="?")</f>
        <v>1</v>
      </c>
      <c r="EV52" s="423" t="b">
        <f>OR(AND(SUM(Input!EW91)&gt;0,Input!EW94&lt;&gt;""),Input!EW91="?")</f>
        <v>1</v>
      </c>
      <c r="EW52" s="423" t="b">
        <f>OR(AND(SUM(Input!EX91)&gt;0,Input!EX94&lt;&gt;""),Input!EX91="?")</f>
        <v>1</v>
      </c>
      <c r="EX52" s="423" t="b">
        <f>OR(AND(SUM(Input!EY91)&gt;0,Input!EY94&lt;&gt;""),Input!EY91="?")</f>
        <v>1</v>
      </c>
      <c r="EY52" s="423" t="b">
        <f>OR(AND(SUM(Input!EZ91)&gt;0,Input!EZ94&lt;&gt;""),Input!EZ91="?")</f>
        <v>1</v>
      </c>
      <c r="EZ52" s="423" t="b">
        <f>OR(AND(SUM(Input!FA91)&gt;0,Input!FA94&lt;&gt;""),Input!FA91="?")</f>
        <v>1</v>
      </c>
      <c r="FA52" s="423" t="b">
        <f>OR(AND(SUM(Input!FB91)&gt;0,Input!FB94&lt;&gt;""),Input!FB91="?")</f>
        <v>1</v>
      </c>
      <c r="FB52" s="423" t="b">
        <f>OR(AND(SUM(Input!FC91)&gt;0,Input!FC94&lt;&gt;""),Input!FC91="?")</f>
        <v>1</v>
      </c>
      <c r="FC52" s="423" t="b">
        <f>OR(AND(SUM(Input!FD91)&gt;0,Input!FD94&lt;&gt;""),Input!FD91="?")</f>
        <v>1</v>
      </c>
      <c r="FD52" s="423" t="b">
        <f>OR(AND(SUM(Input!FE91)&gt;0,Input!FE94&lt;&gt;""),Input!FE91="?")</f>
        <v>1</v>
      </c>
      <c r="FE52" s="423" t="b">
        <f>OR(AND(SUM(Input!FF91)&gt;0,Input!FF94&lt;&gt;""),Input!FF91="?")</f>
        <v>1</v>
      </c>
      <c r="FF52" s="423" t="b">
        <f>OR(AND(SUM(Input!FG91)&gt;0,Input!FG94&lt;&gt;""),Input!FG91="?")</f>
        <v>1</v>
      </c>
      <c r="FG52" s="423" t="b">
        <f>OR(AND(SUM(Input!FH91)&gt;0,Input!FH94&lt;&gt;""),Input!FH91="?")</f>
        <v>1</v>
      </c>
      <c r="FH52" s="423" t="b">
        <f>OR(AND(SUM(Input!FI91)&gt;0,Input!FI94&lt;&gt;""),Input!FI91="?")</f>
        <v>1</v>
      </c>
      <c r="FI52" s="423" t="b">
        <f>OR(AND(SUM(Input!FJ91)&gt;0,Input!FJ94&lt;&gt;""),Input!FJ91="?")</f>
        <v>1</v>
      </c>
      <c r="FJ52" s="423" t="b">
        <f>OR(AND(SUM(Input!FK91)&gt;0,Input!FK94&lt;&gt;""),Input!FK91="?")</f>
        <v>1</v>
      </c>
      <c r="FK52" s="423" t="b">
        <f>OR(AND(SUM(Input!FL91)&gt;0,Input!FL94&lt;&gt;""),Input!FL91="?")</f>
        <v>1</v>
      </c>
      <c r="FL52" s="423" t="b">
        <f>OR(AND(SUM(Input!FM91)&gt;0,Input!FM94&lt;&gt;""),Input!FM91="?")</f>
        <v>1</v>
      </c>
      <c r="FM52" s="423" t="b">
        <f>OR(AND(SUM(Input!FN91)&gt;0,Input!FN94&lt;&gt;""),Input!FN91="?")</f>
        <v>1</v>
      </c>
      <c r="FN52" s="423" t="b">
        <f>OR(AND(SUM(Input!FO91)&gt;0,Input!FO94&lt;&gt;""),Input!FO91="?")</f>
        <v>1</v>
      </c>
      <c r="FO52" s="423" t="b">
        <f>OR(AND(SUM(Input!FP91)&gt;0,Input!FP94&lt;&gt;""),Input!FP91="?")</f>
        <v>1</v>
      </c>
      <c r="FP52" s="423" t="b">
        <f>OR(AND(SUM(Input!FQ91)&gt;0,Input!FQ94&lt;&gt;""),Input!FQ91="?")</f>
        <v>1</v>
      </c>
      <c r="FQ52" s="423" t="b">
        <f>OR(AND(SUM(Input!FR91)&gt;0,Input!FR94&lt;&gt;""),Input!FR91="?")</f>
        <v>1</v>
      </c>
      <c r="FR52" s="423" t="b">
        <f>OR(AND(SUM(Input!FS91)&gt;0,Input!FS94&lt;&gt;""),Input!FS91="?")</f>
        <v>1</v>
      </c>
      <c r="FS52" s="423" t="b">
        <f>OR(AND(SUM(Input!FT91)&gt;0,Input!FT94&lt;&gt;""),Input!FT91="?")</f>
        <v>1</v>
      </c>
      <c r="FT52" s="423" t="b">
        <f>OR(AND(SUM(Input!FU91)&gt;0,Input!FU94&lt;&gt;""),Input!FU91="?")</f>
        <v>1</v>
      </c>
      <c r="FU52" s="423" t="b">
        <f>OR(AND(SUM(Input!FV91)&gt;0,Input!FV94&lt;&gt;""),Input!FV91="?")</f>
        <v>1</v>
      </c>
      <c r="FV52" s="423" t="b">
        <f>OR(AND(SUM(Input!FW91)&gt;0,Input!FW94&lt;&gt;""),Input!FW91="?")</f>
        <v>1</v>
      </c>
      <c r="FW52" s="423" t="b">
        <f>OR(AND(SUM(Input!FX91)&gt;0,Input!FX94&lt;&gt;""),Input!FX91="?")</f>
        <v>1</v>
      </c>
      <c r="FX52" s="423" t="b">
        <f>OR(AND(SUM(Input!FY91)&gt;0,Input!FY94&lt;&gt;""),Input!FY91="?")</f>
        <v>1</v>
      </c>
      <c r="FY52" s="423" t="b">
        <f>OR(AND(SUM(Input!FZ91)&gt;0,Input!FZ94&lt;&gt;""),Input!FZ91="?")</f>
        <v>1</v>
      </c>
      <c r="FZ52" s="423" t="b">
        <f>OR(AND(SUM(Input!GA91)&gt;0,Input!GA94&lt;&gt;""),Input!GA91="?")</f>
        <v>1</v>
      </c>
      <c r="GA52" s="423" t="b">
        <f>OR(AND(SUM(Input!GB91)&gt;0,Input!GB94&lt;&gt;""),Input!GB91="?")</f>
        <v>1</v>
      </c>
      <c r="GB52" s="423" t="b">
        <f>OR(AND(SUM(Input!GC91)&gt;0,Input!GC94&lt;&gt;""),Input!GC91="?")</f>
        <v>1</v>
      </c>
      <c r="GC52" s="423" t="b">
        <f>OR(AND(SUM(Input!GD91)&gt;0,Input!GD94&lt;&gt;""),Input!GD91="?")</f>
        <v>1</v>
      </c>
      <c r="GD52" s="423" t="b">
        <f>OR(AND(SUM(Input!GE91)&gt;0,Input!GE94&lt;&gt;""),Input!GE91="?")</f>
        <v>1</v>
      </c>
      <c r="GE52" s="423" t="b">
        <f>OR(AND(SUM(Input!GF91)&gt;0,Input!GF94&lt;&gt;""),Input!GF91="?")</f>
        <v>1</v>
      </c>
      <c r="GF52" s="423" t="b">
        <f>OR(AND(SUM(Input!GG91)&gt;0,Input!GG94&lt;&gt;""),Input!GG91="?")</f>
        <v>1</v>
      </c>
      <c r="GG52" s="423" t="b">
        <f>OR(AND(SUM(Input!GH91)&gt;0,Input!GH94&lt;&gt;""),Input!GH91="?")</f>
        <v>1</v>
      </c>
      <c r="GH52" s="423" t="b">
        <f>OR(AND(SUM(Input!GI91)&gt;0,Input!GI94&lt;&gt;""),Input!GI91="?")</f>
        <v>1</v>
      </c>
      <c r="GI52" s="423" t="b">
        <f>OR(AND(SUM(Input!GJ91)&gt;0,Input!GJ94&lt;&gt;""),Input!GJ91="?")</f>
        <v>1</v>
      </c>
      <c r="GJ52" s="423" t="b">
        <f>OR(AND(SUM(Input!GK91)&gt;0,Input!GK94&lt;&gt;""),Input!GK91="?")</f>
        <v>1</v>
      </c>
      <c r="GK52" s="423" t="b">
        <f>OR(AND(SUM(Input!GL91)&gt;0,Input!GL94&lt;&gt;""),Input!GL91="?")</f>
        <v>1</v>
      </c>
      <c r="GL52" s="423" t="b">
        <f>OR(AND(SUM(Input!GM91)&gt;0,Input!GM94&lt;&gt;""),Input!GM91="?")</f>
        <v>1</v>
      </c>
      <c r="GM52" s="423" t="b">
        <f>OR(AND(SUM(Input!GN91)&gt;0,Input!GN94&lt;&gt;""),Input!GN91="?")</f>
        <v>1</v>
      </c>
      <c r="GN52" s="423" t="b">
        <f>OR(AND(SUM(Input!GO91)&gt;0,Input!GO94&lt;&gt;""),Input!GO91="?")</f>
        <v>1</v>
      </c>
      <c r="GO52" s="423" t="b">
        <f>OR(AND(SUM(Input!GP91)&gt;0,Input!GP94&lt;&gt;""),Input!GP91="?")</f>
        <v>1</v>
      </c>
      <c r="GP52" s="423" t="b">
        <f>OR(AND(SUM(Input!GQ91)&gt;0,Input!GQ94&lt;&gt;""),Input!GQ91="?")</f>
        <v>1</v>
      </c>
      <c r="GQ52" s="423" t="b">
        <f>OR(AND(SUM(Input!GR91)&gt;0,Input!GR94&lt;&gt;""),Input!GR91="?")</f>
        <v>1</v>
      </c>
      <c r="GR52" s="423" t="b">
        <f>OR(AND(SUM(Input!GS91)&gt;0,Input!GS94&lt;&gt;""),Input!GS91="?")</f>
        <v>1</v>
      </c>
      <c r="GS52" s="423" t="b">
        <f>OR(AND(SUM(Input!GT91)&gt;0,Input!GT94&lt;&gt;""),Input!GT91="?")</f>
        <v>1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S104"/>
  <sheetViews>
    <sheetView showGridLines="0" zoomScale="80" zoomScaleNormal="80" workbookViewId="0">
      <pane ySplit="2" topLeftCell="A3" activePane="bottomLeft" state="frozen"/>
      <selection pane="bottomLeft" activeCell="F32" sqref="F32"/>
    </sheetView>
  </sheetViews>
  <sheetFormatPr defaultRowHeight="14.5"/>
  <cols>
    <col min="1" max="1" width="22.54296875" bestFit="1" customWidth="1"/>
    <col min="2" max="2" width="13.1796875" customWidth="1"/>
    <col min="3" max="3" width="12" bestFit="1" customWidth="1"/>
    <col min="4" max="4" width="6.54296875" customWidth="1"/>
    <col min="5" max="5" width="2.81640625" customWidth="1"/>
    <col min="6" max="6" width="11.453125" customWidth="1"/>
    <col min="7" max="7" width="13.26953125" customWidth="1"/>
    <col min="8" max="8" width="16.54296875" customWidth="1"/>
    <col min="9" max="9" width="16" customWidth="1"/>
    <col min="10" max="10" width="15.7265625" customWidth="1"/>
    <col min="11" max="11" width="15.81640625" customWidth="1"/>
    <col min="12" max="12" width="2.81640625" customWidth="1"/>
    <col min="13" max="13" width="66" customWidth="1"/>
    <col min="14" max="14" width="11.54296875" customWidth="1"/>
    <col min="15" max="15" width="22.453125" customWidth="1"/>
    <col min="16" max="16" width="18.26953125" customWidth="1"/>
    <col min="17" max="17" width="14.453125" customWidth="1"/>
    <col min="18" max="18" width="11" customWidth="1"/>
    <col min="19" max="19" width="17.1796875" customWidth="1"/>
  </cols>
  <sheetData>
    <row r="1" spans="1:19" ht="14.25" customHeight="1">
      <c r="Q1" s="34" t="s">
        <v>889</v>
      </c>
      <c r="R1" s="35"/>
    </row>
    <row r="2" spans="1:19" ht="31.5" customHeight="1">
      <c r="A2" s="36" t="s">
        <v>890</v>
      </c>
      <c r="B2" s="36" t="s">
        <v>891</v>
      </c>
      <c r="C2" s="36" t="s">
        <v>892</v>
      </c>
      <c r="D2" s="36" t="s">
        <v>852</v>
      </c>
      <c r="E2" s="36"/>
      <c r="F2" s="37" t="s">
        <v>893</v>
      </c>
      <c r="G2" s="37" t="s">
        <v>894</v>
      </c>
      <c r="H2" s="37" t="s">
        <v>895</v>
      </c>
      <c r="I2" s="37" t="s">
        <v>896</v>
      </c>
      <c r="J2" s="37" t="s">
        <v>897</v>
      </c>
      <c r="K2" s="37" t="s">
        <v>898</v>
      </c>
      <c r="M2" s="38" t="s">
        <v>899</v>
      </c>
      <c r="N2" s="39" t="s">
        <v>900</v>
      </c>
      <c r="O2" s="39" t="s">
        <v>901</v>
      </c>
      <c r="P2" s="39" t="s">
        <v>902</v>
      </c>
      <c r="Q2" s="40" t="s">
        <v>903</v>
      </c>
      <c r="R2" s="40" t="s">
        <v>904</v>
      </c>
      <c r="S2" s="39" t="s">
        <v>905</v>
      </c>
    </row>
    <row r="3" spans="1:19" ht="16.5">
      <c r="A3" s="41" t="s">
        <v>906</v>
      </c>
      <c r="B3" s="41" t="s">
        <v>907</v>
      </c>
      <c r="C3" s="41" t="s">
        <v>223</v>
      </c>
      <c r="D3" s="41" t="s">
        <v>908</v>
      </c>
      <c r="E3" s="42" t="str">
        <f>_xlfn.CONCAT(A3:D3)</f>
        <v>Light TruckServiceLocalNo</v>
      </c>
      <c r="F3" s="41" t="s">
        <v>909</v>
      </c>
      <c r="G3" s="41">
        <v>1</v>
      </c>
      <c r="H3" s="41">
        <v>1</v>
      </c>
      <c r="I3" s="41">
        <v>1</v>
      </c>
      <c r="J3" s="41">
        <v>1</v>
      </c>
      <c r="K3" s="41">
        <v>1</v>
      </c>
      <c r="M3" s="44" t="s">
        <v>911</v>
      </c>
      <c r="N3" s="45" t="s">
        <v>912</v>
      </c>
      <c r="O3" s="46">
        <v>0.75</v>
      </c>
      <c r="P3" s="46">
        <v>1.98</v>
      </c>
      <c r="Q3" s="46">
        <v>2.04</v>
      </c>
      <c r="R3" s="46">
        <v>1.81</v>
      </c>
      <c r="S3" s="46">
        <v>1.73</v>
      </c>
    </row>
    <row r="4" spans="1:19" ht="16.5">
      <c r="A4" s="41" t="s">
        <v>906</v>
      </c>
      <c r="B4" s="41" t="s">
        <v>907</v>
      </c>
      <c r="C4" s="41" t="s">
        <v>225</v>
      </c>
      <c r="D4" s="41" t="s">
        <v>908</v>
      </c>
      <c r="E4" s="42" t="str">
        <f t="shared" ref="E4:E67" si="0">_xlfn.CONCAT(A4:D4)</f>
        <v>Light TruckServiceIntermediateNo</v>
      </c>
      <c r="F4" s="41" t="s">
        <v>913</v>
      </c>
      <c r="G4" s="41">
        <v>1.25</v>
      </c>
      <c r="H4" s="41">
        <v>1.1499999999999999</v>
      </c>
      <c r="I4" s="41">
        <v>1.33</v>
      </c>
      <c r="J4" s="41">
        <v>1.0900000000000001</v>
      </c>
      <c r="K4" s="41">
        <v>1.23</v>
      </c>
      <c r="M4" s="44" t="s">
        <v>914</v>
      </c>
      <c r="N4" s="45" t="s">
        <v>915</v>
      </c>
      <c r="O4" s="46">
        <v>0.75</v>
      </c>
      <c r="P4" s="46">
        <v>1.98</v>
      </c>
      <c r="Q4" s="46">
        <v>2.04</v>
      </c>
      <c r="R4" s="46">
        <v>1.81</v>
      </c>
      <c r="S4" s="46">
        <v>1.73</v>
      </c>
    </row>
    <row r="5" spans="1:19" ht="16.5">
      <c r="A5" s="41" t="s">
        <v>906</v>
      </c>
      <c r="B5" s="41" t="s">
        <v>907</v>
      </c>
      <c r="C5" s="41" t="s">
        <v>916</v>
      </c>
      <c r="D5" s="41" t="s">
        <v>908</v>
      </c>
      <c r="E5" s="42" t="str">
        <f t="shared" si="0"/>
        <v>Light TruckServiceLong DistanceNo</v>
      </c>
      <c r="F5" s="41" t="s">
        <v>917</v>
      </c>
      <c r="G5" s="41">
        <v>1.3</v>
      </c>
      <c r="H5" s="41">
        <v>1.2</v>
      </c>
      <c r="I5" s="41">
        <v>1.3</v>
      </c>
      <c r="J5" s="41">
        <v>1.43</v>
      </c>
      <c r="K5" s="41">
        <v>1.26</v>
      </c>
      <c r="M5" s="44" t="s">
        <v>918</v>
      </c>
      <c r="N5" s="45" t="s">
        <v>919</v>
      </c>
      <c r="O5" s="46">
        <v>0.75</v>
      </c>
      <c r="P5" s="46">
        <v>1.98</v>
      </c>
      <c r="Q5" s="46">
        <v>2.04</v>
      </c>
      <c r="R5" s="46">
        <v>1.81</v>
      </c>
      <c r="S5" s="46">
        <v>1.73</v>
      </c>
    </row>
    <row r="6" spans="1:19" ht="16.5">
      <c r="A6" s="41" t="s">
        <v>906</v>
      </c>
      <c r="B6" s="41" t="s">
        <v>907</v>
      </c>
      <c r="C6" s="41" t="s">
        <v>223</v>
      </c>
      <c r="D6" s="41" t="s">
        <v>920</v>
      </c>
      <c r="E6" s="42" t="str">
        <f t="shared" si="0"/>
        <v>Light TruckServiceLocalYes</v>
      </c>
      <c r="F6" s="41" t="s">
        <v>921</v>
      </c>
      <c r="G6" s="41">
        <v>1</v>
      </c>
      <c r="H6" s="41">
        <v>1</v>
      </c>
      <c r="I6" s="41">
        <v>1</v>
      </c>
      <c r="J6" s="41">
        <v>1</v>
      </c>
      <c r="K6" s="41">
        <v>1</v>
      </c>
      <c r="M6" s="44" t="s">
        <v>922</v>
      </c>
      <c r="N6" s="45" t="s">
        <v>923</v>
      </c>
      <c r="O6" s="46">
        <v>0.75</v>
      </c>
      <c r="P6" s="46">
        <v>1.98</v>
      </c>
      <c r="Q6" s="46">
        <v>2.04</v>
      </c>
      <c r="R6" s="46">
        <v>1.81</v>
      </c>
      <c r="S6" s="46">
        <v>1.73</v>
      </c>
    </row>
    <row r="7" spans="1:19" ht="16.5">
      <c r="A7" s="41" t="s">
        <v>906</v>
      </c>
      <c r="B7" s="41" t="s">
        <v>907</v>
      </c>
      <c r="C7" s="41" t="s">
        <v>225</v>
      </c>
      <c r="D7" s="41" t="s">
        <v>920</v>
      </c>
      <c r="E7" s="42" t="str">
        <f t="shared" si="0"/>
        <v>Light TruckServiceIntermediateYes</v>
      </c>
      <c r="F7" s="41" t="s">
        <v>924</v>
      </c>
      <c r="G7" s="41">
        <v>1.25</v>
      </c>
      <c r="H7" s="41">
        <v>1.1499999999999999</v>
      </c>
      <c r="I7" s="41">
        <v>1.33</v>
      </c>
      <c r="J7" s="41">
        <v>1.0900000000000001</v>
      </c>
      <c r="K7" s="41">
        <v>1.23</v>
      </c>
      <c r="M7" s="44" t="s">
        <v>925</v>
      </c>
      <c r="N7" s="45" t="s">
        <v>926</v>
      </c>
      <c r="O7" s="46">
        <v>0.75</v>
      </c>
      <c r="P7" s="46">
        <v>1.98</v>
      </c>
      <c r="Q7" s="46">
        <v>2.04</v>
      </c>
      <c r="R7" s="46">
        <v>1.81</v>
      </c>
      <c r="S7" s="46">
        <v>1.73</v>
      </c>
    </row>
    <row r="8" spans="1:19" ht="16.5">
      <c r="A8" s="41" t="s">
        <v>906</v>
      </c>
      <c r="B8" s="41" t="s">
        <v>907</v>
      </c>
      <c r="C8" s="41" t="s">
        <v>916</v>
      </c>
      <c r="D8" s="41" t="s">
        <v>920</v>
      </c>
      <c r="E8" s="42" t="str">
        <f t="shared" si="0"/>
        <v>Light TruckServiceLong DistanceYes</v>
      </c>
      <c r="F8" s="41" t="s">
        <v>927</v>
      </c>
      <c r="G8" s="41">
        <v>1.3</v>
      </c>
      <c r="H8" s="41">
        <v>1.2</v>
      </c>
      <c r="I8" s="41">
        <v>1.3</v>
      </c>
      <c r="J8" s="41">
        <v>1.43</v>
      </c>
      <c r="K8" s="41">
        <v>1.26</v>
      </c>
      <c r="M8" s="44" t="s">
        <v>928</v>
      </c>
      <c r="N8" s="45" t="s">
        <v>929</v>
      </c>
      <c r="O8" s="46">
        <v>0.75</v>
      </c>
      <c r="P8" s="46">
        <v>1.98</v>
      </c>
      <c r="Q8" s="46">
        <v>2.04</v>
      </c>
      <c r="R8" s="46">
        <v>1.81</v>
      </c>
      <c r="S8" s="46">
        <v>1.73</v>
      </c>
    </row>
    <row r="9" spans="1:19" ht="16.5">
      <c r="A9" s="41" t="s">
        <v>906</v>
      </c>
      <c r="B9" s="41" t="s">
        <v>930</v>
      </c>
      <c r="C9" s="41" t="s">
        <v>223</v>
      </c>
      <c r="D9" s="41" t="s">
        <v>908</v>
      </c>
      <c r="E9" s="42" t="str">
        <f t="shared" si="0"/>
        <v>Light TruckRetailLocalNo</v>
      </c>
      <c r="F9" s="41" t="s">
        <v>931</v>
      </c>
      <c r="G9" s="41">
        <v>1.45</v>
      </c>
      <c r="H9" s="41">
        <v>1.05</v>
      </c>
      <c r="I9" s="41">
        <v>1.39</v>
      </c>
      <c r="J9" s="41">
        <v>1.1299999999999999</v>
      </c>
      <c r="K9" s="41">
        <v>0.8</v>
      </c>
      <c r="M9" s="44" t="s">
        <v>932</v>
      </c>
      <c r="N9" s="45" t="s">
        <v>933</v>
      </c>
      <c r="O9" s="46">
        <v>0.75</v>
      </c>
      <c r="P9" s="46">
        <v>1.98</v>
      </c>
      <c r="Q9" s="46">
        <v>2.04</v>
      </c>
      <c r="R9" s="46">
        <v>1.81</v>
      </c>
      <c r="S9" s="46">
        <v>1.73</v>
      </c>
    </row>
    <row r="10" spans="1:19" ht="16.5">
      <c r="A10" s="41" t="s">
        <v>906</v>
      </c>
      <c r="B10" s="41" t="s">
        <v>930</v>
      </c>
      <c r="C10" s="41" t="s">
        <v>225</v>
      </c>
      <c r="D10" s="41" t="s">
        <v>908</v>
      </c>
      <c r="E10" s="42" t="str">
        <f t="shared" si="0"/>
        <v>Light TruckRetailIntermediateNo</v>
      </c>
      <c r="F10" s="41" t="s">
        <v>934</v>
      </c>
      <c r="G10" s="41">
        <v>1.8</v>
      </c>
      <c r="H10" s="41">
        <v>1.2</v>
      </c>
      <c r="I10" s="41">
        <v>1.85</v>
      </c>
      <c r="J10" s="41">
        <v>1.23</v>
      </c>
      <c r="K10" s="41">
        <v>0.98</v>
      </c>
      <c r="M10" s="44" t="s">
        <v>935</v>
      </c>
      <c r="N10" s="45" t="s">
        <v>936</v>
      </c>
      <c r="O10" s="46">
        <v>0.75</v>
      </c>
      <c r="P10" s="46">
        <v>2.0099999999999998</v>
      </c>
      <c r="Q10" s="46">
        <v>2.04</v>
      </c>
      <c r="R10" s="46">
        <v>1.81</v>
      </c>
      <c r="S10" s="46">
        <v>1.95</v>
      </c>
    </row>
    <row r="11" spans="1:19" ht="16.5">
      <c r="A11" s="41" t="s">
        <v>906</v>
      </c>
      <c r="B11" s="41" t="s">
        <v>930</v>
      </c>
      <c r="C11" s="41" t="s">
        <v>916</v>
      </c>
      <c r="D11" s="41" t="s">
        <v>908</v>
      </c>
      <c r="E11" s="42" t="str">
        <f t="shared" si="0"/>
        <v>Light TruckRetailLong DistanceNo</v>
      </c>
      <c r="F11" s="41" t="s">
        <v>937</v>
      </c>
      <c r="G11" s="41">
        <v>1.8</v>
      </c>
      <c r="H11" s="41">
        <v>1.25</v>
      </c>
      <c r="I11" s="41">
        <v>1.8</v>
      </c>
      <c r="J11" s="41">
        <v>1.61</v>
      </c>
      <c r="K11" s="41">
        <v>1.01</v>
      </c>
      <c r="M11" s="44" t="s">
        <v>938</v>
      </c>
      <c r="N11" s="45" t="s">
        <v>939</v>
      </c>
      <c r="O11" s="46">
        <v>0.75</v>
      </c>
      <c r="P11" s="46">
        <v>1.98</v>
      </c>
      <c r="Q11" s="46">
        <v>2.04</v>
      </c>
      <c r="R11" s="46">
        <v>1.81</v>
      </c>
      <c r="S11" s="46">
        <v>1.73</v>
      </c>
    </row>
    <row r="12" spans="1:19" ht="16.5">
      <c r="A12" s="41" t="s">
        <v>906</v>
      </c>
      <c r="B12" s="41" t="s">
        <v>930</v>
      </c>
      <c r="C12" s="41" t="s">
        <v>223</v>
      </c>
      <c r="D12" s="41" t="s">
        <v>920</v>
      </c>
      <c r="E12" s="42" t="str">
        <f t="shared" si="0"/>
        <v>Light TruckRetailLocalYes</v>
      </c>
      <c r="F12" s="41" t="s">
        <v>940</v>
      </c>
      <c r="G12" s="41">
        <v>1.45</v>
      </c>
      <c r="H12" s="41">
        <v>1.05</v>
      </c>
      <c r="I12" s="41">
        <v>1.39</v>
      </c>
      <c r="J12" s="41">
        <v>1.1299999999999999</v>
      </c>
      <c r="K12" s="41">
        <v>0.8</v>
      </c>
      <c r="M12" s="44" t="s">
        <v>941</v>
      </c>
      <c r="N12" s="45" t="s">
        <v>942</v>
      </c>
      <c r="O12" s="46">
        <v>0.45</v>
      </c>
      <c r="P12" s="46">
        <v>1.71</v>
      </c>
      <c r="Q12" s="46">
        <v>1.48</v>
      </c>
      <c r="R12" s="46">
        <v>1.62</v>
      </c>
      <c r="S12" s="46">
        <v>1.1299999999999999</v>
      </c>
    </row>
    <row r="13" spans="1:19" ht="16.5">
      <c r="A13" s="41" t="s">
        <v>906</v>
      </c>
      <c r="B13" s="41" t="s">
        <v>930</v>
      </c>
      <c r="C13" s="41" t="s">
        <v>225</v>
      </c>
      <c r="D13" s="41" t="s">
        <v>920</v>
      </c>
      <c r="E13" s="42" t="str">
        <f t="shared" si="0"/>
        <v>Light TruckRetailIntermediateYes</v>
      </c>
      <c r="F13" s="41" t="s">
        <v>943</v>
      </c>
      <c r="G13" s="41">
        <v>1.8</v>
      </c>
      <c r="H13" s="41">
        <v>1.2</v>
      </c>
      <c r="I13" s="41">
        <v>1.85</v>
      </c>
      <c r="J13" s="41">
        <v>1.23</v>
      </c>
      <c r="K13" s="41">
        <v>0.98</v>
      </c>
      <c r="M13" s="44" t="s">
        <v>944</v>
      </c>
      <c r="N13" s="45" t="s">
        <v>945</v>
      </c>
      <c r="O13" s="46">
        <v>0.45</v>
      </c>
      <c r="P13" s="46">
        <v>1.71</v>
      </c>
      <c r="Q13" s="46">
        <v>1.48</v>
      </c>
      <c r="R13" s="46">
        <v>1.62</v>
      </c>
      <c r="S13" s="46">
        <v>1.1299999999999999</v>
      </c>
    </row>
    <row r="14" spans="1:19" ht="16.5">
      <c r="A14" s="41" t="s">
        <v>906</v>
      </c>
      <c r="B14" s="41" t="s">
        <v>930</v>
      </c>
      <c r="C14" s="41" t="s">
        <v>916</v>
      </c>
      <c r="D14" s="41" t="s">
        <v>920</v>
      </c>
      <c r="E14" s="42" t="str">
        <f t="shared" si="0"/>
        <v>Light TruckRetailLong DistanceYes</v>
      </c>
      <c r="F14" s="41" t="s">
        <v>946</v>
      </c>
      <c r="G14" s="41">
        <v>1.8</v>
      </c>
      <c r="H14" s="41">
        <v>1.25</v>
      </c>
      <c r="I14" s="41">
        <v>1.8</v>
      </c>
      <c r="J14" s="41">
        <v>1.61</v>
      </c>
      <c r="K14" s="41">
        <v>1.01</v>
      </c>
      <c r="M14" s="44" t="s">
        <v>947</v>
      </c>
      <c r="N14" s="45" t="s">
        <v>948</v>
      </c>
      <c r="O14" s="46">
        <v>0.45</v>
      </c>
      <c r="P14" s="46">
        <v>1.71</v>
      </c>
      <c r="Q14" s="46">
        <v>1.48</v>
      </c>
      <c r="R14" s="46">
        <v>1.62</v>
      </c>
      <c r="S14" s="46">
        <v>1.1299999999999999</v>
      </c>
    </row>
    <row r="15" spans="1:19" ht="16.5">
      <c r="A15" s="41" t="s">
        <v>906</v>
      </c>
      <c r="B15" s="41" t="s">
        <v>949</v>
      </c>
      <c r="C15" s="41" t="s">
        <v>223</v>
      </c>
      <c r="D15" s="41" t="s">
        <v>908</v>
      </c>
      <c r="E15" s="42" t="str">
        <f t="shared" si="0"/>
        <v>Light TruckCommercialLocalNo</v>
      </c>
      <c r="F15" s="41" t="s">
        <v>950</v>
      </c>
      <c r="G15" s="41">
        <v>1.3</v>
      </c>
      <c r="H15" s="41">
        <v>1.1000000000000001</v>
      </c>
      <c r="I15" s="41">
        <v>1.1200000000000001</v>
      </c>
      <c r="J15" s="41">
        <v>1.1000000000000001</v>
      </c>
      <c r="K15" s="41">
        <v>0.92</v>
      </c>
      <c r="M15" s="44" t="s">
        <v>951</v>
      </c>
      <c r="N15" s="45" t="s">
        <v>952</v>
      </c>
      <c r="O15" s="46">
        <v>0.45</v>
      </c>
      <c r="P15" s="46">
        <v>1.71</v>
      </c>
      <c r="Q15" s="46">
        <v>1.48</v>
      </c>
      <c r="R15" s="46">
        <v>1.62</v>
      </c>
      <c r="S15" s="46">
        <v>1.1299999999999999</v>
      </c>
    </row>
    <row r="16" spans="1:19" ht="16.5">
      <c r="A16" s="41" t="s">
        <v>906</v>
      </c>
      <c r="B16" s="41" t="s">
        <v>949</v>
      </c>
      <c r="C16" s="41" t="s">
        <v>225</v>
      </c>
      <c r="D16" s="41" t="s">
        <v>908</v>
      </c>
      <c r="E16" s="42" t="str">
        <f t="shared" si="0"/>
        <v>Light TruckCommercialIntermediateNo</v>
      </c>
      <c r="F16" s="41" t="s">
        <v>953</v>
      </c>
      <c r="G16" s="41">
        <v>1.6</v>
      </c>
      <c r="H16" s="41">
        <v>1.25</v>
      </c>
      <c r="I16" s="41">
        <v>1.49</v>
      </c>
      <c r="J16" s="41">
        <v>1.2</v>
      </c>
      <c r="K16" s="41">
        <v>1.1200000000000001</v>
      </c>
      <c r="M16" s="44" t="s">
        <v>954</v>
      </c>
      <c r="N16" s="45" t="s">
        <v>955</v>
      </c>
      <c r="O16" s="46">
        <v>0.45</v>
      </c>
      <c r="P16" s="46">
        <v>1.75</v>
      </c>
      <c r="Q16" s="46">
        <v>1.48</v>
      </c>
      <c r="R16" s="46">
        <v>1.62</v>
      </c>
      <c r="S16" s="46">
        <v>1.28</v>
      </c>
    </row>
    <row r="17" spans="1:19" ht="16.5">
      <c r="A17" s="41" t="s">
        <v>906</v>
      </c>
      <c r="B17" s="41" t="s">
        <v>949</v>
      </c>
      <c r="C17" s="41" t="s">
        <v>916</v>
      </c>
      <c r="D17" s="41" t="s">
        <v>908</v>
      </c>
      <c r="E17" s="42" t="str">
        <f t="shared" si="0"/>
        <v>Light TruckCommercialLong DistanceNo</v>
      </c>
      <c r="F17" s="41" t="s">
        <v>956</v>
      </c>
      <c r="G17" s="41">
        <v>1.65</v>
      </c>
      <c r="H17" s="41">
        <v>1.3</v>
      </c>
      <c r="I17" s="41">
        <v>1.45</v>
      </c>
      <c r="J17" s="41">
        <v>1.58</v>
      </c>
      <c r="K17" s="41">
        <v>1.1599999999999999</v>
      </c>
      <c r="M17" s="44" t="s">
        <v>957</v>
      </c>
      <c r="N17" s="45" t="s">
        <v>958</v>
      </c>
      <c r="O17" s="46">
        <v>0.45</v>
      </c>
      <c r="P17" s="46">
        <v>1.71</v>
      </c>
      <c r="Q17" s="46">
        <v>1.48</v>
      </c>
      <c r="R17" s="46">
        <v>1.62</v>
      </c>
      <c r="S17" s="46">
        <v>1.1299999999999999</v>
      </c>
    </row>
    <row r="18" spans="1:19" ht="16.5">
      <c r="A18" s="41" t="s">
        <v>906</v>
      </c>
      <c r="B18" s="41" t="s">
        <v>949</v>
      </c>
      <c r="C18" s="41" t="s">
        <v>223</v>
      </c>
      <c r="D18" s="41" t="s">
        <v>920</v>
      </c>
      <c r="E18" s="42" t="str">
        <f t="shared" si="0"/>
        <v>Light TruckCommercialLocalYes</v>
      </c>
      <c r="F18" s="41" t="s">
        <v>959</v>
      </c>
      <c r="G18" s="41">
        <v>1.3</v>
      </c>
      <c r="H18" s="41">
        <v>1.1000000000000001</v>
      </c>
      <c r="I18" s="41">
        <v>1.1200000000000001</v>
      </c>
      <c r="J18" s="41">
        <v>1.1000000000000001</v>
      </c>
      <c r="K18" s="41">
        <v>0.92</v>
      </c>
      <c r="M18" s="44" t="s">
        <v>960</v>
      </c>
      <c r="N18" s="45" t="s">
        <v>961</v>
      </c>
      <c r="O18" s="46">
        <v>0.65</v>
      </c>
      <c r="P18" s="46">
        <v>1.53</v>
      </c>
      <c r="Q18" s="46">
        <v>1.47</v>
      </c>
      <c r="R18" s="46">
        <v>1.49</v>
      </c>
      <c r="S18" s="46">
        <v>1.43</v>
      </c>
    </row>
    <row r="19" spans="1:19" ht="16.5">
      <c r="A19" s="41" t="s">
        <v>906</v>
      </c>
      <c r="B19" s="41" t="s">
        <v>949</v>
      </c>
      <c r="C19" s="41" t="s">
        <v>225</v>
      </c>
      <c r="D19" s="41" t="s">
        <v>920</v>
      </c>
      <c r="E19" s="42" t="str">
        <f t="shared" si="0"/>
        <v>Light TruckCommercialIntermediateYes</v>
      </c>
      <c r="F19" s="41" t="s">
        <v>962</v>
      </c>
      <c r="G19" s="41">
        <v>1.6</v>
      </c>
      <c r="H19" s="41">
        <v>1.25</v>
      </c>
      <c r="I19" s="41">
        <v>1.49</v>
      </c>
      <c r="J19" s="41">
        <v>1.2</v>
      </c>
      <c r="K19" s="41">
        <v>1.1200000000000001</v>
      </c>
      <c r="M19" s="44" t="s">
        <v>963</v>
      </c>
      <c r="N19" s="45" t="s">
        <v>964</v>
      </c>
      <c r="O19" s="46">
        <v>0.65</v>
      </c>
      <c r="P19" s="46">
        <v>1.53</v>
      </c>
      <c r="Q19" s="46">
        <v>1.47</v>
      </c>
      <c r="R19" s="46">
        <v>1.49</v>
      </c>
      <c r="S19" s="46">
        <v>1.43</v>
      </c>
    </row>
    <row r="20" spans="1:19" ht="16.5">
      <c r="A20" s="41" t="s">
        <v>906</v>
      </c>
      <c r="B20" s="41" t="s">
        <v>949</v>
      </c>
      <c r="C20" s="41" t="s">
        <v>916</v>
      </c>
      <c r="D20" s="41" t="s">
        <v>920</v>
      </c>
      <c r="E20" s="42" t="str">
        <f t="shared" si="0"/>
        <v>Light TruckCommercialLong DistanceYes</v>
      </c>
      <c r="F20" s="41" t="s">
        <v>965</v>
      </c>
      <c r="G20" s="41">
        <v>1.65</v>
      </c>
      <c r="H20" s="41">
        <v>1.3</v>
      </c>
      <c r="I20" s="41">
        <v>1.45</v>
      </c>
      <c r="J20" s="41">
        <v>1.58</v>
      </c>
      <c r="K20" s="41">
        <v>1.1599999999999999</v>
      </c>
      <c r="M20" s="44" t="s">
        <v>966</v>
      </c>
      <c r="N20" s="45" t="s">
        <v>967</v>
      </c>
      <c r="O20" s="46">
        <v>0.65</v>
      </c>
      <c r="P20" s="46">
        <v>1.53</v>
      </c>
      <c r="Q20" s="46">
        <v>1.47</v>
      </c>
      <c r="R20" s="46">
        <v>1.49</v>
      </c>
      <c r="S20" s="46">
        <v>1.43</v>
      </c>
    </row>
    <row r="21" spans="1:19" ht="16.5">
      <c r="A21" s="41" t="s">
        <v>968</v>
      </c>
      <c r="B21" s="41" t="s">
        <v>907</v>
      </c>
      <c r="C21" s="41" t="s">
        <v>223</v>
      </c>
      <c r="D21" s="41" t="s">
        <v>908</v>
      </c>
      <c r="E21" s="42" t="str">
        <f t="shared" si="0"/>
        <v>Medium TruckServiceLocalNo</v>
      </c>
      <c r="F21" s="41" t="s">
        <v>969</v>
      </c>
      <c r="G21" s="41">
        <v>1.05</v>
      </c>
      <c r="H21" s="41">
        <v>0.75</v>
      </c>
      <c r="I21" s="41">
        <v>1.03</v>
      </c>
      <c r="J21" s="41">
        <v>0.92</v>
      </c>
      <c r="K21" s="41">
        <v>1.03</v>
      </c>
      <c r="M21" s="44" t="s">
        <v>970</v>
      </c>
      <c r="N21" s="45" t="s">
        <v>971</v>
      </c>
      <c r="O21" s="46">
        <v>0.65</v>
      </c>
      <c r="P21" s="46">
        <v>1.53</v>
      </c>
      <c r="Q21" s="46">
        <v>1.47</v>
      </c>
      <c r="R21" s="46">
        <v>1.49</v>
      </c>
      <c r="S21" s="46">
        <v>1.43</v>
      </c>
    </row>
    <row r="22" spans="1:19" ht="16.5">
      <c r="A22" s="41" t="s">
        <v>968</v>
      </c>
      <c r="B22" s="41" t="s">
        <v>907</v>
      </c>
      <c r="C22" s="41" t="s">
        <v>225</v>
      </c>
      <c r="D22" s="41" t="s">
        <v>908</v>
      </c>
      <c r="E22" s="42" t="str">
        <f t="shared" si="0"/>
        <v>Medium TruckServiceIntermediateNo</v>
      </c>
      <c r="F22" s="41" t="s">
        <v>972</v>
      </c>
      <c r="G22" s="41">
        <v>1.3</v>
      </c>
      <c r="H22" s="41">
        <v>0.9</v>
      </c>
      <c r="I22" s="41">
        <v>1.37</v>
      </c>
      <c r="J22" s="41">
        <v>1.1499999999999999</v>
      </c>
      <c r="K22" s="41">
        <v>1.26</v>
      </c>
      <c r="M22" s="44" t="s">
        <v>973</v>
      </c>
      <c r="N22" s="45" t="s">
        <v>974</v>
      </c>
      <c r="O22" s="46">
        <v>0.65</v>
      </c>
      <c r="P22" s="46">
        <v>1.53</v>
      </c>
      <c r="Q22" s="46">
        <v>1.47</v>
      </c>
      <c r="R22" s="46">
        <v>1.49</v>
      </c>
      <c r="S22" s="46">
        <v>1.43</v>
      </c>
    </row>
    <row r="23" spans="1:19" ht="16.5">
      <c r="A23" s="41" t="s">
        <v>968</v>
      </c>
      <c r="B23" s="41" t="s">
        <v>907</v>
      </c>
      <c r="C23" s="41" t="s">
        <v>223</v>
      </c>
      <c r="D23" s="41" t="s">
        <v>920</v>
      </c>
      <c r="E23" s="42" t="str">
        <f t="shared" si="0"/>
        <v>Medium TruckServiceLocalYes</v>
      </c>
      <c r="F23" s="41" t="s">
        <v>975</v>
      </c>
      <c r="G23" s="41">
        <v>1.05</v>
      </c>
      <c r="H23" s="41">
        <v>0.75</v>
      </c>
      <c r="I23" s="41">
        <v>1.03</v>
      </c>
      <c r="J23" s="41">
        <v>0.92</v>
      </c>
      <c r="K23" s="41">
        <v>1.03</v>
      </c>
      <c r="M23" s="44" t="s">
        <v>976</v>
      </c>
      <c r="N23" s="45" t="s">
        <v>977</v>
      </c>
      <c r="O23" s="46">
        <v>0.3</v>
      </c>
      <c r="P23" s="46">
        <v>1.36</v>
      </c>
      <c r="Q23" s="46">
        <v>1.4</v>
      </c>
      <c r="R23" s="46">
        <v>1.68</v>
      </c>
      <c r="S23" s="46">
        <v>1.38</v>
      </c>
    </row>
    <row r="24" spans="1:19" ht="16.5">
      <c r="A24" s="41" t="s">
        <v>968</v>
      </c>
      <c r="B24" s="41" t="s">
        <v>907</v>
      </c>
      <c r="C24" s="41" t="s">
        <v>225</v>
      </c>
      <c r="D24" s="41" t="s">
        <v>920</v>
      </c>
      <c r="E24" s="42" t="str">
        <f t="shared" si="0"/>
        <v>Medium TruckServiceIntermediateYes</v>
      </c>
      <c r="F24" s="41" t="s">
        <v>978</v>
      </c>
      <c r="G24" s="41">
        <v>1.3</v>
      </c>
      <c r="H24" s="41">
        <v>0.9</v>
      </c>
      <c r="I24" s="41">
        <v>1.37</v>
      </c>
      <c r="J24" s="41">
        <v>1.1499999999999999</v>
      </c>
      <c r="K24" s="41">
        <v>1.26</v>
      </c>
      <c r="M24" s="44" t="s">
        <v>979</v>
      </c>
      <c r="N24" s="45" t="s">
        <v>980</v>
      </c>
      <c r="O24" s="46">
        <v>0.3</v>
      </c>
      <c r="P24" s="46">
        <v>1.36</v>
      </c>
      <c r="Q24" s="46">
        <v>1.4</v>
      </c>
      <c r="R24" s="46">
        <v>1.68</v>
      </c>
      <c r="S24" s="46">
        <v>1.38</v>
      </c>
    </row>
    <row r="25" spans="1:19" ht="16.5">
      <c r="A25" s="41" t="s">
        <v>968</v>
      </c>
      <c r="B25" s="41" t="s">
        <v>930</v>
      </c>
      <c r="C25" s="41" t="s">
        <v>223</v>
      </c>
      <c r="D25" s="41" t="s">
        <v>908</v>
      </c>
      <c r="E25" s="42" t="str">
        <f t="shared" si="0"/>
        <v>Medium TruckRetailLocalNo</v>
      </c>
      <c r="F25" s="41" t="s">
        <v>981</v>
      </c>
      <c r="G25" s="41">
        <v>1.55</v>
      </c>
      <c r="H25" s="41">
        <v>0.8</v>
      </c>
      <c r="I25" s="41">
        <v>1.43</v>
      </c>
      <c r="J25" s="41">
        <v>1.04</v>
      </c>
      <c r="K25" s="41">
        <v>0.82</v>
      </c>
      <c r="M25" s="44" t="s">
        <v>982</v>
      </c>
      <c r="N25" s="45" t="s">
        <v>983</v>
      </c>
      <c r="O25" s="46">
        <v>0.3</v>
      </c>
      <c r="P25" s="46">
        <v>2.0099999999999998</v>
      </c>
      <c r="Q25" s="46">
        <v>1.4</v>
      </c>
      <c r="R25" s="46">
        <v>1.68</v>
      </c>
      <c r="S25" s="46">
        <v>2.35</v>
      </c>
    </row>
    <row r="26" spans="1:19" ht="16.5">
      <c r="A26" s="41" t="s">
        <v>968</v>
      </c>
      <c r="B26" s="41" t="s">
        <v>930</v>
      </c>
      <c r="C26" s="41" t="s">
        <v>225</v>
      </c>
      <c r="D26" s="41" t="s">
        <v>908</v>
      </c>
      <c r="E26" s="42" t="str">
        <f t="shared" si="0"/>
        <v>Medium TruckRetailIntermediateNo</v>
      </c>
      <c r="F26" s="41" t="s">
        <v>984</v>
      </c>
      <c r="G26" s="41">
        <v>1.9</v>
      </c>
      <c r="H26" s="41">
        <v>0.95</v>
      </c>
      <c r="I26" s="41">
        <v>1.9</v>
      </c>
      <c r="J26" s="41">
        <v>1.29</v>
      </c>
      <c r="K26" s="41">
        <v>1.01</v>
      </c>
      <c r="M26" s="44" t="s">
        <v>985</v>
      </c>
      <c r="N26" s="45" t="s">
        <v>986</v>
      </c>
      <c r="O26" s="46">
        <v>0.3</v>
      </c>
      <c r="P26" s="46">
        <v>1.36</v>
      </c>
      <c r="Q26" s="46">
        <v>1.4</v>
      </c>
      <c r="R26" s="46">
        <v>1.68</v>
      </c>
      <c r="S26" s="46">
        <v>1.38</v>
      </c>
    </row>
    <row r="27" spans="1:19" ht="16.5">
      <c r="A27" s="41" t="s">
        <v>968</v>
      </c>
      <c r="B27" s="41" t="s">
        <v>930</v>
      </c>
      <c r="C27" s="41" t="s">
        <v>223</v>
      </c>
      <c r="D27" s="41" t="s">
        <v>920</v>
      </c>
      <c r="E27" s="42" t="str">
        <f t="shared" si="0"/>
        <v>Medium TruckRetailLocalYes</v>
      </c>
      <c r="F27" s="41" t="s">
        <v>987</v>
      </c>
      <c r="G27" s="41">
        <v>1.55</v>
      </c>
      <c r="H27" s="41">
        <v>0.8</v>
      </c>
      <c r="I27" s="41">
        <v>1.43</v>
      </c>
      <c r="J27" s="41">
        <v>1.04</v>
      </c>
      <c r="K27" s="41">
        <v>0.82</v>
      </c>
      <c r="M27" s="44" t="s">
        <v>988</v>
      </c>
      <c r="N27" s="45" t="s">
        <v>989</v>
      </c>
      <c r="O27" s="46">
        <v>0.3</v>
      </c>
      <c r="P27" s="46">
        <v>1.36</v>
      </c>
      <c r="Q27" s="46">
        <v>1.4</v>
      </c>
      <c r="R27" s="46">
        <v>1.68</v>
      </c>
      <c r="S27" s="46">
        <v>1.38</v>
      </c>
    </row>
    <row r="28" spans="1:19" ht="16.5">
      <c r="A28" s="41" t="s">
        <v>968</v>
      </c>
      <c r="B28" s="41" t="s">
        <v>930</v>
      </c>
      <c r="C28" s="41" t="s">
        <v>225</v>
      </c>
      <c r="D28" s="41" t="s">
        <v>920</v>
      </c>
      <c r="E28" s="42" t="str">
        <f t="shared" si="0"/>
        <v>Medium TruckRetailIntermediateYes</v>
      </c>
      <c r="F28" s="41" t="s">
        <v>990</v>
      </c>
      <c r="G28" s="41">
        <v>1.9</v>
      </c>
      <c r="H28" s="41">
        <v>0.95</v>
      </c>
      <c r="I28" s="41">
        <v>1.9</v>
      </c>
      <c r="J28" s="41">
        <v>1.29</v>
      </c>
      <c r="K28" s="41">
        <v>1.01</v>
      </c>
      <c r="M28" s="44" t="s">
        <v>991</v>
      </c>
      <c r="N28" s="45" t="s">
        <v>992</v>
      </c>
      <c r="O28" s="46">
        <v>-0.5</v>
      </c>
      <c r="P28" s="46">
        <v>0.49</v>
      </c>
      <c r="Q28" s="46">
        <v>0.87</v>
      </c>
      <c r="R28" s="46">
        <v>0.87</v>
      </c>
      <c r="S28" s="46">
        <v>0.76</v>
      </c>
    </row>
    <row r="29" spans="1:19" ht="16.5">
      <c r="A29" s="41" t="s">
        <v>968</v>
      </c>
      <c r="B29" s="41" t="s">
        <v>949</v>
      </c>
      <c r="C29" s="41" t="s">
        <v>223</v>
      </c>
      <c r="D29" s="41" t="s">
        <v>908</v>
      </c>
      <c r="E29" s="42" t="str">
        <f t="shared" si="0"/>
        <v>Medium TruckCommercialLocalNo</v>
      </c>
      <c r="F29" s="41" t="s">
        <v>993</v>
      </c>
      <c r="G29" s="41">
        <v>1.4</v>
      </c>
      <c r="H29" s="41">
        <v>0.85</v>
      </c>
      <c r="I29" s="41">
        <v>1.1499999999999999</v>
      </c>
      <c r="J29" s="41">
        <v>1.01</v>
      </c>
      <c r="K29" s="41">
        <v>0.94</v>
      </c>
      <c r="M29" s="44" t="s">
        <v>994</v>
      </c>
      <c r="N29" s="45" t="s">
        <v>995</v>
      </c>
      <c r="O29" s="46">
        <v>-0.5</v>
      </c>
      <c r="P29" s="46">
        <v>0.49</v>
      </c>
      <c r="Q29" s="46">
        <v>0.91</v>
      </c>
      <c r="R29" s="46">
        <v>0.87</v>
      </c>
      <c r="S29" s="46">
        <v>0.76</v>
      </c>
    </row>
    <row r="30" spans="1:19" ht="16.5">
      <c r="A30" s="41" t="s">
        <v>968</v>
      </c>
      <c r="B30" s="41" t="s">
        <v>949</v>
      </c>
      <c r="C30" s="41" t="s">
        <v>225</v>
      </c>
      <c r="D30" s="41" t="s">
        <v>908</v>
      </c>
      <c r="E30" s="42" t="str">
        <f t="shared" si="0"/>
        <v>Medium TruckCommercialIntermediateNo</v>
      </c>
      <c r="F30" s="41" t="s">
        <v>996</v>
      </c>
      <c r="G30" s="41">
        <v>1.7</v>
      </c>
      <c r="H30" s="41">
        <v>1</v>
      </c>
      <c r="I30" s="41">
        <v>1.53</v>
      </c>
      <c r="J30" s="41">
        <v>1.26</v>
      </c>
      <c r="K30" s="41">
        <v>1.1499999999999999</v>
      </c>
      <c r="M30" s="44" t="s">
        <v>997</v>
      </c>
      <c r="N30" s="45" t="s">
        <v>998</v>
      </c>
      <c r="O30" s="46">
        <v>-0.5</v>
      </c>
      <c r="P30" s="46">
        <v>0.49</v>
      </c>
      <c r="Q30" s="46">
        <v>0.91</v>
      </c>
      <c r="R30" s="46">
        <v>0.87</v>
      </c>
      <c r="S30" s="46">
        <v>0.76</v>
      </c>
    </row>
    <row r="31" spans="1:19" ht="16.5">
      <c r="A31" s="41" t="s">
        <v>968</v>
      </c>
      <c r="B31" s="41" t="s">
        <v>949</v>
      </c>
      <c r="C31" s="41" t="s">
        <v>223</v>
      </c>
      <c r="D31" s="41" t="s">
        <v>920</v>
      </c>
      <c r="E31" s="42" t="str">
        <f t="shared" si="0"/>
        <v>Medium TruckCommercialLocalYes</v>
      </c>
      <c r="F31" s="41" t="s">
        <v>999</v>
      </c>
      <c r="G31" s="41">
        <v>1.4</v>
      </c>
      <c r="H31" s="41">
        <v>0.85</v>
      </c>
      <c r="I31" s="41">
        <v>1.1499999999999999</v>
      </c>
      <c r="J31" s="41">
        <v>1.01</v>
      </c>
      <c r="K31" s="41">
        <v>0.94</v>
      </c>
      <c r="M31" s="44" t="s">
        <v>1000</v>
      </c>
      <c r="N31" s="45" t="s">
        <v>1001</v>
      </c>
      <c r="O31" s="46">
        <v>-0.1</v>
      </c>
      <c r="P31" s="46">
        <v>0.89</v>
      </c>
      <c r="Q31" s="46">
        <v>0.83</v>
      </c>
      <c r="R31" s="46">
        <v>1.83</v>
      </c>
      <c r="S31" s="46">
        <v>0.93</v>
      </c>
    </row>
    <row r="32" spans="1:19" ht="16.5">
      <c r="A32" s="41" t="s">
        <v>968</v>
      </c>
      <c r="B32" s="41" t="s">
        <v>949</v>
      </c>
      <c r="C32" s="41" t="s">
        <v>225</v>
      </c>
      <c r="D32" s="41" t="s">
        <v>920</v>
      </c>
      <c r="E32" s="42" t="str">
        <f t="shared" si="0"/>
        <v>Medium TruckCommercialIntermediateYes</v>
      </c>
      <c r="F32" s="41" t="s">
        <v>1002</v>
      </c>
      <c r="G32" s="41">
        <v>1.7</v>
      </c>
      <c r="H32" s="41">
        <v>1</v>
      </c>
      <c r="I32" s="41">
        <v>1.53</v>
      </c>
      <c r="J32" s="41">
        <v>1.26</v>
      </c>
      <c r="K32" s="41">
        <v>1.1499999999999999</v>
      </c>
      <c r="M32" s="44" t="s">
        <v>1003</v>
      </c>
      <c r="N32" s="45" t="s">
        <v>1004</v>
      </c>
      <c r="O32" s="46">
        <v>-0.1</v>
      </c>
      <c r="P32" s="46">
        <v>1.4</v>
      </c>
      <c r="Q32" s="46">
        <v>1.07</v>
      </c>
      <c r="R32" s="46">
        <v>1.83</v>
      </c>
      <c r="S32" s="46">
        <v>0.93</v>
      </c>
    </row>
    <row r="33" spans="1:19" ht="16.5">
      <c r="A33" s="41" t="s">
        <v>1005</v>
      </c>
      <c r="B33" s="41" t="s">
        <v>907</v>
      </c>
      <c r="C33" s="41" t="s">
        <v>223</v>
      </c>
      <c r="D33" s="41" t="s">
        <v>908</v>
      </c>
      <c r="E33" s="42" t="str">
        <f t="shared" si="0"/>
        <v>Heavy TruckServiceLocalNo</v>
      </c>
      <c r="F33" s="41" t="s">
        <v>1006</v>
      </c>
      <c r="G33" s="41">
        <v>1.1000000000000001</v>
      </c>
      <c r="H33" s="41">
        <v>0.75</v>
      </c>
      <c r="I33" s="41">
        <v>1.01</v>
      </c>
      <c r="J33" s="41">
        <v>1.1000000000000001</v>
      </c>
      <c r="K33" s="41">
        <v>0.91</v>
      </c>
      <c r="M33" s="44" t="s">
        <v>1007</v>
      </c>
      <c r="N33" s="45" t="s">
        <v>1008</v>
      </c>
      <c r="O33" s="46">
        <v>-0.1</v>
      </c>
      <c r="P33" s="46">
        <v>0.89</v>
      </c>
      <c r="Q33" s="46">
        <v>0.83</v>
      </c>
      <c r="R33" s="46">
        <v>1.83</v>
      </c>
      <c r="S33" s="46">
        <v>0.93</v>
      </c>
    </row>
    <row r="34" spans="1:19" ht="16.5">
      <c r="A34" s="41" t="s">
        <v>1005</v>
      </c>
      <c r="B34" s="41" t="s">
        <v>907</v>
      </c>
      <c r="C34" s="41" t="s">
        <v>225</v>
      </c>
      <c r="D34" s="41" t="s">
        <v>908</v>
      </c>
      <c r="E34" s="42" t="str">
        <f t="shared" si="0"/>
        <v>Heavy TruckServiceIntermediateNo</v>
      </c>
      <c r="F34" s="41" t="s">
        <v>1009</v>
      </c>
      <c r="G34" s="41">
        <v>1.4</v>
      </c>
      <c r="H34" s="41">
        <v>0.9</v>
      </c>
      <c r="I34" s="41">
        <v>1.35</v>
      </c>
      <c r="J34" s="41">
        <v>1.38</v>
      </c>
      <c r="K34" s="41">
        <v>1.1100000000000001</v>
      </c>
      <c r="M34" s="44" t="s">
        <v>1010</v>
      </c>
      <c r="N34" s="45" t="s">
        <v>1011</v>
      </c>
      <c r="O34" s="46">
        <v>-0.1</v>
      </c>
      <c r="P34" s="46">
        <v>0.89</v>
      </c>
      <c r="Q34" s="46">
        <v>0.83</v>
      </c>
      <c r="R34" s="46">
        <v>1.83</v>
      </c>
      <c r="S34" s="46">
        <v>0.93</v>
      </c>
    </row>
    <row r="35" spans="1:19" ht="16.5">
      <c r="A35" s="41" t="s">
        <v>1005</v>
      </c>
      <c r="B35" s="41" t="s">
        <v>907</v>
      </c>
      <c r="C35" s="41" t="s">
        <v>223</v>
      </c>
      <c r="D35" s="41" t="s">
        <v>920</v>
      </c>
      <c r="E35" s="42" t="str">
        <f t="shared" si="0"/>
        <v>Heavy TruckServiceLocalYes</v>
      </c>
      <c r="F35" s="41" t="s">
        <v>1012</v>
      </c>
      <c r="G35" s="41">
        <v>1.1000000000000001</v>
      </c>
      <c r="H35" s="41">
        <v>0.75</v>
      </c>
      <c r="I35" s="41">
        <v>1.01</v>
      </c>
      <c r="J35" s="41">
        <v>1.1000000000000001</v>
      </c>
      <c r="K35" s="41">
        <v>0.91</v>
      </c>
      <c r="M35" s="44" t="s">
        <v>1013</v>
      </c>
      <c r="N35" s="45" t="s">
        <v>1014</v>
      </c>
      <c r="O35" s="46">
        <v>-0.1</v>
      </c>
      <c r="P35" s="46">
        <v>0.89</v>
      </c>
      <c r="Q35" s="46">
        <v>0.83</v>
      </c>
      <c r="R35" s="46">
        <v>1.83</v>
      </c>
      <c r="S35" s="46">
        <v>0.93</v>
      </c>
    </row>
    <row r="36" spans="1:19" ht="16.5">
      <c r="A36" s="41" t="s">
        <v>1005</v>
      </c>
      <c r="B36" s="41" t="s">
        <v>907</v>
      </c>
      <c r="C36" s="41" t="s">
        <v>225</v>
      </c>
      <c r="D36" s="41" t="s">
        <v>920</v>
      </c>
      <c r="E36" s="42" t="str">
        <f t="shared" si="0"/>
        <v>Heavy TruckServiceIntermediateYes</v>
      </c>
      <c r="F36" s="41" t="s">
        <v>1015</v>
      </c>
      <c r="G36" s="41">
        <v>1.4</v>
      </c>
      <c r="H36" s="41">
        <v>0.9</v>
      </c>
      <c r="I36" s="41">
        <v>1.35</v>
      </c>
      <c r="J36" s="41">
        <v>1.38</v>
      </c>
      <c r="K36" s="41">
        <v>1.1100000000000001</v>
      </c>
      <c r="M36" s="44" t="s">
        <v>1016</v>
      </c>
      <c r="N36" s="45" t="s">
        <v>1017</v>
      </c>
      <c r="O36" s="46">
        <v>-0.05</v>
      </c>
      <c r="P36" s="46">
        <v>1</v>
      </c>
      <c r="Q36" s="46">
        <v>1.07</v>
      </c>
      <c r="R36" s="46">
        <v>0.49</v>
      </c>
      <c r="S36" s="46">
        <v>1.06</v>
      </c>
    </row>
    <row r="37" spans="1:19" ht="16.5">
      <c r="A37" s="41" t="s">
        <v>1005</v>
      </c>
      <c r="B37" s="41" t="s">
        <v>930</v>
      </c>
      <c r="C37" s="41" t="s">
        <v>223</v>
      </c>
      <c r="D37" s="41" t="s">
        <v>908</v>
      </c>
      <c r="E37" s="42" t="str">
        <f t="shared" si="0"/>
        <v>Heavy TruckRetailLocalNo</v>
      </c>
      <c r="F37" s="41" t="s">
        <v>1018</v>
      </c>
      <c r="G37" s="41">
        <v>1.6</v>
      </c>
      <c r="H37" s="41">
        <v>0.8</v>
      </c>
      <c r="I37" s="41">
        <v>1.41</v>
      </c>
      <c r="J37" s="41">
        <v>1.25</v>
      </c>
      <c r="K37" s="41">
        <v>0.73</v>
      </c>
      <c r="M37" s="44" t="s">
        <v>1019</v>
      </c>
      <c r="N37" s="45" t="s">
        <v>1020</v>
      </c>
      <c r="O37" s="46">
        <v>-0.05</v>
      </c>
      <c r="P37" s="46">
        <v>1</v>
      </c>
      <c r="Q37" s="46">
        <v>1.07</v>
      </c>
      <c r="R37" s="46">
        <v>0.55000000000000004</v>
      </c>
      <c r="S37" s="46">
        <v>1.06</v>
      </c>
    </row>
    <row r="38" spans="1:19" ht="16.5">
      <c r="A38" s="41" t="s">
        <v>1005</v>
      </c>
      <c r="B38" s="41" t="s">
        <v>930</v>
      </c>
      <c r="C38" s="41" t="s">
        <v>225</v>
      </c>
      <c r="D38" s="41" t="s">
        <v>908</v>
      </c>
      <c r="E38" s="42" t="str">
        <f t="shared" si="0"/>
        <v>Heavy TruckRetailIntermediateNo</v>
      </c>
      <c r="F38" s="41" t="s">
        <v>1021</v>
      </c>
      <c r="G38" s="41">
        <v>2.0499999999999998</v>
      </c>
      <c r="H38" s="41">
        <v>0.95</v>
      </c>
      <c r="I38" s="41">
        <v>1.87</v>
      </c>
      <c r="J38" s="41">
        <v>1.56</v>
      </c>
      <c r="K38" s="41">
        <v>0.89</v>
      </c>
      <c r="M38" s="44" t="s">
        <v>1022</v>
      </c>
      <c r="N38" s="45" t="s">
        <v>1023</v>
      </c>
      <c r="O38" s="46">
        <v>-0.05</v>
      </c>
      <c r="P38" s="46">
        <v>1</v>
      </c>
      <c r="Q38" s="46">
        <v>1</v>
      </c>
      <c r="R38" s="46">
        <v>0.56000000000000005</v>
      </c>
      <c r="S38" s="46">
        <v>0.91</v>
      </c>
    </row>
    <row r="39" spans="1:19" ht="16.5">
      <c r="A39" s="41" t="s">
        <v>1005</v>
      </c>
      <c r="B39" s="41" t="s">
        <v>930</v>
      </c>
      <c r="C39" s="41" t="s">
        <v>223</v>
      </c>
      <c r="D39" s="41" t="s">
        <v>920</v>
      </c>
      <c r="E39" s="42" t="str">
        <f t="shared" si="0"/>
        <v>Heavy TruckRetailLocalYes</v>
      </c>
      <c r="F39" s="41" t="s">
        <v>1024</v>
      </c>
      <c r="G39" s="41">
        <v>1.6</v>
      </c>
      <c r="H39" s="41">
        <v>0.8</v>
      </c>
      <c r="I39" s="41">
        <v>1.41</v>
      </c>
      <c r="J39" s="41">
        <v>1.25</v>
      </c>
      <c r="K39" s="41">
        <v>0.73</v>
      </c>
      <c r="M39" s="44" t="s">
        <v>1025</v>
      </c>
      <c r="N39" s="45" t="s">
        <v>1026</v>
      </c>
      <c r="O39" s="46">
        <v>-0.05</v>
      </c>
      <c r="P39" s="46">
        <v>0.86</v>
      </c>
      <c r="Q39" s="46">
        <v>1.04</v>
      </c>
      <c r="R39" s="46">
        <v>0.72</v>
      </c>
      <c r="S39" s="46">
        <v>1.06</v>
      </c>
    </row>
    <row r="40" spans="1:19" ht="16.5">
      <c r="A40" s="41" t="s">
        <v>1005</v>
      </c>
      <c r="B40" s="41" t="s">
        <v>930</v>
      </c>
      <c r="C40" s="41" t="s">
        <v>225</v>
      </c>
      <c r="D40" s="41" t="s">
        <v>920</v>
      </c>
      <c r="E40" s="42" t="str">
        <f t="shared" si="0"/>
        <v>Heavy TruckRetailIntermediateYes</v>
      </c>
      <c r="F40" s="41" t="s">
        <v>1027</v>
      </c>
      <c r="G40" s="41">
        <v>2.0499999999999998</v>
      </c>
      <c r="H40" s="41">
        <v>0.95</v>
      </c>
      <c r="I40" s="41">
        <v>1.87</v>
      </c>
      <c r="J40" s="41">
        <v>1.56</v>
      </c>
      <c r="K40" s="41">
        <v>0.89</v>
      </c>
      <c r="M40" s="44" t="s">
        <v>1028</v>
      </c>
      <c r="N40" s="45" t="s">
        <v>1029</v>
      </c>
      <c r="O40" s="46">
        <v>-0.05</v>
      </c>
      <c r="P40" s="46">
        <v>1</v>
      </c>
      <c r="Q40" s="46">
        <v>1.1000000000000001</v>
      </c>
      <c r="R40" s="46">
        <v>0.72</v>
      </c>
      <c r="S40" s="46">
        <v>1.06</v>
      </c>
    </row>
    <row r="41" spans="1:19" ht="16.5">
      <c r="A41" s="41" t="s">
        <v>1005</v>
      </c>
      <c r="B41" s="41" t="s">
        <v>949</v>
      </c>
      <c r="C41" s="41" t="s">
        <v>223</v>
      </c>
      <c r="D41" s="41" t="s">
        <v>908</v>
      </c>
      <c r="E41" s="42" t="str">
        <f t="shared" si="0"/>
        <v>Heavy TruckCommercialLocalNo</v>
      </c>
      <c r="F41" s="41" t="s">
        <v>1030</v>
      </c>
      <c r="G41" s="41">
        <v>1.45</v>
      </c>
      <c r="H41" s="41">
        <v>0.85</v>
      </c>
      <c r="I41" s="41">
        <v>1.1399999999999999</v>
      </c>
      <c r="J41" s="41">
        <v>1.22</v>
      </c>
      <c r="K41" s="41">
        <v>0.83</v>
      </c>
      <c r="M41" s="44" t="s">
        <v>1031</v>
      </c>
      <c r="N41" s="45" t="s">
        <v>1032</v>
      </c>
      <c r="O41" s="46">
        <v>-0.05</v>
      </c>
      <c r="P41" s="46">
        <v>1</v>
      </c>
      <c r="Q41" s="46">
        <v>1.1000000000000001</v>
      </c>
      <c r="R41" s="46">
        <v>0.72</v>
      </c>
      <c r="S41" s="46">
        <v>1.06</v>
      </c>
    </row>
    <row r="42" spans="1:19" ht="16.5">
      <c r="A42" s="41" t="s">
        <v>1005</v>
      </c>
      <c r="B42" s="41" t="s">
        <v>949</v>
      </c>
      <c r="C42" s="41" t="s">
        <v>225</v>
      </c>
      <c r="D42" s="41" t="s">
        <v>908</v>
      </c>
      <c r="E42" s="42" t="str">
        <f t="shared" si="0"/>
        <v>Heavy TruckCommercialIntermediateNo</v>
      </c>
      <c r="F42" s="41" t="s">
        <v>1033</v>
      </c>
      <c r="G42" s="41">
        <v>1.8</v>
      </c>
      <c r="H42" s="41">
        <v>1</v>
      </c>
      <c r="I42" s="41">
        <v>1.51</v>
      </c>
      <c r="J42" s="41">
        <v>1.52</v>
      </c>
      <c r="K42" s="41">
        <v>1.02</v>
      </c>
      <c r="M42" s="44" t="s">
        <v>1034</v>
      </c>
      <c r="N42" s="45" t="s">
        <v>1035</v>
      </c>
      <c r="O42" s="46">
        <v>0.35</v>
      </c>
      <c r="P42" s="46">
        <v>1.21</v>
      </c>
      <c r="Q42" s="46">
        <v>1.94</v>
      </c>
      <c r="R42" s="46">
        <v>1</v>
      </c>
      <c r="S42" s="46">
        <v>1</v>
      </c>
    </row>
    <row r="43" spans="1:19" ht="16.5">
      <c r="A43" s="41" t="s">
        <v>1005</v>
      </c>
      <c r="B43" s="41" t="s">
        <v>949</v>
      </c>
      <c r="C43" s="41" t="s">
        <v>223</v>
      </c>
      <c r="D43" s="41" t="s">
        <v>920</v>
      </c>
      <c r="E43" s="42" t="str">
        <f t="shared" si="0"/>
        <v>Heavy TruckCommercialLocalYes</v>
      </c>
      <c r="F43" s="41" t="s">
        <v>1036</v>
      </c>
      <c r="G43" s="41">
        <v>1.45</v>
      </c>
      <c r="H43" s="41">
        <v>0.85</v>
      </c>
      <c r="I43" s="41">
        <v>1.1399999999999999</v>
      </c>
      <c r="J43" s="41">
        <v>1.22</v>
      </c>
      <c r="K43" s="41">
        <v>0.83</v>
      </c>
      <c r="M43" s="44" t="s">
        <v>1037</v>
      </c>
      <c r="N43" s="45" t="s">
        <v>1038</v>
      </c>
      <c r="O43" s="46">
        <v>0</v>
      </c>
      <c r="P43" s="46">
        <v>1</v>
      </c>
      <c r="Q43" s="46">
        <v>1</v>
      </c>
      <c r="R43" s="46">
        <v>1</v>
      </c>
      <c r="S43" s="46">
        <v>1</v>
      </c>
    </row>
    <row r="44" spans="1:19" ht="15">
      <c r="A44" s="41" t="s">
        <v>1005</v>
      </c>
      <c r="B44" s="41" t="s">
        <v>949</v>
      </c>
      <c r="C44" s="41" t="s">
        <v>225</v>
      </c>
      <c r="D44" s="41" t="s">
        <v>920</v>
      </c>
      <c r="E44" s="42" t="str">
        <f t="shared" si="0"/>
        <v>Heavy TruckCommercialIntermediateYes</v>
      </c>
      <c r="F44" s="41" t="s">
        <v>1039</v>
      </c>
      <c r="G44" s="41">
        <v>1.8</v>
      </c>
      <c r="H44" s="41">
        <v>1</v>
      </c>
      <c r="I44" s="41">
        <v>1.51</v>
      </c>
      <c r="J44" s="41">
        <v>1.52</v>
      </c>
      <c r="K44" s="41">
        <v>1.02</v>
      </c>
    </row>
    <row r="45" spans="1:19" ht="15">
      <c r="A45" s="41" t="s">
        <v>1040</v>
      </c>
      <c r="B45" s="41" t="s">
        <v>907</v>
      </c>
      <c r="C45" s="41" t="s">
        <v>223</v>
      </c>
      <c r="D45" s="41" t="s">
        <v>908</v>
      </c>
      <c r="E45" s="42" t="str">
        <f t="shared" si="0"/>
        <v>Heavy Truck-TractorServiceLocalNo</v>
      </c>
      <c r="F45" s="41" t="s">
        <v>1041</v>
      </c>
      <c r="G45" s="41">
        <v>1.4</v>
      </c>
      <c r="H45" s="41">
        <v>0.75</v>
      </c>
      <c r="I45" s="41">
        <v>1.33</v>
      </c>
      <c r="J45" s="41">
        <v>1.39</v>
      </c>
      <c r="K45" s="41">
        <v>1.01</v>
      </c>
    </row>
    <row r="46" spans="1:19" ht="15">
      <c r="A46" s="41" t="s">
        <v>1040</v>
      </c>
      <c r="B46" s="41" t="s">
        <v>907</v>
      </c>
      <c r="C46" s="41" t="s">
        <v>225</v>
      </c>
      <c r="D46" s="41" t="s">
        <v>908</v>
      </c>
      <c r="E46" s="42" t="str">
        <f t="shared" si="0"/>
        <v>Heavy Truck-TractorServiceIntermediateNo</v>
      </c>
      <c r="F46" s="41" t="s">
        <v>1042</v>
      </c>
      <c r="G46" s="41">
        <v>1.75</v>
      </c>
      <c r="H46" s="41">
        <v>0.85</v>
      </c>
      <c r="I46" s="41">
        <v>1.77</v>
      </c>
      <c r="J46" s="41">
        <v>1.74</v>
      </c>
      <c r="K46" s="41">
        <v>1.23</v>
      </c>
    </row>
    <row r="47" spans="1:19" ht="15">
      <c r="A47" s="41" t="s">
        <v>1040</v>
      </c>
      <c r="B47" s="41" t="s">
        <v>907</v>
      </c>
      <c r="C47" s="41" t="s">
        <v>223</v>
      </c>
      <c r="D47" s="41" t="s">
        <v>920</v>
      </c>
      <c r="E47" s="42" t="str">
        <f t="shared" si="0"/>
        <v>Heavy Truck-TractorServiceLocalYes</v>
      </c>
      <c r="F47" s="41" t="s">
        <v>1043</v>
      </c>
      <c r="G47" s="41">
        <v>1.4</v>
      </c>
      <c r="H47" s="41">
        <v>0.75</v>
      </c>
      <c r="I47" s="41">
        <v>1.33</v>
      </c>
      <c r="J47" s="41">
        <v>1.39</v>
      </c>
      <c r="K47" s="41">
        <v>1.01</v>
      </c>
    </row>
    <row r="48" spans="1:19" ht="15">
      <c r="A48" s="41" t="s">
        <v>1040</v>
      </c>
      <c r="B48" s="41" t="s">
        <v>907</v>
      </c>
      <c r="C48" s="41" t="s">
        <v>225</v>
      </c>
      <c r="D48" s="41" t="s">
        <v>920</v>
      </c>
      <c r="E48" s="42" t="str">
        <f t="shared" si="0"/>
        <v>Heavy Truck-TractorServiceIntermediateYes</v>
      </c>
      <c r="F48" s="41" t="s">
        <v>1044</v>
      </c>
      <c r="G48" s="41">
        <v>1.75</v>
      </c>
      <c r="H48" s="41">
        <v>0.85</v>
      </c>
      <c r="I48" s="41">
        <v>1.77</v>
      </c>
      <c r="J48" s="41">
        <v>1.74</v>
      </c>
      <c r="K48" s="41">
        <v>1.23</v>
      </c>
    </row>
    <row r="49" spans="1:11" ht="15">
      <c r="A49" s="41" t="s">
        <v>1040</v>
      </c>
      <c r="B49" s="41" t="s">
        <v>930</v>
      </c>
      <c r="C49" s="41" t="s">
        <v>223</v>
      </c>
      <c r="D49" s="41" t="s">
        <v>908</v>
      </c>
      <c r="E49" s="42" t="str">
        <f t="shared" si="0"/>
        <v>Heavy Truck-TractorRetailLocalNo</v>
      </c>
      <c r="F49" s="41" t="s">
        <v>1045</v>
      </c>
      <c r="G49" s="41">
        <v>2</v>
      </c>
      <c r="H49" s="41">
        <v>0.8</v>
      </c>
      <c r="I49" s="41">
        <v>1.85</v>
      </c>
      <c r="J49" s="41">
        <v>1.57</v>
      </c>
      <c r="K49" s="41">
        <v>0.81</v>
      </c>
    </row>
    <row r="50" spans="1:11" ht="15">
      <c r="A50" s="41" t="s">
        <v>1040</v>
      </c>
      <c r="B50" s="41" t="s">
        <v>930</v>
      </c>
      <c r="C50" s="41" t="s">
        <v>225</v>
      </c>
      <c r="D50" s="41" t="s">
        <v>908</v>
      </c>
      <c r="E50" s="42" t="str">
        <f t="shared" si="0"/>
        <v>Heavy Truck-TractorRetailIntermediateNo</v>
      </c>
      <c r="F50" s="41" t="s">
        <v>1046</v>
      </c>
      <c r="G50" s="41">
        <v>2.5499999999999998</v>
      </c>
      <c r="H50" s="41">
        <v>0.9</v>
      </c>
      <c r="I50" s="41">
        <v>2.46</v>
      </c>
      <c r="J50" s="41">
        <v>1.96</v>
      </c>
      <c r="K50" s="41">
        <v>0.99</v>
      </c>
    </row>
    <row r="51" spans="1:11" ht="15">
      <c r="A51" s="41" t="s">
        <v>1040</v>
      </c>
      <c r="B51" s="41" t="s">
        <v>930</v>
      </c>
      <c r="C51" s="41" t="s">
        <v>223</v>
      </c>
      <c r="D51" s="41" t="s">
        <v>920</v>
      </c>
      <c r="E51" s="42" t="str">
        <f t="shared" si="0"/>
        <v>Heavy Truck-TractorRetailLocalYes</v>
      </c>
      <c r="F51" s="41" t="s">
        <v>1047</v>
      </c>
      <c r="G51" s="41">
        <v>2</v>
      </c>
      <c r="H51" s="41">
        <v>0.8</v>
      </c>
      <c r="I51" s="41">
        <v>1.85</v>
      </c>
      <c r="J51" s="41">
        <v>1.57</v>
      </c>
      <c r="K51" s="41">
        <v>0.81</v>
      </c>
    </row>
    <row r="52" spans="1:11" ht="15">
      <c r="A52" s="41" t="s">
        <v>1040</v>
      </c>
      <c r="B52" s="41" t="s">
        <v>930</v>
      </c>
      <c r="C52" s="41" t="s">
        <v>225</v>
      </c>
      <c r="D52" s="41" t="s">
        <v>920</v>
      </c>
      <c r="E52" s="42" t="str">
        <f t="shared" si="0"/>
        <v>Heavy Truck-TractorRetailIntermediateYes</v>
      </c>
      <c r="F52" s="41" t="s">
        <v>1048</v>
      </c>
      <c r="G52" s="41">
        <v>2.5499999999999998</v>
      </c>
      <c r="H52" s="41">
        <v>0.9</v>
      </c>
      <c r="I52" s="41">
        <v>2.46</v>
      </c>
      <c r="J52" s="41">
        <v>1.96</v>
      </c>
      <c r="K52" s="41">
        <v>0.99</v>
      </c>
    </row>
    <row r="53" spans="1:11" ht="15">
      <c r="A53" s="41" t="s">
        <v>1040</v>
      </c>
      <c r="B53" s="41" t="s">
        <v>949</v>
      </c>
      <c r="C53" s="41" t="s">
        <v>223</v>
      </c>
      <c r="D53" s="41" t="s">
        <v>908</v>
      </c>
      <c r="E53" s="42" t="str">
        <f t="shared" si="0"/>
        <v>Heavy Truck-TractorCommercialLocalNo</v>
      </c>
      <c r="F53" s="41" t="s">
        <v>1049</v>
      </c>
      <c r="G53" s="41">
        <v>1.8</v>
      </c>
      <c r="H53" s="41">
        <v>0.85</v>
      </c>
      <c r="I53" s="41">
        <v>1.49</v>
      </c>
      <c r="J53" s="41">
        <v>1.53</v>
      </c>
      <c r="K53" s="41">
        <v>0.92</v>
      </c>
    </row>
    <row r="54" spans="1:11" ht="15">
      <c r="A54" s="41" t="s">
        <v>1040</v>
      </c>
      <c r="B54" s="41" t="s">
        <v>949</v>
      </c>
      <c r="C54" s="41" t="s">
        <v>225</v>
      </c>
      <c r="D54" s="41" t="s">
        <v>908</v>
      </c>
      <c r="E54" s="42" t="str">
        <f t="shared" si="0"/>
        <v>Heavy Truck-TractorCommercialIntermediateNo</v>
      </c>
      <c r="F54" s="41" t="s">
        <v>1050</v>
      </c>
      <c r="G54" s="41">
        <v>2.25</v>
      </c>
      <c r="H54" s="41">
        <v>0.95</v>
      </c>
      <c r="I54" s="41">
        <v>1.98</v>
      </c>
      <c r="J54" s="41">
        <v>1.91</v>
      </c>
      <c r="K54" s="41">
        <v>1.1299999999999999</v>
      </c>
    </row>
    <row r="55" spans="1:11" ht="15">
      <c r="A55" s="41" t="s">
        <v>1040</v>
      </c>
      <c r="B55" s="41" t="s">
        <v>949</v>
      </c>
      <c r="C55" s="41" t="s">
        <v>223</v>
      </c>
      <c r="D55" s="41" t="s">
        <v>920</v>
      </c>
      <c r="E55" s="42" t="str">
        <f t="shared" si="0"/>
        <v>Heavy Truck-TractorCommercialLocalYes</v>
      </c>
      <c r="F55" s="41" t="s">
        <v>1051</v>
      </c>
      <c r="G55" s="41">
        <v>1.8</v>
      </c>
      <c r="H55" s="41">
        <v>0.85</v>
      </c>
      <c r="I55" s="41">
        <v>1.49</v>
      </c>
      <c r="J55" s="41">
        <v>1.53</v>
      </c>
      <c r="K55" s="41">
        <v>0.92</v>
      </c>
    </row>
    <row r="56" spans="1:11" ht="15">
      <c r="A56" s="41" t="s">
        <v>1040</v>
      </c>
      <c r="B56" s="41" t="s">
        <v>949</v>
      </c>
      <c r="C56" s="41" t="s">
        <v>225</v>
      </c>
      <c r="D56" s="41" t="s">
        <v>920</v>
      </c>
      <c r="E56" s="42" t="str">
        <f t="shared" si="0"/>
        <v>Heavy Truck-TractorCommercialIntermediateYes</v>
      </c>
      <c r="F56" s="41" t="s">
        <v>1052</v>
      </c>
      <c r="G56" s="41">
        <v>2.25</v>
      </c>
      <c r="H56" s="41">
        <v>0.95</v>
      </c>
      <c r="I56" s="41">
        <v>1.98</v>
      </c>
      <c r="J56" s="41">
        <v>1.91</v>
      </c>
      <c r="K56" s="41">
        <v>1.1299999999999999</v>
      </c>
    </row>
    <row r="57" spans="1:11" ht="15">
      <c r="A57" s="41" t="s">
        <v>1053</v>
      </c>
      <c r="B57" s="41" t="s">
        <v>1054</v>
      </c>
      <c r="C57" s="41" t="s">
        <v>223</v>
      </c>
      <c r="D57" s="41" t="s">
        <v>908</v>
      </c>
      <c r="E57" s="42" t="str">
        <f t="shared" si="0"/>
        <v>Extra-Heavy TruckAll UsesLocalNo</v>
      </c>
      <c r="F57" s="41" t="s">
        <v>1055</v>
      </c>
      <c r="G57" s="41">
        <v>2.15</v>
      </c>
      <c r="H57" s="41">
        <v>1.05</v>
      </c>
      <c r="I57" s="41">
        <v>1.84</v>
      </c>
      <c r="J57" s="41">
        <v>1.82</v>
      </c>
      <c r="K57" s="41">
        <v>1.23</v>
      </c>
    </row>
    <row r="58" spans="1:11" ht="15">
      <c r="A58" s="41" t="s">
        <v>1053</v>
      </c>
      <c r="B58" s="41" t="s">
        <v>1054</v>
      </c>
      <c r="C58" s="41" t="s">
        <v>225</v>
      </c>
      <c r="D58" s="41" t="s">
        <v>908</v>
      </c>
      <c r="E58" s="42" t="str">
        <f t="shared" si="0"/>
        <v>Extra-Heavy TruckAll UsesIntermediateNo</v>
      </c>
      <c r="F58" s="41" t="s">
        <v>1056</v>
      </c>
      <c r="G58" s="41">
        <v>2.8</v>
      </c>
      <c r="H58" s="41">
        <v>1.25</v>
      </c>
      <c r="I58" s="41">
        <v>2.4500000000000002</v>
      </c>
      <c r="J58" s="41">
        <v>2.27</v>
      </c>
      <c r="K58" s="41">
        <v>1.5</v>
      </c>
    </row>
    <row r="59" spans="1:11" ht="15">
      <c r="A59" s="41" t="s">
        <v>1053</v>
      </c>
      <c r="B59" s="41" t="s">
        <v>1054</v>
      </c>
      <c r="C59" s="41" t="s">
        <v>223</v>
      </c>
      <c r="D59" s="41" t="s">
        <v>920</v>
      </c>
      <c r="E59" s="42" t="str">
        <f t="shared" si="0"/>
        <v>Extra-Heavy TruckAll UsesLocalYes</v>
      </c>
      <c r="F59" s="41" t="s">
        <v>1057</v>
      </c>
      <c r="G59" s="41">
        <v>2.15</v>
      </c>
      <c r="H59" s="41">
        <v>1.05</v>
      </c>
      <c r="I59" s="41">
        <v>1.84</v>
      </c>
      <c r="J59" s="41">
        <v>1.82</v>
      </c>
      <c r="K59" s="41">
        <v>1.23</v>
      </c>
    </row>
    <row r="60" spans="1:11" ht="15">
      <c r="A60" s="41" t="s">
        <v>1053</v>
      </c>
      <c r="B60" s="41" t="s">
        <v>1054</v>
      </c>
      <c r="C60" s="41" t="s">
        <v>225</v>
      </c>
      <c r="D60" s="41" t="s">
        <v>920</v>
      </c>
      <c r="E60" s="42" t="str">
        <f t="shared" si="0"/>
        <v>Extra-Heavy TruckAll UsesIntermediateYes</v>
      </c>
      <c r="F60" s="41" t="s">
        <v>1058</v>
      </c>
      <c r="G60" s="41">
        <v>2.8</v>
      </c>
      <c r="H60" s="41">
        <v>1.25</v>
      </c>
      <c r="I60" s="41">
        <v>2.4500000000000002</v>
      </c>
      <c r="J60" s="41">
        <v>2.27</v>
      </c>
      <c r="K60" s="41">
        <v>1.5</v>
      </c>
    </row>
    <row r="61" spans="1:11" ht="15">
      <c r="A61" s="41" t="s">
        <v>1059</v>
      </c>
      <c r="B61" s="41" t="s">
        <v>1054</v>
      </c>
      <c r="C61" s="41" t="s">
        <v>223</v>
      </c>
      <c r="D61" s="41" t="s">
        <v>908</v>
      </c>
      <c r="E61" s="42" t="str">
        <f t="shared" si="0"/>
        <v>Extra-Heavy Truck-TractorAll UsesLocalNo</v>
      </c>
      <c r="F61" s="41" t="s">
        <v>1060</v>
      </c>
      <c r="G61" s="41">
        <v>2.35</v>
      </c>
      <c r="H61" s="41">
        <v>1</v>
      </c>
      <c r="I61" s="41">
        <v>2</v>
      </c>
      <c r="J61" s="41">
        <v>1.99</v>
      </c>
      <c r="K61" s="41">
        <v>1.0900000000000001</v>
      </c>
    </row>
    <row r="62" spans="1:11" ht="15">
      <c r="A62" s="41" t="s">
        <v>1059</v>
      </c>
      <c r="B62" s="41" t="s">
        <v>1054</v>
      </c>
      <c r="C62" s="41" t="s">
        <v>225</v>
      </c>
      <c r="D62" s="41" t="s">
        <v>908</v>
      </c>
      <c r="E62" s="42" t="str">
        <f t="shared" si="0"/>
        <v>Extra-Heavy Truck-TractorAll UsesIntermediateNo</v>
      </c>
      <c r="F62" s="41" t="s">
        <v>1061</v>
      </c>
      <c r="G62" s="41">
        <v>3.05</v>
      </c>
      <c r="H62" s="41">
        <v>1.2</v>
      </c>
      <c r="I62" s="41">
        <v>2.66</v>
      </c>
      <c r="J62" s="41">
        <v>2.4900000000000002</v>
      </c>
      <c r="K62" s="41">
        <v>1.34</v>
      </c>
    </row>
    <row r="63" spans="1:11" ht="15">
      <c r="A63" s="41" t="s">
        <v>1059</v>
      </c>
      <c r="B63" s="41" t="s">
        <v>1054</v>
      </c>
      <c r="C63" s="41" t="s">
        <v>223</v>
      </c>
      <c r="D63" s="41" t="s">
        <v>920</v>
      </c>
      <c r="E63" s="42" t="str">
        <f t="shared" si="0"/>
        <v>Extra-Heavy Truck-TractorAll UsesLocalYes</v>
      </c>
      <c r="F63" s="41" t="s">
        <v>1062</v>
      </c>
      <c r="G63" s="41">
        <v>2.35</v>
      </c>
      <c r="H63" s="41">
        <v>1</v>
      </c>
      <c r="I63" s="41">
        <v>2</v>
      </c>
      <c r="J63" s="41">
        <v>1.99</v>
      </c>
      <c r="K63" s="41">
        <v>1.0900000000000001</v>
      </c>
    </row>
    <row r="64" spans="1:11" ht="15">
      <c r="A64" s="41" t="s">
        <v>1059</v>
      </c>
      <c r="B64" s="41" t="s">
        <v>1054</v>
      </c>
      <c r="C64" s="41" t="s">
        <v>225</v>
      </c>
      <c r="D64" s="41" t="s">
        <v>920</v>
      </c>
      <c r="E64" s="42" t="str">
        <f t="shared" si="0"/>
        <v>Extra-Heavy Truck-TractorAll UsesIntermediateYes</v>
      </c>
      <c r="F64" s="41" t="s">
        <v>1063</v>
      </c>
      <c r="G64" s="41">
        <v>3.05</v>
      </c>
      <c r="H64" s="41">
        <v>1.2</v>
      </c>
      <c r="I64" s="41">
        <v>2.66</v>
      </c>
      <c r="J64" s="41">
        <v>2.4900000000000002</v>
      </c>
      <c r="K64" s="41">
        <v>1.34</v>
      </c>
    </row>
    <row r="65" spans="1:11" ht="15">
      <c r="A65" s="41" t="s">
        <v>1064</v>
      </c>
      <c r="B65" s="41" t="s">
        <v>1054</v>
      </c>
      <c r="C65" s="41" t="s">
        <v>223</v>
      </c>
      <c r="D65" s="41" t="s">
        <v>908</v>
      </c>
      <c r="E65" s="42" t="str">
        <f t="shared" si="0"/>
        <v>SemitrailerAll UsesLocalNo</v>
      </c>
      <c r="F65" s="41" t="s">
        <v>1065</v>
      </c>
      <c r="G65" s="41">
        <v>0.1</v>
      </c>
      <c r="H65" s="41">
        <v>0.7</v>
      </c>
      <c r="I65" s="41">
        <v>0.18</v>
      </c>
      <c r="J65" s="41">
        <v>0.76</v>
      </c>
      <c r="K65" s="41">
        <v>0.55000000000000004</v>
      </c>
    </row>
    <row r="66" spans="1:11" ht="15">
      <c r="A66" s="41" t="s">
        <v>1064</v>
      </c>
      <c r="B66" s="41" t="s">
        <v>1054</v>
      </c>
      <c r="C66" s="41" t="s">
        <v>225</v>
      </c>
      <c r="D66" s="41" t="s">
        <v>908</v>
      </c>
      <c r="E66" s="42" t="str">
        <f t="shared" si="0"/>
        <v>SemitrailerAll UsesIntermediateNo</v>
      </c>
      <c r="F66" s="41" t="s">
        <v>1066</v>
      </c>
      <c r="G66" s="41">
        <v>0.15</v>
      </c>
      <c r="H66" s="41">
        <v>0.8</v>
      </c>
      <c r="I66" s="41">
        <v>0.23</v>
      </c>
      <c r="J66" s="41">
        <v>1.1599999999999999</v>
      </c>
      <c r="K66" s="41">
        <v>0.68</v>
      </c>
    </row>
    <row r="67" spans="1:11" ht="15">
      <c r="A67" s="41" t="s">
        <v>1064</v>
      </c>
      <c r="B67" s="41" t="s">
        <v>1054</v>
      </c>
      <c r="C67" s="41" t="s">
        <v>916</v>
      </c>
      <c r="D67" s="41" t="s">
        <v>908</v>
      </c>
      <c r="E67" s="42" t="str">
        <f t="shared" si="0"/>
        <v>SemitrailerAll UsesLong DistanceNo</v>
      </c>
      <c r="F67" s="41" t="s">
        <v>1067</v>
      </c>
      <c r="G67" s="41">
        <v>0.15</v>
      </c>
      <c r="H67" s="41">
        <v>0.65</v>
      </c>
      <c r="I67" s="41">
        <v>0</v>
      </c>
      <c r="J67" s="41">
        <v>0</v>
      </c>
      <c r="K67" s="41">
        <v>0</v>
      </c>
    </row>
    <row r="68" spans="1:11" ht="15">
      <c r="A68" s="41" t="s">
        <v>1064</v>
      </c>
      <c r="B68" s="41" t="s">
        <v>1054</v>
      </c>
      <c r="C68" s="41" t="s">
        <v>223</v>
      </c>
      <c r="D68" s="41" t="s">
        <v>920</v>
      </c>
      <c r="E68" s="42" t="str">
        <f t="shared" ref="E68:E104" si="1">_xlfn.CONCAT(A68:D68)</f>
        <v>SemitrailerAll UsesLocalYes</v>
      </c>
      <c r="F68" s="41" t="s">
        <v>1068</v>
      </c>
      <c r="G68" s="41">
        <v>0.1</v>
      </c>
      <c r="H68" s="41">
        <v>0.7</v>
      </c>
      <c r="I68" s="41">
        <v>0.18</v>
      </c>
      <c r="J68" s="41">
        <v>0.76</v>
      </c>
      <c r="K68" s="41">
        <v>0.55000000000000004</v>
      </c>
    </row>
    <row r="69" spans="1:11" ht="15">
      <c r="A69" s="41" t="s">
        <v>1064</v>
      </c>
      <c r="B69" s="41" t="s">
        <v>1054</v>
      </c>
      <c r="C69" s="41" t="s">
        <v>225</v>
      </c>
      <c r="D69" s="41" t="s">
        <v>920</v>
      </c>
      <c r="E69" s="42" t="str">
        <f t="shared" si="1"/>
        <v>SemitrailerAll UsesIntermediateYes</v>
      </c>
      <c r="F69" s="41" t="s">
        <v>1069</v>
      </c>
      <c r="G69" s="41">
        <v>0.15</v>
      </c>
      <c r="H69" s="41">
        <v>0.8</v>
      </c>
      <c r="I69" s="41">
        <v>0.23</v>
      </c>
      <c r="J69" s="41">
        <v>1.1599999999999999</v>
      </c>
      <c r="K69" s="41">
        <v>0.68</v>
      </c>
    </row>
    <row r="70" spans="1:11" ht="15">
      <c r="A70" s="41" t="s">
        <v>1064</v>
      </c>
      <c r="B70" s="41" t="s">
        <v>1054</v>
      </c>
      <c r="C70" s="41" t="s">
        <v>916</v>
      </c>
      <c r="D70" s="41" t="s">
        <v>920</v>
      </c>
      <c r="E70" s="42" t="str">
        <f t="shared" si="1"/>
        <v>SemitrailerAll UsesLong DistanceYes</v>
      </c>
      <c r="F70" s="41" t="s">
        <v>1070</v>
      </c>
      <c r="G70" s="41">
        <v>0.15</v>
      </c>
      <c r="H70" s="41">
        <v>0.65</v>
      </c>
      <c r="I70" s="41">
        <v>0</v>
      </c>
      <c r="J70" s="41">
        <v>0</v>
      </c>
      <c r="K70" s="41">
        <v>0</v>
      </c>
    </row>
    <row r="71" spans="1:11" ht="15">
      <c r="A71" s="41" t="s">
        <v>904</v>
      </c>
      <c r="B71" s="41" t="s">
        <v>1054</v>
      </c>
      <c r="C71" s="41" t="s">
        <v>223</v>
      </c>
      <c r="D71" s="41" t="s">
        <v>908</v>
      </c>
      <c r="E71" s="42" t="str">
        <f t="shared" si="1"/>
        <v>TrailerAll UsesLocalNo</v>
      </c>
      <c r="F71" s="41" t="s">
        <v>1071</v>
      </c>
      <c r="G71" s="41">
        <v>0.1</v>
      </c>
      <c r="H71" s="41">
        <v>0.45</v>
      </c>
      <c r="I71" s="41">
        <v>0.08</v>
      </c>
      <c r="J71" s="41">
        <v>0.51</v>
      </c>
      <c r="K71" s="41">
        <v>0.71</v>
      </c>
    </row>
    <row r="72" spans="1:11" ht="15">
      <c r="A72" s="41" t="s">
        <v>904</v>
      </c>
      <c r="B72" s="41" t="s">
        <v>1054</v>
      </c>
      <c r="C72" s="41" t="s">
        <v>225</v>
      </c>
      <c r="D72" s="41" t="s">
        <v>908</v>
      </c>
      <c r="E72" s="42" t="str">
        <f t="shared" si="1"/>
        <v>TrailerAll UsesIntermediateNo</v>
      </c>
      <c r="F72" s="41" t="s">
        <v>1072</v>
      </c>
      <c r="G72" s="41">
        <v>0.15</v>
      </c>
      <c r="H72" s="41">
        <v>0.55000000000000004</v>
      </c>
      <c r="I72" s="41">
        <v>0.11</v>
      </c>
      <c r="J72" s="41">
        <v>0.77</v>
      </c>
      <c r="K72" s="41">
        <v>0.87</v>
      </c>
    </row>
    <row r="73" spans="1:11" ht="15">
      <c r="A73" s="48" t="s">
        <v>904</v>
      </c>
      <c r="B73" s="41" t="s">
        <v>1054</v>
      </c>
      <c r="C73" s="41" t="s">
        <v>916</v>
      </c>
      <c r="D73" s="41" t="s">
        <v>908</v>
      </c>
      <c r="E73" s="42" t="str">
        <f t="shared" si="1"/>
        <v>TrailerAll UsesLong DistanceNo</v>
      </c>
      <c r="F73" s="41" t="s">
        <v>1073</v>
      </c>
      <c r="G73" s="41">
        <v>0.15</v>
      </c>
      <c r="H73" s="41">
        <v>0.65</v>
      </c>
      <c r="I73" s="41">
        <v>0</v>
      </c>
      <c r="J73" s="41">
        <v>0</v>
      </c>
      <c r="K73" s="41">
        <v>0</v>
      </c>
    </row>
    <row r="74" spans="1:11" ht="15">
      <c r="A74" s="48" t="s">
        <v>904</v>
      </c>
      <c r="B74" s="41" t="s">
        <v>1054</v>
      </c>
      <c r="C74" s="41" t="s">
        <v>223</v>
      </c>
      <c r="D74" s="41" t="s">
        <v>920</v>
      </c>
      <c r="E74" s="42" t="str">
        <f t="shared" si="1"/>
        <v>TrailerAll UsesLocalYes</v>
      </c>
      <c r="F74" s="41" t="s">
        <v>1074</v>
      </c>
      <c r="G74" s="41">
        <v>0.1</v>
      </c>
      <c r="H74" s="41">
        <v>0.45</v>
      </c>
      <c r="I74" s="41">
        <v>0.08</v>
      </c>
      <c r="J74" s="41">
        <v>0.51</v>
      </c>
      <c r="K74" s="41">
        <v>0.71</v>
      </c>
    </row>
    <row r="75" spans="1:11" ht="15">
      <c r="A75" s="48" t="s">
        <v>904</v>
      </c>
      <c r="B75" s="41" t="s">
        <v>1054</v>
      </c>
      <c r="C75" s="41" t="s">
        <v>225</v>
      </c>
      <c r="D75" s="41" t="s">
        <v>920</v>
      </c>
      <c r="E75" s="42" t="str">
        <f t="shared" si="1"/>
        <v>TrailerAll UsesIntermediateYes</v>
      </c>
      <c r="F75" s="41" t="s">
        <v>1075</v>
      </c>
      <c r="G75" s="41">
        <v>0.15</v>
      </c>
      <c r="H75" s="41">
        <v>0.55000000000000004</v>
      </c>
      <c r="I75" s="41">
        <v>0.11</v>
      </c>
      <c r="J75" s="41">
        <v>0.77</v>
      </c>
      <c r="K75" s="41">
        <v>0.87</v>
      </c>
    </row>
    <row r="76" spans="1:11" ht="15">
      <c r="A76" s="48" t="s">
        <v>904</v>
      </c>
      <c r="B76" s="41" t="s">
        <v>1054</v>
      </c>
      <c r="C76" s="41" t="s">
        <v>916</v>
      </c>
      <c r="D76" s="41" t="s">
        <v>920</v>
      </c>
      <c r="E76" s="42" t="str">
        <f t="shared" si="1"/>
        <v>TrailerAll UsesLong DistanceYes</v>
      </c>
      <c r="F76" s="41" t="s">
        <v>1076</v>
      </c>
      <c r="G76" s="41">
        <v>0.15</v>
      </c>
      <c r="H76" s="41">
        <v>0.65</v>
      </c>
      <c r="I76" s="41">
        <v>0</v>
      </c>
      <c r="J76" s="41">
        <v>0</v>
      </c>
      <c r="K76" s="41">
        <v>0</v>
      </c>
    </row>
    <row r="77" spans="1:11" ht="15">
      <c r="A77" s="41" t="s">
        <v>1077</v>
      </c>
      <c r="B77" s="41" t="s">
        <v>1054</v>
      </c>
      <c r="C77" s="41" t="s">
        <v>223</v>
      </c>
      <c r="D77" s="41" t="s">
        <v>908</v>
      </c>
      <c r="E77" s="42" t="str">
        <f t="shared" si="1"/>
        <v>Service or Utility TrailerAll UsesLocalNo</v>
      </c>
      <c r="F77" s="41" t="s">
        <v>1078</v>
      </c>
      <c r="G77" s="41">
        <v>0</v>
      </c>
      <c r="H77" s="41">
        <v>0.35</v>
      </c>
      <c r="I77" s="41">
        <v>0.18</v>
      </c>
      <c r="J77" s="41">
        <v>0.44</v>
      </c>
      <c r="K77" s="41">
        <v>0.76</v>
      </c>
    </row>
    <row r="78" spans="1:11" ht="15">
      <c r="A78" s="41" t="s">
        <v>1077</v>
      </c>
      <c r="B78" s="41" t="s">
        <v>1054</v>
      </c>
      <c r="C78" s="41" t="s">
        <v>225</v>
      </c>
      <c r="D78" s="41" t="s">
        <v>908</v>
      </c>
      <c r="E78" s="42" t="str">
        <f t="shared" si="1"/>
        <v>Service or Utility TrailerAll UsesIntermediateNo</v>
      </c>
      <c r="F78" s="41" t="s">
        <v>1079</v>
      </c>
      <c r="G78" s="41">
        <v>0</v>
      </c>
      <c r="H78" s="41">
        <v>0.45</v>
      </c>
      <c r="I78" s="41">
        <v>0.24</v>
      </c>
      <c r="J78" s="41">
        <v>0.67</v>
      </c>
      <c r="K78" s="41">
        <v>0.93</v>
      </c>
    </row>
    <row r="79" spans="1:11" ht="15">
      <c r="A79" s="41" t="s">
        <v>1077</v>
      </c>
      <c r="B79" s="41" t="s">
        <v>1054</v>
      </c>
      <c r="C79" s="41" t="s">
        <v>916</v>
      </c>
      <c r="D79" s="41" t="s">
        <v>908</v>
      </c>
      <c r="E79" s="42" t="str">
        <f t="shared" si="1"/>
        <v>Service or Utility TrailerAll UsesLong DistanceNo</v>
      </c>
      <c r="F79" s="41" t="s">
        <v>1080</v>
      </c>
      <c r="G79" s="41">
        <v>0</v>
      </c>
      <c r="H79" s="41">
        <v>0.65</v>
      </c>
      <c r="I79" s="41">
        <v>0</v>
      </c>
      <c r="J79" s="41">
        <v>0</v>
      </c>
      <c r="K79" s="41">
        <v>0</v>
      </c>
    </row>
    <row r="80" spans="1:11" ht="15">
      <c r="A80" s="41" t="s">
        <v>1077</v>
      </c>
      <c r="B80" s="41" t="s">
        <v>1054</v>
      </c>
      <c r="C80" s="41" t="s">
        <v>223</v>
      </c>
      <c r="D80" s="41" t="s">
        <v>920</v>
      </c>
      <c r="E80" s="42" t="str">
        <f t="shared" si="1"/>
        <v>Service or Utility TrailerAll UsesLocalYes</v>
      </c>
      <c r="F80" s="41" t="s">
        <v>1081</v>
      </c>
      <c r="G80" s="41">
        <v>0</v>
      </c>
      <c r="H80" s="41">
        <v>0.35</v>
      </c>
      <c r="I80" s="41">
        <v>0.18</v>
      </c>
      <c r="J80" s="41">
        <v>0.44</v>
      </c>
      <c r="K80" s="41">
        <v>0.76</v>
      </c>
    </row>
    <row r="81" spans="1:11" ht="15">
      <c r="A81" s="41" t="s">
        <v>1077</v>
      </c>
      <c r="B81" s="41" t="s">
        <v>1054</v>
      </c>
      <c r="C81" s="41" t="s">
        <v>225</v>
      </c>
      <c r="D81" s="41" t="s">
        <v>920</v>
      </c>
      <c r="E81" s="42" t="str">
        <f t="shared" si="1"/>
        <v>Service or Utility TrailerAll UsesIntermediateYes</v>
      </c>
      <c r="F81" s="41" t="s">
        <v>1082</v>
      </c>
      <c r="G81" s="41">
        <v>0</v>
      </c>
      <c r="H81" s="41">
        <v>0.45</v>
      </c>
      <c r="I81" s="41">
        <v>0.24</v>
      </c>
      <c r="J81" s="41">
        <v>0.67</v>
      </c>
      <c r="K81" s="41">
        <v>0.93</v>
      </c>
    </row>
    <row r="82" spans="1:11" ht="15">
      <c r="A82" s="41" t="s">
        <v>1077</v>
      </c>
      <c r="B82" s="41" t="s">
        <v>1054</v>
      </c>
      <c r="C82" s="41" t="s">
        <v>916</v>
      </c>
      <c r="D82" s="41" t="s">
        <v>920</v>
      </c>
      <c r="E82" s="42" t="str">
        <f t="shared" si="1"/>
        <v>Service or Utility TrailerAll UsesLong DistanceYes</v>
      </c>
      <c r="F82" s="41" t="s">
        <v>1083</v>
      </c>
      <c r="G82" s="41">
        <v>0</v>
      </c>
      <c r="H82" s="41">
        <v>0.65</v>
      </c>
      <c r="I82" s="41">
        <v>0</v>
      </c>
      <c r="J82" s="41">
        <v>0</v>
      </c>
      <c r="K82" s="41">
        <v>0</v>
      </c>
    </row>
    <row r="83" spans="1:11" ht="15">
      <c r="A83" s="41" t="s">
        <v>968</v>
      </c>
      <c r="B83" s="41" t="s">
        <v>907</v>
      </c>
      <c r="C83" s="41" t="s">
        <v>916</v>
      </c>
      <c r="D83" s="41" t="s">
        <v>908</v>
      </c>
      <c r="E83" s="42" t="str">
        <f t="shared" si="1"/>
        <v>Medium TruckServiceLong DistanceNo</v>
      </c>
      <c r="F83" s="41" t="s">
        <v>1084</v>
      </c>
      <c r="G83" s="41">
        <v>0.85</v>
      </c>
      <c r="H83" s="41">
        <v>1</v>
      </c>
      <c r="I83" s="41">
        <v>0</v>
      </c>
      <c r="J83" s="41">
        <v>0</v>
      </c>
      <c r="K83" s="41">
        <v>0</v>
      </c>
    </row>
    <row r="84" spans="1:11" ht="15">
      <c r="A84" s="41" t="s">
        <v>968</v>
      </c>
      <c r="B84" s="41" t="s">
        <v>907</v>
      </c>
      <c r="C84" s="41" t="s">
        <v>916</v>
      </c>
      <c r="D84" s="41" t="s">
        <v>920</v>
      </c>
      <c r="E84" s="42" t="str">
        <f t="shared" si="1"/>
        <v>Medium TruckServiceLong DistanceYes</v>
      </c>
      <c r="F84" s="41" t="s">
        <v>1085</v>
      </c>
      <c r="G84" s="41">
        <v>0.85</v>
      </c>
      <c r="H84" s="41">
        <v>1</v>
      </c>
      <c r="I84" s="41">
        <v>0</v>
      </c>
      <c r="J84" s="41">
        <v>0</v>
      </c>
      <c r="K84" s="41">
        <v>0</v>
      </c>
    </row>
    <row r="85" spans="1:11" ht="15">
      <c r="A85" s="41" t="s">
        <v>968</v>
      </c>
      <c r="B85" s="41" t="s">
        <v>930</v>
      </c>
      <c r="C85" s="41" t="s">
        <v>916</v>
      </c>
      <c r="D85" s="41" t="s">
        <v>908</v>
      </c>
      <c r="E85" s="42" t="str">
        <f t="shared" si="1"/>
        <v>Medium TruckRetailLong DistanceNo</v>
      </c>
      <c r="F85" s="41" t="s">
        <v>1086</v>
      </c>
      <c r="G85" s="41">
        <v>0.85</v>
      </c>
      <c r="H85" s="41">
        <v>1</v>
      </c>
      <c r="I85" s="41">
        <v>0</v>
      </c>
      <c r="J85" s="41">
        <v>0</v>
      </c>
      <c r="K85" s="41">
        <v>0</v>
      </c>
    </row>
    <row r="86" spans="1:11" ht="15">
      <c r="A86" s="41" t="s">
        <v>968</v>
      </c>
      <c r="B86" s="41" t="s">
        <v>930</v>
      </c>
      <c r="C86" s="41" t="s">
        <v>916</v>
      </c>
      <c r="D86" s="41" t="s">
        <v>920</v>
      </c>
      <c r="E86" s="42" t="str">
        <f t="shared" si="1"/>
        <v>Medium TruckRetailLong DistanceYes</v>
      </c>
      <c r="F86" s="41" t="s">
        <v>1087</v>
      </c>
      <c r="G86" s="41">
        <v>0.85</v>
      </c>
      <c r="H86" s="41">
        <v>1</v>
      </c>
      <c r="I86" s="41">
        <v>0</v>
      </c>
      <c r="J86" s="41">
        <v>0</v>
      </c>
      <c r="K86" s="41">
        <v>0</v>
      </c>
    </row>
    <row r="87" spans="1:11" ht="15">
      <c r="A87" s="41" t="s">
        <v>968</v>
      </c>
      <c r="B87" s="41" t="s">
        <v>949</v>
      </c>
      <c r="C87" s="41" t="s">
        <v>916</v>
      </c>
      <c r="D87" s="41" t="s">
        <v>908</v>
      </c>
      <c r="E87" s="42" t="str">
        <f t="shared" si="1"/>
        <v>Medium TruckCommercialLong DistanceNo</v>
      </c>
      <c r="F87" s="41" t="s">
        <v>1088</v>
      </c>
      <c r="G87" s="41">
        <v>0.85</v>
      </c>
      <c r="H87" s="41">
        <v>1</v>
      </c>
      <c r="I87" s="41">
        <v>0</v>
      </c>
      <c r="J87" s="41">
        <v>0</v>
      </c>
      <c r="K87" s="41">
        <v>0</v>
      </c>
    </row>
    <row r="88" spans="1:11" ht="15">
      <c r="A88" s="41" t="s">
        <v>968</v>
      </c>
      <c r="B88" s="41" t="s">
        <v>949</v>
      </c>
      <c r="C88" s="41" t="s">
        <v>916</v>
      </c>
      <c r="D88" s="41" t="s">
        <v>920</v>
      </c>
      <c r="E88" s="42" t="str">
        <f t="shared" si="1"/>
        <v>Medium TruckCommercialLong DistanceYes</v>
      </c>
      <c r="F88" s="41" t="s">
        <v>1089</v>
      </c>
      <c r="G88" s="41">
        <v>0.85</v>
      </c>
      <c r="H88" s="41">
        <v>1</v>
      </c>
      <c r="I88" s="41">
        <v>0</v>
      </c>
      <c r="J88" s="41">
        <v>0</v>
      </c>
      <c r="K88" s="41">
        <v>0</v>
      </c>
    </row>
    <row r="89" spans="1:11" ht="15">
      <c r="A89" s="41" t="s">
        <v>1005</v>
      </c>
      <c r="B89" s="41" t="s">
        <v>907</v>
      </c>
      <c r="C89" s="41" t="s">
        <v>916</v>
      </c>
      <c r="D89" s="41" t="s">
        <v>908</v>
      </c>
      <c r="E89" s="42" t="str">
        <f t="shared" si="1"/>
        <v>Heavy TruckServiceLong DistanceNo</v>
      </c>
      <c r="F89" s="41" t="s">
        <v>1090</v>
      </c>
      <c r="G89" s="41">
        <v>1</v>
      </c>
      <c r="H89" s="41">
        <v>1</v>
      </c>
      <c r="I89" s="41">
        <v>0</v>
      </c>
      <c r="J89" s="41">
        <v>0</v>
      </c>
      <c r="K89" s="41">
        <v>0</v>
      </c>
    </row>
    <row r="90" spans="1:11" ht="15">
      <c r="A90" s="41" t="s">
        <v>1005</v>
      </c>
      <c r="B90" s="41" t="s">
        <v>907</v>
      </c>
      <c r="C90" s="41" t="s">
        <v>916</v>
      </c>
      <c r="D90" s="41" t="s">
        <v>920</v>
      </c>
      <c r="E90" s="42" t="str">
        <f t="shared" si="1"/>
        <v>Heavy TruckServiceLong DistanceYes</v>
      </c>
      <c r="F90" s="41" t="s">
        <v>1091</v>
      </c>
      <c r="G90" s="41">
        <v>1</v>
      </c>
      <c r="H90" s="41">
        <v>1</v>
      </c>
      <c r="I90" s="41">
        <v>0</v>
      </c>
      <c r="J90" s="41">
        <v>0</v>
      </c>
      <c r="K90" s="41">
        <v>0</v>
      </c>
    </row>
    <row r="91" spans="1:11" ht="15">
      <c r="A91" s="41" t="s">
        <v>1005</v>
      </c>
      <c r="B91" s="41" t="s">
        <v>930</v>
      </c>
      <c r="C91" s="41" t="s">
        <v>916</v>
      </c>
      <c r="D91" s="41" t="s">
        <v>908</v>
      </c>
      <c r="E91" s="42" t="str">
        <f t="shared" si="1"/>
        <v>Heavy TruckRetailLong DistanceNo</v>
      </c>
      <c r="F91" s="41" t="s">
        <v>1092</v>
      </c>
      <c r="G91" s="41">
        <v>1</v>
      </c>
      <c r="H91" s="41">
        <v>1</v>
      </c>
      <c r="I91" s="41">
        <v>0</v>
      </c>
      <c r="J91" s="41">
        <v>0</v>
      </c>
      <c r="K91" s="41">
        <v>0</v>
      </c>
    </row>
    <row r="92" spans="1:11" ht="15">
      <c r="A92" s="41" t="s">
        <v>1005</v>
      </c>
      <c r="B92" s="41" t="s">
        <v>930</v>
      </c>
      <c r="C92" s="41" t="s">
        <v>916</v>
      </c>
      <c r="D92" s="41" t="s">
        <v>920</v>
      </c>
      <c r="E92" s="42" t="str">
        <f t="shared" si="1"/>
        <v>Heavy TruckRetailLong DistanceYes</v>
      </c>
      <c r="F92" s="41" t="s">
        <v>1093</v>
      </c>
      <c r="G92" s="41">
        <v>1</v>
      </c>
      <c r="H92" s="41">
        <v>1</v>
      </c>
      <c r="I92" s="41">
        <v>0</v>
      </c>
      <c r="J92" s="41">
        <v>0</v>
      </c>
      <c r="K92" s="41">
        <v>0</v>
      </c>
    </row>
    <row r="93" spans="1:11" ht="15">
      <c r="A93" s="41" t="s">
        <v>1005</v>
      </c>
      <c r="B93" s="41" t="s">
        <v>949</v>
      </c>
      <c r="C93" s="41" t="s">
        <v>916</v>
      </c>
      <c r="D93" s="41" t="s">
        <v>908</v>
      </c>
      <c r="E93" s="42" t="str">
        <f t="shared" si="1"/>
        <v>Heavy TruckCommercialLong DistanceNo</v>
      </c>
      <c r="F93" s="41" t="s">
        <v>1094</v>
      </c>
      <c r="G93" s="41">
        <v>1</v>
      </c>
      <c r="H93" s="41">
        <v>1</v>
      </c>
      <c r="I93" s="41">
        <v>0</v>
      </c>
      <c r="J93" s="41">
        <v>0</v>
      </c>
      <c r="K93" s="41">
        <v>0</v>
      </c>
    </row>
    <row r="94" spans="1:11" ht="15">
      <c r="A94" s="41" t="s">
        <v>1005</v>
      </c>
      <c r="B94" s="41" t="s">
        <v>949</v>
      </c>
      <c r="C94" s="41" t="s">
        <v>916</v>
      </c>
      <c r="D94" s="41" t="s">
        <v>920</v>
      </c>
      <c r="E94" s="42" t="str">
        <f t="shared" si="1"/>
        <v>Heavy TruckCommercialLong DistanceYes</v>
      </c>
      <c r="F94" s="41" t="s">
        <v>1095</v>
      </c>
      <c r="G94" s="41">
        <v>1</v>
      </c>
      <c r="H94" s="41">
        <v>1</v>
      </c>
      <c r="I94" s="41">
        <v>0</v>
      </c>
      <c r="J94" s="41">
        <v>0</v>
      </c>
      <c r="K94" s="41">
        <v>0</v>
      </c>
    </row>
    <row r="95" spans="1:11" ht="15">
      <c r="A95" s="41" t="s">
        <v>1040</v>
      </c>
      <c r="B95" s="41" t="s">
        <v>907</v>
      </c>
      <c r="C95" s="41" t="s">
        <v>916</v>
      </c>
      <c r="D95" s="41" t="s">
        <v>908</v>
      </c>
      <c r="E95" s="42" t="str">
        <f t="shared" si="1"/>
        <v>Heavy Truck-TractorServiceLong DistanceNo</v>
      </c>
      <c r="F95" s="41" t="s">
        <v>1096</v>
      </c>
      <c r="G95" s="41">
        <v>1</v>
      </c>
      <c r="H95" s="41">
        <v>1</v>
      </c>
      <c r="I95" s="41">
        <v>0</v>
      </c>
      <c r="J95" s="41">
        <v>0</v>
      </c>
      <c r="K95" s="41">
        <v>0</v>
      </c>
    </row>
    <row r="96" spans="1:11" ht="15">
      <c r="A96" s="41" t="s">
        <v>1040</v>
      </c>
      <c r="B96" s="41" t="s">
        <v>907</v>
      </c>
      <c r="C96" s="41" t="s">
        <v>916</v>
      </c>
      <c r="D96" s="41" t="s">
        <v>920</v>
      </c>
      <c r="E96" s="42" t="str">
        <f t="shared" si="1"/>
        <v>Heavy Truck-TractorServiceLong DistanceYes</v>
      </c>
      <c r="F96" s="41" t="s">
        <v>1097</v>
      </c>
      <c r="G96" s="41">
        <v>1</v>
      </c>
      <c r="H96" s="41">
        <v>1</v>
      </c>
      <c r="I96" s="41">
        <v>0</v>
      </c>
      <c r="J96" s="41">
        <v>0</v>
      </c>
      <c r="K96" s="41">
        <v>0</v>
      </c>
    </row>
    <row r="97" spans="1:11" ht="15">
      <c r="A97" s="41" t="s">
        <v>1040</v>
      </c>
      <c r="B97" s="41" t="s">
        <v>930</v>
      </c>
      <c r="C97" s="41" t="s">
        <v>916</v>
      </c>
      <c r="D97" s="41" t="s">
        <v>908</v>
      </c>
      <c r="E97" s="42" t="str">
        <f t="shared" si="1"/>
        <v>Heavy Truck-TractorRetailLong DistanceNo</v>
      </c>
      <c r="F97" s="41" t="s">
        <v>1098</v>
      </c>
      <c r="G97" s="41">
        <v>1</v>
      </c>
      <c r="H97" s="41">
        <v>1</v>
      </c>
      <c r="I97" s="41">
        <v>0</v>
      </c>
      <c r="J97" s="41">
        <v>0</v>
      </c>
      <c r="K97" s="41">
        <v>0</v>
      </c>
    </row>
    <row r="98" spans="1:11" ht="15">
      <c r="A98" s="41" t="s">
        <v>1040</v>
      </c>
      <c r="B98" s="41" t="s">
        <v>930</v>
      </c>
      <c r="C98" s="41" t="s">
        <v>916</v>
      </c>
      <c r="D98" s="41" t="s">
        <v>920</v>
      </c>
      <c r="E98" s="42" t="str">
        <f t="shared" si="1"/>
        <v>Heavy Truck-TractorRetailLong DistanceYes</v>
      </c>
      <c r="F98" s="41" t="s">
        <v>1099</v>
      </c>
      <c r="G98" s="41">
        <v>1</v>
      </c>
      <c r="H98" s="41">
        <v>1</v>
      </c>
      <c r="I98" s="41">
        <v>0</v>
      </c>
      <c r="J98" s="41">
        <v>0</v>
      </c>
      <c r="K98" s="41">
        <v>0</v>
      </c>
    </row>
    <row r="99" spans="1:11" ht="15">
      <c r="A99" s="41" t="s">
        <v>1040</v>
      </c>
      <c r="B99" s="41" t="s">
        <v>949</v>
      </c>
      <c r="C99" s="41" t="s">
        <v>916</v>
      </c>
      <c r="D99" s="41" t="s">
        <v>908</v>
      </c>
      <c r="E99" s="42" t="str">
        <f t="shared" si="1"/>
        <v>Heavy Truck-TractorCommercialLong DistanceNo</v>
      </c>
      <c r="F99" s="41" t="s">
        <v>1100</v>
      </c>
      <c r="G99" s="41">
        <v>1</v>
      </c>
      <c r="H99" s="41">
        <v>1</v>
      </c>
      <c r="I99" s="41">
        <v>0</v>
      </c>
      <c r="J99" s="41">
        <v>0</v>
      </c>
      <c r="K99" s="41">
        <v>0</v>
      </c>
    </row>
    <row r="100" spans="1:11" ht="15">
      <c r="A100" s="41" t="s">
        <v>1040</v>
      </c>
      <c r="B100" s="41" t="s">
        <v>949</v>
      </c>
      <c r="C100" s="41" t="s">
        <v>916</v>
      </c>
      <c r="D100" s="41" t="s">
        <v>920</v>
      </c>
      <c r="E100" s="42" t="str">
        <f t="shared" si="1"/>
        <v>Heavy Truck-TractorCommercialLong DistanceYes</v>
      </c>
      <c r="F100" s="41" t="s">
        <v>1101</v>
      </c>
      <c r="G100" s="41">
        <v>1</v>
      </c>
      <c r="H100" s="41">
        <v>1</v>
      </c>
      <c r="I100" s="41">
        <v>0</v>
      </c>
      <c r="J100" s="41">
        <v>0</v>
      </c>
      <c r="K100" s="41">
        <v>0</v>
      </c>
    </row>
    <row r="101" spans="1:11" ht="15">
      <c r="A101" s="41" t="s">
        <v>1053</v>
      </c>
      <c r="B101" s="41" t="s">
        <v>1102</v>
      </c>
      <c r="C101" s="41" t="s">
        <v>916</v>
      </c>
      <c r="D101" s="41" t="s">
        <v>908</v>
      </c>
      <c r="E101" s="42" t="str">
        <f t="shared" si="1"/>
        <v>Extra-Heavy TruckNot ApplicableLong DistanceNo</v>
      </c>
      <c r="F101" s="41" t="s">
        <v>1103</v>
      </c>
      <c r="G101" s="41">
        <v>1.45</v>
      </c>
      <c r="H101" s="41">
        <v>1.1499999999999999</v>
      </c>
      <c r="I101" s="41">
        <v>0</v>
      </c>
      <c r="J101" s="41">
        <v>0</v>
      </c>
      <c r="K101" s="41">
        <v>0</v>
      </c>
    </row>
    <row r="102" spans="1:11" ht="15">
      <c r="A102" s="41" t="s">
        <v>1053</v>
      </c>
      <c r="B102" s="41" t="s">
        <v>1102</v>
      </c>
      <c r="C102" s="41" t="s">
        <v>916</v>
      </c>
      <c r="D102" s="41" t="s">
        <v>920</v>
      </c>
      <c r="E102" s="42" t="str">
        <f t="shared" si="1"/>
        <v>Extra-Heavy TruckNot ApplicableLong DistanceYes</v>
      </c>
      <c r="F102" s="41" t="s">
        <v>1104</v>
      </c>
      <c r="G102" s="41">
        <v>1.45</v>
      </c>
      <c r="H102" s="41">
        <v>1.1499999999999999</v>
      </c>
      <c r="I102" s="41">
        <v>0</v>
      </c>
      <c r="J102" s="41">
        <v>0</v>
      </c>
      <c r="K102" s="41">
        <v>0</v>
      </c>
    </row>
    <row r="103" spans="1:11" ht="15">
      <c r="A103" s="41" t="s">
        <v>1059</v>
      </c>
      <c r="B103" s="41" t="s">
        <v>1102</v>
      </c>
      <c r="C103" s="41" t="s">
        <v>916</v>
      </c>
      <c r="D103" s="41" t="s">
        <v>908</v>
      </c>
      <c r="E103" s="42" t="str">
        <f t="shared" si="1"/>
        <v>Extra-Heavy Truck-TractorNot ApplicableLong DistanceNo</v>
      </c>
      <c r="F103" s="41" t="s">
        <v>1105</v>
      </c>
      <c r="G103" s="41">
        <v>1.45</v>
      </c>
      <c r="H103" s="41">
        <v>1.1499999999999999</v>
      </c>
      <c r="I103" s="41">
        <v>0</v>
      </c>
      <c r="J103" s="41">
        <v>0</v>
      </c>
      <c r="K103" s="41">
        <v>0</v>
      </c>
    </row>
    <row r="104" spans="1:11" ht="15">
      <c r="A104" s="41" t="s">
        <v>1059</v>
      </c>
      <c r="B104" s="41" t="s">
        <v>1102</v>
      </c>
      <c r="C104" s="41" t="s">
        <v>916</v>
      </c>
      <c r="D104" s="41" t="s">
        <v>920</v>
      </c>
      <c r="E104" s="42" t="str">
        <f t="shared" si="1"/>
        <v>Extra-Heavy Truck-TractorNot ApplicableLong DistanceYes</v>
      </c>
      <c r="F104" s="41" t="s">
        <v>1106</v>
      </c>
      <c r="G104" s="41">
        <v>1.45</v>
      </c>
      <c r="H104" s="41">
        <v>1.1499999999999999</v>
      </c>
      <c r="I104" s="41">
        <v>0</v>
      </c>
      <c r="J104" s="41">
        <v>0</v>
      </c>
      <c r="K104" s="41">
        <v>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F7469"/>
  <sheetViews>
    <sheetView showGridLines="0" zoomScale="80" zoomScaleNormal="80" workbookViewId="0">
      <pane ySplit="1" topLeftCell="A7083" activePane="bottomLeft" state="frozen"/>
      <selection pane="bottomLeft" activeCell="A7088" sqref="A7088"/>
    </sheetView>
  </sheetViews>
  <sheetFormatPr defaultColWidth="9.1796875" defaultRowHeight="16.5"/>
  <cols>
    <col min="1" max="1" width="25" style="49" bestFit="1" customWidth="1"/>
    <col min="2" max="16384" width="9.1796875" style="49"/>
  </cols>
  <sheetData>
    <row r="1" spans="1:6">
      <c r="A1" s="50" t="s">
        <v>9334</v>
      </c>
      <c r="B1" s="50" t="s">
        <v>615</v>
      </c>
      <c r="C1" s="50" t="s">
        <v>1107</v>
      </c>
      <c r="D1" s="50" t="s">
        <v>614</v>
      </c>
      <c r="E1" s="50" t="s">
        <v>1108</v>
      </c>
      <c r="F1" s="50" t="s">
        <v>8540</v>
      </c>
    </row>
    <row r="2" spans="1:6">
      <c r="A2" s="50" t="s">
        <v>1109</v>
      </c>
      <c r="B2" s="50" t="s">
        <v>1110</v>
      </c>
      <c r="C2" s="50"/>
      <c r="D2" s="50"/>
      <c r="E2" s="50"/>
      <c r="F2" s="50"/>
    </row>
    <row r="3" spans="1:6">
      <c r="A3" s="50" t="s">
        <v>611</v>
      </c>
      <c r="B3" s="50" t="s">
        <v>1110</v>
      </c>
      <c r="C3" s="50"/>
      <c r="D3" s="50"/>
      <c r="E3" s="50"/>
      <c r="F3" s="50"/>
    </row>
    <row r="4" spans="1:6">
      <c r="A4" s="50" t="s">
        <v>1111</v>
      </c>
      <c r="B4" s="50" t="s">
        <v>1110</v>
      </c>
      <c r="C4" s="50"/>
      <c r="D4" s="50"/>
      <c r="E4" s="50"/>
      <c r="F4" s="50"/>
    </row>
    <row r="5" spans="1:6">
      <c r="A5" s="50" t="s">
        <v>1112</v>
      </c>
      <c r="B5" s="50" t="s">
        <v>1110</v>
      </c>
      <c r="C5" s="50"/>
      <c r="D5" s="50"/>
      <c r="E5" s="50"/>
      <c r="F5" s="50"/>
    </row>
    <row r="6" spans="1:6">
      <c r="A6" s="50" t="s">
        <v>1113</v>
      </c>
      <c r="B6" s="50" t="s">
        <v>1110</v>
      </c>
      <c r="C6" s="50"/>
      <c r="D6" s="50"/>
      <c r="E6" s="50"/>
      <c r="F6" s="50"/>
    </row>
    <row r="7" spans="1:6">
      <c r="A7" s="50" t="s">
        <v>1114</v>
      </c>
      <c r="B7" s="50" t="s">
        <v>1110</v>
      </c>
      <c r="C7" s="50"/>
      <c r="D7" s="50"/>
      <c r="E7" s="50"/>
      <c r="F7" s="50"/>
    </row>
    <row r="8" spans="1:6">
      <c r="A8" s="50" t="s">
        <v>1115</v>
      </c>
      <c r="B8" s="50" t="s">
        <v>1110</v>
      </c>
      <c r="C8" s="50"/>
      <c r="D8" s="50"/>
      <c r="E8" s="50"/>
      <c r="F8" s="50"/>
    </row>
    <row r="9" spans="1:6">
      <c r="A9" s="50" t="s">
        <v>1116</v>
      </c>
      <c r="B9" s="50" t="s">
        <v>1110</v>
      </c>
      <c r="C9" s="50"/>
      <c r="D9" s="50"/>
      <c r="E9" s="50"/>
      <c r="F9" s="50"/>
    </row>
    <row r="10" spans="1:6">
      <c r="A10" s="50" t="s">
        <v>1117</v>
      </c>
      <c r="B10" s="50" t="s">
        <v>1118</v>
      </c>
      <c r="C10" s="50"/>
      <c r="D10" s="50"/>
      <c r="E10" s="50"/>
      <c r="F10" s="50"/>
    </row>
    <row r="11" spans="1:6">
      <c r="A11" s="50" t="s">
        <v>1119</v>
      </c>
      <c r="B11" s="50" t="s">
        <v>1110</v>
      </c>
      <c r="C11" s="50"/>
      <c r="D11" s="50"/>
      <c r="E11" s="50"/>
      <c r="F11" s="50"/>
    </row>
    <row r="12" spans="1:6">
      <c r="A12" s="50" t="s">
        <v>1120</v>
      </c>
      <c r="B12" s="50" t="s">
        <v>1110</v>
      </c>
      <c r="C12" s="50"/>
      <c r="D12" s="50"/>
      <c r="E12" s="50"/>
      <c r="F12" s="50"/>
    </row>
    <row r="13" spans="1:6">
      <c r="A13" s="50" t="s">
        <v>1121</v>
      </c>
      <c r="B13" s="50" t="s">
        <v>1110</v>
      </c>
      <c r="C13" s="50"/>
      <c r="D13" s="50"/>
      <c r="E13" s="50"/>
      <c r="F13" s="50"/>
    </row>
    <row r="14" spans="1:6">
      <c r="A14" s="50" t="s">
        <v>1122</v>
      </c>
      <c r="B14" s="50" t="s">
        <v>1110</v>
      </c>
      <c r="C14" s="50"/>
      <c r="D14" s="50"/>
      <c r="E14" s="50"/>
      <c r="F14" s="50"/>
    </row>
    <row r="15" spans="1:6">
      <c r="A15" s="50" t="s">
        <v>1123</v>
      </c>
      <c r="B15" s="50" t="s">
        <v>1110</v>
      </c>
      <c r="C15" s="50"/>
      <c r="D15" s="50"/>
      <c r="E15" s="50"/>
      <c r="F15" s="50"/>
    </row>
    <row r="16" spans="1:6">
      <c r="A16" s="50" t="s">
        <v>1124</v>
      </c>
      <c r="B16" s="50" t="s">
        <v>1110</v>
      </c>
      <c r="C16" s="50"/>
      <c r="D16" s="50"/>
      <c r="E16" s="50"/>
      <c r="F16" s="50"/>
    </row>
    <row r="17" spans="1:6">
      <c r="A17" s="50" t="s">
        <v>1125</v>
      </c>
      <c r="B17" s="50" t="s">
        <v>1110</v>
      </c>
      <c r="C17" s="50"/>
      <c r="D17" s="50"/>
      <c r="E17" s="50"/>
      <c r="F17" s="50"/>
    </row>
    <row r="18" spans="1:6">
      <c r="A18" s="50" t="s">
        <v>1126</v>
      </c>
      <c r="B18" s="50" t="s">
        <v>1110</v>
      </c>
      <c r="C18" s="50"/>
      <c r="D18" s="50"/>
      <c r="E18" s="50"/>
      <c r="F18" s="50"/>
    </row>
    <row r="19" spans="1:6">
      <c r="A19" s="50" t="s">
        <v>1127</v>
      </c>
      <c r="B19" s="50" t="s">
        <v>1110</v>
      </c>
      <c r="C19" s="50"/>
      <c r="D19" s="50"/>
      <c r="E19" s="50"/>
      <c r="F19" s="50"/>
    </row>
    <row r="20" spans="1:6">
      <c r="A20" s="50" t="s">
        <v>1128</v>
      </c>
      <c r="B20" s="50" t="s">
        <v>1110</v>
      </c>
      <c r="C20" s="50"/>
      <c r="D20" s="50"/>
      <c r="E20" s="50"/>
      <c r="F20" s="50"/>
    </row>
    <row r="21" spans="1:6">
      <c r="A21" s="50" t="s">
        <v>1129</v>
      </c>
      <c r="B21" s="50" t="s">
        <v>1110</v>
      </c>
      <c r="C21" s="50"/>
      <c r="D21" s="50"/>
      <c r="E21" s="50"/>
      <c r="F21" s="50"/>
    </row>
    <row r="22" spans="1:6">
      <c r="A22" s="50" t="s">
        <v>1130</v>
      </c>
      <c r="B22" s="50" t="s">
        <v>1110</v>
      </c>
      <c r="C22" s="50"/>
      <c r="D22" s="50"/>
      <c r="E22" s="50"/>
      <c r="F22" s="50"/>
    </row>
    <row r="23" spans="1:6">
      <c r="A23" s="50" t="s">
        <v>1131</v>
      </c>
      <c r="B23" s="50" t="s">
        <v>1132</v>
      </c>
      <c r="C23" s="50"/>
      <c r="D23" s="50"/>
      <c r="E23" s="50"/>
      <c r="F23" s="50"/>
    </row>
    <row r="24" spans="1:6">
      <c r="A24" s="50" t="s">
        <v>1133</v>
      </c>
      <c r="B24" s="50" t="s">
        <v>1134</v>
      </c>
      <c r="C24" s="50"/>
      <c r="D24" s="50"/>
      <c r="E24" s="50"/>
      <c r="F24" s="50"/>
    </row>
    <row r="25" spans="1:6">
      <c r="A25" s="50" t="s">
        <v>1135</v>
      </c>
      <c r="B25" s="50" t="s">
        <v>1118</v>
      </c>
      <c r="C25" s="50"/>
      <c r="D25" s="50"/>
      <c r="E25" s="50"/>
      <c r="F25" s="50"/>
    </row>
    <row r="26" spans="1:6">
      <c r="A26" s="50" t="s">
        <v>1136</v>
      </c>
      <c r="B26" s="50" t="s">
        <v>1118</v>
      </c>
      <c r="C26" s="50"/>
      <c r="D26" s="50"/>
      <c r="E26" s="50"/>
      <c r="F26" s="50"/>
    </row>
    <row r="27" spans="1:6">
      <c r="A27" s="50" t="s">
        <v>1137</v>
      </c>
      <c r="B27" s="50" t="s">
        <v>1110</v>
      </c>
      <c r="C27" s="50"/>
      <c r="D27" s="50"/>
      <c r="E27" s="50"/>
      <c r="F27" s="50"/>
    </row>
    <row r="28" spans="1:6">
      <c r="A28" s="50" t="s">
        <v>1138</v>
      </c>
      <c r="B28" s="50" t="s">
        <v>1139</v>
      </c>
      <c r="C28" s="50"/>
      <c r="D28" s="50"/>
      <c r="E28" s="50"/>
      <c r="F28" s="50"/>
    </row>
    <row r="29" spans="1:6">
      <c r="A29" s="50" t="s">
        <v>1140</v>
      </c>
      <c r="B29" s="50" t="s">
        <v>1139</v>
      </c>
      <c r="C29" s="50"/>
      <c r="D29" s="50"/>
      <c r="E29" s="50"/>
      <c r="F29" s="50"/>
    </row>
    <row r="30" spans="1:6">
      <c r="A30" s="50" t="s">
        <v>1141</v>
      </c>
      <c r="B30" s="50" t="s">
        <v>1139</v>
      </c>
      <c r="C30" s="50"/>
      <c r="D30" s="50"/>
      <c r="E30" s="50"/>
      <c r="F30" s="50"/>
    </row>
    <row r="31" spans="1:6">
      <c r="A31" s="50" t="s">
        <v>1142</v>
      </c>
      <c r="B31" s="50" t="s">
        <v>1110</v>
      </c>
      <c r="C31" s="50"/>
      <c r="D31" s="50"/>
      <c r="E31" s="50"/>
      <c r="F31" s="50"/>
    </row>
    <row r="32" spans="1:6">
      <c r="A32" s="50" t="s">
        <v>1143</v>
      </c>
      <c r="B32" s="50" t="s">
        <v>1134</v>
      </c>
      <c r="C32" s="50"/>
      <c r="D32" s="50"/>
      <c r="E32" s="50"/>
      <c r="F32" s="50"/>
    </row>
    <row r="33" spans="1:6">
      <c r="A33" s="50" t="s">
        <v>1144</v>
      </c>
      <c r="B33" s="50" t="s">
        <v>1134</v>
      </c>
      <c r="C33" s="50"/>
      <c r="D33" s="50"/>
      <c r="E33" s="50"/>
      <c r="F33" s="50"/>
    </row>
    <row r="34" spans="1:6">
      <c r="A34" s="50" t="s">
        <v>1145</v>
      </c>
      <c r="B34" s="50" t="s">
        <v>1134</v>
      </c>
      <c r="C34" s="50"/>
      <c r="D34" s="50"/>
      <c r="E34" s="50"/>
      <c r="F34" s="50"/>
    </row>
    <row r="35" spans="1:6">
      <c r="A35" s="50" t="s">
        <v>1146</v>
      </c>
      <c r="B35" s="50" t="s">
        <v>1118</v>
      </c>
      <c r="C35" s="50"/>
      <c r="D35" s="50"/>
      <c r="E35" s="50"/>
      <c r="F35" s="50"/>
    </row>
    <row r="36" spans="1:6">
      <c r="A36" s="50" t="s">
        <v>1147</v>
      </c>
      <c r="B36" s="50" t="s">
        <v>1139</v>
      </c>
      <c r="C36" s="50"/>
      <c r="D36" s="50"/>
      <c r="E36" s="50"/>
      <c r="F36" s="50"/>
    </row>
    <row r="37" spans="1:6">
      <c r="A37" s="50" t="s">
        <v>1148</v>
      </c>
      <c r="B37" s="50" t="s">
        <v>1110</v>
      </c>
      <c r="C37" s="50"/>
      <c r="D37" s="50"/>
      <c r="E37" s="50"/>
      <c r="F37" s="50"/>
    </row>
    <row r="38" spans="1:6">
      <c r="A38" s="50" t="s">
        <v>1149</v>
      </c>
      <c r="B38" s="50" t="s">
        <v>1110</v>
      </c>
      <c r="C38" s="50"/>
      <c r="D38" s="50"/>
      <c r="E38" s="50"/>
      <c r="F38" s="50"/>
    </row>
    <row r="39" spans="1:6">
      <c r="A39" s="50" t="s">
        <v>1150</v>
      </c>
      <c r="B39" s="50" t="s">
        <v>1139</v>
      </c>
      <c r="C39" s="50"/>
      <c r="D39" s="50"/>
      <c r="E39" s="50"/>
      <c r="F39" s="50"/>
    </row>
    <row r="40" spans="1:6">
      <c r="A40" s="50" t="s">
        <v>1151</v>
      </c>
      <c r="B40" s="50" t="s">
        <v>1139</v>
      </c>
      <c r="C40" s="50"/>
      <c r="D40" s="50"/>
      <c r="E40" s="50"/>
      <c r="F40" s="50"/>
    </row>
    <row r="41" spans="1:6">
      <c r="A41" s="50" t="s">
        <v>1152</v>
      </c>
      <c r="B41" s="50" t="s">
        <v>1132</v>
      </c>
      <c r="C41" s="50"/>
      <c r="D41" s="50"/>
      <c r="E41" s="50"/>
      <c r="F41" s="50"/>
    </row>
    <row r="42" spans="1:6">
      <c r="A42" s="50" t="s">
        <v>1153</v>
      </c>
      <c r="B42" s="50" t="s">
        <v>1154</v>
      </c>
      <c r="C42" s="50"/>
      <c r="D42" s="50"/>
      <c r="E42" s="50"/>
      <c r="F42" s="50"/>
    </row>
    <row r="43" spans="1:6">
      <c r="A43" s="50" t="s">
        <v>1155</v>
      </c>
      <c r="B43" s="50" t="s">
        <v>1134</v>
      </c>
      <c r="C43" s="50"/>
      <c r="D43" s="50"/>
      <c r="E43" s="50"/>
      <c r="F43" s="50"/>
    </row>
    <row r="44" spans="1:6">
      <c r="A44" s="50" t="s">
        <v>1156</v>
      </c>
      <c r="B44" s="50" t="s">
        <v>1157</v>
      </c>
      <c r="C44" s="50"/>
      <c r="D44" s="50"/>
      <c r="E44" s="50"/>
      <c r="F44" s="50"/>
    </row>
    <row r="45" spans="1:6">
      <c r="A45" s="50" t="s">
        <v>1158</v>
      </c>
      <c r="B45" s="50" t="s">
        <v>1110</v>
      </c>
      <c r="C45" s="50"/>
      <c r="D45" s="50"/>
      <c r="E45" s="50"/>
      <c r="F45" s="50"/>
    </row>
    <row r="46" spans="1:6">
      <c r="A46" s="50" t="s">
        <v>1159</v>
      </c>
      <c r="B46" s="50" t="s">
        <v>1118</v>
      </c>
      <c r="C46" s="50"/>
      <c r="D46" s="50"/>
      <c r="E46" s="50"/>
      <c r="F46" s="50"/>
    </row>
    <row r="47" spans="1:6">
      <c r="A47" s="50" t="s">
        <v>1160</v>
      </c>
      <c r="B47" s="50" t="s">
        <v>1139</v>
      </c>
      <c r="C47" s="50"/>
      <c r="D47" s="50"/>
      <c r="E47" s="50"/>
      <c r="F47" s="50"/>
    </row>
    <row r="48" spans="1:6">
      <c r="A48" s="50" t="s">
        <v>1161</v>
      </c>
      <c r="B48" s="50" t="s">
        <v>1110</v>
      </c>
      <c r="C48" s="50"/>
      <c r="D48" s="50"/>
      <c r="E48" s="50"/>
      <c r="F48" s="50"/>
    </row>
    <row r="49" spans="1:6">
      <c r="A49" s="50" t="s">
        <v>1162</v>
      </c>
      <c r="B49" s="50" t="s">
        <v>1139</v>
      </c>
      <c r="C49" s="50"/>
      <c r="D49" s="50"/>
      <c r="E49" s="50"/>
      <c r="F49" s="50"/>
    </row>
    <row r="50" spans="1:6">
      <c r="A50" s="50" t="s">
        <v>1163</v>
      </c>
      <c r="B50" s="50" t="s">
        <v>1118</v>
      </c>
      <c r="C50" s="50"/>
      <c r="D50" s="50"/>
      <c r="E50" s="50"/>
      <c r="F50" s="50"/>
    </row>
    <row r="51" spans="1:6">
      <c r="A51" s="50" t="s">
        <v>1164</v>
      </c>
      <c r="B51" s="50" t="s">
        <v>1134</v>
      </c>
      <c r="C51" s="50"/>
      <c r="D51" s="50"/>
      <c r="E51" s="50"/>
      <c r="F51" s="50"/>
    </row>
    <row r="52" spans="1:6">
      <c r="A52" s="50" t="s">
        <v>1165</v>
      </c>
      <c r="B52" s="50" t="s">
        <v>1110</v>
      </c>
      <c r="C52" s="50"/>
      <c r="D52" s="50"/>
      <c r="E52" s="50"/>
      <c r="F52" s="50"/>
    </row>
    <row r="53" spans="1:6">
      <c r="A53" s="50" t="s">
        <v>1166</v>
      </c>
      <c r="B53" s="50" t="s">
        <v>1110</v>
      </c>
      <c r="C53" s="50"/>
      <c r="D53" s="50"/>
      <c r="E53" s="50"/>
      <c r="F53" s="50"/>
    </row>
    <row r="54" spans="1:6">
      <c r="A54" s="50" t="s">
        <v>1167</v>
      </c>
      <c r="B54" s="50" t="s">
        <v>1110</v>
      </c>
      <c r="C54" s="50"/>
      <c r="D54" s="50"/>
      <c r="E54" s="50"/>
      <c r="F54" s="50"/>
    </row>
    <row r="55" spans="1:6">
      <c r="A55" s="50" t="s">
        <v>1168</v>
      </c>
      <c r="B55" s="50" t="s">
        <v>1110</v>
      </c>
      <c r="C55" s="50"/>
      <c r="D55" s="50"/>
      <c r="E55" s="50"/>
      <c r="F55" s="50"/>
    </row>
    <row r="56" spans="1:6">
      <c r="A56" s="50" t="s">
        <v>1169</v>
      </c>
      <c r="B56" s="50" t="s">
        <v>1110</v>
      </c>
      <c r="C56" s="50"/>
      <c r="D56" s="50"/>
      <c r="E56" s="50"/>
      <c r="F56" s="50"/>
    </row>
    <row r="57" spans="1:6">
      <c r="A57" s="50" t="s">
        <v>1170</v>
      </c>
      <c r="B57" s="50" t="s">
        <v>1157</v>
      </c>
      <c r="C57" s="50"/>
      <c r="D57" s="50"/>
      <c r="E57" s="50"/>
      <c r="F57" s="50"/>
    </row>
    <row r="58" spans="1:6">
      <c r="A58" s="50" t="s">
        <v>1171</v>
      </c>
      <c r="B58" s="50" t="s">
        <v>1110</v>
      </c>
      <c r="C58" s="50"/>
      <c r="D58" s="50"/>
      <c r="E58" s="50"/>
      <c r="F58" s="50"/>
    </row>
    <row r="59" spans="1:6">
      <c r="A59" s="50" t="s">
        <v>1172</v>
      </c>
      <c r="B59" s="50" t="s">
        <v>1132</v>
      </c>
      <c r="C59" s="50"/>
      <c r="D59" s="50"/>
      <c r="E59" s="50"/>
      <c r="F59" s="50"/>
    </row>
    <row r="60" spans="1:6">
      <c r="A60" s="50" t="s">
        <v>1173</v>
      </c>
      <c r="B60" s="50" t="s">
        <v>1157</v>
      </c>
      <c r="C60" s="50"/>
      <c r="D60" s="50"/>
      <c r="E60" s="50"/>
      <c r="F60" s="50"/>
    </row>
    <row r="61" spans="1:6">
      <c r="A61" s="50" t="s">
        <v>1174</v>
      </c>
      <c r="B61" s="50" t="s">
        <v>1110</v>
      </c>
      <c r="C61" s="50"/>
      <c r="D61" s="50"/>
      <c r="E61" s="50"/>
      <c r="F61" s="50"/>
    </row>
    <row r="62" spans="1:6">
      <c r="A62" s="50" t="s">
        <v>1175</v>
      </c>
      <c r="B62" s="50" t="s">
        <v>1157</v>
      </c>
      <c r="C62" s="50"/>
      <c r="D62" s="50"/>
      <c r="E62" s="50"/>
      <c r="F62" s="50"/>
    </row>
    <row r="63" spans="1:6">
      <c r="A63" s="50" t="s">
        <v>1176</v>
      </c>
      <c r="B63" s="50" t="s">
        <v>1110</v>
      </c>
      <c r="C63" s="50"/>
      <c r="D63" s="50"/>
      <c r="E63" s="50"/>
      <c r="F63" s="50"/>
    </row>
    <row r="64" spans="1:6">
      <c r="A64" s="50" t="s">
        <v>1177</v>
      </c>
      <c r="B64" s="50" t="s">
        <v>1134</v>
      </c>
      <c r="C64" s="50"/>
      <c r="D64" s="50"/>
      <c r="E64" s="50"/>
      <c r="F64" s="50"/>
    </row>
    <row r="65" spans="1:6">
      <c r="A65" s="50" t="s">
        <v>1178</v>
      </c>
      <c r="B65" s="50" t="s">
        <v>1118</v>
      </c>
      <c r="C65" s="50"/>
      <c r="D65" s="50"/>
      <c r="E65" s="50"/>
      <c r="F65" s="50"/>
    </row>
    <row r="66" spans="1:6">
      <c r="A66" s="50" t="s">
        <v>1179</v>
      </c>
      <c r="B66" s="50" t="s">
        <v>1134</v>
      </c>
      <c r="C66" s="50"/>
      <c r="D66" s="50"/>
      <c r="E66" s="50"/>
      <c r="F66" s="50"/>
    </row>
    <row r="67" spans="1:6">
      <c r="A67" s="50" t="s">
        <v>1180</v>
      </c>
      <c r="B67" s="50" t="s">
        <v>1118</v>
      </c>
      <c r="C67" s="50"/>
      <c r="D67" s="50"/>
      <c r="E67" s="50"/>
      <c r="F67" s="50"/>
    </row>
    <row r="68" spans="1:6">
      <c r="A68" s="50" t="s">
        <v>1181</v>
      </c>
      <c r="B68" s="50" t="s">
        <v>1118</v>
      </c>
      <c r="C68" s="50"/>
      <c r="D68" s="50"/>
      <c r="E68" s="50"/>
      <c r="F68" s="50"/>
    </row>
    <row r="69" spans="1:6">
      <c r="A69" s="50" t="s">
        <v>1182</v>
      </c>
      <c r="B69" s="50" t="s">
        <v>1139</v>
      </c>
      <c r="C69" s="50"/>
      <c r="D69" s="50"/>
      <c r="E69" s="50"/>
      <c r="F69" s="50"/>
    </row>
    <row r="70" spans="1:6">
      <c r="A70" s="50" t="s">
        <v>1183</v>
      </c>
      <c r="B70" s="50" t="s">
        <v>1139</v>
      </c>
      <c r="C70" s="50"/>
      <c r="D70" s="50"/>
      <c r="E70" s="50"/>
      <c r="F70" s="50"/>
    </row>
    <row r="71" spans="1:6">
      <c r="A71" s="50" t="s">
        <v>1184</v>
      </c>
      <c r="B71" s="50" t="s">
        <v>1110</v>
      </c>
      <c r="C71" s="50"/>
      <c r="D71" s="50"/>
      <c r="E71" s="50"/>
      <c r="F71" s="50"/>
    </row>
    <row r="72" spans="1:6">
      <c r="A72" s="50" t="s">
        <v>1185</v>
      </c>
      <c r="B72" s="50" t="s">
        <v>1186</v>
      </c>
      <c r="C72" s="50"/>
      <c r="D72" s="50"/>
      <c r="E72" s="50"/>
      <c r="F72" s="50"/>
    </row>
    <row r="73" spans="1:6">
      <c r="A73" s="50" t="s">
        <v>1187</v>
      </c>
      <c r="B73" s="50" t="s">
        <v>1139</v>
      </c>
      <c r="C73" s="50"/>
      <c r="D73" s="50"/>
      <c r="E73" s="50"/>
      <c r="F73" s="50"/>
    </row>
    <row r="74" spans="1:6">
      <c r="A74" s="50" t="s">
        <v>1188</v>
      </c>
      <c r="B74" s="50" t="s">
        <v>1186</v>
      </c>
      <c r="C74" s="50"/>
      <c r="D74" s="50"/>
      <c r="E74" s="50"/>
      <c r="F74" s="50"/>
    </row>
    <row r="75" spans="1:6">
      <c r="A75" s="50" t="s">
        <v>1189</v>
      </c>
      <c r="B75" s="50" t="s">
        <v>1186</v>
      </c>
      <c r="C75" s="50"/>
      <c r="D75" s="50"/>
      <c r="E75" s="50"/>
      <c r="F75" s="50"/>
    </row>
    <row r="76" spans="1:6">
      <c r="A76" s="50" t="s">
        <v>1190</v>
      </c>
      <c r="B76" s="50" t="s">
        <v>1110</v>
      </c>
      <c r="C76" s="50"/>
      <c r="D76" s="50"/>
      <c r="E76" s="50"/>
      <c r="F76" s="50"/>
    </row>
    <row r="77" spans="1:6">
      <c r="A77" s="50" t="s">
        <v>1191</v>
      </c>
      <c r="B77" s="50" t="s">
        <v>1110</v>
      </c>
      <c r="C77" s="50"/>
      <c r="D77" s="50"/>
      <c r="E77" s="50"/>
      <c r="F77" s="50"/>
    </row>
    <row r="78" spans="1:6">
      <c r="A78" s="50" t="s">
        <v>1192</v>
      </c>
      <c r="B78" s="50" t="s">
        <v>1186</v>
      </c>
      <c r="C78" s="50"/>
      <c r="D78" s="50"/>
      <c r="E78" s="50"/>
      <c r="F78" s="50"/>
    </row>
    <row r="79" spans="1:6">
      <c r="A79" s="50" t="s">
        <v>1193</v>
      </c>
      <c r="B79" s="50" t="s">
        <v>1139</v>
      </c>
      <c r="C79" s="50"/>
      <c r="D79" s="50"/>
      <c r="E79" s="50"/>
      <c r="F79" s="50"/>
    </row>
    <row r="80" spans="1:6">
      <c r="A80" s="50" t="s">
        <v>1194</v>
      </c>
      <c r="B80" s="50" t="s">
        <v>1110</v>
      </c>
      <c r="C80" s="50"/>
      <c r="D80" s="50"/>
      <c r="E80" s="50"/>
      <c r="F80" s="50"/>
    </row>
    <row r="81" spans="1:6">
      <c r="A81" s="50" t="s">
        <v>1195</v>
      </c>
      <c r="B81" s="50" t="s">
        <v>1118</v>
      </c>
      <c r="C81" s="50"/>
      <c r="D81" s="50"/>
      <c r="E81" s="50"/>
      <c r="F81" s="50"/>
    </row>
    <row r="82" spans="1:6">
      <c r="A82" s="50" t="s">
        <v>1196</v>
      </c>
      <c r="B82" s="50" t="s">
        <v>1110</v>
      </c>
      <c r="C82" s="50"/>
      <c r="D82" s="50"/>
      <c r="E82" s="50"/>
      <c r="F82" s="50"/>
    </row>
    <row r="83" spans="1:6">
      <c r="A83" s="50" t="s">
        <v>1197</v>
      </c>
      <c r="B83" s="50" t="s">
        <v>1110</v>
      </c>
      <c r="C83" s="50"/>
      <c r="D83" s="50"/>
      <c r="E83" s="50"/>
      <c r="F83" s="50"/>
    </row>
    <row r="84" spans="1:6">
      <c r="A84" s="50" t="s">
        <v>1198</v>
      </c>
      <c r="B84" s="50" t="s">
        <v>1118</v>
      </c>
      <c r="C84" s="50"/>
      <c r="D84" s="50"/>
      <c r="E84" s="50"/>
      <c r="F84" s="50"/>
    </row>
    <row r="85" spans="1:6">
      <c r="A85" s="50" t="s">
        <v>1199</v>
      </c>
      <c r="B85" s="50" t="s">
        <v>1110</v>
      </c>
      <c r="C85" s="50"/>
      <c r="D85" s="50"/>
      <c r="E85" s="50"/>
      <c r="F85" s="50"/>
    </row>
    <row r="86" spans="1:6">
      <c r="A86" s="50" t="s">
        <v>1200</v>
      </c>
      <c r="B86" s="50" t="s">
        <v>1110</v>
      </c>
      <c r="C86" s="50"/>
      <c r="D86" s="50"/>
      <c r="E86" s="50"/>
      <c r="F86" s="50"/>
    </row>
    <row r="87" spans="1:6">
      <c r="A87" s="50" t="s">
        <v>1201</v>
      </c>
      <c r="B87" s="50" t="s">
        <v>1110</v>
      </c>
      <c r="C87" s="50"/>
      <c r="D87" s="50"/>
      <c r="E87" s="50"/>
      <c r="F87" s="50"/>
    </row>
    <row r="88" spans="1:6">
      <c r="A88" s="50" t="s">
        <v>1202</v>
      </c>
      <c r="B88" s="50" t="s">
        <v>1110</v>
      </c>
      <c r="C88" s="50"/>
      <c r="D88" s="50"/>
      <c r="E88" s="50"/>
      <c r="F88" s="50"/>
    </row>
    <row r="89" spans="1:6">
      <c r="A89" s="50" t="s">
        <v>1203</v>
      </c>
      <c r="B89" s="50" t="s">
        <v>1186</v>
      </c>
      <c r="C89" s="50"/>
      <c r="D89" s="50"/>
      <c r="E89" s="50"/>
      <c r="F89" s="50"/>
    </row>
    <row r="90" spans="1:6">
      <c r="A90" s="50" t="s">
        <v>1204</v>
      </c>
      <c r="B90" s="50" t="s">
        <v>1110</v>
      </c>
      <c r="C90" s="50"/>
      <c r="D90" s="50"/>
      <c r="E90" s="50"/>
      <c r="F90" s="50"/>
    </row>
    <row r="91" spans="1:6">
      <c r="A91" s="50" t="s">
        <v>1205</v>
      </c>
      <c r="B91" s="50" t="s">
        <v>1132</v>
      </c>
      <c r="C91" s="50"/>
      <c r="D91" s="50"/>
      <c r="E91" s="50"/>
      <c r="F91" s="50"/>
    </row>
    <row r="92" spans="1:6">
      <c r="A92" s="50" t="s">
        <v>1206</v>
      </c>
      <c r="B92" s="50" t="s">
        <v>1139</v>
      </c>
      <c r="C92" s="50"/>
      <c r="D92" s="50"/>
      <c r="E92" s="50"/>
      <c r="F92" s="50"/>
    </row>
    <row r="93" spans="1:6">
      <c r="A93" s="50" t="s">
        <v>1207</v>
      </c>
      <c r="B93" s="50" t="s">
        <v>1186</v>
      </c>
      <c r="C93" s="50"/>
      <c r="D93" s="50"/>
      <c r="E93" s="50"/>
      <c r="F93" s="50"/>
    </row>
    <row r="94" spans="1:6">
      <c r="A94" s="50" t="s">
        <v>1208</v>
      </c>
      <c r="B94" s="50" t="s">
        <v>1186</v>
      </c>
      <c r="C94" s="50"/>
      <c r="D94" s="50"/>
      <c r="E94" s="50"/>
      <c r="F94" s="50"/>
    </row>
    <row r="95" spans="1:6">
      <c r="A95" s="50" t="s">
        <v>1209</v>
      </c>
      <c r="B95" s="50" t="s">
        <v>1110</v>
      </c>
      <c r="C95" s="50"/>
      <c r="D95" s="50"/>
      <c r="E95" s="50"/>
      <c r="F95" s="50"/>
    </row>
    <row r="96" spans="1:6">
      <c r="A96" s="50" t="s">
        <v>1210</v>
      </c>
      <c r="B96" s="50" t="s">
        <v>1110</v>
      </c>
      <c r="C96" s="50"/>
      <c r="D96" s="50"/>
      <c r="E96" s="50"/>
      <c r="F96" s="50"/>
    </row>
    <row r="97" spans="1:6">
      <c r="A97" s="50" t="s">
        <v>1211</v>
      </c>
      <c r="B97" s="50" t="s">
        <v>1186</v>
      </c>
      <c r="C97" s="50"/>
      <c r="D97" s="50"/>
      <c r="E97" s="50"/>
      <c r="F97" s="50"/>
    </row>
    <row r="98" spans="1:6">
      <c r="A98" s="50" t="s">
        <v>1212</v>
      </c>
      <c r="B98" s="50" t="s">
        <v>1118</v>
      </c>
      <c r="C98" s="50"/>
      <c r="D98" s="50"/>
      <c r="E98" s="50"/>
      <c r="F98" s="50"/>
    </row>
    <row r="99" spans="1:6">
      <c r="A99" s="50" t="s">
        <v>1213</v>
      </c>
      <c r="B99" s="50" t="s">
        <v>1132</v>
      </c>
      <c r="C99" s="50"/>
      <c r="D99" s="50"/>
      <c r="E99" s="50"/>
      <c r="F99" s="50"/>
    </row>
    <row r="100" spans="1:6">
      <c r="A100" s="50" t="s">
        <v>1214</v>
      </c>
      <c r="B100" s="50" t="s">
        <v>1132</v>
      </c>
      <c r="C100" s="50"/>
      <c r="D100" s="50"/>
      <c r="E100" s="50"/>
      <c r="F100" s="50"/>
    </row>
    <row r="101" spans="1:6">
      <c r="A101" s="50" t="s">
        <v>1215</v>
      </c>
      <c r="B101" s="50" t="s">
        <v>1139</v>
      </c>
      <c r="C101" s="50"/>
      <c r="D101" s="50"/>
      <c r="E101" s="50"/>
      <c r="F101" s="50"/>
    </row>
    <row r="102" spans="1:6">
      <c r="A102" s="50" t="s">
        <v>1216</v>
      </c>
      <c r="B102" s="50" t="s">
        <v>1139</v>
      </c>
      <c r="C102" s="50"/>
      <c r="D102" s="50"/>
      <c r="E102" s="50"/>
      <c r="F102" s="50"/>
    </row>
    <row r="103" spans="1:6">
      <c r="A103" s="50" t="s">
        <v>1217</v>
      </c>
      <c r="B103" s="50" t="s">
        <v>1139</v>
      </c>
      <c r="C103" s="50"/>
      <c r="D103" s="50"/>
      <c r="E103" s="50"/>
      <c r="F103" s="50"/>
    </row>
    <row r="104" spans="1:6">
      <c r="A104" s="50" t="s">
        <v>1218</v>
      </c>
      <c r="B104" s="50" t="s">
        <v>1139</v>
      </c>
      <c r="C104" s="50"/>
      <c r="D104" s="50"/>
      <c r="E104" s="50"/>
      <c r="F104" s="50"/>
    </row>
    <row r="105" spans="1:6">
      <c r="A105" s="50" t="s">
        <v>1219</v>
      </c>
      <c r="B105" s="50" t="s">
        <v>1139</v>
      </c>
      <c r="C105" s="50"/>
      <c r="D105" s="50"/>
      <c r="E105" s="50"/>
      <c r="F105" s="50"/>
    </row>
    <row r="106" spans="1:6">
      <c r="A106" s="50" t="s">
        <v>1220</v>
      </c>
      <c r="B106" s="50" t="s">
        <v>1157</v>
      </c>
      <c r="C106" s="50"/>
      <c r="D106" s="50"/>
      <c r="E106" s="50"/>
      <c r="F106" s="50"/>
    </row>
    <row r="107" spans="1:6">
      <c r="A107" s="50" t="s">
        <v>1221</v>
      </c>
      <c r="B107" s="50" t="s">
        <v>1157</v>
      </c>
      <c r="C107" s="50"/>
      <c r="D107" s="50"/>
      <c r="E107" s="50"/>
      <c r="F107" s="50"/>
    </row>
    <row r="108" spans="1:6">
      <c r="A108" s="50" t="s">
        <v>1222</v>
      </c>
      <c r="B108" s="50" t="s">
        <v>1157</v>
      </c>
      <c r="C108" s="50"/>
      <c r="D108" s="50"/>
      <c r="E108" s="50"/>
      <c r="F108" s="50"/>
    </row>
    <row r="109" spans="1:6">
      <c r="A109" s="50" t="s">
        <v>1223</v>
      </c>
      <c r="B109" s="50" t="s">
        <v>1157</v>
      </c>
      <c r="C109" s="50"/>
      <c r="D109" s="50"/>
      <c r="E109" s="50"/>
      <c r="F109" s="50"/>
    </row>
    <row r="110" spans="1:6">
      <c r="A110" s="50" t="s">
        <v>1224</v>
      </c>
      <c r="B110" s="50" t="s">
        <v>1157</v>
      </c>
      <c r="C110" s="50"/>
      <c r="D110" s="50"/>
      <c r="E110" s="50"/>
      <c r="F110" s="50"/>
    </row>
    <row r="111" spans="1:6">
      <c r="A111" s="50" t="s">
        <v>1225</v>
      </c>
      <c r="B111" s="50" t="s">
        <v>1118</v>
      </c>
      <c r="C111" s="50"/>
      <c r="D111" s="50"/>
      <c r="E111" s="50"/>
      <c r="F111" s="50"/>
    </row>
    <row r="112" spans="1:6">
      <c r="A112" s="50" t="s">
        <v>1226</v>
      </c>
      <c r="B112" s="50" t="s">
        <v>1118</v>
      </c>
      <c r="C112" s="50"/>
      <c r="D112" s="50"/>
      <c r="E112" s="50"/>
      <c r="F112" s="50"/>
    </row>
    <row r="113" spans="1:6">
      <c r="A113" s="50" t="s">
        <v>1227</v>
      </c>
      <c r="B113" s="50" t="s">
        <v>1186</v>
      </c>
      <c r="C113" s="50"/>
      <c r="D113" s="50"/>
      <c r="E113" s="50"/>
      <c r="F113" s="50"/>
    </row>
    <row r="114" spans="1:6">
      <c r="A114" s="50" t="s">
        <v>1228</v>
      </c>
      <c r="B114" s="50" t="s">
        <v>1118</v>
      </c>
      <c r="C114" s="50"/>
      <c r="D114" s="50"/>
      <c r="E114" s="50"/>
      <c r="F114" s="50"/>
    </row>
    <row r="115" spans="1:6">
      <c r="A115" s="50" t="s">
        <v>1229</v>
      </c>
      <c r="B115" s="50" t="s">
        <v>1230</v>
      </c>
      <c r="C115" s="50"/>
      <c r="D115" s="50"/>
      <c r="E115" s="50"/>
      <c r="F115" s="50"/>
    </row>
    <row r="116" spans="1:6">
      <c r="A116" s="50" t="s">
        <v>1231</v>
      </c>
      <c r="B116" s="50" t="s">
        <v>1230</v>
      </c>
      <c r="C116" s="50"/>
      <c r="D116" s="50"/>
      <c r="E116" s="50"/>
      <c r="F116" s="50"/>
    </row>
    <row r="117" spans="1:6">
      <c r="A117" s="50" t="s">
        <v>1232</v>
      </c>
      <c r="B117" s="50" t="s">
        <v>1230</v>
      </c>
      <c r="C117" s="50"/>
      <c r="D117" s="50"/>
      <c r="E117" s="50"/>
      <c r="F117" s="50"/>
    </row>
    <row r="118" spans="1:6">
      <c r="A118" s="50" t="s">
        <v>1233</v>
      </c>
      <c r="B118" s="50" t="s">
        <v>1230</v>
      </c>
      <c r="C118" s="50"/>
      <c r="D118" s="50"/>
      <c r="E118" s="50"/>
      <c r="F118" s="50"/>
    </row>
    <row r="119" spans="1:6">
      <c r="A119" s="50" t="s">
        <v>1234</v>
      </c>
      <c r="B119" s="50" t="s">
        <v>1235</v>
      </c>
      <c r="C119" s="50"/>
      <c r="D119" s="50"/>
      <c r="E119" s="50"/>
      <c r="F119" s="50"/>
    </row>
    <row r="120" spans="1:6">
      <c r="A120" s="50" t="s">
        <v>1236</v>
      </c>
      <c r="B120" s="50" t="s">
        <v>1157</v>
      </c>
      <c r="C120" s="50"/>
      <c r="D120" s="50"/>
      <c r="E120" s="50"/>
      <c r="F120" s="50"/>
    </row>
    <row r="121" spans="1:6">
      <c r="A121" s="50" t="s">
        <v>1237</v>
      </c>
      <c r="B121" s="50" t="s">
        <v>1157</v>
      </c>
      <c r="C121" s="50"/>
      <c r="D121" s="50"/>
      <c r="E121" s="50"/>
      <c r="F121" s="50"/>
    </row>
    <row r="122" spans="1:6">
      <c r="A122" s="50" t="s">
        <v>1238</v>
      </c>
      <c r="B122" s="50" t="s">
        <v>1157</v>
      </c>
      <c r="C122" s="50"/>
      <c r="D122" s="50"/>
      <c r="E122" s="50"/>
      <c r="F122" s="50"/>
    </row>
    <row r="123" spans="1:6">
      <c r="A123" s="50" t="s">
        <v>1239</v>
      </c>
      <c r="B123" s="50" t="s">
        <v>1157</v>
      </c>
      <c r="C123" s="50"/>
      <c r="D123" s="50"/>
      <c r="E123" s="50"/>
      <c r="F123" s="50"/>
    </row>
    <row r="124" spans="1:6">
      <c r="A124" s="50" t="s">
        <v>1240</v>
      </c>
      <c r="B124" s="50" t="s">
        <v>1157</v>
      </c>
      <c r="C124" s="50"/>
      <c r="D124" s="50"/>
      <c r="E124" s="50"/>
      <c r="F124" s="50"/>
    </row>
    <row r="125" spans="1:6">
      <c r="A125" s="50" t="s">
        <v>1241</v>
      </c>
      <c r="B125" s="50" t="s">
        <v>1235</v>
      </c>
      <c r="C125" s="50"/>
      <c r="D125" s="50"/>
      <c r="E125" s="50"/>
      <c r="F125" s="50"/>
    </row>
    <row r="126" spans="1:6">
      <c r="A126" s="50" t="s">
        <v>1242</v>
      </c>
      <c r="B126" s="50" t="s">
        <v>1132</v>
      </c>
      <c r="C126" s="50"/>
      <c r="D126" s="50"/>
      <c r="E126" s="50"/>
      <c r="F126" s="50"/>
    </row>
    <row r="127" spans="1:6">
      <c r="A127" s="50" t="s">
        <v>1243</v>
      </c>
      <c r="B127" s="50" t="s">
        <v>1157</v>
      </c>
      <c r="C127" s="50"/>
      <c r="D127" s="50"/>
      <c r="E127" s="50"/>
      <c r="F127" s="50"/>
    </row>
    <row r="128" spans="1:6">
      <c r="A128" s="50" t="s">
        <v>1244</v>
      </c>
      <c r="B128" s="50" t="s">
        <v>1157</v>
      </c>
      <c r="C128" s="50"/>
      <c r="D128" s="50"/>
      <c r="E128" s="50"/>
      <c r="F128" s="50"/>
    </row>
    <row r="129" spans="1:6">
      <c r="A129" s="50" t="s">
        <v>1245</v>
      </c>
      <c r="B129" s="50" t="s">
        <v>1157</v>
      </c>
      <c r="C129" s="50"/>
      <c r="D129" s="50"/>
      <c r="E129" s="50"/>
      <c r="F129" s="50"/>
    </row>
    <row r="130" spans="1:6">
      <c r="A130" s="50" t="s">
        <v>1246</v>
      </c>
      <c r="B130" s="50" t="s">
        <v>1186</v>
      </c>
      <c r="C130" s="50"/>
      <c r="D130" s="50"/>
      <c r="E130" s="50"/>
      <c r="F130" s="50"/>
    </row>
    <row r="131" spans="1:6">
      <c r="A131" s="50" t="s">
        <v>1247</v>
      </c>
      <c r="B131" s="50" t="s">
        <v>1248</v>
      </c>
      <c r="C131" s="50"/>
      <c r="D131" s="50"/>
      <c r="E131" s="50"/>
      <c r="F131" s="50"/>
    </row>
    <row r="132" spans="1:6">
      <c r="A132" s="50" t="s">
        <v>1249</v>
      </c>
      <c r="B132" s="50" t="s">
        <v>1248</v>
      </c>
      <c r="C132" s="50"/>
      <c r="D132" s="50"/>
      <c r="E132" s="50"/>
      <c r="F132" s="50"/>
    </row>
    <row r="133" spans="1:6">
      <c r="A133" s="50" t="s">
        <v>1250</v>
      </c>
      <c r="B133" s="50" t="s">
        <v>1235</v>
      </c>
      <c r="C133" s="50"/>
      <c r="D133" s="50"/>
      <c r="E133" s="50"/>
      <c r="F133" s="50"/>
    </row>
    <row r="134" spans="1:6">
      <c r="A134" s="50" t="s">
        <v>1251</v>
      </c>
      <c r="B134" s="50" t="s">
        <v>1235</v>
      </c>
      <c r="C134" s="50"/>
      <c r="D134" s="50"/>
      <c r="E134" s="50"/>
      <c r="F134" s="50"/>
    </row>
    <row r="135" spans="1:6">
      <c r="A135" s="50" t="s">
        <v>1252</v>
      </c>
      <c r="B135" s="50" t="s">
        <v>1132</v>
      </c>
      <c r="C135" s="50"/>
      <c r="D135" s="50"/>
      <c r="E135" s="50"/>
      <c r="F135" s="50"/>
    </row>
    <row r="136" spans="1:6">
      <c r="A136" s="50" t="s">
        <v>1253</v>
      </c>
      <c r="B136" s="50" t="s">
        <v>1118</v>
      </c>
      <c r="C136" s="50"/>
      <c r="D136" s="50"/>
      <c r="E136" s="50"/>
      <c r="F136" s="50"/>
    </row>
    <row r="137" spans="1:6">
      <c r="A137" s="50" t="s">
        <v>1254</v>
      </c>
      <c r="B137" s="50" t="s">
        <v>1235</v>
      </c>
      <c r="C137" s="50"/>
      <c r="D137" s="50"/>
      <c r="E137" s="50"/>
      <c r="F137" s="50"/>
    </row>
    <row r="138" spans="1:6">
      <c r="A138" s="50" t="s">
        <v>1255</v>
      </c>
      <c r="B138" s="50" t="s">
        <v>1186</v>
      </c>
      <c r="C138" s="50"/>
      <c r="D138" s="50"/>
      <c r="E138" s="50"/>
      <c r="F138" s="50"/>
    </row>
    <row r="139" spans="1:6">
      <c r="A139" s="50" t="s">
        <v>1256</v>
      </c>
      <c r="B139" s="50" t="s">
        <v>1235</v>
      </c>
      <c r="C139" s="50"/>
      <c r="D139" s="50"/>
      <c r="E139" s="50"/>
      <c r="F139" s="50"/>
    </row>
    <row r="140" spans="1:6">
      <c r="A140" s="50" t="s">
        <v>1257</v>
      </c>
      <c r="B140" s="50" t="s">
        <v>1235</v>
      </c>
      <c r="C140" s="50"/>
      <c r="D140" s="50"/>
      <c r="E140" s="50"/>
      <c r="F140" s="50"/>
    </row>
    <row r="141" spans="1:6">
      <c r="A141" s="50" t="s">
        <v>1258</v>
      </c>
      <c r="B141" s="50" t="s">
        <v>1132</v>
      </c>
      <c r="C141" s="50"/>
      <c r="D141" s="50"/>
      <c r="E141" s="50"/>
      <c r="F141" s="50"/>
    </row>
    <row r="142" spans="1:6">
      <c r="A142" s="50" t="s">
        <v>1259</v>
      </c>
      <c r="B142" s="50" t="s">
        <v>1260</v>
      </c>
      <c r="C142" s="50"/>
      <c r="D142" s="50"/>
      <c r="E142" s="50"/>
      <c r="F142" s="50"/>
    </row>
    <row r="143" spans="1:6">
      <c r="A143" s="50" t="s">
        <v>1261</v>
      </c>
      <c r="B143" s="50" t="s">
        <v>1118</v>
      </c>
      <c r="C143" s="50"/>
      <c r="D143" s="50"/>
      <c r="E143" s="50"/>
      <c r="F143" s="50"/>
    </row>
    <row r="144" spans="1:6">
      <c r="A144" s="50" t="s">
        <v>1262</v>
      </c>
      <c r="B144" s="50" t="s">
        <v>1186</v>
      </c>
      <c r="C144" s="50"/>
      <c r="D144" s="50"/>
      <c r="E144" s="50"/>
      <c r="F144" s="50"/>
    </row>
    <row r="145" spans="1:6">
      <c r="A145" s="50" t="s">
        <v>1263</v>
      </c>
      <c r="B145" s="50" t="s">
        <v>1186</v>
      </c>
      <c r="C145" s="50"/>
      <c r="D145" s="50"/>
      <c r="E145" s="50"/>
      <c r="F145" s="50"/>
    </row>
    <row r="146" spans="1:6">
      <c r="A146" s="50" t="s">
        <v>1264</v>
      </c>
      <c r="B146" s="50" t="s">
        <v>1118</v>
      </c>
      <c r="C146" s="50"/>
      <c r="D146" s="50"/>
      <c r="E146" s="50"/>
      <c r="F146" s="50"/>
    </row>
    <row r="147" spans="1:6">
      <c r="A147" s="50" t="s">
        <v>1265</v>
      </c>
      <c r="B147" s="50" t="s">
        <v>1186</v>
      </c>
      <c r="C147" s="50"/>
      <c r="D147" s="50"/>
      <c r="E147" s="50"/>
      <c r="F147" s="50"/>
    </row>
    <row r="148" spans="1:6">
      <c r="A148" s="50" t="s">
        <v>1266</v>
      </c>
      <c r="B148" s="50" t="s">
        <v>1186</v>
      </c>
      <c r="C148" s="50"/>
      <c r="D148" s="50"/>
      <c r="E148" s="50"/>
      <c r="F148" s="50"/>
    </row>
    <row r="149" spans="1:6">
      <c r="A149" s="50" t="s">
        <v>1267</v>
      </c>
      <c r="B149" s="50" t="s">
        <v>1157</v>
      </c>
      <c r="C149" s="50"/>
      <c r="D149" s="50"/>
      <c r="E149" s="50"/>
      <c r="F149" s="50"/>
    </row>
    <row r="150" spans="1:6">
      <c r="A150" s="50" t="s">
        <v>1268</v>
      </c>
      <c r="B150" s="50" t="s">
        <v>1157</v>
      </c>
      <c r="C150" s="50"/>
      <c r="D150" s="50"/>
      <c r="E150" s="50"/>
      <c r="F150" s="50"/>
    </row>
    <row r="151" spans="1:6">
      <c r="A151" s="50" t="s">
        <v>1269</v>
      </c>
      <c r="B151" s="50" t="s">
        <v>1157</v>
      </c>
      <c r="C151" s="50"/>
      <c r="D151" s="50"/>
      <c r="E151" s="50"/>
      <c r="F151" s="50"/>
    </row>
    <row r="152" spans="1:6">
      <c r="A152" s="50" t="s">
        <v>1270</v>
      </c>
      <c r="B152" s="50" t="s">
        <v>1157</v>
      </c>
      <c r="C152" s="50"/>
      <c r="D152" s="50"/>
      <c r="E152" s="50"/>
      <c r="F152" s="50"/>
    </row>
    <row r="153" spans="1:6">
      <c r="A153" s="50" t="s">
        <v>1271</v>
      </c>
      <c r="B153" s="50" t="s">
        <v>1157</v>
      </c>
      <c r="C153" s="50"/>
      <c r="D153" s="50"/>
      <c r="E153" s="50"/>
      <c r="F153" s="50"/>
    </row>
    <row r="154" spans="1:6">
      <c r="A154" s="50" t="s">
        <v>1272</v>
      </c>
      <c r="B154" s="50" t="s">
        <v>1157</v>
      </c>
      <c r="C154" s="50"/>
      <c r="D154" s="50"/>
      <c r="E154" s="50"/>
      <c r="F154" s="50"/>
    </row>
    <row r="155" spans="1:6">
      <c r="A155" s="50" t="s">
        <v>1273</v>
      </c>
      <c r="B155" s="50" t="s">
        <v>1157</v>
      </c>
      <c r="C155" s="50"/>
      <c r="D155" s="50"/>
      <c r="E155" s="50"/>
      <c r="F155" s="50"/>
    </row>
    <row r="156" spans="1:6">
      <c r="A156" s="50" t="s">
        <v>1274</v>
      </c>
      <c r="B156" s="50" t="s">
        <v>1157</v>
      </c>
      <c r="C156" s="50"/>
      <c r="D156" s="50"/>
      <c r="E156" s="50"/>
      <c r="F156" s="50"/>
    </row>
    <row r="157" spans="1:6">
      <c r="A157" s="50" t="s">
        <v>1275</v>
      </c>
      <c r="B157" s="50" t="s">
        <v>1157</v>
      </c>
      <c r="C157" s="50"/>
      <c r="D157" s="50"/>
      <c r="E157" s="50"/>
      <c r="F157" s="50"/>
    </row>
    <row r="158" spans="1:6">
      <c r="A158" s="50" t="s">
        <v>1276</v>
      </c>
      <c r="B158" s="50" t="s">
        <v>1157</v>
      </c>
      <c r="C158" s="50"/>
      <c r="D158" s="50"/>
      <c r="E158" s="50"/>
      <c r="F158" s="50"/>
    </row>
    <row r="159" spans="1:6">
      <c r="A159" s="50" t="s">
        <v>1277</v>
      </c>
      <c r="B159" s="50" t="s">
        <v>1186</v>
      </c>
      <c r="C159" s="50"/>
      <c r="D159" s="50"/>
      <c r="E159" s="50"/>
      <c r="F159" s="50"/>
    </row>
    <row r="160" spans="1:6">
      <c r="A160" s="50" t="s">
        <v>1278</v>
      </c>
      <c r="B160" s="50" t="s">
        <v>1186</v>
      </c>
      <c r="C160" s="50"/>
      <c r="D160" s="50"/>
      <c r="E160" s="50"/>
      <c r="F160" s="50"/>
    </row>
    <row r="161" spans="1:6">
      <c r="A161" s="50" t="s">
        <v>1279</v>
      </c>
      <c r="B161" s="50" t="s">
        <v>1118</v>
      </c>
      <c r="C161" s="50"/>
      <c r="D161" s="50"/>
      <c r="E161" s="50"/>
      <c r="F161" s="50"/>
    </row>
    <row r="162" spans="1:6">
      <c r="A162" s="50" t="s">
        <v>1280</v>
      </c>
      <c r="B162" s="50" t="s">
        <v>1118</v>
      </c>
      <c r="C162" s="50"/>
      <c r="D162" s="50"/>
      <c r="E162" s="50"/>
      <c r="F162" s="50"/>
    </row>
    <row r="163" spans="1:6">
      <c r="A163" s="50" t="s">
        <v>1281</v>
      </c>
      <c r="B163" s="50" t="s">
        <v>1118</v>
      </c>
      <c r="C163" s="50"/>
      <c r="D163" s="50"/>
      <c r="E163" s="50"/>
      <c r="F163" s="50"/>
    </row>
    <row r="164" spans="1:6">
      <c r="A164" s="50" t="s">
        <v>1282</v>
      </c>
      <c r="B164" s="50" t="s">
        <v>1118</v>
      </c>
      <c r="C164" s="50"/>
      <c r="D164" s="50"/>
      <c r="E164" s="50"/>
      <c r="F164" s="50"/>
    </row>
    <row r="165" spans="1:6">
      <c r="A165" s="50" t="s">
        <v>1283</v>
      </c>
      <c r="B165" s="50" t="s">
        <v>1118</v>
      </c>
      <c r="C165" s="50"/>
      <c r="D165" s="50"/>
      <c r="E165" s="50"/>
      <c r="F165" s="50"/>
    </row>
    <row r="166" spans="1:6">
      <c r="A166" s="50" t="s">
        <v>1284</v>
      </c>
      <c r="B166" s="50" t="s">
        <v>1118</v>
      </c>
      <c r="C166" s="50"/>
      <c r="D166" s="50"/>
      <c r="E166" s="50"/>
      <c r="F166" s="50"/>
    </row>
    <row r="167" spans="1:6">
      <c r="A167" s="50" t="s">
        <v>1285</v>
      </c>
      <c r="B167" s="50" t="s">
        <v>1118</v>
      </c>
      <c r="C167" s="50"/>
      <c r="D167" s="50"/>
      <c r="E167" s="50"/>
      <c r="F167" s="50"/>
    </row>
    <row r="168" spans="1:6">
      <c r="A168" s="50" t="s">
        <v>1286</v>
      </c>
      <c r="B168" s="50" t="s">
        <v>1118</v>
      </c>
      <c r="C168" s="50"/>
      <c r="D168" s="50"/>
      <c r="E168" s="50"/>
      <c r="F168" s="50"/>
    </row>
    <row r="169" spans="1:6">
      <c r="A169" s="50" t="s">
        <v>1287</v>
      </c>
      <c r="B169" s="50" t="s">
        <v>1118</v>
      </c>
      <c r="C169" s="50"/>
      <c r="D169" s="50"/>
      <c r="E169" s="50"/>
      <c r="F169" s="50"/>
    </row>
    <row r="170" spans="1:6">
      <c r="A170" s="50" t="s">
        <v>1288</v>
      </c>
      <c r="B170" s="50" t="s">
        <v>1118</v>
      </c>
      <c r="C170" s="50"/>
      <c r="D170" s="50"/>
      <c r="E170" s="50"/>
      <c r="F170" s="50"/>
    </row>
    <row r="171" spans="1:6">
      <c r="A171" s="50" t="s">
        <v>1289</v>
      </c>
      <c r="B171" s="50" t="s">
        <v>1118</v>
      </c>
      <c r="C171" s="50"/>
      <c r="D171" s="50"/>
      <c r="E171" s="50"/>
      <c r="F171" s="50"/>
    </row>
    <row r="172" spans="1:6">
      <c r="A172" s="50" t="s">
        <v>1290</v>
      </c>
      <c r="B172" s="50" t="s">
        <v>1235</v>
      </c>
      <c r="C172" s="50"/>
      <c r="D172" s="50"/>
      <c r="E172" s="50"/>
      <c r="F172" s="50"/>
    </row>
    <row r="173" spans="1:6">
      <c r="A173" s="50" t="s">
        <v>1291</v>
      </c>
      <c r="B173" s="50" t="s">
        <v>1157</v>
      </c>
      <c r="C173" s="50"/>
      <c r="D173" s="50"/>
      <c r="E173" s="50"/>
      <c r="F173" s="50"/>
    </row>
    <row r="174" spans="1:6">
      <c r="A174" s="50" t="s">
        <v>1292</v>
      </c>
      <c r="B174" s="50" t="s">
        <v>1235</v>
      </c>
      <c r="C174" s="50"/>
      <c r="D174" s="50"/>
      <c r="E174" s="50"/>
      <c r="F174" s="50"/>
    </row>
    <row r="175" spans="1:6">
      <c r="A175" s="50" t="s">
        <v>1293</v>
      </c>
      <c r="B175" s="50" t="s">
        <v>1157</v>
      </c>
      <c r="C175" s="50"/>
      <c r="D175" s="50"/>
      <c r="E175" s="50"/>
      <c r="F175" s="50"/>
    </row>
    <row r="176" spans="1:6">
      <c r="A176" s="50" t="s">
        <v>1294</v>
      </c>
      <c r="B176" s="50" t="s">
        <v>1235</v>
      </c>
      <c r="C176" s="50"/>
      <c r="D176" s="50"/>
      <c r="E176" s="50"/>
      <c r="F176" s="50"/>
    </row>
    <row r="177" spans="1:6">
      <c r="A177" s="50" t="s">
        <v>1295</v>
      </c>
      <c r="B177" s="50" t="s">
        <v>1157</v>
      </c>
      <c r="C177" s="50"/>
      <c r="D177" s="50"/>
      <c r="E177" s="50"/>
      <c r="F177" s="50"/>
    </row>
    <row r="178" spans="1:6">
      <c r="A178" s="50" t="s">
        <v>1296</v>
      </c>
      <c r="B178" s="50" t="s">
        <v>1235</v>
      </c>
      <c r="C178" s="50"/>
      <c r="D178" s="50"/>
      <c r="E178" s="50"/>
      <c r="F178" s="50"/>
    </row>
    <row r="179" spans="1:6">
      <c r="A179" s="50" t="s">
        <v>1297</v>
      </c>
      <c r="B179" s="50" t="s">
        <v>1235</v>
      </c>
      <c r="C179" s="50"/>
      <c r="D179" s="50"/>
      <c r="E179" s="50"/>
      <c r="F179" s="50"/>
    </row>
    <row r="180" spans="1:6">
      <c r="A180" s="50" t="s">
        <v>1298</v>
      </c>
      <c r="B180" s="50" t="s">
        <v>1235</v>
      </c>
      <c r="C180" s="50"/>
      <c r="D180" s="50"/>
      <c r="E180" s="50"/>
      <c r="F180" s="50"/>
    </row>
    <row r="181" spans="1:6">
      <c r="A181" s="50" t="s">
        <v>1299</v>
      </c>
      <c r="B181" s="50" t="s">
        <v>1235</v>
      </c>
      <c r="C181" s="50"/>
      <c r="D181" s="50"/>
      <c r="E181" s="50"/>
      <c r="F181" s="50"/>
    </row>
    <row r="182" spans="1:6">
      <c r="A182" s="50" t="s">
        <v>1300</v>
      </c>
      <c r="B182" s="50" t="s">
        <v>1301</v>
      </c>
      <c r="C182" s="50"/>
      <c r="D182" s="50"/>
      <c r="E182" s="50"/>
      <c r="F182" s="50"/>
    </row>
    <row r="183" spans="1:6">
      <c r="A183" s="50" t="s">
        <v>1302</v>
      </c>
      <c r="B183" s="50" t="s">
        <v>1301</v>
      </c>
      <c r="C183" s="50"/>
      <c r="D183" s="50"/>
      <c r="E183" s="50"/>
      <c r="F183" s="50"/>
    </row>
    <row r="184" spans="1:6">
      <c r="A184" s="50" t="s">
        <v>1303</v>
      </c>
      <c r="B184" s="50" t="s">
        <v>1301</v>
      </c>
      <c r="C184" s="50"/>
      <c r="D184" s="50"/>
      <c r="E184" s="50"/>
      <c r="F184" s="50"/>
    </row>
    <row r="185" spans="1:6">
      <c r="A185" s="50" t="s">
        <v>1304</v>
      </c>
      <c r="B185" s="50" t="s">
        <v>1301</v>
      </c>
      <c r="C185" s="50"/>
      <c r="D185" s="50"/>
      <c r="E185" s="50"/>
      <c r="F185" s="50"/>
    </row>
    <row r="186" spans="1:6">
      <c r="A186" s="50" t="s">
        <v>1305</v>
      </c>
      <c r="B186" s="50" t="s">
        <v>1301</v>
      </c>
      <c r="C186" s="50"/>
      <c r="D186" s="50"/>
      <c r="E186" s="50"/>
      <c r="F186" s="50"/>
    </row>
    <row r="187" spans="1:6">
      <c r="A187" s="50" t="s">
        <v>1306</v>
      </c>
      <c r="B187" s="50" t="s">
        <v>1301</v>
      </c>
      <c r="C187" s="50"/>
      <c r="D187" s="50"/>
      <c r="E187" s="50"/>
      <c r="F187" s="50"/>
    </row>
    <row r="188" spans="1:6">
      <c r="A188" s="50" t="s">
        <v>1307</v>
      </c>
      <c r="B188" s="50" t="s">
        <v>1301</v>
      </c>
      <c r="C188" s="50"/>
      <c r="D188" s="50"/>
      <c r="E188" s="50"/>
      <c r="F188" s="50"/>
    </row>
    <row r="189" spans="1:6">
      <c r="A189" s="50" t="s">
        <v>1308</v>
      </c>
      <c r="B189" s="50" t="s">
        <v>1301</v>
      </c>
      <c r="C189" s="50"/>
      <c r="D189" s="50"/>
      <c r="E189" s="50"/>
      <c r="F189" s="50"/>
    </row>
    <row r="190" spans="1:6">
      <c r="A190" s="50" t="s">
        <v>1309</v>
      </c>
      <c r="B190" s="50" t="s">
        <v>1301</v>
      </c>
      <c r="C190" s="50"/>
      <c r="D190" s="50"/>
      <c r="E190" s="50"/>
      <c r="F190" s="50"/>
    </row>
    <row r="191" spans="1:6">
      <c r="A191" s="50" t="s">
        <v>1310</v>
      </c>
      <c r="B191" s="50" t="s">
        <v>1301</v>
      </c>
      <c r="C191" s="50"/>
      <c r="D191" s="50"/>
      <c r="E191" s="50"/>
      <c r="F191" s="50"/>
    </row>
    <row r="192" spans="1:6">
      <c r="A192" s="50" t="s">
        <v>1311</v>
      </c>
      <c r="B192" s="50" t="s">
        <v>1312</v>
      </c>
      <c r="C192" s="50"/>
      <c r="D192" s="50"/>
      <c r="E192" s="50"/>
      <c r="F192" s="50"/>
    </row>
    <row r="193" spans="1:6">
      <c r="A193" s="50" t="s">
        <v>1313</v>
      </c>
      <c r="B193" s="50" t="s">
        <v>1312</v>
      </c>
      <c r="C193" s="50"/>
      <c r="D193" s="50"/>
      <c r="E193" s="50"/>
      <c r="F193" s="50"/>
    </row>
    <row r="194" spans="1:6">
      <c r="A194" s="50" t="s">
        <v>1314</v>
      </c>
      <c r="B194" s="50" t="s">
        <v>1312</v>
      </c>
      <c r="C194" s="50"/>
      <c r="D194" s="50"/>
      <c r="E194" s="50"/>
      <c r="F194" s="50"/>
    </row>
    <row r="195" spans="1:6">
      <c r="A195" s="50" t="s">
        <v>1315</v>
      </c>
      <c r="B195" s="50" t="s">
        <v>1312</v>
      </c>
      <c r="C195" s="50"/>
      <c r="D195" s="50"/>
      <c r="E195" s="50"/>
      <c r="F195" s="50"/>
    </row>
    <row r="196" spans="1:6">
      <c r="A196" s="50" t="s">
        <v>1316</v>
      </c>
      <c r="B196" s="50" t="s">
        <v>1312</v>
      </c>
      <c r="C196" s="50"/>
      <c r="D196" s="50"/>
      <c r="E196" s="50"/>
      <c r="F196" s="50"/>
    </row>
    <row r="197" spans="1:6">
      <c r="A197" s="50" t="s">
        <v>1317</v>
      </c>
      <c r="B197" s="50" t="s">
        <v>1312</v>
      </c>
      <c r="C197" s="50"/>
      <c r="D197" s="50"/>
      <c r="E197" s="50"/>
      <c r="F197" s="50"/>
    </row>
    <row r="198" spans="1:6">
      <c r="A198" s="50" t="s">
        <v>1318</v>
      </c>
      <c r="B198" s="50" t="s">
        <v>1312</v>
      </c>
      <c r="C198" s="50"/>
      <c r="D198" s="50"/>
      <c r="E198" s="50"/>
      <c r="F198" s="50"/>
    </row>
    <row r="199" spans="1:6">
      <c r="A199" s="50" t="s">
        <v>1319</v>
      </c>
      <c r="B199" s="50" t="s">
        <v>1312</v>
      </c>
      <c r="C199" s="50"/>
      <c r="D199" s="50"/>
      <c r="E199" s="50"/>
      <c r="F199" s="50"/>
    </row>
    <row r="200" spans="1:6">
      <c r="A200" s="50" t="s">
        <v>1320</v>
      </c>
      <c r="B200" s="50" t="s">
        <v>1312</v>
      </c>
      <c r="C200" s="50"/>
      <c r="D200" s="50"/>
      <c r="E200" s="50"/>
      <c r="F200" s="50"/>
    </row>
    <row r="201" spans="1:6">
      <c r="A201" s="50" t="s">
        <v>1321</v>
      </c>
      <c r="B201" s="50" t="s">
        <v>1301</v>
      </c>
      <c r="C201" s="50"/>
      <c r="D201" s="50"/>
      <c r="E201" s="50"/>
      <c r="F201" s="50"/>
    </row>
    <row r="202" spans="1:6">
      <c r="A202" s="50" t="s">
        <v>1322</v>
      </c>
      <c r="B202" s="50" t="s">
        <v>1301</v>
      </c>
      <c r="C202" s="50"/>
      <c r="D202" s="50"/>
      <c r="E202" s="50"/>
      <c r="F202" s="50"/>
    </row>
    <row r="203" spans="1:6">
      <c r="A203" s="50" t="s">
        <v>1323</v>
      </c>
      <c r="B203" s="50" t="s">
        <v>1186</v>
      </c>
      <c r="C203" s="50"/>
      <c r="D203" s="50"/>
      <c r="E203" s="50"/>
      <c r="F203" s="50"/>
    </row>
    <row r="204" spans="1:6">
      <c r="A204" s="50" t="s">
        <v>1324</v>
      </c>
      <c r="B204" s="50" t="s">
        <v>1230</v>
      </c>
      <c r="C204" s="50"/>
      <c r="D204" s="50"/>
      <c r="E204" s="50"/>
      <c r="F204" s="50"/>
    </row>
    <row r="205" spans="1:6">
      <c r="A205" s="50" t="s">
        <v>1325</v>
      </c>
      <c r="B205" s="50" t="s">
        <v>1301</v>
      </c>
      <c r="C205" s="50"/>
      <c r="D205" s="50"/>
      <c r="E205" s="50"/>
      <c r="F205" s="50"/>
    </row>
    <row r="206" spans="1:6">
      <c r="A206" s="50" t="s">
        <v>1326</v>
      </c>
      <c r="B206" s="50" t="s">
        <v>1301</v>
      </c>
      <c r="C206" s="50"/>
      <c r="D206" s="50"/>
      <c r="E206" s="50"/>
      <c r="F206" s="50"/>
    </row>
    <row r="207" spans="1:6">
      <c r="A207" s="50" t="s">
        <v>1327</v>
      </c>
      <c r="B207" s="50" t="s">
        <v>1301</v>
      </c>
      <c r="C207" s="50"/>
      <c r="D207" s="50"/>
      <c r="E207" s="50"/>
      <c r="F207" s="50"/>
    </row>
    <row r="208" spans="1:6">
      <c r="A208" s="50" t="s">
        <v>1328</v>
      </c>
      <c r="B208" s="50" t="s">
        <v>1230</v>
      </c>
      <c r="C208" s="50"/>
      <c r="D208" s="50"/>
      <c r="E208" s="50"/>
      <c r="F208" s="50"/>
    </row>
    <row r="209" spans="1:6">
      <c r="A209" s="50" t="s">
        <v>1329</v>
      </c>
      <c r="B209" s="50" t="s">
        <v>1230</v>
      </c>
      <c r="C209" s="50"/>
      <c r="D209" s="50"/>
      <c r="E209" s="50"/>
      <c r="F209" s="50"/>
    </row>
    <row r="210" spans="1:6">
      <c r="A210" s="50" t="s">
        <v>1330</v>
      </c>
      <c r="B210" s="50" t="s">
        <v>1230</v>
      </c>
      <c r="C210" s="50"/>
      <c r="D210" s="50"/>
      <c r="E210" s="50"/>
      <c r="F210" s="50"/>
    </row>
    <row r="211" spans="1:6">
      <c r="A211" s="50" t="s">
        <v>1331</v>
      </c>
      <c r="B211" s="50" t="s">
        <v>1301</v>
      </c>
      <c r="C211" s="50"/>
      <c r="D211" s="50"/>
      <c r="E211" s="50"/>
      <c r="F211" s="50"/>
    </row>
    <row r="212" spans="1:6">
      <c r="A212" s="50" t="s">
        <v>1332</v>
      </c>
      <c r="B212" s="50" t="s">
        <v>1301</v>
      </c>
      <c r="C212" s="50"/>
      <c r="D212" s="50"/>
      <c r="E212" s="50"/>
      <c r="F212" s="50"/>
    </row>
    <row r="213" spans="1:6">
      <c r="A213" s="50" t="s">
        <v>1333</v>
      </c>
      <c r="B213" s="50" t="s">
        <v>1312</v>
      </c>
      <c r="C213" s="50"/>
      <c r="D213" s="50"/>
      <c r="E213" s="50"/>
      <c r="F213" s="50"/>
    </row>
    <row r="214" spans="1:6">
      <c r="A214" s="50" t="s">
        <v>1334</v>
      </c>
      <c r="B214" s="50" t="s">
        <v>1301</v>
      </c>
      <c r="C214" s="50"/>
      <c r="D214" s="50"/>
      <c r="E214" s="50"/>
      <c r="F214" s="50"/>
    </row>
    <row r="215" spans="1:6">
      <c r="A215" s="50" t="s">
        <v>1335</v>
      </c>
      <c r="B215" s="50" t="s">
        <v>1301</v>
      </c>
      <c r="C215" s="50"/>
      <c r="D215" s="50"/>
      <c r="E215" s="50"/>
      <c r="F215" s="50"/>
    </row>
    <row r="216" spans="1:6">
      <c r="A216" s="50" t="s">
        <v>1336</v>
      </c>
      <c r="B216" s="50" t="s">
        <v>1186</v>
      </c>
      <c r="C216" s="50"/>
      <c r="D216" s="50"/>
      <c r="E216" s="50"/>
      <c r="F216" s="50"/>
    </row>
    <row r="217" spans="1:6">
      <c r="A217" s="50" t="s">
        <v>1337</v>
      </c>
      <c r="B217" s="50" t="s">
        <v>1186</v>
      </c>
      <c r="C217" s="50"/>
      <c r="D217" s="50"/>
      <c r="E217" s="50"/>
      <c r="F217" s="50"/>
    </row>
    <row r="218" spans="1:6">
      <c r="A218" s="50" t="s">
        <v>1338</v>
      </c>
      <c r="B218" s="50" t="s">
        <v>1230</v>
      </c>
      <c r="C218" s="50"/>
      <c r="D218" s="50"/>
      <c r="E218" s="50"/>
      <c r="F218" s="50"/>
    </row>
    <row r="219" spans="1:6">
      <c r="A219" s="50" t="s">
        <v>1339</v>
      </c>
      <c r="B219" s="50" t="s">
        <v>1230</v>
      </c>
      <c r="C219" s="50"/>
      <c r="D219" s="50"/>
      <c r="E219" s="50"/>
      <c r="F219" s="50"/>
    </row>
    <row r="220" spans="1:6">
      <c r="A220" s="50" t="s">
        <v>1340</v>
      </c>
      <c r="B220" s="50" t="s">
        <v>1341</v>
      </c>
      <c r="C220" s="50"/>
      <c r="D220" s="50"/>
      <c r="E220" s="50"/>
      <c r="F220" s="50"/>
    </row>
    <row r="221" spans="1:6">
      <c r="A221" s="50" t="s">
        <v>1342</v>
      </c>
      <c r="B221" s="50" t="s">
        <v>1230</v>
      </c>
      <c r="C221" s="50"/>
      <c r="D221" s="50"/>
      <c r="E221" s="50"/>
      <c r="F221" s="50"/>
    </row>
    <row r="222" spans="1:6">
      <c r="A222" s="50" t="s">
        <v>1343</v>
      </c>
      <c r="B222" s="50" t="s">
        <v>1230</v>
      </c>
      <c r="C222" s="50"/>
      <c r="D222" s="50"/>
      <c r="E222" s="50"/>
      <c r="F222" s="50"/>
    </row>
    <row r="223" spans="1:6">
      <c r="A223" s="50" t="s">
        <v>1344</v>
      </c>
      <c r="B223" s="50" t="s">
        <v>1230</v>
      </c>
      <c r="C223" s="50"/>
      <c r="D223" s="50"/>
      <c r="E223" s="50"/>
      <c r="F223" s="50"/>
    </row>
    <row r="224" spans="1:6">
      <c r="A224" s="50" t="s">
        <v>1345</v>
      </c>
      <c r="B224" s="50" t="s">
        <v>1230</v>
      </c>
      <c r="C224" s="50"/>
      <c r="D224" s="50"/>
      <c r="E224" s="50"/>
      <c r="F224" s="50"/>
    </row>
    <row r="225" spans="1:6">
      <c r="A225" s="50" t="s">
        <v>1346</v>
      </c>
      <c r="B225" s="50" t="s">
        <v>1301</v>
      </c>
      <c r="C225" s="50"/>
      <c r="D225" s="50"/>
      <c r="E225" s="50"/>
      <c r="F225" s="50"/>
    </row>
    <row r="226" spans="1:6">
      <c r="A226" s="50" t="s">
        <v>1347</v>
      </c>
      <c r="B226" s="50" t="s">
        <v>1301</v>
      </c>
      <c r="C226" s="50"/>
      <c r="D226" s="50"/>
      <c r="E226" s="50"/>
      <c r="F226" s="50"/>
    </row>
    <row r="227" spans="1:6">
      <c r="A227" s="50" t="s">
        <v>1348</v>
      </c>
      <c r="B227" s="50" t="s">
        <v>1341</v>
      </c>
      <c r="C227" s="50"/>
      <c r="D227" s="50"/>
      <c r="E227" s="50"/>
      <c r="F227" s="50"/>
    </row>
    <row r="228" spans="1:6">
      <c r="A228" s="50" t="s">
        <v>1349</v>
      </c>
      <c r="B228" s="50" t="s">
        <v>1312</v>
      </c>
      <c r="C228" s="50"/>
      <c r="D228" s="50"/>
      <c r="E228" s="50"/>
      <c r="F228" s="50"/>
    </row>
    <row r="229" spans="1:6">
      <c r="A229" s="50" t="s">
        <v>1350</v>
      </c>
      <c r="B229" s="50" t="s">
        <v>1312</v>
      </c>
      <c r="C229" s="50"/>
      <c r="D229" s="50"/>
      <c r="E229" s="50"/>
      <c r="F229" s="50"/>
    </row>
    <row r="230" spans="1:6">
      <c r="A230" s="50" t="s">
        <v>1351</v>
      </c>
      <c r="B230" s="50" t="s">
        <v>1230</v>
      </c>
      <c r="C230" s="50"/>
      <c r="D230" s="50"/>
      <c r="E230" s="50"/>
      <c r="F230" s="50"/>
    </row>
    <row r="231" spans="1:6">
      <c r="A231" s="50" t="s">
        <v>1352</v>
      </c>
      <c r="B231" s="50" t="s">
        <v>1341</v>
      </c>
      <c r="C231" s="50"/>
      <c r="D231" s="50"/>
      <c r="E231" s="50"/>
      <c r="F231" s="50"/>
    </row>
    <row r="232" spans="1:6">
      <c r="A232" s="50" t="s">
        <v>1353</v>
      </c>
      <c r="B232" s="50" t="s">
        <v>1341</v>
      </c>
      <c r="C232" s="50"/>
      <c r="D232" s="50"/>
      <c r="E232" s="50"/>
      <c r="F232" s="50"/>
    </row>
    <row r="233" spans="1:6">
      <c r="A233" s="50" t="s">
        <v>1354</v>
      </c>
      <c r="B233" s="50" t="s">
        <v>1341</v>
      </c>
      <c r="C233" s="50"/>
      <c r="D233" s="50"/>
      <c r="E233" s="50"/>
      <c r="F233" s="50"/>
    </row>
    <row r="234" spans="1:6">
      <c r="A234" s="50" t="s">
        <v>1355</v>
      </c>
      <c r="B234" s="50" t="s">
        <v>1186</v>
      </c>
      <c r="C234" s="50"/>
      <c r="D234" s="50"/>
      <c r="E234" s="50"/>
      <c r="F234" s="50"/>
    </row>
    <row r="235" spans="1:6">
      <c r="A235" s="50" t="s">
        <v>1356</v>
      </c>
      <c r="B235" s="50" t="s">
        <v>1312</v>
      </c>
      <c r="C235" s="50"/>
      <c r="D235" s="50"/>
      <c r="E235" s="50"/>
      <c r="F235" s="50"/>
    </row>
    <row r="236" spans="1:6">
      <c r="A236" s="50" t="s">
        <v>1357</v>
      </c>
      <c r="B236" s="50" t="s">
        <v>1312</v>
      </c>
      <c r="C236" s="50"/>
      <c r="D236" s="50"/>
      <c r="E236" s="50"/>
      <c r="F236" s="50"/>
    </row>
    <row r="237" spans="1:6">
      <c r="A237" s="50" t="s">
        <v>1358</v>
      </c>
      <c r="B237" s="50" t="s">
        <v>1312</v>
      </c>
      <c r="C237" s="50"/>
      <c r="D237" s="50"/>
      <c r="E237" s="50"/>
      <c r="F237" s="50"/>
    </row>
    <row r="238" spans="1:6">
      <c r="A238" s="50" t="s">
        <v>1359</v>
      </c>
      <c r="B238" s="50" t="s">
        <v>1341</v>
      </c>
      <c r="C238" s="50"/>
      <c r="D238" s="50"/>
      <c r="E238" s="50"/>
      <c r="F238" s="50"/>
    </row>
    <row r="239" spans="1:6">
      <c r="A239" s="50" t="s">
        <v>1360</v>
      </c>
      <c r="B239" s="50" t="s">
        <v>1157</v>
      </c>
      <c r="C239" s="50"/>
      <c r="D239" s="50"/>
      <c r="E239" s="50"/>
      <c r="F239" s="50"/>
    </row>
    <row r="240" spans="1:6">
      <c r="A240" s="50" t="s">
        <v>1361</v>
      </c>
      <c r="B240" s="50" t="s">
        <v>1157</v>
      </c>
      <c r="C240" s="50"/>
      <c r="D240" s="50"/>
      <c r="E240" s="50"/>
      <c r="F240" s="50"/>
    </row>
    <row r="241" spans="1:6">
      <c r="A241" s="50" t="s">
        <v>1362</v>
      </c>
      <c r="B241" s="50" t="s">
        <v>1186</v>
      </c>
      <c r="C241" s="50"/>
      <c r="D241" s="50"/>
      <c r="E241" s="50"/>
      <c r="F241" s="50"/>
    </row>
    <row r="242" spans="1:6">
      <c r="A242" s="50" t="s">
        <v>1363</v>
      </c>
      <c r="B242" s="50" t="s">
        <v>1341</v>
      </c>
      <c r="C242" s="50"/>
      <c r="D242" s="50"/>
      <c r="E242" s="50"/>
      <c r="F242" s="50"/>
    </row>
    <row r="243" spans="1:6">
      <c r="A243" s="50" t="s">
        <v>1364</v>
      </c>
      <c r="B243" s="50" t="s">
        <v>1157</v>
      </c>
      <c r="C243" s="50"/>
      <c r="D243" s="50"/>
      <c r="E243" s="50"/>
      <c r="F243" s="50"/>
    </row>
    <row r="244" spans="1:6">
      <c r="A244" s="50" t="s">
        <v>1365</v>
      </c>
      <c r="B244" s="50" t="s">
        <v>1230</v>
      </c>
      <c r="C244" s="50"/>
      <c r="D244" s="50"/>
      <c r="E244" s="50"/>
      <c r="F244" s="50"/>
    </row>
    <row r="245" spans="1:6">
      <c r="A245" s="50" t="s">
        <v>1366</v>
      </c>
      <c r="B245" s="50" t="s">
        <v>1230</v>
      </c>
      <c r="C245" s="50"/>
      <c r="D245" s="50"/>
      <c r="E245" s="50"/>
      <c r="F245" s="50"/>
    </row>
    <row r="246" spans="1:6">
      <c r="A246" s="50" t="s">
        <v>1367</v>
      </c>
      <c r="B246" s="50" t="s">
        <v>1230</v>
      </c>
      <c r="C246" s="50"/>
      <c r="D246" s="50"/>
      <c r="E246" s="50"/>
      <c r="F246" s="50"/>
    </row>
    <row r="247" spans="1:6">
      <c r="A247" s="50" t="s">
        <v>1368</v>
      </c>
      <c r="B247" s="50" t="s">
        <v>1230</v>
      </c>
      <c r="C247" s="50"/>
      <c r="D247" s="50"/>
      <c r="E247" s="50"/>
      <c r="F247" s="50"/>
    </row>
    <row r="248" spans="1:6">
      <c r="A248" s="50" t="s">
        <v>1369</v>
      </c>
      <c r="B248" s="50" t="s">
        <v>1230</v>
      </c>
      <c r="C248" s="50"/>
      <c r="D248" s="50"/>
      <c r="E248" s="50"/>
      <c r="F248" s="50"/>
    </row>
    <row r="249" spans="1:6">
      <c r="A249" s="50" t="s">
        <v>1370</v>
      </c>
      <c r="B249" s="50" t="s">
        <v>1230</v>
      </c>
      <c r="C249" s="50"/>
      <c r="D249" s="50"/>
      <c r="E249" s="50"/>
      <c r="F249" s="50"/>
    </row>
    <row r="250" spans="1:6">
      <c r="A250" s="50" t="s">
        <v>1371</v>
      </c>
      <c r="B250" s="50" t="s">
        <v>1230</v>
      </c>
      <c r="C250" s="50"/>
      <c r="D250" s="50"/>
      <c r="E250" s="50"/>
      <c r="F250" s="50"/>
    </row>
    <row r="251" spans="1:6">
      <c r="A251" s="50" t="s">
        <v>1372</v>
      </c>
      <c r="B251" s="50" t="s">
        <v>1230</v>
      </c>
      <c r="C251" s="50"/>
      <c r="D251" s="50"/>
      <c r="E251" s="50"/>
      <c r="F251" s="50"/>
    </row>
    <row r="252" spans="1:6">
      <c r="A252" s="50" t="s">
        <v>1373</v>
      </c>
      <c r="B252" s="50" t="s">
        <v>1230</v>
      </c>
      <c r="C252" s="50"/>
      <c r="D252" s="50"/>
      <c r="E252" s="50"/>
      <c r="F252" s="50"/>
    </row>
    <row r="253" spans="1:6">
      <c r="A253" s="50" t="s">
        <v>1374</v>
      </c>
      <c r="B253" s="50" t="s">
        <v>1230</v>
      </c>
      <c r="C253" s="50"/>
      <c r="D253" s="50"/>
      <c r="E253" s="50"/>
      <c r="F253" s="50"/>
    </row>
    <row r="254" spans="1:6">
      <c r="A254" s="50" t="s">
        <v>1375</v>
      </c>
      <c r="B254" s="50" t="s">
        <v>1230</v>
      </c>
      <c r="C254" s="50"/>
      <c r="D254" s="50"/>
      <c r="E254" s="50"/>
      <c r="F254" s="50"/>
    </row>
    <row r="255" spans="1:6">
      <c r="A255" s="50" t="s">
        <v>1376</v>
      </c>
      <c r="B255" s="50" t="s">
        <v>1230</v>
      </c>
      <c r="C255" s="50"/>
      <c r="D255" s="50"/>
      <c r="E255" s="50"/>
      <c r="F255" s="50"/>
    </row>
    <row r="256" spans="1:6">
      <c r="A256" s="50" t="s">
        <v>1377</v>
      </c>
      <c r="B256" s="50" t="s">
        <v>1230</v>
      </c>
      <c r="C256" s="50"/>
      <c r="D256" s="50"/>
      <c r="E256" s="50"/>
      <c r="F256" s="50"/>
    </row>
    <row r="257" spans="1:6">
      <c r="A257" s="50" t="s">
        <v>1378</v>
      </c>
      <c r="B257" s="50" t="s">
        <v>1230</v>
      </c>
      <c r="C257" s="50"/>
      <c r="D257" s="50"/>
      <c r="E257" s="50"/>
      <c r="F257" s="50"/>
    </row>
    <row r="258" spans="1:6">
      <c r="A258" s="50" t="s">
        <v>1379</v>
      </c>
      <c r="B258" s="50" t="s">
        <v>1186</v>
      </c>
      <c r="C258" s="50"/>
      <c r="D258" s="50"/>
      <c r="E258" s="50"/>
      <c r="F258" s="50"/>
    </row>
    <row r="259" spans="1:6">
      <c r="A259" s="50" t="s">
        <v>1380</v>
      </c>
      <c r="B259" s="50" t="s">
        <v>1230</v>
      </c>
      <c r="C259" s="50"/>
      <c r="D259" s="50"/>
      <c r="E259" s="50"/>
      <c r="F259" s="50"/>
    </row>
    <row r="260" spans="1:6">
      <c r="A260" s="50" t="s">
        <v>1381</v>
      </c>
      <c r="B260" s="50" t="s">
        <v>1230</v>
      </c>
      <c r="C260" s="50"/>
      <c r="D260" s="50"/>
      <c r="E260" s="50"/>
      <c r="F260" s="50"/>
    </row>
    <row r="261" spans="1:6">
      <c r="A261" s="50" t="s">
        <v>1382</v>
      </c>
      <c r="B261" s="50" t="s">
        <v>1230</v>
      </c>
      <c r="C261" s="50"/>
      <c r="D261" s="50"/>
      <c r="E261" s="50"/>
      <c r="F261" s="50"/>
    </row>
    <row r="262" spans="1:6">
      <c r="A262" s="50" t="s">
        <v>1383</v>
      </c>
      <c r="B262" s="50" t="s">
        <v>1186</v>
      </c>
      <c r="C262" s="50"/>
      <c r="D262" s="50"/>
      <c r="E262" s="50"/>
      <c r="F262" s="50"/>
    </row>
    <row r="263" spans="1:6">
      <c r="A263" s="50" t="s">
        <v>1384</v>
      </c>
      <c r="B263" s="50" t="s">
        <v>1230</v>
      </c>
      <c r="C263" s="50"/>
      <c r="D263" s="50"/>
      <c r="E263" s="50"/>
      <c r="F263" s="50"/>
    </row>
    <row r="264" spans="1:6">
      <c r="A264" s="50" t="s">
        <v>1385</v>
      </c>
      <c r="B264" s="50" t="s">
        <v>1230</v>
      </c>
      <c r="C264" s="50"/>
      <c r="D264" s="50"/>
      <c r="E264" s="50"/>
      <c r="F264" s="50"/>
    </row>
    <row r="265" spans="1:6">
      <c r="A265" s="50" t="s">
        <v>1386</v>
      </c>
      <c r="B265" s="50" t="s">
        <v>1230</v>
      </c>
      <c r="C265" s="50"/>
      <c r="D265" s="50"/>
      <c r="E265" s="50"/>
      <c r="F265" s="50"/>
    </row>
    <row r="266" spans="1:6">
      <c r="A266" s="50" t="s">
        <v>1387</v>
      </c>
      <c r="B266" s="50" t="s">
        <v>1230</v>
      </c>
      <c r="C266" s="50"/>
      <c r="D266" s="50"/>
      <c r="E266" s="50"/>
      <c r="F266" s="50"/>
    </row>
    <row r="267" spans="1:6">
      <c r="A267" s="50" t="s">
        <v>1388</v>
      </c>
      <c r="B267" s="50" t="s">
        <v>1230</v>
      </c>
      <c r="C267" s="50"/>
      <c r="D267" s="50"/>
      <c r="E267" s="50"/>
      <c r="F267" s="50"/>
    </row>
    <row r="268" spans="1:6">
      <c r="A268" s="50" t="s">
        <v>1389</v>
      </c>
      <c r="B268" s="50" t="s">
        <v>1230</v>
      </c>
      <c r="C268" s="50"/>
      <c r="D268" s="50"/>
      <c r="E268" s="50"/>
      <c r="F268" s="50"/>
    </row>
    <row r="269" spans="1:6">
      <c r="A269" s="50" t="s">
        <v>1390</v>
      </c>
      <c r="B269" s="50" t="s">
        <v>1230</v>
      </c>
      <c r="C269" s="50"/>
      <c r="D269" s="50"/>
      <c r="E269" s="50"/>
      <c r="F269" s="50"/>
    </row>
    <row r="270" spans="1:6">
      <c r="A270" s="50" t="s">
        <v>1391</v>
      </c>
      <c r="B270" s="50" t="s">
        <v>1230</v>
      </c>
      <c r="C270" s="50"/>
      <c r="D270" s="50"/>
      <c r="E270" s="50"/>
      <c r="F270" s="50"/>
    </row>
    <row r="271" spans="1:6">
      <c r="A271" s="50" t="s">
        <v>1392</v>
      </c>
      <c r="B271" s="50" t="s">
        <v>1154</v>
      </c>
      <c r="C271" s="50"/>
      <c r="D271" s="50"/>
      <c r="E271" s="50"/>
      <c r="F271" s="50"/>
    </row>
    <row r="272" spans="1:6">
      <c r="A272" s="50" t="s">
        <v>1393</v>
      </c>
      <c r="B272" s="50" t="s">
        <v>1154</v>
      </c>
      <c r="C272" s="50"/>
      <c r="D272" s="50"/>
      <c r="E272" s="50"/>
      <c r="F272" s="50"/>
    </row>
    <row r="273" spans="1:6">
      <c r="A273" s="50" t="s">
        <v>1394</v>
      </c>
      <c r="B273" s="50" t="s">
        <v>1395</v>
      </c>
      <c r="C273" s="50"/>
      <c r="D273" s="50"/>
      <c r="E273" s="50"/>
      <c r="F273" s="50"/>
    </row>
    <row r="274" spans="1:6">
      <c r="A274" s="50" t="s">
        <v>1396</v>
      </c>
      <c r="B274" s="50" t="s">
        <v>1186</v>
      </c>
      <c r="C274" s="50"/>
      <c r="D274" s="50"/>
      <c r="E274" s="50"/>
      <c r="F274" s="50"/>
    </row>
    <row r="275" spans="1:6">
      <c r="A275" s="50" t="s">
        <v>1397</v>
      </c>
      <c r="B275" s="50" t="s">
        <v>1186</v>
      </c>
      <c r="C275" s="50"/>
      <c r="D275" s="50"/>
      <c r="E275" s="50"/>
      <c r="F275" s="50"/>
    </row>
    <row r="276" spans="1:6">
      <c r="A276" s="50" t="s">
        <v>1398</v>
      </c>
      <c r="B276" s="50" t="s">
        <v>1399</v>
      </c>
      <c r="C276" s="50"/>
      <c r="D276" s="50"/>
      <c r="E276" s="50"/>
      <c r="F276" s="50"/>
    </row>
    <row r="277" spans="1:6">
      <c r="A277" s="50" t="s">
        <v>1400</v>
      </c>
      <c r="B277" s="50" t="s">
        <v>1399</v>
      </c>
      <c r="C277" s="50"/>
      <c r="D277" s="50"/>
      <c r="E277" s="50"/>
      <c r="F277" s="50"/>
    </row>
    <row r="278" spans="1:6">
      <c r="A278" s="50" t="s">
        <v>1401</v>
      </c>
      <c r="B278" s="50" t="s">
        <v>1154</v>
      </c>
      <c r="C278" s="50"/>
      <c r="D278" s="50"/>
      <c r="E278" s="50"/>
      <c r="F278" s="50"/>
    </row>
    <row r="279" spans="1:6">
      <c r="A279" s="50" t="s">
        <v>1402</v>
      </c>
      <c r="B279" s="50" t="s">
        <v>1154</v>
      </c>
      <c r="C279" s="50"/>
      <c r="D279" s="50"/>
      <c r="E279" s="50"/>
      <c r="F279" s="50"/>
    </row>
    <row r="280" spans="1:6">
      <c r="A280" s="50" t="s">
        <v>1403</v>
      </c>
      <c r="B280" s="50" t="s">
        <v>1399</v>
      </c>
      <c r="C280" s="50"/>
      <c r="D280" s="50"/>
      <c r="E280" s="50"/>
      <c r="F280" s="50"/>
    </row>
    <row r="281" spans="1:6">
      <c r="A281" s="50" t="s">
        <v>1404</v>
      </c>
      <c r="B281" s="50" t="s">
        <v>1399</v>
      </c>
      <c r="C281" s="50"/>
      <c r="D281" s="50"/>
      <c r="E281" s="50"/>
      <c r="F281" s="50"/>
    </row>
    <row r="282" spans="1:6">
      <c r="A282" s="50" t="s">
        <v>1405</v>
      </c>
      <c r="B282" s="50" t="s">
        <v>1154</v>
      </c>
      <c r="C282" s="50"/>
      <c r="D282" s="50"/>
      <c r="E282" s="50"/>
      <c r="F282" s="50"/>
    </row>
    <row r="283" spans="1:6">
      <c r="A283" s="50" t="s">
        <v>1406</v>
      </c>
      <c r="B283" s="50" t="s">
        <v>1154</v>
      </c>
      <c r="C283" s="50"/>
      <c r="D283" s="50"/>
      <c r="E283" s="50"/>
      <c r="F283" s="50"/>
    </row>
    <row r="284" spans="1:6">
      <c r="A284" s="50" t="s">
        <v>1407</v>
      </c>
      <c r="B284" s="50" t="s">
        <v>1154</v>
      </c>
      <c r="C284" s="50"/>
      <c r="D284" s="50"/>
      <c r="E284" s="50"/>
      <c r="F284" s="50"/>
    </row>
    <row r="285" spans="1:6">
      <c r="A285" s="50" t="s">
        <v>1408</v>
      </c>
      <c r="B285" s="50" t="s">
        <v>1395</v>
      </c>
      <c r="C285" s="50"/>
      <c r="D285" s="50"/>
      <c r="E285" s="50"/>
      <c r="F285" s="50"/>
    </row>
    <row r="286" spans="1:6">
      <c r="A286" s="50" t="s">
        <v>1409</v>
      </c>
      <c r="B286" s="50" t="s">
        <v>1395</v>
      </c>
      <c r="C286" s="50"/>
      <c r="D286" s="50"/>
      <c r="E286" s="50"/>
      <c r="F286" s="50"/>
    </row>
    <row r="287" spans="1:6">
      <c r="A287" s="50" t="s">
        <v>1410</v>
      </c>
      <c r="B287" s="50" t="s">
        <v>1395</v>
      </c>
      <c r="C287" s="50"/>
      <c r="D287" s="50"/>
      <c r="E287" s="50"/>
      <c r="F287" s="50"/>
    </row>
    <row r="288" spans="1:6">
      <c r="A288" s="50" t="s">
        <v>1411</v>
      </c>
      <c r="B288" s="50" t="s">
        <v>1395</v>
      </c>
      <c r="C288" s="50"/>
      <c r="D288" s="50"/>
      <c r="E288" s="50"/>
      <c r="F288" s="50"/>
    </row>
    <row r="289" spans="1:6">
      <c r="A289" s="50" t="s">
        <v>1412</v>
      </c>
      <c r="B289" s="50" t="s">
        <v>1154</v>
      </c>
      <c r="C289" s="50"/>
      <c r="D289" s="50"/>
      <c r="E289" s="50"/>
      <c r="F289" s="50"/>
    </row>
    <row r="290" spans="1:6">
      <c r="A290" s="50" t="s">
        <v>1413</v>
      </c>
      <c r="B290" s="50" t="s">
        <v>1154</v>
      </c>
      <c r="C290" s="50"/>
      <c r="D290" s="50"/>
      <c r="E290" s="50"/>
      <c r="F290" s="50"/>
    </row>
    <row r="291" spans="1:6">
      <c r="A291" s="50" t="s">
        <v>1414</v>
      </c>
      <c r="B291" s="50" t="s">
        <v>1154</v>
      </c>
      <c r="C291" s="50"/>
      <c r="D291" s="50"/>
      <c r="E291" s="50"/>
      <c r="F291" s="50"/>
    </row>
    <row r="292" spans="1:6">
      <c r="A292" s="50" t="s">
        <v>1415</v>
      </c>
      <c r="B292" s="50" t="s">
        <v>1154</v>
      </c>
      <c r="C292" s="50"/>
      <c r="D292" s="50"/>
      <c r="E292" s="50"/>
      <c r="F292" s="50"/>
    </row>
    <row r="293" spans="1:6">
      <c r="A293" s="50" t="s">
        <v>1416</v>
      </c>
      <c r="B293" s="50" t="s">
        <v>1154</v>
      </c>
      <c r="C293" s="50"/>
      <c r="D293" s="50"/>
      <c r="E293" s="50"/>
      <c r="F293" s="50"/>
    </row>
    <row r="294" spans="1:6">
      <c r="A294" s="50" t="s">
        <v>1417</v>
      </c>
      <c r="B294" s="50" t="s">
        <v>1395</v>
      </c>
      <c r="C294" s="50"/>
      <c r="D294" s="50"/>
      <c r="E294" s="50"/>
      <c r="F294" s="50"/>
    </row>
    <row r="295" spans="1:6">
      <c r="A295" s="50" t="s">
        <v>1418</v>
      </c>
      <c r="B295" s="50" t="s">
        <v>1186</v>
      </c>
      <c r="C295" s="50"/>
      <c r="D295" s="50"/>
      <c r="E295" s="50"/>
      <c r="F295" s="50"/>
    </row>
    <row r="296" spans="1:6">
      <c r="A296" s="50" t="s">
        <v>1419</v>
      </c>
      <c r="B296" s="50" t="s">
        <v>1154</v>
      </c>
      <c r="C296" s="50"/>
      <c r="D296" s="50"/>
      <c r="E296" s="50"/>
      <c r="F296" s="50"/>
    </row>
    <row r="297" spans="1:6">
      <c r="A297" s="50" t="s">
        <v>1420</v>
      </c>
      <c r="B297" s="50" t="s">
        <v>1154</v>
      </c>
      <c r="C297" s="50"/>
      <c r="D297" s="50"/>
      <c r="E297" s="50"/>
      <c r="F297" s="50"/>
    </row>
    <row r="298" spans="1:6">
      <c r="A298" s="50" t="s">
        <v>1421</v>
      </c>
      <c r="B298" s="50" t="s">
        <v>1154</v>
      </c>
      <c r="C298" s="50"/>
      <c r="D298" s="50"/>
      <c r="E298" s="50"/>
      <c r="F298" s="50"/>
    </row>
    <row r="299" spans="1:6">
      <c r="A299" s="50" t="s">
        <v>1422</v>
      </c>
      <c r="B299" s="50" t="s">
        <v>1154</v>
      </c>
      <c r="C299" s="50"/>
      <c r="D299" s="50"/>
      <c r="E299" s="50"/>
      <c r="F299" s="50"/>
    </row>
    <row r="300" spans="1:6">
      <c r="A300" s="50" t="s">
        <v>1423</v>
      </c>
      <c r="B300" s="50" t="s">
        <v>1154</v>
      </c>
      <c r="C300" s="50"/>
      <c r="D300" s="50"/>
      <c r="E300" s="50"/>
      <c r="F300" s="50"/>
    </row>
    <row r="301" spans="1:6">
      <c r="A301" s="50" t="s">
        <v>1424</v>
      </c>
      <c r="B301" s="50" t="s">
        <v>1154</v>
      </c>
      <c r="C301" s="50"/>
      <c r="D301" s="50"/>
      <c r="E301" s="50"/>
      <c r="F301" s="50"/>
    </row>
    <row r="302" spans="1:6">
      <c r="A302" s="50" t="s">
        <v>1425</v>
      </c>
      <c r="B302" s="50" t="s">
        <v>1154</v>
      </c>
      <c r="C302" s="50"/>
      <c r="D302" s="50"/>
      <c r="E302" s="50"/>
      <c r="F302" s="50"/>
    </row>
    <row r="303" spans="1:6">
      <c r="A303" s="50" t="s">
        <v>1426</v>
      </c>
      <c r="B303" s="50" t="s">
        <v>1395</v>
      </c>
      <c r="C303" s="50"/>
      <c r="D303" s="50"/>
      <c r="E303" s="50"/>
      <c r="F303" s="50"/>
    </row>
    <row r="304" spans="1:6">
      <c r="A304" s="50" t="s">
        <v>1427</v>
      </c>
      <c r="B304" s="50" t="s">
        <v>1154</v>
      </c>
      <c r="C304" s="50"/>
      <c r="D304" s="50"/>
      <c r="E304" s="50"/>
      <c r="F304" s="50"/>
    </row>
    <row r="305" spans="1:6">
      <c r="A305" s="50" t="s">
        <v>1428</v>
      </c>
      <c r="B305" s="50" t="s">
        <v>1154</v>
      </c>
      <c r="C305" s="50"/>
      <c r="D305" s="50"/>
      <c r="E305" s="50"/>
      <c r="F305" s="50"/>
    </row>
    <row r="306" spans="1:6">
      <c r="A306" s="50" t="s">
        <v>1429</v>
      </c>
      <c r="B306" s="50" t="s">
        <v>1154</v>
      </c>
      <c r="C306" s="50"/>
      <c r="D306" s="50"/>
      <c r="E306" s="50"/>
      <c r="F306" s="50"/>
    </row>
    <row r="307" spans="1:6">
      <c r="A307" s="50" t="s">
        <v>1430</v>
      </c>
      <c r="B307" s="50" t="s">
        <v>1154</v>
      </c>
      <c r="C307" s="50"/>
      <c r="D307" s="50"/>
      <c r="E307" s="50"/>
      <c r="F307" s="50"/>
    </row>
    <row r="308" spans="1:6">
      <c r="A308" s="50" t="s">
        <v>1431</v>
      </c>
      <c r="B308" s="50" t="s">
        <v>1154</v>
      </c>
      <c r="C308" s="50"/>
      <c r="D308" s="50"/>
      <c r="E308" s="50"/>
      <c r="F308" s="50"/>
    </row>
    <row r="309" spans="1:6">
      <c r="A309" s="50" t="s">
        <v>1432</v>
      </c>
      <c r="B309" s="50" t="s">
        <v>1154</v>
      </c>
      <c r="C309" s="50"/>
      <c r="D309" s="50"/>
      <c r="E309" s="50"/>
      <c r="F309" s="50"/>
    </row>
    <row r="310" spans="1:6">
      <c r="A310" s="50" t="s">
        <v>1433</v>
      </c>
      <c r="B310" s="50" t="s">
        <v>1395</v>
      </c>
      <c r="C310" s="50"/>
      <c r="D310" s="50"/>
      <c r="E310" s="50"/>
      <c r="F310" s="50"/>
    </row>
    <row r="311" spans="1:6">
      <c r="A311" s="50" t="s">
        <v>1434</v>
      </c>
      <c r="B311" s="50" t="s">
        <v>1154</v>
      </c>
      <c r="C311" s="50"/>
      <c r="D311" s="50"/>
      <c r="E311" s="50"/>
      <c r="F311" s="50"/>
    </row>
    <row r="312" spans="1:6">
      <c r="A312" s="50" t="s">
        <v>1435</v>
      </c>
      <c r="B312" s="50" t="s">
        <v>1186</v>
      </c>
      <c r="C312" s="50"/>
      <c r="D312" s="50"/>
      <c r="E312" s="50"/>
      <c r="F312" s="50"/>
    </row>
    <row r="313" spans="1:6">
      <c r="A313" s="50" t="s">
        <v>1436</v>
      </c>
      <c r="B313" s="50" t="s">
        <v>1154</v>
      </c>
      <c r="C313" s="50"/>
      <c r="D313" s="50"/>
      <c r="E313" s="50"/>
      <c r="F313" s="50"/>
    </row>
    <row r="314" spans="1:6">
      <c r="A314" s="50" t="s">
        <v>1437</v>
      </c>
      <c r="B314" s="50" t="s">
        <v>1154</v>
      </c>
      <c r="C314" s="50"/>
      <c r="D314" s="50"/>
      <c r="E314" s="50"/>
      <c r="F314" s="50"/>
    </row>
    <row r="315" spans="1:6">
      <c r="A315" s="50" t="s">
        <v>1438</v>
      </c>
      <c r="B315" s="50" t="s">
        <v>1154</v>
      </c>
      <c r="C315" s="50"/>
      <c r="D315" s="50"/>
      <c r="E315" s="50"/>
      <c r="F315" s="50"/>
    </row>
    <row r="316" spans="1:6">
      <c r="A316" s="50" t="s">
        <v>1439</v>
      </c>
      <c r="B316" s="50" t="s">
        <v>1186</v>
      </c>
      <c r="C316" s="50"/>
      <c r="D316" s="50"/>
      <c r="E316" s="50"/>
      <c r="F316" s="50"/>
    </row>
    <row r="317" spans="1:6">
      <c r="A317" s="50" t="s">
        <v>1440</v>
      </c>
      <c r="B317" s="50" t="s">
        <v>1154</v>
      </c>
      <c r="C317" s="50"/>
      <c r="D317" s="50"/>
      <c r="E317" s="50"/>
      <c r="F317" s="50"/>
    </row>
    <row r="318" spans="1:6">
      <c r="A318" s="50" t="s">
        <v>1441</v>
      </c>
      <c r="B318" s="50" t="s">
        <v>1154</v>
      </c>
      <c r="C318" s="50"/>
      <c r="D318" s="50"/>
      <c r="E318" s="50"/>
      <c r="F318" s="50"/>
    </row>
    <row r="319" spans="1:6">
      <c r="A319" s="50" t="s">
        <v>1442</v>
      </c>
      <c r="B319" s="50" t="s">
        <v>1395</v>
      </c>
      <c r="C319" s="50"/>
      <c r="D319" s="50"/>
      <c r="E319" s="50"/>
      <c r="F319" s="50"/>
    </row>
    <row r="320" spans="1:6">
      <c r="A320" s="50" t="s">
        <v>1443</v>
      </c>
      <c r="B320" s="50" t="s">
        <v>1154</v>
      </c>
      <c r="C320" s="50"/>
      <c r="D320" s="50"/>
      <c r="E320" s="50"/>
      <c r="F320" s="50"/>
    </row>
    <row r="321" spans="1:6">
      <c r="A321" s="50" t="s">
        <v>1444</v>
      </c>
      <c r="B321" s="50" t="s">
        <v>1154</v>
      </c>
      <c r="C321" s="50"/>
      <c r="D321" s="50"/>
      <c r="E321" s="50"/>
      <c r="F321" s="50"/>
    </row>
    <row r="322" spans="1:6">
      <c r="A322" s="50" t="s">
        <v>1445</v>
      </c>
      <c r="B322" s="50" t="s">
        <v>1154</v>
      </c>
      <c r="C322" s="50"/>
      <c r="D322" s="50"/>
      <c r="E322" s="50"/>
      <c r="F322" s="50"/>
    </row>
    <row r="323" spans="1:6">
      <c r="A323" s="50" t="s">
        <v>1446</v>
      </c>
      <c r="B323" s="50" t="s">
        <v>1154</v>
      </c>
      <c r="C323" s="50"/>
      <c r="D323" s="50"/>
      <c r="E323" s="50"/>
      <c r="F323" s="50"/>
    </row>
    <row r="324" spans="1:6">
      <c r="A324" s="50" t="s">
        <v>1447</v>
      </c>
      <c r="B324" s="50" t="s">
        <v>1154</v>
      </c>
      <c r="C324" s="50"/>
      <c r="D324" s="50"/>
      <c r="E324" s="50"/>
      <c r="F324" s="50"/>
    </row>
    <row r="325" spans="1:6">
      <c r="A325" s="50" t="s">
        <v>1448</v>
      </c>
      <c r="B325" s="50" t="s">
        <v>1154</v>
      </c>
      <c r="C325" s="50"/>
      <c r="D325" s="50"/>
      <c r="E325" s="50"/>
      <c r="F325" s="50"/>
    </row>
    <row r="326" spans="1:6">
      <c r="A326" s="50" t="s">
        <v>1449</v>
      </c>
      <c r="B326" s="50" t="s">
        <v>1154</v>
      </c>
      <c r="C326" s="50"/>
      <c r="D326" s="50"/>
      <c r="E326" s="50"/>
      <c r="F326" s="50"/>
    </row>
    <row r="327" spans="1:6">
      <c r="A327" s="50" t="s">
        <v>1450</v>
      </c>
      <c r="B327" s="50" t="s">
        <v>1154</v>
      </c>
      <c r="C327" s="50"/>
      <c r="D327" s="50"/>
      <c r="E327" s="50"/>
      <c r="F327" s="50"/>
    </row>
    <row r="328" spans="1:6">
      <c r="A328" s="50" t="s">
        <v>1451</v>
      </c>
      <c r="B328" s="50" t="s">
        <v>1154</v>
      </c>
      <c r="C328" s="50"/>
      <c r="D328" s="50"/>
      <c r="E328" s="50"/>
      <c r="F328" s="50"/>
    </row>
    <row r="329" spans="1:6">
      <c r="A329" s="50" t="s">
        <v>1452</v>
      </c>
      <c r="B329" s="50" t="s">
        <v>1154</v>
      </c>
      <c r="C329" s="50"/>
      <c r="D329" s="50"/>
      <c r="E329" s="50"/>
      <c r="F329" s="50"/>
    </row>
    <row r="330" spans="1:6">
      <c r="A330" s="50" t="s">
        <v>1453</v>
      </c>
      <c r="B330" s="50" t="s">
        <v>1154</v>
      </c>
      <c r="C330" s="50"/>
      <c r="D330" s="50"/>
      <c r="E330" s="50"/>
      <c r="F330" s="50"/>
    </row>
    <row r="331" spans="1:6">
      <c r="A331" s="50" t="s">
        <v>1454</v>
      </c>
      <c r="B331" s="50" t="s">
        <v>1154</v>
      </c>
      <c r="C331" s="50"/>
      <c r="D331" s="50"/>
      <c r="E331" s="50"/>
      <c r="F331" s="50"/>
    </row>
    <row r="332" spans="1:6">
      <c r="A332" s="50" t="s">
        <v>1455</v>
      </c>
      <c r="B332" s="50" t="s">
        <v>1154</v>
      </c>
      <c r="C332" s="50"/>
      <c r="D332" s="50"/>
      <c r="E332" s="50"/>
      <c r="F332" s="50"/>
    </row>
    <row r="333" spans="1:6">
      <c r="A333" s="50" t="s">
        <v>1456</v>
      </c>
      <c r="B333" s="50" t="s">
        <v>1154</v>
      </c>
      <c r="C333" s="50"/>
      <c r="D333" s="50"/>
      <c r="E333" s="50"/>
      <c r="F333" s="50"/>
    </row>
    <row r="334" spans="1:6">
      <c r="A334" s="50" t="s">
        <v>1457</v>
      </c>
      <c r="B334" s="50" t="s">
        <v>1154</v>
      </c>
      <c r="C334" s="50"/>
      <c r="D334" s="50"/>
      <c r="E334" s="50"/>
      <c r="F334" s="50"/>
    </row>
    <row r="335" spans="1:6">
      <c r="A335" s="50" t="s">
        <v>1458</v>
      </c>
      <c r="B335" s="50" t="s">
        <v>1154</v>
      </c>
      <c r="C335" s="50"/>
      <c r="D335" s="50"/>
      <c r="E335" s="50"/>
      <c r="F335" s="50"/>
    </row>
    <row r="336" spans="1:6">
      <c r="A336" s="50" t="s">
        <v>1459</v>
      </c>
      <c r="B336" s="50" t="s">
        <v>1154</v>
      </c>
      <c r="C336" s="50"/>
      <c r="D336" s="50"/>
      <c r="E336" s="50"/>
      <c r="F336" s="50"/>
    </row>
    <row r="337" spans="1:6">
      <c r="A337" s="50" t="s">
        <v>1460</v>
      </c>
      <c r="B337" s="50" t="s">
        <v>1154</v>
      </c>
      <c r="C337" s="50"/>
      <c r="D337" s="50"/>
      <c r="E337" s="50"/>
      <c r="F337" s="50"/>
    </row>
    <row r="338" spans="1:6">
      <c r="A338" s="50" t="s">
        <v>1461</v>
      </c>
      <c r="B338" s="50" t="s">
        <v>1154</v>
      </c>
      <c r="C338" s="50"/>
      <c r="D338" s="50"/>
      <c r="E338" s="50"/>
      <c r="F338" s="50"/>
    </row>
    <row r="339" spans="1:6">
      <c r="A339" s="50" t="s">
        <v>1462</v>
      </c>
      <c r="B339" s="50" t="s">
        <v>1260</v>
      </c>
      <c r="C339" s="50"/>
      <c r="D339" s="50"/>
      <c r="E339" s="50"/>
      <c r="F339" s="50"/>
    </row>
    <row r="340" spans="1:6">
      <c r="A340" s="50" t="s">
        <v>1463</v>
      </c>
      <c r="B340" s="50" t="s">
        <v>1260</v>
      </c>
      <c r="C340" s="50"/>
      <c r="D340" s="50"/>
      <c r="E340" s="50"/>
      <c r="F340" s="50"/>
    </row>
    <row r="341" spans="1:6">
      <c r="A341" s="50" t="s">
        <v>1464</v>
      </c>
      <c r="B341" s="50" t="s">
        <v>1260</v>
      </c>
      <c r="C341" s="50"/>
      <c r="D341" s="50"/>
      <c r="E341" s="50"/>
      <c r="F341" s="50"/>
    </row>
    <row r="342" spans="1:6">
      <c r="A342" s="50" t="s">
        <v>1465</v>
      </c>
      <c r="B342" s="50" t="s">
        <v>1260</v>
      </c>
      <c r="C342" s="50"/>
      <c r="D342" s="50"/>
      <c r="E342" s="50"/>
      <c r="F342" s="50"/>
    </row>
    <row r="343" spans="1:6">
      <c r="A343" s="50" t="s">
        <v>1466</v>
      </c>
      <c r="B343" s="50" t="s">
        <v>1260</v>
      </c>
      <c r="C343" s="50"/>
      <c r="D343" s="50"/>
      <c r="E343" s="50"/>
      <c r="F343" s="50"/>
    </row>
    <row r="344" spans="1:6">
      <c r="A344" s="50" t="s">
        <v>1467</v>
      </c>
      <c r="B344" s="50" t="s">
        <v>1260</v>
      </c>
      <c r="C344" s="50"/>
      <c r="D344" s="50"/>
      <c r="E344" s="50"/>
      <c r="F344" s="50"/>
    </row>
    <row r="345" spans="1:6">
      <c r="A345" s="50" t="s">
        <v>1468</v>
      </c>
      <c r="B345" s="50" t="s">
        <v>1260</v>
      </c>
      <c r="C345" s="50"/>
      <c r="D345" s="50"/>
      <c r="E345" s="50"/>
      <c r="F345" s="50"/>
    </row>
    <row r="346" spans="1:6">
      <c r="A346" s="50" t="s">
        <v>1469</v>
      </c>
      <c r="B346" s="50" t="s">
        <v>1260</v>
      </c>
      <c r="C346" s="50"/>
      <c r="D346" s="50"/>
      <c r="E346" s="50"/>
      <c r="F346" s="50"/>
    </row>
    <row r="347" spans="1:6">
      <c r="A347" s="50" t="s">
        <v>1470</v>
      </c>
      <c r="B347" s="50" t="s">
        <v>1260</v>
      </c>
      <c r="C347" s="50"/>
      <c r="D347" s="50"/>
      <c r="E347" s="50"/>
      <c r="F347" s="50"/>
    </row>
    <row r="348" spans="1:6">
      <c r="A348" s="50" t="s">
        <v>1471</v>
      </c>
      <c r="B348" s="50" t="s">
        <v>1186</v>
      </c>
      <c r="C348" s="50"/>
      <c r="D348" s="50"/>
      <c r="E348" s="50"/>
      <c r="F348" s="50"/>
    </row>
    <row r="349" spans="1:6">
      <c r="A349" s="50" t="s">
        <v>1472</v>
      </c>
      <c r="B349" s="50" t="s">
        <v>1260</v>
      </c>
      <c r="C349" s="50"/>
      <c r="D349" s="50"/>
      <c r="E349" s="50"/>
      <c r="F349" s="50"/>
    </row>
    <row r="350" spans="1:6">
      <c r="A350" s="50" t="s">
        <v>1473</v>
      </c>
      <c r="B350" s="50" t="s">
        <v>1260</v>
      </c>
      <c r="C350" s="50"/>
      <c r="D350" s="50"/>
      <c r="E350" s="50"/>
      <c r="F350" s="50"/>
    </row>
    <row r="351" spans="1:6">
      <c r="A351" s="50" t="s">
        <v>1474</v>
      </c>
      <c r="B351" s="50" t="s">
        <v>1260</v>
      </c>
      <c r="C351" s="50"/>
      <c r="D351" s="50"/>
      <c r="E351" s="50"/>
      <c r="F351" s="50"/>
    </row>
    <row r="352" spans="1:6">
      <c r="A352" s="50" t="s">
        <v>1475</v>
      </c>
      <c r="B352" s="50" t="s">
        <v>1248</v>
      </c>
      <c r="C352" s="50"/>
      <c r="D352" s="50"/>
      <c r="E352" s="50"/>
      <c r="F352" s="50"/>
    </row>
    <row r="353" spans="1:6">
      <c r="A353" s="50" t="s">
        <v>1476</v>
      </c>
      <c r="B353" s="50" t="s">
        <v>1248</v>
      </c>
      <c r="C353" s="50"/>
      <c r="D353" s="50"/>
      <c r="E353" s="50"/>
      <c r="F353" s="50"/>
    </row>
    <row r="354" spans="1:6">
      <c r="A354" s="50" t="s">
        <v>1477</v>
      </c>
      <c r="B354" s="50" t="s">
        <v>1186</v>
      </c>
      <c r="C354" s="50"/>
      <c r="D354" s="50"/>
      <c r="E354" s="50"/>
      <c r="F354" s="50"/>
    </row>
    <row r="355" spans="1:6">
      <c r="A355" s="50" t="s">
        <v>1478</v>
      </c>
      <c r="B355" s="50" t="s">
        <v>1186</v>
      </c>
      <c r="C355" s="50"/>
      <c r="D355" s="50"/>
      <c r="E355" s="50"/>
      <c r="F355" s="50"/>
    </row>
    <row r="356" spans="1:6">
      <c r="A356" s="50" t="s">
        <v>1479</v>
      </c>
      <c r="B356" s="50" t="s">
        <v>1260</v>
      </c>
      <c r="C356" s="50"/>
      <c r="D356" s="50"/>
      <c r="E356" s="50"/>
      <c r="F356" s="50"/>
    </row>
    <row r="357" spans="1:6">
      <c r="A357" s="50" t="s">
        <v>1480</v>
      </c>
      <c r="B357" s="50" t="s">
        <v>1260</v>
      </c>
      <c r="C357" s="50"/>
      <c r="D357" s="50"/>
      <c r="E357" s="50"/>
      <c r="F357" s="50"/>
    </row>
    <row r="358" spans="1:6">
      <c r="A358" s="50" t="s">
        <v>1481</v>
      </c>
      <c r="B358" s="50" t="s">
        <v>1260</v>
      </c>
      <c r="C358" s="50"/>
      <c r="D358" s="50"/>
      <c r="E358" s="50"/>
      <c r="F358" s="50"/>
    </row>
    <row r="359" spans="1:6">
      <c r="A359" s="50" t="s">
        <v>1482</v>
      </c>
      <c r="B359" s="50" t="s">
        <v>1260</v>
      </c>
      <c r="C359" s="50"/>
      <c r="D359" s="50"/>
      <c r="E359" s="50"/>
      <c r="F359" s="50"/>
    </row>
    <row r="360" spans="1:6">
      <c r="A360" s="50" t="s">
        <v>1483</v>
      </c>
      <c r="B360" s="50" t="s">
        <v>1260</v>
      </c>
      <c r="C360" s="50"/>
      <c r="D360" s="50"/>
      <c r="E360" s="50"/>
      <c r="F360" s="50"/>
    </row>
    <row r="361" spans="1:6">
      <c r="A361" s="50" t="s">
        <v>1484</v>
      </c>
      <c r="B361" s="50" t="s">
        <v>1260</v>
      </c>
      <c r="C361" s="50"/>
      <c r="D361" s="50"/>
      <c r="E361" s="50"/>
      <c r="F361" s="50"/>
    </row>
    <row r="362" spans="1:6">
      <c r="A362" s="50" t="s">
        <v>1485</v>
      </c>
      <c r="B362" s="50" t="s">
        <v>1186</v>
      </c>
      <c r="C362" s="50"/>
      <c r="D362" s="50"/>
      <c r="E362" s="50"/>
      <c r="F362" s="50"/>
    </row>
    <row r="363" spans="1:6">
      <c r="A363" s="50" t="s">
        <v>1486</v>
      </c>
      <c r="B363" s="50" t="s">
        <v>1487</v>
      </c>
      <c r="C363" s="50"/>
      <c r="D363" s="50"/>
      <c r="E363" s="50"/>
      <c r="F363" s="50"/>
    </row>
    <row r="364" spans="1:6">
      <c r="A364" s="50" t="s">
        <v>1488</v>
      </c>
      <c r="B364" s="50" t="s">
        <v>1487</v>
      </c>
      <c r="C364" s="50"/>
      <c r="D364" s="50"/>
      <c r="E364" s="50"/>
      <c r="F364" s="50"/>
    </row>
    <row r="365" spans="1:6">
      <c r="A365" s="50" t="s">
        <v>1489</v>
      </c>
      <c r="B365" s="50" t="s">
        <v>1487</v>
      </c>
      <c r="C365" s="50"/>
      <c r="D365" s="50"/>
      <c r="E365" s="50"/>
      <c r="F365" s="50"/>
    </row>
    <row r="366" spans="1:6">
      <c r="A366" s="50" t="s">
        <v>1490</v>
      </c>
      <c r="B366" s="50" t="s">
        <v>1260</v>
      </c>
      <c r="C366" s="50"/>
      <c r="D366" s="50"/>
      <c r="E366" s="50"/>
      <c r="F366" s="50"/>
    </row>
    <row r="367" spans="1:6">
      <c r="A367" s="50" t="s">
        <v>1491</v>
      </c>
      <c r="B367" s="50" t="s">
        <v>1260</v>
      </c>
      <c r="C367" s="50"/>
      <c r="D367" s="50"/>
      <c r="E367" s="50"/>
      <c r="F367" s="50"/>
    </row>
    <row r="368" spans="1:6">
      <c r="A368" s="50" t="s">
        <v>1492</v>
      </c>
      <c r="B368" s="50" t="s">
        <v>1487</v>
      </c>
      <c r="C368" s="50"/>
      <c r="D368" s="50"/>
      <c r="E368" s="50"/>
      <c r="F368" s="50"/>
    </row>
    <row r="369" spans="1:6">
      <c r="A369" s="50" t="s">
        <v>1493</v>
      </c>
      <c r="B369" s="50" t="s">
        <v>1487</v>
      </c>
      <c r="C369" s="50"/>
      <c r="D369" s="50"/>
      <c r="E369" s="50"/>
      <c r="F369" s="50"/>
    </row>
    <row r="370" spans="1:6">
      <c r="A370" s="50" t="s">
        <v>1494</v>
      </c>
      <c r="B370" s="50" t="s">
        <v>1487</v>
      </c>
      <c r="C370" s="50"/>
      <c r="D370" s="50"/>
      <c r="E370" s="50"/>
      <c r="F370" s="50"/>
    </row>
    <row r="371" spans="1:6">
      <c r="A371" s="50" t="s">
        <v>1495</v>
      </c>
      <c r="B371" s="50" t="s">
        <v>1260</v>
      </c>
      <c r="C371" s="50"/>
      <c r="D371" s="50"/>
      <c r="E371" s="50"/>
      <c r="F371" s="50"/>
    </row>
    <row r="372" spans="1:6">
      <c r="A372" s="50" t="s">
        <v>1496</v>
      </c>
      <c r="B372" s="50" t="s">
        <v>1260</v>
      </c>
      <c r="C372" s="50"/>
      <c r="D372" s="50"/>
      <c r="E372" s="50"/>
      <c r="F372" s="50"/>
    </row>
    <row r="373" spans="1:6">
      <c r="A373" s="50" t="s">
        <v>1497</v>
      </c>
      <c r="B373" s="50" t="s">
        <v>1487</v>
      </c>
      <c r="C373" s="50"/>
      <c r="D373" s="50"/>
      <c r="E373" s="50"/>
      <c r="F373" s="50"/>
    </row>
    <row r="374" spans="1:6">
      <c r="A374" s="50" t="s">
        <v>1498</v>
      </c>
      <c r="B374" s="50" t="s">
        <v>1487</v>
      </c>
      <c r="C374" s="50"/>
      <c r="D374" s="50"/>
      <c r="E374" s="50"/>
      <c r="F374" s="50"/>
    </row>
    <row r="375" spans="1:6">
      <c r="A375" s="50" t="s">
        <v>1499</v>
      </c>
      <c r="B375" s="50" t="s">
        <v>1186</v>
      </c>
      <c r="C375" s="50"/>
      <c r="D375" s="50"/>
      <c r="E375" s="50"/>
      <c r="F375" s="50"/>
    </row>
    <row r="376" spans="1:6">
      <c r="A376" s="50" t="s">
        <v>1500</v>
      </c>
      <c r="B376" s="50" t="s">
        <v>1186</v>
      </c>
      <c r="C376" s="50"/>
      <c r="D376" s="50"/>
      <c r="E376" s="50"/>
      <c r="F376" s="50"/>
    </row>
    <row r="377" spans="1:6">
      <c r="A377" s="50" t="s">
        <v>1501</v>
      </c>
      <c r="B377" s="50" t="s">
        <v>1487</v>
      </c>
      <c r="C377" s="50"/>
      <c r="D377" s="50"/>
      <c r="E377" s="50"/>
      <c r="F377" s="50"/>
    </row>
    <row r="378" spans="1:6">
      <c r="A378" s="50" t="s">
        <v>1502</v>
      </c>
      <c r="B378" s="50" t="s">
        <v>1487</v>
      </c>
      <c r="C378" s="50"/>
      <c r="D378" s="50"/>
      <c r="E378" s="50"/>
      <c r="F378" s="50"/>
    </row>
    <row r="379" spans="1:6">
      <c r="A379" s="50" t="s">
        <v>1503</v>
      </c>
      <c r="B379" s="50" t="s">
        <v>1186</v>
      </c>
      <c r="C379" s="50"/>
      <c r="D379" s="50"/>
      <c r="E379" s="50"/>
      <c r="F379" s="50"/>
    </row>
    <row r="380" spans="1:6">
      <c r="A380" s="50" t="s">
        <v>1504</v>
      </c>
      <c r="B380" s="50" t="s">
        <v>1186</v>
      </c>
      <c r="C380" s="50"/>
      <c r="D380" s="50"/>
      <c r="E380" s="50"/>
      <c r="F380" s="50"/>
    </row>
    <row r="381" spans="1:6">
      <c r="A381" s="50" t="s">
        <v>1505</v>
      </c>
      <c r="B381" s="50" t="s">
        <v>1260</v>
      </c>
      <c r="C381" s="50"/>
      <c r="D381" s="50"/>
      <c r="E381" s="50"/>
      <c r="F381" s="50"/>
    </row>
    <row r="382" spans="1:6">
      <c r="A382" s="50" t="s">
        <v>1506</v>
      </c>
      <c r="B382" s="50" t="s">
        <v>1260</v>
      </c>
      <c r="C382" s="50"/>
      <c r="D382" s="50"/>
      <c r="E382" s="50"/>
      <c r="F382" s="50"/>
    </row>
    <row r="383" spans="1:6">
      <c r="A383" s="50" t="s">
        <v>1507</v>
      </c>
      <c r="B383" s="50" t="s">
        <v>1248</v>
      </c>
      <c r="C383" s="50"/>
      <c r="D383" s="50"/>
      <c r="E383" s="50"/>
      <c r="F383" s="50"/>
    </row>
    <row r="384" spans="1:6">
      <c r="A384" s="50" t="s">
        <v>1508</v>
      </c>
      <c r="B384" s="50" t="s">
        <v>1248</v>
      </c>
      <c r="C384" s="50"/>
      <c r="D384" s="50"/>
      <c r="E384" s="50"/>
      <c r="F384" s="50"/>
    </row>
    <row r="385" spans="1:6">
      <c r="A385" s="50" t="s">
        <v>1509</v>
      </c>
      <c r="B385" s="50" t="s">
        <v>1248</v>
      </c>
      <c r="C385" s="50"/>
      <c r="D385" s="50"/>
      <c r="E385" s="50"/>
      <c r="F385" s="50"/>
    </row>
    <row r="386" spans="1:6">
      <c r="A386" s="50" t="s">
        <v>1510</v>
      </c>
      <c r="B386" s="50" t="s">
        <v>1248</v>
      </c>
      <c r="C386" s="50"/>
      <c r="D386" s="50"/>
      <c r="E386" s="50"/>
      <c r="F386" s="50"/>
    </row>
    <row r="387" spans="1:6">
      <c r="A387" s="50" t="s">
        <v>1511</v>
      </c>
      <c r="B387" s="50" t="s">
        <v>1248</v>
      </c>
      <c r="C387" s="50"/>
      <c r="D387" s="50"/>
      <c r="E387" s="50"/>
      <c r="F387" s="50"/>
    </row>
    <row r="388" spans="1:6">
      <c r="A388" s="50" t="s">
        <v>1512</v>
      </c>
      <c r="B388" s="50" t="s">
        <v>1260</v>
      </c>
      <c r="C388" s="50"/>
      <c r="D388" s="50"/>
      <c r="E388" s="50"/>
      <c r="F388" s="50"/>
    </row>
    <row r="389" spans="1:6">
      <c r="A389" s="50" t="s">
        <v>1513</v>
      </c>
      <c r="B389" s="50" t="s">
        <v>1260</v>
      </c>
      <c r="C389" s="50"/>
      <c r="D389" s="50"/>
      <c r="E389" s="50"/>
      <c r="F389" s="50"/>
    </row>
    <row r="390" spans="1:6">
      <c r="A390" s="50" t="s">
        <v>1514</v>
      </c>
      <c r="B390" s="50" t="s">
        <v>1260</v>
      </c>
      <c r="C390" s="50"/>
      <c r="D390" s="50"/>
      <c r="E390" s="50"/>
      <c r="F390" s="50"/>
    </row>
    <row r="391" spans="1:6">
      <c r="A391" s="50" t="s">
        <v>1515</v>
      </c>
      <c r="B391" s="50" t="s">
        <v>1186</v>
      </c>
      <c r="C391" s="50"/>
      <c r="D391" s="50"/>
      <c r="E391" s="50"/>
      <c r="F391" s="50"/>
    </row>
    <row r="392" spans="1:6">
      <c r="A392" s="50" t="s">
        <v>1516</v>
      </c>
      <c r="B392" s="50" t="s">
        <v>1260</v>
      </c>
      <c r="C392" s="50"/>
      <c r="D392" s="50"/>
      <c r="E392" s="50"/>
      <c r="F392" s="50"/>
    </row>
    <row r="393" spans="1:6">
      <c r="A393" s="50" t="s">
        <v>1517</v>
      </c>
      <c r="B393" s="50" t="s">
        <v>1260</v>
      </c>
      <c r="C393" s="50"/>
      <c r="D393" s="50"/>
      <c r="E393" s="50"/>
      <c r="F393" s="50"/>
    </row>
    <row r="394" spans="1:6">
      <c r="A394" s="50" t="s">
        <v>1518</v>
      </c>
      <c r="B394" s="50" t="s">
        <v>1248</v>
      </c>
      <c r="C394" s="50"/>
      <c r="D394" s="50"/>
      <c r="E394" s="50"/>
      <c r="F394" s="50"/>
    </row>
    <row r="395" spans="1:6">
      <c r="A395" s="50" t="s">
        <v>1519</v>
      </c>
      <c r="B395" s="50" t="s">
        <v>1186</v>
      </c>
      <c r="C395" s="50"/>
      <c r="D395" s="50"/>
      <c r="E395" s="50"/>
      <c r="F395" s="50"/>
    </row>
    <row r="396" spans="1:6">
      <c r="A396" s="50" t="s">
        <v>1520</v>
      </c>
      <c r="B396" s="50" t="s">
        <v>1186</v>
      </c>
      <c r="C396" s="50"/>
      <c r="D396" s="50"/>
      <c r="E396" s="50"/>
      <c r="F396" s="50"/>
    </row>
    <row r="397" spans="1:6">
      <c r="A397" s="50" t="s">
        <v>1521</v>
      </c>
      <c r="B397" s="50" t="s">
        <v>1186</v>
      </c>
      <c r="C397" s="50"/>
      <c r="D397" s="50"/>
      <c r="E397" s="50"/>
      <c r="F397" s="50"/>
    </row>
    <row r="398" spans="1:6">
      <c r="A398" s="50" t="s">
        <v>1522</v>
      </c>
      <c r="B398" s="50" t="s">
        <v>1186</v>
      </c>
      <c r="C398" s="50"/>
      <c r="D398" s="50"/>
      <c r="E398" s="50"/>
      <c r="F398" s="50"/>
    </row>
    <row r="399" spans="1:6">
      <c r="A399" s="50" t="s">
        <v>1523</v>
      </c>
      <c r="B399" s="50" t="s">
        <v>1186</v>
      </c>
      <c r="C399" s="50"/>
      <c r="D399" s="50"/>
      <c r="E399" s="50"/>
      <c r="F399" s="50"/>
    </row>
    <row r="400" spans="1:6">
      <c r="A400" s="50" t="s">
        <v>1524</v>
      </c>
      <c r="B400" s="50" t="s">
        <v>1186</v>
      </c>
      <c r="C400" s="50"/>
      <c r="D400" s="50"/>
      <c r="E400" s="50"/>
      <c r="F400" s="50"/>
    </row>
    <row r="401" spans="1:6">
      <c r="A401" s="50" t="s">
        <v>1525</v>
      </c>
      <c r="B401" s="50" t="s">
        <v>1186</v>
      </c>
      <c r="C401" s="50"/>
      <c r="D401" s="50"/>
      <c r="E401" s="50"/>
      <c r="F401" s="50"/>
    </row>
    <row r="402" spans="1:6">
      <c r="A402" s="50" t="s">
        <v>1526</v>
      </c>
      <c r="B402" s="50" t="s">
        <v>1186</v>
      </c>
      <c r="C402" s="50"/>
      <c r="D402" s="50"/>
      <c r="E402" s="50"/>
      <c r="F402" s="50"/>
    </row>
    <row r="403" spans="1:6">
      <c r="A403" s="50" t="s">
        <v>1527</v>
      </c>
      <c r="B403" s="50" t="s">
        <v>1186</v>
      </c>
      <c r="C403" s="50"/>
      <c r="D403" s="50"/>
      <c r="E403" s="50"/>
      <c r="F403" s="50"/>
    </row>
    <row r="404" spans="1:6">
      <c r="A404" s="50" t="s">
        <v>1528</v>
      </c>
      <c r="B404" s="50" t="s">
        <v>1487</v>
      </c>
      <c r="C404" s="50"/>
      <c r="D404" s="50"/>
      <c r="E404" s="50"/>
      <c r="F404" s="50"/>
    </row>
    <row r="405" spans="1:6">
      <c r="A405" s="50" t="s">
        <v>1529</v>
      </c>
      <c r="B405" s="50" t="s">
        <v>1260</v>
      </c>
      <c r="C405" s="50"/>
      <c r="D405" s="50"/>
      <c r="E405" s="50"/>
      <c r="F405" s="50"/>
    </row>
    <row r="406" spans="1:6">
      <c r="A406" s="50" t="s">
        <v>1530</v>
      </c>
      <c r="B406" s="50" t="s">
        <v>1260</v>
      </c>
      <c r="C406" s="50"/>
      <c r="D406" s="50"/>
      <c r="E406" s="50"/>
      <c r="F406" s="50"/>
    </row>
    <row r="407" spans="1:6">
      <c r="A407" s="50" t="s">
        <v>1531</v>
      </c>
      <c r="B407" s="50" t="s">
        <v>1487</v>
      </c>
      <c r="C407" s="50"/>
      <c r="D407" s="50"/>
      <c r="E407" s="50"/>
      <c r="F407" s="50"/>
    </row>
    <row r="408" spans="1:6">
      <c r="A408" s="50" t="s">
        <v>1532</v>
      </c>
      <c r="B408" s="50" t="s">
        <v>1260</v>
      </c>
      <c r="C408" s="50"/>
      <c r="D408" s="50"/>
      <c r="E408" s="50"/>
      <c r="F408" s="50"/>
    </row>
    <row r="409" spans="1:6">
      <c r="A409" s="50" t="s">
        <v>1533</v>
      </c>
      <c r="B409" s="50" t="s">
        <v>1534</v>
      </c>
      <c r="C409" s="50"/>
      <c r="D409" s="50"/>
      <c r="E409" s="50"/>
      <c r="F409" s="50"/>
    </row>
    <row r="410" spans="1:6">
      <c r="A410" s="50" t="s">
        <v>1535</v>
      </c>
      <c r="B410" s="50" t="s">
        <v>1534</v>
      </c>
      <c r="C410" s="50"/>
      <c r="D410" s="50"/>
      <c r="E410" s="50"/>
      <c r="F410" s="50"/>
    </row>
    <row r="411" spans="1:6">
      <c r="A411" s="50" t="s">
        <v>1536</v>
      </c>
      <c r="B411" s="50" t="s">
        <v>1534</v>
      </c>
      <c r="C411" s="50"/>
      <c r="D411" s="50"/>
      <c r="E411" s="50"/>
      <c r="F411" s="50"/>
    </row>
    <row r="412" spans="1:6">
      <c r="A412" s="50" t="s">
        <v>1537</v>
      </c>
      <c r="B412" s="50" t="s">
        <v>1534</v>
      </c>
      <c r="C412" s="50"/>
      <c r="D412" s="50"/>
      <c r="E412" s="50"/>
      <c r="F412" s="50"/>
    </row>
    <row r="413" spans="1:6">
      <c r="A413" s="50" t="s">
        <v>1538</v>
      </c>
      <c r="B413" s="50" t="s">
        <v>1534</v>
      </c>
      <c r="C413" s="50"/>
      <c r="D413" s="50"/>
      <c r="E413" s="50"/>
      <c r="F413" s="50"/>
    </row>
    <row r="414" spans="1:6">
      <c r="A414" s="50" t="s">
        <v>1539</v>
      </c>
      <c r="B414" s="50" t="s">
        <v>1260</v>
      </c>
      <c r="C414" s="50"/>
      <c r="D414" s="50"/>
      <c r="E414" s="50"/>
      <c r="F414" s="50"/>
    </row>
    <row r="415" spans="1:6">
      <c r="A415" s="50" t="s">
        <v>1540</v>
      </c>
      <c r="B415" s="50" t="s">
        <v>1534</v>
      </c>
      <c r="C415" s="50"/>
      <c r="D415" s="50"/>
      <c r="E415" s="50"/>
      <c r="F415" s="50"/>
    </row>
    <row r="416" spans="1:6">
      <c r="A416" s="50" t="s">
        <v>1541</v>
      </c>
      <c r="B416" s="50" t="s">
        <v>1534</v>
      </c>
      <c r="C416" s="50"/>
      <c r="D416" s="50"/>
      <c r="E416" s="50"/>
      <c r="F416" s="50"/>
    </row>
    <row r="417" spans="1:6">
      <c r="A417" s="50" t="s">
        <v>1542</v>
      </c>
      <c r="B417" s="50" t="s">
        <v>1260</v>
      </c>
      <c r="C417" s="50"/>
      <c r="D417" s="50"/>
      <c r="E417" s="50"/>
      <c r="F417" s="50"/>
    </row>
    <row r="418" spans="1:6">
      <c r="A418" s="50" t="s">
        <v>1543</v>
      </c>
      <c r="B418" s="50" t="s">
        <v>1260</v>
      </c>
      <c r="C418" s="50"/>
      <c r="D418" s="50"/>
      <c r="E418" s="50"/>
      <c r="F418" s="50"/>
    </row>
    <row r="419" spans="1:6">
      <c r="A419" s="50" t="s">
        <v>1544</v>
      </c>
      <c r="B419" s="50" t="s">
        <v>1534</v>
      </c>
      <c r="C419" s="50"/>
      <c r="D419" s="50"/>
      <c r="E419" s="50"/>
      <c r="F419" s="50"/>
    </row>
    <row r="420" spans="1:6">
      <c r="A420" s="50" t="s">
        <v>1545</v>
      </c>
      <c r="B420" s="50" t="s">
        <v>1534</v>
      </c>
      <c r="C420" s="50"/>
      <c r="D420" s="50"/>
      <c r="E420" s="50"/>
      <c r="F420" s="50"/>
    </row>
    <row r="421" spans="1:6">
      <c r="A421" s="50" t="s">
        <v>1546</v>
      </c>
      <c r="B421" s="50" t="s">
        <v>1534</v>
      </c>
      <c r="C421" s="50"/>
      <c r="D421" s="50"/>
      <c r="E421" s="50"/>
      <c r="F421" s="50"/>
    </row>
    <row r="422" spans="1:6">
      <c r="A422" s="50" t="s">
        <v>1547</v>
      </c>
      <c r="B422" s="50" t="s">
        <v>1260</v>
      </c>
      <c r="C422" s="50"/>
      <c r="D422" s="50"/>
      <c r="E422" s="50"/>
      <c r="F422" s="50"/>
    </row>
    <row r="423" spans="1:6">
      <c r="A423" s="50" t="s">
        <v>1548</v>
      </c>
      <c r="B423" s="50" t="s">
        <v>1534</v>
      </c>
      <c r="C423" s="50"/>
      <c r="D423" s="50"/>
      <c r="E423" s="50"/>
      <c r="F423" s="50"/>
    </row>
    <row r="424" spans="1:6">
      <c r="A424" s="50" t="s">
        <v>1549</v>
      </c>
      <c r="B424" s="50" t="s">
        <v>1260</v>
      </c>
      <c r="C424" s="50"/>
      <c r="D424" s="50"/>
      <c r="E424" s="50"/>
      <c r="F424" s="50"/>
    </row>
    <row r="425" spans="1:6">
      <c r="A425" s="50" t="s">
        <v>1550</v>
      </c>
      <c r="B425" s="50" t="s">
        <v>1260</v>
      </c>
      <c r="C425" s="50"/>
      <c r="D425" s="50"/>
      <c r="E425" s="50"/>
      <c r="F425" s="50"/>
    </row>
    <row r="426" spans="1:6">
      <c r="A426" s="50" t="s">
        <v>1551</v>
      </c>
      <c r="B426" s="50" t="s">
        <v>1260</v>
      </c>
      <c r="C426" s="50"/>
      <c r="D426" s="50"/>
      <c r="E426" s="50"/>
      <c r="F426" s="50"/>
    </row>
    <row r="427" spans="1:6">
      <c r="A427" s="50" t="s">
        <v>1552</v>
      </c>
      <c r="B427" s="50" t="s">
        <v>1260</v>
      </c>
      <c r="C427" s="50"/>
      <c r="D427" s="50"/>
      <c r="E427" s="50"/>
      <c r="F427" s="50"/>
    </row>
    <row r="428" spans="1:6">
      <c r="A428" s="50" t="s">
        <v>1553</v>
      </c>
      <c r="B428" s="50" t="s">
        <v>1534</v>
      </c>
      <c r="C428" s="50"/>
      <c r="D428" s="50"/>
      <c r="E428" s="50"/>
      <c r="F428" s="50"/>
    </row>
    <row r="429" spans="1:6">
      <c r="A429" s="50" t="s">
        <v>1554</v>
      </c>
      <c r="B429" s="50" t="s">
        <v>1534</v>
      </c>
      <c r="C429" s="50"/>
      <c r="D429" s="50"/>
      <c r="E429" s="50"/>
      <c r="F429" s="50"/>
    </row>
    <row r="430" spans="1:6">
      <c r="A430" s="50" t="s">
        <v>1555</v>
      </c>
      <c r="B430" s="50" t="s">
        <v>1534</v>
      </c>
      <c r="C430" s="50"/>
      <c r="D430" s="50"/>
      <c r="E430" s="50"/>
      <c r="F430" s="50"/>
    </row>
    <row r="431" spans="1:6">
      <c r="A431" s="50" t="s">
        <v>1556</v>
      </c>
      <c r="B431" s="50" t="s">
        <v>1487</v>
      </c>
      <c r="C431" s="50"/>
      <c r="D431" s="50"/>
      <c r="E431" s="50"/>
      <c r="F431" s="50"/>
    </row>
    <row r="432" spans="1:6">
      <c r="A432" s="50" t="s">
        <v>1557</v>
      </c>
      <c r="B432" s="50" t="s">
        <v>1487</v>
      </c>
      <c r="C432" s="50"/>
      <c r="D432" s="50"/>
      <c r="E432" s="50"/>
      <c r="F432" s="50"/>
    </row>
    <row r="433" spans="1:6">
      <c r="A433" s="50" t="s">
        <v>1558</v>
      </c>
      <c r="B433" s="50" t="s">
        <v>1487</v>
      </c>
      <c r="C433" s="50"/>
      <c r="D433" s="50"/>
      <c r="E433" s="50"/>
      <c r="F433" s="50"/>
    </row>
    <row r="434" spans="1:6">
      <c r="A434" s="50" t="s">
        <v>1559</v>
      </c>
      <c r="B434" s="50" t="s">
        <v>1487</v>
      </c>
      <c r="C434" s="50"/>
      <c r="D434" s="50"/>
      <c r="E434" s="50"/>
      <c r="F434" s="50"/>
    </row>
    <row r="435" spans="1:6">
      <c r="A435" s="50" t="s">
        <v>1560</v>
      </c>
      <c r="B435" s="50" t="s">
        <v>1487</v>
      </c>
      <c r="C435" s="50"/>
      <c r="D435" s="50"/>
      <c r="E435" s="50"/>
      <c r="F435" s="50"/>
    </row>
    <row r="436" spans="1:6">
      <c r="A436" s="50" t="s">
        <v>1561</v>
      </c>
      <c r="B436" s="50" t="s">
        <v>1487</v>
      </c>
      <c r="C436" s="50"/>
      <c r="D436" s="50"/>
      <c r="E436" s="50"/>
      <c r="F436" s="50"/>
    </row>
    <row r="437" spans="1:6">
      <c r="A437" s="50" t="s">
        <v>1562</v>
      </c>
      <c r="B437" s="50" t="s">
        <v>1487</v>
      </c>
      <c r="C437" s="50"/>
      <c r="D437" s="50"/>
      <c r="E437" s="50"/>
      <c r="F437" s="50"/>
    </row>
    <row r="438" spans="1:6">
      <c r="A438" s="50" t="s">
        <v>1563</v>
      </c>
      <c r="B438" s="50" t="s">
        <v>1487</v>
      </c>
      <c r="C438" s="50"/>
      <c r="D438" s="50"/>
      <c r="E438" s="50"/>
      <c r="F438" s="50"/>
    </row>
    <row r="439" spans="1:6">
      <c r="A439" s="50" t="s">
        <v>1564</v>
      </c>
      <c r="B439" s="50" t="s">
        <v>1487</v>
      </c>
      <c r="C439" s="50"/>
      <c r="D439" s="50"/>
      <c r="E439" s="50"/>
      <c r="F439" s="50"/>
    </row>
    <row r="440" spans="1:6">
      <c r="A440" s="50" t="s">
        <v>1565</v>
      </c>
      <c r="B440" s="50" t="s">
        <v>1186</v>
      </c>
      <c r="C440" s="50"/>
      <c r="D440" s="50"/>
      <c r="E440" s="50"/>
      <c r="F440" s="50"/>
    </row>
    <row r="441" spans="1:6">
      <c r="A441" s="50" t="s">
        <v>1566</v>
      </c>
      <c r="B441" s="50" t="s">
        <v>1186</v>
      </c>
      <c r="C441" s="50"/>
      <c r="D441" s="50"/>
      <c r="E441" s="50"/>
      <c r="F441" s="50"/>
    </row>
    <row r="442" spans="1:6">
      <c r="A442" s="50" t="s">
        <v>1567</v>
      </c>
      <c r="B442" s="50" t="s">
        <v>1186</v>
      </c>
      <c r="C442" s="50"/>
      <c r="D442" s="50"/>
      <c r="E442" s="50"/>
      <c r="F442" s="50"/>
    </row>
    <row r="443" spans="1:6">
      <c r="A443" s="50" t="s">
        <v>1568</v>
      </c>
      <c r="B443" s="50" t="s">
        <v>1487</v>
      </c>
      <c r="C443" s="50"/>
      <c r="D443" s="50"/>
      <c r="E443" s="50"/>
      <c r="F443" s="50"/>
    </row>
    <row r="444" spans="1:6">
      <c r="A444" s="50" t="s">
        <v>1569</v>
      </c>
      <c r="B444" s="50" t="s">
        <v>1534</v>
      </c>
      <c r="C444" s="50"/>
      <c r="D444" s="50"/>
      <c r="E444" s="50"/>
      <c r="F444" s="50"/>
    </row>
    <row r="445" spans="1:6">
      <c r="A445" s="50" t="s">
        <v>1570</v>
      </c>
      <c r="B445" s="50" t="s">
        <v>1534</v>
      </c>
      <c r="C445" s="50"/>
      <c r="D445" s="50"/>
      <c r="E445" s="50"/>
      <c r="F445" s="50"/>
    </row>
    <row r="446" spans="1:6">
      <c r="A446" s="50" t="s">
        <v>1571</v>
      </c>
      <c r="B446" s="50" t="s">
        <v>1534</v>
      </c>
      <c r="C446" s="50"/>
      <c r="D446" s="50"/>
      <c r="E446" s="50"/>
      <c r="F446" s="50"/>
    </row>
    <row r="447" spans="1:6">
      <c r="A447" s="50" t="s">
        <v>1572</v>
      </c>
      <c r="B447" s="50" t="s">
        <v>1534</v>
      </c>
      <c r="C447" s="50"/>
      <c r="D447" s="50"/>
      <c r="E447" s="50"/>
      <c r="F447" s="50"/>
    </row>
    <row r="448" spans="1:6">
      <c r="A448" s="50" t="s">
        <v>1573</v>
      </c>
      <c r="B448" s="50" t="s">
        <v>1534</v>
      </c>
      <c r="C448" s="50"/>
      <c r="D448" s="50"/>
      <c r="E448" s="50"/>
      <c r="F448" s="50"/>
    </row>
    <row r="449" spans="1:6">
      <c r="A449" s="50" t="s">
        <v>1574</v>
      </c>
      <c r="B449" s="50" t="s">
        <v>1534</v>
      </c>
      <c r="C449" s="50"/>
      <c r="D449" s="50"/>
      <c r="E449" s="50"/>
      <c r="F449" s="50"/>
    </row>
    <row r="450" spans="1:6">
      <c r="A450" s="50" t="s">
        <v>1575</v>
      </c>
      <c r="B450" s="50" t="s">
        <v>1534</v>
      </c>
      <c r="C450" s="50"/>
      <c r="D450" s="50"/>
      <c r="E450" s="50"/>
      <c r="F450" s="50"/>
    </row>
    <row r="451" spans="1:6">
      <c r="A451" s="50" t="s">
        <v>1576</v>
      </c>
      <c r="B451" s="50" t="s">
        <v>1534</v>
      </c>
      <c r="C451" s="50"/>
      <c r="D451" s="50"/>
      <c r="E451" s="50"/>
      <c r="F451" s="50"/>
    </row>
    <row r="452" spans="1:6">
      <c r="A452" s="50" t="s">
        <v>1577</v>
      </c>
      <c r="B452" s="50" t="s">
        <v>1534</v>
      </c>
      <c r="C452" s="50"/>
      <c r="D452" s="50"/>
      <c r="E452" s="50"/>
      <c r="F452" s="50"/>
    </row>
    <row r="453" spans="1:6">
      <c r="A453" s="50" t="s">
        <v>1578</v>
      </c>
      <c r="B453" s="50" t="s">
        <v>1534</v>
      </c>
      <c r="C453" s="50"/>
      <c r="D453" s="50"/>
      <c r="E453" s="50"/>
      <c r="F453" s="50"/>
    </row>
    <row r="454" spans="1:6">
      <c r="A454" s="50" t="s">
        <v>1579</v>
      </c>
      <c r="B454" s="50" t="s">
        <v>1534</v>
      </c>
      <c r="C454" s="50"/>
      <c r="D454" s="50"/>
      <c r="E454" s="50"/>
      <c r="F454" s="50"/>
    </row>
    <row r="455" spans="1:6">
      <c r="A455" s="50" t="s">
        <v>1580</v>
      </c>
      <c r="B455" s="50" t="s">
        <v>1534</v>
      </c>
      <c r="C455" s="50"/>
      <c r="D455" s="50"/>
      <c r="E455" s="50"/>
      <c r="F455" s="50"/>
    </row>
    <row r="456" spans="1:6">
      <c r="A456" s="50" t="s">
        <v>1581</v>
      </c>
      <c r="B456" s="50" t="s">
        <v>1534</v>
      </c>
      <c r="C456" s="50"/>
      <c r="D456" s="50"/>
      <c r="E456" s="50"/>
      <c r="F456" s="50"/>
    </row>
    <row r="457" spans="1:6">
      <c r="A457" s="50" t="s">
        <v>1582</v>
      </c>
      <c r="B457" s="50" t="s">
        <v>1534</v>
      </c>
      <c r="C457" s="50"/>
      <c r="D457" s="50"/>
      <c r="E457" s="50"/>
      <c r="F457" s="50"/>
    </row>
    <row r="458" spans="1:6">
      <c r="A458" s="50" t="s">
        <v>1583</v>
      </c>
      <c r="B458" s="50" t="s">
        <v>1534</v>
      </c>
      <c r="C458" s="50"/>
      <c r="D458" s="50"/>
      <c r="E458" s="50"/>
      <c r="F458" s="50"/>
    </row>
    <row r="459" spans="1:6">
      <c r="A459" s="50" t="s">
        <v>1584</v>
      </c>
      <c r="B459" s="50" t="s">
        <v>1534</v>
      </c>
      <c r="C459" s="50"/>
      <c r="D459" s="50"/>
      <c r="E459" s="50"/>
      <c r="F459" s="50"/>
    </row>
    <row r="460" spans="1:6">
      <c r="A460" s="50" t="s">
        <v>1585</v>
      </c>
      <c r="B460" s="50" t="s">
        <v>1534</v>
      </c>
      <c r="C460" s="50"/>
      <c r="D460" s="50"/>
      <c r="E460" s="50"/>
      <c r="F460" s="50"/>
    </row>
    <row r="461" spans="1:6">
      <c r="A461" s="50" t="s">
        <v>1586</v>
      </c>
      <c r="B461" s="50" t="s">
        <v>1587</v>
      </c>
      <c r="C461" s="50"/>
      <c r="D461" s="50"/>
      <c r="E461" s="50"/>
      <c r="F461" s="50"/>
    </row>
    <row r="462" spans="1:6">
      <c r="A462" s="50" t="s">
        <v>1588</v>
      </c>
      <c r="B462" s="50" t="s">
        <v>1399</v>
      </c>
      <c r="C462" s="50"/>
      <c r="D462" s="50"/>
      <c r="E462" s="50"/>
      <c r="F462" s="50"/>
    </row>
    <row r="463" spans="1:6">
      <c r="A463" s="50" t="s">
        <v>1589</v>
      </c>
      <c r="B463" s="50" t="s">
        <v>1590</v>
      </c>
      <c r="C463" s="50"/>
      <c r="D463" s="50"/>
      <c r="E463" s="50"/>
      <c r="F463" s="50"/>
    </row>
    <row r="464" spans="1:6">
      <c r="A464" s="50" t="s">
        <v>1591</v>
      </c>
      <c r="B464" s="50" t="s">
        <v>1587</v>
      </c>
      <c r="C464" s="50"/>
      <c r="D464" s="50"/>
      <c r="E464" s="50"/>
      <c r="F464" s="50"/>
    </row>
    <row r="465" spans="1:6">
      <c r="A465" s="50" t="s">
        <v>1592</v>
      </c>
      <c r="B465" s="50" t="s">
        <v>1587</v>
      </c>
      <c r="C465" s="50"/>
      <c r="D465" s="50"/>
      <c r="E465" s="50"/>
      <c r="F465" s="50"/>
    </row>
    <row r="466" spans="1:6">
      <c r="A466" s="50" t="s">
        <v>1593</v>
      </c>
      <c r="B466" s="50" t="s">
        <v>1587</v>
      </c>
      <c r="C466" s="50"/>
      <c r="D466" s="50"/>
      <c r="E466" s="50"/>
      <c r="F466" s="50"/>
    </row>
    <row r="467" spans="1:6">
      <c r="A467" s="50" t="s">
        <v>1594</v>
      </c>
      <c r="B467" s="50" t="s">
        <v>1399</v>
      </c>
      <c r="C467" s="50"/>
      <c r="D467" s="50"/>
      <c r="E467" s="50"/>
      <c r="F467" s="50"/>
    </row>
    <row r="468" spans="1:6">
      <c r="A468" s="50" t="s">
        <v>1595</v>
      </c>
      <c r="B468" s="50" t="s">
        <v>1399</v>
      </c>
      <c r="C468" s="50"/>
      <c r="D468" s="50"/>
      <c r="E468" s="50"/>
      <c r="F468" s="50"/>
    </row>
    <row r="469" spans="1:6">
      <c r="A469" s="50" t="s">
        <v>1596</v>
      </c>
      <c r="B469" s="50" t="s">
        <v>1399</v>
      </c>
      <c r="C469" s="50"/>
      <c r="D469" s="50"/>
      <c r="E469" s="50"/>
      <c r="F469" s="50"/>
    </row>
    <row r="470" spans="1:6">
      <c r="A470" s="50" t="s">
        <v>1597</v>
      </c>
      <c r="B470" s="50" t="s">
        <v>1399</v>
      </c>
      <c r="C470" s="50"/>
      <c r="D470" s="50"/>
      <c r="E470" s="50"/>
      <c r="F470" s="50"/>
    </row>
    <row r="471" spans="1:6">
      <c r="A471" s="50" t="s">
        <v>1598</v>
      </c>
      <c r="B471" s="50" t="s">
        <v>1399</v>
      </c>
      <c r="C471" s="50"/>
      <c r="D471" s="50"/>
      <c r="E471" s="50"/>
      <c r="F471" s="50"/>
    </row>
    <row r="472" spans="1:6">
      <c r="A472" s="50" t="s">
        <v>1599</v>
      </c>
      <c r="B472" s="50" t="s">
        <v>1399</v>
      </c>
      <c r="C472" s="50"/>
      <c r="D472" s="50"/>
      <c r="E472" s="50"/>
      <c r="F472" s="50"/>
    </row>
    <row r="473" spans="1:6">
      <c r="A473" s="50" t="s">
        <v>1600</v>
      </c>
      <c r="B473" s="50" t="s">
        <v>1399</v>
      </c>
      <c r="C473" s="50"/>
      <c r="D473" s="50"/>
      <c r="E473" s="50"/>
      <c r="F473" s="50"/>
    </row>
    <row r="474" spans="1:6">
      <c r="A474" s="50" t="s">
        <v>1601</v>
      </c>
      <c r="B474" s="50" t="s">
        <v>1587</v>
      </c>
      <c r="C474" s="50"/>
      <c r="D474" s="50"/>
      <c r="E474" s="50"/>
      <c r="F474" s="50"/>
    </row>
    <row r="475" spans="1:6">
      <c r="A475" s="50" t="s">
        <v>1602</v>
      </c>
      <c r="B475" s="50" t="s">
        <v>1587</v>
      </c>
      <c r="C475" s="50"/>
      <c r="D475" s="50"/>
      <c r="E475" s="50"/>
      <c r="F475" s="50"/>
    </row>
    <row r="476" spans="1:6">
      <c r="A476" s="50" t="s">
        <v>1603</v>
      </c>
      <c r="B476" s="50" t="s">
        <v>1590</v>
      </c>
      <c r="C476" s="50"/>
      <c r="D476" s="50"/>
      <c r="E476" s="50"/>
      <c r="F476" s="50"/>
    </row>
    <row r="477" spans="1:6">
      <c r="A477" s="50" t="s">
        <v>1604</v>
      </c>
      <c r="B477" s="50" t="s">
        <v>1590</v>
      </c>
      <c r="C477" s="50"/>
      <c r="D477" s="50"/>
      <c r="E477" s="50"/>
      <c r="F477" s="50"/>
    </row>
    <row r="478" spans="1:6">
      <c r="A478" s="50" t="s">
        <v>1605</v>
      </c>
      <c r="B478" s="50" t="s">
        <v>1590</v>
      </c>
      <c r="C478" s="50"/>
      <c r="D478" s="50"/>
      <c r="E478" s="50"/>
      <c r="F478" s="50"/>
    </row>
    <row r="479" spans="1:6">
      <c r="A479" s="50" t="s">
        <v>1606</v>
      </c>
      <c r="B479" s="50" t="s">
        <v>1590</v>
      </c>
      <c r="C479" s="50"/>
      <c r="D479" s="50"/>
      <c r="E479" s="50"/>
      <c r="F479" s="50"/>
    </row>
    <row r="480" spans="1:6">
      <c r="A480" s="50" t="s">
        <v>1607</v>
      </c>
      <c r="B480" s="50" t="s">
        <v>1590</v>
      </c>
      <c r="C480" s="50"/>
      <c r="D480" s="50"/>
      <c r="E480" s="50"/>
      <c r="F480" s="50"/>
    </row>
    <row r="481" spans="1:6">
      <c r="A481" s="50" t="s">
        <v>1608</v>
      </c>
      <c r="B481" s="50" t="s">
        <v>1587</v>
      </c>
      <c r="C481" s="50"/>
      <c r="D481" s="50"/>
      <c r="E481" s="50"/>
      <c r="F481" s="50"/>
    </row>
    <row r="482" spans="1:6">
      <c r="A482" s="50" t="s">
        <v>1609</v>
      </c>
      <c r="B482" s="50" t="s">
        <v>1587</v>
      </c>
      <c r="C482" s="50"/>
      <c r="D482" s="50"/>
      <c r="E482" s="50"/>
      <c r="F482" s="50"/>
    </row>
    <row r="483" spans="1:6">
      <c r="A483" s="50" t="s">
        <v>1610</v>
      </c>
      <c r="B483" s="50" t="s">
        <v>1399</v>
      </c>
      <c r="C483" s="50"/>
      <c r="D483" s="50"/>
      <c r="E483" s="50"/>
      <c r="F483" s="50"/>
    </row>
    <row r="484" spans="1:6">
      <c r="A484" s="50" t="s">
        <v>1611</v>
      </c>
      <c r="B484" s="50" t="s">
        <v>1186</v>
      </c>
      <c r="C484" s="50"/>
      <c r="D484" s="50"/>
      <c r="E484" s="50"/>
      <c r="F484" s="50"/>
    </row>
    <row r="485" spans="1:6">
      <c r="A485" s="50" t="s">
        <v>1612</v>
      </c>
      <c r="B485" s="50" t="s">
        <v>1587</v>
      </c>
      <c r="C485" s="50"/>
      <c r="D485" s="50"/>
      <c r="E485" s="50"/>
      <c r="F485" s="50"/>
    </row>
    <row r="486" spans="1:6">
      <c r="A486" s="50" t="s">
        <v>1613</v>
      </c>
      <c r="B486" s="50" t="s">
        <v>1590</v>
      </c>
      <c r="C486" s="50"/>
      <c r="D486" s="50"/>
      <c r="E486" s="50"/>
      <c r="F486" s="50"/>
    </row>
    <row r="487" spans="1:6">
      <c r="A487" s="50" t="s">
        <v>1614</v>
      </c>
      <c r="B487" s="50" t="s">
        <v>1399</v>
      </c>
      <c r="C487" s="50"/>
      <c r="D487" s="50"/>
      <c r="E487" s="50"/>
      <c r="F487" s="50"/>
    </row>
    <row r="488" spans="1:6">
      <c r="A488" s="50" t="s">
        <v>1615</v>
      </c>
      <c r="B488" s="50" t="s">
        <v>1590</v>
      </c>
      <c r="C488" s="50"/>
      <c r="D488" s="50"/>
      <c r="E488" s="50"/>
      <c r="F488" s="50"/>
    </row>
    <row r="489" spans="1:6">
      <c r="A489" s="50" t="s">
        <v>1616</v>
      </c>
      <c r="B489" s="50" t="s">
        <v>1590</v>
      </c>
      <c r="C489" s="50"/>
      <c r="D489" s="50"/>
      <c r="E489" s="50"/>
      <c r="F489" s="50"/>
    </row>
    <row r="490" spans="1:6">
      <c r="A490" s="50" t="s">
        <v>1617</v>
      </c>
      <c r="B490" s="50" t="s">
        <v>1399</v>
      </c>
      <c r="C490" s="50"/>
      <c r="D490" s="50"/>
      <c r="E490" s="50"/>
      <c r="F490" s="50"/>
    </row>
    <row r="491" spans="1:6">
      <c r="A491" s="50" t="s">
        <v>1618</v>
      </c>
      <c r="B491" s="50" t="s">
        <v>1399</v>
      </c>
      <c r="C491" s="50"/>
      <c r="D491" s="50"/>
      <c r="E491" s="50"/>
      <c r="F491" s="50"/>
    </row>
    <row r="492" spans="1:6">
      <c r="A492" s="50" t="s">
        <v>1619</v>
      </c>
      <c r="B492" s="50" t="s">
        <v>1399</v>
      </c>
      <c r="C492" s="50"/>
      <c r="D492" s="50"/>
      <c r="E492" s="50"/>
      <c r="F492" s="50"/>
    </row>
    <row r="493" spans="1:6">
      <c r="A493" s="50" t="s">
        <v>1620</v>
      </c>
      <c r="B493" s="50" t="s">
        <v>1621</v>
      </c>
      <c r="C493" s="50"/>
      <c r="D493" s="50"/>
      <c r="E493" s="50"/>
      <c r="F493" s="50"/>
    </row>
    <row r="494" spans="1:6">
      <c r="A494" s="50" t="s">
        <v>1622</v>
      </c>
      <c r="B494" s="50" t="s">
        <v>1590</v>
      </c>
      <c r="C494" s="50"/>
      <c r="D494" s="50"/>
      <c r="E494" s="50"/>
      <c r="F494" s="50"/>
    </row>
    <row r="495" spans="1:6">
      <c r="A495" s="50" t="s">
        <v>1623</v>
      </c>
      <c r="B495" s="50" t="s">
        <v>1186</v>
      </c>
      <c r="C495" s="50"/>
      <c r="D495" s="50"/>
      <c r="E495" s="50"/>
      <c r="F495" s="50"/>
    </row>
    <row r="496" spans="1:6">
      <c r="A496" s="50" t="s">
        <v>1624</v>
      </c>
      <c r="B496" s="50" t="s">
        <v>1590</v>
      </c>
      <c r="C496" s="50"/>
      <c r="D496" s="50"/>
      <c r="E496" s="50"/>
      <c r="F496" s="50"/>
    </row>
    <row r="497" spans="1:6">
      <c r="A497" s="50" t="s">
        <v>1625</v>
      </c>
      <c r="B497" s="50" t="s">
        <v>1587</v>
      </c>
      <c r="C497" s="50"/>
      <c r="D497" s="50"/>
      <c r="E497" s="50"/>
      <c r="F497" s="50"/>
    </row>
    <row r="498" spans="1:6">
      <c r="A498" s="50" t="s">
        <v>1626</v>
      </c>
      <c r="B498" s="50" t="s">
        <v>1587</v>
      </c>
      <c r="C498" s="50"/>
      <c r="D498" s="50"/>
      <c r="E498" s="50"/>
      <c r="F498" s="50"/>
    </row>
    <row r="499" spans="1:6">
      <c r="A499" s="50" t="s">
        <v>1627</v>
      </c>
      <c r="B499" s="50" t="s">
        <v>1587</v>
      </c>
      <c r="C499" s="50"/>
      <c r="D499" s="50"/>
      <c r="E499" s="50"/>
      <c r="F499" s="50"/>
    </row>
    <row r="500" spans="1:6">
      <c r="A500" s="50" t="s">
        <v>1628</v>
      </c>
      <c r="B500" s="50" t="s">
        <v>1587</v>
      </c>
      <c r="C500" s="50"/>
      <c r="D500" s="50"/>
      <c r="E500" s="50"/>
      <c r="F500" s="50"/>
    </row>
    <row r="501" spans="1:6">
      <c r="A501" s="50" t="s">
        <v>1629</v>
      </c>
      <c r="B501" s="50" t="s">
        <v>1587</v>
      </c>
      <c r="C501" s="50"/>
      <c r="D501" s="50"/>
      <c r="E501" s="50"/>
      <c r="F501" s="50"/>
    </row>
    <row r="502" spans="1:6">
      <c r="A502" s="50" t="s">
        <v>1630</v>
      </c>
      <c r="B502" s="50" t="s">
        <v>1587</v>
      </c>
      <c r="C502" s="50"/>
      <c r="D502" s="50"/>
      <c r="E502" s="50"/>
      <c r="F502" s="50"/>
    </row>
    <row r="503" spans="1:6">
      <c r="A503" s="50" t="s">
        <v>1631</v>
      </c>
      <c r="B503" s="50" t="s">
        <v>1399</v>
      </c>
      <c r="C503" s="50"/>
      <c r="D503" s="50"/>
      <c r="E503" s="50"/>
      <c r="F503" s="50"/>
    </row>
    <row r="504" spans="1:6">
      <c r="A504" s="50" t="s">
        <v>1632</v>
      </c>
      <c r="B504" s="50" t="s">
        <v>1587</v>
      </c>
      <c r="C504" s="50"/>
      <c r="D504" s="50"/>
      <c r="E504" s="50"/>
      <c r="F504" s="50"/>
    </row>
    <row r="505" spans="1:6">
      <c r="A505" s="50" t="s">
        <v>1633</v>
      </c>
      <c r="B505" s="50" t="s">
        <v>1399</v>
      </c>
      <c r="C505" s="50"/>
      <c r="D505" s="50"/>
      <c r="E505" s="50"/>
      <c r="F505" s="50"/>
    </row>
    <row r="506" spans="1:6">
      <c r="A506" s="50" t="s">
        <v>1634</v>
      </c>
      <c r="B506" s="50" t="s">
        <v>1399</v>
      </c>
      <c r="C506" s="50"/>
      <c r="D506" s="50"/>
      <c r="E506" s="50"/>
      <c r="F506" s="50"/>
    </row>
    <row r="507" spans="1:6">
      <c r="A507" s="50" t="s">
        <v>1635</v>
      </c>
      <c r="B507" s="50" t="s">
        <v>1399</v>
      </c>
      <c r="C507" s="50"/>
      <c r="D507" s="50"/>
      <c r="E507" s="50"/>
      <c r="F507" s="50"/>
    </row>
    <row r="508" spans="1:6">
      <c r="A508" s="50" t="s">
        <v>1636</v>
      </c>
      <c r="B508" s="50" t="s">
        <v>1590</v>
      </c>
      <c r="C508" s="50"/>
      <c r="D508" s="50"/>
      <c r="E508" s="50"/>
      <c r="F508" s="50"/>
    </row>
    <row r="509" spans="1:6">
      <c r="A509" s="50" t="s">
        <v>1637</v>
      </c>
      <c r="B509" s="50" t="s">
        <v>1590</v>
      </c>
      <c r="C509" s="50"/>
      <c r="D509" s="50"/>
      <c r="E509" s="50"/>
      <c r="F509" s="50"/>
    </row>
    <row r="510" spans="1:6">
      <c r="A510" s="50" t="s">
        <v>1638</v>
      </c>
      <c r="B510" s="50" t="s">
        <v>1590</v>
      </c>
      <c r="C510" s="50"/>
      <c r="D510" s="50"/>
      <c r="E510" s="50"/>
      <c r="F510" s="50"/>
    </row>
    <row r="511" spans="1:6">
      <c r="A511" s="50" t="s">
        <v>1639</v>
      </c>
      <c r="B511" s="50" t="s">
        <v>1399</v>
      </c>
      <c r="C511" s="50"/>
      <c r="D511" s="50"/>
      <c r="E511" s="50"/>
      <c r="F511" s="50"/>
    </row>
    <row r="512" spans="1:6">
      <c r="A512" s="50" t="s">
        <v>1640</v>
      </c>
      <c r="B512" s="50" t="s">
        <v>1395</v>
      </c>
      <c r="C512" s="50"/>
      <c r="D512" s="50"/>
      <c r="E512" s="50"/>
      <c r="F512" s="50"/>
    </row>
    <row r="513" spans="1:6">
      <c r="A513" s="50" t="s">
        <v>1641</v>
      </c>
      <c r="B513" s="50" t="s">
        <v>1395</v>
      </c>
      <c r="C513" s="50"/>
      <c r="D513" s="50"/>
      <c r="E513" s="50"/>
      <c r="F513" s="50"/>
    </row>
    <row r="514" spans="1:6">
      <c r="A514" s="50" t="s">
        <v>1642</v>
      </c>
      <c r="B514" s="50" t="s">
        <v>1395</v>
      </c>
      <c r="C514" s="50"/>
      <c r="D514" s="50"/>
      <c r="E514" s="50"/>
      <c r="F514" s="50"/>
    </row>
    <row r="515" spans="1:6">
      <c r="A515" s="50" t="s">
        <v>1643</v>
      </c>
      <c r="B515" s="50" t="s">
        <v>1395</v>
      </c>
      <c r="C515" s="50"/>
      <c r="D515" s="50"/>
      <c r="E515" s="50"/>
      <c r="F515" s="50"/>
    </row>
    <row r="516" spans="1:6">
      <c r="A516" s="50" t="s">
        <v>1644</v>
      </c>
      <c r="B516" s="50" t="s">
        <v>1587</v>
      </c>
      <c r="C516" s="50"/>
      <c r="D516" s="50"/>
      <c r="E516" s="50"/>
      <c r="F516" s="50"/>
    </row>
    <row r="517" spans="1:6">
      <c r="A517" s="50" t="s">
        <v>1645</v>
      </c>
      <c r="B517" s="50" t="s">
        <v>1587</v>
      </c>
      <c r="C517" s="50"/>
      <c r="D517" s="50"/>
      <c r="E517" s="50"/>
      <c r="F517" s="50"/>
    </row>
    <row r="518" spans="1:6">
      <c r="A518" s="50" t="s">
        <v>1646</v>
      </c>
      <c r="B518" s="50" t="s">
        <v>1587</v>
      </c>
      <c r="C518" s="50"/>
      <c r="D518" s="50"/>
      <c r="E518" s="50"/>
      <c r="F518" s="50"/>
    </row>
    <row r="519" spans="1:6">
      <c r="A519" s="50" t="s">
        <v>1647</v>
      </c>
      <c r="B519" s="50" t="s">
        <v>1399</v>
      </c>
      <c r="C519" s="50"/>
      <c r="D519" s="50"/>
      <c r="E519" s="50"/>
      <c r="F519" s="50"/>
    </row>
    <row r="520" spans="1:6">
      <c r="A520" s="50" t="s">
        <v>1648</v>
      </c>
      <c r="B520" s="50" t="s">
        <v>1399</v>
      </c>
      <c r="C520" s="50"/>
      <c r="D520" s="50"/>
      <c r="E520" s="50"/>
      <c r="F520" s="50"/>
    </row>
    <row r="521" spans="1:6">
      <c r="A521" s="50" t="s">
        <v>1649</v>
      </c>
      <c r="B521" s="50" t="s">
        <v>1399</v>
      </c>
      <c r="C521" s="50"/>
      <c r="D521" s="50"/>
      <c r="E521" s="50"/>
      <c r="F521" s="50"/>
    </row>
    <row r="522" spans="1:6">
      <c r="A522" s="50" t="s">
        <v>1650</v>
      </c>
      <c r="B522" s="50" t="s">
        <v>1399</v>
      </c>
      <c r="C522" s="50"/>
      <c r="D522" s="50"/>
      <c r="E522" s="50"/>
      <c r="F522" s="50"/>
    </row>
    <row r="523" spans="1:6">
      <c r="A523" s="50" t="s">
        <v>1651</v>
      </c>
      <c r="B523" s="50" t="s">
        <v>1399</v>
      </c>
      <c r="C523" s="50"/>
      <c r="D523" s="50"/>
      <c r="E523" s="50"/>
      <c r="F523" s="50"/>
    </row>
    <row r="524" spans="1:6">
      <c r="A524" s="50" t="s">
        <v>1652</v>
      </c>
      <c r="B524" s="50" t="s">
        <v>1399</v>
      </c>
      <c r="C524" s="50"/>
      <c r="D524" s="50"/>
      <c r="E524" s="50"/>
      <c r="F524" s="50"/>
    </row>
    <row r="525" spans="1:6">
      <c r="A525" s="50" t="s">
        <v>1653</v>
      </c>
      <c r="B525" s="50" t="s">
        <v>1395</v>
      </c>
      <c r="C525" s="50"/>
      <c r="D525" s="50"/>
      <c r="E525" s="50"/>
      <c r="F525" s="50"/>
    </row>
    <row r="526" spans="1:6">
      <c r="A526" s="50" t="s">
        <v>1654</v>
      </c>
      <c r="B526" s="50" t="s">
        <v>1395</v>
      </c>
      <c r="C526" s="50"/>
      <c r="D526" s="50"/>
      <c r="E526" s="50"/>
      <c r="F526" s="50"/>
    </row>
    <row r="527" spans="1:6">
      <c r="A527" s="50" t="s">
        <v>1655</v>
      </c>
      <c r="B527" s="50" t="s">
        <v>1395</v>
      </c>
      <c r="C527" s="50"/>
      <c r="D527" s="50"/>
      <c r="E527" s="50"/>
      <c r="F527" s="50"/>
    </row>
    <row r="528" spans="1:6">
      <c r="A528" s="50" t="s">
        <v>1656</v>
      </c>
      <c r="B528" s="50" t="s">
        <v>1395</v>
      </c>
      <c r="C528" s="50"/>
      <c r="D528" s="50"/>
      <c r="E528" s="50"/>
      <c r="F528" s="50"/>
    </row>
    <row r="529" spans="1:6">
      <c r="A529" s="50" t="s">
        <v>1657</v>
      </c>
      <c r="B529" s="50" t="s">
        <v>1395</v>
      </c>
      <c r="C529" s="50"/>
      <c r="D529" s="50"/>
      <c r="E529" s="50"/>
      <c r="F529" s="50"/>
    </row>
    <row r="530" spans="1:6">
      <c r="A530" s="50" t="s">
        <v>1658</v>
      </c>
      <c r="B530" s="50" t="s">
        <v>1395</v>
      </c>
      <c r="C530" s="50"/>
      <c r="D530" s="50"/>
      <c r="E530" s="50"/>
      <c r="F530" s="50"/>
    </row>
    <row r="531" spans="1:6">
      <c r="A531" s="50" t="s">
        <v>1659</v>
      </c>
      <c r="B531" s="50" t="s">
        <v>1660</v>
      </c>
      <c r="C531" s="50"/>
      <c r="D531" s="50"/>
      <c r="E531" s="50"/>
      <c r="F531" s="50"/>
    </row>
    <row r="532" spans="1:6">
      <c r="A532" s="50" t="s">
        <v>1661</v>
      </c>
      <c r="B532" s="50" t="s">
        <v>1660</v>
      </c>
      <c r="C532" s="50"/>
      <c r="D532" s="50"/>
      <c r="E532" s="50"/>
      <c r="F532" s="50"/>
    </row>
    <row r="533" spans="1:6">
      <c r="A533" s="50" t="s">
        <v>1662</v>
      </c>
      <c r="B533" s="50" t="s">
        <v>1660</v>
      </c>
      <c r="C533" s="50"/>
      <c r="D533" s="50"/>
      <c r="E533" s="50"/>
      <c r="F533" s="50"/>
    </row>
    <row r="534" spans="1:6">
      <c r="A534" s="50" t="s">
        <v>1663</v>
      </c>
      <c r="B534" s="50" t="s">
        <v>1660</v>
      </c>
      <c r="C534" s="50"/>
      <c r="D534" s="50"/>
      <c r="E534" s="50"/>
      <c r="F534" s="50"/>
    </row>
    <row r="535" spans="1:6">
      <c r="A535" s="50" t="s">
        <v>1664</v>
      </c>
      <c r="B535" s="50" t="s">
        <v>1660</v>
      </c>
      <c r="C535" s="50"/>
      <c r="D535" s="50"/>
      <c r="E535" s="50"/>
      <c r="F535" s="50"/>
    </row>
    <row r="536" spans="1:6">
      <c r="A536" s="50" t="s">
        <v>1665</v>
      </c>
      <c r="B536" s="50" t="s">
        <v>1660</v>
      </c>
      <c r="C536" s="50"/>
      <c r="D536" s="50"/>
      <c r="E536" s="50"/>
      <c r="F536" s="50"/>
    </row>
    <row r="537" spans="1:6">
      <c r="A537" s="50" t="s">
        <v>1666</v>
      </c>
      <c r="B537" s="50" t="s">
        <v>1660</v>
      </c>
      <c r="C537" s="50"/>
      <c r="D537" s="50"/>
      <c r="E537" s="50"/>
      <c r="F537" s="50"/>
    </row>
    <row r="538" spans="1:6">
      <c r="A538" s="50" t="s">
        <v>1667</v>
      </c>
      <c r="B538" s="50" t="s">
        <v>1660</v>
      </c>
      <c r="C538" s="50"/>
      <c r="D538" s="50"/>
      <c r="E538" s="50"/>
      <c r="F538" s="50"/>
    </row>
    <row r="539" spans="1:6">
      <c r="A539" s="50" t="s">
        <v>1668</v>
      </c>
      <c r="B539" s="50" t="s">
        <v>1660</v>
      </c>
      <c r="C539" s="50"/>
      <c r="D539" s="50"/>
      <c r="E539" s="50"/>
      <c r="F539" s="50"/>
    </row>
    <row r="540" spans="1:6">
      <c r="A540" s="50" t="s">
        <v>1669</v>
      </c>
      <c r="B540" s="50" t="s">
        <v>1660</v>
      </c>
      <c r="C540" s="50"/>
      <c r="D540" s="50"/>
      <c r="E540" s="50"/>
      <c r="F540" s="50"/>
    </row>
    <row r="541" spans="1:6">
      <c r="A541" s="50" t="s">
        <v>1670</v>
      </c>
      <c r="B541" s="50" t="s">
        <v>1660</v>
      </c>
      <c r="C541" s="50"/>
      <c r="D541" s="50"/>
      <c r="E541" s="50"/>
      <c r="F541" s="50"/>
    </row>
    <row r="542" spans="1:6">
      <c r="A542" s="50" t="s">
        <v>1671</v>
      </c>
      <c r="B542" s="50" t="s">
        <v>1660</v>
      </c>
      <c r="C542" s="50"/>
      <c r="D542" s="50"/>
      <c r="E542" s="50"/>
      <c r="F542" s="50"/>
    </row>
    <row r="543" spans="1:6">
      <c r="A543" s="50" t="s">
        <v>1672</v>
      </c>
      <c r="B543" s="50" t="s">
        <v>1660</v>
      </c>
      <c r="C543" s="50"/>
      <c r="D543" s="50"/>
      <c r="E543" s="50"/>
      <c r="F543" s="50"/>
    </row>
    <row r="544" spans="1:6">
      <c r="A544" s="50" t="s">
        <v>1673</v>
      </c>
      <c r="B544" s="50" t="s">
        <v>1660</v>
      </c>
      <c r="C544" s="50"/>
      <c r="D544" s="50"/>
      <c r="E544" s="50"/>
      <c r="F544" s="50"/>
    </row>
    <row r="545" spans="1:6">
      <c r="A545" s="50" t="s">
        <v>1674</v>
      </c>
      <c r="B545" s="50" t="s">
        <v>1660</v>
      </c>
      <c r="C545" s="50"/>
      <c r="D545" s="50"/>
      <c r="E545" s="50"/>
      <c r="F545" s="50"/>
    </row>
    <row r="546" spans="1:6">
      <c r="A546" s="50" t="s">
        <v>1675</v>
      </c>
      <c r="B546" s="50" t="s">
        <v>1660</v>
      </c>
      <c r="C546" s="50"/>
      <c r="D546" s="50"/>
      <c r="E546" s="50"/>
      <c r="F546" s="50"/>
    </row>
    <row r="547" spans="1:6">
      <c r="A547" s="50" t="s">
        <v>1676</v>
      </c>
      <c r="B547" s="50" t="s">
        <v>1660</v>
      </c>
      <c r="C547" s="50"/>
      <c r="D547" s="50"/>
      <c r="E547" s="50"/>
      <c r="F547" s="50"/>
    </row>
    <row r="548" spans="1:6">
      <c r="A548" s="50" t="s">
        <v>1677</v>
      </c>
      <c r="B548" s="50" t="s">
        <v>1660</v>
      </c>
      <c r="C548" s="50"/>
      <c r="D548" s="50"/>
      <c r="E548" s="50"/>
      <c r="F548" s="50"/>
    </row>
    <row r="549" spans="1:6">
      <c r="A549" s="50" t="s">
        <v>1678</v>
      </c>
      <c r="B549" s="50" t="s">
        <v>1660</v>
      </c>
      <c r="C549" s="50"/>
      <c r="D549" s="50"/>
      <c r="E549" s="50"/>
      <c r="F549" s="50"/>
    </row>
    <row r="550" spans="1:6">
      <c r="A550" s="50" t="s">
        <v>1679</v>
      </c>
      <c r="B550" s="50" t="s">
        <v>1660</v>
      </c>
      <c r="C550" s="50"/>
      <c r="D550" s="50"/>
      <c r="E550" s="50"/>
      <c r="F550" s="50"/>
    </row>
    <row r="551" spans="1:6">
      <c r="A551" s="50" t="s">
        <v>1680</v>
      </c>
      <c r="B551" s="50" t="s">
        <v>1660</v>
      </c>
      <c r="C551" s="50"/>
      <c r="D551" s="50"/>
      <c r="E551" s="50"/>
      <c r="F551" s="50"/>
    </row>
    <row r="552" spans="1:6">
      <c r="A552" s="50" t="s">
        <v>1681</v>
      </c>
      <c r="B552" s="50" t="s">
        <v>1660</v>
      </c>
      <c r="C552" s="50"/>
      <c r="D552" s="50"/>
      <c r="E552" s="50"/>
      <c r="F552" s="50"/>
    </row>
    <row r="553" spans="1:6">
      <c r="A553" s="50" t="s">
        <v>1682</v>
      </c>
      <c r="B553" s="50" t="s">
        <v>1660</v>
      </c>
      <c r="C553" s="50"/>
      <c r="D553" s="50"/>
      <c r="E553" s="50"/>
      <c r="F553" s="50"/>
    </row>
    <row r="554" spans="1:6">
      <c r="A554" s="50" t="s">
        <v>1683</v>
      </c>
      <c r="B554" s="50" t="s">
        <v>1660</v>
      </c>
      <c r="C554" s="50"/>
      <c r="D554" s="50"/>
      <c r="E554" s="50"/>
      <c r="F554" s="50"/>
    </row>
    <row r="555" spans="1:6">
      <c r="A555" s="50" t="s">
        <v>1684</v>
      </c>
      <c r="B555" s="50" t="s">
        <v>1660</v>
      </c>
      <c r="C555" s="50"/>
      <c r="D555" s="50"/>
      <c r="E555" s="50"/>
      <c r="F555" s="50"/>
    </row>
    <row r="556" spans="1:6">
      <c r="A556" s="50" t="s">
        <v>1685</v>
      </c>
      <c r="B556" s="50" t="s">
        <v>1660</v>
      </c>
      <c r="C556" s="50"/>
      <c r="D556" s="50"/>
      <c r="E556" s="50"/>
      <c r="F556" s="50"/>
    </row>
    <row r="557" spans="1:6">
      <c r="A557" s="50" t="s">
        <v>1686</v>
      </c>
      <c r="B557" s="50" t="s">
        <v>1660</v>
      </c>
      <c r="C557" s="50"/>
      <c r="D557" s="50"/>
      <c r="E557" s="50"/>
      <c r="F557" s="50"/>
    </row>
    <row r="558" spans="1:6">
      <c r="A558" s="50" t="s">
        <v>1687</v>
      </c>
      <c r="B558" s="50" t="s">
        <v>1660</v>
      </c>
      <c r="C558" s="50"/>
      <c r="D558" s="50"/>
      <c r="E558" s="50"/>
      <c r="F558" s="50"/>
    </row>
    <row r="559" spans="1:6">
      <c r="A559" s="50" t="s">
        <v>1688</v>
      </c>
      <c r="B559" s="50" t="s">
        <v>1660</v>
      </c>
      <c r="C559" s="50"/>
      <c r="D559" s="50"/>
      <c r="E559" s="50"/>
      <c r="F559" s="50"/>
    </row>
    <row r="560" spans="1:6">
      <c r="A560" s="50" t="s">
        <v>1689</v>
      </c>
      <c r="B560" s="50" t="s">
        <v>1660</v>
      </c>
      <c r="C560" s="50"/>
      <c r="D560" s="50"/>
      <c r="E560" s="50"/>
      <c r="F560" s="50"/>
    </row>
    <row r="561" spans="1:6">
      <c r="A561" s="50" t="s">
        <v>1690</v>
      </c>
      <c r="B561" s="50" t="s">
        <v>1660</v>
      </c>
      <c r="C561" s="50"/>
      <c r="D561" s="50"/>
      <c r="E561" s="50"/>
      <c r="F561" s="50"/>
    </row>
    <row r="562" spans="1:6">
      <c r="A562" s="50" t="s">
        <v>1691</v>
      </c>
      <c r="B562" s="50" t="s">
        <v>1660</v>
      </c>
      <c r="C562" s="50"/>
      <c r="D562" s="50"/>
      <c r="E562" s="50"/>
      <c r="F562" s="50"/>
    </row>
    <row r="563" spans="1:6">
      <c r="A563" s="50" t="s">
        <v>1692</v>
      </c>
      <c r="B563" s="50" t="s">
        <v>1660</v>
      </c>
      <c r="C563" s="50"/>
      <c r="D563" s="50"/>
      <c r="E563" s="50"/>
      <c r="F563" s="50"/>
    </row>
    <row r="564" spans="1:6">
      <c r="A564" s="50" t="s">
        <v>1693</v>
      </c>
      <c r="B564" s="50" t="s">
        <v>1660</v>
      </c>
      <c r="C564" s="50"/>
      <c r="D564" s="50"/>
      <c r="E564" s="50"/>
      <c r="F564" s="50"/>
    </row>
    <row r="565" spans="1:6">
      <c r="A565" s="50" t="s">
        <v>1694</v>
      </c>
      <c r="B565" s="50" t="s">
        <v>1660</v>
      </c>
      <c r="C565" s="50"/>
      <c r="D565" s="50"/>
      <c r="E565" s="50"/>
      <c r="F565" s="50"/>
    </row>
    <row r="566" spans="1:6">
      <c r="A566" s="50" t="s">
        <v>1695</v>
      </c>
      <c r="B566" s="50" t="s">
        <v>1660</v>
      </c>
      <c r="C566" s="50"/>
      <c r="D566" s="50"/>
      <c r="E566" s="50"/>
      <c r="F566" s="50"/>
    </row>
    <row r="567" spans="1:6">
      <c r="A567" s="50" t="s">
        <v>1696</v>
      </c>
      <c r="B567" s="50" t="s">
        <v>1660</v>
      </c>
      <c r="C567" s="50"/>
      <c r="D567" s="50"/>
      <c r="E567" s="50"/>
      <c r="F567" s="50"/>
    </row>
    <row r="568" spans="1:6">
      <c r="A568" s="50" t="s">
        <v>1697</v>
      </c>
      <c r="B568" s="50" t="s">
        <v>1660</v>
      </c>
      <c r="C568" s="50"/>
      <c r="D568" s="50"/>
      <c r="E568" s="50"/>
      <c r="F568" s="50"/>
    </row>
    <row r="569" spans="1:6">
      <c r="A569" s="50" t="s">
        <v>1698</v>
      </c>
      <c r="B569" s="50" t="s">
        <v>1660</v>
      </c>
      <c r="C569" s="50"/>
      <c r="D569" s="50"/>
      <c r="E569" s="50"/>
      <c r="F569" s="50"/>
    </row>
    <row r="570" spans="1:6">
      <c r="A570" s="50" t="s">
        <v>1699</v>
      </c>
      <c r="B570" s="50" t="s">
        <v>1660</v>
      </c>
      <c r="C570" s="50"/>
      <c r="D570" s="50"/>
      <c r="E570" s="50"/>
      <c r="F570" s="50"/>
    </row>
    <row r="571" spans="1:6">
      <c r="A571" s="50" t="s">
        <v>1700</v>
      </c>
      <c r="B571" s="50" t="s">
        <v>1660</v>
      </c>
      <c r="C571" s="50"/>
      <c r="D571" s="50"/>
      <c r="E571" s="50"/>
      <c r="F571" s="50"/>
    </row>
    <row r="572" spans="1:6">
      <c r="A572" s="50" t="s">
        <v>1701</v>
      </c>
      <c r="B572" s="50" t="s">
        <v>1660</v>
      </c>
      <c r="C572" s="50"/>
      <c r="D572" s="50"/>
      <c r="E572" s="50"/>
      <c r="F572" s="50"/>
    </row>
    <row r="573" spans="1:6">
      <c r="A573" s="50" t="s">
        <v>1702</v>
      </c>
      <c r="B573" s="50" t="s">
        <v>1660</v>
      </c>
      <c r="C573" s="50"/>
      <c r="D573" s="50"/>
      <c r="E573" s="50"/>
      <c r="F573" s="50"/>
    </row>
    <row r="574" spans="1:6">
      <c r="A574" s="50" t="s">
        <v>1703</v>
      </c>
      <c r="B574" s="50" t="s">
        <v>1704</v>
      </c>
      <c r="C574" s="50"/>
      <c r="D574" s="50"/>
      <c r="E574" s="50"/>
      <c r="F574" s="50"/>
    </row>
    <row r="575" spans="1:6">
      <c r="A575" s="50" t="s">
        <v>1705</v>
      </c>
      <c r="B575" s="50" t="s">
        <v>1704</v>
      </c>
      <c r="C575" s="50"/>
      <c r="D575" s="50"/>
      <c r="E575" s="50"/>
      <c r="F575" s="50"/>
    </row>
    <row r="576" spans="1:6">
      <c r="A576" s="50" t="s">
        <v>1706</v>
      </c>
      <c r="B576" s="50" t="s">
        <v>1704</v>
      </c>
      <c r="C576" s="50"/>
      <c r="D576" s="50"/>
      <c r="E576" s="50"/>
      <c r="F576" s="50"/>
    </row>
    <row r="577" spans="1:6">
      <c r="A577" s="50" t="s">
        <v>1707</v>
      </c>
      <c r="B577" s="50" t="s">
        <v>1660</v>
      </c>
      <c r="C577" s="50"/>
      <c r="D577" s="50"/>
      <c r="E577" s="50"/>
      <c r="F577" s="50"/>
    </row>
    <row r="578" spans="1:6">
      <c r="A578" s="50" t="s">
        <v>1708</v>
      </c>
      <c r="B578" s="50" t="s">
        <v>1660</v>
      </c>
      <c r="C578" s="50"/>
      <c r="D578" s="50"/>
      <c r="E578" s="50"/>
      <c r="F578" s="50"/>
    </row>
    <row r="579" spans="1:6">
      <c r="A579" s="50" t="s">
        <v>1709</v>
      </c>
      <c r="B579" s="50" t="s">
        <v>1660</v>
      </c>
      <c r="C579" s="50"/>
      <c r="D579" s="50"/>
      <c r="E579" s="50"/>
      <c r="F579" s="50"/>
    </row>
    <row r="580" spans="1:6">
      <c r="A580" s="50" t="s">
        <v>1710</v>
      </c>
      <c r="B580" s="50" t="s">
        <v>1704</v>
      </c>
      <c r="C580" s="50"/>
      <c r="D580" s="50"/>
      <c r="E580" s="50"/>
      <c r="F580" s="50"/>
    </row>
    <row r="581" spans="1:6">
      <c r="A581" s="50" t="s">
        <v>1711</v>
      </c>
      <c r="B581" s="50" t="s">
        <v>1704</v>
      </c>
      <c r="C581" s="50"/>
      <c r="D581" s="50"/>
      <c r="E581" s="50"/>
      <c r="F581" s="50"/>
    </row>
    <row r="582" spans="1:6">
      <c r="A582" s="50" t="s">
        <v>1712</v>
      </c>
      <c r="B582" s="50" t="s">
        <v>1704</v>
      </c>
      <c r="C582" s="50"/>
      <c r="D582" s="50"/>
      <c r="E582" s="50"/>
      <c r="F582" s="50"/>
    </row>
    <row r="583" spans="1:6">
      <c r="A583" s="50" t="s">
        <v>1713</v>
      </c>
      <c r="B583" s="50" t="s">
        <v>1660</v>
      </c>
      <c r="C583" s="50"/>
      <c r="D583" s="50"/>
      <c r="E583" s="50"/>
      <c r="F583" s="50"/>
    </row>
    <row r="584" spans="1:6">
      <c r="A584" s="50" t="s">
        <v>1714</v>
      </c>
      <c r="B584" s="50" t="s">
        <v>1660</v>
      </c>
      <c r="C584" s="50"/>
      <c r="D584" s="50"/>
      <c r="E584" s="50"/>
      <c r="F584" s="50"/>
    </row>
    <row r="585" spans="1:6">
      <c r="A585" s="50" t="s">
        <v>1715</v>
      </c>
      <c r="B585" s="50" t="s">
        <v>1660</v>
      </c>
      <c r="C585" s="50"/>
      <c r="D585" s="50"/>
      <c r="E585" s="50"/>
      <c r="F585" s="50"/>
    </row>
    <row r="586" spans="1:6">
      <c r="A586" s="50" t="s">
        <v>1716</v>
      </c>
      <c r="B586" s="50" t="s">
        <v>1660</v>
      </c>
      <c r="C586" s="50"/>
      <c r="D586" s="50"/>
      <c r="E586" s="50"/>
      <c r="F586" s="50"/>
    </row>
    <row r="587" spans="1:6">
      <c r="A587" s="50" t="s">
        <v>1717</v>
      </c>
      <c r="B587" s="50" t="s">
        <v>1660</v>
      </c>
      <c r="C587" s="50"/>
      <c r="D587" s="50"/>
      <c r="E587" s="50"/>
      <c r="F587" s="50"/>
    </row>
    <row r="588" spans="1:6">
      <c r="A588" s="50" t="s">
        <v>1718</v>
      </c>
      <c r="B588" s="50" t="s">
        <v>1660</v>
      </c>
      <c r="C588" s="50"/>
      <c r="D588" s="50"/>
      <c r="E588" s="50"/>
      <c r="F588" s="50"/>
    </row>
    <row r="589" spans="1:6">
      <c r="A589" s="50" t="s">
        <v>1719</v>
      </c>
      <c r="B589" s="50" t="s">
        <v>1660</v>
      </c>
      <c r="C589" s="50"/>
      <c r="D589" s="50"/>
      <c r="E589" s="50"/>
      <c r="F589" s="50"/>
    </row>
    <row r="590" spans="1:6">
      <c r="A590" s="50" t="s">
        <v>1720</v>
      </c>
      <c r="B590" s="50" t="s">
        <v>1660</v>
      </c>
      <c r="C590" s="50"/>
      <c r="D590" s="50"/>
      <c r="E590" s="50"/>
      <c r="F590" s="50"/>
    </row>
    <row r="591" spans="1:6">
      <c r="A591" s="50" t="s">
        <v>1721</v>
      </c>
      <c r="B591" s="50" t="s">
        <v>1660</v>
      </c>
      <c r="C591" s="50"/>
      <c r="D591" s="50"/>
      <c r="E591" s="50"/>
      <c r="F591" s="50"/>
    </row>
    <row r="592" spans="1:6">
      <c r="A592" s="50" t="s">
        <v>1722</v>
      </c>
      <c r="B592" s="50" t="s">
        <v>1660</v>
      </c>
      <c r="C592" s="50"/>
      <c r="D592" s="50"/>
      <c r="E592" s="50"/>
      <c r="F592" s="50"/>
    </row>
    <row r="593" spans="1:6">
      <c r="A593" s="50" t="s">
        <v>1723</v>
      </c>
      <c r="B593" s="50" t="s">
        <v>1704</v>
      </c>
      <c r="C593" s="50"/>
      <c r="D593" s="50"/>
      <c r="E593" s="50"/>
      <c r="F593" s="50"/>
    </row>
    <row r="594" spans="1:6">
      <c r="A594" s="50" t="s">
        <v>1724</v>
      </c>
      <c r="B594" s="50" t="s">
        <v>1704</v>
      </c>
      <c r="C594" s="50"/>
      <c r="D594" s="50"/>
      <c r="E594" s="50"/>
      <c r="F594" s="50"/>
    </row>
    <row r="595" spans="1:6">
      <c r="A595" s="50" t="s">
        <v>1725</v>
      </c>
      <c r="B595" s="50" t="s">
        <v>1704</v>
      </c>
      <c r="C595" s="50"/>
      <c r="D595" s="50"/>
      <c r="E595" s="50"/>
      <c r="F595" s="50"/>
    </row>
    <row r="596" spans="1:6">
      <c r="A596" s="50" t="s">
        <v>1726</v>
      </c>
      <c r="B596" s="50" t="s">
        <v>1704</v>
      </c>
      <c r="C596" s="50"/>
      <c r="D596" s="50"/>
      <c r="E596" s="50"/>
      <c r="F596" s="50"/>
    </row>
    <row r="597" spans="1:6">
      <c r="A597" s="50" t="s">
        <v>1727</v>
      </c>
      <c r="B597" s="50" t="s">
        <v>1660</v>
      </c>
      <c r="C597" s="50"/>
      <c r="D597" s="50"/>
      <c r="E597" s="50"/>
      <c r="F597" s="50"/>
    </row>
    <row r="598" spans="1:6">
      <c r="A598" s="50" t="s">
        <v>1728</v>
      </c>
      <c r="B598" s="50" t="s">
        <v>1660</v>
      </c>
      <c r="C598" s="50"/>
      <c r="D598" s="50"/>
      <c r="E598" s="50"/>
      <c r="F598" s="50"/>
    </row>
    <row r="599" spans="1:6">
      <c r="A599" s="50" t="s">
        <v>1729</v>
      </c>
      <c r="B599" s="50" t="s">
        <v>1660</v>
      </c>
      <c r="C599" s="50"/>
      <c r="D599" s="50"/>
      <c r="E599" s="50"/>
      <c r="F599" s="50"/>
    </row>
    <row r="600" spans="1:6">
      <c r="A600" s="50" t="s">
        <v>1730</v>
      </c>
      <c r="B600" s="50" t="s">
        <v>1660</v>
      </c>
      <c r="C600" s="50"/>
      <c r="D600" s="50"/>
      <c r="E600" s="50"/>
      <c r="F600" s="50"/>
    </row>
    <row r="601" spans="1:6">
      <c r="A601" s="50" t="s">
        <v>1731</v>
      </c>
      <c r="B601" s="50" t="s">
        <v>1660</v>
      </c>
      <c r="C601" s="50"/>
      <c r="D601" s="50"/>
      <c r="E601" s="50"/>
      <c r="F601" s="50"/>
    </row>
    <row r="602" spans="1:6">
      <c r="A602" s="50" t="s">
        <v>1732</v>
      </c>
      <c r="B602" s="50" t="s">
        <v>1660</v>
      </c>
      <c r="C602" s="50"/>
      <c r="D602" s="50"/>
      <c r="E602" s="50"/>
      <c r="F602" s="50"/>
    </row>
    <row r="603" spans="1:6">
      <c r="A603" s="50" t="s">
        <v>1733</v>
      </c>
      <c r="B603" s="50" t="s">
        <v>1660</v>
      </c>
      <c r="C603" s="50"/>
      <c r="D603" s="50"/>
      <c r="E603" s="50"/>
      <c r="F603" s="50"/>
    </row>
    <row r="604" spans="1:6">
      <c r="A604" s="50" t="s">
        <v>1734</v>
      </c>
      <c r="B604" s="50" t="s">
        <v>1660</v>
      </c>
      <c r="C604" s="50"/>
      <c r="D604" s="50"/>
      <c r="E604" s="50"/>
      <c r="F604" s="50"/>
    </row>
    <row r="605" spans="1:6">
      <c r="A605" s="50" t="s">
        <v>1735</v>
      </c>
      <c r="B605" s="50" t="s">
        <v>1660</v>
      </c>
      <c r="C605" s="50"/>
      <c r="D605" s="50"/>
      <c r="E605" s="50"/>
      <c r="F605" s="50"/>
    </row>
    <row r="606" spans="1:6">
      <c r="A606" s="50" t="s">
        <v>1736</v>
      </c>
      <c r="B606" s="50" t="s">
        <v>1660</v>
      </c>
      <c r="C606" s="50"/>
      <c r="D606" s="50"/>
      <c r="E606" s="50"/>
      <c r="F606" s="50"/>
    </row>
    <row r="607" spans="1:6">
      <c r="A607" s="50" t="s">
        <v>1737</v>
      </c>
      <c r="B607" s="50" t="s">
        <v>1660</v>
      </c>
      <c r="C607" s="50"/>
      <c r="D607" s="50"/>
      <c r="E607" s="50"/>
      <c r="F607" s="50"/>
    </row>
    <row r="608" spans="1:6">
      <c r="A608" s="50" t="s">
        <v>1738</v>
      </c>
      <c r="B608" s="50" t="s">
        <v>1660</v>
      </c>
      <c r="C608" s="50"/>
      <c r="D608" s="50"/>
      <c r="E608" s="50"/>
      <c r="F608" s="50"/>
    </row>
    <row r="609" spans="1:6">
      <c r="A609" s="50" t="s">
        <v>1739</v>
      </c>
      <c r="B609" s="50" t="s">
        <v>1660</v>
      </c>
      <c r="C609" s="50"/>
      <c r="D609" s="50"/>
      <c r="E609" s="50"/>
      <c r="F609" s="50"/>
    </row>
    <row r="610" spans="1:6">
      <c r="A610" s="50" t="s">
        <v>1740</v>
      </c>
      <c r="B610" s="50" t="s">
        <v>1660</v>
      </c>
      <c r="C610" s="50"/>
      <c r="D610" s="50"/>
      <c r="E610" s="50"/>
      <c r="F610" s="50"/>
    </row>
    <row r="611" spans="1:6">
      <c r="A611" s="50" t="s">
        <v>1741</v>
      </c>
      <c r="B611" s="50" t="s">
        <v>1660</v>
      </c>
      <c r="C611" s="50"/>
      <c r="D611" s="50"/>
      <c r="E611" s="50"/>
      <c r="F611" s="50"/>
    </row>
    <row r="612" spans="1:6">
      <c r="A612" s="50" t="s">
        <v>1742</v>
      </c>
      <c r="B612" s="50" t="s">
        <v>1660</v>
      </c>
      <c r="C612" s="50"/>
      <c r="D612" s="50"/>
      <c r="E612" s="50"/>
      <c r="F612" s="50"/>
    </row>
    <row r="613" spans="1:6">
      <c r="A613" s="50" t="s">
        <v>1743</v>
      </c>
      <c r="B613" s="50" t="s">
        <v>1660</v>
      </c>
      <c r="C613" s="50"/>
      <c r="D613" s="50"/>
      <c r="E613" s="50"/>
      <c r="F613" s="50"/>
    </row>
    <row r="614" spans="1:6">
      <c r="A614" s="50" t="s">
        <v>1744</v>
      </c>
      <c r="B614" s="50" t="s">
        <v>1660</v>
      </c>
      <c r="C614" s="50"/>
      <c r="D614" s="50"/>
      <c r="E614" s="50"/>
      <c r="F614" s="50"/>
    </row>
    <row r="615" spans="1:6">
      <c r="A615" s="50" t="s">
        <v>1745</v>
      </c>
      <c r="B615" s="50" t="s">
        <v>1660</v>
      </c>
      <c r="C615" s="50"/>
      <c r="D615" s="50"/>
      <c r="E615" s="50"/>
      <c r="F615" s="50"/>
    </row>
    <row r="616" spans="1:6">
      <c r="A616" s="50" t="s">
        <v>1746</v>
      </c>
      <c r="B616" s="50" t="s">
        <v>1704</v>
      </c>
      <c r="C616" s="50"/>
      <c r="D616" s="50"/>
      <c r="E616" s="50"/>
      <c r="F616" s="50"/>
    </row>
    <row r="617" spans="1:6">
      <c r="A617" s="50" t="s">
        <v>1747</v>
      </c>
      <c r="B617" s="50" t="s">
        <v>1704</v>
      </c>
      <c r="C617" s="50"/>
      <c r="D617" s="50"/>
      <c r="E617" s="50"/>
      <c r="F617" s="50"/>
    </row>
    <row r="618" spans="1:6">
      <c r="A618" s="50" t="s">
        <v>1748</v>
      </c>
      <c r="B618" s="50" t="s">
        <v>1660</v>
      </c>
      <c r="C618" s="50"/>
      <c r="D618" s="50"/>
      <c r="E618" s="50"/>
      <c r="F618" s="50"/>
    </row>
    <row r="619" spans="1:6">
      <c r="A619" s="50" t="s">
        <v>1749</v>
      </c>
      <c r="B619" s="50" t="s">
        <v>1660</v>
      </c>
      <c r="C619" s="50"/>
      <c r="D619" s="50"/>
      <c r="E619" s="50"/>
      <c r="F619" s="50"/>
    </row>
    <row r="620" spans="1:6">
      <c r="A620" s="50" t="s">
        <v>1750</v>
      </c>
      <c r="B620" s="50" t="s">
        <v>1704</v>
      </c>
      <c r="C620" s="50"/>
      <c r="D620" s="50"/>
      <c r="E620" s="50"/>
      <c r="F620" s="50"/>
    </row>
    <row r="621" spans="1:6">
      <c r="A621" s="50" t="s">
        <v>1751</v>
      </c>
      <c r="B621" s="50" t="s">
        <v>1660</v>
      </c>
      <c r="C621" s="50"/>
      <c r="D621" s="50"/>
      <c r="E621" s="50"/>
      <c r="F621" s="50"/>
    </row>
    <row r="622" spans="1:6">
      <c r="A622" s="50" t="s">
        <v>1752</v>
      </c>
      <c r="B622" s="50" t="s">
        <v>1660</v>
      </c>
      <c r="C622" s="50"/>
      <c r="D622" s="50"/>
      <c r="E622" s="50"/>
      <c r="F622" s="50"/>
    </row>
    <row r="623" spans="1:6">
      <c r="A623" s="50" t="s">
        <v>1753</v>
      </c>
      <c r="B623" s="50" t="s">
        <v>1660</v>
      </c>
      <c r="C623" s="50"/>
      <c r="D623" s="50"/>
      <c r="E623" s="50"/>
      <c r="F623" s="50"/>
    </row>
    <row r="624" spans="1:6">
      <c r="A624" s="50" t="s">
        <v>1754</v>
      </c>
      <c r="B624" s="50" t="s">
        <v>1660</v>
      </c>
      <c r="C624" s="50"/>
      <c r="D624" s="50"/>
      <c r="E624" s="50"/>
      <c r="F624" s="50"/>
    </row>
    <row r="625" spans="1:6">
      <c r="A625" s="50" t="s">
        <v>1755</v>
      </c>
      <c r="B625" s="50" t="s">
        <v>1660</v>
      </c>
      <c r="C625" s="50"/>
      <c r="D625" s="50"/>
      <c r="E625" s="50"/>
      <c r="F625" s="50"/>
    </row>
    <row r="626" spans="1:6">
      <c r="A626" s="50" t="s">
        <v>1756</v>
      </c>
      <c r="B626" s="50" t="s">
        <v>1660</v>
      </c>
      <c r="C626" s="50"/>
      <c r="D626" s="50"/>
      <c r="E626" s="50"/>
      <c r="F626" s="50"/>
    </row>
    <row r="627" spans="1:6">
      <c r="A627" s="50" t="s">
        <v>1757</v>
      </c>
      <c r="B627" s="50" t="s">
        <v>1660</v>
      </c>
      <c r="C627" s="50"/>
      <c r="D627" s="50"/>
      <c r="E627" s="50"/>
      <c r="F627" s="50"/>
    </row>
    <row r="628" spans="1:6">
      <c r="A628" s="50" t="s">
        <v>1758</v>
      </c>
      <c r="B628" s="50" t="s">
        <v>1660</v>
      </c>
      <c r="C628" s="50"/>
      <c r="D628" s="50"/>
      <c r="E628" s="50"/>
      <c r="F628" s="50"/>
    </row>
    <row r="629" spans="1:6">
      <c r="A629" s="50" t="s">
        <v>1759</v>
      </c>
      <c r="B629" s="50" t="s">
        <v>1660</v>
      </c>
      <c r="C629" s="50"/>
      <c r="D629" s="50"/>
      <c r="E629" s="50"/>
      <c r="F629" s="50"/>
    </row>
    <row r="630" spans="1:6">
      <c r="A630" s="50" t="s">
        <v>1760</v>
      </c>
      <c r="B630" s="50" t="s">
        <v>1660</v>
      </c>
      <c r="C630" s="50"/>
      <c r="D630" s="50"/>
      <c r="E630" s="50"/>
      <c r="F630" s="50"/>
    </row>
    <row r="631" spans="1:6">
      <c r="A631" s="50" t="s">
        <v>1761</v>
      </c>
      <c r="B631" s="50" t="s">
        <v>1660</v>
      </c>
      <c r="C631" s="50"/>
      <c r="D631" s="50"/>
      <c r="E631" s="50"/>
      <c r="F631" s="50"/>
    </row>
    <row r="632" spans="1:6">
      <c r="A632" s="50" t="s">
        <v>1762</v>
      </c>
      <c r="B632" s="50" t="s">
        <v>1660</v>
      </c>
      <c r="C632" s="50"/>
      <c r="D632" s="50"/>
      <c r="E632" s="50"/>
      <c r="F632" s="50"/>
    </row>
    <row r="633" spans="1:6">
      <c r="A633" s="50" t="s">
        <v>1763</v>
      </c>
      <c r="B633" s="50" t="s">
        <v>1704</v>
      </c>
      <c r="C633" s="50"/>
      <c r="D633" s="50"/>
      <c r="E633" s="50"/>
      <c r="F633" s="50"/>
    </row>
    <row r="634" spans="1:6">
      <c r="A634" s="50" t="s">
        <v>1764</v>
      </c>
      <c r="B634" s="50" t="s">
        <v>1704</v>
      </c>
      <c r="C634" s="50"/>
      <c r="D634" s="50"/>
      <c r="E634" s="50"/>
      <c r="F634" s="50"/>
    </row>
    <row r="635" spans="1:6">
      <c r="A635" s="50" t="s">
        <v>1765</v>
      </c>
      <c r="B635" s="50" t="s">
        <v>1704</v>
      </c>
      <c r="C635" s="50"/>
      <c r="D635" s="50"/>
      <c r="E635" s="50"/>
      <c r="F635" s="50"/>
    </row>
    <row r="636" spans="1:6">
      <c r="A636" s="50" t="s">
        <v>1766</v>
      </c>
      <c r="B636" s="50" t="s">
        <v>1704</v>
      </c>
      <c r="C636" s="50"/>
      <c r="D636" s="50"/>
      <c r="E636" s="50"/>
      <c r="F636" s="50"/>
    </row>
    <row r="637" spans="1:6">
      <c r="A637" s="50" t="s">
        <v>1767</v>
      </c>
      <c r="B637" s="50" t="s">
        <v>1704</v>
      </c>
      <c r="C637" s="50"/>
      <c r="D637" s="50"/>
      <c r="E637" s="50"/>
      <c r="F637" s="50"/>
    </row>
    <row r="638" spans="1:6">
      <c r="A638" s="50" t="s">
        <v>1768</v>
      </c>
      <c r="B638" s="50" t="s">
        <v>1704</v>
      </c>
      <c r="C638" s="50"/>
      <c r="D638" s="50"/>
      <c r="E638" s="50"/>
      <c r="F638" s="50"/>
    </row>
    <row r="639" spans="1:6">
      <c r="A639" s="50" t="s">
        <v>1769</v>
      </c>
      <c r="B639" s="50" t="s">
        <v>1704</v>
      </c>
      <c r="C639" s="50"/>
      <c r="D639" s="50"/>
      <c r="E639" s="50"/>
      <c r="F639" s="50"/>
    </row>
    <row r="640" spans="1:6">
      <c r="A640" s="50" t="s">
        <v>1770</v>
      </c>
      <c r="B640" s="50" t="s">
        <v>1704</v>
      </c>
      <c r="C640" s="50"/>
      <c r="D640" s="50"/>
      <c r="E640" s="50"/>
      <c r="F640" s="50"/>
    </row>
    <row r="641" spans="1:6">
      <c r="A641" s="50" t="s">
        <v>1771</v>
      </c>
      <c r="B641" s="50" t="s">
        <v>1704</v>
      </c>
      <c r="C641" s="50"/>
      <c r="D641" s="50"/>
      <c r="E641" s="50"/>
      <c r="F641" s="50"/>
    </row>
    <row r="642" spans="1:6">
      <c r="A642" s="50" t="s">
        <v>1772</v>
      </c>
      <c r="B642" s="50" t="s">
        <v>1704</v>
      </c>
      <c r="C642" s="50"/>
      <c r="D642" s="50"/>
      <c r="E642" s="50"/>
      <c r="F642" s="50"/>
    </row>
    <row r="643" spans="1:6">
      <c r="A643" s="50" t="s">
        <v>1773</v>
      </c>
      <c r="B643" s="50" t="s">
        <v>1704</v>
      </c>
      <c r="C643" s="50"/>
      <c r="D643" s="50"/>
      <c r="E643" s="50"/>
      <c r="F643" s="50"/>
    </row>
    <row r="644" spans="1:6">
      <c r="A644" s="50" t="s">
        <v>1774</v>
      </c>
      <c r="B644" s="50" t="s">
        <v>1704</v>
      </c>
      <c r="C644" s="50"/>
      <c r="D644" s="50"/>
      <c r="E644" s="50"/>
      <c r="F644" s="50"/>
    </row>
    <row r="645" spans="1:6">
      <c r="A645" s="50" t="s">
        <v>1775</v>
      </c>
      <c r="B645" s="50" t="s">
        <v>1704</v>
      </c>
      <c r="C645" s="50"/>
      <c r="D645" s="50"/>
      <c r="E645" s="50"/>
      <c r="F645" s="50"/>
    </row>
    <row r="646" spans="1:6">
      <c r="A646" s="50" t="s">
        <v>1776</v>
      </c>
      <c r="B646" s="50" t="s">
        <v>1704</v>
      </c>
      <c r="C646" s="50"/>
      <c r="D646" s="50"/>
      <c r="E646" s="50"/>
      <c r="F646" s="50"/>
    </row>
    <row r="647" spans="1:6">
      <c r="A647" s="50" t="s">
        <v>1777</v>
      </c>
      <c r="B647" s="50" t="s">
        <v>1704</v>
      </c>
      <c r="C647" s="50"/>
      <c r="D647" s="50"/>
      <c r="E647" s="50"/>
      <c r="F647" s="50"/>
    </row>
    <row r="648" spans="1:6">
      <c r="A648" s="50" t="s">
        <v>1778</v>
      </c>
      <c r="B648" s="50" t="s">
        <v>1704</v>
      </c>
      <c r="C648" s="50"/>
      <c r="D648" s="50"/>
      <c r="E648" s="50"/>
      <c r="F648" s="50"/>
    </row>
    <row r="649" spans="1:6">
      <c r="A649" s="50" t="s">
        <v>1779</v>
      </c>
      <c r="B649" s="50" t="s">
        <v>1704</v>
      </c>
      <c r="C649" s="50"/>
      <c r="D649" s="50"/>
      <c r="E649" s="50"/>
      <c r="F649" s="50"/>
    </row>
    <row r="650" spans="1:6">
      <c r="A650" s="50" t="s">
        <v>1780</v>
      </c>
      <c r="B650" s="50" t="s">
        <v>1704</v>
      </c>
      <c r="C650" s="50"/>
      <c r="D650" s="50"/>
      <c r="E650" s="50"/>
      <c r="F650" s="50"/>
    </row>
    <row r="651" spans="1:6">
      <c r="A651" s="50" t="s">
        <v>1781</v>
      </c>
      <c r="B651" s="50" t="s">
        <v>1704</v>
      </c>
      <c r="C651" s="50"/>
      <c r="D651" s="50"/>
      <c r="E651" s="50"/>
      <c r="F651" s="50"/>
    </row>
    <row r="652" spans="1:6">
      <c r="A652" s="50" t="s">
        <v>1782</v>
      </c>
      <c r="B652" s="50" t="s">
        <v>1704</v>
      </c>
      <c r="C652" s="50"/>
      <c r="D652" s="50"/>
      <c r="E652" s="50"/>
      <c r="F652" s="50"/>
    </row>
    <row r="653" spans="1:6">
      <c r="A653" s="50" t="s">
        <v>1783</v>
      </c>
      <c r="B653" s="50" t="s">
        <v>1660</v>
      </c>
      <c r="C653" s="50"/>
      <c r="D653" s="50"/>
      <c r="E653" s="50"/>
      <c r="F653" s="50"/>
    </row>
    <row r="654" spans="1:6">
      <c r="A654" s="50" t="s">
        <v>1784</v>
      </c>
      <c r="B654" s="50" t="s">
        <v>1704</v>
      </c>
      <c r="C654" s="50"/>
      <c r="D654" s="50"/>
      <c r="E654" s="50"/>
      <c r="F654" s="50"/>
    </row>
    <row r="655" spans="1:6">
      <c r="A655" s="50" t="s">
        <v>1785</v>
      </c>
      <c r="B655" s="50" t="s">
        <v>1704</v>
      </c>
      <c r="C655" s="50"/>
      <c r="D655" s="50"/>
      <c r="E655" s="50"/>
      <c r="F655" s="50"/>
    </row>
    <row r="656" spans="1:6">
      <c r="A656" s="50" t="s">
        <v>1786</v>
      </c>
      <c r="B656" s="50" t="s">
        <v>1704</v>
      </c>
      <c r="C656" s="50"/>
      <c r="D656" s="50"/>
      <c r="E656" s="50"/>
      <c r="F656" s="50"/>
    </row>
    <row r="657" spans="1:6">
      <c r="A657" s="50" t="s">
        <v>1787</v>
      </c>
      <c r="B657" s="50" t="s">
        <v>1660</v>
      </c>
      <c r="C657" s="50"/>
      <c r="D657" s="50"/>
      <c r="E657" s="50"/>
      <c r="F657" s="50"/>
    </row>
    <row r="658" spans="1:6">
      <c r="A658" s="50" t="s">
        <v>1788</v>
      </c>
      <c r="B658" s="50" t="s">
        <v>1660</v>
      </c>
      <c r="C658" s="50"/>
      <c r="D658" s="50"/>
      <c r="E658" s="50"/>
      <c r="F658" s="50"/>
    </row>
    <row r="659" spans="1:6">
      <c r="A659" s="50" t="s">
        <v>1789</v>
      </c>
      <c r="B659" s="50" t="s">
        <v>1660</v>
      </c>
      <c r="C659" s="50"/>
      <c r="D659" s="50"/>
      <c r="E659" s="50"/>
      <c r="F659" s="50"/>
    </row>
    <row r="660" spans="1:6">
      <c r="A660" s="50" t="s">
        <v>1790</v>
      </c>
      <c r="B660" s="50" t="s">
        <v>1660</v>
      </c>
      <c r="C660" s="50"/>
      <c r="D660" s="50"/>
      <c r="E660" s="50"/>
      <c r="F660" s="50"/>
    </row>
    <row r="661" spans="1:6">
      <c r="A661" s="50" t="s">
        <v>1791</v>
      </c>
      <c r="B661" s="50" t="s">
        <v>1660</v>
      </c>
      <c r="C661" s="50"/>
      <c r="D661" s="50"/>
      <c r="E661" s="50"/>
      <c r="F661" s="50"/>
    </row>
    <row r="662" spans="1:6">
      <c r="A662" s="50" t="s">
        <v>1792</v>
      </c>
      <c r="B662" s="50" t="s">
        <v>1660</v>
      </c>
      <c r="C662" s="50"/>
      <c r="D662" s="50"/>
      <c r="E662" s="50"/>
      <c r="F662" s="50"/>
    </row>
    <row r="663" spans="1:6">
      <c r="A663" s="50" t="s">
        <v>1793</v>
      </c>
      <c r="B663" s="50" t="s">
        <v>1704</v>
      </c>
      <c r="C663" s="50"/>
      <c r="D663" s="50"/>
      <c r="E663" s="50"/>
      <c r="F663" s="50"/>
    </row>
    <row r="664" spans="1:6">
      <c r="A664" s="50" t="s">
        <v>1794</v>
      </c>
      <c r="B664" s="50" t="s">
        <v>1704</v>
      </c>
      <c r="C664" s="50"/>
      <c r="D664" s="50"/>
      <c r="E664" s="50"/>
      <c r="F664" s="50"/>
    </row>
    <row r="665" spans="1:6">
      <c r="A665" s="50" t="s">
        <v>1795</v>
      </c>
      <c r="B665" s="50" t="s">
        <v>1704</v>
      </c>
      <c r="C665" s="50"/>
      <c r="D665" s="50"/>
      <c r="E665" s="50"/>
      <c r="F665" s="50"/>
    </row>
    <row r="666" spans="1:6">
      <c r="A666" s="50" t="s">
        <v>1796</v>
      </c>
      <c r="B666" s="50" t="s">
        <v>1660</v>
      </c>
      <c r="C666" s="50"/>
      <c r="D666" s="50"/>
      <c r="E666" s="50"/>
      <c r="F666" s="50"/>
    </row>
    <row r="667" spans="1:6">
      <c r="A667" s="50" t="s">
        <v>1797</v>
      </c>
      <c r="B667" s="50" t="s">
        <v>1704</v>
      </c>
      <c r="C667" s="50"/>
      <c r="D667" s="50"/>
      <c r="E667" s="50"/>
      <c r="F667" s="50"/>
    </row>
    <row r="668" spans="1:6">
      <c r="A668" s="50" t="s">
        <v>1798</v>
      </c>
      <c r="B668" s="50" t="s">
        <v>1704</v>
      </c>
      <c r="C668" s="50"/>
      <c r="D668" s="50"/>
      <c r="E668" s="50"/>
      <c r="F668" s="50"/>
    </row>
    <row r="669" spans="1:6">
      <c r="A669" s="50" t="s">
        <v>1799</v>
      </c>
      <c r="B669" s="50" t="s">
        <v>1704</v>
      </c>
      <c r="C669" s="50"/>
      <c r="D669" s="50"/>
      <c r="E669" s="50"/>
      <c r="F669" s="50"/>
    </row>
    <row r="670" spans="1:6">
      <c r="A670" s="50" t="s">
        <v>1800</v>
      </c>
      <c r="B670" s="50" t="s">
        <v>1704</v>
      </c>
      <c r="C670" s="50"/>
      <c r="D670" s="50"/>
      <c r="E670" s="50"/>
      <c r="F670" s="50"/>
    </row>
    <row r="671" spans="1:6">
      <c r="A671" s="50" t="s">
        <v>1801</v>
      </c>
      <c r="B671" s="50" t="s">
        <v>1704</v>
      </c>
      <c r="C671" s="50"/>
      <c r="D671" s="50"/>
      <c r="E671" s="50"/>
      <c r="F671" s="50"/>
    </row>
    <row r="672" spans="1:6">
      <c r="A672" s="50" t="s">
        <v>1802</v>
      </c>
      <c r="B672" s="50" t="s">
        <v>1660</v>
      </c>
      <c r="C672" s="50"/>
      <c r="D672" s="50"/>
      <c r="E672" s="50"/>
      <c r="F672" s="50"/>
    </row>
    <row r="673" spans="1:6">
      <c r="A673" s="50" t="s">
        <v>1803</v>
      </c>
      <c r="B673" s="50" t="s">
        <v>1660</v>
      </c>
      <c r="C673" s="50"/>
      <c r="D673" s="50"/>
      <c r="E673" s="50"/>
      <c r="F673" s="50"/>
    </row>
    <row r="674" spans="1:6">
      <c r="A674" s="50" t="s">
        <v>1804</v>
      </c>
      <c r="B674" s="50" t="s">
        <v>1704</v>
      </c>
      <c r="C674" s="50"/>
      <c r="D674" s="50"/>
      <c r="E674" s="50"/>
      <c r="F674" s="50"/>
    </row>
    <row r="675" spans="1:6">
      <c r="A675" s="50" t="s">
        <v>1805</v>
      </c>
      <c r="B675" s="50" t="s">
        <v>1704</v>
      </c>
      <c r="C675" s="50"/>
      <c r="D675" s="50"/>
      <c r="E675" s="50"/>
      <c r="F675" s="50"/>
    </row>
    <row r="676" spans="1:6">
      <c r="A676" s="50" t="s">
        <v>1806</v>
      </c>
      <c r="B676" s="50" t="s">
        <v>1660</v>
      </c>
      <c r="C676" s="50"/>
      <c r="D676" s="50"/>
      <c r="E676" s="50"/>
      <c r="F676" s="50"/>
    </row>
    <row r="677" spans="1:6">
      <c r="A677" s="50" t="s">
        <v>1807</v>
      </c>
      <c r="B677" s="50" t="s">
        <v>1660</v>
      </c>
      <c r="C677" s="50"/>
      <c r="D677" s="50"/>
      <c r="E677" s="50"/>
      <c r="F677" s="50"/>
    </row>
    <row r="678" spans="1:6">
      <c r="A678" s="50" t="s">
        <v>1808</v>
      </c>
      <c r="B678" s="50" t="s">
        <v>1704</v>
      </c>
      <c r="C678" s="50"/>
      <c r="D678" s="50"/>
      <c r="E678" s="50"/>
      <c r="F678" s="50"/>
    </row>
    <row r="679" spans="1:6">
      <c r="A679" s="50" t="s">
        <v>1809</v>
      </c>
      <c r="B679" s="50" t="s">
        <v>1704</v>
      </c>
      <c r="C679" s="50"/>
      <c r="D679" s="50"/>
      <c r="E679" s="50"/>
      <c r="F679" s="50"/>
    </row>
    <row r="680" spans="1:6">
      <c r="A680" s="50" t="s">
        <v>1810</v>
      </c>
      <c r="B680" s="50" t="s">
        <v>1704</v>
      </c>
      <c r="C680" s="50"/>
      <c r="D680" s="50"/>
      <c r="E680" s="50"/>
      <c r="F680" s="50"/>
    </row>
    <row r="681" spans="1:6">
      <c r="A681" s="50" t="s">
        <v>1811</v>
      </c>
      <c r="B681" s="50" t="s">
        <v>1704</v>
      </c>
      <c r="C681" s="50"/>
      <c r="D681" s="50"/>
      <c r="E681" s="50"/>
      <c r="F681" s="50"/>
    </row>
    <row r="682" spans="1:6">
      <c r="A682" s="50" t="s">
        <v>1812</v>
      </c>
      <c r="B682" s="50" t="s">
        <v>1704</v>
      </c>
      <c r="C682" s="50"/>
      <c r="D682" s="50"/>
      <c r="E682" s="50"/>
      <c r="F682" s="50"/>
    </row>
    <row r="683" spans="1:6">
      <c r="A683" s="50" t="s">
        <v>1813</v>
      </c>
      <c r="B683" s="50" t="s">
        <v>1704</v>
      </c>
      <c r="C683" s="50"/>
      <c r="D683" s="50"/>
      <c r="E683" s="50"/>
      <c r="F683" s="50"/>
    </row>
    <row r="684" spans="1:6">
      <c r="A684" s="50" t="s">
        <v>1814</v>
      </c>
      <c r="B684" s="50" t="s">
        <v>1704</v>
      </c>
      <c r="C684" s="50"/>
      <c r="D684" s="50"/>
      <c r="E684" s="50"/>
      <c r="F684" s="50"/>
    </row>
    <row r="685" spans="1:6">
      <c r="A685" s="50" t="s">
        <v>1815</v>
      </c>
      <c r="B685" s="50" t="s">
        <v>1704</v>
      </c>
      <c r="C685" s="50"/>
      <c r="D685" s="50"/>
      <c r="E685" s="50"/>
      <c r="F685" s="50"/>
    </row>
    <row r="686" spans="1:6">
      <c r="A686" s="50" t="s">
        <v>1816</v>
      </c>
      <c r="B686" s="50" t="s">
        <v>1704</v>
      </c>
      <c r="C686" s="50"/>
      <c r="D686" s="50"/>
      <c r="E686" s="50"/>
      <c r="F686" s="50"/>
    </row>
    <row r="687" spans="1:6">
      <c r="A687" s="50" t="s">
        <v>1817</v>
      </c>
      <c r="B687" s="50" t="s">
        <v>1704</v>
      </c>
      <c r="C687" s="50"/>
      <c r="D687" s="50"/>
      <c r="E687" s="50"/>
      <c r="F687" s="50"/>
    </row>
    <row r="688" spans="1:6">
      <c r="A688" s="50" t="s">
        <v>1818</v>
      </c>
      <c r="B688" s="50" t="s">
        <v>1704</v>
      </c>
      <c r="C688" s="50"/>
      <c r="D688" s="50"/>
      <c r="E688" s="50"/>
      <c r="F688" s="50"/>
    </row>
    <row r="689" spans="1:6">
      <c r="A689" s="50" t="s">
        <v>1819</v>
      </c>
      <c r="B689" s="50" t="s">
        <v>1704</v>
      </c>
      <c r="C689" s="50"/>
      <c r="D689" s="50"/>
      <c r="E689" s="50"/>
      <c r="F689" s="50"/>
    </row>
    <row r="690" spans="1:6">
      <c r="A690" s="50" t="s">
        <v>1820</v>
      </c>
      <c r="B690" s="50" t="s">
        <v>1704</v>
      </c>
      <c r="C690" s="50"/>
      <c r="D690" s="50"/>
      <c r="E690" s="50"/>
      <c r="F690" s="50"/>
    </row>
    <row r="691" spans="1:6">
      <c r="A691" s="50" t="s">
        <v>1821</v>
      </c>
      <c r="B691" s="50" t="s">
        <v>1704</v>
      </c>
      <c r="C691" s="50"/>
      <c r="D691" s="50"/>
      <c r="E691" s="50"/>
      <c r="F691" s="50"/>
    </row>
    <row r="692" spans="1:6">
      <c r="A692" s="50" t="s">
        <v>1822</v>
      </c>
      <c r="B692" s="50" t="s">
        <v>1704</v>
      </c>
      <c r="C692" s="50"/>
      <c r="D692" s="50"/>
      <c r="E692" s="50"/>
      <c r="F692" s="50"/>
    </row>
    <row r="693" spans="1:6">
      <c r="A693" s="50" t="s">
        <v>1823</v>
      </c>
      <c r="B693" s="50" t="s">
        <v>1660</v>
      </c>
      <c r="C693" s="50"/>
      <c r="D693" s="50"/>
      <c r="E693" s="50"/>
      <c r="F693" s="50"/>
    </row>
    <row r="694" spans="1:6">
      <c r="A694" s="50" t="s">
        <v>1824</v>
      </c>
      <c r="B694" s="50" t="s">
        <v>1660</v>
      </c>
      <c r="C694" s="50"/>
      <c r="D694" s="50"/>
      <c r="E694" s="50"/>
      <c r="F694" s="50"/>
    </row>
    <row r="695" spans="1:6">
      <c r="A695" s="50" t="s">
        <v>1825</v>
      </c>
      <c r="B695" s="50" t="s">
        <v>1704</v>
      </c>
      <c r="C695" s="50"/>
      <c r="D695" s="50"/>
      <c r="E695" s="50"/>
      <c r="F695" s="50"/>
    </row>
    <row r="696" spans="1:6">
      <c r="A696" s="50" t="s">
        <v>1826</v>
      </c>
      <c r="B696" s="50" t="s">
        <v>1704</v>
      </c>
      <c r="C696" s="50"/>
      <c r="D696" s="50"/>
      <c r="E696" s="50"/>
      <c r="F696" s="50"/>
    </row>
    <row r="697" spans="1:6">
      <c r="A697" s="50" t="s">
        <v>1827</v>
      </c>
      <c r="B697" s="50" t="s">
        <v>1704</v>
      </c>
      <c r="C697" s="50"/>
      <c r="D697" s="50"/>
      <c r="E697" s="50"/>
      <c r="F697" s="50"/>
    </row>
    <row r="698" spans="1:6">
      <c r="A698" s="50" t="s">
        <v>1828</v>
      </c>
      <c r="B698" s="50" t="s">
        <v>1704</v>
      </c>
      <c r="C698" s="50"/>
      <c r="D698" s="50"/>
      <c r="E698" s="50"/>
      <c r="F698" s="50"/>
    </row>
    <row r="699" spans="1:6">
      <c r="A699" s="50" t="s">
        <v>1829</v>
      </c>
      <c r="B699" s="50" t="s">
        <v>1704</v>
      </c>
      <c r="C699" s="50"/>
      <c r="D699" s="50"/>
      <c r="E699" s="50"/>
      <c r="F699" s="50"/>
    </row>
    <row r="700" spans="1:6">
      <c r="A700" s="50" t="s">
        <v>1830</v>
      </c>
      <c r="B700" s="50" t="s">
        <v>1704</v>
      </c>
      <c r="C700" s="50"/>
      <c r="D700" s="50"/>
      <c r="E700" s="50"/>
      <c r="F700" s="50"/>
    </row>
    <row r="701" spans="1:6">
      <c r="A701" s="50" t="s">
        <v>1831</v>
      </c>
      <c r="B701" s="50" t="s">
        <v>1660</v>
      </c>
      <c r="C701" s="50"/>
      <c r="D701" s="50"/>
      <c r="E701" s="50"/>
      <c r="F701" s="50"/>
    </row>
    <row r="702" spans="1:6">
      <c r="A702" s="50" t="s">
        <v>1832</v>
      </c>
      <c r="B702" s="50" t="s">
        <v>1704</v>
      </c>
      <c r="C702" s="50"/>
      <c r="D702" s="50"/>
      <c r="E702" s="50"/>
      <c r="F702" s="50"/>
    </row>
    <row r="703" spans="1:6">
      <c r="A703" s="50" t="s">
        <v>1833</v>
      </c>
      <c r="B703" s="50" t="s">
        <v>1704</v>
      </c>
      <c r="C703" s="50"/>
      <c r="D703" s="50"/>
      <c r="E703" s="50"/>
      <c r="F703" s="50"/>
    </row>
    <row r="704" spans="1:6">
      <c r="A704" s="50" t="s">
        <v>1834</v>
      </c>
      <c r="B704" s="50" t="s">
        <v>1660</v>
      </c>
      <c r="C704" s="50"/>
      <c r="D704" s="50"/>
      <c r="E704" s="50"/>
      <c r="F704" s="50"/>
    </row>
    <row r="705" spans="1:6">
      <c r="A705" s="50" t="s">
        <v>1835</v>
      </c>
      <c r="B705" s="50" t="s">
        <v>1704</v>
      </c>
      <c r="C705" s="50"/>
      <c r="D705" s="50"/>
      <c r="E705" s="50"/>
      <c r="F705" s="50"/>
    </row>
    <row r="706" spans="1:6">
      <c r="A706" s="50" t="s">
        <v>1836</v>
      </c>
      <c r="B706" s="50" t="s">
        <v>1704</v>
      </c>
      <c r="C706" s="50"/>
      <c r="D706" s="50"/>
      <c r="E706" s="50"/>
      <c r="F706" s="50"/>
    </row>
    <row r="707" spans="1:6">
      <c r="A707" s="50" t="s">
        <v>1837</v>
      </c>
      <c r="B707" s="50" t="s">
        <v>1704</v>
      </c>
      <c r="C707" s="50"/>
      <c r="D707" s="50"/>
      <c r="E707" s="50"/>
      <c r="F707" s="50"/>
    </row>
    <row r="708" spans="1:6">
      <c r="A708" s="50" t="s">
        <v>1838</v>
      </c>
      <c r="B708" s="50" t="s">
        <v>1660</v>
      </c>
      <c r="C708" s="50"/>
      <c r="D708" s="50"/>
      <c r="E708" s="50"/>
      <c r="F708" s="50"/>
    </row>
    <row r="709" spans="1:6">
      <c r="A709" s="50" t="s">
        <v>1839</v>
      </c>
      <c r="B709" s="50" t="s">
        <v>1660</v>
      </c>
      <c r="C709" s="50"/>
      <c r="D709" s="50"/>
      <c r="E709" s="50"/>
      <c r="F709" s="50"/>
    </row>
    <row r="710" spans="1:6">
      <c r="A710" s="50" t="s">
        <v>1840</v>
      </c>
      <c r="B710" s="50" t="s">
        <v>1660</v>
      </c>
      <c r="C710" s="50"/>
      <c r="D710" s="50"/>
      <c r="E710" s="50"/>
      <c r="F710" s="50"/>
    </row>
    <row r="711" spans="1:6">
      <c r="A711" s="50" t="s">
        <v>1841</v>
      </c>
      <c r="B711" s="50" t="s">
        <v>1660</v>
      </c>
      <c r="C711" s="50"/>
      <c r="D711" s="50"/>
      <c r="E711" s="50"/>
      <c r="F711" s="50"/>
    </row>
    <row r="712" spans="1:6">
      <c r="A712" s="50" t="s">
        <v>1842</v>
      </c>
      <c r="B712" s="50" t="s">
        <v>1843</v>
      </c>
      <c r="C712" s="50"/>
      <c r="D712" s="50"/>
      <c r="E712" s="50"/>
      <c r="F712" s="50"/>
    </row>
    <row r="713" spans="1:6">
      <c r="A713" s="50" t="s">
        <v>1844</v>
      </c>
      <c r="B713" s="50" t="s">
        <v>1843</v>
      </c>
      <c r="C713" s="50"/>
      <c r="D713" s="50"/>
      <c r="E713" s="50"/>
      <c r="F713" s="50"/>
    </row>
    <row r="714" spans="1:6">
      <c r="A714" s="50" t="s">
        <v>1845</v>
      </c>
      <c r="B714" s="50" t="s">
        <v>1843</v>
      </c>
      <c r="C714" s="50"/>
      <c r="D714" s="50"/>
      <c r="E714" s="50"/>
      <c r="F714" s="50"/>
    </row>
    <row r="715" spans="1:6">
      <c r="A715" s="50" t="s">
        <v>1846</v>
      </c>
      <c r="B715" s="50" t="s">
        <v>1843</v>
      </c>
      <c r="C715" s="50"/>
      <c r="D715" s="50"/>
      <c r="E715" s="50"/>
      <c r="F715" s="50"/>
    </row>
    <row r="716" spans="1:6">
      <c r="A716" s="50" t="s">
        <v>1847</v>
      </c>
      <c r="B716" s="50" t="s">
        <v>1843</v>
      </c>
      <c r="C716" s="50"/>
      <c r="D716" s="50"/>
      <c r="E716" s="50"/>
      <c r="F716" s="50"/>
    </row>
    <row r="717" spans="1:6">
      <c r="A717" s="50" t="s">
        <v>1848</v>
      </c>
      <c r="B717" s="50" t="s">
        <v>1843</v>
      </c>
      <c r="C717" s="50"/>
      <c r="D717" s="50"/>
      <c r="E717" s="50"/>
      <c r="F717" s="50"/>
    </row>
    <row r="718" spans="1:6">
      <c r="A718" s="50" t="s">
        <v>1849</v>
      </c>
      <c r="B718" s="50" t="s">
        <v>1850</v>
      </c>
      <c r="C718" s="50"/>
      <c r="D718" s="50"/>
      <c r="E718" s="50"/>
      <c r="F718" s="50"/>
    </row>
    <row r="719" spans="1:6">
      <c r="A719" s="50" t="s">
        <v>1851</v>
      </c>
      <c r="B719" s="50" t="s">
        <v>1843</v>
      </c>
      <c r="C719" s="50"/>
      <c r="D719" s="50"/>
      <c r="E719" s="50"/>
      <c r="F719" s="50"/>
    </row>
    <row r="720" spans="1:6">
      <c r="A720" s="50" t="s">
        <v>1852</v>
      </c>
      <c r="B720" s="50" t="s">
        <v>1850</v>
      </c>
      <c r="C720" s="50"/>
      <c r="D720" s="50"/>
      <c r="E720" s="50"/>
      <c r="F720" s="50"/>
    </row>
    <row r="721" spans="1:6">
      <c r="A721" s="50" t="s">
        <v>1853</v>
      </c>
      <c r="B721" s="50" t="s">
        <v>1850</v>
      </c>
      <c r="C721" s="50"/>
      <c r="D721" s="50"/>
      <c r="E721" s="50"/>
      <c r="F721" s="50"/>
    </row>
    <row r="722" spans="1:6">
      <c r="A722" s="50" t="s">
        <v>1854</v>
      </c>
      <c r="B722" s="50" t="s">
        <v>1850</v>
      </c>
      <c r="C722" s="50"/>
      <c r="D722" s="50"/>
      <c r="E722" s="50"/>
      <c r="F722" s="50"/>
    </row>
    <row r="723" spans="1:6">
      <c r="A723" s="50" t="s">
        <v>1855</v>
      </c>
      <c r="B723" s="50" t="s">
        <v>1843</v>
      </c>
      <c r="C723" s="50"/>
      <c r="D723" s="50"/>
      <c r="E723" s="50"/>
      <c r="F723" s="50"/>
    </row>
    <row r="724" spans="1:6">
      <c r="A724" s="50" t="s">
        <v>1856</v>
      </c>
      <c r="B724" s="50" t="s">
        <v>1850</v>
      </c>
      <c r="C724" s="50"/>
      <c r="D724" s="50"/>
      <c r="E724" s="50"/>
      <c r="F724" s="50"/>
    </row>
    <row r="725" spans="1:6">
      <c r="A725" s="50" t="s">
        <v>1857</v>
      </c>
      <c r="B725" s="50" t="s">
        <v>1850</v>
      </c>
      <c r="C725" s="50"/>
      <c r="D725" s="50"/>
      <c r="E725" s="50"/>
      <c r="F725" s="50"/>
    </row>
    <row r="726" spans="1:6">
      <c r="A726" s="50" t="s">
        <v>1858</v>
      </c>
      <c r="B726" s="50" t="s">
        <v>1850</v>
      </c>
      <c r="C726" s="50"/>
      <c r="D726" s="50"/>
      <c r="E726" s="50"/>
      <c r="F726" s="50"/>
    </row>
    <row r="727" spans="1:6">
      <c r="A727" s="50" t="s">
        <v>1859</v>
      </c>
      <c r="B727" s="50" t="s">
        <v>1843</v>
      </c>
      <c r="C727" s="50"/>
      <c r="D727" s="50"/>
      <c r="E727" s="50"/>
      <c r="F727" s="50"/>
    </row>
    <row r="728" spans="1:6">
      <c r="A728" s="50" t="s">
        <v>1860</v>
      </c>
      <c r="B728" s="50" t="s">
        <v>1843</v>
      </c>
      <c r="C728" s="50"/>
      <c r="D728" s="50"/>
      <c r="E728" s="50"/>
      <c r="F728" s="50"/>
    </row>
    <row r="729" spans="1:6">
      <c r="A729" s="50" t="s">
        <v>1861</v>
      </c>
      <c r="B729" s="50" t="s">
        <v>1843</v>
      </c>
      <c r="C729" s="50"/>
      <c r="D729" s="50"/>
      <c r="E729" s="50"/>
      <c r="F729" s="50"/>
    </row>
    <row r="730" spans="1:6">
      <c r="A730" s="50" t="s">
        <v>1862</v>
      </c>
      <c r="B730" s="50" t="s">
        <v>1843</v>
      </c>
      <c r="C730" s="50"/>
      <c r="D730" s="50"/>
      <c r="E730" s="50"/>
      <c r="F730" s="50"/>
    </row>
    <row r="731" spans="1:6">
      <c r="A731" s="50" t="s">
        <v>1863</v>
      </c>
      <c r="B731" s="50" t="s">
        <v>1843</v>
      </c>
      <c r="C731" s="50"/>
      <c r="D731" s="50"/>
      <c r="E731" s="50"/>
      <c r="F731" s="50"/>
    </row>
    <row r="732" spans="1:6">
      <c r="A732" s="50" t="s">
        <v>1864</v>
      </c>
      <c r="B732" s="50" t="s">
        <v>1843</v>
      </c>
      <c r="C732" s="50"/>
      <c r="D732" s="50"/>
      <c r="E732" s="50"/>
      <c r="F732" s="50"/>
    </row>
    <row r="733" spans="1:6">
      <c r="A733" s="50" t="s">
        <v>1865</v>
      </c>
      <c r="B733" s="50" t="s">
        <v>1866</v>
      </c>
      <c r="C733" s="50"/>
      <c r="D733" s="50"/>
      <c r="E733" s="50"/>
      <c r="F733" s="50"/>
    </row>
    <row r="734" spans="1:6">
      <c r="A734" s="50" t="s">
        <v>1867</v>
      </c>
      <c r="B734" s="50" t="s">
        <v>1850</v>
      </c>
      <c r="C734" s="50"/>
      <c r="D734" s="50"/>
      <c r="E734" s="50"/>
      <c r="F734" s="50"/>
    </row>
    <row r="735" spans="1:6">
      <c r="A735" s="50" t="s">
        <v>1868</v>
      </c>
      <c r="B735" s="50" t="s">
        <v>1850</v>
      </c>
      <c r="C735" s="50"/>
      <c r="D735" s="50"/>
      <c r="E735" s="50"/>
      <c r="F735" s="50"/>
    </row>
    <row r="736" spans="1:6">
      <c r="A736" s="50" t="s">
        <v>1869</v>
      </c>
      <c r="B736" s="50" t="s">
        <v>1843</v>
      </c>
      <c r="C736" s="50"/>
      <c r="D736" s="50"/>
      <c r="E736" s="50"/>
      <c r="F736" s="50"/>
    </row>
    <row r="737" spans="1:6">
      <c r="A737" s="50" t="s">
        <v>1870</v>
      </c>
      <c r="B737" s="50" t="s">
        <v>1843</v>
      </c>
      <c r="C737" s="50"/>
      <c r="D737" s="50"/>
      <c r="E737" s="50"/>
      <c r="F737" s="50"/>
    </row>
    <row r="738" spans="1:6">
      <c r="A738" s="50" t="s">
        <v>1871</v>
      </c>
      <c r="B738" s="50" t="s">
        <v>1850</v>
      </c>
      <c r="C738" s="50"/>
      <c r="D738" s="50"/>
      <c r="E738" s="50"/>
      <c r="F738" s="50"/>
    </row>
    <row r="739" spans="1:6">
      <c r="A739" s="50" t="s">
        <v>1872</v>
      </c>
      <c r="B739" s="50" t="s">
        <v>1850</v>
      </c>
      <c r="C739" s="50"/>
      <c r="D739" s="50"/>
      <c r="E739" s="50"/>
      <c r="F739" s="50"/>
    </row>
    <row r="740" spans="1:6">
      <c r="A740" s="50" t="s">
        <v>1873</v>
      </c>
      <c r="B740" s="50" t="s">
        <v>1850</v>
      </c>
      <c r="C740" s="50"/>
      <c r="D740" s="50"/>
      <c r="E740" s="50"/>
      <c r="F740" s="50"/>
    </row>
    <row r="741" spans="1:6">
      <c r="A741" s="50" t="s">
        <v>1874</v>
      </c>
      <c r="B741" s="50" t="s">
        <v>1866</v>
      </c>
      <c r="C741" s="50"/>
      <c r="D741" s="50"/>
      <c r="E741" s="50"/>
      <c r="F741" s="50"/>
    </row>
    <row r="742" spans="1:6">
      <c r="A742" s="50" t="s">
        <v>1875</v>
      </c>
      <c r="B742" s="50" t="s">
        <v>1843</v>
      </c>
      <c r="C742" s="50"/>
      <c r="D742" s="50"/>
      <c r="E742" s="50"/>
      <c r="F742" s="50"/>
    </row>
    <row r="743" spans="1:6">
      <c r="A743" s="50" t="s">
        <v>1876</v>
      </c>
      <c r="B743" s="50" t="s">
        <v>1843</v>
      </c>
      <c r="C743" s="50"/>
      <c r="D743" s="50"/>
      <c r="E743" s="50"/>
      <c r="F743" s="50"/>
    </row>
    <row r="744" spans="1:6">
      <c r="A744" s="50" t="s">
        <v>1877</v>
      </c>
      <c r="B744" s="50" t="s">
        <v>1843</v>
      </c>
      <c r="C744" s="50"/>
      <c r="D744" s="50"/>
      <c r="E744" s="50"/>
      <c r="F744" s="50"/>
    </row>
    <row r="745" spans="1:6">
      <c r="A745" s="50" t="s">
        <v>1878</v>
      </c>
      <c r="B745" s="50" t="s">
        <v>1866</v>
      </c>
      <c r="C745" s="50"/>
      <c r="D745" s="50"/>
      <c r="E745" s="50"/>
      <c r="F745" s="50"/>
    </row>
    <row r="746" spans="1:6">
      <c r="A746" s="50" t="s">
        <v>1879</v>
      </c>
      <c r="B746" s="50" t="s">
        <v>1850</v>
      </c>
      <c r="C746" s="50"/>
      <c r="D746" s="50"/>
      <c r="E746" s="50"/>
      <c r="F746" s="50"/>
    </row>
    <row r="747" spans="1:6">
      <c r="A747" s="50" t="s">
        <v>1880</v>
      </c>
      <c r="B747" s="50" t="s">
        <v>1843</v>
      </c>
      <c r="C747" s="50"/>
      <c r="D747" s="50"/>
      <c r="E747" s="50"/>
      <c r="F747" s="50"/>
    </row>
    <row r="748" spans="1:6">
      <c r="A748" s="50" t="s">
        <v>1881</v>
      </c>
      <c r="B748" s="50" t="s">
        <v>1850</v>
      </c>
      <c r="C748" s="50"/>
      <c r="D748" s="50"/>
      <c r="E748" s="50"/>
      <c r="F748" s="50"/>
    </row>
    <row r="749" spans="1:6">
      <c r="A749" s="50" t="s">
        <v>1882</v>
      </c>
      <c r="B749" s="50" t="s">
        <v>1843</v>
      </c>
      <c r="C749" s="50"/>
      <c r="D749" s="50"/>
      <c r="E749" s="50"/>
      <c r="F749" s="50"/>
    </row>
    <row r="750" spans="1:6">
      <c r="A750" s="50" t="s">
        <v>1883</v>
      </c>
      <c r="B750" s="50" t="s">
        <v>1843</v>
      </c>
      <c r="C750" s="50"/>
      <c r="D750" s="50"/>
      <c r="E750" s="50"/>
      <c r="F750" s="50"/>
    </row>
    <row r="751" spans="1:6">
      <c r="A751" s="50" t="s">
        <v>1884</v>
      </c>
      <c r="B751" s="50" t="s">
        <v>1843</v>
      </c>
      <c r="C751" s="50"/>
      <c r="D751" s="50"/>
      <c r="E751" s="50"/>
      <c r="F751" s="50"/>
    </row>
    <row r="752" spans="1:6">
      <c r="A752" s="50" t="s">
        <v>1885</v>
      </c>
      <c r="B752" s="50" t="s">
        <v>1843</v>
      </c>
      <c r="C752" s="50"/>
      <c r="D752" s="50"/>
      <c r="E752" s="50"/>
      <c r="F752" s="50"/>
    </row>
    <row r="753" spans="1:6">
      <c r="A753" s="50" t="s">
        <v>1886</v>
      </c>
      <c r="B753" s="50" t="s">
        <v>1843</v>
      </c>
      <c r="C753" s="50"/>
      <c r="D753" s="50"/>
      <c r="E753" s="50"/>
      <c r="F753" s="50"/>
    </row>
    <row r="754" spans="1:6">
      <c r="A754" s="50" t="s">
        <v>1887</v>
      </c>
      <c r="B754" s="50" t="s">
        <v>1850</v>
      </c>
      <c r="C754" s="50"/>
      <c r="D754" s="50"/>
      <c r="E754" s="50"/>
      <c r="F754" s="50"/>
    </row>
    <row r="755" spans="1:6">
      <c r="A755" s="50" t="s">
        <v>1888</v>
      </c>
      <c r="B755" s="50" t="s">
        <v>1866</v>
      </c>
      <c r="C755" s="50"/>
      <c r="D755" s="50"/>
      <c r="E755" s="50"/>
      <c r="F755" s="50"/>
    </row>
    <row r="756" spans="1:6">
      <c r="A756" s="50" t="s">
        <v>1889</v>
      </c>
      <c r="B756" s="50" t="s">
        <v>1866</v>
      </c>
      <c r="C756" s="50"/>
      <c r="D756" s="50"/>
      <c r="E756" s="50"/>
      <c r="F756" s="50"/>
    </row>
    <row r="757" spans="1:6">
      <c r="A757" s="50" t="s">
        <v>1890</v>
      </c>
      <c r="B757" s="50" t="s">
        <v>1843</v>
      </c>
      <c r="C757" s="50"/>
      <c r="D757" s="50"/>
      <c r="E757" s="50"/>
      <c r="F757" s="50"/>
    </row>
    <row r="758" spans="1:6">
      <c r="A758" s="50" t="s">
        <v>1891</v>
      </c>
      <c r="B758" s="50" t="s">
        <v>1850</v>
      </c>
      <c r="C758" s="50"/>
      <c r="D758" s="50"/>
      <c r="E758" s="50"/>
      <c r="F758" s="50"/>
    </row>
    <row r="759" spans="1:6">
      <c r="A759" s="50" t="s">
        <v>1892</v>
      </c>
      <c r="B759" s="50" t="s">
        <v>1843</v>
      </c>
      <c r="C759" s="50"/>
      <c r="D759" s="50"/>
      <c r="E759" s="50"/>
      <c r="F759" s="50"/>
    </row>
    <row r="760" spans="1:6">
      <c r="A760" s="50" t="s">
        <v>1893</v>
      </c>
      <c r="B760" s="50" t="s">
        <v>1843</v>
      </c>
      <c r="C760" s="50"/>
      <c r="D760" s="50"/>
      <c r="E760" s="50"/>
      <c r="F760" s="50"/>
    </row>
    <row r="761" spans="1:6">
      <c r="A761" s="50" t="s">
        <v>1894</v>
      </c>
      <c r="B761" s="50" t="s">
        <v>1843</v>
      </c>
      <c r="C761" s="50"/>
      <c r="D761" s="50"/>
      <c r="E761" s="50"/>
      <c r="F761" s="50"/>
    </row>
    <row r="762" spans="1:6">
      <c r="A762" s="50" t="s">
        <v>1895</v>
      </c>
      <c r="B762" s="50" t="s">
        <v>1866</v>
      </c>
      <c r="C762" s="50"/>
      <c r="D762" s="50"/>
      <c r="E762" s="50"/>
      <c r="F762" s="50"/>
    </row>
    <row r="763" spans="1:6">
      <c r="A763" s="50" t="s">
        <v>1896</v>
      </c>
      <c r="B763" s="50" t="s">
        <v>1866</v>
      </c>
      <c r="C763" s="50"/>
      <c r="D763" s="50"/>
      <c r="E763" s="50"/>
      <c r="F763" s="50"/>
    </row>
    <row r="764" spans="1:6">
      <c r="A764" s="50" t="s">
        <v>1897</v>
      </c>
      <c r="B764" s="50" t="s">
        <v>1866</v>
      </c>
      <c r="C764" s="50"/>
      <c r="D764" s="50"/>
      <c r="E764" s="50"/>
      <c r="F764" s="50"/>
    </row>
    <row r="765" spans="1:6">
      <c r="A765" s="50" t="s">
        <v>1898</v>
      </c>
      <c r="B765" s="50" t="s">
        <v>1850</v>
      </c>
      <c r="C765" s="50"/>
      <c r="D765" s="50"/>
      <c r="E765" s="50"/>
      <c r="F765" s="50"/>
    </row>
    <row r="766" spans="1:6">
      <c r="A766" s="50" t="s">
        <v>1899</v>
      </c>
      <c r="B766" s="50" t="s">
        <v>1843</v>
      </c>
      <c r="C766" s="50"/>
      <c r="D766" s="50"/>
      <c r="E766" s="50"/>
      <c r="F766" s="50"/>
    </row>
    <row r="767" spans="1:6">
      <c r="A767" s="50" t="s">
        <v>1900</v>
      </c>
      <c r="B767" s="50" t="s">
        <v>1850</v>
      </c>
      <c r="C767" s="50"/>
      <c r="D767" s="50"/>
      <c r="E767" s="50"/>
      <c r="F767" s="50"/>
    </row>
    <row r="768" spans="1:6">
      <c r="A768" s="50" t="s">
        <v>1901</v>
      </c>
      <c r="B768" s="50" t="s">
        <v>1866</v>
      </c>
      <c r="C768" s="50"/>
      <c r="D768" s="50"/>
      <c r="E768" s="50"/>
      <c r="F768" s="50"/>
    </row>
    <row r="769" spans="1:6">
      <c r="A769" s="50" t="s">
        <v>1902</v>
      </c>
      <c r="B769" s="50" t="s">
        <v>1866</v>
      </c>
      <c r="C769" s="50"/>
      <c r="D769" s="50"/>
      <c r="E769" s="50"/>
      <c r="F769" s="50"/>
    </row>
    <row r="770" spans="1:6">
      <c r="A770" s="50" t="s">
        <v>1903</v>
      </c>
      <c r="B770" s="50" t="s">
        <v>1866</v>
      </c>
      <c r="C770" s="50"/>
      <c r="D770" s="50"/>
      <c r="E770" s="50"/>
      <c r="F770" s="50"/>
    </row>
    <row r="771" spans="1:6">
      <c r="A771" s="50" t="s">
        <v>1904</v>
      </c>
      <c r="B771" s="50" t="s">
        <v>1866</v>
      </c>
      <c r="C771" s="50"/>
      <c r="D771" s="50"/>
      <c r="E771" s="50"/>
      <c r="F771" s="50"/>
    </row>
    <row r="772" spans="1:6">
      <c r="A772" s="50" t="s">
        <v>1905</v>
      </c>
      <c r="B772" s="50" t="s">
        <v>1866</v>
      </c>
      <c r="C772" s="50"/>
      <c r="D772" s="50"/>
      <c r="E772" s="50"/>
      <c r="F772" s="50"/>
    </row>
    <row r="773" spans="1:6">
      <c r="A773" s="50" t="s">
        <v>1906</v>
      </c>
      <c r="B773" s="50" t="s">
        <v>1866</v>
      </c>
      <c r="C773" s="50"/>
      <c r="D773" s="50"/>
      <c r="E773" s="50"/>
      <c r="F773" s="50"/>
    </row>
    <row r="774" spans="1:6">
      <c r="A774" s="50" t="s">
        <v>1907</v>
      </c>
      <c r="B774" s="50" t="s">
        <v>1866</v>
      </c>
      <c r="C774" s="50"/>
      <c r="D774" s="50"/>
      <c r="E774" s="50"/>
      <c r="F774" s="50"/>
    </row>
    <row r="775" spans="1:6">
      <c r="A775" s="50" t="s">
        <v>1908</v>
      </c>
      <c r="B775" s="50" t="s">
        <v>1866</v>
      </c>
      <c r="C775" s="50"/>
      <c r="D775" s="50"/>
      <c r="E775" s="50"/>
      <c r="F775" s="50"/>
    </row>
    <row r="776" spans="1:6">
      <c r="A776" s="50" t="s">
        <v>1909</v>
      </c>
      <c r="B776" s="50" t="s">
        <v>1866</v>
      </c>
      <c r="C776" s="50"/>
      <c r="D776" s="50"/>
      <c r="E776" s="50"/>
      <c r="F776" s="50"/>
    </row>
    <row r="777" spans="1:6">
      <c r="A777" s="50" t="s">
        <v>1910</v>
      </c>
      <c r="B777" s="50" t="s">
        <v>1866</v>
      </c>
      <c r="C777" s="50"/>
      <c r="D777" s="50"/>
      <c r="E777" s="50"/>
      <c r="F777" s="50"/>
    </row>
    <row r="778" spans="1:6">
      <c r="A778" s="50" t="s">
        <v>1911</v>
      </c>
      <c r="B778" s="50" t="s">
        <v>1866</v>
      </c>
      <c r="C778" s="50"/>
      <c r="D778" s="50"/>
      <c r="E778" s="50"/>
      <c r="F778" s="50"/>
    </row>
    <row r="779" spans="1:6">
      <c r="A779" s="50" t="s">
        <v>1912</v>
      </c>
      <c r="B779" s="50" t="s">
        <v>1866</v>
      </c>
      <c r="C779" s="50"/>
      <c r="D779" s="50"/>
      <c r="E779" s="50"/>
      <c r="F779" s="50"/>
    </row>
    <row r="780" spans="1:6">
      <c r="A780" s="50" t="s">
        <v>1913</v>
      </c>
      <c r="B780" s="50" t="s">
        <v>1587</v>
      </c>
      <c r="C780" s="50"/>
      <c r="D780" s="50"/>
      <c r="E780" s="50"/>
      <c r="F780" s="50"/>
    </row>
    <row r="781" spans="1:6">
      <c r="A781" s="50" t="s">
        <v>1914</v>
      </c>
      <c r="B781" s="50" t="s">
        <v>1587</v>
      </c>
      <c r="C781" s="50"/>
      <c r="D781" s="50"/>
      <c r="E781" s="50"/>
      <c r="F781" s="50"/>
    </row>
    <row r="782" spans="1:6">
      <c r="A782" s="50" t="s">
        <v>1915</v>
      </c>
      <c r="B782" s="50" t="s">
        <v>1587</v>
      </c>
      <c r="C782" s="50"/>
      <c r="D782" s="50"/>
      <c r="E782" s="50"/>
      <c r="F782" s="50"/>
    </row>
    <row r="783" spans="1:6">
      <c r="A783" s="50" t="s">
        <v>1916</v>
      </c>
      <c r="B783" s="50" t="s">
        <v>1587</v>
      </c>
      <c r="C783" s="50"/>
      <c r="D783" s="50"/>
      <c r="E783" s="50"/>
      <c r="F783" s="50"/>
    </row>
    <row r="784" spans="1:6">
      <c r="A784" s="50" t="s">
        <v>1917</v>
      </c>
      <c r="B784" s="50" t="s">
        <v>1587</v>
      </c>
      <c r="C784" s="50"/>
      <c r="D784" s="50"/>
      <c r="E784" s="50"/>
      <c r="F784" s="50"/>
    </row>
    <row r="785" spans="1:6">
      <c r="A785" s="50" t="s">
        <v>1918</v>
      </c>
      <c r="B785" s="50" t="s">
        <v>1587</v>
      </c>
      <c r="C785" s="50"/>
      <c r="D785" s="50"/>
      <c r="E785" s="50"/>
      <c r="F785" s="50"/>
    </row>
    <row r="786" spans="1:6">
      <c r="A786" s="50" t="s">
        <v>1919</v>
      </c>
      <c r="B786" s="50" t="s">
        <v>1587</v>
      </c>
      <c r="C786" s="50"/>
      <c r="D786" s="50"/>
      <c r="E786" s="50"/>
      <c r="F786" s="50"/>
    </row>
    <row r="787" spans="1:6">
      <c r="A787" s="50" t="s">
        <v>1920</v>
      </c>
      <c r="B787" s="50" t="s">
        <v>1587</v>
      </c>
      <c r="C787" s="50"/>
      <c r="D787" s="50"/>
      <c r="E787" s="50"/>
      <c r="F787" s="50"/>
    </row>
    <row r="788" spans="1:6">
      <c r="A788" s="50" t="s">
        <v>1921</v>
      </c>
      <c r="B788" s="50" t="s">
        <v>1587</v>
      </c>
      <c r="C788" s="50"/>
      <c r="D788" s="50"/>
      <c r="E788" s="50"/>
      <c r="F788" s="50"/>
    </row>
    <row r="789" spans="1:6">
      <c r="A789" s="50" t="s">
        <v>1922</v>
      </c>
      <c r="B789" s="50" t="s">
        <v>1866</v>
      </c>
      <c r="C789" s="50"/>
      <c r="D789" s="50"/>
      <c r="E789" s="50"/>
      <c r="F789" s="50"/>
    </row>
    <row r="790" spans="1:6">
      <c r="A790" s="50" t="s">
        <v>1923</v>
      </c>
      <c r="B790" s="50" t="s">
        <v>1587</v>
      </c>
      <c r="C790" s="50"/>
      <c r="D790" s="50"/>
      <c r="E790" s="50"/>
      <c r="F790" s="50"/>
    </row>
    <row r="791" spans="1:6">
      <c r="A791" s="50" t="s">
        <v>1924</v>
      </c>
      <c r="B791" s="50" t="s">
        <v>1587</v>
      </c>
      <c r="C791" s="50"/>
      <c r="D791" s="50"/>
      <c r="E791" s="50"/>
      <c r="F791" s="50"/>
    </row>
    <row r="792" spans="1:6">
      <c r="A792" s="50" t="s">
        <v>1925</v>
      </c>
      <c r="B792" s="50" t="s">
        <v>1866</v>
      </c>
      <c r="C792" s="50"/>
      <c r="D792" s="50"/>
      <c r="E792" s="50"/>
      <c r="F792" s="50"/>
    </row>
    <row r="793" spans="1:6">
      <c r="A793" s="50" t="s">
        <v>1926</v>
      </c>
      <c r="B793" s="50" t="s">
        <v>1927</v>
      </c>
      <c r="C793" s="50"/>
      <c r="D793" s="50"/>
      <c r="E793" s="50"/>
      <c r="F793" s="50"/>
    </row>
    <row r="794" spans="1:6">
      <c r="A794" s="50" t="s">
        <v>1928</v>
      </c>
      <c r="B794" s="50" t="s">
        <v>1866</v>
      </c>
      <c r="C794" s="50"/>
      <c r="D794" s="50"/>
      <c r="E794" s="50"/>
      <c r="F794" s="50"/>
    </row>
    <row r="795" spans="1:6">
      <c r="A795" s="50" t="s">
        <v>1929</v>
      </c>
      <c r="B795" s="50" t="s">
        <v>1587</v>
      </c>
      <c r="C795" s="50"/>
      <c r="D795" s="50"/>
      <c r="E795" s="50"/>
      <c r="F795" s="50"/>
    </row>
    <row r="796" spans="1:6">
      <c r="A796" s="50" t="s">
        <v>1930</v>
      </c>
      <c r="B796" s="50" t="s">
        <v>1866</v>
      </c>
      <c r="C796" s="50"/>
      <c r="D796" s="50"/>
      <c r="E796" s="50"/>
      <c r="F796" s="50"/>
    </row>
    <row r="797" spans="1:6">
      <c r="A797" s="50" t="s">
        <v>1931</v>
      </c>
      <c r="B797" s="50" t="s">
        <v>1587</v>
      </c>
      <c r="C797" s="50"/>
      <c r="D797" s="50"/>
      <c r="E797" s="50"/>
      <c r="F797" s="50"/>
    </row>
    <row r="798" spans="1:6">
      <c r="A798" s="50" t="s">
        <v>1932</v>
      </c>
      <c r="B798" s="50" t="s">
        <v>1587</v>
      </c>
      <c r="C798" s="50"/>
      <c r="D798" s="50"/>
      <c r="E798" s="50"/>
      <c r="F798" s="50"/>
    </row>
    <row r="799" spans="1:6">
      <c r="A799" s="50" t="s">
        <v>1933</v>
      </c>
      <c r="B799" s="50" t="s">
        <v>1587</v>
      </c>
      <c r="C799" s="50"/>
      <c r="D799" s="50"/>
      <c r="E799" s="50"/>
      <c r="F799" s="50"/>
    </row>
    <row r="800" spans="1:6">
      <c r="A800" s="50" t="s">
        <v>1934</v>
      </c>
      <c r="B800" s="50" t="s">
        <v>1587</v>
      </c>
      <c r="C800" s="50"/>
      <c r="D800" s="50"/>
      <c r="E800" s="50"/>
      <c r="F800" s="50"/>
    </row>
    <row r="801" spans="1:6">
      <c r="A801" s="50" t="s">
        <v>1935</v>
      </c>
      <c r="B801" s="50" t="s">
        <v>1587</v>
      </c>
      <c r="C801" s="50"/>
      <c r="D801" s="50"/>
      <c r="E801" s="50"/>
      <c r="F801" s="50"/>
    </row>
    <row r="802" spans="1:6">
      <c r="A802" s="50" t="s">
        <v>1936</v>
      </c>
      <c r="B802" s="50" t="s">
        <v>1866</v>
      </c>
      <c r="C802" s="50"/>
      <c r="D802" s="50"/>
      <c r="E802" s="50"/>
      <c r="F802" s="50"/>
    </row>
    <row r="803" spans="1:6">
      <c r="A803" s="50" t="s">
        <v>1937</v>
      </c>
      <c r="B803" s="50" t="s">
        <v>1587</v>
      </c>
      <c r="C803" s="50"/>
      <c r="D803" s="50"/>
      <c r="E803" s="50"/>
      <c r="F803" s="50"/>
    </row>
    <row r="804" spans="1:6">
      <c r="A804" s="50" t="s">
        <v>1938</v>
      </c>
      <c r="B804" s="50" t="s">
        <v>1866</v>
      </c>
      <c r="C804" s="50"/>
      <c r="D804" s="50"/>
      <c r="E804" s="50"/>
      <c r="F804" s="50"/>
    </row>
    <row r="805" spans="1:6">
      <c r="A805" s="50" t="s">
        <v>1939</v>
      </c>
      <c r="B805" s="50" t="s">
        <v>1587</v>
      </c>
      <c r="C805" s="50"/>
      <c r="D805" s="50"/>
      <c r="E805" s="50"/>
      <c r="F805" s="50"/>
    </row>
    <row r="806" spans="1:6">
      <c r="A806" s="50" t="s">
        <v>1940</v>
      </c>
      <c r="B806" s="50" t="s">
        <v>1866</v>
      </c>
      <c r="C806" s="50"/>
      <c r="D806" s="50"/>
      <c r="E806" s="50"/>
      <c r="F806" s="50"/>
    </row>
    <row r="807" spans="1:6">
      <c r="A807" s="50" t="s">
        <v>1941</v>
      </c>
      <c r="B807" s="50" t="s">
        <v>1866</v>
      </c>
      <c r="C807" s="50"/>
      <c r="D807" s="50"/>
      <c r="E807" s="50"/>
      <c r="F807" s="50"/>
    </row>
    <row r="808" spans="1:6">
      <c r="A808" s="50" t="s">
        <v>1942</v>
      </c>
      <c r="B808" s="50" t="s">
        <v>1866</v>
      </c>
      <c r="C808" s="50"/>
      <c r="D808" s="50"/>
      <c r="E808" s="50"/>
      <c r="F808" s="50"/>
    </row>
    <row r="809" spans="1:6">
      <c r="A809" s="50" t="s">
        <v>1943</v>
      </c>
      <c r="B809" s="50" t="s">
        <v>1587</v>
      </c>
      <c r="C809" s="50"/>
      <c r="D809" s="50"/>
      <c r="E809" s="50"/>
      <c r="F809" s="50"/>
    </row>
    <row r="810" spans="1:6">
      <c r="A810" s="50" t="s">
        <v>1944</v>
      </c>
      <c r="B810" s="50" t="s">
        <v>1866</v>
      </c>
      <c r="C810" s="50"/>
      <c r="D810" s="50"/>
      <c r="E810" s="50"/>
      <c r="F810" s="50"/>
    </row>
    <row r="811" spans="1:6">
      <c r="A811" s="50" t="s">
        <v>1945</v>
      </c>
      <c r="B811" s="50" t="s">
        <v>1587</v>
      </c>
      <c r="C811" s="50"/>
      <c r="D811" s="50"/>
      <c r="E811" s="50"/>
      <c r="F811" s="50"/>
    </row>
    <row r="812" spans="1:6">
      <c r="A812" s="50" t="s">
        <v>1946</v>
      </c>
      <c r="B812" s="50" t="s">
        <v>1587</v>
      </c>
      <c r="C812" s="50"/>
      <c r="D812" s="50"/>
      <c r="E812" s="50"/>
      <c r="F812" s="50"/>
    </row>
    <row r="813" spans="1:6">
      <c r="A813" s="50" t="s">
        <v>1947</v>
      </c>
      <c r="B813" s="50" t="s">
        <v>1587</v>
      </c>
      <c r="C813" s="50"/>
      <c r="D813" s="50"/>
      <c r="E813" s="50"/>
      <c r="F813" s="50"/>
    </row>
    <row r="814" spans="1:6">
      <c r="A814" s="50" t="s">
        <v>1948</v>
      </c>
      <c r="B814" s="50" t="s">
        <v>1866</v>
      </c>
      <c r="C814" s="50"/>
      <c r="D814" s="50"/>
      <c r="E814" s="50"/>
      <c r="F814" s="50"/>
    </row>
    <row r="815" spans="1:6">
      <c r="A815" s="50" t="s">
        <v>1949</v>
      </c>
      <c r="B815" s="50" t="s">
        <v>1587</v>
      </c>
      <c r="C815" s="50"/>
      <c r="D815" s="50"/>
      <c r="E815" s="50"/>
      <c r="F815" s="50"/>
    </row>
    <row r="816" spans="1:6">
      <c r="A816" s="50" t="s">
        <v>1950</v>
      </c>
      <c r="B816" s="50" t="s">
        <v>1587</v>
      </c>
      <c r="C816" s="50"/>
      <c r="D816" s="50"/>
      <c r="E816" s="50"/>
      <c r="F816" s="50"/>
    </row>
    <row r="817" spans="1:6">
      <c r="A817" s="50" t="s">
        <v>1951</v>
      </c>
      <c r="B817" s="50" t="s">
        <v>1587</v>
      </c>
      <c r="C817" s="50"/>
      <c r="D817" s="50"/>
      <c r="E817" s="50"/>
      <c r="F817" s="50"/>
    </row>
    <row r="818" spans="1:6">
      <c r="A818" s="50" t="s">
        <v>1952</v>
      </c>
      <c r="B818" s="50" t="s">
        <v>1866</v>
      </c>
      <c r="C818" s="50"/>
      <c r="D818" s="50"/>
      <c r="E818" s="50"/>
      <c r="F818" s="50"/>
    </row>
    <row r="819" spans="1:6">
      <c r="A819" s="50" t="s">
        <v>1953</v>
      </c>
      <c r="B819" s="50" t="s">
        <v>1866</v>
      </c>
      <c r="C819" s="50"/>
      <c r="D819" s="50"/>
      <c r="E819" s="50"/>
      <c r="F819" s="50"/>
    </row>
    <row r="820" spans="1:6">
      <c r="A820" s="50" t="s">
        <v>1954</v>
      </c>
      <c r="B820" s="50" t="s">
        <v>1866</v>
      </c>
      <c r="C820" s="50"/>
      <c r="D820" s="50"/>
      <c r="E820" s="50"/>
      <c r="F820" s="50"/>
    </row>
    <row r="821" spans="1:6">
      <c r="A821" s="50" t="s">
        <v>1955</v>
      </c>
      <c r="B821" s="50" t="s">
        <v>1866</v>
      </c>
      <c r="C821" s="50"/>
      <c r="D821" s="50"/>
      <c r="E821" s="50"/>
      <c r="F821" s="50"/>
    </row>
    <row r="822" spans="1:6">
      <c r="A822" s="50" t="s">
        <v>1956</v>
      </c>
      <c r="B822" s="50" t="s">
        <v>1866</v>
      </c>
      <c r="C822" s="50"/>
      <c r="D822" s="50"/>
      <c r="E822" s="50"/>
      <c r="F822" s="50"/>
    </row>
    <row r="823" spans="1:6">
      <c r="A823" s="50" t="s">
        <v>1957</v>
      </c>
      <c r="B823" s="50" t="s">
        <v>1587</v>
      </c>
      <c r="C823" s="50"/>
      <c r="D823" s="50"/>
      <c r="E823" s="50"/>
      <c r="F823" s="50"/>
    </row>
    <row r="824" spans="1:6">
      <c r="A824" s="50" t="s">
        <v>1958</v>
      </c>
      <c r="B824" s="50" t="s">
        <v>1866</v>
      </c>
      <c r="C824" s="50"/>
      <c r="D824" s="50"/>
      <c r="E824" s="50"/>
      <c r="F824" s="50"/>
    </row>
    <row r="825" spans="1:6">
      <c r="A825" s="50" t="s">
        <v>1959</v>
      </c>
      <c r="B825" s="50" t="s">
        <v>1866</v>
      </c>
      <c r="C825" s="50"/>
      <c r="D825" s="50"/>
      <c r="E825" s="50"/>
      <c r="F825" s="50"/>
    </row>
    <row r="826" spans="1:6">
      <c r="A826" s="50" t="s">
        <v>1960</v>
      </c>
      <c r="B826" s="50" t="s">
        <v>1587</v>
      </c>
      <c r="C826" s="50"/>
      <c r="D826" s="50"/>
      <c r="E826" s="50"/>
      <c r="F826" s="50"/>
    </row>
    <row r="827" spans="1:6">
      <c r="A827" s="50" t="s">
        <v>1961</v>
      </c>
      <c r="B827" s="50" t="s">
        <v>1587</v>
      </c>
      <c r="C827" s="50"/>
      <c r="D827" s="50"/>
      <c r="E827" s="50"/>
      <c r="F827" s="50"/>
    </row>
    <row r="828" spans="1:6">
      <c r="A828" s="50" t="s">
        <v>1962</v>
      </c>
      <c r="B828" s="50" t="s">
        <v>1587</v>
      </c>
      <c r="C828" s="50"/>
      <c r="D828" s="50"/>
      <c r="E828" s="50"/>
      <c r="F828" s="50"/>
    </row>
    <row r="829" spans="1:6">
      <c r="A829" s="50" t="s">
        <v>1963</v>
      </c>
      <c r="B829" s="50" t="s">
        <v>1587</v>
      </c>
      <c r="C829" s="50"/>
      <c r="D829" s="50"/>
      <c r="E829" s="50"/>
      <c r="F829" s="50"/>
    </row>
    <row r="830" spans="1:6">
      <c r="A830" s="50" t="s">
        <v>1964</v>
      </c>
      <c r="B830" s="50" t="s">
        <v>1587</v>
      </c>
      <c r="C830" s="50"/>
      <c r="D830" s="50"/>
      <c r="E830" s="50"/>
      <c r="F830" s="50"/>
    </row>
    <row r="831" spans="1:6">
      <c r="A831" s="50" t="s">
        <v>1965</v>
      </c>
      <c r="B831" s="50" t="s">
        <v>1587</v>
      </c>
      <c r="C831" s="50"/>
      <c r="D831" s="50"/>
      <c r="E831" s="50"/>
      <c r="F831" s="50"/>
    </row>
    <row r="832" spans="1:6">
      <c r="A832" s="50" t="s">
        <v>1966</v>
      </c>
      <c r="B832" s="50" t="s">
        <v>1587</v>
      </c>
      <c r="C832" s="50"/>
      <c r="D832" s="50"/>
      <c r="E832" s="50"/>
      <c r="F832" s="50"/>
    </row>
    <row r="833" spans="1:6">
      <c r="A833" s="50" t="s">
        <v>1967</v>
      </c>
      <c r="B833" s="50" t="s">
        <v>1927</v>
      </c>
      <c r="C833" s="50"/>
      <c r="D833" s="50"/>
      <c r="E833" s="50"/>
      <c r="F833" s="50"/>
    </row>
    <row r="834" spans="1:6">
      <c r="A834" s="50" t="s">
        <v>1968</v>
      </c>
      <c r="B834" s="50" t="s">
        <v>1587</v>
      </c>
      <c r="C834" s="50"/>
      <c r="D834" s="50"/>
      <c r="E834" s="50"/>
      <c r="F834" s="50"/>
    </row>
    <row r="835" spans="1:6">
      <c r="A835" s="50" t="s">
        <v>1969</v>
      </c>
      <c r="B835" s="50" t="s">
        <v>1587</v>
      </c>
      <c r="C835" s="50"/>
      <c r="D835" s="50"/>
      <c r="E835" s="50"/>
      <c r="F835" s="50"/>
    </row>
    <row r="836" spans="1:6">
      <c r="A836" s="50" t="s">
        <v>1970</v>
      </c>
      <c r="B836" s="50" t="s">
        <v>1927</v>
      </c>
      <c r="C836" s="50"/>
      <c r="D836" s="50"/>
      <c r="E836" s="50"/>
      <c r="F836" s="50"/>
    </row>
    <row r="837" spans="1:6">
      <c r="A837" s="50" t="s">
        <v>1971</v>
      </c>
      <c r="B837" s="50" t="s">
        <v>1587</v>
      </c>
      <c r="C837" s="50"/>
      <c r="D837" s="50"/>
      <c r="E837" s="50"/>
      <c r="F837" s="50"/>
    </row>
    <row r="838" spans="1:6">
      <c r="A838" s="50" t="s">
        <v>1972</v>
      </c>
      <c r="B838" s="50" t="s">
        <v>1866</v>
      </c>
      <c r="C838" s="50"/>
      <c r="D838" s="50"/>
      <c r="E838" s="50"/>
      <c r="F838" s="50"/>
    </row>
    <row r="839" spans="1:6">
      <c r="A839" s="50" t="s">
        <v>1973</v>
      </c>
      <c r="B839" s="50" t="s">
        <v>1866</v>
      </c>
      <c r="C839" s="50"/>
      <c r="D839" s="50"/>
      <c r="E839" s="50"/>
      <c r="F839" s="50"/>
    </row>
    <row r="840" spans="1:6">
      <c r="A840" s="50" t="s">
        <v>1974</v>
      </c>
      <c r="B840" s="50" t="s">
        <v>1866</v>
      </c>
      <c r="C840" s="50"/>
      <c r="D840" s="50"/>
      <c r="E840" s="50"/>
      <c r="F840" s="50"/>
    </row>
    <row r="841" spans="1:6">
      <c r="A841" s="50" t="s">
        <v>1975</v>
      </c>
      <c r="B841" s="50" t="s">
        <v>1866</v>
      </c>
      <c r="C841" s="50"/>
      <c r="D841" s="50"/>
      <c r="E841" s="50"/>
      <c r="F841" s="50"/>
    </row>
    <row r="842" spans="1:6">
      <c r="A842" s="50" t="s">
        <v>1976</v>
      </c>
      <c r="B842" s="50" t="s">
        <v>1587</v>
      </c>
      <c r="C842" s="50"/>
      <c r="D842" s="50"/>
      <c r="E842" s="50"/>
      <c r="F842" s="50"/>
    </row>
    <row r="843" spans="1:6">
      <c r="A843" s="50" t="s">
        <v>1977</v>
      </c>
      <c r="B843" s="50" t="s">
        <v>1866</v>
      </c>
      <c r="C843" s="50"/>
      <c r="D843" s="50"/>
      <c r="E843" s="50"/>
      <c r="F843" s="50"/>
    </row>
    <row r="844" spans="1:6">
      <c r="A844" s="50" t="s">
        <v>1978</v>
      </c>
      <c r="B844" s="50" t="s">
        <v>1587</v>
      </c>
      <c r="C844" s="50"/>
      <c r="D844" s="50"/>
      <c r="E844" s="50"/>
      <c r="F844" s="50"/>
    </row>
    <row r="845" spans="1:6">
      <c r="A845" s="50" t="s">
        <v>1979</v>
      </c>
      <c r="B845" s="50" t="s">
        <v>1587</v>
      </c>
      <c r="C845" s="50"/>
      <c r="D845" s="50"/>
      <c r="E845" s="50"/>
      <c r="F845" s="50"/>
    </row>
    <row r="846" spans="1:6">
      <c r="A846" s="50" t="s">
        <v>1980</v>
      </c>
      <c r="B846" s="50" t="s">
        <v>1587</v>
      </c>
      <c r="C846" s="50"/>
      <c r="D846" s="50"/>
      <c r="E846" s="50"/>
      <c r="F846" s="50"/>
    </row>
    <row r="847" spans="1:6">
      <c r="A847" s="50" t="s">
        <v>1981</v>
      </c>
      <c r="B847" s="50" t="s">
        <v>1587</v>
      </c>
      <c r="C847" s="50"/>
      <c r="D847" s="50"/>
      <c r="E847" s="50"/>
      <c r="F847" s="50"/>
    </row>
    <row r="848" spans="1:6">
      <c r="A848" s="50" t="s">
        <v>1982</v>
      </c>
      <c r="B848" s="50" t="s">
        <v>1587</v>
      </c>
      <c r="C848" s="50"/>
      <c r="D848" s="50"/>
      <c r="E848" s="50"/>
      <c r="F848" s="50"/>
    </row>
    <row r="849" spans="1:6">
      <c r="A849" s="50" t="s">
        <v>1983</v>
      </c>
      <c r="B849" s="50" t="s">
        <v>1587</v>
      </c>
      <c r="C849" s="50"/>
      <c r="D849" s="50"/>
      <c r="E849" s="50"/>
      <c r="F849" s="50"/>
    </row>
    <row r="850" spans="1:6">
      <c r="A850" s="50" t="s">
        <v>1984</v>
      </c>
      <c r="B850" s="50" t="s">
        <v>1587</v>
      </c>
      <c r="C850" s="50"/>
      <c r="D850" s="50"/>
      <c r="E850" s="50"/>
      <c r="F850" s="50"/>
    </row>
    <row r="851" spans="1:6">
      <c r="A851" s="50" t="s">
        <v>1985</v>
      </c>
      <c r="B851" s="50" t="s">
        <v>1587</v>
      </c>
      <c r="C851" s="50"/>
      <c r="D851" s="50"/>
      <c r="E851" s="50"/>
      <c r="F851" s="50"/>
    </row>
    <row r="852" spans="1:6">
      <c r="A852" s="50" t="s">
        <v>1986</v>
      </c>
      <c r="B852" s="50" t="s">
        <v>1587</v>
      </c>
      <c r="C852" s="50"/>
      <c r="D852" s="50"/>
      <c r="E852" s="50"/>
      <c r="F852" s="50"/>
    </row>
    <row r="853" spans="1:6">
      <c r="A853" s="50" t="s">
        <v>1987</v>
      </c>
      <c r="B853" s="50" t="s">
        <v>1587</v>
      </c>
      <c r="C853" s="50"/>
      <c r="D853" s="50"/>
      <c r="E853" s="50"/>
      <c r="F853" s="50"/>
    </row>
    <row r="854" spans="1:6">
      <c r="A854" s="50" t="s">
        <v>1988</v>
      </c>
      <c r="B854" s="50" t="s">
        <v>1587</v>
      </c>
      <c r="C854" s="50"/>
      <c r="D854" s="50"/>
      <c r="E854" s="50"/>
      <c r="F854" s="50"/>
    </row>
    <row r="855" spans="1:6">
      <c r="A855" s="50" t="s">
        <v>1989</v>
      </c>
      <c r="B855" s="50" t="s">
        <v>1587</v>
      </c>
      <c r="C855" s="50"/>
      <c r="D855" s="50"/>
      <c r="E855" s="50"/>
      <c r="F855" s="50"/>
    </row>
    <row r="856" spans="1:6">
      <c r="A856" s="50" t="s">
        <v>1990</v>
      </c>
      <c r="B856" s="50" t="s">
        <v>1587</v>
      </c>
      <c r="C856" s="50"/>
      <c r="D856" s="50"/>
      <c r="E856" s="50"/>
      <c r="F856" s="50"/>
    </row>
    <row r="857" spans="1:6">
      <c r="A857" s="50" t="s">
        <v>1991</v>
      </c>
      <c r="B857" s="50" t="s">
        <v>1587</v>
      </c>
      <c r="C857" s="50"/>
      <c r="D857" s="50"/>
      <c r="E857" s="50"/>
      <c r="F857" s="50"/>
    </row>
    <row r="858" spans="1:6">
      <c r="A858" s="50" t="s">
        <v>1992</v>
      </c>
      <c r="B858" s="50" t="s">
        <v>1587</v>
      </c>
      <c r="C858" s="50"/>
      <c r="D858" s="50"/>
      <c r="E858" s="50"/>
      <c r="F858" s="50"/>
    </row>
    <row r="859" spans="1:6">
      <c r="A859" s="50" t="s">
        <v>1993</v>
      </c>
      <c r="B859" s="50" t="s">
        <v>1587</v>
      </c>
      <c r="C859" s="50"/>
      <c r="D859" s="50"/>
      <c r="E859" s="50"/>
      <c r="F859" s="50"/>
    </row>
    <row r="860" spans="1:6">
      <c r="A860" s="50" t="s">
        <v>1994</v>
      </c>
      <c r="B860" s="50" t="s">
        <v>1587</v>
      </c>
      <c r="C860" s="50"/>
      <c r="D860" s="50"/>
      <c r="E860" s="50"/>
      <c r="F860" s="50"/>
    </row>
    <row r="861" spans="1:6">
      <c r="A861" s="50" t="s">
        <v>1995</v>
      </c>
      <c r="B861" s="50" t="s">
        <v>1587</v>
      </c>
      <c r="C861" s="50"/>
      <c r="D861" s="50"/>
      <c r="E861" s="50"/>
      <c r="F861" s="50"/>
    </row>
    <row r="862" spans="1:6">
      <c r="A862" s="50" t="s">
        <v>1996</v>
      </c>
      <c r="B862" s="50" t="s">
        <v>1621</v>
      </c>
      <c r="C862" s="50"/>
      <c r="D862" s="50"/>
      <c r="E862" s="50"/>
      <c r="F862" s="50"/>
    </row>
    <row r="863" spans="1:6">
      <c r="A863" s="50" t="s">
        <v>1997</v>
      </c>
      <c r="B863" s="50" t="s">
        <v>1621</v>
      </c>
      <c r="C863" s="50"/>
      <c r="D863" s="50"/>
      <c r="E863" s="50"/>
      <c r="F863" s="50"/>
    </row>
    <row r="864" spans="1:6">
      <c r="A864" s="50" t="s">
        <v>1998</v>
      </c>
      <c r="B864" s="50" t="s">
        <v>1621</v>
      </c>
      <c r="C864" s="50"/>
      <c r="D864" s="50"/>
      <c r="E864" s="50"/>
      <c r="F864" s="50"/>
    </row>
    <row r="865" spans="1:6">
      <c r="A865" s="50" t="s">
        <v>1999</v>
      </c>
      <c r="B865" s="50" t="s">
        <v>1621</v>
      </c>
      <c r="C865" s="50"/>
      <c r="D865" s="50"/>
      <c r="E865" s="50"/>
      <c r="F865" s="50"/>
    </row>
    <row r="866" spans="1:6">
      <c r="A866" s="50" t="s">
        <v>2000</v>
      </c>
      <c r="B866" s="50" t="s">
        <v>1621</v>
      </c>
      <c r="C866" s="50"/>
      <c r="D866" s="50"/>
      <c r="E866" s="50"/>
      <c r="F866" s="50"/>
    </row>
    <row r="867" spans="1:6">
      <c r="A867" s="50" t="s">
        <v>2001</v>
      </c>
      <c r="B867" s="50" t="s">
        <v>1621</v>
      </c>
      <c r="C867" s="50"/>
      <c r="D867" s="50"/>
      <c r="E867" s="50"/>
      <c r="F867" s="50"/>
    </row>
    <row r="868" spans="1:6">
      <c r="A868" s="50" t="s">
        <v>2002</v>
      </c>
      <c r="B868" s="50" t="s">
        <v>1621</v>
      </c>
      <c r="C868" s="50"/>
      <c r="D868" s="50"/>
      <c r="E868" s="50"/>
      <c r="F868" s="50"/>
    </row>
    <row r="869" spans="1:6">
      <c r="A869" s="50" t="s">
        <v>2003</v>
      </c>
      <c r="B869" s="50" t="s">
        <v>1621</v>
      </c>
      <c r="C869" s="50"/>
      <c r="D869" s="50"/>
      <c r="E869" s="50"/>
      <c r="F869" s="50"/>
    </row>
    <row r="870" spans="1:6">
      <c r="A870" s="50" t="s">
        <v>2004</v>
      </c>
      <c r="B870" s="50" t="s">
        <v>1621</v>
      </c>
      <c r="C870" s="50"/>
      <c r="D870" s="50"/>
      <c r="E870" s="50"/>
      <c r="F870" s="50"/>
    </row>
    <row r="871" spans="1:6">
      <c r="A871" s="50" t="s">
        <v>2005</v>
      </c>
      <c r="B871" s="50" t="s">
        <v>1621</v>
      </c>
      <c r="C871" s="50"/>
      <c r="D871" s="50"/>
      <c r="E871" s="50"/>
      <c r="F871" s="50"/>
    </row>
    <row r="872" spans="1:6">
      <c r="A872" s="50" t="s">
        <v>2006</v>
      </c>
      <c r="B872" s="50" t="s">
        <v>1621</v>
      </c>
      <c r="C872" s="50"/>
      <c r="D872" s="50"/>
      <c r="E872" s="50"/>
      <c r="F872" s="50"/>
    </row>
    <row r="873" spans="1:6">
      <c r="A873" s="50" t="s">
        <v>2007</v>
      </c>
      <c r="B873" s="50" t="s">
        <v>1621</v>
      </c>
      <c r="C873" s="50"/>
      <c r="D873" s="50"/>
      <c r="E873" s="50"/>
      <c r="F873" s="50"/>
    </row>
    <row r="874" spans="1:6">
      <c r="A874" s="50" t="s">
        <v>2008</v>
      </c>
      <c r="B874" s="50" t="s">
        <v>1621</v>
      </c>
      <c r="C874" s="50"/>
      <c r="D874" s="50"/>
      <c r="E874" s="50"/>
      <c r="F874" s="50"/>
    </row>
    <row r="875" spans="1:6">
      <c r="A875" s="50" t="s">
        <v>2009</v>
      </c>
      <c r="B875" s="50" t="s">
        <v>1621</v>
      </c>
      <c r="C875" s="50"/>
      <c r="D875" s="50"/>
      <c r="E875" s="50"/>
      <c r="F875" s="50"/>
    </row>
    <row r="876" spans="1:6">
      <c r="A876" s="50" t="s">
        <v>2010</v>
      </c>
      <c r="B876" s="50" t="s">
        <v>1587</v>
      </c>
      <c r="C876" s="50"/>
      <c r="D876" s="50"/>
      <c r="E876" s="50"/>
      <c r="F876" s="50"/>
    </row>
    <row r="877" spans="1:6">
      <c r="A877" s="50" t="s">
        <v>2011</v>
      </c>
      <c r="B877" s="50" t="s">
        <v>1621</v>
      </c>
      <c r="C877" s="50"/>
      <c r="D877" s="50"/>
      <c r="E877" s="50"/>
      <c r="F877" s="50"/>
    </row>
    <row r="878" spans="1:6">
      <c r="A878" s="50" t="s">
        <v>2012</v>
      </c>
      <c r="B878" s="50" t="s">
        <v>1621</v>
      </c>
      <c r="C878" s="50"/>
      <c r="D878" s="50"/>
      <c r="E878" s="50"/>
      <c r="F878" s="50"/>
    </row>
    <row r="879" spans="1:6">
      <c r="A879" s="50" t="s">
        <v>2013</v>
      </c>
      <c r="B879" s="50" t="s">
        <v>1621</v>
      </c>
      <c r="C879" s="50"/>
      <c r="D879" s="50"/>
      <c r="E879" s="50"/>
      <c r="F879" s="50"/>
    </row>
    <row r="880" spans="1:6">
      <c r="A880" s="50" t="s">
        <v>2014</v>
      </c>
      <c r="B880" s="50" t="s">
        <v>1621</v>
      </c>
      <c r="C880" s="50"/>
      <c r="D880" s="50"/>
      <c r="E880" s="50"/>
      <c r="F880" s="50"/>
    </row>
    <row r="881" spans="1:6">
      <c r="A881" s="50" t="s">
        <v>2015</v>
      </c>
      <c r="B881" s="50" t="s">
        <v>1843</v>
      </c>
      <c r="C881" s="50"/>
      <c r="D881" s="50"/>
      <c r="E881" s="50"/>
      <c r="F881" s="50"/>
    </row>
    <row r="882" spans="1:6">
      <c r="A882" s="50" t="s">
        <v>2016</v>
      </c>
      <c r="B882" s="50" t="s">
        <v>1621</v>
      </c>
      <c r="C882" s="50"/>
      <c r="D882" s="50"/>
      <c r="E882" s="50"/>
      <c r="F882" s="50"/>
    </row>
    <row r="883" spans="1:6">
      <c r="A883" s="50" t="s">
        <v>2017</v>
      </c>
      <c r="B883" s="50" t="s">
        <v>1621</v>
      </c>
      <c r="C883" s="50"/>
      <c r="D883" s="50"/>
      <c r="E883" s="50"/>
      <c r="F883" s="50"/>
    </row>
    <row r="884" spans="1:6">
      <c r="A884" s="50" t="s">
        <v>2018</v>
      </c>
      <c r="B884" s="50" t="s">
        <v>1621</v>
      </c>
      <c r="C884" s="50"/>
      <c r="D884" s="50"/>
      <c r="E884" s="50"/>
      <c r="F884" s="50"/>
    </row>
    <row r="885" spans="1:6">
      <c r="A885" s="50" t="s">
        <v>2019</v>
      </c>
      <c r="B885" s="50" t="s">
        <v>1621</v>
      </c>
      <c r="C885" s="50"/>
      <c r="D885" s="50"/>
      <c r="E885" s="50"/>
      <c r="F885" s="50"/>
    </row>
    <row r="886" spans="1:6">
      <c r="A886" s="50" t="s">
        <v>2020</v>
      </c>
      <c r="B886" s="50" t="s">
        <v>1621</v>
      </c>
      <c r="C886" s="50"/>
      <c r="D886" s="50"/>
      <c r="E886" s="50"/>
      <c r="F886" s="50"/>
    </row>
    <row r="887" spans="1:6">
      <c r="A887" s="50" t="s">
        <v>2021</v>
      </c>
      <c r="B887" s="50" t="s">
        <v>1843</v>
      </c>
      <c r="C887" s="50"/>
      <c r="D887" s="50"/>
      <c r="E887" s="50"/>
      <c r="F887" s="50"/>
    </row>
    <row r="888" spans="1:6">
      <c r="A888" s="50" t="s">
        <v>2022</v>
      </c>
      <c r="B888" s="50" t="s">
        <v>1621</v>
      </c>
      <c r="C888" s="50"/>
      <c r="D888" s="50"/>
      <c r="E888" s="50"/>
      <c r="F888" s="50"/>
    </row>
    <row r="889" spans="1:6">
      <c r="A889" s="50" t="s">
        <v>2023</v>
      </c>
      <c r="B889" s="50" t="s">
        <v>1621</v>
      </c>
      <c r="C889" s="50"/>
      <c r="D889" s="50"/>
      <c r="E889" s="50"/>
      <c r="F889" s="50"/>
    </row>
    <row r="890" spans="1:6">
      <c r="A890" s="50" t="s">
        <v>2024</v>
      </c>
      <c r="B890" s="50" t="s">
        <v>1621</v>
      </c>
      <c r="C890" s="50"/>
      <c r="D890" s="50"/>
      <c r="E890" s="50"/>
      <c r="F890" s="50"/>
    </row>
    <row r="891" spans="1:6">
      <c r="A891" s="50" t="s">
        <v>2025</v>
      </c>
      <c r="B891" s="50" t="s">
        <v>1621</v>
      </c>
      <c r="C891" s="50"/>
      <c r="D891" s="50"/>
      <c r="E891" s="50"/>
      <c r="F891" s="50"/>
    </row>
    <row r="892" spans="1:6">
      <c r="A892" s="50" t="s">
        <v>2026</v>
      </c>
      <c r="B892" s="50" t="s">
        <v>1621</v>
      </c>
      <c r="C892" s="50"/>
      <c r="D892" s="50"/>
      <c r="E892" s="50"/>
      <c r="F892" s="50"/>
    </row>
    <row r="893" spans="1:6">
      <c r="A893" s="50" t="s">
        <v>2027</v>
      </c>
      <c r="B893" s="50" t="s">
        <v>1621</v>
      </c>
      <c r="C893" s="50"/>
      <c r="D893" s="50"/>
      <c r="E893" s="50"/>
      <c r="F893" s="50"/>
    </row>
    <row r="894" spans="1:6">
      <c r="A894" s="50" t="s">
        <v>2028</v>
      </c>
      <c r="B894" s="50" t="s">
        <v>1621</v>
      </c>
      <c r="C894" s="50"/>
      <c r="D894" s="50"/>
      <c r="E894" s="50"/>
      <c r="F894" s="50"/>
    </row>
    <row r="895" spans="1:6">
      <c r="A895" s="50" t="s">
        <v>2029</v>
      </c>
      <c r="B895" s="50" t="s">
        <v>1843</v>
      </c>
      <c r="C895" s="50"/>
      <c r="D895" s="50"/>
      <c r="E895" s="50"/>
      <c r="F895" s="50"/>
    </row>
    <row r="896" spans="1:6">
      <c r="A896" s="50" t="s">
        <v>2030</v>
      </c>
      <c r="B896" s="50" t="s">
        <v>1621</v>
      </c>
      <c r="C896" s="50"/>
      <c r="D896" s="50"/>
      <c r="E896" s="50"/>
      <c r="F896" s="50"/>
    </row>
    <row r="897" spans="1:6">
      <c r="A897" s="50" t="s">
        <v>2031</v>
      </c>
      <c r="B897" s="50" t="s">
        <v>1621</v>
      </c>
      <c r="C897" s="50"/>
      <c r="D897" s="50"/>
      <c r="E897" s="50"/>
      <c r="F897" s="50"/>
    </row>
    <row r="898" spans="1:6">
      <c r="A898" s="50" t="s">
        <v>2032</v>
      </c>
      <c r="B898" s="50" t="s">
        <v>1621</v>
      </c>
      <c r="C898" s="50"/>
      <c r="D898" s="50"/>
      <c r="E898" s="50"/>
      <c r="F898" s="50"/>
    </row>
    <row r="899" spans="1:6">
      <c r="A899" s="50" t="s">
        <v>2033</v>
      </c>
      <c r="B899" s="50" t="s">
        <v>1621</v>
      </c>
      <c r="C899" s="50"/>
      <c r="D899" s="50"/>
      <c r="E899" s="50"/>
      <c r="F899" s="50"/>
    </row>
    <row r="900" spans="1:6">
      <c r="A900" s="50" t="s">
        <v>2034</v>
      </c>
      <c r="B900" s="50" t="s">
        <v>1621</v>
      </c>
      <c r="C900" s="50"/>
      <c r="D900" s="50"/>
      <c r="E900" s="50"/>
      <c r="F900" s="50"/>
    </row>
    <row r="901" spans="1:6">
      <c r="A901" s="50" t="s">
        <v>2035</v>
      </c>
      <c r="B901" s="50" t="s">
        <v>1621</v>
      </c>
      <c r="C901" s="50"/>
      <c r="D901" s="50"/>
      <c r="E901" s="50"/>
      <c r="F901" s="50"/>
    </row>
    <row r="902" spans="1:6">
      <c r="A902" s="50" t="s">
        <v>2036</v>
      </c>
      <c r="B902" s="50" t="s">
        <v>1621</v>
      </c>
      <c r="C902" s="50"/>
      <c r="D902" s="50"/>
      <c r="E902" s="50"/>
      <c r="F902" s="50"/>
    </row>
    <row r="903" spans="1:6">
      <c r="A903" s="50" t="s">
        <v>2037</v>
      </c>
      <c r="B903" s="50" t="s">
        <v>1621</v>
      </c>
      <c r="C903" s="50"/>
      <c r="D903" s="50"/>
      <c r="E903" s="50"/>
      <c r="F903" s="50"/>
    </row>
    <row r="904" spans="1:6">
      <c r="A904" s="50" t="s">
        <v>2038</v>
      </c>
      <c r="B904" s="50" t="s">
        <v>1621</v>
      </c>
      <c r="C904" s="50"/>
      <c r="D904" s="50"/>
      <c r="E904" s="50"/>
      <c r="F904" s="50"/>
    </row>
    <row r="905" spans="1:6">
      <c r="A905" s="50" t="s">
        <v>2039</v>
      </c>
      <c r="B905" s="50" t="s">
        <v>1621</v>
      </c>
      <c r="C905" s="50"/>
      <c r="D905" s="50"/>
      <c r="E905" s="50"/>
      <c r="F905" s="50"/>
    </row>
    <row r="906" spans="1:6">
      <c r="A906" s="50" t="s">
        <v>2040</v>
      </c>
      <c r="B906" s="50" t="s">
        <v>1621</v>
      </c>
      <c r="C906" s="50"/>
      <c r="D906" s="50"/>
      <c r="E906" s="50"/>
      <c r="F906" s="50"/>
    </row>
    <row r="907" spans="1:6">
      <c r="A907" s="50" t="s">
        <v>2041</v>
      </c>
      <c r="B907" s="50" t="s">
        <v>1621</v>
      </c>
      <c r="C907" s="50"/>
      <c r="D907" s="50"/>
      <c r="E907" s="50"/>
      <c r="F907" s="50"/>
    </row>
    <row r="908" spans="1:6">
      <c r="A908" s="50" t="s">
        <v>2042</v>
      </c>
      <c r="B908" s="50" t="s">
        <v>1621</v>
      </c>
      <c r="C908" s="50"/>
      <c r="D908" s="50"/>
      <c r="E908" s="50"/>
      <c r="F908" s="50"/>
    </row>
    <row r="909" spans="1:6">
      <c r="A909" s="50" t="s">
        <v>2043</v>
      </c>
      <c r="B909" s="50" t="s">
        <v>1621</v>
      </c>
      <c r="C909" s="50"/>
      <c r="D909" s="50"/>
      <c r="E909" s="50"/>
      <c r="F909" s="50"/>
    </row>
    <row r="910" spans="1:6">
      <c r="A910" s="50" t="s">
        <v>2044</v>
      </c>
      <c r="B910" s="50" t="s">
        <v>1621</v>
      </c>
      <c r="C910" s="50"/>
      <c r="D910" s="50"/>
      <c r="E910" s="50"/>
      <c r="F910" s="50"/>
    </row>
    <row r="911" spans="1:6">
      <c r="A911" s="50" t="s">
        <v>2045</v>
      </c>
      <c r="B911" s="50" t="s">
        <v>1621</v>
      </c>
      <c r="C911" s="50"/>
      <c r="D911" s="50"/>
      <c r="E911" s="50"/>
      <c r="F911" s="50"/>
    </row>
    <row r="912" spans="1:6">
      <c r="A912" s="50" t="s">
        <v>2046</v>
      </c>
      <c r="B912" s="50" t="s">
        <v>1621</v>
      </c>
      <c r="C912" s="50"/>
      <c r="D912" s="50"/>
      <c r="E912" s="50"/>
      <c r="F912" s="50"/>
    </row>
    <row r="913" spans="1:6">
      <c r="A913" s="50" t="s">
        <v>2047</v>
      </c>
      <c r="B913" s="50" t="s">
        <v>1621</v>
      </c>
      <c r="C913" s="50"/>
      <c r="D913" s="50"/>
      <c r="E913" s="50"/>
      <c r="F913" s="50"/>
    </row>
    <row r="914" spans="1:6">
      <c r="A914" s="50" t="s">
        <v>2048</v>
      </c>
      <c r="B914" s="50" t="s">
        <v>1621</v>
      </c>
      <c r="C914" s="50"/>
      <c r="D914" s="50"/>
      <c r="E914" s="50"/>
      <c r="F914" s="50"/>
    </row>
    <row r="915" spans="1:6">
      <c r="A915" s="50" t="s">
        <v>2049</v>
      </c>
      <c r="B915" s="50" t="s">
        <v>1621</v>
      </c>
      <c r="C915" s="50"/>
      <c r="D915" s="50"/>
      <c r="E915" s="50"/>
      <c r="F915" s="50"/>
    </row>
    <row r="916" spans="1:6">
      <c r="A916" s="50" t="s">
        <v>2050</v>
      </c>
      <c r="B916" s="50" t="s">
        <v>1621</v>
      </c>
      <c r="C916" s="50"/>
      <c r="D916" s="50"/>
      <c r="E916" s="50"/>
      <c r="F916" s="50"/>
    </row>
    <row r="917" spans="1:6">
      <c r="A917" s="50" t="s">
        <v>2051</v>
      </c>
      <c r="B917" s="50" t="s">
        <v>1621</v>
      </c>
      <c r="C917" s="50"/>
      <c r="D917" s="50"/>
      <c r="E917" s="50"/>
      <c r="F917" s="50"/>
    </row>
    <row r="918" spans="1:6">
      <c r="A918" s="50" t="s">
        <v>2052</v>
      </c>
      <c r="B918" s="50" t="s">
        <v>2053</v>
      </c>
      <c r="C918" s="50"/>
      <c r="D918" s="50"/>
      <c r="E918" s="50"/>
      <c r="F918" s="50"/>
    </row>
    <row r="919" spans="1:6">
      <c r="A919" s="50" t="s">
        <v>2054</v>
      </c>
      <c r="B919" s="50" t="s">
        <v>2053</v>
      </c>
      <c r="C919" s="50"/>
      <c r="D919" s="50"/>
      <c r="E919" s="50"/>
      <c r="F919" s="50"/>
    </row>
    <row r="920" spans="1:6">
      <c r="A920" s="50" t="s">
        <v>2055</v>
      </c>
      <c r="B920" s="50" t="s">
        <v>2053</v>
      </c>
      <c r="C920" s="50"/>
      <c r="D920" s="50"/>
      <c r="E920" s="50"/>
      <c r="F920" s="50"/>
    </row>
    <row r="921" spans="1:6">
      <c r="A921" s="50" t="s">
        <v>2056</v>
      </c>
      <c r="B921" s="50" t="s">
        <v>1312</v>
      </c>
      <c r="C921" s="50"/>
      <c r="D921" s="50"/>
      <c r="E921" s="50"/>
      <c r="F921" s="50"/>
    </row>
    <row r="922" spans="1:6">
      <c r="A922" s="50" t="s">
        <v>2057</v>
      </c>
      <c r="B922" s="50" t="s">
        <v>1312</v>
      </c>
      <c r="C922" s="50"/>
      <c r="D922" s="50"/>
      <c r="E922" s="50"/>
      <c r="F922" s="50"/>
    </row>
    <row r="923" spans="1:6">
      <c r="A923" s="50" t="s">
        <v>2058</v>
      </c>
      <c r="B923" s="50" t="s">
        <v>2053</v>
      </c>
      <c r="C923" s="50"/>
      <c r="D923" s="50"/>
      <c r="E923" s="50"/>
      <c r="F923" s="50"/>
    </row>
    <row r="924" spans="1:6">
      <c r="A924" s="50" t="s">
        <v>2059</v>
      </c>
      <c r="B924" s="50" t="s">
        <v>2053</v>
      </c>
      <c r="C924" s="50"/>
      <c r="D924" s="50"/>
      <c r="E924" s="50"/>
      <c r="F924" s="50"/>
    </row>
    <row r="925" spans="1:6">
      <c r="A925" s="50" t="s">
        <v>2060</v>
      </c>
      <c r="B925" s="50" t="s">
        <v>2053</v>
      </c>
      <c r="C925" s="50"/>
      <c r="D925" s="50"/>
      <c r="E925" s="50"/>
      <c r="F925" s="50"/>
    </row>
    <row r="926" spans="1:6">
      <c r="A926" s="50" t="s">
        <v>2061</v>
      </c>
      <c r="B926" s="50" t="s">
        <v>2053</v>
      </c>
      <c r="C926" s="50"/>
      <c r="D926" s="50"/>
      <c r="E926" s="50"/>
      <c r="F926" s="50"/>
    </row>
    <row r="927" spans="1:6">
      <c r="A927" s="50" t="s">
        <v>2062</v>
      </c>
      <c r="B927" s="50" t="s">
        <v>2053</v>
      </c>
      <c r="C927" s="50"/>
      <c r="D927" s="50"/>
      <c r="E927" s="50"/>
      <c r="F927" s="50"/>
    </row>
    <row r="928" spans="1:6">
      <c r="A928" s="50" t="s">
        <v>2063</v>
      </c>
      <c r="B928" s="50" t="s">
        <v>1312</v>
      </c>
      <c r="C928" s="50"/>
      <c r="D928" s="50"/>
      <c r="E928" s="50"/>
      <c r="F928" s="50"/>
    </row>
    <row r="929" spans="1:6">
      <c r="A929" s="50" t="s">
        <v>2064</v>
      </c>
      <c r="B929" s="50" t="s">
        <v>2053</v>
      </c>
      <c r="C929" s="50"/>
      <c r="D929" s="50"/>
      <c r="E929" s="50"/>
      <c r="F929" s="50"/>
    </row>
    <row r="930" spans="1:6">
      <c r="A930" s="50" t="s">
        <v>2065</v>
      </c>
      <c r="B930" s="50" t="s">
        <v>1312</v>
      </c>
      <c r="C930" s="50"/>
      <c r="D930" s="50"/>
      <c r="E930" s="50"/>
      <c r="F930" s="50"/>
    </row>
    <row r="931" spans="1:6">
      <c r="A931" s="50" t="s">
        <v>2066</v>
      </c>
      <c r="B931" s="50" t="s">
        <v>2053</v>
      </c>
      <c r="C931" s="50"/>
      <c r="D931" s="50"/>
      <c r="E931" s="50"/>
      <c r="F931" s="50"/>
    </row>
    <row r="932" spans="1:6">
      <c r="A932" s="50" t="s">
        <v>2067</v>
      </c>
      <c r="B932" s="50" t="s">
        <v>2053</v>
      </c>
      <c r="C932" s="50"/>
      <c r="D932" s="50"/>
      <c r="E932" s="50"/>
      <c r="F932" s="50"/>
    </row>
    <row r="933" spans="1:6">
      <c r="A933" s="50" t="s">
        <v>2068</v>
      </c>
      <c r="B933" s="50" t="s">
        <v>2053</v>
      </c>
      <c r="C933" s="50"/>
      <c r="D933" s="50"/>
      <c r="E933" s="50"/>
      <c r="F933" s="50"/>
    </row>
    <row r="934" spans="1:6">
      <c r="A934" s="50" t="s">
        <v>2069</v>
      </c>
      <c r="B934" s="50" t="s">
        <v>2053</v>
      </c>
      <c r="C934" s="50"/>
      <c r="D934" s="50"/>
      <c r="E934" s="50"/>
      <c r="F934" s="50"/>
    </row>
    <row r="935" spans="1:6">
      <c r="A935" s="50" t="s">
        <v>2070</v>
      </c>
      <c r="B935" s="50" t="s">
        <v>2053</v>
      </c>
      <c r="C935" s="50"/>
      <c r="D935" s="50"/>
      <c r="E935" s="50"/>
      <c r="F935" s="50"/>
    </row>
    <row r="936" spans="1:6">
      <c r="A936" s="50" t="s">
        <v>2071</v>
      </c>
      <c r="B936" s="50" t="s">
        <v>2053</v>
      </c>
      <c r="C936" s="50"/>
      <c r="D936" s="50"/>
      <c r="E936" s="50"/>
      <c r="F936" s="50"/>
    </row>
    <row r="937" spans="1:6">
      <c r="A937" s="50" t="s">
        <v>2072</v>
      </c>
      <c r="B937" s="50" t="s">
        <v>1312</v>
      </c>
      <c r="C937" s="50"/>
      <c r="D937" s="50"/>
      <c r="E937" s="50"/>
      <c r="F937" s="50"/>
    </row>
    <row r="938" spans="1:6">
      <c r="A938" s="50" t="s">
        <v>2073</v>
      </c>
      <c r="B938" s="50" t="s">
        <v>1312</v>
      </c>
      <c r="C938" s="50"/>
      <c r="D938" s="50"/>
      <c r="E938" s="50"/>
      <c r="F938" s="50"/>
    </row>
    <row r="939" spans="1:6">
      <c r="A939" s="50" t="s">
        <v>2074</v>
      </c>
      <c r="B939" s="50" t="s">
        <v>1312</v>
      </c>
      <c r="C939" s="50"/>
      <c r="D939" s="50"/>
      <c r="E939" s="50"/>
      <c r="F939" s="50"/>
    </row>
    <row r="940" spans="1:6">
      <c r="A940" s="50" t="s">
        <v>2075</v>
      </c>
      <c r="B940" s="50" t="s">
        <v>2053</v>
      </c>
      <c r="C940" s="50"/>
      <c r="D940" s="50"/>
      <c r="E940" s="50"/>
      <c r="F940" s="50"/>
    </row>
    <row r="941" spans="1:6">
      <c r="A941" s="50" t="s">
        <v>2076</v>
      </c>
      <c r="B941" s="50" t="s">
        <v>2053</v>
      </c>
      <c r="C941" s="50"/>
      <c r="D941" s="50"/>
      <c r="E941" s="50"/>
      <c r="F941" s="50"/>
    </row>
    <row r="942" spans="1:6">
      <c r="A942" s="50" t="s">
        <v>2077</v>
      </c>
      <c r="B942" s="50" t="s">
        <v>2053</v>
      </c>
      <c r="C942" s="50"/>
      <c r="D942" s="50"/>
      <c r="E942" s="50"/>
      <c r="F942" s="50"/>
    </row>
    <row r="943" spans="1:6">
      <c r="A943" s="50" t="s">
        <v>2078</v>
      </c>
      <c r="B943" s="50" t="s">
        <v>1312</v>
      </c>
      <c r="C943" s="50"/>
      <c r="D943" s="50"/>
      <c r="E943" s="50"/>
      <c r="F943" s="50"/>
    </row>
    <row r="944" spans="1:6">
      <c r="A944" s="50" t="s">
        <v>2079</v>
      </c>
      <c r="B944" s="50" t="s">
        <v>1312</v>
      </c>
      <c r="C944" s="50"/>
      <c r="D944" s="50"/>
      <c r="E944" s="50"/>
      <c r="F944" s="50"/>
    </row>
    <row r="945" spans="1:6">
      <c r="A945" s="50" t="s">
        <v>2080</v>
      </c>
      <c r="B945" s="50" t="s">
        <v>1312</v>
      </c>
      <c r="C945" s="50"/>
      <c r="D945" s="50"/>
      <c r="E945" s="50"/>
      <c r="F945" s="50"/>
    </row>
    <row r="946" spans="1:6">
      <c r="A946" s="50" t="s">
        <v>2081</v>
      </c>
      <c r="B946" s="50" t="s">
        <v>1312</v>
      </c>
      <c r="C946" s="50"/>
      <c r="D946" s="50"/>
      <c r="E946" s="50"/>
      <c r="F946" s="50"/>
    </row>
    <row r="947" spans="1:6">
      <c r="A947" s="50" t="s">
        <v>2082</v>
      </c>
      <c r="B947" s="50" t="s">
        <v>2053</v>
      </c>
      <c r="C947" s="50"/>
      <c r="D947" s="50"/>
      <c r="E947" s="50"/>
      <c r="F947" s="50"/>
    </row>
    <row r="948" spans="1:6">
      <c r="A948" s="50" t="s">
        <v>2083</v>
      </c>
      <c r="B948" s="50" t="s">
        <v>2053</v>
      </c>
      <c r="C948" s="50"/>
      <c r="D948" s="50"/>
      <c r="E948" s="50"/>
      <c r="F948" s="50"/>
    </row>
    <row r="949" spans="1:6">
      <c r="A949" s="50" t="s">
        <v>2084</v>
      </c>
      <c r="B949" s="50" t="s">
        <v>2053</v>
      </c>
      <c r="C949" s="50"/>
      <c r="D949" s="50"/>
      <c r="E949" s="50"/>
      <c r="F949" s="50"/>
    </row>
    <row r="950" spans="1:6">
      <c r="A950" s="50" t="s">
        <v>2085</v>
      </c>
      <c r="B950" s="50" t="s">
        <v>2053</v>
      </c>
      <c r="C950" s="50"/>
      <c r="D950" s="50"/>
      <c r="E950" s="50"/>
      <c r="F950" s="50"/>
    </row>
    <row r="951" spans="1:6">
      <c r="A951" s="50" t="s">
        <v>2086</v>
      </c>
      <c r="B951" s="50" t="s">
        <v>2053</v>
      </c>
      <c r="C951" s="50"/>
      <c r="D951" s="50"/>
      <c r="E951" s="50"/>
      <c r="F951" s="50"/>
    </row>
    <row r="952" spans="1:6">
      <c r="A952" s="50" t="s">
        <v>2087</v>
      </c>
      <c r="B952" s="50" t="s">
        <v>1312</v>
      </c>
      <c r="C952" s="50"/>
      <c r="D952" s="50"/>
      <c r="E952" s="50"/>
      <c r="F952" s="50"/>
    </row>
    <row r="953" spans="1:6">
      <c r="A953" s="50" t="s">
        <v>2088</v>
      </c>
      <c r="B953" s="50" t="s">
        <v>2053</v>
      </c>
      <c r="C953" s="50"/>
      <c r="D953" s="50"/>
      <c r="E953" s="50"/>
      <c r="F953" s="50"/>
    </row>
    <row r="954" spans="1:6">
      <c r="A954" s="50" t="s">
        <v>2089</v>
      </c>
      <c r="B954" s="50" t="s">
        <v>1312</v>
      </c>
      <c r="C954" s="50"/>
      <c r="D954" s="50"/>
      <c r="E954" s="50"/>
      <c r="F954" s="50"/>
    </row>
    <row r="955" spans="1:6">
      <c r="A955" s="50" t="s">
        <v>2090</v>
      </c>
      <c r="B955" s="50" t="s">
        <v>1312</v>
      </c>
      <c r="C955" s="50"/>
      <c r="D955" s="50"/>
      <c r="E955" s="50"/>
      <c r="F955" s="50"/>
    </row>
    <row r="956" spans="1:6">
      <c r="A956" s="50" t="s">
        <v>2091</v>
      </c>
      <c r="B956" s="50" t="s">
        <v>1312</v>
      </c>
      <c r="C956" s="50"/>
      <c r="D956" s="50"/>
      <c r="E956" s="50"/>
      <c r="F956" s="50"/>
    </row>
    <row r="957" spans="1:6">
      <c r="A957" s="50" t="s">
        <v>2092</v>
      </c>
      <c r="B957" s="50" t="s">
        <v>1312</v>
      </c>
      <c r="C957" s="50"/>
      <c r="D957" s="50"/>
      <c r="E957" s="50"/>
      <c r="F957" s="50"/>
    </row>
    <row r="958" spans="1:6">
      <c r="A958" s="50" t="s">
        <v>2093</v>
      </c>
      <c r="B958" s="50" t="s">
        <v>1312</v>
      </c>
      <c r="C958" s="50"/>
      <c r="D958" s="50"/>
      <c r="E958" s="50"/>
      <c r="F958" s="50"/>
    </row>
    <row r="959" spans="1:6">
      <c r="A959" s="50" t="s">
        <v>2094</v>
      </c>
      <c r="B959" s="50" t="s">
        <v>1312</v>
      </c>
      <c r="C959" s="50"/>
      <c r="D959" s="50"/>
      <c r="E959" s="50"/>
      <c r="F959" s="50"/>
    </row>
    <row r="960" spans="1:6">
      <c r="A960" s="50" t="s">
        <v>2095</v>
      </c>
      <c r="B960" s="50" t="s">
        <v>1312</v>
      </c>
      <c r="C960" s="50"/>
      <c r="D960" s="50"/>
      <c r="E960" s="50"/>
      <c r="F960" s="50"/>
    </row>
    <row r="961" spans="1:6">
      <c r="A961" s="50" t="s">
        <v>2096</v>
      </c>
      <c r="B961" s="50" t="s">
        <v>2053</v>
      </c>
      <c r="C961" s="50"/>
      <c r="D961" s="50"/>
      <c r="E961" s="50"/>
      <c r="F961" s="50"/>
    </row>
    <row r="962" spans="1:6">
      <c r="A962" s="50" t="s">
        <v>2097</v>
      </c>
      <c r="B962" s="50" t="s">
        <v>2053</v>
      </c>
      <c r="C962" s="50"/>
      <c r="D962" s="50"/>
      <c r="E962" s="50"/>
      <c r="F962" s="50"/>
    </row>
    <row r="963" spans="1:6">
      <c r="A963" s="50" t="s">
        <v>2098</v>
      </c>
      <c r="B963" s="50" t="s">
        <v>2053</v>
      </c>
      <c r="C963" s="50"/>
      <c r="D963" s="50"/>
      <c r="E963" s="50"/>
      <c r="F963" s="50"/>
    </row>
    <row r="964" spans="1:6">
      <c r="A964" s="50" t="s">
        <v>2099</v>
      </c>
      <c r="B964" s="50" t="s">
        <v>2053</v>
      </c>
      <c r="C964" s="50"/>
      <c r="D964" s="50"/>
      <c r="E964" s="50"/>
      <c r="F964" s="50"/>
    </row>
    <row r="965" spans="1:6">
      <c r="A965" s="50" t="s">
        <v>2100</v>
      </c>
      <c r="B965" s="50" t="s">
        <v>2053</v>
      </c>
      <c r="C965" s="50"/>
      <c r="D965" s="50"/>
      <c r="E965" s="50"/>
      <c r="F965" s="50"/>
    </row>
    <row r="966" spans="1:6">
      <c r="A966" s="50" t="s">
        <v>2101</v>
      </c>
      <c r="B966" s="50" t="s">
        <v>2053</v>
      </c>
      <c r="C966" s="50"/>
      <c r="D966" s="50"/>
      <c r="E966" s="50"/>
      <c r="F966" s="50"/>
    </row>
    <row r="967" spans="1:6">
      <c r="A967" s="50" t="s">
        <v>2102</v>
      </c>
      <c r="B967" s="50" t="s">
        <v>2053</v>
      </c>
      <c r="C967" s="50"/>
      <c r="D967" s="50"/>
      <c r="E967" s="50"/>
      <c r="F967" s="50"/>
    </row>
    <row r="968" spans="1:6">
      <c r="A968" s="50" t="s">
        <v>2103</v>
      </c>
      <c r="B968" s="50" t="s">
        <v>2053</v>
      </c>
      <c r="C968" s="50"/>
      <c r="D968" s="50"/>
      <c r="E968" s="50"/>
      <c r="F968" s="50"/>
    </row>
    <row r="969" spans="1:6">
      <c r="A969" s="50" t="s">
        <v>2104</v>
      </c>
      <c r="B969" s="50" t="s">
        <v>1312</v>
      </c>
      <c r="C969" s="50"/>
      <c r="D969" s="50"/>
      <c r="E969" s="50"/>
      <c r="F969" s="50"/>
    </row>
    <row r="970" spans="1:6">
      <c r="A970" s="50" t="s">
        <v>2105</v>
      </c>
      <c r="B970" s="50" t="s">
        <v>1312</v>
      </c>
      <c r="C970" s="50"/>
      <c r="D970" s="50"/>
      <c r="E970" s="50"/>
      <c r="F970" s="50"/>
    </row>
    <row r="971" spans="1:6">
      <c r="A971" s="50" t="s">
        <v>2106</v>
      </c>
      <c r="B971" s="50" t="s">
        <v>1312</v>
      </c>
      <c r="C971" s="50"/>
      <c r="D971" s="50"/>
      <c r="E971" s="50"/>
      <c r="F971" s="50"/>
    </row>
    <row r="972" spans="1:6">
      <c r="A972" s="50" t="s">
        <v>2107</v>
      </c>
      <c r="B972" s="50" t="s">
        <v>2053</v>
      </c>
      <c r="C972" s="50"/>
      <c r="D972" s="50"/>
      <c r="E972" s="50"/>
      <c r="F972" s="50"/>
    </row>
    <row r="973" spans="1:6">
      <c r="A973" s="50" t="s">
        <v>2108</v>
      </c>
      <c r="B973" s="50" t="s">
        <v>2053</v>
      </c>
      <c r="C973" s="50"/>
      <c r="D973" s="50"/>
      <c r="E973" s="50"/>
      <c r="F973" s="50"/>
    </row>
    <row r="974" spans="1:6">
      <c r="A974" s="50" t="s">
        <v>2109</v>
      </c>
      <c r="B974" s="50" t="s">
        <v>2053</v>
      </c>
      <c r="C974" s="50"/>
      <c r="D974" s="50"/>
      <c r="E974" s="50"/>
      <c r="F974" s="50"/>
    </row>
    <row r="975" spans="1:6">
      <c r="A975" s="50" t="s">
        <v>2110</v>
      </c>
      <c r="B975" s="50" t="s">
        <v>2053</v>
      </c>
      <c r="C975" s="50"/>
      <c r="D975" s="50"/>
      <c r="E975" s="50"/>
      <c r="F975" s="50"/>
    </row>
    <row r="976" spans="1:6">
      <c r="A976" s="50" t="s">
        <v>2111</v>
      </c>
      <c r="B976" s="50" t="s">
        <v>2053</v>
      </c>
      <c r="C976" s="50"/>
      <c r="D976" s="50"/>
      <c r="E976" s="50"/>
      <c r="F976" s="50"/>
    </row>
    <row r="977" spans="1:6">
      <c r="A977" s="50" t="s">
        <v>2112</v>
      </c>
      <c r="B977" s="50" t="s">
        <v>2053</v>
      </c>
      <c r="C977" s="50"/>
      <c r="D977" s="50"/>
      <c r="E977" s="50"/>
      <c r="F977" s="50"/>
    </row>
    <row r="978" spans="1:6">
      <c r="A978" s="50" t="s">
        <v>2113</v>
      </c>
      <c r="B978" s="50" t="s">
        <v>1312</v>
      </c>
      <c r="C978" s="50"/>
      <c r="D978" s="50"/>
      <c r="E978" s="50"/>
      <c r="F978" s="50"/>
    </row>
    <row r="979" spans="1:6">
      <c r="A979" s="50" t="s">
        <v>2114</v>
      </c>
      <c r="B979" s="50" t="s">
        <v>2053</v>
      </c>
      <c r="C979" s="50"/>
      <c r="D979" s="50"/>
      <c r="E979" s="50"/>
      <c r="F979" s="50"/>
    </row>
    <row r="980" spans="1:6">
      <c r="A980" s="50" t="s">
        <v>2115</v>
      </c>
      <c r="B980" s="50" t="s">
        <v>1312</v>
      </c>
      <c r="C980" s="50"/>
      <c r="D980" s="50"/>
      <c r="E980" s="50"/>
      <c r="F980" s="50"/>
    </row>
    <row r="981" spans="1:6">
      <c r="A981" s="50" t="s">
        <v>2116</v>
      </c>
      <c r="B981" s="50" t="s">
        <v>1312</v>
      </c>
      <c r="C981" s="50"/>
      <c r="D981" s="50"/>
      <c r="E981" s="50"/>
      <c r="F981" s="50"/>
    </row>
    <row r="982" spans="1:6">
      <c r="A982" s="50" t="s">
        <v>2117</v>
      </c>
      <c r="B982" s="50" t="s">
        <v>1312</v>
      </c>
      <c r="C982" s="50"/>
      <c r="D982" s="50"/>
      <c r="E982" s="50"/>
      <c r="F982" s="50"/>
    </row>
    <row r="983" spans="1:6">
      <c r="A983" s="50" t="s">
        <v>2118</v>
      </c>
      <c r="B983" s="50" t="s">
        <v>1312</v>
      </c>
      <c r="C983" s="50"/>
      <c r="D983" s="50"/>
      <c r="E983" s="50"/>
      <c r="F983" s="50"/>
    </row>
    <row r="984" spans="1:6">
      <c r="A984" s="50" t="s">
        <v>2119</v>
      </c>
      <c r="B984" s="50" t="s">
        <v>1312</v>
      </c>
      <c r="C984" s="50"/>
      <c r="D984" s="50"/>
      <c r="E984" s="50"/>
      <c r="F984" s="50"/>
    </row>
    <row r="985" spans="1:6">
      <c r="A985" s="50" t="s">
        <v>2120</v>
      </c>
      <c r="B985" s="50" t="s">
        <v>1312</v>
      </c>
      <c r="C985" s="50"/>
      <c r="D985" s="50"/>
      <c r="E985" s="50"/>
      <c r="F985" s="50"/>
    </row>
    <row r="986" spans="1:6">
      <c r="A986" s="50" t="s">
        <v>2121</v>
      </c>
      <c r="B986" s="50" t="s">
        <v>1312</v>
      </c>
      <c r="C986" s="50"/>
      <c r="D986" s="50"/>
      <c r="E986" s="50"/>
      <c r="F986" s="50"/>
    </row>
    <row r="987" spans="1:6">
      <c r="A987" s="50" t="s">
        <v>2122</v>
      </c>
      <c r="B987" s="50" t="s">
        <v>1312</v>
      </c>
      <c r="C987" s="50"/>
      <c r="D987" s="50"/>
      <c r="E987" s="50"/>
      <c r="F987" s="50"/>
    </row>
    <row r="988" spans="1:6">
      <c r="A988" s="50" t="s">
        <v>2123</v>
      </c>
      <c r="B988" s="50" t="s">
        <v>1312</v>
      </c>
      <c r="C988" s="50"/>
      <c r="D988" s="50"/>
      <c r="E988" s="50"/>
      <c r="F988" s="50"/>
    </row>
    <row r="989" spans="1:6">
      <c r="A989" s="50" t="s">
        <v>2124</v>
      </c>
      <c r="B989" s="50" t="s">
        <v>1312</v>
      </c>
      <c r="C989" s="50"/>
      <c r="D989" s="50"/>
      <c r="E989" s="50"/>
      <c r="F989" s="50"/>
    </row>
    <row r="990" spans="1:6">
      <c r="A990" s="50" t="s">
        <v>2125</v>
      </c>
      <c r="B990" s="50" t="s">
        <v>1312</v>
      </c>
      <c r="C990" s="50"/>
      <c r="D990" s="50"/>
      <c r="E990" s="50"/>
      <c r="F990" s="50"/>
    </row>
    <row r="991" spans="1:6">
      <c r="A991" s="50" t="s">
        <v>2126</v>
      </c>
      <c r="B991" s="50" t="s">
        <v>1312</v>
      </c>
      <c r="C991" s="50"/>
      <c r="D991" s="50"/>
      <c r="E991" s="50"/>
      <c r="F991" s="50"/>
    </row>
    <row r="992" spans="1:6">
      <c r="A992" s="50" t="s">
        <v>2127</v>
      </c>
      <c r="B992" s="50" t="s">
        <v>1312</v>
      </c>
      <c r="C992" s="50"/>
      <c r="D992" s="50"/>
      <c r="E992" s="50"/>
      <c r="F992" s="50"/>
    </row>
    <row r="993" spans="1:6">
      <c r="A993" s="50" t="s">
        <v>2128</v>
      </c>
      <c r="B993" s="50" t="s">
        <v>1312</v>
      </c>
      <c r="C993" s="50"/>
      <c r="D993" s="50"/>
      <c r="E993" s="50"/>
      <c r="F993" s="50"/>
    </row>
    <row r="994" spans="1:6">
      <c r="A994" s="50" t="s">
        <v>2129</v>
      </c>
      <c r="B994" s="50" t="s">
        <v>1312</v>
      </c>
      <c r="C994" s="50"/>
      <c r="D994" s="50"/>
      <c r="E994" s="50"/>
      <c r="F994" s="50"/>
    </row>
    <row r="995" spans="1:6">
      <c r="A995" s="50" t="s">
        <v>2130</v>
      </c>
      <c r="B995" s="50" t="s">
        <v>1312</v>
      </c>
      <c r="C995" s="50"/>
      <c r="D995" s="50"/>
      <c r="E995" s="50"/>
      <c r="F995" s="50"/>
    </row>
    <row r="996" spans="1:6">
      <c r="A996" s="50" t="s">
        <v>2131</v>
      </c>
      <c r="B996" s="50" t="s">
        <v>1312</v>
      </c>
      <c r="C996" s="50"/>
      <c r="D996" s="50"/>
      <c r="E996" s="50"/>
      <c r="F996" s="50"/>
    </row>
    <row r="997" spans="1:6">
      <c r="A997" s="50" t="s">
        <v>2132</v>
      </c>
      <c r="B997" s="50" t="s">
        <v>1312</v>
      </c>
      <c r="C997" s="50"/>
      <c r="D997" s="50"/>
      <c r="E997" s="50"/>
      <c r="F997" s="50"/>
    </row>
    <row r="998" spans="1:6">
      <c r="A998" s="50" t="s">
        <v>2133</v>
      </c>
      <c r="B998" s="50" t="s">
        <v>1312</v>
      </c>
      <c r="C998" s="50"/>
      <c r="D998" s="50"/>
      <c r="E998" s="50"/>
      <c r="F998" s="50"/>
    </row>
    <row r="999" spans="1:6">
      <c r="A999" s="50" t="s">
        <v>2134</v>
      </c>
      <c r="B999" s="50" t="s">
        <v>1312</v>
      </c>
      <c r="C999" s="50"/>
      <c r="D999" s="50"/>
      <c r="E999" s="50"/>
      <c r="F999" s="50"/>
    </row>
    <row r="1000" spans="1:6">
      <c r="A1000" s="50" t="s">
        <v>2135</v>
      </c>
      <c r="B1000" s="50" t="s">
        <v>1312</v>
      </c>
      <c r="C1000" s="50"/>
      <c r="D1000" s="50"/>
      <c r="E1000" s="50"/>
      <c r="F1000" s="50"/>
    </row>
    <row r="1001" spans="1:6">
      <c r="A1001" s="50" t="s">
        <v>2136</v>
      </c>
      <c r="B1001" s="50" t="s">
        <v>2053</v>
      </c>
      <c r="C1001" s="50"/>
      <c r="D1001" s="50"/>
      <c r="E1001" s="50"/>
      <c r="F1001" s="50"/>
    </row>
    <row r="1002" spans="1:6">
      <c r="A1002" s="50" t="s">
        <v>2137</v>
      </c>
      <c r="B1002" s="50" t="s">
        <v>1312</v>
      </c>
      <c r="C1002" s="50"/>
      <c r="D1002" s="50"/>
      <c r="E1002" s="50"/>
      <c r="F1002" s="50"/>
    </row>
    <row r="1003" spans="1:6">
      <c r="A1003" s="50" t="s">
        <v>2138</v>
      </c>
      <c r="B1003" s="50" t="s">
        <v>2053</v>
      </c>
      <c r="C1003" s="50"/>
      <c r="D1003" s="50"/>
      <c r="E1003" s="50"/>
      <c r="F1003" s="50"/>
    </row>
    <row r="1004" spans="1:6">
      <c r="A1004" s="50" t="s">
        <v>2139</v>
      </c>
      <c r="B1004" s="50" t="s">
        <v>2053</v>
      </c>
      <c r="C1004" s="50"/>
      <c r="D1004" s="50"/>
      <c r="E1004" s="50"/>
      <c r="F1004" s="50"/>
    </row>
    <row r="1005" spans="1:6">
      <c r="A1005" s="50" t="s">
        <v>2140</v>
      </c>
      <c r="B1005" s="50" t="s">
        <v>1312</v>
      </c>
      <c r="C1005" s="50"/>
      <c r="D1005" s="50"/>
      <c r="E1005" s="50"/>
      <c r="F1005" s="50"/>
    </row>
    <row r="1006" spans="1:6">
      <c r="A1006" s="50" t="s">
        <v>2141</v>
      </c>
      <c r="B1006" s="50" t="s">
        <v>1312</v>
      </c>
      <c r="C1006" s="50"/>
      <c r="D1006" s="50"/>
      <c r="E1006" s="50"/>
      <c r="F1006" s="50"/>
    </row>
    <row r="1007" spans="1:6">
      <c r="A1007" s="50" t="s">
        <v>2142</v>
      </c>
      <c r="B1007" s="50" t="s">
        <v>1312</v>
      </c>
      <c r="C1007" s="50"/>
      <c r="D1007" s="50"/>
      <c r="E1007" s="50"/>
      <c r="F1007" s="50"/>
    </row>
    <row r="1008" spans="1:6">
      <c r="A1008" s="50" t="s">
        <v>2143</v>
      </c>
      <c r="B1008" s="50" t="s">
        <v>1312</v>
      </c>
      <c r="C1008" s="50"/>
      <c r="D1008" s="50"/>
      <c r="E1008" s="50"/>
      <c r="F1008" s="50"/>
    </row>
    <row r="1009" spans="1:6">
      <c r="A1009" s="50" t="s">
        <v>2144</v>
      </c>
      <c r="B1009" s="50" t="s">
        <v>2053</v>
      </c>
      <c r="C1009" s="50"/>
      <c r="D1009" s="50"/>
      <c r="E1009" s="50"/>
      <c r="F1009" s="50"/>
    </row>
    <row r="1010" spans="1:6">
      <c r="A1010" s="50" t="s">
        <v>2145</v>
      </c>
      <c r="B1010" s="50" t="s">
        <v>1312</v>
      </c>
      <c r="C1010" s="50"/>
      <c r="D1010" s="50"/>
      <c r="E1010" s="50"/>
      <c r="F1010" s="50"/>
    </row>
    <row r="1011" spans="1:6">
      <c r="A1011" s="50" t="s">
        <v>2146</v>
      </c>
      <c r="B1011" s="50" t="s">
        <v>1312</v>
      </c>
      <c r="C1011" s="50"/>
      <c r="D1011" s="50"/>
      <c r="E1011" s="50"/>
      <c r="F1011" s="50"/>
    </row>
    <row r="1012" spans="1:6">
      <c r="A1012" s="50" t="s">
        <v>2147</v>
      </c>
      <c r="B1012" s="50" t="s">
        <v>1312</v>
      </c>
      <c r="C1012" s="50"/>
      <c r="D1012" s="50"/>
      <c r="E1012" s="50"/>
      <c r="F1012" s="50"/>
    </row>
    <row r="1013" spans="1:6">
      <c r="A1013" s="50" t="s">
        <v>2148</v>
      </c>
      <c r="B1013" s="50" t="s">
        <v>1312</v>
      </c>
      <c r="C1013" s="50"/>
      <c r="D1013" s="50"/>
      <c r="E1013" s="50"/>
      <c r="F1013" s="50"/>
    </row>
    <row r="1014" spans="1:6">
      <c r="A1014" s="50" t="s">
        <v>2149</v>
      </c>
      <c r="B1014" s="50" t="s">
        <v>1312</v>
      </c>
      <c r="C1014" s="50"/>
      <c r="D1014" s="50"/>
      <c r="E1014" s="50"/>
      <c r="F1014" s="50"/>
    </row>
    <row r="1015" spans="1:6">
      <c r="A1015" s="50" t="s">
        <v>2150</v>
      </c>
      <c r="B1015" s="50" t="s">
        <v>1312</v>
      </c>
      <c r="C1015" s="50"/>
      <c r="D1015" s="50"/>
      <c r="E1015" s="50"/>
      <c r="F1015" s="50"/>
    </row>
    <row r="1016" spans="1:6">
      <c r="A1016" s="50" t="s">
        <v>2151</v>
      </c>
      <c r="B1016" s="50" t="s">
        <v>1312</v>
      </c>
      <c r="C1016" s="50"/>
      <c r="D1016" s="50"/>
      <c r="E1016" s="50"/>
      <c r="F1016" s="50"/>
    </row>
    <row r="1017" spans="1:6">
      <c r="A1017" s="50" t="s">
        <v>2152</v>
      </c>
      <c r="B1017" s="50" t="s">
        <v>1312</v>
      </c>
      <c r="C1017" s="50"/>
      <c r="D1017" s="50"/>
      <c r="E1017" s="50"/>
      <c r="F1017" s="50"/>
    </row>
    <row r="1018" spans="1:6">
      <c r="A1018" s="50" t="s">
        <v>2153</v>
      </c>
      <c r="B1018" s="50" t="s">
        <v>1312</v>
      </c>
      <c r="C1018" s="50"/>
      <c r="D1018" s="50"/>
      <c r="E1018" s="50"/>
      <c r="F1018" s="50"/>
    </row>
    <row r="1019" spans="1:6">
      <c r="A1019" s="50" t="s">
        <v>2154</v>
      </c>
      <c r="B1019" s="50" t="s">
        <v>1312</v>
      </c>
      <c r="C1019" s="50"/>
      <c r="D1019" s="50"/>
      <c r="E1019" s="50"/>
      <c r="F1019" s="50"/>
    </row>
    <row r="1020" spans="1:6">
      <c r="A1020" s="50" t="s">
        <v>2155</v>
      </c>
      <c r="B1020" s="50" t="s">
        <v>1312</v>
      </c>
      <c r="C1020" s="50"/>
      <c r="D1020" s="50"/>
      <c r="E1020" s="50"/>
      <c r="F1020" s="50"/>
    </row>
    <row r="1021" spans="1:6">
      <c r="A1021" s="50" t="s">
        <v>2156</v>
      </c>
      <c r="B1021" s="50" t="s">
        <v>1312</v>
      </c>
      <c r="C1021" s="50"/>
      <c r="D1021" s="50"/>
      <c r="E1021" s="50"/>
      <c r="F1021" s="50"/>
    </row>
    <row r="1022" spans="1:6">
      <c r="A1022" s="50" t="s">
        <v>2157</v>
      </c>
      <c r="B1022" s="50" t="s">
        <v>1312</v>
      </c>
      <c r="C1022" s="50"/>
      <c r="D1022" s="50"/>
      <c r="E1022" s="50"/>
      <c r="F1022" s="50"/>
    </row>
    <row r="1023" spans="1:6">
      <c r="A1023" s="50" t="s">
        <v>2158</v>
      </c>
      <c r="B1023" s="50" t="s">
        <v>1312</v>
      </c>
      <c r="C1023" s="50"/>
      <c r="D1023" s="50"/>
      <c r="E1023" s="50"/>
      <c r="F1023" s="50"/>
    </row>
    <row r="1024" spans="1:6">
      <c r="A1024" s="50" t="s">
        <v>2159</v>
      </c>
      <c r="B1024" s="50" t="s">
        <v>1312</v>
      </c>
      <c r="C1024" s="50"/>
      <c r="D1024" s="50"/>
      <c r="E1024" s="50"/>
      <c r="F1024" s="50"/>
    </row>
    <row r="1025" spans="1:6">
      <c r="A1025" s="50" t="s">
        <v>2160</v>
      </c>
      <c r="B1025" s="50" t="s">
        <v>1312</v>
      </c>
      <c r="C1025" s="50"/>
      <c r="D1025" s="50"/>
      <c r="E1025" s="50"/>
      <c r="F1025" s="50"/>
    </row>
    <row r="1026" spans="1:6">
      <c r="A1026" s="50" t="s">
        <v>2161</v>
      </c>
      <c r="B1026" s="50" t="s">
        <v>1312</v>
      </c>
      <c r="C1026" s="50"/>
      <c r="D1026" s="50"/>
      <c r="E1026" s="50"/>
      <c r="F1026" s="50"/>
    </row>
    <row r="1027" spans="1:6">
      <c r="A1027" s="50" t="s">
        <v>2162</v>
      </c>
      <c r="B1027" s="50" t="s">
        <v>1312</v>
      </c>
      <c r="C1027" s="50"/>
      <c r="D1027" s="50"/>
      <c r="E1027" s="50"/>
      <c r="F1027" s="50"/>
    </row>
    <row r="1028" spans="1:6">
      <c r="A1028" s="50" t="s">
        <v>2163</v>
      </c>
      <c r="B1028" s="50" t="s">
        <v>1312</v>
      </c>
      <c r="C1028" s="50"/>
      <c r="D1028" s="50"/>
      <c r="E1028" s="50"/>
      <c r="F1028" s="50"/>
    </row>
    <row r="1029" spans="1:6">
      <c r="A1029" s="50" t="s">
        <v>2164</v>
      </c>
      <c r="B1029" s="50" t="s">
        <v>1312</v>
      </c>
      <c r="C1029" s="50"/>
      <c r="D1029" s="50"/>
      <c r="E1029" s="50"/>
      <c r="F1029" s="50"/>
    </row>
    <row r="1030" spans="1:6">
      <c r="A1030" s="50" t="s">
        <v>2165</v>
      </c>
      <c r="B1030" s="50" t="s">
        <v>1312</v>
      </c>
      <c r="C1030" s="50"/>
      <c r="D1030" s="50"/>
      <c r="E1030" s="50"/>
      <c r="F1030" s="50"/>
    </row>
    <row r="1031" spans="1:6">
      <c r="A1031" s="50" t="s">
        <v>2166</v>
      </c>
      <c r="B1031" s="50" t="s">
        <v>1312</v>
      </c>
      <c r="C1031" s="50"/>
      <c r="D1031" s="50"/>
      <c r="E1031" s="50"/>
      <c r="F1031" s="50"/>
    </row>
    <row r="1032" spans="1:6">
      <c r="A1032" s="50" t="s">
        <v>2167</v>
      </c>
      <c r="B1032" s="50" t="s">
        <v>1312</v>
      </c>
      <c r="C1032" s="50"/>
      <c r="D1032" s="50"/>
      <c r="E1032" s="50"/>
      <c r="F1032" s="50"/>
    </row>
    <row r="1033" spans="1:6">
      <c r="A1033" s="50" t="s">
        <v>2168</v>
      </c>
      <c r="B1033" s="50" t="s">
        <v>1312</v>
      </c>
      <c r="C1033" s="50"/>
      <c r="D1033" s="50"/>
      <c r="E1033" s="50"/>
      <c r="F1033" s="50"/>
    </row>
    <row r="1034" spans="1:6">
      <c r="A1034" s="50" t="s">
        <v>2169</v>
      </c>
      <c r="B1034" s="50" t="s">
        <v>1621</v>
      </c>
      <c r="C1034" s="50"/>
      <c r="D1034" s="50"/>
      <c r="E1034" s="50"/>
      <c r="F1034" s="50"/>
    </row>
    <row r="1035" spans="1:6">
      <c r="A1035" s="50" t="s">
        <v>2170</v>
      </c>
      <c r="B1035" s="50" t="s">
        <v>1312</v>
      </c>
      <c r="C1035" s="50"/>
      <c r="D1035" s="50"/>
      <c r="E1035" s="50"/>
      <c r="F1035" s="50"/>
    </row>
    <row r="1036" spans="1:6">
      <c r="A1036" s="50" t="s">
        <v>2171</v>
      </c>
      <c r="B1036" s="50" t="s">
        <v>1312</v>
      </c>
      <c r="C1036" s="50"/>
      <c r="D1036" s="50"/>
      <c r="E1036" s="50"/>
      <c r="F1036" s="50"/>
    </row>
    <row r="1037" spans="1:6">
      <c r="A1037" s="50" t="s">
        <v>2172</v>
      </c>
      <c r="B1037" s="50" t="s">
        <v>1312</v>
      </c>
      <c r="C1037" s="50"/>
      <c r="D1037" s="50"/>
      <c r="E1037" s="50"/>
      <c r="F1037" s="50"/>
    </row>
    <row r="1038" spans="1:6">
      <c r="A1038" s="50" t="s">
        <v>2173</v>
      </c>
      <c r="B1038" s="50" t="s">
        <v>1312</v>
      </c>
      <c r="C1038" s="50"/>
      <c r="D1038" s="50"/>
      <c r="E1038" s="50"/>
      <c r="F1038" s="50"/>
    </row>
    <row r="1039" spans="1:6">
      <c r="A1039" s="50" t="s">
        <v>2174</v>
      </c>
      <c r="B1039" s="50" t="s">
        <v>1312</v>
      </c>
      <c r="C1039" s="50"/>
      <c r="D1039" s="50"/>
      <c r="E1039" s="50"/>
      <c r="F1039" s="50"/>
    </row>
    <row r="1040" spans="1:6">
      <c r="A1040" s="50" t="s">
        <v>2175</v>
      </c>
      <c r="B1040" s="50" t="s">
        <v>1312</v>
      </c>
      <c r="C1040" s="50"/>
      <c r="D1040" s="50"/>
      <c r="E1040" s="50"/>
      <c r="F1040" s="50"/>
    </row>
    <row r="1041" spans="1:6">
      <c r="A1041" s="50" t="s">
        <v>2176</v>
      </c>
      <c r="B1041" s="50" t="s">
        <v>1312</v>
      </c>
      <c r="C1041" s="50"/>
      <c r="D1041" s="50"/>
      <c r="E1041" s="50"/>
      <c r="F1041" s="50"/>
    </row>
    <row r="1042" spans="1:6">
      <c r="A1042" s="50" t="s">
        <v>2177</v>
      </c>
      <c r="B1042" s="50" t="s">
        <v>1312</v>
      </c>
      <c r="C1042" s="50"/>
      <c r="D1042" s="50"/>
      <c r="E1042" s="50"/>
      <c r="F1042" s="50"/>
    </row>
    <row r="1043" spans="1:6">
      <c r="A1043" s="50" t="s">
        <v>2178</v>
      </c>
      <c r="B1043" s="50" t="s">
        <v>1312</v>
      </c>
      <c r="C1043" s="50"/>
      <c r="D1043" s="50"/>
      <c r="E1043" s="50"/>
      <c r="F1043" s="50"/>
    </row>
    <row r="1044" spans="1:6">
      <c r="A1044" s="50" t="s">
        <v>2179</v>
      </c>
      <c r="B1044" s="50" t="s">
        <v>1312</v>
      </c>
      <c r="C1044" s="50"/>
      <c r="D1044" s="50"/>
      <c r="E1044" s="50"/>
      <c r="F1044" s="50"/>
    </row>
    <row r="1045" spans="1:6">
      <c r="A1045" s="50" t="s">
        <v>2180</v>
      </c>
      <c r="B1045" s="50" t="s">
        <v>1312</v>
      </c>
      <c r="C1045" s="50"/>
      <c r="D1045" s="50"/>
      <c r="E1045" s="50"/>
      <c r="F1045" s="50"/>
    </row>
    <row r="1046" spans="1:6">
      <c r="A1046" s="50" t="s">
        <v>2181</v>
      </c>
      <c r="B1046" s="50" t="s">
        <v>1621</v>
      </c>
      <c r="C1046" s="50"/>
      <c r="D1046" s="50"/>
      <c r="E1046" s="50"/>
      <c r="F1046" s="50"/>
    </row>
    <row r="1047" spans="1:6">
      <c r="A1047" s="50" t="s">
        <v>2182</v>
      </c>
      <c r="B1047" s="50" t="s">
        <v>1621</v>
      </c>
      <c r="C1047" s="50"/>
      <c r="D1047" s="50"/>
      <c r="E1047" s="50"/>
      <c r="F1047" s="50"/>
    </row>
    <row r="1048" spans="1:6">
      <c r="A1048" s="50" t="s">
        <v>2183</v>
      </c>
      <c r="B1048" s="50" t="s">
        <v>1621</v>
      </c>
      <c r="C1048" s="50"/>
      <c r="D1048" s="50"/>
      <c r="E1048" s="50"/>
      <c r="F1048" s="50"/>
    </row>
    <row r="1049" spans="1:6">
      <c r="A1049" s="50" t="s">
        <v>2184</v>
      </c>
      <c r="B1049" s="50" t="s">
        <v>1621</v>
      </c>
      <c r="C1049" s="50"/>
      <c r="D1049" s="50"/>
      <c r="E1049" s="50"/>
      <c r="F1049" s="50"/>
    </row>
    <row r="1050" spans="1:6">
      <c r="A1050" s="50" t="s">
        <v>2185</v>
      </c>
      <c r="B1050" s="50" t="s">
        <v>1621</v>
      </c>
      <c r="C1050" s="50"/>
      <c r="D1050" s="50"/>
      <c r="E1050" s="50"/>
      <c r="F1050" s="50"/>
    </row>
    <row r="1051" spans="1:6">
      <c r="A1051" s="50" t="s">
        <v>2186</v>
      </c>
      <c r="B1051" s="50" t="s">
        <v>1621</v>
      </c>
      <c r="C1051" s="50"/>
      <c r="D1051" s="50"/>
      <c r="E1051" s="50"/>
      <c r="F1051" s="50"/>
    </row>
    <row r="1052" spans="1:6">
      <c r="A1052" s="50" t="s">
        <v>2187</v>
      </c>
      <c r="B1052" s="50" t="s">
        <v>1621</v>
      </c>
      <c r="C1052" s="50"/>
      <c r="D1052" s="50"/>
      <c r="E1052" s="50"/>
      <c r="F1052" s="50"/>
    </row>
    <row r="1053" spans="1:6">
      <c r="A1053" s="50" t="s">
        <v>2188</v>
      </c>
      <c r="B1053" s="50" t="s">
        <v>1312</v>
      </c>
      <c r="C1053" s="50"/>
      <c r="D1053" s="50"/>
      <c r="E1053" s="50"/>
      <c r="F1053" s="50"/>
    </row>
    <row r="1054" spans="1:6">
      <c r="A1054" s="50" t="s">
        <v>2189</v>
      </c>
      <c r="B1054" s="50" t="s">
        <v>1312</v>
      </c>
      <c r="C1054" s="50"/>
      <c r="D1054" s="50"/>
      <c r="E1054" s="50"/>
      <c r="F1054" s="50"/>
    </row>
    <row r="1055" spans="1:6">
      <c r="A1055" s="50" t="s">
        <v>2190</v>
      </c>
      <c r="B1055" s="50" t="s">
        <v>2053</v>
      </c>
      <c r="C1055" s="50"/>
      <c r="D1055" s="50"/>
      <c r="E1055" s="50"/>
      <c r="F1055" s="50"/>
    </row>
    <row r="1056" spans="1:6">
      <c r="A1056" s="50" t="s">
        <v>2191</v>
      </c>
      <c r="B1056" s="50" t="s">
        <v>1312</v>
      </c>
      <c r="C1056" s="50"/>
      <c r="D1056" s="50"/>
      <c r="E1056" s="50"/>
      <c r="F1056" s="50"/>
    </row>
    <row r="1057" spans="1:6">
      <c r="A1057" s="50" t="s">
        <v>2192</v>
      </c>
      <c r="B1057" s="50" t="s">
        <v>1248</v>
      </c>
      <c r="C1057" s="50"/>
      <c r="D1057" s="50"/>
      <c r="E1057" s="50"/>
      <c r="F1057" s="50"/>
    </row>
    <row r="1058" spans="1:6">
      <c r="A1058" s="50" t="s">
        <v>2193</v>
      </c>
      <c r="B1058" s="50" t="s">
        <v>1248</v>
      </c>
      <c r="C1058" s="50"/>
      <c r="D1058" s="50"/>
      <c r="E1058" s="50"/>
      <c r="F1058" s="50"/>
    </row>
    <row r="1059" spans="1:6">
      <c r="A1059" s="50" t="s">
        <v>2194</v>
      </c>
      <c r="B1059" s="50" t="s">
        <v>1248</v>
      </c>
      <c r="C1059" s="50"/>
      <c r="D1059" s="50"/>
      <c r="E1059" s="50"/>
      <c r="F1059" s="50"/>
    </row>
    <row r="1060" spans="1:6">
      <c r="A1060" s="50" t="s">
        <v>2195</v>
      </c>
      <c r="B1060" s="50" t="s">
        <v>1248</v>
      </c>
      <c r="C1060" s="50"/>
      <c r="D1060" s="50"/>
      <c r="E1060" s="50"/>
      <c r="F1060" s="50"/>
    </row>
    <row r="1061" spans="1:6">
      <c r="A1061" s="50" t="s">
        <v>2196</v>
      </c>
      <c r="B1061" s="50" t="s">
        <v>1248</v>
      </c>
      <c r="C1061" s="50"/>
      <c r="D1061" s="50"/>
      <c r="E1061" s="50"/>
      <c r="F1061" s="50"/>
    </row>
    <row r="1062" spans="1:6">
      <c r="A1062" s="50" t="s">
        <v>2197</v>
      </c>
      <c r="B1062" s="50" t="s">
        <v>1248</v>
      </c>
      <c r="C1062" s="50"/>
      <c r="D1062" s="50"/>
      <c r="E1062" s="50"/>
      <c r="F1062" s="50"/>
    </row>
    <row r="1063" spans="1:6">
      <c r="A1063" s="50" t="s">
        <v>2198</v>
      </c>
      <c r="B1063" s="50" t="s">
        <v>1248</v>
      </c>
      <c r="C1063" s="50"/>
      <c r="D1063" s="50"/>
      <c r="E1063" s="50"/>
      <c r="F1063" s="50"/>
    </row>
    <row r="1064" spans="1:6">
      <c r="A1064" s="50" t="s">
        <v>2199</v>
      </c>
      <c r="B1064" s="50" t="s">
        <v>1248</v>
      </c>
      <c r="C1064" s="50"/>
      <c r="D1064" s="50"/>
      <c r="E1064" s="50"/>
      <c r="F1064" s="50"/>
    </row>
    <row r="1065" spans="1:6">
      <c r="A1065" s="50" t="s">
        <v>2200</v>
      </c>
      <c r="B1065" s="50" t="s">
        <v>1248</v>
      </c>
      <c r="C1065" s="50"/>
      <c r="D1065" s="50"/>
      <c r="E1065" s="50"/>
      <c r="F1065" s="50"/>
    </row>
    <row r="1066" spans="1:6">
      <c r="A1066" s="50" t="s">
        <v>2201</v>
      </c>
      <c r="B1066" s="50" t="s">
        <v>1248</v>
      </c>
      <c r="C1066" s="50"/>
      <c r="D1066" s="50"/>
      <c r="E1066" s="50"/>
      <c r="F1066" s="50"/>
    </row>
    <row r="1067" spans="1:6">
      <c r="A1067" s="50" t="s">
        <v>2202</v>
      </c>
      <c r="B1067" s="50" t="s">
        <v>1248</v>
      </c>
      <c r="C1067" s="50"/>
      <c r="D1067" s="50"/>
      <c r="E1067" s="50"/>
      <c r="F1067" s="50"/>
    </row>
    <row r="1068" spans="1:6">
      <c r="A1068" s="50" t="s">
        <v>2203</v>
      </c>
      <c r="B1068" s="50" t="s">
        <v>2204</v>
      </c>
      <c r="C1068" s="50"/>
      <c r="D1068" s="50"/>
      <c r="E1068" s="50"/>
      <c r="F1068" s="50"/>
    </row>
    <row r="1069" spans="1:6">
      <c r="A1069" s="50" t="s">
        <v>2205</v>
      </c>
      <c r="B1069" s="50" t="s">
        <v>2204</v>
      </c>
      <c r="C1069" s="50"/>
      <c r="D1069" s="50"/>
      <c r="E1069" s="50"/>
      <c r="F1069" s="50"/>
    </row>
    <row r="1070" spans="1:6">
      <c r="A1070" s="50" t="s">
        <v>2206</v>
      </c>
      <c r="B1070" s="50" t="s">
        <v>1248</v>
      </c>
      <c r="C1070" s="50"/>
      <c r="D1070" s="50"/>
      <c r="E1070" s="50"/>
      <c r="F1070" s="50"/>
    </row>
    <row r="1071" spans="1:6">
      <c r="A1071" s="50" t="s">
        <v>2207</v>
      </c>
      <c r="B1071" s="50" t="s">
        <v>1248</v>
      </c>
      <c r="C1071" s="50"/>
      <c r="D1071" s="50"/>
      <c r="E1071" s="50"/>
      <c r="F1071" s="50"/>
    </row>
    <row r="1072" spans="1:6">
      <c r="A1072" s="50" t="s">
        <v>2208</v>
      </c>
      <c r="B1072" s="50" t="s">
        <v>1248</v>
      </c>
      <c r="C1072" s="50"/>
      <c r="D1072" s="50"/>
      <c r="E1072" s="50"/>
      <c r="F1072" s="50"/>
    </row>
    <row r="1073" spans="1:6">
      <c r="A1073" s="50" t="s">
        <v>2209</v>
      </c>
      <c r="B1073" s="50" t="s">
        <v>1248</v>
      </c>
      <c r="C1073" s="50"/>
      <c r="D1073" s="50"/>
      <c r="E1073" s="50"/>
      <c r="F1073" s="50"/>
    </row>
    <row r="1074" spans="1:6">
      <c r="A1074" s="50" t="s">
        <v>2210</v>
      </c>
      <c r="B1074" s="50" t="s">
        <v>1248</v>
      </c>
      <c r="C1074" s="50"/>
      <c r="D1074" s="50"/>
      <c r="E1074" s="50"/>
      <c r="F1074" s="50"/>
    </row>
    <row r="1075" spans="1:6">
      <c r="A1075" s="50" t="s">
        <v>2211</v>
      </c>
      <c r="B1075" s="50" t="s">
        <v>1248</v>
      </c>
      <c r="C1075" s="50"/>
      <c r="D1075" s="50"/>
      <c r="E1075" s="50"/>
      <c r="F1075" s="50"/>
    </row>
    <row r="1076" spans="1:6">
      <c r="A1076" s="50" t="s">
        <v>2212</v>
      </c>
      <c r="B1076" s="50" t="s">
        <v>1248</v>
      </c>
      <c r="C1076" s="50"/>
      <c r="D1076" s="50"/>
      <c r="E1076" s="50"/>
      <c r="F1076" s="50"/>
    </row>
    <row r="1077" spans="1:6">
      <c r="A1077" s="50" t="s">
        <v>2213</v>
      </c>
      <c r="B1077" s="50" t="s">
        <v>1248</v>
      </c>
      <c r="C1077" s="50"/>
      <c r="D1077" s="50"/>
      <c r="E1077" s="50"/>
      <c r="F1077" s="50"/>
    </row>
    <row r="1078" spans="1:6">
      <c r="A1078" s="50" t="s">
        <v>2214</v>
      </c>
      <c r="B1078" s="50" t="s">
        <v>1248</v>
      </c>
      <c r="C1078" s="50"/>
      <c r="D1078" s="50"/>
      <c r="E1078" s="50"/>
      <c r="F1078" s="50"/>
    </row>
    <row r="1079" spans="1:6">
      <c r="A1079" s="50" t="s">
        <v>2215</v>
      </c>
      <c r="B1079" s="50" t="s">
        <v>1248</v>
      </c>
      <c r="C1079" s="50"/>
      <c r="D1079" s="50"/>
      <c r="E1079" s="50"/>
      <c r="F1079" s="50"/>
    </row>
    <row r="1080" spans="1:6">
      <c r="A1080" s="50" t="s">
        <v>2216</v>
      </c>
      <c r="B1080" s="50" t="s">
        <v>1248</v>
      </c>
      <c r="C1080" s="50"/>
      <c r="D1080" s="50"/>
      <c r="E1080" s="50"/>
      <c r="F1080" s="50"/>
    </row>
    <row r="1081" spans="1:6">
      <c r="A1081" s="50" t="s">
        <v>2217</v>
      </c>
      <c r="B1081" s="50" t="s">
        <v>1248</v>
      </c>
      <c r="C1081" s="50"/>
      <c r="D1081" s="50"/>
      <c r="E1081" s="50"/>
      <c r="F1081" s="50"/>
    </row>
    <row r="1082" spans="1:6">
      <c r="A1082" s="50" t="s">
        <v>2218</v>
      </c>
      <c r="B1082" s="50" t="s">
        <v>1248</v>
      </c>
      <c r="C1082" s="50"/>
      <c r="D1082" s="50"/>
      <c r="E1082" s="50"/>
      <c r="F1082" s="50"/>
    </row>
    <row r="1083" spans="1:6">
      <c r="A1083" s="50" t="s">
        <v>2219</v>
      </c>
      <c r="B1083" s="50" t="s">
        <v>1248</v>
      </c>
      <c r="C1083" s="50"/>
      <c r="D1083" s="50"/>
      <c r="E1083" s="50"/>
      <c r="F1083" s="50"/>
    </row>
    <row r="1084" spans="1:6">
      <c r="A1084" s="50" t="s">
        <v>2220</v>
      </c>
      <c r="B1084" s="50" t="s">
        <v>1248</v>
      </c>
      <c r="C1084" s="50"/>
      <c r="D1084" s="50"/>
      <c r="E1084" s="50"/>
      <c r="F1084" s="50"/>
    </row>
    <row r="1085" spans="1:6">
      <c r="A1085" s="50" t="s">
        <v>2221</v>
      </c>
      <c r="B1085" s="50" t="s">
        <v>1248</v>
      </c>
      <c r="C1085" s="50"/>
      <c r="D1085" s="50"/>
      <c r="E1085" s="50"/>
      <c r="F1085" s="50"/>
    </row>
    <row r="1086" spans="1:6">
      <c r="A1086" s="50" t="s">
        <v>2222</v>
      </c>
      <c r="B1086" s="50" t="s">
        <v>1248</v>
      </c>
      <c r="C1086" s="50"/>
      <c r="D1086" s="50"/>
      <c r="E1086" s="50"/>
      <c r="F1086" s="50"/>
    </row>
    <row r="1087" spans="1:6">
      <c r="A1087" s="50" t="s">
        <v>2223</v>
      </c>
      <c r="B1087" s="50" t="s">
        <v>1248</v>
      </c>
      <c r="C1087" s="50"/>
      <c r="D1087" s="50"/>
      <c r="E1087" s="50"/>
      <c r="F1087" s="50"/>
    </row>
    <row r="1088" spans="1:6">
      <c r="A1088" s="50" t="s">
        <v>2224</v>
      </c>
      <c r="B1088" s="50" t="s">
        <v>1248</v>
      </c>
      <c r="C1088" s="50"/>
      <c r="D1088" s="50"/>
      <c r="E1088" s="50"/>
      <c r="F1088" s="50"/>
    </row>
    <row r="1089" spans="1:6">
      <c r="A1089" s="50" t="s">
        <v>2225</v>
      </c>
      <c r="B1089" s="50" t="s">
        <v>1248</v>
      </c>
      <c r="C1089" s="50"/>
      <c r="D1089" s="50"/>
      <c r="E1089" s="50"/>
      <c r="F1089" s="50"/>
    </row>
    <row r="1090" spans="1:6">
      <c r="A1090" s="50" t="s">
        <v>2226</v>
      </c>
      <c r="B1090" s="50" t="s">
        <v>1248</v>
      </c>
      <c r="C1090" s="50"/>
      <c r="D1090" s="50"/>
      <c r="E1090" s="50"/>
      <c r="F1090" s="50"/>
    </row>
    <row r="1091" spans="1:6">
      <c r="A1091" s="50" t="s">
        <v>2227</v>
      </c>
      <c r="B1091" s="50" t="s">
        <v>1248</v>
      </c>
      <c r="C1091" s="50"/>
      <c r="D1091" s="50"/>
      <c r="E1091" s="50"/>
      <c r="F1091" s="50"/>
    </row>
    <row r="1092" spans="1:6">
      <c r="A1092" s="50" t="s">
        <v>2228</v>
      </c>
      <c r="B1092" s="50" t="s">
        <v>1248</v>
      </c>
      <c r="C1092" s="50"/>
      <c r="D1092" s="50"/>
      <c r="E1092" s="50"/>
      <c r="F1092" s="50"/>
    </row>
    <row r="1093" spans="1:6">
      <c r="A1093" s="50" t="s">
        <v>2229</v>
      </c>
      <c r="B1093" s="50" t="s">
        <v>1248</v>
      </c>
      <c r="C1093" s="50"/>
      <c r="D1093" s="50"/>
      <c r="E1093" s="50"/>
      <c r="F1093" s="50"/>
    </row>
    <row r="1094" spans="1:6">
      <c r="A1094" s="50" t="s">
        <v>2230</v>
      </c>
      <c r="B1094" s="50" t="s">
        <v>1248</v>
      </c>
      <c r="C1094" s="50"/>
      <c r="D1094" s="50"/>
      <c r="E1094" s="50"/>
      <c r="F1094" s="50"/>
    </row>
    <row r="1095" spans="1:6">
      <c r="A1095" s="50" t="s">
        <v>2231</v>
      </c>
      <c r="B1095" s="50" t="s">
        <v>1248</v>
      </c>
      <c r="C1095" s="50"/>
      <c r="D1095" s="50"/>
      <c r="E1095" s="50"/>
      <c r="F1095" s="50"/>
    </row>
    <row r="1096" spans="1:6">
      <c r="A1096" s="50" t="s">
        <v>2232</v>
      </c>
      <c r="B1096" s="50" t="s">
        <v>2204</v>
      </c>
      <c r="C1096" s="50"/>
      <c r="D1096" s="50"/>
      <c r="E1096" s="50"/>
      <c r="F1096" s="50"/>
    </row>
    <row r="1097" spans="1:6">
      <c r="A1097" s="50" t="s">
        <v>2233</v>
      </c>
      <c r="B1097" s="50" t="s">
        <v>1248</v>
      </c>
      <c r="C1097" s="50"/>
      <c r="D1097" s="50"/>
      <c r="E1097" s="50"/>
      <c r="F1097" s="50"/>
    </row>
    <row r="1098" spans="1:6">
      <c r="A1098" s="50" t="s">
        <v>2234</v>
      </c>
      <c r="B1098" s="50" t="s">
        <v>1248</v>
      </c>
      <c r="C1098" s="50"/>
      <c r="D1098" s="50"/>
      <c r="E1098" s="50"/>
      <c r="F1098" s="50"/>
    </row>
    <row r="1099" spans="1:6">
      <c r="A1099" s="50" t="s">
        <v>2235</v>
      </c>
      <c r="B1099" s="50" t="s">
        <v>2204</v>
      </c>
      <c r="C1099" s="50"/>
      <c r="D1099" s="50"/>
      <c r="E1099" s="50"/>
      <c r="F1099" s="50"/>
    </row>
    <row r="1100" spans="1:6">
      <c r="A1100" s="50" t="s">
        <v>2236</v>
      </c>
      <c r="B1100" s="50" t="s">
        <v>2204</v>
      </c>
      <c r="C1100" s="50"/>
      <c r="D1100" s="50"/>
      <c r="E1100" s="50"/>
      <c r="F1100" s="50"/>
    </row>
    <row r="1101" spans="1:6">
      <c r="A1101" s="50" t="s">
        <v>2237</v>
      </c>
      <c r="B1101" s="50" t="s">
        <v>2204</v>
      </c>
      <c r="C1101" s="50"/>
      <c r="D1101" s="50"/>
      <c r="E1101" s="50"/>
      <c r="F1101" s="50"/>
    </row>
    <row r="1102" spans="1:6">
      <c r="A1102" s="50" t="s">
        <v>2238</v>
      </c>
      <c r="B1102" s="50" t="s">
        <v>2204</v>
      </c>
      <c r="C1102" s="50"/>
      <c r="D1102" s="50"/>
      <c r="E1102" s="50"/>
      <c r="F1102" s="50"/>
    </row>
    <row r="1103" spans="1:6">
      <c r="A1103" s="50" t="s">
        <v>2239</v>
      </c>
      <c r="B1103" s="50" t="s">
        <v>2204</v>
      </c>
      <c r="C1103" s="50"/>
      <c r="D1103" s="50"/>
      <c r="E1103" s="50"/>
      <c r="F1103" s="50"/>
    </row>
    <row r="1104" spans="1:6">
      <c r="A1104" s="50" t="s">
        <v>2240</v>
      </c>
      <c r="B1104" s="50" t="s">
        <v>2204</v>
      </c>
      <c r="C1104" s="50"/>
      <c r="D1104" s="50"/>
      <c r="E1104" s="50"/>
      <c r="F1104" s="50"/>
    </row>
    <row r="1105" spans="1:6">
      <c r="A1105" s="50" t="s">
        <v>2241</v>
      </c>
      <c r="B1105" s="50" t="s">
        <v>2204</v>
      </c>
      <c r="C1105" s="50"/>
      <c r="D1105" s="50"/>
      <c r="E1105" s="50"/>
      <c r="F1105" s="50"/>
    </row>
    <row r="1106" spans="1:6">
      <c r="A1106" s="50" t="s">
        <v>2242</v>
      </c>
      <c r="B1106" s="50" t="s">
        <v>2204</v>
      </c>
      <c r="C1106" s="50"/>
      <c r="D1106" s="50"/>
      <c r="E1106" s="50"/>
      <c r="F1106" s="50"/>
    </row>
    <row r="1107" spans="1:6">
      <c r="A1107" s="50" t="s">
        <v>2243</v>
      </c>
      <c r="B1107" s="50" t="s">
        <v>2204</v>
      </c>
      <c r="C1107" s="50"/>
      <c r="D1107" s="50"/>
      <c r="E1107" s="50"/>
      <c r="F1107" s="50"/>
    </row>
    <row r="1108" spans="1:6">
      <c r="A1108" s="50" t="s">
        <v>2244</v>
      </c>
      <c r="B1108" s="50" t="s">
        <v>2204</v>
      </c>
      <c r="C1108" s="50"/>
      <c r="D1108" s="50"/>
      <c r="E1108" s="50"/>
      <c r="F1108" s="50"/>
    </row>
    <row r="1109" spans="1:6">
      <c r="A1109" s="50" t="s">
        <v>2245</v>
      </c>
      <c r="B1109" s="50" t="s">
        <v>2204</v>
      </c>
      <c r="C1109" s="50"/>
      <c r="D1109" s="50"/>
      <c r="E1109" s="50"/>
      <c r="F1109" s="50"/>
    </row>
    <row r="1110" spans="1:6">
      <c r="A1110" s="50" t="s">
        <v>2246</v>
      </c>
      <c r="B1110" s="50" t="s">
        <v>2204</v>
      </c>
      <c r="C1110" s="50"/>
      <c r="D1110" s="50"/>
      <c r="E1110" s="50"/>
      <c r="F1110" s="50"/>
    </row>
    <row r="1111" spans="1:6">
      <c r="A1111" s="50" t="s">
        <v>2247</v>
      </c>
      <c r="B1111" s="50" t="s">
        <v>2204</v>
      </c>
      <c r="C1111" s="50"/>
      <c r="D1111" s="50"/>
      <c r="E1111" s="50"/>
      <c r="F1111" s="50"/>
    </row>
    <row r="1112" spans="1:6">
      <c r="A1112" s="50" t="s">
        <v>2248</v>
      </c>
      <c r="B1112" s="50" t="s">
        <v>2204</v>
      </c>
      <c r="C1112" s="50"/>
      <c r="D1112" s="50"/>
      <c r="E1112" s="50"/>
      <c r="F1112" s="50"/>
    </row>
    <row r="1113" spans="1:6">
      <c r="A1113" s="50" t="s">
        <v>2249</v>
      </c>
      <c r="B1113" s="50" t="s">
        <v>2204</v>
      </c>
      <c r="C1113" s="50"/>
      <c r="D1113" s="50"/>
      <c r="E1113" s="50"/>
      <c r="F1113" s="50"/>
    </row>
    <row r="1114" spans="1:6">
      <c r="A1114" s="50" t="s">
        <v>2250</v>
      </c>
      <c r="B1114" s="50" t="s">
        <v>2204</v>
      </c>
      <c r="C1114" s="50"/>
      <c r="D1114" s="50"/>
      <c r="E1114" s="50"/>
      <c r="F1114" s="50"/>
    </row>
    <row r="1115" spans="1:6">
      <c r="A1115" s="50" t="s">
        <v>2251</v>
      </c>
      <c r="B1115" s="50" t="s">
        <v>2204</v>
      </c>
      <c r="C1115" s="50"/>
      <c r="D1115" s="50"/>
      <c r="E1115" s="50"/>
      <c r="F1115" s="50"/>
    </row>
    <row r="1116" spans="1:6">
      <c r="A1116" s="50" t="s">
        <v>2252</v>
      </c>
      <c r="B1116" s="50" t="s">
        <v>2204</v>
      </c>
      <c r="C1116" s="50"/>
      <c r="D1116" s="50"/>
      <c r="E1116" s="50"/>
      <c r="F1116" s="50"/>
    </row>
    <row r="1117" spans="1:6">
      <c r="A1117" s="50" t="s">
        <v>2253</v>
      </c>
      <c r="B1117" s="50" t="s">
        <v>2204</v>
      </c>
      <c r="C1117" s="50"/>
      <c r="D1117" s="50"/>
      <c r="E1117" s="50"/>
      <c r="F1117" s="50"/>
    </row>
    <row r="1118" spans="1:6">
      <c r="A1118" s="50" t="s">
        <v>2254</v>
      </c>
      <c r="B1118" s="50" t="s">
        <v>2204</v>
      </c>
      <c r="C1118" s="50"/>
      <c r="D1118" s="50"/>
      <c r="E1118" s="50"/>
      <c r="F1118" s="50"/>
    </row>
    <row r="1119" spans="1:6">
      <c r="A1119" s="50" t="s">
        <v>2255</v>
      </c>
      <c r="B1119" s="50" t="s">
        <v>2204</v>
      </c>
      <c r="C1119" s="50"/>
      <c r="D1119" s="50"/>
      <c r="E1119" s="50"/>
      <c r="F1119" s="50"/>
    </row>
    <row r="1120" spans="1:6">
      <c r="A1120" s="50" t="s">
        <v>2256</v>
      </c>
      <c r="B1120" s="50" t="s">
        <v>2257</v>
      </c>
      <c r="C1120" s="50"/>
      <c r="D1120" s="50"/>
      <c r="E1120" s="50"/>
      <c r="F1120" s="50"/>
    </row>
    <row r="1121" spans="1:6">
      <c r="A1121" s="50" t="s">
        <v>2258</v>
      </c>
      <c r="B1121" s="50" t="s">
        <v>2257</v>
      </c>
      <c r="C1121" s="50"/>
      <c r="D1121" s="50"/>
      <c r="E1121" s="50"/>
      <c r="F1121" s="50"/>
    </row>
    <row r="1122" spans="1:6">
      <c r="A1122" s="50" t="s">
        <v>2259</v>
      </c>
      <c r="B1122" s="50" t="s">
        <v>2260</v>
      </c>
      <c r="C1122" s="50"/>
      <c r="D1122" s="50"/>
      <c r="E1122" s="50"/>
      <c r="F1122" s="50"/>
    </row>
    <row r="1123" spans="1:6">
      <c r="A1123" s="50" t="s">
        <v>2261</v>
      </c>
      <c r="B1123" s="50" t="s">
        <v>2257</v>
      </c>
      <c r="C1123" s="50"/>
      <c r="D1123" s="50"/>
      <c r="E1123" s="50"/>
      <c r="F1123" s="50"/>
    </row>
    <row r="1124" spans="1:6">
      <c r="A1124" s="50" t="s">
        <v>2262</v>
      </c>
      <c r="B1124" s="50" t="s">
        <v>2260</v>
      </c>
      <c r="C1124" s="50"/>
      <c r="D1124" s="50"/>
      <c r="E1124" s="50"/>
      <c r="F1124" s="50"/>
    </row>
    <row r="1125" spans="1:6">
      <c r="A1125" s="50" t="s">
        <v>2263</v>
      </c>
      <c r="B1125" s="50" t="s">
        <v>2260</v>
      </c>
      <c r="C1125" s="50"/>
      <c r="D1125" s="50"/>
      <c r="E1125" s="50"/>
      <c r="F1125" s="50"/>
    </row>
    <row r="1126" spans="1:6">
      <c r="A1126" s="50" t="s">
        <v>2264</v>
      </c>
      <c r="B1126" s="50" t="s">
        <v>2257</v>
      </c>
      <c r="C1126" s="50"/>
      <c r="D1126" s="50"/>
      <c r="E1126" s="50"/>
      <c r="F1126" s="50"/>
    </row>
    <row r="1127" spans="1:6">
      <c r="A1127" s="50" t="s">
        <v>2265</v>
      </c>
      <c r="B1127" s="50" t="s">
        <v>2257</v>
      </c>
      <c r="C1127" s="50"/>
      <c r="D1127" s="50"/>
      <c r="E1127" s="50"/>
      <c r="F1127" s="50"/>
    </row>
    <row r="1128" spans="1:6">
      <c r="A1128" s="50" t="s">
        <v>2266</v>
      </c>
      <c r="B1128" s="50" t="s">
        <v>2267</v>
      </c>
      <c r="C1128" s="50"/>
      <c r="D1128" s="50"/>
      <c r="E1128" s="50"/>
      <c r="F1128" s="50"/>
    </row>
    <row r="1129" spans="1:6">
      <c r="A1129" s="50" t="s">
        <v>2268</v>
      </c>
      <c r="B1129" s="50" t="s">
        <v>2257</v>
      </c>
      <c r="C1129" s="50"/>
      <c r="D1129" s="50"/>
      <c r="E1129" s="50"/>
      <c r="F1129" s="50"/>
    </row>
    <row r="1130" spans="1:6">
      <c r="A1130" s="50" t="s">
        <v>2269</v>
      </c>
      <c r="B1130" s="50" t="s">
        <v>2260</v>
      </c>
      <c r="C1130" s="50"/>
      <c r="D1130" s="50"/>
      <c r="E1130" s="50"/>
      <c r="F1130" s="50"/>
    </row>
    <row r="1131" spans="1:6">
      <c r="A1131" s="50" t="s">
        <v>2270</v>
      </c>
      <c r="B1131" s="50" t="s">
        <v>2260</v>
      </c>
      <c r="C1131" s="50"/>
      <c r="D1131" s="50"/>
      <c r="E1131" s="50"/>
      <c r="F1131" s="50"/>
    </row>
    <row r="1132" spans="1:6">
      <c r="A1132" s="50" t="s">
        <v>2271</v>
      </c>
      <c r="B1132" s="50" t="s">
        <v>2257</v>
      </c>
      <c r="C1132" s="50"/>
      <c r="D1132" s="50"/>
      <c r="E1132" s="50"/>
      <c r="F1132" s="50"/>
    </row>
    <row r="1133" spans="1:6">
      <c r="A1133" s="50" t="s">
        <v>2272</v>
      </c>
      <c r="B1133" s="50" t="s">
        <v>2257</v>
      </c>
      <c r="C1133" s="50"/>
      <c r="D1133" s="50"/>
      <c r="E1133" s="50"/>
      <c r="F1133" s="50"/>
    </row>
    <row r="1134" spans="1:6">
      <c r="A1134" s="50" t="s">
        <v>2273</v>
      </c>
      <c r="B1134" s="50" t="s">
        <v>2260</v>
      </c>
      <c r="C1134" s="50"/>
      <c r="D1134" s="50"/>
      <c r="E1134" s="50"/>
      <c r="F1134" s="50"/>
    </row>
    <row r="1135" spans="1:6">
      <c r="A1135" s="50" t="s">
        <v>2274</v>
      </c>
      <c r="B1135" s="50" t="s">
        <v>2257</v>
      </c>
      <c r="C1135" s="50"/>
      <c r="D1135" s="50"/>
      <c r="E1135" s="50"/>
      <c r="F1135" s="50"/>
    </row>
    <row r="1136" spans="1:6">
      <c r="A1136" s="50" t="s">
        <v>2275</v>
      </c>
      <c r="B1136" s="50" t="s">
        <v>2260</v>
      </c>
      <c r="C1136" s="50"/>
      <c r="D1136" s="50"/>
      <c r="E1136" s="50"/>
      <c r="F1136" s="50"/>
    </row>
    <row r="1137" spans="1:6">
      <c r="A1137" s="50" t="s">
        <v>2276</v>
      </c>
      <c r="B1137" s="50" t="s">
        <v>2257</v>
      </c>
      <c r="C1137" s="50"/>
      <c r="D1137" s="50"/>
      <c r="E1137" s="50"/>
      <c r="F1137" s="50"/>
    </row>
    <row r="1138" spans="1:6">
      <c r="A1138" s="50" t="s">
        <v>2277</v>
      </c>
      <c r="B1138" s="50" t="s">
        <v>2260</v>
      </c>
      <c r="C1138" s="50"/>
      <c r="D1138" s="50"/>
      <c r="E1138" s="50"/>
      <c r="F1138" s="50"/>
    </row>
    <row r="1139" spans="1:6">
      <c r="A1139" s="50" t="s">
        <v>2278</v>
      </c>
      <c r="B1139" s="50" t="s">
        <v>2260</v>
      </c>
      <c r="C1139" s="50"/>
      <c r="D1139" s="50"/>
      <c r="E1139" s="50"/>
      <c r="F1139" s="50"/>
    </row>
    <row r="1140" spans="1:6">
      <c r="A1140" s="50" t="s">
        <v>2279</v>
      </c>
      <c r="B1140" s="50" t="s">
        <v>2260</v>
      </c>
      <c r="C1140" s="50"/>
      <c r="D1140" s="50"/>
      <c r="E1140" s="50"/>
      <c r="F1140" s="50"/>
    </row>
    <row r="1141" spans="1:6">
      <c r="A1141" s="50" t="s">
        <v>2280</v>
      </c>
      <c r="B1141" s="50" t="s">
        <v>2257</v>
      </c>
      <c r="C1141" s="50"/>
      <c r="D1141" s="50"/>
      <c r="E1141" s="50"/>
      <c r="F1141" s="50"/>
    </row>
    <row r="1142" spans="1:6">
      <c r="A1142" s="50" t="s">
        <v>2281</v>
      </c>
      <c r="B1142" s="50" t="s">
        <v>2257</v>
      </c>
      <c r="C1142" s="50"/>
      <c r="D1142" s="50"/>
      <c r="E1142" s="50"/>
      <c r="F1142" s="50"/>
    </row>
    <row r="1143" spans="1:6">
      <c r="A1143" s="50" t="s">
        <v>2282</v>
      </c>
      <c r="B1143" s="50" t="s">
        <v>2257</v>
      </c>
      <c r="C1143" s="50"/>
      <c r="D1143" s="50"/>
      <c r="E1143" s="50"/>
      <c r="F1143" s="50"/>
    </row>
    <row r="1144" spans="1:6">
      <c r="A1144" s="50" t="s">
        <v>2283</v>
      </c>
      <c r="B1144" s="50" t="s">
        <v>2267</v>
      </c>
      <c r="C1144" s="50"/>
      <c r="D1144" s="50"/>
      <c r="E1144" s="50"/>
      <c r="F1144" s="50"/>
    </row>
    <row r="1145" spans="1:6">
      <c r="A1145" s="50" t="s">
        <v>2284</v>
      </c>
      <c r="B1145" s="50" t="s">
        <v>2257</v>
      </c>
      <c r="C1145" s="50"/>
      <c r="D1145" s="50"/>
      <c r="E1145" s="50"/>
      <c r="F1145" s="50"/>
    </row>
    <row r="1146" spans="1:6">
      <c r="A1146" s="50" t="s">
        <v>2285</v>
      </c>
      <c r="B1146" s="50" t="s">
        <v>2257</v>
      </c>
      <c r="C1146" s="50"/>
      <c r="D1146" s="50"/>
      <c r="E1146" s="50"/>
      <c r="F1146" s="50"/>
    </row>
    <row r="1147" spans="1:6">
      <c r="A1147" s="50" t="s">
        <v>2286</v>
      </c>
      <c r="B1147" s="50" t="s">
        <v>2260</v>
      </c>
      <c r="C1147" s="50"/>
      <c r="D1147" s="50"/>
      <c r="E1147" s="50"/>
      <c r="F1147" s="50"/>
    </row>
    <row r="1148" spans="1:6">
      <c r="A1148" s="50" t="s">
        <v>2287</v>
      </c>
      <c r="B1148" s="50" t="s">
        <v>2257</v>
      </c>
      <c r="C1148" s="50"/>
      <c r="D1148" s="50"/>
      <c r="E1148" s="50"/>
      <c r="F1148" s="50"/>
    </row>
    <row r="1149" spans="1:6">
      <c r="A1149" s="50" t="s">
        <v>2288</v>
      </c>
      <c r="B1149" s="50" t="s">
        <v>2260</v>
      </c>
      <c r="C1149" s="50"/>
      <c r="D1149" s="50"/>
      <c r="E1149" s="50"/>
      <c r="F1149" s="50"/>
    </row>
    <row r="1150" spans="1:6">
      <c r="A1150" s="50" t="s">
        <v>2289</v>
      </c>
      <c r="B1150" s="50" t="s">
        <v>2260</v>
      </c>
      <c r="C1150" s="50"/>
      <c r="D1150" s="50"/>
      <c r="E1150" s="50"/>
      <c r="F1150" s="50"/>
    </row>
    <row r="1151" spans="1:6">
      <c r="A1151" s="50" t="s">
        <v>2290</v>
      </c>
      <c r="B1151" s="50" t="s">
        <v>2267</v>
      </c>
      <c r="C1151" s="50"/>
      <c r="D1151" s="50"/>
      <c r="E1151" s="50"/>
      <c r="F1151" s="50"/>
    </row>
    <row r="1152" spans="1:6">
      <c r="A1152" s="50" t="s">
        <v>2291</v>
      </c>
      <c r="B1152" s="50" t="s">
        <v>2260</v>
      </c>
      <c r="C1152" s="50"/>
      <c r="D1152" s="50"/>
      <c r="E1152" s="50"/>
      <c r="F1152" s="50"/>
    </row>
    <row r="1153" spans="1:6">
      <c r="A1153" s="50" t="s">
        <v>2292</v>
      </c>
      <c r="B1153" s="50" t="s">
        <v>2257</v>
      </c>
      <c r="C1153" s="50"/>
      <c r="D1153" s="50"/>
      <c r="E1153" s="50"/>
      <c r="F1153" s="50"/>
    </row>
    <row r="1154" spans="1:6">
      <c r="A1154" s="50" t="s">
        <v>2293</v>
      </c>
      <c r="B1154" s="50" t="s">
        <v>2257</v>
      </c>
      <c r="C1154" s="50"/>
      <c r="D1154" s="50"/>
      <c r="E1154" s="50"/>
      <c r="F1154" s="50"/>
    </row>
    <row r="1155" spans="1:6">
      <c r="A1155" s="50" t="s">
        <v>2294</v>
      </c>
      <c r="B1155" s="50" t="s">
        <v>2257</v>
      </c>
      <c r="C1155" s="50"/>
      <c r="D1155" s="50"/>
      <c r="E1155" s="50"/>
      <c r="F1155" s="50"/>
    </row>
    <row r="1156" spans="1:6">
      <c r="A1156" s="50" t="s">
        <v>2295</v>
      </c>
      <c r="B1156" s="50" t="s">
        <v>2257</v>
      </c>
      <c r="C1156" s="50"/>
      <c r="D1156" s="50"/>
      <c r="E1156" s="50"/>
      <c r="F1156" s="50"/>
    </row>
    <row r="1157" spans="1:6">
      <c r="A1157" s="50" t="s">
        <v>2296</v>
      </c>
      <c r="B1157" s="50" t="s">
        <v>2260</v>
      </c>
      <c r="C1157" s="50"/>
      <c r="D1157" s="50"/>
      <c r="E1157" s="50"/>
      <c r="F1157" s="50"/>
    </row>
    <row r="1158" spans="1:6">
      <c r="A1158" s="50" t="s">
        <v>2297</v>
      </c>
      <c r="B1158" s="50" t="s">
        <v>2260</v>
      </c>
      <c r="C1158" s="50"/>
      <c r="D1158" s="50"/>
      <c r="E1158" s="50"/>
      <c r="F1158" s="50"/>
    </row>
    <row r="1159" spans="1:6">
      <c r="A1159" s="50" t="s">
        <v>2298</v>
      </c>
      <c r="B1159" s="50" t="s">
        <v>2260</v>
      </c>
      <c r="C1159" s="50"/>
      <c r="D1159" s="50"/>
      <c r="E1159" s="50"/>
      <c r="F1159" s="50"/>
    </row>
    <row r="1160" spans="1:6">
      <c r="A1160" s="50" t="s">
        <v>2299</v>
      </c>
      <c r="B1160" s="50" t="s">
        <v>2260</v>
      </c>
      <c r="C1160" s="50"/>
      <c r="D1160" s="50"/>
      <c r="E1160" s="50"/>
      <c r="F1160" s="50"/>
    </row>
    <row r="1161" spans="1:6">
      <c r="A1161" s="50" t="s">
        <v>2300</v>
      </c>
      <c r="B1161" s="50" t="s">
        <v>2204</v>
      </c>
      <c r="C1161" s="50"/>
      <c r="D1161" s="50"/>
      <c r="E1161" s="50"/>
      <c r="F1161" s="50"/>
    </row>
    <row r="1162" spans="1:6">
      <c r="A1162" s="50" t="s">
        <v>2301</v>
      </c>
      <c r="B1162" s="50" t="s">
        <v>2260</v>
      </c>
      <c r="C1162" s="50"/>
      <c r="D1162" s="50"/>
      <c r="E1162" s="50"/>
      <c r="F1162" s="50"/>
    </row>
    <row r="1163" spans="1:6">
      <c r="A1163" s="50" t="s">
        <v>2302</v>
      </c>
      <c r="B1163" s="50" t="s">
        <v>2257</v>
      </c>
      <c r="C1163" s="50"/>
      <c r="D1163" s="50"/>
      <c r="E1163" s="50"/>
      <c r="F1163" s="50"/>
    </row>
    <row r="1164" spans="1:6">
      <c r="A1164" s="50" t="s">
        <v>2303</v>
      </c>
      <c r="B1164" s="50" t="s">
        <v>2257</v>
      </c>
      <c r="C1164" s="50"/>
      <c r="D1164" s="50"/>
      <c r="E1164" s="50"/>
      <c r="F1164" s="50"/>
    </row>
    <row r="1165" spans="1:6">
      <c r="A1165" s="50" t="s">
        <v>2304</v>
      </c>
      <c r="B1165" s="50" t="s">
        <v>2257</v>
      </c>
      <c r="C1165" s="50"/>
      <c r="D1165" s="50"/>
      <c r="E1165" s="50"/>
      <c r="F1165" s="50"/>
    </row>
    <row r="1166" spans="1:6">
      <c r="A1166" s="50" t="s">
        <v>2305</v>
      </c>
      <c r="B1166" s="50" t="s">
        <v>2257</v>
      </c>
      <c r="C1166" s="50"/>
      <c r="D1166" s="50"/>
      <c r="E1166" s="50"/>
      <c r="F1166" s="50"/>
    </row>
    <row r="1167" spans="1:6">
      <c r="A1167" s="50" t="s">
        <v>2306</v>
      </c>
      <c r="B1167" s="50" t="s">
        <v>2257</v>
      </c>
      <c r="C1167" s="50"/>
      <c r="D1167" s="50"/>
      <c r="E1167" s="50"/>
      <c r="F1167" s="50"/>
    </row>
    <row r="1168" spans="1:6">
      <c r="A1168" s="50" t="s">
        <v>2307</v>
      </c>
      <c r="B1168" s="50" t="s">
        <v>2257</v>
      </c>
      <c r="C1168" s="50"/>
      <c r="D1168" s="50"/>
      <c r="E1168" s="50"/>
      <c r="F1168" s="50"/>
    </row>
    <row r="1169" spans="1:6">
      <c r="A1169" s="50" t="s">
        <v>2308</v>
      </c>
      <c r="B1169" s="50" t="s">
        <v>2260</v>
      </c>
      <c r="C1169" s="50"/>
      <c r="D1169" s="50"/>
      <c r="E1169" s="50"/>
      <c r="F1169" s="50"/>
    </row>
    <row r="1170" spans="1:6">
      <c r="A1170" s="50" t="s">
        <v>2309</v>
      </c>
      <c r="B1170" s="50" t="s">
        <v>2257</v>
      </c>
      <c r="C1170" s="50"/>
      <c r="D1170" s="50"/>
      <c r="E1170" s="50"/>
      <c r="F1170" s="50"/>
    </row>
    <row r="1171" spans="1:6">
      <c r="A1171" s="50" t="s">
        <v>2310</v>
      </c>
      <c r="B1171" s="50" t="s">
        <v>2257</v>
      </c>
      <c r="C1171" s="50"/>
      <c r="D1171" s="50"/>
      <c r="E1171" s="50"/>
      <c r="F1171" s="50"/>
    </row>
    <row r="1172" spans="1:6">
      <c r="A1172" s="50" t="s">
        <v>2311</v>
      </c>
      <c r="B1172" s="50" t="s">
        <v>2257</v>
      </c>
      <c r="C1172" s="50"/>
      <c r="D1172" s="50"/>
      <c r="E1172" s="50"/>
      <c r="F1172" s="50"/>
    </row>
    <row r="1173" spans="1:6">
      <c r="A1173" s="50" t="s">
        <v>2312</v>
      </c>
      <c r="B1173" s="50" t="s">
        <v>2260</v>
      </c>
      <c r="C1173" s="50"/>
      <c r="D1173" s="50"/>
      <c r="E1173" s="50"/>
      <c r="F1173" s="50"/>
    </row>
    <row r="1174" spans="1:6">
      <c r="A1174" s="50" t="s">
        <v>2313</v>
      </c>
      <c r="B1174" s="50" t="s">
        <v>2257</v>
      </c>
      <c r="C1174" s="50"/>
      <c r="D1174" s="50"/>
      <c r="E1174" s="50"/>
      <c r="F1174" s="50"/>
    </row>
    <row r="1175" spans="1:6">
      <c r="A1175" s="50" t="s">
        <v>2314</v>
      </c>
      <c r="B1175" s="50" t="s">
        <v>2257</v>
      </c>
      <c r="C1175" s="50"/>
      <c r="D1175" s="50"/>
      <c r="E1175" s="50"/>
      <c r="F1175" s="50"/>
    </row>
    <row r="1176" spans="1:6">
      <c r="A1176" s="50" t="s">
        <v>2315</v>
      </c>
      <c r="B1176" s="50" t="s">
        <v>2257</v>
      </c>
      <c r="C1176" s="50"/>
      <c r="D1176" s="50"/>
      <c r="E1176" s="50"/>
      <c r="F1176" s="50"/>
    </row>
    <row r="1177" spans="1:6">
      <c r="A1177" s="50" t="s">
        <v>2316</v>
      </c>
      <c r="B1177" s="50" t="s">
        <v>2257</v>
      </c>
      <c r="C1177" s="50"/>
      <c r="D1177" s="50"/>
      <c r="E1177" s="50"/>
      <c r="F1177" s="50"/>
    </row>
    <row r="1178" spans="1:6">
      <c r="A1178" s="50" t="s">
        <v>2317</v>
      </c>
      <c r="B1178" s="50" t="s">
        <v>2257</v>
      </c>
      <c r="C1178" s="50"/>
      <c r="D1178" s="50"/>
      <c r="E1178" s="50"/>
      <c r="F1178" s="50"/>
    </row>
    <row r="1179" spans="1:6">
      <c r="A1179" s="50" t="s">
        <v>2318</v>
      </c>
      <c r="B1179" s="50" t="s">
        <v>2260</v>
      </c>
      <c r="C1179" s="50"/>
      <c r="D1179" s="50"/>
      <c r="E1179" s="50"/>
      <c r="F1179" s="50"/>
    </row>
    <row r="1180" spans="1:6">
      <c r="A1180" s="50" t="s">
        <v>2319</v>
      </c>
      <c r="B1180" s="50" t="s">
        <v>2257</v>
      </c>
      <c r="C1180" s="50"/>
      <c r="D1180" s="50"/>
      <c r="E1180" s="50"/>
      <c r="F1180" s="50"/>
    </row>
    <row r="1181" spans="1:6">
      <c r="A1181" s="50" t="s">
        <v>2320</v>
      </c>
      <c r="B1181" s="50" t="s">
        <v>2257</v>
      </c>
      <c r="C1181" s="50"/>
      <c r="D1181" s="50"/>
      <c r="E1181" s="50"/>
      <c r="F1181" s="50"/>
    </row>
    <row r="1182" spans="1:6">
      <c r="A1182" s="50" t="s">
        <v>2321</v>
      </c>
      <c r="B1182" s="50" t="s">
        <v>2257</v>
      </c>
      <c r="C1182" s="50"/>
      <c r="D1182" s="50"/>
      <c r="E1182" s="50"/>
      <c r="F1182" s="50"/>
    </row>
    <row r="1183" spans="1:6">
      <c r="A1183" s="50" t="s">
        <v>2322</v>
      </c>
      <c r="B1183" s="50" t="s">
        <v>2260</v>
      </c>
      <c r="C1183" s="50"/>
      <c r="D1183" s="50"/>
      <c r="E1183" s="50"/>
      <c r="F1183" s="50"/>
    </row>
    <row r="1184" spans="1:6">
      <c r="A1184" s="50" t="s">
        <v>2323</v>
      </c>
      <c r="B1184" s="50" t="s">
        <v>2257</v>
      </c>
      <c r="C1184" s="50"/>
      <c r="D1184" s="50"/>
      <c r="E1184" s="50"/>
      <c r="F1184" s="50"/>
    </row>
    <row r="1185" spans="1:6">
      <c r="A1185" s="50" t="s">
        <v>2324</v>
      </c>
      <c r="B1185" s="50" t="s">
        <v>2260</v>
      </c>
      <c r="C1185" s="50"/>
      <c r="D1185" s="50"/>
      <c r="E1185" s="50"/>
      <c r="F1185" s="50"/>
    </row>
    <row r="1186" spans="1:6">
      <c r="A1186" s="50" t="s">
        <v>2325</v>
      </c>
      <c r="B1186" s="50" t="s">
        <v>2260</v>
      </c>
      <c r="C1186" s="50"/>
      <c r="D1186" s="50"/>
      <c r="E1186" s="50"/>
      <c r="F1186" s="50"/>
    </row>
    <row r="1187" spans="1:6">
      <c r="A1187" s="50" t="s">
        <v>2326</v>
      </c>
      <c r="B1187" s="50" t="s">
        <v>2257</v>
      </c>
      <c r="C1187" s="50"/>
      <c r="D1187" s="50"/>
      <c r="E1187" s="50"/>
      <c r="F1187" s="50"/>
    </row>
    <row r="1188" spans="1:6">
      <c r="A1188" s="50" t="s">
        <v>2327</v>
      </c>
      <c r="B1188" s="50" t="s">
        <v>2260</v>
      </c>
      <c r="C1188" s="50"/>
      <c r="D1188" s="50"/>
      <c r="E1188" s="50"/>
      <c r="F1188" s="50"/>
    </row>
    <row r="1189" spans="1:6">
      <c r="A1189" s="50" t="s">
        <v>2328</v>
      </c>
      <c r="B1189" s="50" t="s">
        <v>2257</v>
      </c>
      <c r="C1189" s="50"/>
      <c r="D1189" s="50"/>
      <c r="E1189" s="50"/>
      <c r="F1189" s="50"/>
    </row>
    <row r="1190" spans="1:6">
      <c r="A1190" s="50" t="s">
        <v>2329</v>
      </c>
      <c r="B1190" s="50" t="s">
        <v>2257</v>
      </c>
      <c r="C1190" s="50"/>
      <c r="D1190" s="50"/>
      <c r="E1190" s="50"/>
      <c r="F1190" s="50"/>
    </row>
    <row r="1191" spans="1:6">
      <c r="A1191" s="50" t="s">
        <v>2330</v>
      </c>
      <c r="B1191" s="50" t="s">
        <v>2257</v>
      </c>
      <c r="C1191" s="50"/>
      <c r="D1191" s="50"/>
      <c r="E1191" s="50"/>
      <c r="F1191" s="50"/>
    </row>
    <row r="1192" spans="1:6">
      <c r="A1192" s="50" t="s">
        <v>2331</v>
      </c>
      <c r="B1192" s="50" t="s">
        <v>2260</v>
      </c>
      <c r="C1192" s="50"/>
      <c r="D1192" s="50"/>
      <c r="E1192" s="50"/>
      <c r="F1192" s="50"/>
    </row>
    <row r="1193" spans="1:6">
      <c r="A1193" s="50" t="s">
        <v>2332</v>
      </c>
      <c r="B1193" s="50" t="s">
        <v>2260</v>
      </c>
      <c r="C1193" s="50"/>
      <c r="D1193" s="50"/>
      <c r="E1193" s="50"/>
      <c r="F1193" s="50"/>
    </row>
    <row r="1194" spans="1:6">
      <c r="A1194" s="50" t="s">
        <v>2333</v>
      </c>
      <c r="B1194" s="50" t="s">
        <v>2260</v>
      </c>
      <c r="C1194" s="50"/>
      <c r="D1194" s="50"/>
      <c r="E1194" s="50"/>
      <c r="F1194" s="50"/>
    </row>
    <row r="1195" spans="1:6">
      <c r="A1195" s="50" t="s">
        <v>2334</v>
      </c>
      <c r="B1195" s="50" t="s">
        <v>2260</v>
      </c>
      <c r="C1195" s="50"/>
      <c r="D1195" s="50"/>
      <c r="E1195" s="50"/>
      <c r="F1195" s="50"/>
    </row>
    <row r="1196" spans="1:6">
      <c r="A1196" s="50" t="s">
        <v>2335</v>
      </c>
      <c r="B1196" s="50" t="s">
        <v>2260</v>
      </c>
      <c r="C1196" s="50"/>
      <c r="D1196" s="50"/>
      <c r="E1196" s="50"/>
      <c r="F1196" s="50"/>
    </row>
    <row r="1197" spans="1:6">
      <c r="A1197" s="50" t="s">
        <v>2336</v>
      </c>
      <c r="B1197" s="50" t="s">
        <v>2260</v>
      </c>
      <c r="C1197" s="50"/>
      <c r="D1197" s="50"/>
      <c r="E1197" s="50"/>
      <c r="F1197" s="50"/>
    </row>
    <row r="1198" spans="1:6">
      <c r="A1198" s="50" t="s">
        <v>2337</v>
      </c>
      <c r="B1198" s="50" t="s">
        <v>2260</v>
      </c>
      <c r="C1198" s="50"/>
      <c r="D1198" s="50"/>
      <c r="E1198" s="50"/>
      <c r="F1198" s="50"/>
    </row>
    <row r="1199" spans="1:6">
      <c r="A1199" s="50" t="s">
        <v>2338</v>
      </c>
      <c r="B1199" s="50" t="s">
        <v>2260</v>
      </c>
      <c r="C1199" s="50"/>
      <c r="D1199" s="50"/>
      <c r="E1199" s="50"/>
      <c r="F1199" s="50"/>
    </row>
    <row r="1200" spans="1:6">
      <c r="A1200" s="50" t="s">
        <v>2339</v>
      </c>
      <c r="B1200" s="50" t="s">
        <v>2260</v>
      </c>
      <c r="C1200" s="50"/>
      <c r="D1200" s="50"/>
      <c r="E1200" s="50"/>
      <c r="F1200" s="50"/>
    </row>
    <row r="1201" spans="1:6">
      <c r="A1201" s="50" t="s">
        <v>2340</v>
      </c>
      <c r="B1201" s="50" t="s">
        <v>2260</v>
      </c>
      <c r="C1201" s="50"/>
      <c r="D1201" s="50"/>
      <c r="E1201" s="50"/>
      <c r="F1201" s="50"/>
    </row>
    <row r="1202" spans="1:6">
      <c r="A1202" s="50" t="s">
        <v>2341</v>
      </c>
      <c r="B1202" s="50" t="s">
        <v>2260</v>
      </c>
      <c r="C1202" s="50"/>
      <c r="D1202" s="50"/>
      <c r="E1202" s="50"/>
      <c r="F1202" s="50"/>
    </row>
    <row r="1203" spans="1:6">
      <c r="A1203" s="50" t="s">
        <v>2342</v>
      </c>
      <c r="B1203" s="50" t="s">
        <v>2260</v>
      </c>
      <c r="C1203" s="50"/>
      <c r="D1203" s="50"/>
      <c r="E1203" s="50"/>
      <c r="F1203" s="50"/>
    </row>
    <row r="1204" spans="1:6">
      <c r="A1204" s="50" t="s">
        <v>2343</v>
      </c>
      <c r="B1204" s="50" t="s">
        <v>2260</v>
      </c>
      <c r="C1204" s="50"/>
      <c r="D1204" s="50"/>
      <c r="E1204" s="50"/>
      <c r="F1204" s="50"/>
    </row>
    <row r="1205" spans="1:6">
      <c r="A1205" s="50" t="s">
        <v>2344</v>
      </c>
      <c r="B1205" s="50" t="s">
        <v>2260</v>
      </c>
      <c r="C1205" s="50"/>
      <c r="D1205" s="50"/>
      <c r="E1205" s="50"/>
      <c r="F1205" s="50"/>
    </row>
    <row r="1206" spans="1:6">
      <c r="A1206" s="50" t="s">
        <v>2345</v>
      </c>
      <c r="B1206" s="50" t="s">
        <v>2260</v>
      </c>
      <c r="C1206" s="50"/>
      <c r="D1206" s="50"/>
      <c r="E1206" s="50"/>
      <c r="F1206" s="50"/>
    </row>
    <row r="1207" spans="1:6">
      <c r="A1207" s="50" t="s">
        <v>2346</v>
      </c>
      <c r="B1207" s="50" t="s">
        <v>2260</v>
      </c>
      <c r="C1207" s="50"/>
      <c r="D1207" s="50"/>
      <c r="E1207" s="50"/>
      <c r="F1207" s="50"/>
    </row>
    <row r="1208" spans="1:6">
      <c r="A1208" s="50" t="s">
        <v>2347</v>
      </c>
      <c r="B1208" s="50" t="s">
        <v>2260</v>
      </c>
      <c r="C1208" s="50"/>
      <c r="D1208" s="50"/>
      <c r="E1208" s="50"/>
      <c r="F1208" s="50"/>
    </row>
    <row r="1209" spans="1:6">
      <c r="A1209" s="50" t="s">
        <v>2348</v>
      </c>
      <c r="B1209" s="50" t="s">
        <v>2260</v>
      </c>
      <c r="C1209" s="50"/>
      <c r="D1209" s="50"/>
      <c r="E1209" s="50"/>
      <c r="F1209" s="50"/>
    </row>
    <row r="1210" spans="1:6">
      <c r="A1210" s="50" t="s">
        <v>2349</v>
      </c>
      <c r="B1210" s="50" t="s">
        <v>2260</v>
      </c>
      <c r="C1210" s="50"/>
      <c r="D1210" s="50"/>
      <c r="E1210" s="50"/>
      <c r="F1210" s="50"/>
    </row>
    <row r="1211" spans="1:6">
      <c r="A1211" s="50" t="s">
        <v>2350</v>
      </c>
      <c r="B1211" s="50" t="s">
        <v>2260</v>
      </c>
      <c r="C1211" s="50"/>
      <c r="D1211" s="50"/>
      <c r="E1211" s="50"/>
      <c r="F1211" s="50"/>
    </row>
    <row r="1212" spans="1:6">
      <c r="A1212" s="50" t="s">
        <v>2351</v>
      </c>
      <c r="B1212" s="50" t="s">
        <v>2260</v>
      </c>
      <c r="C1212" s="50"/>
      <c r="D1212" s="50"/>
      <c r="E1212" s="50"/>
      <c r="F1212" s="50"/>
    </row>
    <row r="1213" spans="1:6">
      <c r="A1213" s="50" t="s">
        <v>2352</v>
      </c>
      <c r="B1213" s="50" t="s">
        <v>2260</v>
      </c>
      <c r="C1213" s="50"/>
      <c r="D1213" s="50"/>
      <c r="E1213" s="50"/>
      <c r="F1213" s="50"/>
    </row>
    <row r="1214" spans="1:6">
      <c r="A1214" s="50" t="s">
        <v>2353</v>
      </c>
      <c r="B1214" s="50" t="s">
        <v>2354</v>
      </c>
      <c r="C1214" s="50"/>
      <c r="D1214" s="50"/>
      <c r="E1214" s="50"/>
      <c r="F1214" s="50"/>
    </row>
    <row r="1215" spans="1:6">
      <c r="A1215" s="50" t="s">
        <v>2355</v>
      </c>
      <c r="B1215" s="50" t="s">
        <v>2354</v>
      </c>
      <c r="C1215" s="50"/>
      <c r="D1215" s="50"/>
      <c r="E1215" s="50"/>
      <c r="F1215" s="50"/>
    </row>
    <row r="1216" spans="1:6">
      <c r="A1216" s="50" t="s">
        <v>2356</v>
      </c>
      <c r="B1216" s="50" t="s">
        <v>2354</v>
      </c>
      <c r="C1216" s="50"/>
      <c r="D1216" s="50"/>
      <c r="E1216" s="50"/>
      <c r="F1216" s="50"/>
    </row>
    <row r="1217" spans="1:6">
      <c r="A1217" s="50" t="s">
        <v>2357</v>
      </c>
      <c r="B1217" s="50" t="s">
        <v>2354</v>
      </c>
      <c r="C1217" s="50"/>
      <c r="D1217" s="50"/>
      <c r="E1217" s="50"/>
      <c r="F1217" s="50"/>
    </row>
    <row r="1218" spans="1:6">
      <c r="A1218" s="50" t="s">
        <v>2358</v>
      </c>
      <c r="B1218" s="50" t="s">
        <v>2354</v>
      </c>
      <c r="C1218" s="50"/>
      <c r="D1218" s="50"/>
      <c r="E1218" s="50"/>
      <c r="F1218" s="50"/>
    </row>
    <row r="1219" spans="1:6">
      <c r="A1219" s="50" t="s">
        <v>2359</v>
      </c>
      <c r="B1219" s="50" t="s">
        <v>2354</v>
      </c>
      <c r="C1219" s="50"/>
      <c r="D1219" s="50"/>
      <c r="E1219" s="50"/>
      <c r="F1219" s="50"/>
    </row>
    <row r="1220" spans="1:6">
      <c r="A1220" s="50" t="s">
        <v>2360</v>
      </c>
      <c r="B1220" s="50" t="s">
        <v>2354</v>
      </c>
      <c r="C1220" s="50"/>
      <c r="D1220" s="50"/>
      <c r="E1220" s="50"/>
      <c r="F1220" s="50"/>
    </row>
    <row r="1221" spans="1:6">
      <c r="A1221" s="50" t="s">
        <v>2361</v>
      </c>
      <c r="B1221" s="50" t="s">
        <v>2354</v>
      </c>
      <c r="C1221" s="50"/>
      <c r="D1221" s="50"/>
      <c r="E1221" s="50"/>
      <c r="F1221" s="50"/>
    </row>
    <row r="1222" spans="1:6">
      <c r="A1222" s="50" t="s">
        <v>2362</v>
      </c>
      <c r="B1222" s="50" t="s">
        <v>2354</v>
      </c>
      <c r="C1222" s="50"/>
      <c r="D1222" s="50"/>
      <c r="E1222" s="50"/>
      <c r="F1222" s="50"/>
    </row>
    <row r="1223" spans="1:6">
      <c r="A1223" s="50" t="s">
        <v>2363</v>
      </c>
      <c r="B1223" s="50" t="s">
        <v>2354</v>
      </c>
      <c r="C1223" s="50"/>
      <c r="D1223" s="50"/>
      <c r="E1223" s="50"/>
      <c r="F1223" s="50"/>
    </row>
    <row r="1224" spans="1:6">
      <c r="A1224" s="50" t="s">
        <v>2364</v>
      </c>
      <c r="B1224" s="50" t="s">
        <v>2354</v>
      </c>
      <c r="C1224" s="50"/>
      <c r="D1224" s="50"/>
      <c r="E1224" s="50"/>
      <c r="F1224" s="50"/>
    </row>
    <row r="1225" spans="1:6">
      <c r="A1225" s="50" t="s">
        <v>2365</v>
      </c>
      <c r="B1225" s="50" t="s">
        <v>2354</v>
      </c>
      <c r="C1225" s="50"/>
      <c r="D1225" s="50"/>
      <c r="E1225" s="50"/>
      <c r="F1225" s="50"/>
    </row>
    <row r="1226" spans="1:6">
      <c r="A1226" s="50" t="s">
        <v>2366</v>
      </c>
      <c r="B1226" s="50" t="s">
        <v>2354</v>
      </c>
      <c r="C1226" s="50"/>
      <c r="D1226" s="50"/>
      <c r="E1226" s="50"/>
      <c r="F1226" s="50"/>
    </row>
    <row r="1227" spans="1:6">
      <c r="A1227" s="50" t="s">
        <v>2367</v>
      </c>
      <c r="B1227" s="50" t="s">
        <v>2354</v>
      </c>
      <c r="C1227" s="50"/>
      <c r="D1227" s="50"/>
      <c r="E1227" s="50"/>
      <c r="F1227" s="50"/>
    </row>
    <row r="1228" spans="1:6">
      <c r="A1228" s="50" t="s">
        <v>2368</v>
      </c>
      <c r="B1228" s="50" t="s">
        <v>2354</v>
      </c>
      <c r="C1228" s="50"/>
      <c r="D1228" s="50"/>
      <c r="E1228" s="50"/>
      <c r="F1228" s="50"/>
    </row>
    <row r="1229" spans="1:6">
      <c r="A1229" s="50" t="s">
        <v>2369</v>
      </c>
      <c r="B1229" s="50" t="s">
        <v>2370</v>
      </c>
      <c r="C1229" s="50"/>
      <c r="D1229" s="50"/>
      <c r="E1229" s="50"/>
      <c r="F1229" s="50"/>
    </row>
    <row r="1230" spans="1:6">
      <c r="A1230" s="50" t="s">
        <v>2371</v>
      </c>
      <c r="B1230" s="50" t="s">
        <v>2204</v>
      </c>
      <c r="C1230" s="50"/>
      <c r="D1230" s="50"/>
      <c r="E1230" s="50"/>
      <c r="F1230" s="50"/>
    </row>
    <row r="1231" spans="1:6">
      <c r="A1231" s="50" t="s">
        <v>2372</v>
      </c>
      <c r="B1231" s="50" t="s">
        <v>2354</v>
      </c>
      <c r="C1231" s="50"/>
      <c r="D1231" s="50"/>
      <c r="E1231" s="50"/>
      <c r="F1231" s="50"/>
    </row>
    <row r="1232" spans="1:6">
      <c r="A1232" s="50" t="s">
        <v>2373</v>
      </c>
      <c r="B1232" s="50" t="s">
        <v>2204</v>
      </c>
      <c r="C1232" s="50"/>
      <c r="D1232" s="50"/>
      <c r="E1232" s="50"/>
      <c r="F1232" s="50"/>
    </row>
    <row r="1233" spans="1:6">
      <c r="A1233" s="50" t="s">
        <v>2374</v>
      </c>
      <c r="B1233" s="50" t="s">
        <v>2354</v>
      </c>
      <c r="C1233" s="50"/>
      <c r="D1233" s="50"/>
      <c r="E1233" s="50"/>
      <c r="F1233" s="50"/>
    </row>
    <row r="1234" spans="1:6">
      <c r="A1234" s="50" t="s">
        <v>2375</v>
      </c>
      <c r="B1234" s="50" t="s">
        <v>2354</v>
      </c>
      <c r="C1234" s="50"/>
      <c r="D1234" s="50"/>
      <c r="E1234" s="50"/>
      <c r="F1234" s="50"/>
    </row>
    <row r="1235" spans="1:6">
      <c r="A1235" s="50" t="s">
        <v>2376</v>
      </c>
      <c r="B1235" s="50" t="s">
        <v>2354</v>
      </c>
      <c r="C1235" s="50"/>
      <c r="D1235" s="50"/>
      <c r="E1235" s="50"/>
      <c r="F1235" s="50"/>
    </row>
    <row r="1236" spans="1:6">
      <c r="A1236" s="50" t="s">
        <v>2377</v>
      </c>
      <c r="B1236" s="50" t="s">
        <v>2204</v>
      </c>
      <c r="C1236" s="50"/>
      <c r="D1236" s="50"/>
      <c r="E1236" s="50"/>
      <c r="F1236" s="50"/>
    </row>
    <row r="1237" spans="1:6">
      <c r="A1237" s="50" t="s">
        <v>2378</v>
      </c>
      <c r="B1237" s="50" t="s">
        <v>2354</v>
      </c>
      <c r="C1237" s="50"/>
      <c r="D1237" s="50"/>
      <c r="E1237" s="50"/>
      <c r="F1237" s="50"/>
    </row>
    <row r="1238" spans="1:6">
      <c r="A1238" s="50" t="s">
        <v>2379</v>
      </c>
      <c r="B1238" s="50" t="s">
        <v>2204</v>
      </c>
      <c r="C1238" s="50"/>
      <c r="D1238" s="50"/>
      <c r="E1238" s="50"/>
      <c r="F1238" s="50"/>
    </row>
    <row r="1239" spans="1:6">
      <c r="A1239" s="50" t="s">
        <v>2380</v>
      </c>
      <c r="B1239" s="50" t="s">
        <v>2204</v>
      </c>
      <c r="C1239" s="50"/>
      <c r="D1239" s="50"/>
      <c r="E1239" s="50"/>
      <c r="F1239" s="50"/>
    </row>
    <row r="1240" spans="1:6">
      <c r="A1240" s="50" t="s">
        <v>2381</v>
      </c>
      <c r="B1240" s="50" t="s">
        <v>2204</v>
      </c>
      <c r="C1240" s="50"/>
      <c r="D1240" s="50"/>
      <c r="E1240" s="50"/>
      <c r="F1240" s="50"/>
    </row>
    <row r="1241" spans="1:6">
      <c r="A1241" s="50" t="s">
        <v>2382</v>
      </c>
      <c r="B1241" s="50" t="s">
        <v>2204</v>
      </c>
      <c r="C1241" s="50"/>
      <c r="D1241" s="50"/>
      <c r="E1241" s="50"/>
      <c r="F1241" s="50"/>
    </row>
    <row r="1242" spans="1:6">
      <c r="A1242" s="50" t="s">
        <v>2383</v>
      </c>
      <c r="B1242" s="50" t="s">
        <v>2204</v>
      </c>
      <c r="C1242" s="50"/>
      <c r="D1242" s="50"/>
      <c r="E1242" s="50"/>
      <c r="F1242" s="50"/>
    </row>
    <row r="1243" spans="1:6">
      <c r="A1243" s="50" t="s">
        <v>2384</v>
      </c>
      <c r="B1243" s="50" t="s">
        <v>2354</v>
      </c>
      <c r="C1243" s="50"/>
      <c r="D1243" s="50"/>
      <c r="E1243" s="50"/>
      <c r="F1243" s="50"/>
    </row>
    <row r="1244" spans="1:6">
      <c r="A1244" s="50" t="s">
        <v>2385</v>
      </c>
      <c r="B1244" s="50" t="s">
        <v>2354</v>
      </c>
      <c r="C1244" s="50"/>
      <c r="D1244" s="50"/>
      <c r="E1244" s="50"/>
      <c r="F1244" s="50"/>
    </row>
    <row r="1245" spans="1:6">
      <c r="A1245" s="50" t="s">
        <v>2386</v>
      </c>
      <c r="B1245" s="50" t="s">
        <v>2354</v>
      </c>
      <c r="C1245" s="50"/>
      <c r="D1245" s="50"/>
      <c r="E1245" s="50"/>
      <c r="F1245" s="50"/>
    </row>
    <row r="1246" spans="1:6">
      <c r="A1246" s="50" t="s">
        <v>2387</v>
      </c>
      <c r="B1246" s="50" t="s">
        <v>2354</v>
      </c>
      <c r="C1246" s="50"/>
      <c r="D1246" s="50"/>
      <c r="E1246" s="50"/>
      <c r="F1246" s="50"/>
    </row>
    <row r="1247" spans="1:6">
      <c r="A1247" s="50" t="s">
        <v>2388</v>
      </c>
      <c r="B1247" s="50" t="s">
        <v>2354</v>
      </c>
      <c r="C1247" s="50"/>
      <c r="D1247" s="50"/>
      <c r="E1247" s="50"/>
      <c r="F1247" s="50"/>
    </row>
    <row r="1248" spans="1:6">
      <c r="A1248" s="50" t="s">
        <v>2389</v>
      </c>
      <c r="B1248" s="50" t="s">
        <v>2354</v>
      </c>
      <c r="C1248" s="50"/>
      <c r="D1248" s="50"/>
      <c r="E1248" s="50"/>
      <c r="F1248" s="50"/>
    </row>
    <row r="1249" spans="1:6">
      <c r="A1249" s="50" t="s">
        <v>2390</v>
      </c>
      <c r="B1249" s="50" t="s">
        <v>2354</v>
      </c>
      <c r="C1249" s="50"/>
      <c r="D1249" s="50"/>
      <c r="E1249" s="50"/>
      <c r="F1249" s="50"/>
    </row>
    <row r="1250" spans="1:6">
      <c r="A1250" s="50" t="s">
        <v>2391</v>
      </c>
      <c r="B1250" s="50" t="s">
        <v>2354</v>
      </c>
      <c r="C1250" s="50"/>
      <c r="D1250" s="50"/>
      <c r="E1250" s="50"/>
      <c r="F1250" s="50"/>
    </row>
    <row r="1251" spans="1:6">
      <c r="A1251" s="50" t="s">
        <v>2392</v>
      </c>
      <c r="B1251" s="50" t="s">
        <v>2370</v>
      </c>
      <c r="C1251" s="50"/>
      <c r="D1251" s="50"/>
      <c r="E1251" s="50"/>
      <c r="F1251" s="50"/>
    </row>
    <row r="1252" spans="1:6">
      <c r="A1252" s="50" t="s">
        <v>2393</v>
      </c>
      <c r="B1252" s="50" t="s">
        <v>2354</v>
      </c>
      <c r="C1252" s="50"/>
      <c r="D1252" s="50"/>
      <c r="E1252" s="50"/>
      <c r="F1252" s="50"/>
    </row>
    <row r="1253" spans="1:6">
      <c r="A1253" s="50" t="s">
        <v>2394</v>
      </c>
      <c r="B1253" s="50" t="s">
        <v>2354</v>
      </c>
      <c r="C1253" s="50"/>
      <c r="D1253" s="50"/>
      <c r="E1253" s="50"/>
      <c r="F1253" s="50"/>
    </row>
    <row r="1254" spans="1:6">
      <c r="A1254" s="50" t="s">
        <v>2395</v>
      </c>
      <c r="B1254" s="50" t="s">
        <v>2354</v>
      </c>
      <c r="C1254" s="50"/>
      <c r="D1254" s="50"/>
      <c r="E1254" s="50"/>
      <c r="F1254" s="50"/>
    </row>
    <row r="1255" spans="1:6">
      <c r="A1255" s="50" t="s">
        <v>2396</v>
      </c>
      <c r="B1255" s="50" t="s">
        <v>2204</v>
      </c>
      <c r="C1255" s="50"/>
      <c r="D1255" s="50"/>
      <c r="E1255" s="50"/>
      <c r="F1255" s="50"/>
    </row>
    <row r="1256" spans="1:6">
      <c r="A1256" s="50" t="s">
        <v>2397</v>
      </c>
      <c r="B1256" s="50" t="s">
        <v>2204</v>
      </c>
      <c r="C1256" s="50"/>
      <c r="D1256" s="50"/>
      <c r="E1256" s="50"/>
      <c r="F1256" s="50"/>
    </row>
    <row r="1257" spans="1:6">
      <c r="A1257" s="50" t="s">
        <v>2398</v>
      </c>
      <c r="B1257" s="50" t="s">
        <v>2204</v>
      </c>
      <c r="C1257" s="50"/>
      <c r="D1257" s="50"/>
      <c r="E1257" s="50"/>
      <c r="F1257" s="50"/>
    </row>
    <row r="1258" spans="1:6">
      <c r="A1258" s="50" t="s">
        <v>2399</v>
      </c>
      <c r="B1258" s="50" t="s">
        <v>2204</v>
      </c>
      <c r="C1258" s="50"/>
      <c r="D1258" s="50"/>
      <c r="E1258" s="50"/>
      <c r="F1258" s="50"/>
    </row>
    <row r="1259" spans="1:6">
      <c r="A1259" s="50" t="s">
        <v>2400</v>
      </c>
      <c r="B1259" s="50" t="s">
        <v>2204</v>
      </c>
      <c r="C1259" s="50"/>
      <c r="D1259" s="50"/>
      <c r="E1259" s="50"/>
      <c r="F1259" s="50"/>
    </row>
    <row r="1260" spans="1:6">
      <c r="A1260" s="50" t="s">
        <v>2401</v>
      </c>
      <c r="B1260" s="50" t="s">
        <v>2204</v>
      </c>
      <c r="C1260" s="50"/>
      <c r="D1260" s="50"/>
      <c r="E1260" s="50"/>
      <c r="F1260" s="50"/>
    </row>
    <row r="1261" spans="1:6">
      <c r="A1261" s="50" t="s">
        <v>2402</v>
      </c>
      <c r="B1261" s="50" t="s">
        <v>2354</v>
      </c>
      <c r="C1261" s="50"/>
      <c r="D1261" s="50"/>
      <c r="E1261" s="50"/>
      <c r="F1261" s="50"/>
    </row>
    <row r="1262" spans="1:6">
      <c r="A1262" s="50" t="s">
        <v>2403</v>
      </c>
      <c r="B1262" s="50" t="s">
        <v>2204</v>
      </c>
      <c r="C1262" s="50"/>
      <c r="D1262" s="50"/>
      <c r="E1262" s="50"/>
      <c r="F1262" s="50"/>
    </row>
    <row r="1263" spans="1:6">
      <c r="A1263" s="50" t="s">
        <v>2404</v>
      </c>
      <c r="B1263" s="50" t="s">
        <v>2204</v>
      </c>
      <c r="C1263" s="50"/>
      <c r="D1263" s="50"/>
      <c r="E1263" s="50"/>
      <c r="F1263" s="50"/>
    </row>
    <row r="1264" spans="1:6">
      <c r="A1264" s="50" t="s">
        <v>2405</v>
      </c>
      <c r="B1264" s="50" t="s">
        <v>2354</v>
      </c>
      <c r="C1264" s="50"/>
      <c r="D1264" s="50"/>
      <c r="E1264" s="50"/>
      <c r="F1264" s="50"/>
    </row>
    <row r="1265" spans="1:6">
      <c r="A1265" s="50" t="s">
        <v>2406</v>
      </c>
      <c r="B1265" s="50" t="s">
        <v>2354</v>
      </c>
      <c r="C1265" s="50"/>
      <c r="D1265" s="50"/>
      <c r="E1265" s="50"/>
      <c r="F1265" s="50"/>
    </row>
    <row r="1266" spans="1:6">
      <c r="A1266" s="50" t="s">
        <v>2407</v>
      </c>
      <c r="B1266" s="50" t="s">
        <v>2354</v>
      </c>
      <c r="C1266" s="50"/>
      <c r="D1266" s="50"/>
      <c r="E1266" s="50"/>
      <c r="F1266" s="50"/>
    </row>
    <row r="1267" spans="1:6">
      <c r="A1267" s="50" t="s">
        <v>2408</v>
      </c>
      <c r="B1267" s="50" t="s">
        <v>2260</v>
      </c>
      <c r="C1267" s="50"/>
      <c r="D1267" s="50"/>
      <c r="E1267" s="50"/>
      <c r="F1267" s="50"/>
    </row>
    <row r="1268" spans="1:6">
      <c r="A1268" s="50" t="s">
        <v>2409</v>
      </c>
      <c r="B1268" s="50" t="s">
        <v>2260</v>
      </c>
      <c r="C1268" s="50"/>
      <c r="D1268" s="50"/>
      <c r="E1268" s="50"/>
      <c r="F1268" s="50"/>
    </row>
    <row r="1269" spans="1:6">
      <c r="A1269" s="50" t="s">
        <v>2410</v>
      </c>
      <c r="B1269" s="50" t="s">
        <v>2260</v>
      </c>
      <c r="C1269" s="50"/>
      <c r="D1269" s="50"/>
      <c r="E1269" s="50"/>
      <c r="F1269" s="50"/>
    </row>
    <row r="1270" spans="1:6">
      <c r="A1270" s="50" t="s">
        <v>2411</v>
      </c>
      <c r="B1270" s="50" t="s">
        <v>2260</v>
      </c>
      <c r="C1270" s="50"/>
      <c r="D1270" s="50"/>
      <c r="E1270" s="50"/>
      <c r="F1270" s="50"/>
    </row>
    <row r="1271" spans="1:6">
      <c r="A1271" s="50" t="s">
        <v>2412</v>
      </c>
      <c r="B1271" s="50" t="s">
        <v>1186</v>
      </c>
      <c r="C1271" s="50"/>
      <c r="D1271" s="50"/>
      <c r="E1271" s="50"/>
      <c r="F1271" s="50"/>
    </row>
    <row r="1272" spans="1:6">
      <c r="A1272" s="50" t="s">
        <v>2413</v>
      </c>
      <c r="B1272" s="50" t="s">
        <v>2414</v>
      </c>
      <c r="C1272" s="50"/>
      <c r="D1272" s="50"/>
      <c r="E1272" s="50"/>
      <c r="F1272" s="50"/>
    </row>
    <row r="1273" spans="1:6">
      <c r="A1273" s="50" t="s">
        <v>2415</v>
      </c>
      <c r="B1273" s="50" t="s">
        <v>1927</v>
      </c>
      <c r="C1273" s="50"/>
      <c r="D1273" s="50"/>
      <c r="E1273" s="50"/>
      <c r="F1273" s="50"/>
    </row>
    <row r="1274" spans="1:6">
      <c r="A1274" s="50" t="s">
        <v>2416</v>
      </c>
      <c r="B1274" s="50" t="s">
        <v>1927</v>
      </c>
      <c r="C1274" s="50"/>
      <c r="D1274" s="50"/>
      <c r="E1274" s="50"/>
      <c r="F1274" s="50"/>
    </row>
    <row r="1275" spans="1:6">
      <c r="A1275" s="50" t="s">
        <v>2417</v>
      </c>
      <c r="B1275" s="50" t="s">
        <v>1927</v>
      </c>
      <c r="C1275" s="50"/>
      <c r="D1275" s="50"/>
      <c r="E1275" s="50"/>
      <c r="F1275" s="50"/>
    </row>
    <row r="1276" spans="1:6">
      <c r="A1276" s="50" t="s">
        <v>2418</v>
      </c>
      <c r="B1276" s="50" t="s">
        <v>2260</v>
      </c>
      <c r="C1276" s="50"/>
      <c r="D1276" s="50"/>
      <c r="E1276" s="50"/>
      <c r="F1276" s="50"/>
    </row>
    <row r="1277" spans="1:6">
      <c r="A1277" s="50" t="s">
        <v>2419</v>
      </c>
      <c r="B1277" s="50" t="s">
        <v>2414</v>
      </c>
      <c r="C1277" s="50"/>
      <c r="D1277" s="50"/>
      <c r="E1277" s="50"/>
      <c r="F1277" s="50"/>
    </row>
    <row r="1278" spans="1:6">
      <c r="A1278" s="50" t="s">
        <v>2420</v>
      </c>
      <c r="B1278" s="50" t="s">
        <v>2260</v>
      </c>
      <c r="C1278" s="50"/>
      <c r="D1278" s="50"/>
      <c r="E1278" s="50"/>
      <c r="F1278" s="50"/>
    </row>
    <row r="1279" spans="1:6">
      <c r="A1279" s="50" t="s">
        <v>2421</v>
      </c>
      <c r="B1279" s="50" t="s">
        <v>2260</v>
      </c>
      <c r="C1279" s="50"/>
      <c r="D1279" s="50"/>
      <c r="E1279" s="50"/>
      <c r="F1279" s="50"/>
    </row>
    <row r="1280" spans="1:6">
      <c r="A1280" s="50" t="s">
        <v>2422</v>
      </c>
      <c r="B1280" s="50" t="s">
        <v>2260</v>
      </c>
      <c r="C1280" s="50"/>
      <c r="D1280" s="50"/>
      <c r="E1280" s="50"/>
      <c r="F1280" s="50"/>
    </row>
    <row r="1281" spans="1:6">
      <c r="A1281" s="50" t="s">
        <v>2423</v>
      </c>
      <c r="B1281" s="50" t="s">
        <v>2260</v>
      </c>
      <c r="C1281" s="50"/>
      <c r="D1281" s="50"/>
      <c r="E1281" s="50"/>
      <c r="F1281" s="50"/>
    </row>
    <row r="1282" spans="1:6">
      <c r="A1282" s="50" t="s">
        <v>2424</v>
      </c>
      <c r="B1282" s="50" t="s">
        <v>2260</v>
      </c>
      <c r="C1282" s="50"/>
      <c r="D1282" s="50"/>
      <c r="E1282" s="50"/>
      <c r="F1282" s="50"/>
    </row>
    <row r="1283" spans="1:6">
      <c r="A1283" s="50" t="s">
        <v>2425</v>
      </c>
      <c r="B1283" s="50" t="s">
        <v>1927</v>
      </c>
      <c r="C1283" s="50"/>
      <c r="D1283" s="50"/>
      <c r="E1283" s="50"/>
      <c r="F1283" s="50"/>
    </row>
    <row r="1284" spans="1:6">
      <c r="A1284" s="50" t="s">
        <v>2426</v>
      </c>
      <c r="B1284" s="50" t="s">
        <v>2260</v>
      </c>
      <c r="C1284" s="50"/>
      <c r="D1284" s="50"/>
      <c r="E1284" s="50"/>
      <c r="F1284" s="50"/>
    </row>
    <row r="1285" spans="1:6">
      <c r="A1285" s="50" t="s">
        <v>2427</v>
      </c>
      <c r="B1285" s="50" t="s">
        <v>2260</v>
      </c>
      <c r="C1285" s="50"/>
      <c r="D1285" s="50"/>
      <c r="E1285" s="50"/>
      <c r="F1285" s="50"/>
    </row>
    <row r="1286" spans="1:6">
      <c r="A1286" s="50" t="s">
        <v>2428</v>
      </c>
      <c r="B1286" s="50" t="s">
        <v>2414</v>
      </c>
      <c r="C1286" s="50"/>
      <c r="D1286" s="50"/>
      <c r="E1286" s="50"/>
      <c r="F1286" s="50"/>
    </row>
    <row r="1287" spans="1:6">
      <c r="A1287" s="50" t="s">
        <v>2429</v>
      </c>
      <c r="B1287" s="50" t="s">
        <v>1927</v>
      </c>
      <c r="C1287" s="50"/>
      <c r="D1287" s="50"/>
      <c r="E1287" s="50"/>
      <c r="F1287" s="50"/>
    </row>
    <row r="1288" spans="1:6">
      <c r="A1288" s="50" t="s">
        <v>2430</v>
      </c>
      <c r="B1288" s="50" t="s">
        <v>2260</v>
      </c>
      <c r="C1288" s="50"/>
      <c r="D1288" s="50"/>
      <c r="E1288" s="50"/>
      <c r="F1288" s="50"/>
    </row>
    <row r="1289" spans="1:6">
      <c r="A1289" s="50" t="s">
        <v>2431</v>
      </c>
      <c r="B1289" s="50" t="s">
        <v>1186</v>
      </c>
      <c r="C1289" s="50"/>
      <c r="D1289" s="50"/>
      <c r="E1289" s="50"/>
      <c r="F1289" s="50"/>
    </row>
    <row r="1290" spans="1:6">
      <c r="A1290" s="50" t="s">
        <v>2432</v>
      </c>
      <c r="B1290" s="50" t="s">
        <v>1186</v>
      </c>
      <c r="C1290" s="50"/>
      <c r="D1290" s="50"/>
      <c r="E1290" s="50"/>
      <c r="F1290" s="50"/>
    </row>
    <row r="1291" spans="1:6">
      <c r="A1291" s="50" t="s">
        <v>2433</v>
      </c>
      <c r="B1291" s="50" t="s">
        <v>1186</v>
      </c>
      <c r="C1291" s="50"/>
      <c r="D1291" s="50"/>
      <c r="E1291" s="50"/>
      <c r="F1291" s="50"/>
    </row>
    <row r="1292" spans="1:6">
      <c r="A1292" s="50" t="s">
        <v>2434</v>
      </c>
      <c r="B1292" s="50" t="s">
        <v>1186</v>
      </c>
      <c r="C1292" s="50"/>
      <c r="D1292" s="50"/>
      <c r="E1292" s="50"/>
      <c r="F1292" s="50"/>
    </row>
    <row r="1293" spans="1:6">
      <c r="A1293" s="50" t="s">
        <v>2435</v>
      </c>
      <c r="B1293" s="50" t="s">
        <v>1186</v>
      </c>
      <c r="C1293" s="50"/>
      <c r="D1293" s="50"/>
      <c r="E1293" s="50"/>
      <c r="F1293" s="50"/>
    </row>
    <row r="1294" spans="1:6">
      <c r="A1294" s="50" t="s">
        <v>2436</v>
      </c>
      <c r="B1294" s="50" t="s">
        <v>2414</v>
      </c>
      <c r="C1294" s="50"/>
      <c r="D1294" s="50"/>
      <c r="E1294" s="50"/>
      <c r="F1294" s="50"/>
    </row>
    <row r="1295" spans="1:6">
      <c r="A1295" s="50" t="s">
        <v>2437</v>
      </c>
      <c r="B1295" s="50" t="s">
        <v>2260</v>
      </c>
      <c r="C1295" s="50"/>
      <c r="D1295" s="50"/>
      <c r="E1295" s="50"/>
      <c r="F1295" s="50"/>
    </row>
    <row r="1296" spans="1:6">
      <c r="A1296" s="50" t="s">
        <v>2438</v>
      </c>
      <c r="B1296" s="50" t="s">
        <v>1186</v>
      </c>
      <c r="C1296" s="50"/>
      <c r="D1296" s="50"/>
      <c r="E1296" s="50"/>
      <c r="F1296" s="50"/>
    </row>
    <row r="1297" spans="1:6">
      <c r="A1297" s="50" t="s">
        <v>2439</v>
      </c>
      <c r="B1297" s="50" t="s">
        <v>1186</v>
      </c>
      <c r="C1297" s="50"/>
      <c r="D1297" s="50"/>
      <c r="E1297" s="50"/>
      <c r="F1297" s="50"/>
    </row>
    <row r="1298" spans="1:6">
      <c r="A1298" s="50" t="s">
        <v>2440</v>
      </c>
      <c r="B1298" s="50" t="s">
        <v>1927</v>
      </c>
      <c r="C1298" s="50"/>
      <c r="D1298" s="50"/>
      <c r="E1298" s="50"/>
      <c r="F1298" s="50"/>
    </row>
    <row r="1299" spans="1:6">
      <c r="A1299" s="50" t="s">
        <v>2441</v>
      </c>
      <c r="B1299" s="50" t="s">
        <v>2414</v>
      </c>
      <c r="C1299" s="50"/>
      <c r="D1299" s="50"/>
      <c r="E1299" s="50"/>
      <c r="F1299" s="50"/>
    </row>
    <row r="1300" spans="1:6">
      <c r="A1300" s="50" t="s">
        <v>2442</v>
      </c>
      <c r="B1300" s="50" t="s">
        <v>2260</v>
      </c>
      <c r="C1300" s="50"/>
      <c r="D1300" s="50"/>
      <c r="E1300" s="50"/>
      <c r="F1300" s="50"/>
    </row>
    <row r="1301" spans="1:6">
      <c r="A1301" s="50" t="s">
        <v>2443</v>
      </c>
      <c r="B1301" s="50" t="s">
        <v>1186</v>
      </c>
      <c r="C1301" s="50"/>
      <c r="D1301" s="50"/>
      <c r="E1301" s="50"/>
      <c r="F1301" s="50"/>
    </row>
    <row r="1302" spans="1:6">
      <c r="A1302" s="50" t="s">
        <v>2444</v>
      </c>
      <c r="B1302" s="50" t="s">
        <v>1186</v>
      </c>
      <c r="C1302" s="50"/>
      <c r="D1302" s="50"/>
      <c r="E1302" s="50"/>
      <c r="F1302" s="50"/>
    </row>
    <row r="1303" spans="1:6">
      <c r="A1303" s="50" t="s">
        <v>2445</v>
      </c>
      <c r="B1303" s="50" t="s">
        <v>1186</v>
      </c>
      <c r="C1303" s="50"/>
      <c r="D1303" s="50"/>
      <c r="E1303" s="50"/>
      <c r="F1303" s="50"/>
    </row>
    <row r="1304" spans="1:6">
      <c r="A1304" s="50" t="s">
        <v>2446</v>
      </c>
      <c r="B1304" s="50" t="s">
        <v>1186</v>
      </c>
      <c r="C1304" s="50"/>
      <c r="D1304" s="50"/>
      <c r="E1304" s="50"/>
      <c r="F1304" s="50"/>
    </row>
    <row r="1305" spans="1:6">
      <c r="A1305" s="50" t="s">
        <v>2447</v>
      </c>
      <c r="B1305" s="50" t="s">
        <v>2260</v>
      </c>
      <c r="C1305" s="50"/>
      <c r="D1305" s="50"/>
      <c r="E1305" s="50"/>
      <c r="F1305" s="50"/>
    </row>
    <row r="1306" spans="1:6">
      <c r="A1306" s="50" t="s">
        <v>2448</v>
      </c>
      <c r="B1306" s="50" t="s">
        <v>2260</v>
      </c>
      <c r="C1306" s="50"/>
      <c r="D1306" s="50"/>
      <c r="E1306" s="50"/>
      <c r="F1306" s="50"/>
    </row>
    <row r="1307" spans="1:6">
      <c r="A1307" s="50" t="s">
        <v>2449</v>
      </c>
      <c r="B1307" s="50" t="s">
        <v>2260</v>
      </c>
      <c r="C1307" s="50"/>
      <c r="D1307" s="50"/>
      <c r="E1307" s="50"/>
      <c r="F1307" s="50"/>
    </row>
    <row r="1308" spans="1:6">
      <c r="A1308" s="50" t="s">
        <v>2450</v>
      </c>
      <c r="B1308" s="50" t="s">
        <v>2260</v>
      </c>
      <c r="C1308" s="50"/>
      <c r="D1308" s="50"/>
      <c r="E1308" s="50"/>
      <c r="F1308" s="50"/>
    </row>
    <row r="1309" spans="1:6">
      <c r="A1309" s="50" t="s">
        <v>2451</v>
      </c>
      <c r="B1309" s="50" t="s">
        <v>2260</v>
      </c>
      <c r="C1309" s="50"/>
      <c r="D1309" s="50"/>
      <c r="E1309" s="50"/>
      <c r="F1309" s="50"/>
    </row>
    <row r="1310" spans="1:6">
      <c r="A1310" s="50" t="s">
        <v>2452</v>
      </c>
      <c r="B1310" s="50" t="s">
        <v>2260</v>
      </c>
      <c r="C1310" s="50"/>
      <c r="D1310" s="50"/>
      <c r="E1310" s="50"/>
      <c r="F1310" s="50"/>
    </row>
    <row r="1311" spans="1:6">
      <c r="A1311" s="50" t="s">
        <v>2453</v>
      </c>
      <c r="B1311" s="50" t="s">
        <v>1866</v>
      </c>
      <c r="C1311" s="50"/>
      <c r="D1311" s="50"/>
      <c r="E1311" s="50"/>
      <c r="F1311" s="50"/>
    </row>
    <row r="1312" spans="1:6">
      <c r="A1312" s="50" t="s">
        <v>2454</v>
      </c>
      <c r="B1312" s="50" t="s">
        <v>1186</v>
      </c>
      <c r="C1312" s="50"/>
      <c r="D1312" s="50"/>
      <c r="E1312" s="50"/>
      <c r="F1312" s="50"/>
    </row>
    <row r="1313" spans="1:6">
      <c r="A1313" s="50" t="s">
        <v>2455</v>
      </c>
      <c r="B1313" s="50" t="s">
        <v>2260</v>
      </c>
      <c r="C1313" s="50"/>
      <c r="D1313" s="50"/>
      <c r="E1313" s="50"/>
      <c r="F1313" s="50"/>
    </row>
    <row r="1314" spans="1:6">
      <c r="A1314" s="50" t="s">
        <v>2456</v>
      </c>
      <c r="B1314" s="50" t="s">
        <v>1186</v>
      </c>
      <c r="C1314" s="50"/>
      <c r="D1314" s="50"/>
      <c r="E1314" s="50"/>
      <c r="F1314" s="50"/>
    </row>
    <row r="1315" spans="1:6">
      <c r="A1315" s="50" t="s">
        <v>2457</v>
      </c>
      <c r="B1315" s="50" t="s">
        <v>1186</v>
      </c>
      <c r="C1315" s="50"/>
      <c r="D1315" s="50"/>
      <c r="E1315" s="50"/>
      <c r="F1315" s="50"/>
    </row>
    <row r="1316" spans="1:6">
      <c r="A1316" s="50" t="s">
        <v>2458</v>
      </c>
      <c r="B1316" s="50" t="s">
        <v>1186</v>
      </c>
      <c r="C1316" s="50"/>
      <c r="D1316" s="50"/>
      <c r="E1316" s="50"/>
      <c r="F1316" s="50"/>
    </row>
    <row r="1317" spans="1:6">
      <c r="A1317" s="50" t="s">
        <v>2459</v>
      </c>
      <c r="B1317" s="50" t="s">
        <v>1186</v>
      </c>
      <c r="C1317" s="50"/>
      <c r="D1317" s="50"/>
      <c r="E1317" s="50"/>
      <c r="F1317" s="50"/>
    </row>
    <row r="1318" spans="1:6">
      <c r="A1318" s="50" t="s">
        <v>2460</v>
      </c>
      <c r="B1318" s="50" t="s">
        <v>1866</v>
      </c>
      <c r="C1318" s="50"/>
      <c r="D1318" s="50"/>
      <c r="E1318" s="50"/>
      <c r="F1318" s="50"/>
    </row>
    <row r="1319" spans="1:6">
      <c r="A1319" s="50" t="s">
        <v>2461</v>
      </c>
      <c r="B1319" s="50" t="s">
        <v>2260</v>
      </c>
      <c r="C1319" s="50"/>
      <c r="D1319" s="50"/>
      <c r="E1319" s="50"/>
      <c r="F1319" s="50"/>
    </row>
    <row r="1320" spans="1:6">
      <c r="A1320" s="50" t="s">
        <v>2462</v>
      </c>
      <c r="B1320" s="50" t="s">
        <v>1186</v>
      </c>
      <c r="C1320" s="50"/>
      <c r="D1320" s="50"/>
      <c r="E1320" s="50"/>
      <c r="F1320" s="50"/>
    </row>
    <row r="1321" spans="1:6">
      <c r="A1321" s="50" t="s">
        <v>2463</v>
      </c>
      <c r="B1321" s="50" t="s">
        <v>2464</v>
      </c>
      <c r="C1321" s="50"/>
      <c r="D1321" s="50"/>
      <c r="E1321" s="50"/>
      <c r="F1321" s="50"/>
    </row>
    <row r="1322" spans="1:6">
      <c r="A1322" s="50" t="s">
        <v>2465</v>
      </c>
      <c r="B1322" s="50" t="s">
        <v>2267</v>
      </c>
      <c r="C1322" s="50"/>
      <c r="D1322" s="50"/>
      <c r="E1322" s="50"/>
      <c r="F1322" s="50"/>
    </row>
    <row r="1323" spans="1:6">
      <c r="A1323" s="50" t="s">
        <v>2466</v>
      </c>
      <c r="B1323" s="50" t="s">
        <v>2257</v>
      </c>
      <c r="C1323" s="50"/>
      <c r="D1323" s="50"/>
      <c r="E1323" s="50"/>
      <c r="F1323" s="50"/>
    </row>
    <row r="1324" spans="1:6">
      <c r="A1324" s="50" t="s">
        <v>2467</v>
      </c>
      <c r="B1324" s="50" t="s">
        <v>2464</v>
      </c>
      <c r="C1324" s="50"/>
      <c r="D1324" s="50"/>
      <c r="E1324" s="50"/>
      <c r="F1324" s="50"/>
    </row>
    <row r="1325" spans="1:6">
      <c r="A1325" s="50" t="s">
        <v>2468</v>
      </c>
      <c r="B1325" s="50" t="s">
        <v>2267</v>
      </c>
      <c r="C1325" s="50"/>
      <c r="D1325" s="50"/>
      <c r="E1325" s="50"/>
      <c r="F1325" s="50"/>
    </row>
    <row r="1326" spans="1:6">
      <c r="A1326" s="50" t="s">
        <v>2469</v>
      </c>
      <c r="B1326" s="50" t="s">
        <v>2267</v>
      </c>
      <c r="C1326" s="50"/>
      <c r="D1326" s="50"/>
      <c r="E1326" s="50"/>
      <c r="F1326" s="50"/>
    </row>
    <row r="1327" spans="1:6">
      <c r="A1327" s="50" t="s">
        <v>2470</v>
      </c>
      <c r="B1327" s="50" t="s">
        <v>2267</v>
      </c>
      <c r="C1327" s="50"/>
      <c r="D1327" s="50"/>
      <c r="E1327" s="50"/>
      <c r="F1327" s="50"/>
    </row>
    <row r="1328" spans="1:6">
      <c r="A1328" s="50" t="s">
        <v>2471</v>
      </c>
      <c r="B1328" s="50" t="s">
        <v>2267</v>
      </c>
      <c r="C1328" s="50"/>
      <c r="D1328" s="50"/>
      <c r="E1328" s="50"/>
      <c r="F1328" s="50"/>
    </row>
    <row r="1329" spans="1:6">
      <c r="A1329" s="50" t="s">
        <v>2472</v>
      </c>
      <c r="B1329" s="50" t="s">
        <v>2267</v>
      </c>
      <c r="C1329" s="50"/>
      <c r="D1329" s="50"/>
      <c r="E1329" s="50"/>
      <c r="F1329" s="50"/>
    </row>
    <row r="1330" spans="1:6">
      <c r="A1330" s="50" t="s">
        <v>2473</v>
      </c>
      <c r="B1330" s="50" t="s">
        <v>2464</v>
      </c>
      <c r="C1330" s="50"/>
      <c r="D1330" s="50"/>
      <c r="E1330" s="50"/>
      <c r="F1330" s="50"/>
    </row>
    <row r="1331" spans="1:6">
      <c r="A1331" s="50" t="s">
        <v>2474</v>
      </c>
      <c r="B1331" s="50" t="s">
        <v>2267</v>
      </c>
      <c r="C1331" s="50"/>
      <c r="D1331" s="50"/>
      <c r="E1331" s="50"/>
      <c r="F1331" s="50"/>
    </row>
    <row r="1332" spans="1:6">
      <c r="A1332" s="50" t="s">
        <v>2475</v>
      </c>
      <c r="B1332" s="50" t="s">
        <v>2476</v>
      </c>
      <c r="C1332" s="50"/>
      <c r="D1332" s="50"/>
      <c r="E1332" s="50"/>
      <c r="F1332" s="50"/>
    </row>
    <row r="1333" spans="1:6">
      <c r="A1333" s="50" t="s">
        <v>2477</v>
      </c>
      <c r="B1333" s="50" t="s">
        <v>2476</v>
      </c>
      <c r="C1333" s="50"/>
      <c r="D1333" s="50"/>
      <c r="E1333" s="50"/>
      <c r="F1333" s="50"/>
    </row>
    <row r="1334" spans="1:6">
      <c r="A1334" s="50" t="s">
        <v>2478</v>
      </c>
      <c r="B1334" s="50" t="s">
        <v>2464</v>
      </c>
      <c r="C1334" s="50"/>
      <c r="D1334" s="50"/>
      <c r="E1334" s="50"/>
      <c r="F1334" s="50"/>
    </row>
    <row r="1335" spans="1:6">
      <c r="A1335" s="50" t="s">
        <v>2479</v>
      </c>
      <c r="B1335" s="50" t="s">
        <v>2257</v>
      </c>
      <c r="C1335" s="50"/>
      <c r="D1335" s="50"/>
      <c r="E1335" s="50"/>
      <c r="F1335" s="50"/>
    </row>
    <row r="1336" spans="1:6">
      <c r="A1336" s="50" t="s">
        <v>2480</v>
      </c>
      <c r="B1336" s="50" t="s">
        <v>2267</v>
      </c>
      <c r="C1336" s="50"/>
      <c r="D1336" s="50"/>
      <c r="E1336" s="50"/>
      <c r="F1336" s="50"/>
    </row>
    <row r="1337" spans="1:6">
      <c r="A1337" s="50" t="s">
        <v>2481</v>
      </c>
      <c r="B1337" s="50" t="s">
        <v>2257</v>
      </c>
      <c r="C1337" s="50"/>
      <c r="D1337" s="50"/>
      <c r="E1337" s="50"/>
      <c r="F1337" s="50"/>
    </row>
    <row r="1338" spans="1:6">
      <c r="A1338" s="50" t="s">
        <v>2482</v>
      </c>
      <c r="B1338" s="50" t="s">
        <v>2267</v>
      </c>
      <c r="C1338" s="50"/>
      <c r="D1338" s="50"/>
      <c r="E1338" s="50"/>
      <c r="F1338" s="50"/>
    </row>
    <row r="1339" spans="1:6">
      <c r="A1339" s="50" t="s">
        <v>2483</v>
      </c>
      <c r="B1339" s="50" t="s">
        <v>2267</v>
      </c>
      <c r="C1339" s="50"/>
      <c r="D1339" s="50"/>
      <c r="E1339" s="50"/>
      <c r="F1339" s="50"/>
    </row>
    <row r="1340" spans="1:6">
      <c r="A1340" s="50" t="s">
        <v>2484</v>
      </c>
      <c r="B1340" s="50" t="s">
        <v>2267</v>
      </c>
      <c r="C1340" s="50"/>
      <c r="D1340" s="50"/>
      <c r="E1340" s="50"/>
      <c r="F1340" s="50"/>
    </row>
    <row r="1341" spans="1:6">
      <c r="A1341" s="50" t="s">
        <v>2485</v>
      </c>
      <c r="B1341" s="50" t="s">
        <v>2267</v>
      </c>
      <c r="C1341" s="50"/>
      <c r="D1341" s="50"/>
      <c r="E1341" s="50"/>
      <c r="F1341" s="50"/>
    </row>
    <row r="1342" spans="1:6">
      <c r="A1342" s="50" t="s">
        <v>2486</v>
      </c>
      <c r="B1342" s="50" t="s">
        <v>2414</v>
      </c>
      <c r="C1342" s="50"/>
      <c r="D1342" s="50"/>
      <c r="E1342" s="50"/>
      <c r="F1342" s="50"/>
    </row>
    <row r="1343" spans="1:6">
      <c r="A1343" s="50" t="s">
        <v>2487</v>
      </c>
      <c r="B1343" s="50" t="s">
        <v>2267</v>
      </c>
      <c r="C1343" s="50"/>
      <c r="D1343" s="50"/>
      <c r="E1343" s="50"/>
      <c r="F1343" s="50"/>
    </row>
    <row r="1344" spans="1:6">
      <c r="A1344" s="50" t="s">
        <v>2488</v>
      </c>
      <c r="B1344" s="50" t="s">
        <v>2267</v>
      </c>
      <c r="C1344" s="50"/>
      <c r="D1344" s="50"/>
      <c r="E1344" s="50"/>
      <c r="F1344" s="50"/>
    </row>
    <row r="1345" spans="1:6">
      <c r="A1345" s="50" t="s">
        <v>2489</v>
      </c>
      <c r="B1345" s="50" t="s">
        <v>2267</v>
      </c>
      <c r="C1345" s="50"/>
      <c r="D1345" s="50"/>
      <c r="E1345" s="50"/>
      <c r="F1345" s="50"/>
    </row>
    <row r="1346" spans="1:6">
      <c r="A1346" s="50" t="s">
        <v>2490</v>
      </c>
      <c r="B1346" s="50" t="s">
        <v>2267</v>
      </c>
      <c r="C1346" s="50"/>
      <c r="D1346" s="50"/>
      <c r="E1346" s="50"/>
      <c r="F1346" s="50"/>
    </row>
    <row r="1347" spans="1:6">
      <c r="A1347" s="50" t="s">
        <v>2491</v>
      </c>
      <c r="B1347" s="50" t="s">
        <v>2267</v>
      </c>
      <c r="C1347" s="50"/>
      <c r="D1347" s="50"/>
      <c r="E1347" s="50"/>
      <c r="F1347" s="50"/>
    </row>
    <row r="1348" spans="1:6">
      <c r="A1348" s="50" t="s">
        <v>2492</v>
      </c>
      <c r="B1348" s="50" t="s">
        <v>2267</v>
      </c>
      <c r="C1348" s="50"/>
      <c r="D1348" s="50"/>
      <c r="E1348" s="50"/>
      <c r="F1348" s="50"/>
    </row>
    <row r="1349" spans="1:6">
      <c r="A1349" s="50" t="s">
        <v>2493</v>
      </c>
      <c r="B1349" s="50" t="s">
        <v>2267</v>
      </c>
      <c r="C1349" s="50"/>
      <c r="D1349" s="50"/>
      <c r="E1349" s="50"/>
      <c r="F1349" s="50"/>
    </row>
    <row r="1350" spans="1:6">
      <c r="A1350" s="50" t="s">
        <v>2494</v>
      </c>
      <c r="B1350" s="50" t="s">
        <v>2257</v>
      </c>
      <c r="C1350" s="50"/>
      <c r="D1350" s="50"/>
      <c r="E1350" s="50"/>
      <c r="F1350" s="50"/>
    </row>
    <row r="1351" spans="1:6">
      <c r="A1351" s="50" t="s">
        <v>2495</v>
      </c>
      <c r="B1351" s="50" t="s">
        <v>2267</v>
      </c>
      <c r="C1351" s="50"/>
      <c r="D1351" s="50"/>
      <c r="E1351" s="50"/>
      <c r="F1351" s="50"/>
    </row>
    <row r="1352" spans="1:6">
      <c r="A1352" s="50" t="s">
        <v>2496</v>
      </c>
      <c r="B1352" s="50" t="s">
        <v>2464</v>
      </c>
      <c r="C1352" s="50"/>
      <c r="D1352" s="50"/>
      <c r="E1352" s="50"/>
      <c r="F1352" s="50"/>
    </row>
    <row r="1353" spans="1:6">
      <c r="A1353" s="50" t="s">
        <v>2497</v>
      </c>
      <c r="B1353" s="50" t="s">
        <v>2464</v>
      </c>
      <c r="C1353" s="50"/>
      <c r="D1353" s="50"/>
      <c r="E1353" s="50"/>
      <c r="F1353" s="50"/>
    </row>
    <row r="1354" spans="1:6">
      <c r="A1354" s="50" t="s">
        <v>2498</v>
      </c>
      <c r="B1354" s="50" t="s">
        <v>2464</v>
      </c>
      <c r="C1354" s="50"/>
      <c r="D1354" s="50"/>
      <c r="E1354" s="50"/>
      <c r="F1354" s="50"/>
    </row>
    <row r="1355" spans="1:6">
      <c r="A1355" s="50" t="s">
        <v>2499</v>
      </c>
      <c r="B1355" s="50" t="s">
        <v>2464</v>
      </c>
      <c r="C1355" s="50"/>
      <c r="D1355" s="50"/>
      <c r="E1355" s="50"/>
      <c r="F1355" s="50"/>
    </row>
    <row r="1356" spans="1:6">
      <c r="A1356" s="50" t="s">
        <v>2500</v>
      </c>
      <c r="B1356" s="50" t="s">
        <v>2464</v>
      </c>
      <c r="C1356" s="50"/>
      <c r="D1356" s="50"/>
      <c r="E1356" s="50"/>
      <c r="F1356" s="50"/>
    </row>
    <row r="1357" spans="1:6">
      <c r="A1357" s="50" t="s">
        <v>2501</v>
      </c>
      <c r="B1357" s="50" t="s">
        <v>2267</v>
      </c>
      <c r="C1357" s="50"/>
      <c r="D1357" s="50"/>
      <c r="E1357" s="50"/>
      <c r="F1357" s="50"/>
    </row>
    <row r="1358" spans="1:6">
      <c r="A1358" s="50" t="s">
        <v>2502</v>
      </c>
      <c r="B1358" s="50" t="s">
        <v>2267</v>
      </c>
      <c r="C1358" s="50"/>
      <c r="D1358" s="50"/>
      <c r="E1358" s="50"/>
      <c r="F1358" s="50"/>
    </row>
    <row r="1359" spans="1:6">
      <c r="A1359" s="50" t="s">
        <v>2503</v>
      </c>
      <c r="B1359" s="50" t="s">
        <v>2267</v>
      </c>
      <c r="C1359" s="50"/>
      <c r="D1359" s="50"/>
      <c r="E1359" s="50"/>
      <c r="F1359" s="50"/>
    </row>
    <row r="1360" spans="1:6">
      <c r="A1360" s="50" t="s">
        <v>2504</v>
      </c>
      <c r="B1360" s="50" t="s">
        <v>2464</v>
      </c>
      <c r="C1360" s="50"/>
      <c r="D1360" s="50"/>
      <c r="E1360" s="50"/>
      <c r="F1360" s="50"/>
    </row>
    <row r="1361" spans="1:6">
      <c r="A1361" s="50" t="s">
        <v>2505</v>
      </c>
      <c r="B1361" s="50" t="s">
        <v>2464</v>
      </c>
      <c r="C1361" s="50"/>
      <c r="D1361" s="50"/>
      <c r="E1361" s="50"/>
      <c r="F1361" s="50"/>
    </row>
    <row r="1362" spans="1:6">
      <c r="A1362" s="50" t="s">
        <v>2506</v>
      </c>
      <c r="B1362" s="50" t="s">
        <v>2464</v>
      </c>
      <c r="C1362" s="50"/>
      <c r="D1362" s="50"/>
      <c r="E1362" s="50"/>
      <c r="F1362" s="50"/>
    </row>
    <row r="1363" spans="1:6">
      <c r="A1363" s="50" t="s">
        <v>2507</v>
      </c>
      <c r="B1363" s="50" t="s">
        <v>2267</v>
      </c>
      <c r="C1363" s="50"/>
      <c r="D1363" s="50"/>
      <c r="E1363" s="50"/>
      <c r="F1363" s="50"/>
    </row>
    <row r="1364" spans="1:6">
      <c r="A1364" s="50" t="s">
        <v>2508</v>
      </c>
      <c r="B1364" s="50" t="s">
        <v>2257</v>
      </c>
      <c r="C1364" s="50"/>
      <c r="D1364" s="50"/>
      <c r="E1364" s="50"/>
      <c r="F1364" s="50"/>
    </row>
    <row r="1365" spans="1:6">
      <c r="A1365" s="50" t="s">
        <v>2509</v>
      </c>
      <c r="B1365" s="50" t="s">
        <v>2267</v>
      </c>
      <c r="C1365" s="50"/>
      <c r="D1365" s="50"/>
      <c r="E1365" s="50"/>
      <c r="F1365" s="50"/>
    </row>
    <row r="1366" spans="1:6">
      <c r="A1366" s="50" t="s">
        <v>2510</v>
      </c>
      <c r="B1366" s="50" t="s">
        <v>2267</v>
      </c>
      <c r="C1366" s="50"/>
      <c r="D1366" s="50"/>
      <c r="E1366" s="50"/>
      <c r="F1366" s="50"/>
    </row>
    <row r="1367" spans="1:6">
      <c r="A1367" s="50" t="s">
        <v>2511</v>
      </c>
      <c r="B1367" s="50" t="s">
        <v>2476</v>
      </c>
      <c r="C1367" s="50"/>
      <c r="D1367" s="50"/>
      <c r="E1367" s="50"/>
      <c r="F1367" s="50"/>
    </row>
    <row r="1368" spans="1:6">
      <c r="A1368" s="50" t="s">
        <v>2512</v>
      </c>
      <c r="B1368" s="50" t="s">
        <v>2267</v>
      </c>
      <c r="C1368" s="50"/>
      <c r="D1368" s="50"/>
      <c r="E1368" s="50"/>
      <c r="F1368" s="50"/>
    </row>
    <row r="1369" spans="1:6">
      <c r="A1369" s="50" t="s">
        <v>2513</v>
      </c>
      <c r="B1369" s="50" t="s">
        <v>2476</v>
      </c>
      <c r="C1369" s="50"/>
      <c r="D1369" s="50"/>
      <c r="E1369" s="50"/>
      <c r="F1369" s="50"/>
    </row>
    <row r="1370" spans="1:6">
      <c r="A1370" s="50" t="s">
        <v>2514</v>
      </c>
      <c r="B1370" s="50" t="s">
        <v>2464</v>
      </c>
      <c r="C1370" s="50"/>
      <c r="D1370" s="50"/>
      <c r="E1370" s="50"/>
      <c r="F1370" s="50"/>
    </row>
    <row r="1371" spans="1:6">
      <c r="A1371" s="50" t="s">
        <v>2515</v>
      </c>
      <c r="B1371" s="50" t="s">
        <v>2267</v>
      </c>
      <c r="C1371" s="50"/>
      <c r="D1371" s="50"/>
      <c r="E1371" s="50"/>
      <c r="F1371" s="50"/>
    </row>
    <row r="1372" spans="1:6">
      <c r="A1372" s="50" t="s">
        <v>2516</v>
      </c>
      <c r="B1372" s="50" t="s">
        <v>2267</v>
      </c>
      <c r="C1372" s="50"/>
      <c r="D1372" s="50"/>
      <c r="E1372" s="50"/>
      <c r="F1372" s="50"/>
    </row>
    <row r="1373" spans="1:6">
      <c r="A1373" s="50" t="s">
        <v>2517</v>
      </c>
      <c r="B1373" s="50" t="s">
        <v>2267</v>
      </c>
      <c r="C1373" s="50"/>
      <c r="D1373" s="50"/>
      <c r="E1373" s="50"/>
      <c r="F1373" s="50"/>
    </row>
    <row r="1374" spans="1:6">
      <c r="A1374" s="50" t="s">
        <v>2518</v>
      </c>
      <c r="B1374" s="50" t="s">
        <v>2267</v>
      </c>
      <c r="C1374" s="50"/>
      <c r="D1374" s="50"/>
      <c r="E1374" s="50"/>
      <c r="F1374" s="50"/>
    </row>
    <row r="1375" spans="1:6">
      <c r="A1375" s="50" t="s">
        <v>2519</v>
      </c>
      <c r="B1375" s="50" t="s">
        <v>2267</v>
      </c>
      <c r="C1375" s="50"/>
      <c r="D1375" s="50"/>
      <c r="E1375" s="50"/>
      <c r="F1375" s="50"/>
    </row>
    <row r="1376" spans="1:6">
      <c r="A1376" s="50" t="s">
        <v>2520</v>
      </c>
      <c r="B1376" s="50" t="s">
        <v>2267</v>
      </c>
      <c r="C1376" s="50"/>
      <c r="D1376" s="50"/>
      <c r="E1376" s="50"/>
      <c r="F1376" s="50"/>
    </row>
    <row r="1377" spans="1:6">
      <c r="A1377" s="50" t="s">
        <v>2521</v>
      </c>
      <c r="B1377" s="50" t="s">
        <v>2267</v>
      </c>
      <c r="C1377" s="50"/>
      <c r="D1377" s="50"/>
      <c r="E1377" s="50"/>
      <c r="F1377" s="50"/>
    </row>
    <row r="1378" spans="1:6">
      <c r="A1378" s="50" t="s">
        <v>2522</v>
      </c>
      <c r="B1378" s="50" t="s">
        <v>2267</v>
      </c>
      <c r="C1378" s="50"/>
      <c r="D1378" s="50"/>
      <c r="E1378" s="50"/>
      <c r="F1378" s="50"/>
    </row>
    <row r="1379" spans="1:6">
      <c r="A1379" s="50" t="s">
        <v>2523</v>
      </c>
      <c r="B1379" s="50" t="s">
        <v>2257</v>
      </c>
      <c r="C1379" s="50"/>
      <c r="D1379" s="50"/>
      <c r="E1379" s="50"/>
      <c r="F1379" s="50"/>
    </row>
    <row r="1380" spans="1:6">
      <c r="A1380" s="50" t="s">
        <v>2524</v>
      </c>
      <c r="B1380" s="50" t="s">
        <v>2267</v>
      </c>
      <c r="C1380" s="50"/>
      <c r="D1380" s="50"/>
      <c r="E1380" s="50"/>
      <c r="F1380" s="50"/>
    </row>
    <row r="1381" spans="1:6">
      <c r="A1381" s="50" t="s">
        <v>2525</v>
      </c>
      <c r="B1381" s="50" t="s">
        <v>2267</v>
      </c>
      <c r="C1381" s="50"/>
      <c r="D1381" s="50"/>
      <c r="E1381" s="50"/>
      <c r="F1381" s="50"/>
    </row>
    <row r="1382" spans="1:6">
      <c r="A1382" s="50" t="s">
        <v>2526</v>
      </c>
      <c r="B1382" s="50" t="s">
        <v>2464</v>
      </c>
      <c r="C1382" s="50"/>
      <c r="D1382" s="50"/>
      <c r="E1382" s="50"/>
      <c r="F1382" s="50"/>
    </row>
    <row r="1383" spans="1:6">
      <c r="A1383" s="50" t="s">
        <v>2527</v>
      </c>
      <c r="B1383" s="50" t="s">
        <v>2257</v>
      </c>
      <c r="C1383" s="50"/>
      <c r="D1383" s="50"/>
      <c r="E1383" s="50"/>
      <c r="F1383" s="50"/>
    </row>
    <row r="1384" spans="1:6">
      <c r="A1384" s="50" t="s">
        <v>2528</v>
      </c>
      <c r="B1384" s="50" t="s">
        <v>2267</v>
      </c>
      <c r="C1384" s="50"/>
      <c r="D1384" s="50"/>
      <c r="E1384" s="50"/>
      <c r="F1384" s="50"/>
    </row>
    <row r="1385" spans="1:6">
      <c r="A1385" s="50" t="s">
        <v>2529</v>
      </c>
      <c r="B1385" s="50" t="s">
        <v>2267</v>
      </c>
      <c r="C1385" s="50"/>
      <c r="D1385" s="50"/>
      <c r="E1385" s="50"/>
      <c r="F1385" s="50"/>
    </row>
    <row r="1386" spans="1:6">
      <c r="A1386" s="50" t="s">
        <v>2530</v>
      </c>
      <c r="B1386" s="50" t="s">
        <v>2476</v>
      </c>
      <c r="C1386" s="50"/>
      <c r="D1386" s="50"/>
      <c r="E1386" s="50"/>
      <c r="F1386" s="50"/>
    </row>
    <row r="1387" spans="1:6">
      <c r="A1387" s="50" t="s">
        <v>2531</v>
      </c>
      <c r="B1387" s="50" t="s">
        <v>2476</v>
      </c>
      <c r="C1387" s="50"/>
      <c r="D1387" s="50"/>
      <c r="E1387" s="50"/>
      <c r="F1387" s="50"/>
    </row>
    <row r="1388" spans="1:6">
      <c r="A1388" s="50" t="s">
        <v>2532</v>
      </c>
      <c r="B1388" s="50" t="s">
        <v>2476</v>
      </c>
      <c r="C1388" s="50"/>
      <c r="D1388" s="50"/>
      <c r="E1388" s="50"/>
      <c r="F1388" s="50"/>
    </row>
    <row r="1389" spans="1:6">
      <c r="A1389" s="50" t="s">
        <v>2533</v>
      </c>
      <c r="B1389" s="50" t="s">
        <v>2476</v>
      </c>
      <c r="C1389" s="50"/>
      <c r="D1389" s="50"/>
      <c r="E1389" s="50"/>
      <c r="F1389" s="50"/>
    </row>
    <row r="1390" spans="1:6">
      <c r="A1390" s="50" t="s">
        <v>2534</v>
      </c>
      <c r="B1390" s="50" t="s">
        <v>2476</v>
      </c>
      <c r="C1390" s="50"/>
      <c r="D1390" s="50"/>
      <c r="E1390" s="50"/>
      <c r="F1390" s="50"/>
    </row>
    <row r="1391" spans="1:6">
      <c r="A1391" s="50" t="s">
        <v>2535</v>
      </c>
      <c r="B1391" s="50" t="s">
        <v>2476</v>
      </c>
      <c r="C1391" s="50"/>
      <c r="D1391" s="50"/>
      <c r="E1391" s="50"/>
      <c r="F1391" s="50"/>
    </row>
    <row r="1392" spans="1:6">
      <c r="A1392" s="50" t="s">
        <v>2536</v>
      </c>
      <c r="B1392" s="50" t="s">
        <v>2476</v>
      </c>
      <c r="C1392" s="50"/>
      <c r="D1392" s="50"/>
      <c r="E1392" s="50"/>
      <c r="F1392" s="50"/>
    </row>
    <row r="1393" spans="1:6">
      <c r="A1393" s="50" t="s">
        <v>2537</v>
      </c>
      <c r="B1393" s="50" t="s">
        <v>2476</v>
      </c>
      <c r="C1393" s="50"/>
      <c r="D1393" s="50"/>
      <c r="E1393" s="50"/>
      <c r="F1393" s="50"/>
    </row>
    <row r="1394" spans="1:6">
      <c r="A1394" s="50" t="s">
        <v>2538</v>
      </c>
      <c r="B1394" s="50" t="s">
        <v>2476</v>
      </c>
      <c r="C1394" s="50"/>
      <c r="D1394" s="50"/>
      <c r="E1394" s="50"/>
      <c r="F1394" s="50"/>
    </row>
    <row r="1395" spans="1:6">
      <c r="A1395" s="50" t="s">
        <v>2539</v>
      </c>
      <c r="B1395" s="50" t="s">
        <v>2476</v>
      </c>
      <c r="C1395" s="50"/>
      <c r="D1395" s="50"/>
      <c r="E1395" s="50"/>
      <c r="F1395" s="50"/>
    </row>
    <row r="1396" spans="1:6">
      <c r="A1396" s="50" t="s">
        <v>2540</v>
      </c>
      <c r="B1396" s="50" t="s">
        <v>2476</v>
      </c>
      <c r="C1396" s="50"/>
      <c r="D1396" s="50"/>
      <c r="E1396" s="50"/>
      <c r="F1396" s="50"/>
    </row>
    <row r="1397" spans="1:6">
      <c r="A1397" s="50" t="s">
        <v>2541</v>
      </c>
      <c r="B1397" s="50" t="s">
        <v>2476</v>
      </c>
      <c r="C1397" s="50"/>
      <c r="D1397" s="50"/>
      <c r="E1397" s="50"/>
      <c r="F1397" s="50"/>
    </row>
    <row r="1398" spans="1:6">
      <c r="A1398" s="50" t="s">
        <v>2542</v>
      </c>
      <c r="B1398" s="50" t="s">
        <v>2476</v>
      </c>
      <c r="C1398" s="50"/>
      <c r="D1398" s="50"/>
      <c r="E1398" s="50"/>
      <c r="F1398" s="50"/>
    </row>
    <row r="1399" spans="1:6">
      <c r="A1399" s="50" t="s">
        <v>2543</v>
      </c>
      <c r="B1399" s="50" t="s">
        <v>2476</v>
      </c>
      <c r="C1399" s="50"/>
      <c r="D1399" s="50"/>
      <c r="E1399" s="50"/>
      <c r="F1399" s="50"/>
    </row>
    <row r="1400" spans="1:6">
      <c r="A1400" s="50" t="s">
        <v>2544</v>
      </c>
      <c r="B1400" s="50" t="s">
        <v>2476</v>
      </c>
      <c r="C1400" s="50"/>
      <c r="D1400" s="50"/>
      <c r="E1400" s="50"/>
      <c r="F1400" s="50"/>
    </row>
    <row r="1401" spans="1:6">
      <c r="A1401" s="50" t="s">
        <v>2545</v>
      </c>
      <c r="B1401" s="50" t="s">
        <v>2476</v>
      </c>
      <c r="C1401" s="50"/>
      <c r="D1401" s="50"/>
      <c r="E1401" s="50"/>
      <c r="F1401" s="50"/>
    </row>
    <row r="1402" spans="1:6">
      <c r="A1402" s="50" t="s">
        <v>2546</v>
      </c>
      <c r="B1402" s="50" t="s">
        <v>2476</v>
      </c>
      <c r="C1402" s="50"/>
      <c r="D1402" s="50"/>
      <c r="E1402" s="50"/>
      <c r="F1402" s="50"/>
    </row>
    <row r="1403" spans="1:6">
      <c r="A1403" s="50" t="s">
        <v>2547</v>
      </c>
      <c r="B1403" s="50" t="s">
        <v>2267</v>
      </c>
      <c r="C1403" s="50"/>
      <c r="D1403" s="50"/>
      <c r="E1403" s="50"/>
      <c r="F1403" s="50"/>
    </row>
    <row r="1404" spans="1:6">
      <c r="A1404" s="50" t="s">
        <v>2548</v>
      </c>
      <c r="B1404" s="50" t="s">
        <v>2476</v>
      </c>
      <c r="C1404" s="50"/>
      <c r="D1404" s="50"/>
      <c r="E1404" s="50"/>
      <c r="F1404" s="50"/>
    </row>
    <row r="1405" spans="1:6">
      <c r="A1405" s="50" t="s">
        <v>2549</v>
      </c>
      <c r="B1405" s="50" t="s">
        <v>2267</v>
      </c>
      <c r="C1405" s="50"/>
      <c r="D1405" s="50"/>
      <c r="E1405" s="50"/>
      <c r="F1405" s="50"/>
    </row>
    <row r="1406" spans="1:6">
      <c r="A1406" s="50" t="s">
        <v>2550</v>
      </c>
      <c r="B1406" s="50" t="s">
        <v>2267</v>
      </c>
      <c r="C1406" s="50"/>
      <c r="D1406" s="50"/>
      <c r="E1406" s="50"/>
      <c r="F1406" s="50"/>
    </row>
    <row r="1407" spans="1:6">
      <c r="A1407" s="50" t="s">
        <v>2551</v>
      </c>
      <c r="B1407" s="50" t="s">
        <v>2476</v>
      </c>
      <c r="C1407" s="50"/>
      <c r="D1407" s="50"/>
      <c r="E1407" s="50"/>
      <c r="F1407" s="50"/>
    </row>
    <row r="1408" spans="1:6">
      <c r="A1408" s="50" t="s">
        <v>2552</v>
      </c>
      <c r="B1408" s="50" t="s">
        <v>2476</v>
      </c>
      <c r="C1408" s="50"/>
      <c r="D1408" s="50"/>
      <c r="E1408" s="50"/>
      <c r="F1408" s="50"/>
    </row>
    <row r="1409" spans="1:6">
      <c r="A1409" s="50" t="s">
        <v>2553</v>
      </c>
      <c r="B1409" s="50" t="s">
        <v>2476</v>
      </c>
      <c r="C1409" s="50"/>
      <c r="D1409" s="50"/>
      <c r="E1409" s="50"/>
      <c r="F1409" s="50"/>
    </row>
    <row r="1410" spans="1:6">
      <c r="A1410" s="50" t="s">
        <v>2554</v>
      </c>
      <c r="B1410" s="50" t="s">
        <v>2476</v>
      </c>
      <c r="C1410" s="50"/>
      <c r="D1410" s="50"/>
      <c r="E1410" s="50"/>
      <c r="F1410" s="50"/>
    </row>
    <row r="1411" spans="1:6">
      <c r="A1411" s="50" t="s">
        <v>2555</v>
      </c>
      <c r="B1411" s="50" t="s">
        <v>2476</v>
      </c>
      <c r="C1411" s="50"/>
      <c r="D1411" s="50"/>
      <c r="E1411" s="50"/>
      <c r="F1411" s="50"/>
    </row>
    <row r="1412" spans="1:6">
      <c r="A1412" s="50" t="s">
        <v>2556</v>
      </c>
      <c r="B1412" s="50" t="s">
        <v>2267</v>
      </c>
      <c r="C1412" s="50"/>
      <c r="D1412" s="50"/>
      <c r="E1412" s="50"/>
      <c r="F1412" s="50"/>
    </row>
    <row r="1413" spans="1:6">
      <c r="A1413" s="50" t="s">
        <v>2557</v>
      </c>
      <c r="B1413" s="50" t="s">
        <v>2267</v>
      </c>
      <c r="C1413" s="50"/>
      <c r="D1413" s="50"/>
      <c r="E1413" s="50"/>
      <c r="F1413" s="50"/>
    </row>
    <row r="1414" spans="1:6">
      <c r="A1414" s="50" t="s">
        <v>2558</v>
      </c>
      <c r="B1414" s="50" t="s">
        <v>2267</v>
      </c>
      <c r="C1414" s="50"/>
      <c r="D1414" s="50"/>
      <c r="E1414" s="50"/>
      <c r="F1414" s="50"/>
    </row>
    <row r="1415" spans="1:6">
      <c r="A1415" s="50" t="s">
        <v>2559</v>
      </c>
      <c r="B1415" s="50" t="s">
        <v>2476</v>
      </c>
      <c r="C1415" s="50"/>
      <c r="D1415" s="50"/>
      <c r="E1415" s="50"/>
      <c r="F1415" s="50"/>
    </row>
    <row r="1416" spans="1:6">
      <c r="A1416" s="50" t="s">
        <v>2560</v>
      </c>
      <c r="B1416" s="50" t="s">
        <v>2267</v>
      </c>
      <c r="C1416" s="50"/>
      <c r="D1416" s="50"/>
      <c r="E1416" s="50"/>
      <c r="F1416" s="50"/>
    </row>
    <row r="1417" spans="1:6">
      <c r="A1417" s="50" t="s">
        <v>2561</v>
      </c>
      <c r="B1417" s="50" t="s">
        <v>2476</v>
      </c>
      <c r="C1417" s="50"/>
      <c r="D1417" s="50"/>
      <c r="E1417" s="50"/>
      <c r="F1417" s="50"/>
    </row>
    <row r="1418" spans="1:6">
      <c r="A1418" s="50" t="s">
        <v>2562</v>
      </c>
      <c r="B1418" s="50" t="s">
        <v>2476</v>
      </c>
      <c r="C1418" s="50"/>
      <c r="D1418" s="50"/>
      <c r="E1418" s="50"/>
      <c r="F1418" s="50"/>
    </row>
    <row r="1419" spans="1:6">
      <c r="A1419" s="50" t="s">
        <v>2563</v>
      </c>
      <c r="B1419" s="50" t="s">
        <v>2476</v>
      </c>
      <c r="C1419" s="50"/>
      <c r="D1419" s="50"/>
      <c r="E1419" s="50"/>
      <c r="F1419" s="50"/>
    </row>
    <row r="1420" spans="1:6">
      <c r="A1420" s="50" t="s">
        <v>2564</v>
      </c>
      <c r="B1420" s="50" t="s">
        <v>2476</v>
      </c>
      <c r="C1420" s="50"/>
      <c r="D1420" s="50"/>
      <c r="E1420" s="50"/>
      <c r="F1420" s="50"/>
    </row>
    <row r="1421" spans="1:6">
      <c r="A1421" s="50" t="s">
        <v>2565</v>
      </c>
      <c r="B1421" s="50" t="s">
        <v>2476</v>
      </c>
      <c r="C1421" s="50"/>
      <c r="D1421" s="50"/>
      <c r="E1421" s="50"/>
      <c r="F1421" s="50"/>
    </row>
    <row r="1422" spans="1:6">
      <c r="A1422" s="50" t="s">
        <v>2566</v>
      </c>
      <c r="B1422" s="50" t="s">
        <v>2476</v>
      </c>
      <c r="C1422" s="50"/>
      <c r="D1422" s="50"/>
      <c r="E1422" s="50"/>
      <c r="F1422" s="50"/>
    </row>
    <row r="1423" spans="1:6">
      <c r="A1423" s="50" t="s">
        <v>2567</v>
      </c>
      <c r="B1423" s="50" t="s">
        <v>2476</v>
      </c>
      <c r="C1423" s="50"/>
      <c r="D1423" s="50"/>
      <c r="E1423" s="50"/>
      <c r="F1423" s="50"/>
    </row>
    <row r="1424" spans="1:6">
      <c r="A1424" s="50" t="s">
        <v>2568</v>
      </c>
      <c r="B1424" s="50" t="s">
        <v>2476</v>
      </c>
      <c r="C1424" s="50"/>
      <c r="D1424" s="50"/>
      <c r="E1424" s="50"/>
      <c r="F1424" s="50"/>
    </row>
    <row r="1425" spans="1:6">
      <c r="A1425" s="50" t="s">
        <v>2569</v>
      </c>
      <c r="B1425" s="50" t="s">
        <v>2476</v>
      </c>
      <c r="C1425" s="50"/>
      <c r="D1425" s="50"/>
      <c r="E1425" s="50"/>
      <c r="F1425" s="50"/>
    </row>
    <row r="1426" spans="1:6">
      <c r="A1426" s="50" t="s">
        <v>2570</v>
      </c>
      <c r="B1426" s="50" t="s">
        <v>2476</v>
      </c>
      <c r="C1426" s="50"/>
      <c r="D1426" s="50"/>
      <c r="E1426" s="50"/>
      <c r="F1426" s="50"/>
    </row>
    <row r="1427" spans="1:6">
      <c r="A1427" s="50" t="s">
        <v>2571</v>
      </c>
      <c r="B1427" s="50" t="s">
        <v>2476</v>
      </c>
      <c r="C1427" s="50"/>
      <c r="D1427" s="50"/>
      <c r="E1427" s="50"/>
      <c r="F1427" s="50"/>
    </row>
    <row r="1428" spans="1:6">
      <c r="A1428" s="50" t="s">
        <v>2572</v>
      </c>
      <c r="B1428" s="50" t="s">
        <v>2476</v>
      </c>
      <c r="C1428" s="50"/>
      <c r="D1428" s="50"/>
      <c r="E1428" s="50"/>
      <c r="F1428" s="50"/>
    </row>
    <row r="1429" spans="1:6">
      <c r="A1429" s="50" t="s">
        <v>2573</v>
      </c>
      <c r="B1429" s="50" t="s">
        <v>2476</v>
      </c>
      <c r="C1429" s="50"/>
      <c r="D1429" s="50"/>
      <c r="E1429" s="50"/>
      <c r="F1429" s="50"/>
    </row>
    <row r="1430" spans="1:6">
      <c r="A1430" s="50" t="s">
        <v>2574</v>
      </c>
      <c r="B1430" s="50" t="s">
        <v>2476</v>
      </c>
      <c r="C1430" s="50"/>
      <c r="D1430" s="50"/>
      <c r="E1430" s="50"/>
      <c r="F1430" s="50"/>
    </row>
    <row r="1431" spans="1:6">
      <c r="A1431" s="50" t="s">
        <v>2575</v>
      </c>
      <c r="B1431" s="50" t="s">
        <v>2476</v>
      </c>
      <c r="C1431" s="50"/>
      <c r="D1431" s="50"/>
      <c r="E1431" s="50"/>
      <c r="F1431" s="50"/>
    </row>
    <row r="1432" spans="1:6">
      <c r="A1432" s="50" t="s">
        <v>2576</v>
      </c>
      <c r="B1432" s="50" t="s">
        <v>2476</v>
      </c>
      <c r="C1432" s="50"/>
      <c r="D1432" s="50"/>
      <c r="E1432" s="50"/>
      <c r="F1432" s="50"/>
    </row>
    <row r="1433" spans="1:6">
      <c r="A1433" s="50" t="s">
        <v>2577</v>
      </c>
      <c r="B1433" s="50" t="s">
        <v>2476</v>
      </c>
      <c r="C1433" s="50"/>
      <c r="D1433" s="50"/>
      <c r="E1433" s="50"/>
      <c r="F1433" s="50"/>
    </row>
    <row r="1434" spans="1:6">
      <c r="A1434" s="50" t="s">
        <v>2578</v>
      </c>
      <c r="B1434" s="50" t="s">
        <v>2476</v>
      </c>
      <c r="C1434" s="50"/>
      <c r="D1434" s="50"/>
      <c r="E1434" s="50"/>
      <c r="F1434" s="50"/>
    </row>
    <row r="1435" spans="1:6">
      <c r="A1435" s="50" t="s">
        <v>2579</v>
      </c>
      <c r="B1435" s="50" t="s">
        <v>2476</v>
      </c>
      <c r="C1435" s="50"/>
      <c r="D1435" s="50"/>
      <c r="E1435" s="50"/>
      <c r="F1435" s="50"/>
    </row>
    <row r="1436" spans="1:6">
      <c r="A1436" s="50" t="s">
        <v>2580</v>
      </c>
      <c r="B1436" s="50" t="s">
        <v>2476</v>
      </c>
      <c r="C1436" s="50"/>
      <c r="D1436" s="50"/>
      <c r="E1436" s="50"/>
      <c r="F1436" s="50"/>
    </row>
    <row r="1437" spans="1:6">
      <c r="A1437" s="50" t="s">
        <v>2581</v>
      </c>
      <c r="B1437" s="50" t="s">
        <v>2476</v>
      </c>
      <c r="C1437" s="50"/>
      <c r="D1437" s="50"/>
      <c r="E1437" s="50"/>
      <c r="F1437" s="50"/>
    </row>
    <row r="1438" spans="1:6">
      <c r="A1438" s="50" t="s">
        <v>2582</v>
      </c>
      <c r="B1438" s="50" t="s">
        <v>2476</v>
      </c>
      <c r="C1438" s="50"/>
      <c r="D1438" s="50"/>
      <c r="E1438" s="50"/>
      <c r="F1438" s="50"/>
    </row>
    <row r="1439" spans="1:6">
      <c r="A1439" s="50" t="s">
        <v>2583</v>
      </c>
      <c r="B1439" s="50" t="s">
        <v>2476</v>
      </c>
      <c r="C1439" s="50"/>
      <c r="D1439" s="50"/>
      <c r="E1439" s="50"/>
      <c r="F1439" s="50"/>
    </row>
    <row r="1440" spans="1:6">
      <c r="A1440" s="50" t="s">
        <v>2584</v>
      </c>
      <c r="B1440" s="50" t="s">
        <v>2476</v>
      </c>
      <c r="C1440" s="50"/>
      <c r="D1440" s="50"/>
      <c r="E1440" s="50"/>
      <c r="F1440" s="50"/>
    </row>
    <row r="1441" spans="1:6">
      <c r="A1441" s="50" t="s">
        <v>2585</v>
      </c>
      <c r="B1441" s="50" t="s">
        <v>2476</v>
      </c>
      <c r="C1441" s="50"/>
      <c r="D1441" s="50"/>
      <c r="E1441" s="50"/>
      <c r="F1441" s="50"/>
    </row>
    <row r="1442" spans="1:6">
      <c r="A1442" s="50" t="s">
        <v>2586</v>
      </c>
      <c r="B1442" s="50" t="s">
        <v>2476</v>
      </c>
      <c r="C1442" s="50"/>
      <c r="D1442" s="50"/>
      <c r="E1442" s="50"/>
      <c r="F1442" s="50"/>
    </row>
    <row r="1443" spans="1:6">
      <c r="A1443" s="50" t="s">
        <v>2587</v>
      </c>
      <c r="B1443" s="50" t="s">
        <v>2370</v>
      </c>
      <c r="C1443" s="50"/>
      <c r="D1443" s="50"/>
      <c r="E1443" s="50"/>
      <c r="F1443" s="50"/>
    </row>
    <row r="1444" spans="1:6">
      <c r="A1444" s="50" t="s">
        <v>2588</v>
      </c>
      <c r="B1444" s="50" t="s">
        <v>2370</v>
      </c>
      <c r="C1444" s="50"/>
      <c r="D1444" s="50"/>
      <c r="E1444" s="50"/>
      <c r="F1444" s="50"/>
    </row>
    <row r="1445" spans="1:6">
      <c r="A1445" s="50" t="s">
        <v>2589</v>
      </c>
      <c r="B1445" s="50" t="s">
        <v>2370</v>
      </c>
      <c r="C1445" s="50"/>
      <c r="D1445" s="50"/>
      <c r="E1445" s="50"/>
      <c r="F1445" s="50"/>
    </row>
    <row r="1446" spans="1:6">
      <c r="A1446" s="50" t="s">
        <v>2590</v>
      </c>
      <c r="B1446" s="50" t="s">
        <v>2370</v>
      </c>
      <c r="C1446" s="50"/>
      <c r="D1446" s="50"/>
      <c r="E1446" s="50"/>
      <c r="F1446" s="50"/>
    </row>
    <row r="1447" spans="1:6">
      <c r="A1447" s="50" t="s">
        <v>2591</v>
      </c>
      <c r="B1447" s="50" t="s">
        <v>2370</v>
      </c>
      <c r="C1447" s="50"/>
      <c r="D1447" s="50"/>
      <c r="E1447" s="50"/>
      <c r="F1447" s="50"/>
    </row>
    <row r="1448" spans="1:6">
      <c r="A1448" s="50" t="s">
        <v>2592</v>
      </c>
      <c r="B1448" s="50" t="s">
        <v>2370</v>
      </c>
      <c r="C1448" s="50"/>
      <c r="D1448" s="50"/>
      <c r="E1448" s="50"/>
      <c r="F1448" s="50"/>
    </row>
    <row r="1449" spans="1:6">
      <c r="A1449" s="50" t="s">
        <v>2593</v>
      </c>
      <c r="B1449" s="50" t="s">
        <v>2370</v>
      </c>
      <c r="C1449" s="50"/>
      <c r="D1449" s="50"/>
      <c r="E1449" s="50"/>
      <c r="F1449" s="50"/>
    </row>
    <row r="1450" spans="1:6">
      <c r="A1450" s="50" t="s">
        <v>2594</v>
      </c>
      <c r="B1450" s="50" t="s">
        <v>2370</v>
      </c>
      <c r="C1450" s="50"/>
      <c r="D1450" s="50"/>
      <c r="E1450" s="50"/>
      <c r="F1450" s="50"/>
    </row>
    <row r="1451" spans="1:6">
      <c r="A1451" s="50" t="s">
        <v>2595</v>
      </c>
      <c r="B1451" s="50" t="s">
        <v>2370</v>
      </c>
      <c r="C1451" s="50"/>
      <c r="D1451" s="50"/>
      <c r="E1451" s="50"/>
      <c r="F1451" s="50"/>
    </row>
    <row r="1452" spans="1:6">
      <c r="A1452" s="50" t="s">
        <v>2596</v>
      </c>
      <c r="B1452" s="50" t="s">
        <v>2370</v>
      </c>
      <c r="C1452" s="50"/>
      <c r="D1452" s="50"/>
      <c r="E1452" s="50"/>
      <c r="F1452" s="50"/>
    </row>
    <row r="1453" spans="1:6">
      <c r="A1453" s="50" t="s">
        <v>2597</v>
      </c>
      <c r="B1453" s="50" t="s">
        <v>2370</v>
      </c>
      <c r="C1453" s="50"/>
      <c r="D1453" s="50"/>
      <c r="E1453" s="50"/>
      <c r="F1453" s="50"/>
    </row>
    <row r="1454" spans="1:6">
      <c r="A1454" s="50" t="s">
        <v>2598</v>
      </c>
      <c r="B1454" s="50" t="s">
        <v>2370</v>
      </c>
      <c r="C1454" s="50"/>
      <c r="D1454" s="50"/>
      <c r="E1454" s="50"/>
      <c r="F1454" s="50"/>
    </row>
    <row r="1455" spans="1:6">
      <c r="A1455" s="50" t="s">
        <v>2599</v>
      </c>
      <c r="B1455" s="50" t="s">
        <v>2370</v>
      </c>
      <c r="C1455" s="50"/>
      <c r="D1455" s="50"/>
      <c r="E1455" s="50"/>
      <c r="F1455" s="50"/>
    </row>
    <row r="1456" spans="1:6">
      <c r="A1456" s="50" t="s">
        <v>2600</v>
      </c>
      <c r="B1456" s="50" t="s">
        <v>2370</v>
      </c>
      <c r="C1456" s="50"/>
      <c r="D1456" s="50"/>
      <c r="E1456" s="50"/>
      <c r="F1456" s="50"/>
    </row>
    <row r="1457" spans="1:6">
      <c r="A1457" s="50" t="s">
        <v>2601</v>
      </c>
      <c r="B1457" s="50" t="s">
        <v>2370</v>
      </c>
      <c r="C1457" s="50"/>
      <c r="D1457" s="50"/>
      <c r="E1457" s="50"/>
      <c r="F1457" s="50"/>
    </row>
    <row r="1458" spans="1:6">
      <c r="A1458" s="50" t="s">
        <v>2602</v>
      </c>
      <c r="B1458" s="50" t="s">
        <v>2370</v>
      </c>
      <c r="C1458" s="50"/>
      <c r="D1458" s="50"/>
      <c r="E1458" s="50"/>
      <c r="F1458" s="50"/>
    </row>
    <row r="1459" spans="1:6">
      <c r="A1459" s="50" t="s">
        <v>2603</v>
      </c>
      <c r="B1459" s="50" t="s">
        <v>2370</v>
      </c>
      <c r="C1459" s="50"/>
      <c r="D1459" s="50"/>
      <c r="E1459" s="50"/>
      <c r="F1459" s="50"/>
    </row>
    <row r="1460" spans="1:6">
      <c r="A1460" s="50" t="s">
        <v>2604</v>
      </c>
      <c r="B1460" s="50" t="s">
        <v>2370</v>
      </c>
      <c r="C1460" s="50"/>
      <c r="D1460" s="50"/>
      <c r="E1460" s="50"/>
      <c r="F1460" s="50"/>
    </row>
    <row r="1461" spans="1:6">
      <c r="A1461" s="50" t="s">
        <v>2605</v>
      </c>
      <c r="B1461" s="50" t="s">
        <v>2370</v>
      </c>
      <c r="C1461" s="50"/>
      <c r="D1461" s="50"/>
      <c r="E1461" s="50"/>
      <c r="F1461" s="50"/>
    </row>
    <row r="1462" spans="1:6">
      <c r="A1462" s="50" t="s">
        <v>2606</v>
      </c>
      <c r="B1462" s="50" t="s">
        <v>2370</v>
      </c>
      <c r="C1462" s="50"/>
      <c r="D1462" s="50"/>
      <c r="E1462" s="50"/>
      <c r="F1462" s="50"/>
    </row>
    <row r="1463" spans="1:6">
      <c r="A1463" s="50" t="s">
        <v>2607</v>
      </c>
      <c r="B1463" s="50" t="s">
        <v>2370</v>
      </c>
      <c r="C1463" s="50"/>
      <c r="D1463" s="50"/>
      <c r="E1463" s="50"/>
      <c r="F1463" s="50"/>
    </row>
    <row r="1464" spans="1:6">
      <c r="A1464" s="50" t="s">
        <v>2608</v>
      </c>
      <c r="B1464" s="50" t="s">
        <v>2370</v>
      </c>
      <c r="C1464" s="50"/>
      <c r="D1464" s="50"/>
      <c r="E1464" s="50"/>
      <c r="F1464" s="50"/>
    </row>
    <row r="1465" spans="1:6">
      <c r="A1465" s="50" t="s">
        <v>2609</v>
      </c>
      <c r="B1465" s="50" t="s">
        <v>2370</v>
      </c>
      <c r="C1465" s="50"/>
      <c r="D1465" s="50"/>
      <c r="E1465" s="50"/>
      <c r="F1465" s="50"/>
    </row>
    <row r="1466" spans="1:6">
      <c r="A1466" s="50" t="s">
        <v>2610</v>
      </c>
      <c r="B1466" s="50" t="s">
        <v>2370</v>
      </c>
      <c r="C1466" s="50"/>
      <c r="D1466" s="50"/>
      <c r="E1466" s="50"/>
      <c r="F1466" s="50"/>
    </row>
    <row r="1467" spans="1:6">
      <c r="A1467" s="50" t="s">
        <v>2611</v>
      </c>
      <c r="B1467" s="50" t="s">
        <v>2370</v>
      </c>
      <c r="C1467" s="50"/>
      <c r="D1467" s="50"/>
      <c r="E1467" s="50"/>
      <c r="F1467" s="50"/>
    </row>
    <row r="1468" spans="1:6">
      <c r="A1468" s="50" t="s">
        <v>2612</v>
      </c>
      <c r="B1468" s="50" t="s">
        <v>2370</v>
      </c>
      <c r="C1468" s="50"/>
      <c r="D1468" s="50"/>
      <c r="E1468" s="50"/>
      <c r="F1468" s="50"/>
    </row>
    <row r="1469" spans="1:6">
      <c r="A1469" s="50" t="s">
        <v>2613</v>
      </c>
      <c r="B1469" s="50" t="s">
        <v>2370</v>
      </c>
      <c r="C1469" s="50"/>
      <c r="D1469" s="50"/>
      <c r="E1469" s="50"/>
      <c r="F1469" s="50"/>
    </row>
    <row r="1470" spans="1:6">
      <c r="A1470" s="50" t="s">
        <v>2614</v>
      </c>
      <c r="B1470" s="50" t="s">
        <v>2370</v>
      </c>
      <c r="C1470" s="50"/>
      <c r="D1470" s="50"/>
      <c r="E1470" s="50"/>
      <c r="F1470" s="50"/>
    </row>
    <row r="1471" spans="1:6">
      <c r="A1471" s="50" t="s">
        <v>2615</v>
      </c>
      <c r="B1471" s="50" t="s">
        <v>2370</v>
      </c>
      <c r="C1471" s="50"/>
      <c r="D1471" s="50"/>
      <c r="E1471" s="50"/>
      <c r="F1471" s="50"/>
    </row>
    <row r="1472" spans="1:6">
      <c r="A1472" s="50" t="s">
        <v>2616</v>
      </c>
      <c r="B1472" s="50" t="s">
        <v>2370</v>
      </c>
      <c r="C1472" s="50"/>
      <c r="D1472" s="50"/>
      <c r="E1472" s="50"/>
      <c r="F1472" s="50"/>
    </row>
    <row r="1473" spans="1:6">
      <c r="A1473" s="50" t="s">
        <v>2617</v>
      </c>
      <c r="B1473" s="50" t="s">
        <v>2618</v>
      </c>
      <c r="C1473" s="50"/>
      <c r="D1473" s="50"/>
      <c r="E1473" s="50"/>
      <c r="F1473" s="50"/>
    </row>
    <row r="1474" spans="1:6">
      <c r="A1474" s="50" t="s">
        <v>2619</v>
      </c>
      <c r="B1474" s="50" t="s">
        <v>2620</v>
      </c>
      <c r="C1474" s="50"/>
      <c r="D1474" s="50"/>
      <c r="E1474" s="50"/>
      <c r="F1474" s="50"/>
    </row>
    <row r="1475" spans="1:6">
      <c r="A1475" s="50" t="s">
        <v>2621</v>
      </c>
      <c r="B1475" s="50" t="s">
        <v>2618</v>
      </c>
      <c r="C1475" s="50"/>
      <c r="D1475" s="50"/>
      <c r="E1475" s="50"/>
      <c r="F1475" s="50"/>
    </row>
    <row r="1476" spans="1:6">
      <c r="A1476" s="50" t="s">
        <v>2622</v>
      </c>
      <c r="B1476" s="50" t="s">
        <v>2618</v>
      </c>
      <c r="C1476" s="50"/>
      <c r="D1476" s="50"/>
      <c r="E1476" s="50"/>
      <c r="F1476" s="50"/>
    </row>
    <row r="1477" spans="1:6">
      <c r="A1477" s="50" t="s">
        <v>2623</v>
      </c>
      <c r="B1477" s="50" t="s">
        <v>2620</v>
      </c>
      <c r="C1477" s="50"/>
      <c r="D1477" s="50"/>
      <c r="E1477" s="50"/>
      <c r="F1477" s="50"/>
    </row>
    <row r="1478" spans="1:6">
      <c r="A1478" s="50" t="s">
        <v>2624</v>
      </c>
      <c r="B1478" s="50" t="s">
        <v>2620</v>
      </c>
      <c r="C1478" s="50"/>
      <c r="D1478" s="50"/>
      <c r="E1478" s="50"/>
      <c r="F1478" s="50"/>
    </row>
    <row r="1479" spans="1:6">
      <c r="A1479" s="50" t="s">
        <v>2625</v>
      </c>
      <c r="B1479" s="50" t="s">
        <v>2620</v>
      </c>
      <c r="C1479" s="50"/>
      <c r="D1479" s="50"/>
      <c r="E1479" s="50"/>
      <c r="F1479" s="50"/>
    </row>
    <row r="1480" spans="1:6">
      <c r="A1480" s="50" t="s">
        <v>2626</v>
      </c>
      <c r="B1480" s="50" t="s">
        <v>2620</v>
      </c>
      <c r="C1480" s="50"/>
      <c r="D1480" s="50"/>
      <c r="E1480" s="50"/>
      <c r="F1480" s="50"/>
    </row>
    <row r="1481" spans="1:6">
      <c r="A1481" s="50" t="s">
        <v>2627</v>
      </c>
      <c r="B1481" s="50" t="s">
        <v>2618</v>
      </c>
      <c r="C1481" s="50"/>
      <c r="D1481" s="50"/>
      <c r="E1481" s="50"/>
      <c r="F1481" s="50"/>
    </row>
    <row r="1482" spans="1:6">
      <c r="A1482" s="50" t="s">
        <v>2628</v>
      </c>
      <c r="B1482" s="50" t="s">
        <v>2618</v>
      </c>
      <c r="C1482" s="50"/>
      <c r="D1482" s="50"/>
      <c r="E1482" s="50"/>
      <c r="F1482" s="50"/>
    </row>
    <row r="1483" spans="1:6">
      <c r="A1483" s="50" t="s">
        <v>2629</v>
      </c>
      <c r="B1483" s="50" t="s">
        <v>2618</v>
      </c>
      <c r="C1483" s="50"/>
      <c r="D1483" s="50"/>
      <c r="E1483" s="50"/>
      <c r="F1483" s="50"/>
    </row>
    <row r="1484" spans="1:6">
      <c r="A1484" s="50" t="s">
        <v>2630</v>
      </c>
      <c r="B1484" s="50" t="s">
        <v>2618</v>
      </c>
      <c r="C1484" s="50"/>
      <c r="D1484" s="50"/>
      <c r="E1484" s="50"/>
      <c r="F1484" s="50"/>
    </row>
    <row r="1485" spans="1:6">
      <c r="A1485" s="50" t="s">
        <v>2631</v>
      </c>
      <c r="B1485" s="50" t="s">
        <v>2632</v>
      </c>
      <c r="C1485" s="50"/>
      <c r="D1485" s="50"/>
      <c r="E1485" s="50"/>
      <c r="F1485" s="50"/>
    </row>
    <row r="1486" spans="1:6">
      <c r="A1486" s="50" t="s">
        <v>2633</v>
      </c>
      <c r="B1486" s="50" t="s">
        <v>2632</v>
      </c>
      <c r="C1486" s="50"/>
      <c r="D1486" s="50"/>
      <c r="E1486" s="50"/>
      <c r="F1486" s="50"/>
    </row>
    <row r="1487" spans="1:6">
      <c r="A1487" s="50" t="s">
        <v>2634</v>
      </c>
      <c r="B1487" s="50" t="s">
        <v>2632</v>
      </c>
      <c r="C1487" s="50"/>
      <c r="D1487" s="50"/>
      <c r="E1487" s="50"/>
      <c r="F1487" s="50"/>
    </row>
    <row r="1488" spans="1:6">
      <c r="A1488" s="50" t="s">
        <v>2635</v>
      </c>
      <c r="B1488" s="50" t="s">
        <v>2618</v>
      </c>
      <c r="C1488" s="50"/>
      <c r="D1488" s="50"/>
      <c r="E1488" s="50"/>
      <c r="F1488" s="50"/>
    </row>
    <row r="1489" spans="1:6">
      <c r="A1489" s="50" t="s">
        <v>2636</v>
      </c>
      <c r="B1489" s="50" t="s">
        <v>2618</v>
      </c>
      <c r="C1489" s="50"/>
      <c r="D1489" s="50"/>
      <c r="E1489" s="50"/>
      <c r="F1489" s="50"/>
    </row>
    <row r="1490" spans="1:6">
      <c r="A1490" s="50" t="s">
        <v>2637</v>
      </c>
      <c r="B1490" s="50" t="s">
        <v>2618</v>
      </c>
      <c r="C1490" s="50"/>
      <c r="D1490" s="50"/>
      <c r="E1490" s="50"/>
      <c r="F1490" s="50"/>
    </row>
    <row r="1491" spans="1:6">
      <c r="A1491" s="50" t="s">
        <v>2638</v>
      </c>
      <c r="B1491" s="50" t="s">
        <v>2618</v>
      </c>
      <c r="C1491" s="50"/>
      <c r="D1491" s="50"/>
      <c r="E1491" s="50"/>
      <c r="F1491" s="50"/>
    </row>
    <row r="1492" spans="1:6">
      <c r="A1492" s="50" t="s">
        <v>2639</v>
      </c>
      <c r="B1492" s="50" t="s">
        <v>2618</v>
      </c>
      <c r="C1492" s="50"/>
      <c r="D1492" s="50"/>
      <c r="E1492" s="50"/>
      <c r="F1492" s="50"/>
    </row>
    <row r="1493" spans="1:6">
      <c r="A1493" s="50" t="s">
        <v>2640</v>
      </c>
      <c r="B1493" s="50" t="s">
        <v>2632</v>
      </c>
      <c r="C1493" s="50"/>
      <c r="D1493" s="50"/>
      <c r="E1493" s="50"/>
      <c r="F1493" s="50"/>
    </row>
    <row r="1494" spans="1:6">
      <c r="A1494" s="50" t="s">
        <v>2641</v>
      </c>
      <c r="B1494" s="50" t="s">
        <v>2618</v>
      </c>
      <c r="C1494" s="50"/>
      <c r="D1494" s="50"/>
      <c r="E1494" s="50"/>
      <c r="F1494" s="50"/>
    </row>
    <row r="1495" spans="1:6">
      <c r="A1495" s="50" t="s">
        <v>2642</v>
      </c>
      <c r="B1495" s="50" t="s">
        <v>2618</v>
      </c>
      <c r="C1495" s="50"/>
      <c r="D1495" s="50"/>
      <c r="E1495" s="50"/>
      <c r="F1495" s="50"/>
    </row>
    <row r="1496" spans="1:6">
      <c r="A1496" s="50" t="s">
        <v>2643</v>
      </c>
      <c r="B1496" s="50" t="s">
        <v>2632</v>
      </c>
      <c r="C1496" s="50"/>
      <c r="D1496" s="50"/>
      <c r="E1496" s="50"/>
      <c r="F1496" s="50"/>
    </row>
    <row r="1497" spans="1:6">
      <c r="A1497" s="50" t="s">
        <v>2644</v>
      </c>
      <c r="B1497" s="50" t="s">
        <v>2632</v>
      </c>
      <c r="C1497" s="50"/>
      <c r="D1497" s="50"/>
      <c r="E1497" s="50"/>
      <c r="F1497" s="50"/>
    </row>
    <row r="1498" spans="1:6">
      <c r="A1498" s="50" t="s">
        <v>2645</v>
      </c>
      <c r="B1498" s="50" t="s">
        <v>2632</v>
      </c>
      <c r="C1498" s="50"/>
      <c r="D1498" s="50"/>
      <c r="E1498" s="50"/>
      <c r="F1498" s="50"/>
    </row>
    <row r="1499" spans="1:6">
      <c r="A1499" s="50" t="s">
        <v>2646</v>
      </c>
      <c r="B1499" s="50" t="s">
        <v>2632</v>
      </c>
      <c r="C1499" s="50"/>
      <c r="D1499" s="50"/>
      <c r="E1499" s="50"/>
      <c r="F1499" s="50"/>
    </row>
    <row r="1500" spans="1:6">
      <c r="A1500" s="50" t="s">
        <v>2647</v>
      </c>
      <c r="B1500" s="50" t="s">
        <v>2632</v>
      </c>
      <c r="C1500" s="50"/>
      <c r="D1500" s="50"/>
      <c r="E1500" s="50"/>
      <c r="F1500" s="50"/>
    </row>
    <row r="1501" spans="1:6">
      <c r="A1501" s="50" t="s">
        <v>2648</v>
      </c>
      <c r="B1501" s="50" t="s">
        <v>2620</v>
      </c>
      <c r="C1501" s="50"/>
      <c r="D1501" s="50"/>
      <c r="E1501" s="50"/>
      <c r="F1501" s="50"/>
    </row>
    <row r="1502" spans="1:6">
      <c r="A1502" s="50" t="s">
        <v>2649</v>
      </c>
      <c r="B1502" s="50" t="s">
        <v>2618</v>
      </c>
      <c r="C1502" s="50"/>
      <c r="D1502" s="50"/>
      <c r="E1502" s="50"/>
      <c r="F1502" s="50"/>
    </row>
    <row r="1503" spans="1:6">
      <c r="A1503" s="50" t="s">
        <v>2650</v>
      </c>
      <c r="B1503" s="50" t="s">
        <v>2618</v>
      </c>
      <c r="C1503" s="50"/>
      <c r="D1503" s="50"/>
      <c r="E1503" s="50"/>
      <c r="F1503" s="50"/>
    </row>
    <row r="1504" spans="1:6">
      <c r="A1504" s="50" t="s">
        <v>2651</v>
      </c>
      <c r="B1504" s="50" t="s">
        <v>2618</v>
      </c>
      <c r="C1504" s="50"/>
      <c r="D1504" s="50"/>
      <c r="E1504" s="50"/>
      <c r="F1504" s="50"/>
    </row>
    <row r="1505" spans="1:6">
      <c r="A1505" s="50" t="s">
        <v>2652</v>
      </c>
      <c r="B1505" s="50" t="s">
        <v>2618</v>
      </c>
      <c r="C1505" s="50"/>
      <c r="D1505" s="50"/>
      <c r="E1505" s="50"/>
      <c r="F1505" s="50"/>
    </row>
    <row r="1506" spans="1:6">
      <c r="A1506" s="50" t="s">
        <v>2653</v>
      </c>
      <c r="B1506" s="50" t="s">
        <v>2618</v>
      </c>
      <c r="C1506" s="50"/>
      <c r="D1506" s="50"/>
      <c r="E1506" s="50"/>
      <c r="F1506" s="50"/>
    </row>
    <row r="1507" spans="1:6">
      <c r="A1507" s="50" t="s">
        <v>2654</v>
      </c>
      <c r="B1507" s="50" t="s">
        <v>2618</v>
      </c>
      <c r="C1507" s="50"/>
      <c r="D1507" s="50"/>
      <c r="E1507" s="50"/>
      <c r="F1507" s="50"/>
    </row>
    <row r="1508" spans="1:6">
      <c r="A1508" s="50" t="s">
        <v>2655</v>
      </c>
      <c r="B1508" s="50" t="s">
        <v>2620</v>
      </c>
      <c r="C1508" s="50"/>
      <c r="D1508" s="50"/>
      <c r="E1508" s="50"/>
      <c r="F1508" s="50"/>
    </row>
    <row r="1509" spans="1:6">
      <c r="A1509" s="50" t="s">
        <v>2656</v>
      </c>
      <c r="B1509" s="50" t="s">
        <v>2618</v>
      </c>
      <c r="C1509" s="50"/>
      <c r="D1509" s="50"/>
      <c r="E1509" s="50"/>
      <c r="F1509" s="50"/>
    </row>
    <row r="1510" spans="1:6">
      <c r="A1510" s="50" t="s">
        <v>2657</v>
      </c>
      <c r="B1510" s="50" t="s">
        <v>2618</v>
      </c>
      <c r="C1510" s="50"/>
      <c r="D1510" s="50"/>
      <c r="E1510" s="50"/>
      <c r="F1510" s="50"/>
    </row>
    <row r="1511" spans="1:6">
      <c r="A1511" s="50" t="s">
        <v>2658</v>
      </c>
      <c r="B1511" s="50" t="s">
        <v>2620</v>
      </c>
      <c r="C1511" s="50"/>
      <c r="D1511" s="50"/>
      <c r="E1511" s="50"/>
      <c r="F1511" s="50"/>
    </row>
    <row r="1512" spans="1:6">
      <c r="A1512" s="50" t="s">
        <v>2659</v>
      </c>
      <c r="B1512" s="50" t="s">
        <v>2620</v>
      </c>
      <c r="C1512" s="50"/>
      <c r="D1512" s="50"/>
      <c r="E1512" s="50"/>
      <c r="F1512" s="50"/>
    </row>
    <row r="1513" spans="1:6">
      <c r="A1513" s="50" t="s">
        <v>2660</v>
      </c>
      <c r="B1513" s="50" t="s">
        <v>2632</v>
      </c>
      <c r="C1513" s="50"/>
      <c r="D1513" s="50"/>
      <c r="E1513" s="50"/>
      <c r="F1513" s="50"/>
    </row>
    <row r="1514" spans="1:6">
      <c r="A1514" s="50" t="s">
        <v>2661</v>
      </c>
      <c r="B1514" s="50" t="s">
        <v>2632</v>
      </c>
      <c r="C1514" s="50"/>
      <c r="D1514" s="50"/>
      <c r="E1514" s="50"/>
      <c r="F1514" s="50"/>
    </row>
    <row r="1515" spans="1:6">
      <c r="A1515" s="50" t="s">
        <v>2662</v>
      </c>
      <c r="B1515" s="50" t="s">
        <v>2632</v>
      </c>
      <c r="C1515" s="50"/>
      <c r="D1515" s="50"/>
      <c r="E1515" s="50"/>
      <c r="F1515" s="50"/>
    </row>
    <row r="1516" spans="1:6">
      <c r="A1516" s="50" t="s">
        <v>2663</v>
      </c>
      <c r="B1516" s="50" t="s">
        <v>2632</v>
      </c>
      <c r="C1516" s="50"/>
      <c r="D1516" s="50"/>
      <c r="E1516" s="50"/>
      <c r="F1516" s="50"/>
    </row>
    <row r="1517" spans="1:6">
      <c r="A1517" s="50" t="s">
        <v>2664</v>
      </c>
      <c r="B1517" s="50" t="s">
        <v>2632</v>
      </c>
      <c r="C1517" s="50"/>
      <c r="D1517" s="50"/>
      <c r="E1517" s="50"/>
      <c r="F1517" s="50"/>
    </row>
    <row r="1518" spans="1:6">
      <c r="A1518" s="50" t="s">
        <v>2665</v>
      </c>
      <c r="B1518" s="50" t="s">
        <v>2666</v>
      </c>
      <c r="C1518" s="50"/>
      <c r="D1518" s="50"/>
      <c r="E1518" s="50"/>
      <c r="F1518" s="50"/>
    </row>
    <row r="1519" spans="1:6">
      <c r="A1519" s="50" t="s">
        <v>2667</v>
      </c>
      <c r="B1519" s="50" t="s">
        <v>2666</v>
      </c>
      <c r="C1519" s="50"/>
      <c r="D1519" s="50"/>
      <c r="E1519" s="50"/>
      <c r="F1519" s="50"/>
    </row>
    <row r="1520" spans="1:6">
      <c r="A1520" s="50" t="s">
        <v>2668</v>
      </c>
      <c r="B1520" s="50" t="s">
        <v>2666</v>
      </c>
      <c r="C1520" s="50"/>
      <c r="D1520" s="50"/>
      <c r="E1520" s="50"/>
      <c r="F1520" s="50"/>
    </row>
    <row r="1521" spans="1:6">
      <c r="A1521" s="50" t="s">
        <v>2669</v>
      </c>
      <c r="B1521" s="50" t="s">
        <v>2666</v>
      </c>
      <c r="C1521" s="50"/>
      <c r="D1521" s="50"/>
      <c r="E1521" s="50"/>
      <c r="F1521" s="50"/>
    </row>
    <row r="1522" spans="1:6">
      <c r="A1522" s="50" t="s">
        <v>2670</v>
      </c>
      <c r="B1522" s="50" t="s">
        <v>2666</v>
      </c>
      <c r="C1522" s="50"/>
      <c r="D1522" s="50"/>
      <c r="E1522" s="50"/>
      <c r="F1522" s="50"/>
    </row>
    <row r="1523" spans="1:6">
      <c r="A1523" s="50" t="s">
        <v>2671</v>
      </c>
      <c r="B1523" s="50" t="s">
        <v>2666</v>
      </c>
      <c r="C1523" s="50"/>
      <c r="D1523" s="50"/>
      <c r="E1523" s="50"/>
      <c r="F1523" s="50"/>
    </row>
    <row r="1524" spans="1:6">
      <c r="A1524" s="50" t="s">
        <v>2672</v>
      </c>
      <c r="B1524" s="50" t="s">
        <v>2666</v>
      </c>
      <c r="C1524" s="50"/>
      <c r="D1524" s="50"/>
      <c r="E1524" s="50"/>
      <c r="F1524" s="50"/>
    </row>
    <row r="1525" spans="1:6">
      <c r="A1525" s="50" t="s">
        <v>2673</v>
      </c>
      <c r="B1525" s="50" t="s">
        <v>2666</v>
      </c>
      <c r="C1525" s="50"/>
      <c r="D1525" s="50"/>
      <c r="E1525" s="50"/>
      <c r="F1525" s="50"/>
    </row>
    <row r="1526" spans="1:6">
      <c r="A1526" s="50" t="s">
        <v>2674</v>
      </c>
      <c r="B1526" s="50" t="s">
        <v>2666</v>
      </c>
      <c r="C1526" s="50"/>
      <c r="D1526" s="50"/>
      <c r="E1526" s="50"/>
      <c r="F1526" s="50"/>
    </row>
    <row r="1527" spans="1:6">
      <c r="A1527" s="50" t="s">
        <v>2675</v>
      </c>
      <c r="B1527" s="50" t="s">
        <v>2666</v>
      </c>
      <c r="C1527" s="50"/>
      <c r="D1527" s="50"/>
      <c r="E1527" s="50"/>
      <c r="F1527" s="50"/>
    </row>
    <row r="1528" spans="1:6">
      <c r="A1528" s="50" t="s">
        <v>2676</v>
      </c>
      <c r="B1528" s="50" t="s">
        <v>2666</v>
      </c>
      <c r="C1528" s="50"/>
      <c r="D1528" s="50"/>
      <c r="E1528" s="50"/>
      <c r="F1528" s="50"/>
    </row>
    <row r="1529" spans="1:6">
      <c r="A1529" s="50" t="s">
        <v>2677</v>
      </c>
      <c r="B1529" s="50" t="s">
        <v>2666</v>
      </c>
      <c r="C1529" s="50"/>
      <c r="D1529" s="50"/>
      <c r="E1529" s="50"/>
      <c r="F1529" s="50"/>
    </row>
    <row r="1530" spans="1:6">
      <c r="A1530" s="50" t="s">
        <v>2678</v>
      </c>
      <c r="B1530" s="50" t="s">
        <v>2666</v>
      </c>
      <c r="C1530" s="50"/>
      <c r="D1530" s="50"/>
      <c r="E1530" s="50"/>
      <c r="F1530" s="50"/>
    </row>
    <row r="1531" spans="1:6">
      <c r="A1531" s="50" t="s">
        <v>2679</v>
      </c>
      <c r="B1531" s="50" t="s">
        <v>2666</v>
      </c>
      <c r="C1531" s="50"/>
      <c r="D1531" s="50"/>
      <c r="E1531" s="50"/>
      <c r="F1531" s="50"/>
    </row>
    <row r="1532" spans="1:6">
      <c r="A1532" s="50" t="s">
        <v>2680</v>
      </c>
      <c r="B1532" s="50" t="s">
        <v>2666</v>
      </c>
      <c r="C1532" s="50"/>
      <c r="D1532" s="50"/>
      <c r="E1532" s="50"/>
      <c r="F1532" s="50"/>
    </row>
    <row r="1533" spans="1:6">
      <c r="A1533" s="50" t="s">
        <v>2681</v>
      </c>
      <c r="B1533" s="50" t="s">
        <v>2666</v>
      </c>
      <c r="C1533" s="50"/>
      <c r="D1533" s="50"/>
      <c r="E1533" s="50"/>
      <c r="F1533" s="50"/>
    </row>
    <row r="1534" spans="1:6">
      <c r="A1534" s="50" t="s">
        <v>2682</v>
      </c>
      <c r="B1534" s="50" t="s">
        <v>2666</v>
      </c>
      <c r="C1534" s="50"/>
      <c r="D1534" s="50"/>
      <c r="E1534" s="50"/>
      <c r="F1534" s="50"/>
    </row>
    <row r="1535" spans="1:6">
      <c r="A1535" s="50" t="s">
        <v>2683</v>
      </c>
      <c r="B1535" s="50" t="s">
        <v>2666</v>
      </c>
      <c r="C1535" s="50"/>
      <c r="D1535" s="50"/>
      <c r="E1535" s="50"/>
      <c r="F1535" s="50"/>
    </row>
    <row r="1536" spans="1:6">
      <c r="A1536" s="50" t="s">
        <v>2684</v>
      </c>
      <c r="B1536" s="50" t="s">
        <v>2666</v>
      </c>
      <c r="C1536" s="50"/>
      <c r="D1536" s="50"/>
      <c r="E1536" s="50"/>
      <c r="F1536" s="50"/>
    </row>
    <row r="1537" spans="1:6">
      <c r="A1537" s="50" t="s">
        <v>2685</v>
      </c>
      <c r="B1537" s="50" t="s">
        <v>2666</v>
      </c>
      <c r="C1537" s="50"/>
      <c r="D1537" s="50"/>
      <c r="E1537" s="50"/>
      <c r="F1537" s="50"/>
    </row>
    <row r="1538" spans="1:6">
      <c r="A1538" s="50" t="s">
        <v>2686</v>
      </c>
      <c r="B1538" s="50" t="s">
        <v>2666</v>
      </c>
      <c r="C1538" s="50"/>
      <c r="D1538" s="50"/>
      <c r="E1538" s="50"/>
      <c r="F1538" s="50"/>
    </row>
    <row r="1539" spans="1:6">
      <c r="A1539" s="50" t="s">
        <v>2687</v>
      </c>
      <c r="B1539" s="50" t="s">
        <v>2618</v>
      </c>
      <c r="C1539" s="50"/>
      <c r="D1539" s="50"/>
      <c r="E1539" s="50"/>
      <c r="F1539" s="50"/>
    </row>
    <row r="1540" spans="1:6">
      <c r="A1540" s="50" t="s">
        <v>2688</v>
      </c>
      <c r="B1540" s="50" t="s">
        <v>2666</v>
      </c>
      <c r="C1540" s="50"/>
      <c r="D1540" s="50"/>
      <c r="E1540" s="50"/>
      <c r="F1540" s="50"/>
    </row>
    <row r="1541" spans="1:6">
      <c r="A1541" s="50" t="s">
        <v>2689</v>
      </c>
      <c r="B1541" s="50" t="s">
        <v>2666</v>
      </c>
      <c r="C1541" s="50"/>
      <c r="D1541" s="50"/>
      <c r="E1541" s="50"/>
      <c r="F1541" s="50"/>
    </row>
    <row r="1542" spans="1:6">
      <c r="A1542" s="50" t="s">
        <v>2690</v>
      </c>
      <c r="B1542" s="50" t="s">
        <v>2618</v>
      </c>
      <c r="C1542" s="50"/>
      <c r="D1542" s="50"/>
      <c r="E1542" s="50"/>
      <c r="F1542" s="50"/>
    </row>
    <row r="1543" spans="1:6">
      <c r="A1543" s="50" t="s">
        <v>2691</v>
      </c>
      <c r="B1543" s="50" t="s">
        <v>2666</v>
      </c>
      <c r="C1543" s="50"/>
      <c r="D1543" s="50"/>
      <c r="E1543" s="50"/>
      <c r="F1543" s="50"/>
    </row>
    <row r="1544" spans="1:6">
      <c r="A1544" s="50" t="s">
        <v>2692</v>
      </c>
      <c r="B1544" s="50" t="s">
        <v>2666</v>
      </c>
      <c r="C1544" s="50"/>
      <c r="D1544" s="50"/>
      <c r="E1544" s="50"/>
      <c r="F1544" s="50"/>
    </row>
    <row r="1545" spans="1:6">
      <c r="A1545" s="50" t="s">
        <v>2693</v>
      </c>
      <c r="B1545" s="50" t="s">
        <v>2666</v>
      </c>
      <c r="C1545" s="50"/>
      <c r="D1545" s="50"/>
      <c r="E1545" s="50"/>
      <c r="F1545" s="50"/>
    </row>
    <row r="1546" spans="1:6">
      <c r="A1546" s="50" t="s">
        <v>2694</v>
      </c>
      <c r="B1546" s="50" t="s">
        <v>2666</v>
      </c>
      <c r="C1546" s="50"/>
      <c r="D1546" s="50"/>
      <c r="E1546" s="50"/>
      <c r="F1546" s="50"/>
    </row>
    <row r="1547" spans="1:6">
      <c r="A1547" s="50" t="s">
        <v>2695</v>
      </c>
      <c r="B1547" s="50" t="s">
        <v>2666</v>
      </c>
      <c r="C1547" s="50"/>
      <c r="D1547" s="50"/>
      <c r="E1547" s="50"/>
      <c r="F1547" s="50"/>
    </row>
    <row r="1548" spans="1:6">
      <c r="A1548" s="50" t="s">
        <v>2696</v>
      </c>
      <c r="B1548" s="50" t="s">
        <v>2666</v>
      </c>
      <c r="C1548" s="50"/>
      <c r="D1548" s="50"/>
      <c r="E1548" s="50"/>
      <c r="F1548" s="50"/>
    </row>
    <row r="1549" spans="1:6">
      <c r="A1549" s="50" t="s">
        <v>2697</v>
      </c>
      <c r="B1549" s="50" t="s">
        <v>2666</v>
      </c>
      <c r="C1549" s="50"/>
      <c r="D1549" s="50"/>
      <c r="E1549" s="50"/>
      <c r="F1549" s="50"/>
    </row>
    <row r="1550" spans="1:6">
      <c r="A1550" s="50" t="s">
        <v>2698</v>
      </c>
      <c r="B1550" s="50" t="s">
        <v>2666</v>
      </c>
      <c r="C1550" s="50"/>
      <c r="D1550" s="50"/>
      <c r="E1550" s="50"/>
      <c r="F1550" s="50"/>
    </row>
    <row r="1551" spans="1:6">
      <c r="A1551" s="50" t="s">
        <v>2699</v>
      </c>
      <c r="B1551" s="50" t="s">
        <v>2666</v>
      </c>
      <c r="C1551" s="50"/>
      <c r="D1551" s="50"/>
      <c r="E1551" s="50"/>
      <c r="F1551" s="50"/>
    </row>
    <row r="1552" spans="1:6">
      <c r="A1552" s="50" t="s">
        <v>2700</v>
      </c>
      <c r="B1552" s="50" t="s">
        <v>2666</v>
      </c>
      <c r="C1552" s="50"/>
      <c r="D1552" s="50"/>
      <c r="E1552" s="50"/>
      <c r="F1552" s="50"/>
    </row>
    <row r="1553" spans="1:6">
      <c r="A1553" s="50" t="s">
        <v>2701</v>
      </c>
      <c r="B1553" s="50" t="s">
        <v>2666</v>
      </c>
      <c r="C1553" s="50"/>
      <c r="D1553" s="50"/>
      <c r="E1553" s="50"/>
      <c r="F1553" s="50"/>
    </row>
    <row r="1554" spans="1:6">
      <c r="A1554" s="50" t="s">
        <v>2702</v>
      </c>
      <c r="B1554" s="50" t="s">
        <v>2666</v>
      </c>
      <c r="C1554" s="50"/>
      <c r="D1554" s="50"/>
      <c r="E1554" s="50"/>
      <c r="F1554" s="50"/>
    </row>
    <row r="1555" spans="1:6">
      <c r="A1555" s="50" t="s">
        <v>2703</v>
      </c>
      <c r="B1555" s="50" t="s">
        <v>2666</v>
      </c>
      <c r="C1555" s="50"/>
      <c r="D1555" s="50"/>
      <c r="E1555" s="50"/>
      <c r="F1555" s="50"/>
    </row>
    <row r="1556" spans="1:6">
      <c r="A1556" s="50" t="s">
        <v>2704</v>
      </c>
      <c r="B1556" s="50" t="s">
        <v>2666</v>
      </c>
      <c r="C1556" s="50"/>
      <c r="D1556" s="50"/>
      <c r="E1556" s="50"/>
      <c r="F1556" s="50"/>
    </row>
    <row r="1557" spans="1:6">
      <c r="A1557" s="50" t="s">
        <v>2705</v>
      </c>
      <c r="B1557" s="50" t="s">
        <v>2666</v>
      </c>
      <c r="C1557" s="50"/>
      <c r="D1557" s="50"/>
      <c r="E1557" s="50"/>
      <c r="F1557" s="50"/>
    </row>
    <row r="1558" spans="1:6">
      <c r="A1558" s="50" t="s">
        <v>2706</v>
      </c>
      <c r="B1558" s="50" t="s">
        <v>2666</v>
      </c>
      <c r="C1558" s="50"/>
      <c r="D1558" s="50"/>
      <c r="E1558" s="50"/>
      <c r="F1558" s="50"/>
    </row>
    <row r="1559" spans="1:6">
      <c r="A1559" s="50" t="s">
        <v>2707</v>
      </c>
      <c r="B1559" s="50" t="s">
        <v>2666</v>
      </c>
      <c r="C1559" s="50"/>
      <c r="D1559" s="50"/>
      <c r="E1559" s="50"/>
      <c r="F1559" s="50"/>
    </row>
    <row r="1560" spans="1:6">
      <c r="A1560" s="50" t="s">
        <v>2708</v>
      </c>
      <c r="B1560" s="50" t="s">
        <v>2666</v>
      </c>
      <c r="C1560" s="50"/>
      <c r="D1560" s="50"/>
      <c r="E1560" s="50"/>
      <c r="F1560" s="50"/>
    </row>
    <row r="1561" spans="1:6">
      <c r="A1561" s="50" t="s">
        <v>2709</v>
      </c>
      <c r="B1561" s="50" t="s">
        <v>2666</v>
      </c>
      <c r="C1561" s="50"/>
      <c r="D1561" s="50"/>
      <c r="E1561" s="50"/>
      <c r="F1561" s="50"/>
    </row>
    <row r="1562" spans="1:6">
      <c r="A1562" s="50" t="s">
        <v>2710</v>
      </c>
      <c r="B1562" s="50" t="s">
        <v>2666</v>
      </c>
      <c r="C1562" s="50"/>
      <c r="D1562" s="50"/>
      <c r="E1562" s="50"/>
      <c r="F1562" s="50"/>
    </row>
    <row r="1563" spans="1:6">
      <c r="A1563" s="50" t="s">
        <v>2711</v>
      </c>
      <c r="B1563" s="50" t="s">
        <v>2666</v>
      </c>
      <c r="C1563" s="50"/>
      <c r="D1563" s="50"/>
      <c r="E1563" s="50"/>
      <c r="F1563" s="50"/>
    </row>
    <row r="1564" spans="1:6">
      <c r="A1564" s="50" t="s">
        <v>2712</v>
      </c>
      <c r="B1564" s="50" t="s">
        <v>2666</v>
      </c>
      <c r="C1564" s="50"/>
      <c r="D1564" s="50"/>
      <c r="E1564" s="50"/>
      <c r="F1564" s="50"/>
    </row>
    <row r="1565" spans="1:6">
      <c r="A1565" s="50" t="s">
        <v>2713</v>
      </c>
      <c r="B1565" s="50" t="s">
        <v>2666</v>
      </c>
      <c r="C1565" s="50"/>
      <c r="D1565" s="50"/>
      <c r="E1565" s="50"/>
      <c r="F1565" s="50"/>
    </row>
    <row r="1566" spans="1:6">
      <c r="A1566" s="50" t="s">
        <v>2714</v>
      </c>
      <c r="B1566" s="50" t="s">
        <v>2666</v>
      </c>
      <c r="C1566" s="50"/>
      <c r="D1566" s="50"/>
      <c r="E1566" s="50"/>
      <c r="F1566" s="50"/>
    </row>
    <row r="1567" spans="1:6">
      <c r="A1567" s="50" t="s">
        <v>2715</v>
      </c>
      <c r="B1567" s="50" t="s">
        <v>2666</v>
      </c>
      <c r="C1567" s="50"/>
      <c r="D1567" s="50"/>
      <c r="E1567" s="50"/>
      <c r="F1567" s="50"/>
    </row>
    <row r="1568" spans="1:6">
      <c r="A1568" s="50" t="s">
        <v>2716</v>
      </c>
      <c r="B1568" s="50" t="s">
        <v>2666</v>
      </c>
      <c r="C1568" s="50"/>
      <c r="D1568" s="50"/>
      <c r="E1568" s="50"/>
      <c r="F1568" s="50"/>
    </row>
    <row r="1569" spans="1:6">
      <c r="A1569" s="50" t="s">
        <v>2717</v>
      </c>
      <c r="B1569" s="50" t="s">
        <v>2718</v>
      </c>
      <c r="C1569" s="50"/>
      <c r="D1569" s="50"/>
      <c r="E1569" s="50"/>
      <c r="F1569" s="50"/>
    </row>
    <row r="1570" spans="1:6">
      <c r="A1570" s="50" t="s">
        <v>2719</v>
      </c>
      <c r="B1570" s="50" t="s">
        <v>2718</v>
      </c>
      <c r="C1570" s="50"/>
      <c r="D1570" s="50"/>
      <c r="E1570" s="50"/>
      <c r="F1570" s="50"/>
    </row>
    <row r="1571" spans="1:6">
      <c r="A1571" s="50" t="s">
        <v>2720</v>
      </c>
      <c r="B1571" s="50" t="s">
        <v>2718</v>
      </c>
      <c r="C1571" s="50"/>
      <c r="D1571" s="50"/>
      <c r="E1571" s="50"/>
      <c r="F1571" s="50"/>
    </row>
    <row r="1572" spans="1:6">
      <c r="A1572" s="50" t="s">
        <v>2721</v>
      </c>
      <c r="B1572" s="50" t="s">
        <v>2718</v>
      </c>
      <c r="C1572" s="50"/>
      <c r="D1572" s="50"/>
      <c r="E1572" s="50"/>
      <c r="F1572" s="50"/>
    </row>
    <row r="1573" spans="1:6">
      <c r="A1573" s="50" t="s">
        <v>2722</v>
      </c>
      <c r="B1573" s="50" t="s">
        <v>2718</v>
      </c>
      <c r="C1573" s="50"/>
      <c r="D1573" s="50"/>
      <c r="E1573" s="50"/>
      <c r="F1573" s="50"/>
    </row>
    <row r="1574" spans="1:6">
      <c r="A1574" s="50" t="s">
        <v>2723</v>
      </c>
      <c r="B1574" s="50" t="s">
        <v>2718</v>
      </c>
      <c r="C1574" s="50"/>
      <c r="D1574" s="50"/>
      <c r="E1574" s="50"/>
      <c r="F1574" s="50"/>
    </row>
    <row r="1575" spans="1:6">
      <c r="A1575" s="50" t="s">
        <v>2724</v>
      </c>
      <c r="B1575" s="50" t="s">
        <v>2718</v>
      </c>
      <c r="C1575" s="50"/>
      <c r="D1575" s="50"/>
      <c r="E1575" s="50"/>
      <c r="F1575" s="50"/>
    </row>
    <row r="1576" spans="1:6">
      <c r="A1576" s="50" t="s">
        <v>2725</v>
      </c>
      <c r="B1576" s="50" t="s">
        <v>2718</v>
      </c>
      <c r="C1576" s="50"/>
      <c r="D1576" s="50"/>
      <c r="E1576" s="50"/>
      <c r="F1576" s="50"/>
    </row>
    <row r="1577" spans="1:6">
      <c r="A1577" s="50" t="s">
        <v>2726</v>
      </c>
      <c r="B1577" s="50" t="s">
        <v>2718</v>
      </c>
      <c r="C1577" s="50"/>
      <c r="D1577" s="50"/>
      <c r="E1577" s="50"/>
      <c r="F1577" s="50"/>
    </row>
    <row r="1578" spans="1:6">
      <c r="A1578" s="50" t="s">
        <v>2727</v>
      </c>
      <c r="B1578" s="50" t="s">
        <v>2718</v>
      </c>
      <c r="C1578" s="50"/>
      <c r="D1578" s="50"/>
      <c r="E1578" s="50"/>
      <c r="F1578" s="50"/>
    </row>
    <row r="1579" spans="1:6">
      <c r="A1579" s="50" t="s">
        <v>2728</v>
      </c>
      <c r="B1579" s="50" t="s">
        <v>2718</v>
      </c>
      <c r="C1579" s="50"/>
      <c r="D1579" s="50"/>
      <c r="E1579" s="50"/>
      <c r="F1579" s="50"/>
    </row>
    <row r="1580" spans="1:6">
      <c r="A1580" s="50" t="s">
        <v>2729</v>
      </c>
      <c r="B1580" s="50" t="s">
        <v>2718</v>
      </c>
      <c r="C1580" s="50"/>
      <c r="D1580" s="50"/>
      <c r="E1580" s="50"/>
      <c r="F1580" s="50"/>
    </row>
    <row r="1581" spans="1:6">
      <c r="A1581" s="50" t="s">
        <v>2730</v>
      </c>
      <c r="B1581" s="50" t="s">
        <v>2718</v>
      </c>
      <c r="C1581" s="50"/>
      <c r="D1581" s="50"/>
      <c r="E1581" s="50"/>
      <c r="F1581" s="50"/>
    </row>
    <row r="1582" spans="1:6">
      <c r="A1582" s="50" t="s">
        <v>2731</v>
      </c>
      <c r="B1582" s="50" t="s">
        <v>2718</v>
      </c>
      <c r="C1582" s="50"/>
      <c r="D1582" s="50"/>
      <c r="E1582" s="50"/>
      <c r="F1582" s="50"/>
    </row>
    <row r="1583" spans="1:6">
      <c r="A1583" s="50" t="s">
        <v>2732</v>
      </c>
      <c r="B1583" s="50" t="s">
        <v>2718</v>
      </c>
      <c r="C1583" s="50"/>
      <c r="D1583" s="50"/>
      <c r="E1583" s="50"/>
      <c r="F1583" s="50"/>
    </row>
    <row r="1584" spans="1:6">
      <c r="A1584" s="50" t="s">
        <v>2733</v>
      </c>
      <c r="B1584" s="50" t="s">
        <v>2718</v>
      </c>
      <c r="C1584" s="50"/>
      <c r="D1584" s="50"/>
      <c r="E1584" s="50"/>
      <c r="F1584" s="50"/>
    </row>
    <row r="1585" spans="1:6">
      <c r="A1585" s="50" t="s">
        <v>2734</v>
      </c>
      <c r="B1585" s="50" t="s">
        <v>2735</v>
      </c>
      <c r="C1585" s="50"/>
      <c r="D1585" s="50"/>
      <c r="E1585" s="50"/>
      <c r="F1585" s="50"/>
    </row>
    <row r="1586" spans="1:6">
      <c r="A1586" s="50" t="s">
        <v>2736</v>
      </c>
      <c r="B1586" s="50" t="s">
        <v>2718</v>
      </c>
      <c r="C1586" s="50"/>
      <c r="D1586" s="50"/>
      <c r="E1586" s="50"/>
      <c r="F1586" s="50"/>
    </row>
    <row r="1587" spans="1:6">
      <c r="A1587" s="50" t="s">
        <v>2737</v>
      </c>
      <c r="B1587" s="50" t="s">
        <v>2718</v>
      </c>
      <c r="C1587" s="50"/>
      <c r="D1587" s="50"/>
      <c r="E1587" s="50"/>
      <c r="F1587" s="50"/>
    </row>
    <row r="1588" spans="1:6">
      <c r="A1588" s="50" t="s">
        <v>2738</v>
      </c>
      <c r="B1588" s="50" t="s">
        <v>2718</v>
      </c>
      <c r="C1588" s="50"/>
      <c r="D1588" s="50"/>
      <c r="E1588" s="50"/>
      <c r="F1588" s="50"/>
    </row>
    <row r="1589" spans="1:6">
      <c r="A1589" s="50" t="s">
        <v>2739</v>
      </c>
      <c r="B1589" s="50" t="s">
        <v>2718</v>
      </c>
      <c r="C1589" s="50"/>
      <c r="D1589" s="50"/>
      <c r="E1589" s="50"/>
      <c r="F1589" s="50"/>
    </row>
    <row r="1590" spans="1:6">
      <c r="A1590" s="50" t="s">
        <v>2740</v>
      </c>
      <c r="B1590" s="50" t="s">
        <v>2718</v>
      </c>
      <c r="C1590" s="50"/>
      <c r="D1590" s="50"/>
      <c r="E1590" s="50"/>
      <c r="F1590" s="50"/>
    </row>
    <row r="1591" spans="1:6">
      <c r="A1591" s="50" t="s">
        <v>2741</v>
      </c>
      <c r="B1591" s="50" t="s">
        <v>2718</v>
      </c>
      <c r="C1591" s="50"/>
      <c r="D1591" s="50"/>
      <c r="E1591" s="50"/>
      <c r="F1591" s="50"/>
    </row>
    <row r="1592" spans="1:6">
      <c r="A1592" s="50" t="s">
        <v>2742</v>
      </c>
      <c r="B1592" s="50" t="s">
        <v>2718</v>
      </c>
      <c r="C1592" s="50"/>
      <c r="D1592" s="50"/>
      <c r="E1592" s="50"/>
      <c r="F1592" s="50"/>
    </row>
    <row r="1593" spans="1:6">
      <c r="A1593" s="50" t="s">
        <v>2743</v>
      </c>
      <c r="B1593" s="50" t="s">
        <v>2718</v>
      </c>
      <c r="C1593" s="50"/>
      <c r="D1593" s="50"/>
      <c r="E1593" s="50"/>
      <c r="F1593" s="50"/>
    </row>
    <row r="1594" spans="1:6">
      <c r="A1594" s="50" t="s">
        <v>2744</v>
      </c>
      <c r="B1594" s="50" t="s">
        <v>2718</v>
      </c>
      <c r="C1594" s="50"/>
      <c r="D1594" s="50"/>
      <c r="E1594" s="50"/>
      <c r="F1594" s="50"/>
    </row>
    <row r="1595" spans="1:6">
      <c r="A1595" s="50" t="s">
        <v>2745</v>
      </c>
      <c r="B1595" s="50" t="s">
        <v>2735</v>
      </c>
      <c r="C1595" s="50"/>
      <c r="D1595" s="50"/>
      <c r="E1595" s="50"/>
      <c r="F1595" s="50"/>
    </row>
    <row r="1596" spans="1:6">
      <c r="A1596" s="50" t="s">
        <v>2746</v>
      </c>
      <c r="B1596" s="50" t="s">
        <v>2718</v>
      </c>
      <c r="C1596" s="50"/>
      <c r="D1596" s="50"/>
      <c r="E1596" s="50"/>
      <c r="F1596" s="50"/>
    </row>
    <row r="1597" spans="1:6">
      <c r="A1597" s="50" t="s">
        <v>2747</v>
      </c>
      <c r="B1597" s="50" t="s">
        <v>2718</v>
      </c>
      <c r="C1597" s="50"/>
      <c r="D1597" s="50"/>
      <c r="E1597" s="50"/>
      <c r="F1597" s="50"/>
    </row>
    <row r="1598" spans="1:6">
      <c r="A1598" s="50" t="s">
        <v>2748</v>
      </c>
      <c r="B1598" s="50" t="s">
        <v>2718</v>
      </c>
      <c r="C1598" s="50"/>
      <c r="D1598" s="50"/>
      <c r="E1598" s="50"/>
      <c r="F1598" s="50"/>
    </row>
    <row r="1599" spans="1:6">
      <c r="A1599" s="50" t="s">
        <v>2749</v>
      </c>
      <c r="B1599" s="50" t="s">
        <v>2718</v>
      </c>
      <c r="C1599" s="50"/>
      <c r="D1599" s="50"/>
      <c r="E1599" s="50"/>
      <c r="F1599" s="50"/>
    </row>
    <row r="1600" spans="1:6">
      <c r="A1600" s="50" t="s">
        <v>2750</v>
      </c>
      <c r="B1600" s="50" t="s">
        <v>2718</v>
      </c>
      <c r="C1600" s="50"/>
      <c r="D1600" s="50"/>
      <c r="E1600" s="50"/>
      <c r="F1600" s="50"/>
    </row>
    <row r="1601" spans="1:6">
      <c r="A1601" s="50" t="s">
        <v>2751</v>
      </c>
      <c r="B1601" s="50" t="s">
        <v>2718</v>
      </c>
      <c r="C1601" s="50"/>
      <c r="D1601" s="50"/>
      <c r="E1601" s="50"/>
      <c r="F1601" s="50"/>
    </row>
    <row r="1602" spans="1:6">
      <c r="A1602" s="50" t="s">
        <v>2752</v>
      </c>
      <c r="B1602" s="50" t="s">
        <v>2718</v>
      </c>
      <c r="C1602" s="50"/>
      <c r="D1602" s="50"/>
      <c r="E1602" s="50"/>
      <c r="F1602" s="50"/>
    </row>
    <row r="1603" spans="1:6">
      <c r="A1603" s="50" t="s">
        <v>2753</v>
      </c>
      <c r="B1603" s="50" t="s">
        <v>2718</v>
      </c>
      <c r="C1603" s="50"/>
      <c r="D1603" s="50"/>
      <c r="E1603" s="50"/>
      <c r="F1603" s="50"/>
    </row>
    <row r="1604" spans="1:6">
      <c r="A1604" s="50" t="s">
        <v>2754</v>
      </c>
      <c r="B1604" s="50" t="s">
        <v>2718</v>
      </c>
      <c r="C1604" s="50"/>
      <c r="D1604" s="50"/>
      <c r="E1604" s="50"/>
      <c r="F1604" s="50"/>
    </row>
    <row r="1605" spans="1:6">
      <c r="A1605" s="50" t="s">
        <v>2755</v>
      </c>
      <c r="B1605" s="50" t="s">
        <v>2718</v>
      </c>
      <c r="C1605" s="50"/>
      <c r="D1605" s="50"/>
      <c r="E1605" s="50"/>
      <c r="F1605" s="50"/>
    </row>
    <row r="1606" spans="1:6">
      <c r="A1606" s="50" t="s">
        <v>2756</v>
      </c>
      <c r="B1606" s="50" t="s">
        <v>2718</v>
      </c>
      <c r="C1606" s="50"/>
      <c r="D1606" s="50"/>
      <c r="E1606" s="50"/>
      <c r="F1606" s="50"/>
    </row>
    <row r="1607" spans="1:6">
      <c r="A1607" s="50" t="s">
        <v>2757</v>
      </c>
      <c r="B1607" s="50" t="s">
        <v>2718</v>
      </c>
      <c r="C1607" s="50"/>
      <c r="D1607" s="50"/>
      <c r="E1607" s="50"/>
      <c r="F1607" s="50"/>
    </row>
    <row r="1608" spans="1:6">
      <c r="A1608" s="50" t="s">
        <v>2758</v>
      </c>
      <c r="B1608" s="50" t="s">
        <v>2718</v>
      </c>
      <c r="C1608" s="50"/>
      <c r="D1608" s="50"/>
      <c r="E1608" s="50"/>
      <c r="F1608" s="50"/>
    </row>
    <row r="1609" spans="1:6">
      <c r="A1609" s="50" t="s">
        <v>2759</v>
      </c>
      <c r="B1609" s="50" t="s">
        <v>2718</v>
      </c>
      <c r="C1609" s="50"/>
      <c r="D1609" s="50"/>
      <c r="E1609" s="50"/>
      <c r="F1609" s="50"/>
    </row>
    <row r="1610" spans="1:6">
      <c r="A1610" s="50" t="s">
        <v>2760</v>
      </c>
      <c r="B1610" s="50" t="s">
        <v>2718</v>
      </c>
      <c r="C1610" s="50"/>
      <c r="D1610" s="50"/>
      <c r="E1610" s="50"/>
      <c r="F1610" s="50"/>
    </row>
    <row r="1611" spans="1:6">
      <c r="A1611" s="50" t="s">
        <v>2761</v>
      </c>
      <c r="B1611" s="50" t="s">
        <v>2718</v>
      </c>
      <c r="C1611" s="50"/>
      <c r="D1611" s="50"/>
      <c r="E1611" s="50"/>
      <c r="F1611" s="50"/>
    </row>
    <row r="1612" spans="1:6">
      <c r="A1612" s="50" t="s">
        <v>2762</v>
      </c>
      <c r="B1612" s="50" t="s">
        <v>2718</v>
      </c>
      <c r="C1612" s="50"/>
      <c r="D1612" s="50"/>
      <c r="E1612" s="50"/>
      <c r="F1612" s="50"/>
    </row>
    <row r="1613" spans="1:6">
      <c r="A1613" s="50" t="s">
        <v>2763</v>
      </c>
      <c r="B1613" s="50" t="s">
        <v>2718</v>
      </c>
      <c r="C1613" s="50"/>
      <c r="D1613" s="50"/>
      <c r="E1613" s="50"/>
      <c r="F1613" s="50"/>
    </row>
    <row r="1614" spans="1:6">
      <c r="A1614" s="50" t="s">
        <v>2764</v>
      </c>
      <c r="B1614" s="50" t="s">
        <v>2718</v>
      </c>
      <c r="C1614" s="50"/>
      <c r="D1614" s="50"/>
      <c r="E1614" s="50"/>
      <c r="F1614" s="50"/>
    </row>
    <row r="1615" spans="1:6">
      <c r="A1615" s="50" t="s">
        <v>2765</v>
      </c>
      <c r="B1615" s="50" t="s">
        <v>2718</v>
      </c>
      <c r="C1615" s="50"/>
      <c r="D1615" s="50"/>
      <c r="E1615" s="50"/>
      <c r="F1615" s="50"/>
    </row>
    <row r="1616" spans="1:6">
      <c r="A1616" s="50" t="s">
        <v>2766</v>
      </c>
      <c r="B1616" s="50" t="s">
        <v>2718</v>
      </c>
      <c r="C1616" s="50"/>
      <c r="D1616" s="50"/>
      <c r="E1616" s="50"/>
      <c r="F1616" s="50"/>
    </row>
    <row r="1617" spans="1:6">
      <c r="A1617" s="50" t="s">
        <v>2767</v>
      </c>
      <c r="B1617" s="50" t="s">
        <v>2718</v>
      </c>
      <c r="C1617" s="50"/>
      <c r="D1617" s="50"/>
      <c r="E1617" s="50"/>
      <c r="F1617" s="50"/>
    </row>
    <row r="1618" spans="1:6">
      <c r="A1618" s="50" t="s">
        <v>2768</v>
      </c>
      <c r="B1618" s="50" t="s">
        <v>2718</v>
      </c>
      <c r="C1618" s="50"/>
      <c r="D1618" s="50"/>
      <c r="E1618" s="50"/>
      <c r="F1618" s="50"/>
    </row>
    <row r="1619" spans="1:6">
      <c r="A1619" s="50" t="s">
        <v>2769</v>
      </c>
      <c r="B1619" s="50" t="s">
        <v>2718</v>
      </c>
      <c r="C1619" s="50"/>
      <c r="D1619" s="50"/>
      <c r="E1619" s="50"/>
      <c r="F1619" s="50"/>
    </row>
    <row r="1620" spans="1:6">
      <c r="A1620" s="50" t="s">
        <v>2770</v>
      </c>
      <c r="B1620" s="50" t="s">
        <v>2718</v>
      </c>
      <c r="C1620" s="50"/>
      <c r="D1620" s="50"/>
      <c r="E1620" s="50"/>
      <c r="F1620" s="50"/>
    </row>
    <row r="1621" spans="1:6">
      <c r="A1621" s="50" t="s">
        <v>2771</v>
      </c>
      <c r="B1621" s="50" t="s">
        <v>2718</v>
      </c>
      <c r="C1621" s="50"/>
      <c r="D1621" s="50"/>
      <c r="E1621" s="50"/>
      <c r="F1621" s="50"/>
    </row>
    <row r="1622" spans="1:6">
      <c r="A1622" s="50" t="s">
        <v>2772</v>
      </c>
      <c r="B1622" s="50" t="s">
        <v>2718</v>
      </c>
      <c r="C1622" s="50"/>
      <c r="D1622" s="50"/>
      <c r="E1622" s="50"/>
      <c r="F1622" s="50"/>
    </row>
    <row r="1623" spans="1:6">
      <c r="A1623" s="50" t="s">
        <v>2773</v>
      </c>
      <c r="B1623" s="50" t="s">
        <v>2718</v>
      </c>
      <c r="C1623" s="50"/>
      <c r="D1623" s="50"/>
      <c r="E1623" s="50"/>
      <c r="F1623" s="50"/>
    </row>
    <row r="1624" spans="1:6">
      <c r="A1624" s="50" t="s">
        <v>2774</v>
      </c>
      <c r="B1624" s="50" t="s">
        <v>2718</v>
      </c>
      <c r="C1624" s="50"/>
      <c r="D1624" s="50"/>
      <c r="E1624" s="50"/>
      <c r="F1624" s="50"/>
    </row>
    <row r="1625" spans="1:6">
      <c r="A1625" s="50" t="s">
        <v>2775</v>
      </c>
      <c r="B1625" s="50" t="s">
        <v>2718</v>
      </c>
      <c r="C1625" s="50"/>
      <c r="D1625" s="50"/>
      <c r="E1625" s="50"/>
      <c r="F1625" s="50"/>
    </row>
    <row r="1626" spans="1:6">
      <c r="A1626" s="50" t="s">
        <v>2776</v>
      </c>
      <c r="B1626" s="50" t="s">
        <v>2718</v>
      </c>
      <c r="C1626" s="50"/>
      <c r="D1626" s="50"/>
      <c r="E1626" s="50"/>
      <c r="F1626" s="50"/>
    </row>
    <row r="1627" spans="1:6">
      <c r="A1627" s="50" t="s">
        <v>2777</v>
      </c>
      <c r="B1627" s="50" t="s">
        <v>2632</v>
      </c>
      <c r="C1627" s="50"/>
      <c r="D1627" s="50"/>
      <c r="E1627" s="50"/>
      <c r="F1627" s="50"/>
    </row>
    <row r="1628" spans="1:6">
      <c r="A1628" s="50" t="s">
        <v>2778</v>
      </c>
      <c r="B1628" s="50" t="s">
        <v>2632</v>
      </c>
      <c r="C1628" s="50"/>
      <c r="D1628" s="50"/>
      <c r="E1628" s="50"/>
      <c r="F1628" s="50"/>
    </row>
    <row r="1629" spans="1:6">
      <c r="A1629" s="50" t="s">
        <v>2779</v>
      </c>
      <c r="B1629" s="50" t="s">
        <v>2632</v>
      </c>
      <c r="C1629" s="50"/>
      <c r="D1629" s="50"/>
      <c r="E1629" s="50"/>
      <c r="F1629" s="50"/>
    </row>
    <row r="1630" spans="1:6">
      <c r="A1630" s="50" t="s">
        <v>2780</v>
      </c>
      <c r="B1630" s="50" t="s">
        <v>2632</v>
      </c>
      <c r="C1630" s="50"/>
      <c r="D1630" s="50"/>
      <c r="E1630" s="50"/>
      <c r="F1630" s="50"/>
    </row>
    <row r="1631" spans="1:6">
      <c r="A1631" s="50" t="s">
        <v>2781</v>
      </c>
      <c r="B1631" s="50" t="s">
        <v>2782</v>
      </c>
      <c r="C1631" s="50"/>
      <c r="D1631" s="50"/>
      <c r="E1631" s="50"/>
      <c r="F1631" s="50"/>
    </row>
    <row r="1632" spans="1:6">
      <c r="A1632" s="50" t="s">
        <v>2783</v>
      </c>
      <c r="B1632" s="50" t="s">
        <v>2632</v>
      </c>
      <c r="C1632" s="50"/>
      <c r="D1632" s="50"/>
      <c r="E1632" s="50"/>
      <c r="F1632" s="50"/>
    </row>
    <row r="1633" spans="1:6">
      <c r="A1633" s="50" t="s">
        <v>2784</v>
      </c>
      <c r="B1633" s="50" t="s">
        <v>2782</v>
      </c>
      <c r="C1633" s="50"/>
      <c r="D1633" s="50"/>
      <c r="E1633" s="50"/>
      <c r="F1633" s="50"/>
    </row>
    <row r="1634" spans="1:6">
      <c r="A1634" s="50" t="s">
        <v>2785</v>
      </c>
      <c r="B1634" s="50" t="s">
        <v>2618</v>
      </c>
      <c r="C1634" s="50"/>
      <c r="D1634" s="50"/>
      <c r="E1634" s="50"/>
      <c r="F1634" s="50"/>
    </row>
    <row r="1635" spans="1:6">
      <c r="A1635" s="50" t="s">
        <v>2786</v>
      </c>
      <c r="B1635" s="50" t="s">
        <v>2618</v>
      </c>
      <c r="C1635" s="50"/>
      <c r="D1635" s="50"/>
      <c r="E1635" s="50"/>
      <c r="F1635" s="50"/>
    </row>
    <row r="1636" spans="1:6">
      <c r="A1636" s="50" t="s">
        <v>2787</v>
      </c>
      <c r="B1636" s="50" t="s">
        <v>2618</v>
      </c>
      <c r="C1636" s="50"/>
      <c r="D1636" s="50"/>
      <c r="E1636" s="50"/>
      <c r="F1636" s="50"/>
    </row>
    <row r="1637" spans="1:6">
      <c r="A1637" s="50" t="s">
        <v>2788</v>
      </c>
      <c r="B1637" s="50" t="s">
        <v>2618</v>
      </c>
      <c r="C1637" s="50"/>
      <c r="D1637" s="50"/>
      <c r="E1637" s="50"/>
      <c r="F1637" s="50"/>
    </row>
    <row r="1638" spans="1:6">
      <c r="A1638" s="50" t="s">
        <v>2789</v>
      </c>
      <c r="B1638" s="50" t="s">
        <v>2618</v>
      </c>
      <c r="C1638" s="50"/>
      <c r="D1638" s="50"/>
      <c r="E1638" s="50"/>
      <c r="F1638" s="50"/>
    </row>
    <row r="1639" spans="1:6">
      <c r="A1639" s="50" t="s">
        <v>2790</v>
      </c>
      <c r="B1639" s="50" t="s">
        <v>2791</v>
      </c>
      <c r="C1639" s="50"/>
      <c r="D1639" s="50"/>
      <c r="E1639" s="50"/>
      <c r="F1639" s="50"/>
    </row>
    <row r="1640" spans="1:6">
      <c r="A1640" s="50" t="s">
        <v>2792</v>
      </c>
      <c r="B1640" s="50" t="s">
        <v>2791</v>
      </c>
      <c r="C1640" s="50"/>
      <c r="D1640" s="50"/>
      <c r="E1640" s="50"/>
      <c r="F1640" s="50"/>
    </row>
    <row r="1641" spans="1:6">
      <c r="A1641" s="50" t="s">
        <v>2793</v>
      </c>
      <c r="B1641" s="50" t="s">
        <v>2794</v>
      </c>
      <c r="C1641" s="50"/>
      <c r="D1641" s="50"/>
      <c r="E1641" s="50"/>
      <c r="F1641" s="50"/>
    </row>
    <row r="1642" spans="1:6">
      <c r="A1642" s="50" t="s">
        <v>2795</v>
      </c>
      <c r="B1642" s="50" t="s">
        <v>2796</v>
      </c>
      <c r="C1642" s="50"/>
      <c r="D1642" s="50"/>
      <c r="E1642" s="50"/>
      <c r="F1642" s="50"/>
    </row>
    <row r="1643" spans="1:6">
      <c r="A1643" s="50" t="s">
        <v>2797</v>
      </c>
      <c r="B1643" s="50" t="s">
        <v>2796</v>
      </c>
      <c r="C1643" s="50"/>
      <c r="D1643" s="50"/>
      <c r="E1643" s="50"/>
      <c r="F1643" s="50"/>
    </row>
    <row r="1644" spans="1:6">
      <c r="A1644" s="50" t="s">
        <v>2798</v>
      </c>
      <c r="B1644" s="50" t="s">
        <v>2799</v>
      </c>
      <c r="C1644" s="50"/>
      <c r="D1644" s="50"/>
      <c r="E1644" s="50"/>
      <c r="F1644" s="50"/>
    </row>
    <row r="1645" spans="1:6">
      <c r="A1645" s="50" t="s">
        <v>2800</v>
      </c>
      <c r="B1645" s="50" t="s">
        <v>2794</v>
      </c>
      <c r="C1645" s="50"/>
      <c r="D1645" s="50"/>
      <c r="E1645" s="50"/>
      <c r="F1645" s="50"/>
    </row>
    <row r="1646" spans="1:6">
      <c r="A1646" s="50" t="s">
        <v>2801</v>
      </c>
      <c r="B1646" s="50" t="s">
        <v>2799</v>
      </c>
      <c r="C1646" s="50"/>
      <c r="D1646" s="50"/>
      <c r="E1646" s="50"/>
      <c r="F1646" s="50"/>
    </row>
    <row r="1647" spans="1:6">
      <c r="A1647" s="50" t="s">
        <v>2802</v>
      </c>
      <c r="B1647" s="50" t="s">
        <v>2803</v>
      </c>
      <c r="C1647" s="50"/>
      <c r="D1647" s="50"/>
      <c r="E1647" s="50"/>
      <c r="F1647" s="50"/>
    </row>
    <row r="1648" spans="1:6">
      <c r="A1648" s="50" t="s">
        <v>2804</v>
      </c>
      <c r="B1648" s="50" t="s">
        <v>2796</v>
      </c>
      <c r="C1648" s="50"/>
      <c r="D1648" s="50"/>
      <c r="E1648" s="50"/>
      <c r="F1648" s="50"/>
    </row>
    <row r="1649" spans="1:6">
      <c r="A1649" s="50" t="s">
        <v>2805</v>
      </c>
      <c r="B1649" s="50" t="s">
        <v>2803</v>
      </c>
      <c r="C1649" s="50"/>
      <c r="D1649" s="50"/>
      <c r="E1649" s="50"/>
      <c r="F1649" s="50"/>
    </row>
    <row r="1650" spans="1:6">
      <c r="A1650" s="50" t="s">
        <v>2806</v>
      </c>
      <c r="B1650" s="50" t="s">
        <v>2796</v>
      </c>
      <c r="C1650" s="50"/>
      <c r="D1650" s="50"/>
      <c r="E1650" s="50"/>
      <c r="F1650" s="50"/>
    </row>
    <row r="1651" spans="1:6">
      <c r="A1651" s="50" t="s">
        <v>2807</v>
      </c>
      <c r="B1651" s="50" t="s">
        <v>2796</v>
      </c>
      <c r="C1651" s="50"/>
      <c r="D1651" s="50"/>
      <c r="E1651" s="50"/>
      <c r="F1651" s="50"/>
    </row>
    <row r="1652" spans="1:6">
      <c r="A1652" s="50" t="s">
        <v>2808</v>
      </c>
      <c r="B1652" s="50" t="s">
        <v>2794</v>
      </c>
      <c r="C1652" s="50"/>
      <c r="D1652" s="50"/>
      <c r="E1652" s="50"/>
      <c r="F1652" s="50"/>
    </row>
    <row r="1653" spans="1:6">
      <c r="A1653" s="50" t="s">
        <v>2809</v>
      </c>
      <c r="B1653" s="50" t="s">
        <v>2799</v>
      </c>
      <c r="C1653" s="50"/>
      <c r="D1653" s="50"/>
      <c r="E1653" s="50"/>
      <c r="F1653" s="50"/>
    </row>
    <row r="1654" spans="1:6">
      <c r="A1654" s="50" t="s">
        <v>2810</v>
      </c>
      <c r="B1654" s="50" t="s">
        <v>2799</v>
      </c>
      <c r="C1654" s="50"/>
      <c r="D1654" s="50"/>
      <c r="E1654" s="50"/>
      <c r="F1654" s="50"/>
    </row>
    <row r="1655" spans="1:6">
      <c r="A1655" s="50" t="s">
        <v>2811</v>
      </c>
      <c r="B1655" s="50" t="s">
        <v>2799</v>
      </c>
      <c r="C1655" s="50"/>
      <c r="D1655" s="50"/>
      <c r="E1655" s="50"/>
      <c r="F1655" s="50"/>
    </row>
    <row r="1656" spans="1:6">
      <c r="A1656" s="50" t="s">
        <v>2812</v>
      </c>
      <c r="B1656" s="50" t="s">
        <v>2799</v>
      </c>
      <c r="C1656" s="50"/>
      <c r="D1656" s="50"/>
      <c r="E1656" s="50"/>
      <c r="F1656" s="50"/>
    </row>
    <row r="1657" spans="1:6">
      <c r="A1657" s="50" t="s">
        <v>2813</v>
      </c>
      <c r="B1657" s="50" t="s">
        <v>2799</v>
      </c>
      <c r="C1657" s="50"/>
      <c r="D1657" s="50"/>
      <c r="E1657" s="50"/>
      <c r="F1657" s="50"/>
    </row>
    <row r="1658" spans="1:6">
      <c r="A1658" s="50" t="s">
        <v>2814</v>
      </c>
      <c r="B1658" s="50" t="s">
        <v>2799</v>
      </c>
      <c r="C1658" s="50"/>
      <c r="D1658" s="50"/>
      <c r="E1658" s="50"/>
      <c r="F1658" s="50"/>
    </row>
    <row r="1659" spans="1:6">
      <c r="A1659" s="50" t="s">
        <v>2815</v>
      </c>
      <c r="B1659" s="50" t="s">
        <v>2799</v>
      </c>
      <c r="C1659" s="50"/>
      <c r="D1659" s="50"/>
      <c r="E1659" s="50"/>
      <c r="F1659" s="50"/>
    </row>
    <row r="1660" spans="1:6">
      <c r="A1660" s="50" t="s">
        <v>2816</v>
      </c>
      <c r="B1660" s="50" t="s">
        <v>2799</v>
      </c>
      <c r="C1660" s="50"/>
      <c r="D1660" s="50"/>
      <c r="E1660" s="50"/>
      <c r="F1660" s="50"/>
    </row>
    <row r="1661" spans="1:6">
      <c r="A1661" s="50" t="s">
        <v>2817</v>
      </c>
      <c r="B1661" s="50" t="s">
        <v>2799</v>
      </c>
      <c r="C1661" s="50"/>
      <c r="D1661" s="50"/>
      <c r="E1661" s="50"/>
      <c r="F1661" s="50"/>
    </row>
    <row r="1662" spans="1:6">
      <c r="A1662" s="50" t="s">
        <v>2818</v>
      </c>
      <c r="B1662" s="50" t="s">
        <v>2819</v>
      </c>
      <c r="C1662" s="50"/>
      <c r="D1662" s="50"/>
      <c r="E1662" s="50"/>
      <c r="F1662" s="50"/>
    </row>
    <row r="1663" spans="1:6">
      <c r="A1663" s="50" t="s">
        <v>2820</v>
      </c>
      <c r="B1663" s="50" t="s">
        <v>2796</v>
      </c>
      <c r="C1663" s="50"/>
      <c r="D1663" s="50"/>
      <c r="E1663" s="50"/>
      <c r="F1663" s="50"/>
    </row>
    <row r="1664" spans="1:6">
      <c r="A1664" s="50" t="s">
        <v>2821</v>
      </c>
      <c r="B1664" s="50" t="s">
        <v>2799</v>
      </c>
      <c r="C1664" s="50"/>
      <c r="D1664" s="50"/>
      <c r="E1664" s="50"/>
      <c r="F1664" s="50"/>
    </row>
    <row r="1665" spans="1:6">
      <c r="A1665" s="50" t="s">
        <v>2822</v>
      </c>
      <c r="B1665" s="50" t="s">
        <v>2799</v>
      </c>
      <c r="C1665" s="50"/>
      <c r="D1665" s="50"/>
      <c r="E1665" s="50"/>
      <c r="F1665" s="50"/>
    </row>
    <row r="1666" spans="1:6">
      <c r="A1666" s="50" t="s">
        <v>2823</v>
      </c>
      <c r="B1666" s="50" t="s">
        <v>2799</v>
      </c>
      <c r="C1666" s="50"/>
      <c r="D1666" s="50"/>
      <c r="E1666" s="50"/>
      <c r="F1666" s="50"/>
    </row>
    <row r="1667" spans="1:6">
      <c r="A1667" s="50" t="s">
        <v>2824</v>
      </c>
      <c r="B1667" s="50" t="s">
        <v>2819</v>
      </c>
      <c r="C1667" s="50"/>
      <c r="D1667" s="50"/>
      <c r="E1667" s="50"/>
      <c r="F1667" s="50"/>
    </row>
    <row r="1668" spans="1:6">
      <c r="A1668" s="50" t="s">
        <v>2825</v>
      </c>
      <c r="B1668" s="50" t="s">
        <v>2799</v>
      </c>
      <c r="C1668" s="50"/>
      <c r="D1668" s="50"/>
      <c r="E1668" s="50"/>
      <c r="F1668" s="50"/>
    </row>
    <row r="1669" spans="1:6">
      <c r="A1669" s="50" t="s">
        <v>2826</v>
      </c>
      <c r="B1669" s="50" t="s">
        <v>2803</v>
      </c>
      <c r="C1669" s="50"/>
      <c r="D1669" s="50"/>
      <c r="E1669" s="50"/>
      <c r="F1669" s="50"/>
    </row>
    <row r="1670" spans="1:6">
      <c r="A1670" s="50" t="s">
        <v>2827</v>
      </c>
      <c r="B1670" s="50" t="s">
        <v>2803</v>
      </c>
      <c r="C1670" s="50"/>
      <c r="D1670" s="50"/>
      <c r="E1670" s="50"/>
      <c r="F1670" s="50"/>
    </row>
    <row r="1671" spans="1:6">
      <c r="A1671" s="50" t="s">
        <v>2828</v>
      </c>
      <c r="B1671" s="50" t="s">
        <v>2803</v>
      </c>
      <c r="C1671" s="50"/>
      <c r="D1671" s="50"/>
      <c r="E1671" s="50"/>
      <c r="F1671" s="50"/>
    </row>
    <row r="1672" spans="1:6">
      <c r="A1672" s="50" t="s">
        <v>2829</v>
      </c>
      <c r="B1672" s="50" t="s">
        <v>2830</v>
      </c>
      <c r="C1672" s="50"/>
      <c r="D1672" s="50"/>
      <c r="E1672" s="50"/>
      <c r="F1672" s="50"/>
    </row>
    <row r="1673" spans="1:6">
      <c r="A1673" s="50" t="s">
        <v>2831</v>
      </c>
      <c r="B1673" s="50" t="s">
        <v>2830</v>
      </c>
      <c r="C1673" s="50"/>
      <c r="D1673" s="50"/>
      <c r="E1673" s="50"/>
      <c r="F1673" s="50"/>
    </row>
    <row r="1674" spans="1:6">
      <c r="A1674" s="50" t="s">
        <v>2832</v>
      </c>
      <c r="B1674" s="50" t="s">
        <v>2830</v>
      </c>
      <c r="C1674" s="50"/>
      <c r="D1674" s="50"/>
      <c r="E1674" s="50"/>
      <c r="F1674" s="50"/>
    </row>
    <row r="1675" spans="1:6">
      <c r="A1675" s="50" t="s">
        <v>2833</v>
      </c>
      <c r="B1675" s="50" t="s">
        <v>2834</v>
      </c>
      <c r="C1675" s="50"/>
      <c r="D1675" s="50"/>
      <c r="E1675" s="50"/>
      <c r="F1675" s="50"/>
    </row>
    <row r="1676" spans="1:6">
      <c r="A1676" s="50" t="s">
        <v>2835</v>
      </c>
      <c r="B1676" s="50" t="s">
        <v>2791</v>
      </c>
      <c r="C1676" s="50"/>
      <c r="D1676" s="50"/>
      <c r="E1676" s="50"/>
      <c r="F1676" s="50"/>
    </row>
    <row r="1677" spans="1:6">
      <c r="A1677" s="50" t="s">
        <v>2836</v>
      </c>
      <c r="B1677" s="50" t="s">
        <v>2791</v>
      </c>
      <c r="C1677" s="50"/>
      <c r="D1677" s="50"/>
      <c r="E1677" s="50"/>
      <c r="F1677" s="50"/>
    </row>
    <row r="1678" spans="1:6">
      <c r="A1678" s="50" t="s">
        <v>2837</v>
      </c>
      <c r="B1678" s="50" t="s">
        <v>2791</v>
      </c>
      <c r="C1678" s="50"/>
      <c r="D1678" s="50"/>
      <c r="E1678" s="50"/>
      <c r="F1678" s="50"/>
    </row>
    <row r="1679" spans="1:6">
      <c r="A1679" s="50" t="s">
        <v>2838</v>
      </c>
      <c r="B1679" s="50" t="s">
        <v>2791</v>
      </c>
      <c r="C1679" s="50"/>
      <c r="D1679" s="50"/>
      <c r="E1679" s="50"/>
      <c r="F1679" s="50"/>
    </row>
    <row r="1680" spans="1:6">
      <c r="A1680" s="50" t="s">
        <v>2839</v>
      </c>
      <c r="B1680" s="50" t="s">
        <v>2791</v>
      </c>
      <c r="C1680" s="50"/>
      <c r="D1680" s="50"/>
      <c r="E1680" s="50"/>
      <c r="F1680" s="50"/>
    </row>
    <row r="1681" spans="1:6">
      <c r="A1681" s="50" t="s">
        <v>2840</v>
      </c>
      <c r="B1681" s="50" t="s">
        <v>2791</v>
      </c>
      <c r="C1681" s="50"/>
      <c r="D1681" s="50"/>
      <c r="E1681" s="50"/>
      <c r="F1681" s="50"/>
    </row>
    <row r="1682" spans="1:6">
      <c r="A1682" s="50" t="s">
        <v>2841</v>
      </c>
      <c r="B1682" s="50" t="s">
        <v>2834</v>
      </c>
      <c r="C1682" s="50"/>
      <c r="D1682" s="50"/>
      <c r="E1682" s="50"/>
      <c r="F1682" s="50"/>
    </row>
    <row r="1683" spans="1:6">
      <c r="A1683" s="50" t="s">
        <v>2842</v>
      </c>
      <c r="B1683" s="50" t="s">
        <v>2819</v>
      </c>
      <c r="C1683" s="50"/>
      <c r="D1683" s="50"/>
      <c r="E1683" s="50"/>
      <c r="F1683" s="50"/>
    </row>
    <row r="1684" spans="1:6">
      <c r="A1684" s="50" t="s">
        <v>2843</v>
      </c>
      <c r="B1684" s="50" t="s">
        <v>2796</v>
      </c>
      <c r="C1684" s="50"/>
      <c r="D1684" s="50"/>
      <c r="E1684" s="50"/>
      <c r="F1684" s="50"/>
    </row>
    <row r="1685" spans="1:6">
      <c r="A1685" s="50" t="s">
        <v>2844</v>
      </c>
      <c r="B1685" s="50" t="s">
        <v>2799</v>
      </c>
      <c r="C1685" s="50"/>
      <c r="D1685" s="50"/>
      <c r="E1685" s="50"/>
      <c r="F1685" s="50"/>
    </row>
    <row r="1686" spans="1:6">
      <c r="A1686" s="50" t="s">
        <v>2845</v>
      </c>
      <c r="B1686" s="50" t="s">
        <v>2834</v>
      </c>
      <c r="C1686" s="50"/>
      <c r="D1686" s="50"/>
      <c r="E1686" s="50"/>
      <c r="F1686" s="50"/>
    </row>
    <row r="1687" spans="1:6">
      <c r="A1687" s="50" t="s">
        <v>2846</v>
      </c>
      <c r="B1687" s="50" t="s">
        <v>2834</v>
      </c>
      <c r="C1687" s="50"/>
      <c r="D1687" s="50"/>
      <c r="E1687" s="50"/>
      <c r="F1687" s="50"/>
    </row>
    <row r="1688" spans="1:6">
      <c r="A1688" s="50" t="s">
        <v>2847</v>
      </c>
      <c r="B1688" s="50" t="s">
        <v>2834</v>
      </c>
      <c r="C1688" s="50"/>
      <c r="D1688" s="50"/>
      <c r="E1688" s="50"/>
      <c r="F1688" s="50"/>
    </row>
    <row r="1689" spans="1:6">
      <c r="A1689" s="50" t="s">
        <v>2848</v>
      </c>
      <c r="B1689" s="50" t="s">
        <v>2799</v>
      </c>
      <c r="C1689" s="50"/>
      <c r="D1689" s="50"/>
      <c r="E1689" s="50"/>
      <c r="F1689" s="50"/>
    </row>
    <row r="1690" spans="1:6">
      <c r="A1690" s="50" t="s">
        <v>2849</v>
      </c>
      <c r="B1690" s="50" t="s">
        <v>2830</v>
      </c>
      <c r="C1690" s="50"/>
      <c r="D1690" s="50"/>
      <c r="E1690" s="50"/>
      <c r="F1690" s="50"/>
    </row>
    <row r="1691" spans="1:6">
      <c r="A1691" s="50" t="s">
        <v>2850</v>
      </c>
      <c r="B1691" s="50" t="s">
        <v>2799</v>
      </c>
      <c r="C1691" s="50"/>
      <c r="D1691" s="50"/>
      <c r="E1691" s="50"/>
      <c r="F1691" s="50"/>
    </row>
    <row r="1692" spans="1:6">
      <c r="A1692" s="50" t="s">
        <v>2851</v>
      </c>
      <c r="B1692" s="50" t="s">
        <v>2791</v>
      </c>
      <c r="C1692" s="50"/>
      <c r="D1692" s="50"/>
      <c r="E1692" s="50"/>
      <c r="F1692" s="50"/>
    </row>
    <row r="1693" spans="1:6">
      <c r="A1693" s="50" t="s">
        <v>2852</v>
      </c>
      <c r="B1693" s="50" t="s">
        <v>2794</v>
      </c>
      <c r="C1693" s="50"/>
      <c r="D1693" s="50"/>
      <c r="E1693" s="50"/>
      <c r="F1693" s="50"/>
    </row>
    <row r="1694" spans="1:6">
      <c r="A1694" s="50" t="s">
        <v>2853</v>
      </c>
      <c r="B1694" s="50" t="s">
        <v>2794</v>
      </c>
      <c r="C1694" s="50"/>
      <c r="D1694" s="50"/>
      <c r="E1694" s="50"/>
      <c r="F1694" s="50"/>
    </row>
    <row r="1695" spans="1:6">
      <c r="A1695" s="50" t="s">
        <v>2854</v>
      </c>
      <c r="B1695" s="50" t="s">
        <v>2830</v>
      </c>
      <c r="C1695" s="50"/>
      <c r="D1695" s="50"/>
      <c r="E1695" s="50"/>
      <c r="F1695" s="50"/>
    </row>
    <row r="1696" spans="1:6">
      <c r="A1696" s="50" t="s">
        <v>2855</v>
      </c>
      <c r="B1696" s="50" t="s">
        <v>2796</v>
      </c>
      <c r="C1696" s="50"/>
      <c r="D1696" s="50"/>
      <c r="E1696" s="50"/>
      <c r="F1696" s="50"/>
    </row>
    <row r="1697" spans="1:6">
      <c r="A1697" s="50" t="s">
        <v>2856</v>
      </c>
      <c r="B1697" s="50" t="s">
        <v>2794</v>
      </c>
      <c r="C1697" s="50"/>
      <c r="D1697" s="50"/>
      <c r="E1697" s="50"/>
      <c r="F1697" s="50"/>
    </row>
    <row r="1698" spans="1:6">
      <c r="A1698" s="50" t="s">
        <v>2857</v>
      </c>
      <c r="B1698" s="50" t="s">
        <v>2799</v>
      </c>
      <c r="C1698" s="50"/>
      <c r="D1698" s="50"/>
      <c r="E1698" s="50"/>
      <c r="F1698" s="50"/>
    </row>
    <row r="1699" spans="1:6">
      <c r="A1699" s="50" t="s">
        <v>2858</v>
      </c>
      <c r="B1699" s="50" t="s">
        <v>2819</v>
      </c>
      <c r="C1699" s="50"/>
      <c r="D1699" s="50"/>
      <c r="E1699" s="50"/>
      <c r="F1699" s="50"/>
    </row>
    <row r="1700" spans="1:6">
      <c r="A1700" s="50" t="s">
        <v>2859</v>
      </c>
      <c r="B1700" s="50" t="s">
        <v>2799</v>
      </c>
      <c r="C1700" s="50"/>
      <c r="D1700" s="50"/>
      <c r="E1700" s="50"/>
      <c r="F1700" s="50"/>
    </row>
    <row r="1701" spans="1:6">
      <c r="A1701" s="50" t="s">
        <v>2860</v>
      </c>
      <c r="B1701" s="50" t="s">
        <v>2834</v>
      </c>
      <c r="C1701" s="50"/>
      <c r="D1701" s="50"/>
      <c r="E1701" s="50"/>
      <c r="F1701" s="50"/>
    </row>
    <row r="1702" spans="1:6">
      <c r="A1702" s="50" t="s">
        <v>2861</v>
      </c>
      <c r="B1702" s="50" t="s">
        <v>2794</v>
      </c>
      <c r="C1702" s="50"/>
      <c r="D1702" s="50"/>
      <c r="E1702" s="50"/>
      <c r="F1702" s="50"/>
    </row>
    <row r="1703" spans="1:6">
      <c r="A1703" s="50" t="s">
        <v>2862</v>
      </c>
      <c r="B1703" s="50" t="s">
        <v>2834</v>
      </c>
      <c r="C1703" s="50"/>
      <c r="D1703" s="50"/>
      <c r="E1703" s="50"/>
      <c r="F1703" s="50"/>
    </row>
    <row r="1704" spans="1:6">
      <c r="A1704" s="50" t="s">
        <v>2863</v>
      </c>
      <c r="B1704" s="50" t="s">
        <v>2819</v>
      </c>
      <c r="C1704" s="50"/>
      <c r="D1704" s="50"/>
      <c r="E1704" s="50"/>
      <c r="F1704" s="50"/>
    </row>
    <row r="1705" spans="1:6">
      <c r="A1705" s="50" t="s">
        <v>2864</v>
      </c>
      <c r="B1705" s="50" t="s">
        <v>2799</v>
      </c>
      <c r="C1705" s="50"/>
      <c r="D1705" s="50"/>
      <c r="E1705" s="50"/>
      <c r="F1705" s="50"/>
    </row>
    <row r="1706" spans="1:6">
      <c r="A1706" s="50" t="s">
        <v>2865</v>
      </c>
      <c r="B1706" s="50" t="s">
        <v>2803</v>
      </c>
      <c r="C1706" s="50"/>
      <c r="D1706" s="50"/>
      <c r="E1706" s="50"/>
      <c r="F1706" s="50"/>
    </row>
    <row r="1707" spans="1:6">
      <c r="A1707" s="50" t="s">
        <v>2866</v>
      </c>
      <c r="B1707" s="50" t="s">
        <v>2819</v>
      </c>
      <c r="C1707" s="50"/>
      <c r="D1707" s="50"/>
      <c r="E1707" s="50"/>
      <c r="F1707" s="50"/>
    </row>
    <row r="1708" spans="1:6">
      <c r="A1708" s="50" t="s">
        <v>2867</v>
      </c>
      <c r="B1708" s="50" t="s">
        <v>2794</v>
      </c>
      <c r="C1708" s="50"/>
      <c r="D1708" s="50"/>
      <c r="E1708" s="50"/>
      <c r="F1708" s="50"/>
    </row>
    <row r="1709" spans="1:6">
      <c r="A1709" s="50" t="s">
        <v>2868</v>
      </c>
      <c r="B1709" s="50" t="s">
        <v>2794</v>
      </c>
      <c r="C1709" s="50"/>
      <c r="D1709" s="50"/>
      <c r="E1709" s="50"/>
      <c r="F1709" s="50"/>
    </row>
    <row r="1710" spans="1:6">
      <c r="A1710" s="50" t="s">
        <v>2869</v>
      </c>
      <c r="B1710" s="50" t="s">
        <v>2799</v>
      </c>
      <c r="C1710" s="50"/>
      <c r="D1710" s="50"/>
      <c r="E1710" s="50"/>
      <c r="F1710" s="50"/>
    </row>
    <row r="1711" spans="1:6">
      <c r="A1711" s="50" t="s">
        <v>2870</v>
      </c>
      <c r="B1711" s="50" t="s">
        <v>2794</v>
      </c>
      <c r="C1711" s="50"/>
      <c r="D1711" s="50"/>
      <c r="E1711" s="50"/>
      <c r="F1711" s="50"/>
    </row>
    <row r="1712" spans="1:6">
      <c r="A1712" s="50" t="s">
        <v>2871</v>
      </c>
      <c r="B1712" s="50" t="s">
        <v>2834</v>
      </c>
      <c r="C1712" s="50"/>
      <c r="D1712" s="50"/>
      <c r="E1712" s="50"/>
      <c r="F1712" s="50"/>
    </row>
    <row r="1713" spans="1:6">
      <c r="A1713" s="50" t="s">
        <v>2872</v>
      </c>
      <c r="B1713" s="50" t="s">
        <v>2834</v>
      </c>
      <c r="C1713" s="50"/>
      <c r="D1713" s="50"/>
      <c r="E1713" s="50"/>
      <c r="F1713" s="50"/>
    </row>
    <row r="1714" spans="1:6">
      <c r="A1714" s="50" t="s">
        <v>2873</v>
      </c>
      <c r="B1714" s="50" t="s">
        <v>2834</v>
      </c>
      <c r="C1714" s="50"/>
      <c r="D1714" s="50"/>
      <c r="E1714" s="50"/>
      <c r="F1714" s="50"/>
    </row>
    <row r="1715" spans="1:6">
      <c r="A1715" s="50" t="s">
        <v>2874</v>
      </c>
      <c r="B1715" s="50" t="s">
        <v>2791</v>
      </c>
      <c r="C1715" s="50"/>
      <c r="D1715" s="50"/>
      <c r="E1715" s="50"/>
      <c r="F1715" s="50"/>
    </row>
    <row r="1716" spans="1:6">
      <c r="A1716" s="50" t="s">
        <v>2875</v>
      </c>
      <c r="B1716" s="50" t="s">
        <v>2794</v>
      </c>
      <c r="C1716" s="50"/>
      <c r="D1716" s="50"/>
      <c r="E1716" s="50"/>
      <c r="F1716" s="50"/>
    </row>
    <row r="1717" spans="1:6">
      <c r="A1717" s="50" t="s">
        <v>2876</v>
      </c>
      <c r="B1717" s="50" t="s">
        <v>2799</v>
      </c>
      <c r="C1717" s="50"/>
      <c r="D1717" s="50"/>
      <c r="E1717" s="50"/>
      <c r="F1717" s="50"/>
    </row>
    <row r="1718" spans="1:6">
      <c r="A1718" s="50" t="s">
        <v>2877</v>
      </c>
      <c r="B1718" s="50" t="s">
        <v>2799</v>
      </c>
      <c r="C1718" s="50"/>
      <c r="D1718" s="50"/>
      <c r="E1718" s="50"/>
      <c r="F1718" s="50"/>
    </row>
    <row r="1719" spans="1:6">
      <c r="A1719" s="50" t="s">
        <v>2878</v>
      </c>
      <c r="B1719" s="50" t="s">
        <v>2803</v>
      </c>
      <c r="C1719" s="50"/>
      <c r="D1719" s="50"/>
      <c r="E1719" s="50"/>
      <c r="F1719" s="50"/>
    </row>
    <row r="1720" spans="1:6">
      <c r="A1720" s="50" t="s">
        <v>2879</v>
      </c>
      <c r="B1720" s="50" t="s">
        <v>2834</v>
      </c>
      <c r="C1720" s="50"/>
      <c r="D1720" s="50"/>
      <c r="E1720" s="50"/>
      <c r="F1720" s="50"/>
    </row>
    <row r="1721" spans="1:6">
      <c r="A1721" s="50" t="s">
        <v>2880</v>
      </c>
      <c r="B1721" s="50" t="s">
        <v>2830</v>
      </c>
      <c r="C1721" s="50"/>
      <c r="D1721" s="50"/>
      <c r="E1721" s="50"/>
      <c r="F1721" s="50"/>
    </row>
    <row r="1722" spans="1:6">
      <c r="A1722" s="50" t="s">
        <v>2881</v>
      </c>
      <c r="B1722" s="50" t="s">
        <v>2834</v>
      </c>
      <c r="C1722" s="50"/>
      <c r="D1722" s="50"/>
      <c r="E1722" s="50"/>
      <c r="F1722" s="50"/>
    </row>
    <row r="1723" spans="1:6">
      <c r="A1723" s="50" t="s">
        <v>2882</v>
      </c>
      <c r="B1723" s="50" t="s">
        <v>2803</v>
      </c>
      <c r="C1723" s="50"/>
      <c r="D1723" s="50"/>
      <c r="E1723" s="50"/>
      <c r="F1723" s="50"/>
    </row>
    <row r="1724" spans="1:6">
      <c r="A1724" s="50" t="s">
        <v>2883</v>
      </c>
      <c r="B1724" s="50" t="s">
        <v>2803</v>
      </c>
      <c r="C1724" s="50"/>
      <c r="D1724" s="50"/>
      <c r="E1724" s="50"/>
      <c r="F1724" s="50"/>
    </row>
    <row r="1725" spans="1:6">
      <c r="A1725" s="50" t="s">
        <v>2884</v>
      </c>
      <c r="B1725" s="50" t="s">
        <v>2803</v>
      </c>
      <c r="C1725" s="50"/>
      <c r="D1725" s="50"/>
      <c r="E1725" s="50"/>
      <c r="F1725" s="50"/>
    </row>
    <row r="1726" spans="1:6">
      <c r="A1726" s="50" t="s">
        <v>2885</v>
      </c>
      <c r="B1726" s="50" t="s">
        <v>2803</v>
      </c>
      <c r="C1726" s="50"/>
      <c r="D1726" s="50"/>
      <c r="E1726" s="50"/>
      <c r="F1726" s="50"/>
    </row>
    <row r="1727" spans="1:6">
      <c r="A1727" s="50" t="s">
        <v>2886</v>
      </c>
      <c r="B1727" s="50" t="s">
        <v>2799</v>
      </c>
      <c r="C1727" s="50"/>
      <c r="D1727" s="50"/>
      <c r="E1727" s="50"/>
      <c r="F1727" s="50"/>
    </row>
    <row r="1728" spans="1:6">
      <c r="A1728" s="50" t="s">
        <v>2887</v>
      </c>
      <c r="B1728" s="50" t="s">
        <v>2799</v>
      </c>
      <c r="C1728" s="50"/>
      <c r="D1728" s="50"/>
      <c r="E1728" s="50"/>
      <c r="F1728" s="50"/>
    </row>
    <row r="1729" spans="1:6">
      <c r="A1729" s="50" t="s">
        <v>2888</v>
      </c>
      <c r="B1729" s="50" t="s">
        <v>2796</v>
      </c>
      <c r="C1729" s="50"/>
      <c r="D1729" s="50"/>
      <c r="E1729" s="50"/>
      <c r="F1729" s="50"/>
    </row>
    <row r="1730" spans="1:6">
      <c r="A1730" s="50" t="s">
        <v>2889</v>
      </c>
      <c r="B1730" s="50" t="s">
        <v>2799</v>
      </c>
      <c r="C1730" s="50"/>
      <c r="D1730" s="50"/>
      <c r="E1730" s="50"/>
      <c r="F1730" s="50"/>
    </row>
    <row r="1731" spans="1:6">
      <c r="A1731" s="50" t="s">
        <v>2890</v>
      </c>
      <c r="B1731" s="50" t="s">
        <v>2794</v>
      </c>
      <c r="C1731" s="50"/>
      <c r="D1731" s="50"/>
      <c r="E1731" s="50"/>
      <c r="F1731" s="50"/>
    </row>
    <row r="1732" spans="1:6">
      <c r="A1732" s="50" t="s">
        <v>2891</v>
      </c>
      <c r="B1732" s="50" t="s">
        <v>2791</v>
      </c>
      <c r="C1732" s="50"/>
      <c r="D1732" s="50"/>
      <c r="E1732" s="50"/>
      <c r="F1732" s="50"/>
    </row>
    <row r="1733" spans="1:6">
      <c r="A1733" s="50" t="s">
        <v>2892</v>
      </c>
      <c r="B1733" s="50" t="s">
        <v>2791</v>
      </c>
      <c r="C1733" s="50"/>
      <c r="D1733" s="50"/>
      <c r="E1733" s="50"/>
      <c r="F1733" s="50"/>
    </row>
    <row r="1734" spans="1:6">
      <c r="A1734" s="50" t="s">
        <v>2893</v>
      </c>
      <c r="B1734" s="50" t="s">
        <v>2791</v>
      </c>
      <c r="C1734" s="50"/>
      <c r="D1734" s="50"/>
      <c r="E1734" s="50"/>
      <c r="F1734" s="50"/>
    </row>
    <row r="1735" spans="1:6">
      <c r="A1735" s="50" t="s">
        <v>2894</v>
      </c>
      <c r="B1735" s="50" t="s">
        <v>2791</v>
      </c>
      <c r="C1735" s="50"/>
      <c r="D1735" s="50"/>
      <c r="E1735" s="50"/>
      <c r="F1735" s="50"/>
    </row>
    <row r="1736" spans="1:6">
      <c r="A1736" s="50" t="s">
        <v>2895</v>
      </c>
      <c r="B1736" s="50" t="s">
        <v>2791</v>
      </c>
      <c r="C1736" s="50"/>
      <c r="D1736" s="50"/>
      <c r="E1736" s="50"/>
      <c r="F1736" s="50"/>
    </row>
    <row r="1737" spans="1:6">
      <c r="A1737" s="50" t="s">
        <v>2896</v>
      </c>
      <c r="B1737" s="50" t="s">
        <v>2791</v>
      </c>
      <c r="C1737" s="50"/>
      <c r="D1737" s="50"/>
      <c r="E1737" s="50"/>
      <c r="F1737" s="50"/>
    </row>
    <row r="1738" spans="1:6">
      <c r="A1738" s="50" t="s">
        <v>2897</v>
      </c>
      <c r="B1738" s="50" t="s">
        <v>2791</v>
      </c>
      <c r="C1738" s="50"/>
      <c r="D1738" s="50"/>
      <c r="E1738" s="50"/>
      <c r="F1738" s="50"/>
    </row>
    <row r="1739" spans="1:6">
      <c r="A1739" s="50" t="s">
        <v>2898</v>
      </c>
      <c r="B1739" s="50" t="s">
        <v>2791</v>
      </c>
      <c r="C1739" s="50"/>
      <c r="D1739" s="50"/>
      <c r="E1739" s="50"/>
      <c r="F1739" s="50"/>
    </row>
    <row r="1740" spans="1:6">
      <c r="A1740" s="50" t="s">
        <v>2899</v>
      </c>
      <c r="B1740" s="50" t="s">
        <v>2791</v>
      </c>
      <c r="C1740" s="50"/>
      <c r="D1740" s="50"/>
      <c r="E1740" s="50"/>
      <c r="F1740" s="50"/>
    </row>
    <row r="1741" spans="1:6">
      <c r="A1741" s="50" t="s">
        <v>2900</v>
      </c>
      <c r="B1741" s="50" t="s">
        <v>2791</v>
      </c>
      <c r="C1741" s="50"/>
      <c r="D1741" s="50"/>
      <c r="E1741" s="50"/>
      <c r="F1741" s="50"/>
    </row>
    <row r="1742" spans="1:6">
      <c r="A1742" s="50" t="s">
        <v>2901</v>
      </c>
      <c r="B1742" s="50" t="s">
        <v>2791</v>
      </c>
      <c r="C1742" s="50"/>
      <c r="D1742" s="50"/>
      <c r="E1742" s="50"/>
      <c r="F1742" s="50"/>
    </row>
    <row r="1743" spans="1:6">
      <c r="A1743" s="50" t="s">
        <v>2902</v>
      </c>
      <c r="B1743" s="50" t="s">
        <v>2791</v>
      </c>
      <c r="C1743" s="50"/>
      <c r="D1743" s="50"/>
      <c r="E1743" s="50"/>
      <c r="F1743" s="50"/>
    </row>
    <row r="1744" spans="1:6">
      <c r="A1744" s="50" t="s">
        <v>2903</v>
      </c>
      <c r="B1744" s="50" t="s">
        <v>2791</v>
      </c>
      <c r="C1744" s="50"/>
      <c r="D1744" s="50"/>
      <c r="E1744" s="50"/>
      <c r="F1744" s="50"/>
    </row>
    <row r="1745" spans="1:6">
      <c r="A1745" s="50" t="s">
        <v>2904</v>
      </c>
      <c r="B1745" s="50" t="s">
        <v>2791</v>
      </c>
      <c r="C1745" s="50"/>
      <c r="D1745" s="50"/>
      <c r="E1745" s="50"/>
      <c r="F1745" s="50"/>
    </row>
    <row r="1746" spans="1:6">
      <c r="A1746" s="50" t="s">
        <v>2905</v>
      </c>
      <c r="B1746" s="50" t="s">
        <v>2791</v>
      </c>
      <c r="C1746" s="50"/>
      <c r="D1746" s="50"/>
      <c r="E1746" s="50"/>
      <c r="F1746" s="50"/>
    </row>
    <row r="1747" spans="1:6">
      <c r="A1747" s="50" t="s">
        <v>2906</v>
      </c>
      <c r="B1747" s="50" t="s">
        <v>2791</v>
      </c>
      <c r="C1747" s="50"/>
      <c r="D1747" s="50"/>
      <c r="E1747" s="50"/>
      <c r="F1747" s="50"/>
    </row>
    <row r="1748" spans="1:6">
      <c r="A1748" s="50" t="s">
        <v>2907</v>
      </c>
      <c r="B1748" s="50" t="s">
        <v>2791</v>
      </c>
      <c r="C1748" s="50"/>
      <c r="D1748" s="50"/>
      <c r="E1748" s="50"/>
      <c r="F1748" s="50"/>
    </row>
    <row r="1749" spans="1:6">
      <c r="A1749" s="50" t="s">
        <v>2908</v>
      </c>
      <c r="B1749" s="50" t="s">
        <v>2791</v>
      </c>
      <c r="C1749" s="50"/>
      <c r="D1749" s="50"/>
      <c r="E1749" s="50"/>
      <c r="F1749" s="50"/>
    </row>
    <row r="1750" spans="1:6">
      <c r="A1750" s="50" t="s">
        <v>2909</v>
      </c>
      <c r="B1750" s="50" t="s">
        <v>2791</v>
      </c>
      <c r="C1750" s="50"/>
      <c r="D1750" s="50"/>
      <c r="E1750" s="50"/>
      <c r="F1750" s="50"/>
    </row>
    <row r="1751" spans="1:6">
      <c r="A1751" s="50" t="s">
        <v>2910</v>
      </c>
      <c r="B1751" s="50" t="s">
        <v>2791</v>
      </c>
      <c r="C1751" s="50"/>
      <c r="D1751" s="50"/>
      <c r="E1751" s="50"/>
      <c r="F1751" s="50"/>
    </row>
    <row r="1752" spans="1:6">
      <c r="A1752" s="50" t="s">
        <v>2911</v>
      </c>
      <c r="B1752" s="50" t="s">
        <v>2834</v>
      </c>
      <c r="C1752" s="50"/>
      <c r="D1752" s="50"/>
      <c r="E1752" s="50"/>
      <c r="F1752" s="50"/>
    </row>
    <row r="1753" spans="1:6">
      <c r="A1753" s="50" t="s">
        <v>2912</v>
      </c>
      <c r="B1753" s="50" t="s">
        <v>2791</v>
      </c>
      <c r="C1753" s="50"/>
      <c r="D1753" s="50"/>
      <c r="E1753" s="50"/>
      <c r="F1753" s="50"/>
    </row>
    <row r="1754" spans="1:6">
      <c r="A1754" s="50" t="s">
        <v>2913</v>
      </c>
      <c r="B1754" s="50" t="s">
        <v>2791</v>
      </c>
      <c r="C1754" s="50"/>
      <c r="D1754" s="50"/>
      <c r="E1754" s="50"/>
      <c r="F1754" s="50"/>
    </row>
    <row r="1755" spans="1:6">
      <c r="A1755" s="50" t="s">
        <v>2914</v>
      </c>
      <c r="B1755" s="50" t="s">
        <v>2791</v>
      </c>
      <c r="C1755" s="50"/>
      <c r="D1755" s="50"/>
      <c r="E1755" s="50"/>
      <c r="F1755" s="50"/>
    </row>
    <row r="1756" spans="1:6">
      <c r="A1756" s="50" t="s">
        <v>2915</v>
      </c>
      <c r="B1756" s="50" t="s">
        <v>2791</v>
      </c>
      <c r="C1756" s="50"/>
      <c r="D1756" s="50"/>
      <c r="E1756" s="50"/>
      <c r="F1756" s="50"/>
    </row>
    <row r="1757" spans="1:6">
      <c r="A1757" s="50" t="s">
        <v>2916</v>
      </c>
      <c r="B1757" s="50" t="s">
        <v>2791</v>
      </c>
      <c r="C1757" s="50"/>
      <c r="D1757" s="50"/>
      <c r="E1757" s="50"/>
      <c r="F1757" s="50"/>
    </row>
    <row r="1758" spans="1:6">
      <c r="A1758" s="50" t="s">
        <v>2917</v>
      </c>
      <c r="B1758" s="50" t="s">
        <v>2791</v>
      </c>
      <c r="C1758" s="50"/>
      <c r="D1758" s="50"/>
      <c r="E1758" s="50"/>
      <c r="F1758" s="50"/>
    </row>
    <row r="1759" spans="1:6">
      <c r="A1759" s="50" t="s">
        <v>2918</v>
      </c>
      <c r="B1759" s="50" t="s">
        <v>2791</v>
      </c>
      <c r="C1759" s="50"/>
      <c r="D1759" s="50"/>
      <c r="E1759" s="50"/>
      <c r="F1759" s="50"/>
    </row>
    <row r="1760" spans="1:6">
      <c r="A1760" s="50" t="s">
        <v>2919</v>
      </c>
      <c r="B1760" s="50" t="s">
        <v>2791</v>
      </c>
      <c r="C1760" s="50"/>
      <c r="D1760" s="50"/>
      <c r="E1760" s="50"/>
      <c r="F1760" s="50"/>
    </row>
    <row r="1761" spans="1:6">
      <c r="A1761" s="50" t="s">
        <v>2920</v>
      </c>
      <c r="B1761" s="50" t="s">
        <v>2791</v>
      </c>
      <c r="C1761" s="50"/>
      <c r="D1761" s="50"/>
      <c r="E1761" s="50"/>
      <c r="F1761" s="50"/>
    </row>
    <row r="1762" spans="1:6">
      <c r="A1762" s="50" t="s">
        <v>2921</v>
      </c>
      <c r="B1762" s="50" t="s">
        <v>2791</v>
      </c>
      <c r="C1762" s="50"/>
      <c r="D1762" s="50"/>
      <c r="E1762" s="50"/>
      <c r="F1762" s="50"/>
    </row>
    <row r="1763" spans="1:6">
      <c r="A1763" s="50" t="s">
        <v>2922</v>
      </c>
      <c r="B1763" s="50" t="s">
        <v>2791</v>
      </c>
      <c r="C1763" s="50"/>
      <c r="D1763" s="50"/>
      <c r="E1763" s="50"/>
      <c r="F1763" s="50"/>
    </row>
    <row r="1764" spans="1:6">
      <c r="A1764" s="50" t="s">
        <v>2923</v>
      </c>
      <c r="B1764" s="50" t="s">
        <v>2791</v>
      </c>
      <c r="C1764" s="50"/>
      <c r="D1764" s="50"/>
      <c r="E1764" s="50"/>
      <c r="F1764" s="50"/>
    </row>
    <row r="1765" spans="1:6">
      <c r="A1765" s="50" t="s">
        <v>2924</v>
      </c>
      <c r="B1765" s="50" t="s">
        <v>2791</v>
      </c>
      <c r="C1765" s="50"/>
      <c r="D1765" s="50"/>
      <c r="E1765" s="50"/>
      <c r="F1765" s="50"/>
    </row>
    <row r="1766" spans="1:6">
      <c r="A1766" s="50" t="s">
        <v>2925</v>
      </c>
      <c r="B1766" s="50" t="s">
        <v>2834</v>
      </c>
      <c r="C1766" s="50"/>
      <c r="D1766" s="50"/>
      <c r="E1766" s="50"/>
      <c r="F1766" s="50"/>
    </row>
    <row r="1767" spans="1:6">
      <c r="A1767" s="50" t="s">
        <v>2926</v>
      </c>
      <c r="B1767" s="50" t="s">
        <v>2834</v>
      </c>
      <c r="C1767" s="50"/>
      <c r="D1767" s="50"/>
      <c r="E1767" s="50"/>
      <c r="F1767" s="50"/>
    </row>
    <row r="1768" spans="1:6">
      <c r="A1768" s="50" t="s">
        <v>2927</v>
      </c>
      <c r="B1768" s="50" t="s">
        <v>2791</v>
      </c>
      <c r="C1768" s="50"/>
      <c r="D1768" s="50"/>
      <c r="E1768" s="50"/>
      <c r="F1768" s="50"/>
    </row>
    <row r="1769" spans="1:6">
      <c r="A1769" s="50" t="s">
        <v>2928</v>
      </c>
      <c r="B1769" s="50" t="s">
        <v>2834</v>
      </c>
      <c r="C1769" s="50"/>
      <c r="D1769" s="50"/>
      <c r="E1769" s="50"/>
      <c r="F1769" s="50"/>
    </row>
    <row r="1770" spans="1:6">
      <c r="A1770" s="50" t="s">
        <v>2929</v>
      </c>
      <c r="B1770" s="50" t="s">
        <v>2834</v>
      </c>
      <c r="C1770" s="50"/>
      <c r="D1770" s="50"/>
      <c r="E1770" s="50"/>
      <c r="F1770" s="50"/>
    </row>
    <row r="1771" spans="1:6">
      <c r="A1771" s="50" t="s">
        <v>2930</v>
      </c>
      <c r="B1771" s="50" t="s">
        <v>2791</v>
      </c>
      <c r="C1771" s="50"/>
      <c r="D1771" s="50"/>
      <c r="E1771" s="50"/>
      <c r="F1771" s="50"/>
    </row>
    <row r="1772" spans="1:6">
      <c r="A1772" s="50" t="s">
        <v>2931</v>
      </c>
      <c r="B1772" s="50" t="s">
        <v>2834</v>
      </c>
      <c r="C1772" s="50"/>
      <c r="D1772" s="50"/>
      <c r="E1772" s="50"/>
      <c r="F1772" s="50"/>
    </row>
    <row r="1773" spans="1:6">
      <c r="A1773" s="50" t="s">
        <v>2932</v>
      </c>
      <c r="B1773" s="50" t="s">
        <v>2819</v>
      </c>
      <c r="C1773" s="50"/>
      <c r="D1773" s="50"/>
      <c r="E1773" s="50"/>
      <c r="F1773" s="50"/>
    </row>
    <row r="1774" spans="1:6">
      <c r="A1774" s="50" t="s">
        <v>2933</v>
      </c>
      <c r="B1774" s="50" t="s">
        <v>2819</v>
      </c>
      <c r="C1774" s="50"/>
      <c r="D1774" s="50"/>
      <c r="E1774" s="50"/>
      <c r="F1774" s="50"/>
    </row>
    <row r="1775" spans="1:6">
      <c r="A1775" s="50" t="s">
        <v>2934</v>
      </c>
      <c r="B1775" s="50" t="s">
        <v>2819</v>
      </c>
      <c r="C1775" s="50"/>
      <c r="D1775" s="50"/>
      <c r="E1775" s="50"/>
      <c r="F1775" s="50"/>
    </row>
    <row r="1776" spans="1:6">
      <c r="A1776" s="50" t="s">
        <v>2935</v>
      </c>
      <c r="B1776" s="50" t="s">
        <v>2819</v>
      </c>
      <c r="C1776" s="50"/>
      <c r="D1776" s="50"/>
      <c r="E1776" s="50"/>
      <c r="F1776" s="50"/>
    </row>
    <row r="1777" spans="1:6">
      <c r="A1777" s="50" t="s">
        <v>2936</v>
      </c>
      <c r="B1777" s="50" t="s">
        <v>2819</v>
      </c>
      <c r="C1777" s="50"/>
      <c r="D1777" s="50"/>
      <c r="E1777" s="50"/>
      <c r="F1777" s="50"/>
    </row>
    <row r="1778" spans="1:6">
      <c r="A1778" s="50" t="s">
        <v>2937</v>
      </c>
      <c r="B1778" s="50" t="s">
        <v>2819</v>
      </c>
      <c r="C1778" s="50"/>
      <c r="D1778" s="50"/>
      <c r="E1778" s="50"/>
      <c r="F1778" s="50"/>
    </row>
    <row r="1779" spans="1:6">
      <c r="A1779" s="50" t="s">
        <v>2938</v>
      </c>
      <c r="B1779" s="50" t="s">
        <v>2819</v>
      </c>
      <c r="C1779" s="50"/>
      <c r="D1779" s="50"/>
      <c r="E1779" s="50"/>
      <c r="F1779" s="50"/>
    </row>
    <row r="1780" spans="1:6">
      <c r="A1780" s="50" t="s">
        <v>2939</v>
      </c>
      <c r="B1780" s="50" t="s">
        <v>2819</v>
      </c>
      <c r="C1780" s="50"/>
      <c r="D1780" s="50"/>
      <c r="E1780" s="50"/>
      <c r="F1780" s="50"/>
    </row>
    <row r="1781" spans="1:6">
      <c r="A1781" s="50" t="s">
        <v>2940</v>
      </c>
      <c r="B1781" s="50" t="s">
        <v>2819</v>
      </c>
      <c r="C1781" s="50"/>
      <c r="D1781" s="50"/>
      <c r="E1781" s="50"/>
      <c r="F1781" s="50"/>
    </row>
    <row r="1782" spans="1:6">
      <c r="A1782" s="50" t="s">
        <v>2941</v>
      </c>
      <c r="B1782" s="50" t="s">
        <v>2819</v>
      </c>
      <c r="C1782" s="50"/>
      <c r="D1782" s="50"/>
      <c r="E1782" s="50"/>
      <c r="F1782" s="50"/>
    </row>
    <row r="1783" spans="1:6">
      <c r="A1783" s="50" t="s">
        <v>2942</v>
      </c>
      <c r="B1783" s="50" t="s">
        <v>2943</v>
      </c>
      <c r="C1783" s="50"/>
      <c r="D1783" s="50"/>
      <c r="E1783" s="50"/>
      <c r="F1783" s="50"/>
    </row>
    <row r="1784" spans="1:6">
      <c r="A1784" s="50" t="s">
        <v>2944</v>
      </c>
      <c r="B1784" s="50" t="s">
        <v>2943</v>
      </c>
      <c r="C1784" s="50"/>
      <c r="D1784" s="50"/>
      <c r="E1784" s="50"/>
      <c r="F1784" s="50"/>
    </row>
    <row r="1785" spans="1:6">
      <c r="A1785" s="50" t="s">
        <v>2945</v>
      </c>
      <c r="B1785" s="50" t="s">
        <v>2943</v>
      </c>
      <c r="C1785" s="50"/>
      <c r="D1785" s="50"/>
      <c r="E1785" s="50"/>
      <c r="F1785" s="50"/>
    </row>
    <row r="1786" spans="1:6">
      <c r="A1786" s="50" t="s">
        <v>2946</v>
      </c>
      <c r="B1786" s="50" t="s">
        <v>2943</v>
      </c>
      <c r="C1786" s="50"/>
      <c r="D1786" s="50"/>
      <c r="E1786" s="50"/>
      <c r="F1786" s="50"/>
    </row>
    <row r="1787" spans="1:6">
      <c r="A1787" s="50" t="s">
        <v>2947</v>
      </c>
      <c r="B1787" s="50" t="s">
        <v>2943</v>
      </c>
      <c r="C1787" s="50"/>
      <c r="D1787" s="50"/>
      <c r="E1787" s="50"/>
      <c r="F1787" s="50"/>
    </row>
    <row r="1788" spans="1:6">
      <c r="A1788" s="50" t="s">
        <v>2948</v>
      </c>
      <c r="B1788" s="50" t="s">
        <v>2943</v>
      </c>
      <c r="C1788" s="50"/>
      <c r="D1788" s="50"/>
      <c r="E1788" s="50"/>
      <c r="F1788" s="50"/>
    </row>
    <row r="1789" spans="1:6">
      <c r="A1789" s="50" t="s">
        <v>2949</v>
      </c>
      <c r="B1789" s="50" t="s">
        <v>2943</v>
      </c>
      <c r="C1789" s="50"/>
      <c r="D1789" s="50"/>
      <c r="E1789" s="50"/>
      <c r="F1789" s="50"/>
    </row>
    <row r="1790" spans="1:6">
      <c r="A1790" s="50" t="s">
        <v>2950</v>
      </c>
      <c r="B1790" s="50" t="s">
        <v>2943</v>
      </c>
      <c r="C1790" s="50"/>
      <c r="D1790" s="50"/>
      <c r="E1790" s="50"/>
      <c r="F1790" s="50"/>
    </row>
    <row r="1791" spans="1:6">
      <c r="A1791" s="50" t="s">
        <v>2951</v>
      </c>
      <c r="B1791" s="50" t="s">
        <v>2952</v>
      </c>
      <c r="C1791" s="50"/>
      <c r="D1791" s="50"/>
      <c r="E1791" s="50"/>
      <c r="F1791" s="50"/>
    </row>
    <row r="1792" spans="1:6">
      <c r="A1792" s="50" t="s">
        <v>2953</v>
      </c>
      <c r="B1792" s="50" t="s">
        <v>2952</v>
      </c>
      <c r="C1792" s="50"/>
      <c r="D1792" s="50"/>
      <c r="E1792" s="50"/>
      <c r="F1792" s="50"/>
    </row>
    <row r="1793" spans="1:6">
      <c r="A1793" s="50" t="s">
        <v>2954</v>
      </c>
      <c r="B1793" s="50" t="s">
        <v>2943</v>
      </c>
      <c r="C1793" s="50"/>
      <c r="D1793" s="50"/>
      <c r="E1793" s="50"/>
      <c r="F1793" s="50"/>
    </row>
    <row r="1794" spans="1:6">
      <c r="A1794" s="50" t="s">
        <v>2955</v>
      </c>
      <c r="B1794" s="50" t="s">
        <v>2943</v>
      </c>
      <c r="C1794" s="50"/>
      <c r="D1794" s="50"/>
      <c r="E1794" s="50"/>
      <c r="F1794" s="50"/>
    </row>
    <row r="1795" spans="1:6">
      <c r="A1795" s="50" t="s">
        <v>2956</v>
      </c>
      <c r="B1795" s="50" t="s">
        <v>2952</v>
      </c>
      <c r="C1795" s="50"/>
      <c r="D1795" s="50"/>
      <c r="E1795" s="50"/>
      <c r="F1795" s="50"/>
    </row>
    <row r="1796" spans="1:6">
      <c r="A1796" s="50" t="s">
        <v>2957</v>
      </c>
      <c r="B1796" s="50" t="s">
        <v>2952</v>
      </c>
      <c r="C1796" s="50"/>
      <c r="D1796" s="50"/>
      <c r="E1796" s="50"/>
      <c r="F1796" s="50"/>
    </row>
    <row r="1797" spans="1:6">
      <c r="A1797" s="50" t="s">
        <v>2958</v>
      </c>
      <c r="B1797" s="50" t="s">
        <v>2952</v>
      </c>
      <c r="C1797" s="50"/>
      <c r="D1797" s="50"/>
      <c r="E1797" s="50"/>
      <c r="F1797" s="50"/>
    </row>
    <row r="1798" spans="1:6">
      <c r="A1798" s="50" t="s">
        <v>2959</v>
      </c>
      <c r="B1798" s="50" t="s">
        <v>2943</v>
      </c>
      <c r="C1798" s="50"/>
      <c r="D1798" s="50"/>
      <c r="E1798" s="50"/>
      <c r="F1798" s="50"/>
    </row>
    <row r="1799" spans="1:6">
      <c r="A1799" s="50" t="s">
        <v>2960</v>
      </c>
      <c r="B1799" s="50" t="s">
        <v>2943</v>
      </c>
      <c r="C1799" s="50"/>
      <c r="D1799" s="50"/>
      <c r="E1799" s="50"/>
      <c r="F1799" s="50"/>
    </row>
    <row r="1800" spans="1:6">
      <c r="A1800" s="50" t="s">
        <v>2961</v>
      </c>
      <c r="B1800" s="50" t="s">
        <v>2952</v>
      </c>
      <c r="C1800" s="50"/>
      <c r="D1800" s="50"/>
      <c r="E1800" s="50"/>
      <c r="F1800" s="50"/>
    </row>
    <row r="1801" spans="1:6">
      <c r="A1801" s="50" t="s">
        <v>2962</v>
      </c>
      <c r="B1801" s="50" t="s">
        <v>2943</v>
      </c>
      <c r="C1801" s="50"/>
      <c r="D1801" s="50"/>
      <c r="E1801" s="50"/>
      <c r="F1801" s="50"/>
    </row>
    <row r="1802" spans="1:6">
      <c r="A1802" s="50" t="s">
        <v>2963</v>
      </c>
      <c r="B1802" s="50" t="s">
        <v>2943</v>
      </c>
      <c r="C1802" s="50"/>
      <c r="D1802" s="50"/>
      <c r="E1802" s="50"/>
      <c r="F1802" s="50"/>
    </row>
    <row r="1803" spans="1:6">
      <c r="A1803" s="50" t="s">
        <v>2964</v>
      </c>
      <c r="B1803" s="50" t="s">
        <v>2943</v>
      </c>
      <c r="C1803" s="50"/>
      <c r="D1803" s="50"/>
      <c r="E1803" s="50"/>
      <c r="F1803" s="50"/>
    </row>
    <row r="1804" spans="1:6">
      <c r="A1804" s="50" t="s">
        <v>2965</v>
      </c>
      <c r="B1804" s="50" t="s">
        <v>2943</v>
      </c>
      <c r="C1804" s="50"/>
      <c r="D1804" s="50"/>
      <c r="E1804" s="50"/>
      <c r="F1804" s="50"/>
    </row>
    <row r="1805" spans="1:6">
      <c r="A1805" s="50" t="s">
        <v>2966</v>
      </c>
      <c r="B1805" s="50" t="s">
        <v>2943</v>
      </c>
      <c r="C1805" s="50"/>
      <c r="D1805" s="50"/>
      <c r="E1805" s="50"/>
      <c r="F1805" s="50"/>
    </row>
    <row r="1806" spans="1:6">
      <c r="A1806" s="50" t="s">
        <v>2967</v>
      </c>
      <c r="B1806" s="50" t="s">
        <v>2943</v>
      </c>
      <c r="C1806" s="50"/>
      <c r="D1806" s="50"/>
      <c r="E1806" s="50"/>
      <c r="F1806" s="50"/>
    </row>
    <row r="1807" spans="1:6">
      <c r="A1807" s="50" t="s">
        <v>2968</v>
      </c>
      <c r="B1807" s="50" t="s">
        <v>2943</v>
      </c>
      <c r="C1807" s="50"/>
      <c r="D1807" s="50"/>
      <c r="E1807" s="50"/>
      <c r="F1807" s="50"/>
    </row>
    <row r="1808" spans="1:6">
      <c r="A1808" s="50" t="s">
        <v>2969</v>
      </c>
      <c r="B1808" s="50" t="s">
        <v>2943</v>
      </c>
      <c r="C1808" s="50"/>
      <c r="D1808" s="50"/>
      <c r="E1808" s="50"/>
      <c r="F1808" s="50"/>
    </row>
    <row r="1809" spans="1:6">
      <c r="A1809" s="50" t="s">
        <v>2970</v>
      </c>
      <c r="B1809" s="50" t="s">
        <v>2943</v>
      </c>
      <c r="C1809" s="50"/>
      <c r="D1809" s="50"/>
      <c r="E1809" s="50"/>
      <c r="F1809" s="50"/>
    </row>
    <row r="1810" spans="1:6">
      <c r="A1810" s="50" t="s">
        <v>2971</v>
      </c>
      <c r="B1810" s="50" t="s">
        <v>2943</v>
      </c>
      <c r="C1810" s="50"/>
      <c r="D1810" s="50"/>
      <c r="E1810" s="50"/>
      <c r="F1810" s="50"/>
    </row>
    <row r="1811" spans="1:6">
      <c r="A1811" s="50" t="s">
        <v>2972</v>
      </c>
      <c r="B1811" s="50" t="s">
        <v>2943</v>
      </c>
      <c r="C1811" s="50"/>
      <c r="D1811" s="50"/>
      <c r="E1811" s="50"/>
      <c r="F1811" s="50"/>
    </row>
    <row r="1812" spans="1:6">
      <c r="A1812" s="50" t="s">
        <v>2973</v>
      </c>
      <c r="B1812" s="50" t="s">
        <v>2943</v>
      </c>
      <c r="C1812" s="50"/>
      <c r="D1812" s="50"/>
      <c r="E1812" s="50"/>
      <c r="F1812" s="50"/>
    </row>
    <row r="1813" spans="1:6">
      <c r="A1813" s="50" t="s">
        <v>2974</v>
      </c>
      <c r="B1813" s="50" t="s">
        <v>2943</v>
      </c>
      <c r="C1813" s="50"/>
      <c r="D1813" s="50"/>
      <c r="E1813" s="50"/>
      <c r="F1813" s="50"/>
    </row>
    <row r="1814" spans="1:6">
      <c r="A1814" s="50" t="s">
        <v>2975</v>
      </c>
      <c r="B1814" s="50" t="s">
        <v>2952</v>
      </c>
      <c r="C1814" s="50"/>
      <c r="D1814" s="50"/>
      <c r="E1814" s="50"/>
      <c r="F1814" s="50"/>
    </row>
    <row r="1815" spans="1:6">
      <c r="A1815" s="50" t="s">
        <v>2976</v>
      </c>
      <c r="B1815" s="50" t="s">
        <v>2952</v>
      </c>
      <c r="C1815" s="50"/>
      <c r="D1815" s="50"/>
      <c r="E1815" s="50"/>
      <c r="F1815" s="50"/>
    </row>
    <row r="1816" spans="1:6">
      <c r="A1816" s="50" t="s">
        <v>2977</v>
      </c>
      <c r="B1816" s="50" t="s">
        <v>2952</v>
      </c>
      <c r="C1816" s="50"/>
      <c r="D1816" s="50"/>
      <c r="E1816" s="50"/>
      <c r="F1816" s="50"/>
    </row>
    <row r="1817" spans="1:6">
      <c r="A1817" s="50" t="s">
        <v>2978</v>
      </c>
      <c r="B1817" s="50" t="s">
        <v>2952</v>
      </c>
      <c r="C1817" s="50"/>
      <c r="D1817" s="50"/>
      <c r="E1817" s="50"/>
      <c r="F1817" s="50"/>
    </row>
    <row r="1818" spans="1:6">
      <c r="A1818" s="50" t="s">
        <v>2979</v>
      </c>
      <c r="B1818" s="50" t="s">
        <v>2952</v>
      </c>
      <c r="C1818" s="50"/>
      <c r="D1818" s="50"/>
      <c r="E1818" s="50"/>
      <c r="F1818" s="50"/>
    </row>
    <row r="1819" spans="1:6">
      <c r="A1819" s="50" t="s">
        <v>2980</v>
      </c>
      <c r="B1819" s="50" t="s">
        <v>2943</v>
      </c>
      <c r="C1819" s="50"/>
      <c r="D1819" s="50"/>
      <c r="E1819" s="50"/>
      <c r="F1819" s="50"/>
    </row>
    <row r="1820" spans="1:6">
      <c r="A1820" s="50" t="s">
        <v>2981</v>
      </c>
      <c r="B1820" s="50" t="s">
        <v>2943</v>
      </c>
      <c r="C1820" s="50"/>
      <c r="D1820" s="50"/>
      <c r="E1820" s="50"/>
      <c r="F1820" s="50"/>
    </row>
    <row r="1821" spans="1:6">
      <c r="A1821" s="50" t="s">
        <v>2982</v>
      </c>
      <c r="B1821" s="50" t="s">
        <v>2943</v>
      </c>
      <c r="C1821" s="50"/>
      <c r="D1821" s="50"/>
      <c r="E1821" s="50"/>
      <c r="F1821" s="50"/>
    </row>
    <row r="1822" spans="1:6">
      <c r="A1822" s="50" t="s">
        <v>2983</v>
      </c>
      <c r="B1822" s="50" t="s">
        <v>2943</v>
      </c>
      <c r="C1822" s="50"/>
      <c r="D1822" s="50"/>
      <c r="E1822" s="50"/>
      <c r="F1822" s="50"/>
    </row>
    <row r="1823" spans="1:6">
      <c r="A1823" s="50" t="s">
        <v>2984</v>
      </c>
      <c r="B1823" s="50" t="s">
        <v>2943</v>
      </c>
      <c r="C1823" s="50"/>
      <c r="D1823" s="50"/>
      <c r="E1823" s="50"/>
      <c r="F1823" s="50"/>
    </row>
    <row r="1824" spans="1:6">
      <c r="A1824" s="50" t="s">
        <v>2985</v>
      </c>
      <c r="B1824" s="50" t="s">
        <v>2943</v>
      </c>
      <c r="C1824" s="50"/>
      <c r="D1824" s="50"/>
      <c r="E1824" s="50"/>
      <c r="F1824" s="50"/>
    </row>
    <row r="1825" spans="1:6">
      <c r="A1825" s="50" t="s">
        <v>2986</v>
      </c>
      <c r="B1825" s="50" t="s">
        <v>2943</v>
      </c>
      <c r="C1825" s="50"/>
      <c r="D1825" s="50"/>
      <c r="E1825" s="50"/>
      <c r="F1825" s="50"/>
    </row>
    <row r="1826" spans="1:6">
      <c r="A1826" s="50" t="s">
        <v>2987</v>
      </c>
      <c r="B1826" s="50" t="s">
        <v>2943</v>
      </c>
      <c r="C1826" s="50"/>
      <c r="D1826" s="50"/>
      <c r="E1826" s="50"/>
      <c r="F1826" s="50"/>
    </row>
    <row r="1827" spans="1:6">
      <c r="A1827" s="50" t="s">
        <v>2988</v>
      </c>
      <c r="B1827" s="50" t="s">
        <v>2943</v>
      </c>
      <c r="C1827" s="50"/>
      <c r="D1827" s="50"/>
      <c r="E1827" s="50"/>
      <c r="F1827" s="50"/>
    </row>
    <row r="1828" spans="1:6">
      <c r="A1828" s="50" t="s">
        <v>2989</v>
      </c>
      <c r="B1828" s="50" t="s">
        <v>2952</v>
      </c>
      <c r="C1828" s="50"/>
      <c r="D1828" s="50"/>
      <c r="E1828" s="50"/>
      <c r="F1828" s="50"/>
    </row>
    <row r="1829" spans="1:6">
      <c r="A1829" s="50" t="s">
        <v>2990</v>
      </c>
      <c r="B1829" s="50" t="s">
        <v>2943</v>
      </c>
      <c r="C1829" s="50"/>
      <c r="D1829" s="50"/>
      <c r="E1829" s="50"/>
      <c r="F1829" s="50"/>
    </row>
    <row r="1830" spans="1:6">
      <c r="A1830" s="50" t="s">
        <v>2991</v>
      </c>
      <c r="B1830" s="50" t="s">
        <v>2943</v>
      </c>
      <c r="C1830" s="50"/>
      <c r="D1830" s="50"/>
      <c r="E1830" s="50"/>
      <c r="F1830" s="50"/>
    </row>
    <row r="1831" spans="1:6">
      <c r="A1831" s="50" t="s">
        <v>2992</v>
      </c>
      <c r="B1831" s="50" t="s">
        <v>2952</v>
      </c>
      <c r="C1831" s="50"/>
      <c r="D1831" s="50"/>
      <c r="E1831" s="50"/>
      <c r="F1831" s="50"/>
    </row>
    <row r="1832" spans="1:6">
      <c r="A1832" s="50" t="s">
        <v>2993</v>
      </c>
      <c r="B1832" s="50" t="s">
        <v>2943</v>
      </c>
      <c r="C1832" s="50"/>
      <c r="D1832" s="50"/>
      <c r="E1832" s="50"/>
      <c r="F1832" s="50"/>
    </row>
    <row r="1833" spans="1:6">
      <c r="A1833" s="50" t="s">
        <v>2994</v>
      </c>
      <c r="B1833" s="50" t="s">
        <v>2943</v>
      </c>
      <c r="C1833" s="50"/>
      <c r="D1833" s="50"/>
      <c r="E1833" s="50"/>
      <c r="F1833" s="50"/>
    </row>
    <row r="1834" spans="1:6">
      <c r="A1834" s="50" t="s">
        <v>2995</v>
      </c>
      <c r="B1834" s="50" t="s">
        <v>2943</v>
      </c>
      <c r="C1834" s="50"/>
      <c r="D1834" s="50"/>
      <c r="E1834" s="50"/>
      <c r="F1834" s="50"/>
    </row>
    <row r="1835" spans="1:6">
      <c r="A1835" s="50" t="s">
        <v>2996</v>
      </c>
      <c r="B1835" s="50" t="s">
        <v>2943</v>
      </c>
      <c r="C1835" s="50"/>
      <c r="D1835" s="50"/>
      <c r="E1835" s="50"/>
      <c r="F1835" s="50"/>
    </row>
    <row r="1836" spans="1:6">
      <c r="A1836" s="50" t="s">
        <v>2997</v>
      </c>
      <c r="B1836" s="50" t="s">
        <v>2943</v>
      </c>
      <c r="C1836" s="50"/>
      <c r="D1836" s="50"/>
      <c r="E1836" s="50"/>
      <c r="F1836" s="50"/>
    </row>
    <row r="1837" spans="1:6">
      <c r="A1837" s="50" t="s">
        <v>2998</v>
      </c>
      <c r="B1837" s="50" t="s">
        <v>2952</v>
      </c>
      <c r="C1837" s="50"/>
      <c r="D1837" s="50"/>
      <c r="E1837" s="50"/>
      <c r="F1837" s="50"/>
    </row>
    <row r="1838" spans="1:6">
      <c r="A1838" s="50" t="s">
        <v>2999</v>
      </c>
      <c r="B1838" s="50" t="s">
        <v>3000</v>
      </c>
      <c r="C1838" s="50"/>
      <c r="D1838" s="50"/>
      <c r="E1838" s="50"/>
      <c r="F1838" s="50"/>
    </row>
    <row r="1839" spans="1:6">
      <c r="A1839" s="50" t="s">
        <v>3001</v>
      </c>
      <c r="B1839" s="50" t="s">
        <v>2632</v>
      </c>
      <c r="C1839" s="50"/>
      <c r="D1839" s="50"/>
      <c r="E1839" s="50"/>
      <c r="F1839" s="50"/>
    </row>
    <row r="1840" spans="1:6">
      <c r="A1840" s="50" t="s">
        <v>3002</v>
      </c>
      <c r="B1840" s="50" t="s">
        <v>3000</v>
      </c>
      <c r="C1840" s="50"/>
      <c r="D1840" s="50"/>
      <c r="E1840" s="50"/>
      <c r="F1840" s="50"/>
    </row>
    <row r="1841" spans="1:6">
      <c r="A1841" s="50" t="s">
        <v>3003</v>
      </c>
      <c r="B1841" s="50" t="s">
        <v>2370</v>
      </c>
      <c r="C1841" s="50"/>
      <c r="D1841" s="50"/>
      <c r="E1841" s="50"/>
      <c r="F1841" s="50"/>
    </row>
    <row r="1842" spans="1:6">
      <c r="A1842" s="50" t="s">
        <v>3004</v>
      </c>
      <c r="B1842" s="50" t="s">
        <v>3000</v>
      </c>
      <c r="C1842" s="50"/>
      <c r="D1842" s="50"/>
      <c r="E1842" s="50"/>
      <c r="F1842" s="50"/>
    </row>
    <row r="1843" spans="1:6">
      <c r="A1843" s="50" t="s">
        <v>3005</v>
      </c>
      <c r="B1843" s="50" t="s">
        <v>3000</v>
      </c>
      <c r="C1843" s="50"/>
      <c r="D1843" s="50"/>
      <c r="E1843" s="50"/>
      <c r="F1843" s="50"/>
    </row>
    <row r="1844" spans="1:6">
      <c r="A1844" s="50" t="s">
        <v>3006</v>
      </c>
      <c r="B1844" s="50" t="s">
        <v>3000</v>
      </c>
      <c r="C1844" s="50"/>
      <c r="D1844" s="50"/>
      <c r="E1844" s="50"/>
      <c r="F1844" s="50"/>
    </row>
    <row r="1845" spans="1:6">
      <c r="A1845" s="50" t="s">
        <v>3007</v>
      </c>
      <c r="B1845" s="50" t="s">
        <v>2632</v>
      </c>
      <c r="C1845" s="50"/>
      <c r="D1845" s="50"/>
      <c r="E1845" s="50"/>
      <c r="F1845" s="50"/>
    </row>
    <row r="1846" spans="1:6">
      <c r="A1846" s="50" t="s">
        <v>3008</v>
      </c>
      <c r="B1846" s="50" t="s">
        <v>2632</v>
      </c>
      <c r="C1846" s="50"/>
      <c r="D1846" s="50"/>
      <c r="E1846" s="50"/>
      <c r="F1846" s="50"/>
    </row>
    <row r="1847" spans="1:6">
      <c r="A1847" s="50" t="s">
        <v>3009</v>
      </c>
      <c r="B1847" s="50" t="s">
        <v>3000</v>
      </c>
      <c r="C1847" s="50"/>
      <c r="D1847" s="50"/>
      <c r="E1847" s="50"/>
      <c r="F1847" s="50"/>
    </row>
    <row r="1848" spans="1:6">
      <c r="A1848" s="50" t="s">
        <v>3010</v>
      </c>
      <c r="B1848" s="50" t="s">
        <v>2632</v>
      </c>
      <c r="C1848" s="50"/>
      <c r="D1848" s="50"/>
      <c r="E1848" s="50"/>
      <c r="F1848" s="50"/>
    </row>
    <row r="1849" spans="1:6">
      <c r="A1849" s="50" t="s">
        <v>3011</v>
      </c>
      <c r="B1849" s="50" t="s">
        <v>2370</v>
      </c>
      <c r="C1849" s="50"/>
      <c r="D1849" s="50"/>
      <c r="E1849" s="50"/>
      <c r="F1849" s="50"/>
    </row>
    <row r="1850" spans="1:6">
      <c r="A1850" s="50" t="s">
        <v>3012</v>
      </c>
      <c r="B1850" s="50" t="s">
        <v>2632</v>
      </c>
      <c r="C1850" s="50"/>
      <c r="D1850" s="50"/>
      <c r="E1850" s="50"/>
      <c r="F1850" s="50"/>
    </row>
    <row r="1851" spans="1:6">
      <c r="A1851" s="50" t="s">
        <v>3013</v>
      </c>
      <c r="B1851" s="50" t="s">
        <v>2632</v>
      </c>
      <c r="C1851" s="50"/>
      <c r="D1851" s="50"/>
      <c r="E1851" s="50"/>
      <c r="F1851" s="50"/>
    </row>
    <row r="1852" spans="1:6">
      <c r="A1852" s="50" t="s">
        <v>3014</v>
      </c>
      <c r="B1852" s="50" t="s">
        <v>2632</v>
      </c>
      <c r="C1852" s="50"/>
      <c r="D1852" s="50"/>
      <c r="E1852" s="50"/>
      <c r="F1852" s="50"/>
    </row>
    <row r="1853" spans="1:6">
      <c r="A1853" s="50" t="s">
        <v>3015</v>
      </c>
      <c r="B1853" s="50" t="s">
        <v>3000</v>
      </c>
      <c r="C1853" s="50"/>
      <c r="D1853" s="50"/>
      <c r="E1853" s="50"/>
      <c r="F1853" s="50"/>
    </row>
    <row r="1854" spans="1:6">
      <c r="A1854" s="50" t="s">
        <v>3016</v>
      </c>
      <c r="B1854" s="50" t="s">
        <v>3000</v>
      </c>
      <c r="C1854" s="50"/>
      <c r="D1854" s="50"/>
      <c r="E1854" s="50"/>
      <c r="F1854" s="50"/>
    </row>
    <row r="1855" spans="1:6">
      <c r="A1855" s="50" t="s">
        <v>3017</v>
      </c>
      <c r="B1855" s="50" t="s">
        <v>3000</v>
      </c>
      <c r="C1855" s="50"/>
      <c r="D1855" s="50"/>
      <c r="E1855" s="50"/>
      <c r="F1855" s="50"/>
    </row>
    <row r="1856" spans="1:6">
      <c r="A1856" s="50" t="s">
        <v>3018</v>
      </c>
      <c r="B1856" s="50" t="s">
        <v>2782</v>
      </c>
      <c r="C1856" s="50"/>
      <c r="D1856" s="50"/>
      <c r="E1856" s="50"/>
      <c r="F1856" s="50"/>
    </row>
    <row r="1857" spans="1:6">
      <c r="A1857" s="50" t="s">
        <v>3019</v>
      </c>
      <c r="B1857" s="50" t="s">
        <v>2782</v>
      </c>
      <c r="C1857" s="50"/>
      <c r="D1857" s="50"/>
      <c r="E1857" s="50"/>
      <c r="F1857" s="50"/>
    </row>
    <row r="1858" spans="1:6">
      <c r="A1858" s="50" t="s">
        <v>3020</v>
      </c>
      <c r="B1858" s="50" t="s">
        <v>2464</v>
      </c>
      <c r="C1858" s="50"/>
      <c r="D1858" s="50"/>
      <c r="E1858" s="50"/>
      <c r="F1858" s="50"/>
    </row>
    <row r="1859" spans="1:6">
      <c r="A1859" s="50" t="s">
        <v>3021</v>
      </c>
      <c r="B1859" s="50" t="s">
        <v>2464</v>
      </c>
      <c r="C1859" s="50"/>
      <c r="D1859" s="50"/>
      <c r="E1859" s="50"/>
      <c r="F1859" s="50"/>
    </row>
    <row r="1860" spans="1:6">
      <c r="A1860" s="50" t="s">
        <v>3022</v>
      </c>
      <c r="B1860" s="50" t="s">
        <v>2632</v>
      </c>
      <c r="C1860" s="50"/>
      <c r="D1860" s="50"/>
      <c r="E1860" s="50"/>
      <c r="F1860" s="50"/>
    </row>
    <row r="1861" spans="1:6">
      <c r="A1861" s="50" t="s">
        <v>3023</v>
      </c>
      <c r="B1861" s="50" t="s">
        <v>2632</v>
      </c>
      <c r="C1861" s="50"/>
      <c r="D1861" s="50"/>
      <c r="E1861" s="50"/>
      <c r="F1861" s="50"/>
    </row>
    <row r="1862" spans="1:6">
      <c r="A1862" s="50" t="s">
        <v>3024</v>
      </c>
      <c r="B1862" s="50" t="s">
        <v>2632</v>
      </c>
      <c r="C1862" s="50"/>
      <c r="D1862" s="50"/>
      <c r="E1862" s="50"/>
      <c r="F1862" s="50"/>
    </row>
    <row r="1863" spans="1:6">
      <c r="A1863" s="50" t="s">
        <v>3025</v>
      </c>
      <c r="B1863" s="50" t="s">
        <v>2632</v>
      </c>
      <c r="C1863" s="50"/>
      <c r="D1863" s="50"/>
      <c r="E1863" s="50"/>
      <c r="F1863" s="50"/>
    </row>
    <row r="1864" spans="1:6">
      <c r="A1864" s="50" t="s">
        <v>3026</v>
      </c>
      <c r="B1864" s="50" t="s">
        <v>2632</v>
      </c>
      <c r="C1864" s="50"/>
      <c r="D1864" s="50"/>
      <c r="E1864" s="50"/>
      <c r="F1864" s="50"/>
    </row>
    <row r="1865" spans="1:6">
      <c r="A1865" s="50" t="s">
        <v>3027</v>
      </c>
      <c r="B1865" s="50" t="s">
        <v>2632</v>
      </c>
      <c r="C1865" s="50"/>
      <c r="D1865" s="50"/>
      <c r="E1865" s="50"/>
      <c r="F1865" s="50"/>
    </row>
    <row r="1866" spans="1:6">
      <c r="A1866" s="50" t="s">
        <v>3028</v>
      </c>
      <c r="B1866" s="50" t="s">
        <v>2632</v>
      </c>
      <c r="C1866" s="50"/>
      <c r="D1866" s="50"/>
      <c r="E1866" s="50"/>
      <c r="F1866" s="50"/>
    </row>
    <row r="1867" spans="1:6">
      <c r="A1867" s="50" t="s">
        <v>3029</v>
      </c>
      <c r="B1867" s="50" t="s">
        <v>2782</v>
      </c>
      <c r="C1867" s="50"/>
      <c r="D1867" s="50"/>
      <c r="E1867" s="50"/>
      <c r="F1867" s="50"/>
    </row>
    <row r="1868" spans="1:6">
      <c r="A1868" s="50" t="s">
        <v>3030</v>
      </c>
      <c r="B1868" s="50" t="s">
        <v>2782</v>
      </c>
      <c r="C1868" s="50"/>
      <c r="D1868" s="50"/>
      <c r="E1868" s="50"/>
      <c r="F1868" s="50"/>
    </row>
    <row r="1869" spans="1:6">
      <c r="A1869" s="50" t="s">
        <v>3031</v>
      </c>
      <c r="B1869" s="50" t="s">
        <v>2370</v>
      </c>
      <c r="C1869" s="50"/>
      <c r="D1869" s="50"/>
      <c r="E1869" s="50"/>
      <c r="F1869" s="50"/>
    </row>
    <row r="1870" spans="1:6">
      <c r="A1870" s="50" t="s">
        <v>3032</v>
      </c>
      <c r="B1870" s="50" t="s">
        <v>3000</v>
      </c>
      <c r="C1870" s="50"/>
      <c r="D1870" s="50"/>
      <c r="E1870" s="50"/>
      <c r="F1870" s="50"/>
    </row>
    <row r="1871" spans="1:6">
      <c r="A1871" s="50" t="s">
        <v>3033</v>
      </c>
      <c r="B1871" s="50" t="s">
        <v>2632</v>
      </c>
      <c r="C1871" s="50"/>
      <c r="D1871" s="50"/>
      <c r="E1871" s="50"/>
      <c r="F1871" s="50"/>
    </row>
    <row r="1872" spans="1:6">
      <c r="A1872" s="50" t="s">
        <v>3034</v>
      </c>
      <c r="B1872" s="50" t="s">
        <v>2464</v>
      </c>
      <c r="C1872" s="50"/>
      <c r="D1872" s="50"/>
      <c r="E1872" s="50"/>
      <c r="F1872" s="50"/>
    </row>
    <row r="1873" spans="1:6">
      <c r="A1873" s="50" t="s">
        <v>3035</v>
      </c>
      <c r="B1873" s="50" t="s">
        <v>2632</v>
      </c>
      <c r="C1873" s="50"/>
      <c r="D1873" s="50"/>
      <c r="E1873" s="50"/>
      <c r="F1873" s="50"/>
    </row>
    <row r="1874" spans="1:6">
      <c r="A1874" s="50" t="s">
        <v>3036</v>
      </c>
      <c r="B1874" s="50" t="s">
        <v>2464</v>
      </c>
      <c r="C1874" s="50"/>
      <c r="D1874" s="50"/>
      <c r="E1874" s="50"/>
      <c r="F1874" s="50"/>
    </row>
    <row r="1875" spans="1:6">
      <c r="A1875" s="50" t="s">
        <v>3037</v>
      </c>
      <c r="B1875" s="50" t="s">
        <v>2632</v>
      </c>
      <c r="C1875" s="50"/>
      <c r="D1875" s="50"/>
      <c r="E1875" s="50"/>
      <c r="F1875" s="50"/>
    </row>
    <row r="1876" spans="1:6">
      <c r="A1876" s="50" t="s">
        <v>3038</v>
      </c>
      <c r="B1876" s="50" t="s">
        <v>2632</v>
      </c>
      <c r="C1876" s="50"/>
      <c r="D1876" s="50"/>
      <c r="E1876" s="50"/>
      <c r="F1876" s="50"/>
    </row>
    <row r="1877" spans="1:6">
      <c r="A1877" s="50" t="s">
        <v>3039</v>
      </c>
      <c r="B1877" s="50" t="s">
        <v>2632</v>
      </c>
      <c r="C1877" s="50"/>
      <c r="D1877" s="50"/>
      <c r="E1877" s="50"/>
      <c r="F1877" s="50"/>
    </row>
    <row r="1878" spans="1:6">
      <c r="A1878" s="50" t="s">
        <v>3040</v>
      </c>
      <c r="B1878" s="50" t="s">
        <v>2632</v>
      </c>
      <c r="C1878" s="50"/>
      <c r="D1878" s="50"/>
      <c r="E1878" s="50"/>
      <c r="F1878" s="50"/>
    </row>
    <row r="1879" spans="1:6">
      <c r="A1879" s="50" t="s">
        <v>3041</v>
      </c>
      <c r="B1879" s="50" t="s">
        <v>2632</v>
      </c>
      <c r="C1879" s="50"/>
      <c r="D1879" s="50"/>
      <c r="E1879" s="50"/>
      <c r="F1879" s="50"/>
    </row>
    <row r="1880" spans="1:6">
      <c r="A1880" s="50" t="s">
        <v>3042</v>
      </c>
      <c r="B1880" s="50" t="s">
        <v>2632</v>
      </c>
      <c r="C1880" s="50"/>
      <c r="D1880" s="50"/>
      <c r="E1880" s="50"/>
      <c r="F1880" s="50"/>
    </row>
    <row r="1881" spans="1:6">
      <c r="A1881" s="50" t="s">
        <v>3043</v>
      </c>
      <c r="B1881" s="50" t="s">
        <v>2632</v>
      </c>
      <c r="C1881" s="50"/>
      <c r="D1881" s="50"/>
      <c r="E1881" s="50"/>
      <c r="F1881" s="50"/>
    </row>
    <row r="1882" spans="1:6">
      <c r="A1882" s="50" t="s">
        <v>3044</v>
      </c>
      <c r="B1882" s="50" t="s">
        <v>2632</v>
      </c>
      <c r="C1882" s="50"/>
      <c r="D1882" s="50"/>
      <c r="E1882" s="50"/>
      <c r="F1882" s="50"/>
    </row>
    <row r="1883" spans="1:6">
      <c r="A1883" s="50" t="s">
        <v>3045</v>
      </c>
      <c r="B1883" s="50" t="s">
        <v>3000</v>
      </c>
      <c r="C1883" s="50"/>
      <c r="D1883" s="50"/>
      <c r="E1883" s="50"/>
      <c r="F1883" s="50"/>
    </row>
    <row r="1884" spans="1:6">
      <c r="A1884" s="50" t="s">
        <v>3046</v>
      </c>
      <c r="B1884" s="50" t="s">
        <v>3000</v>
      </c>
      <c r="C1884" s="50"/>
      <c r="D1884" s="50"/>
      <c r="E1884" s="50"/>
      <c r="F1884" s="50"/>
    </row>
    <row r="1885" spans="1:6">
      <c r="A1885" s="50" t="s">
        <v>3047</v>
      </c>
      <c r="B1885" s="50" t="s">
        <v>3000</v>
      </c>
      <c r="C1885" s="50"/>
      <c r="D1885" s="50"/>
      <c r="E1885" s="50"/>
      <c r="F1885" s="50"/>
    </row>
    <row r="1886" spans="1:6">
      <c r="A1886" s="50" t="s">
        <v>3048</v>
      </c>
      <c r="B1886" s="50" t="s">
        <v>3000</v>
      </c>
      <c r="C1886" s="50"/>
      <c r="D1886" s="50"/>
      <c r="E1886" s="50"/>
      <c r="F1886" s="50"/>
    </row>
    <row r="1887" spans="1:6">
      <c r="A1887" s="50" t="s">
        <v>3049</v>
      </c>
      <c r="B1887" s="50" t="s">
        <v>3000</v>
      </c>
      <c r="C1887" s="50"/>
      <c r="D1887" s="50"/>
      <c r="E1887" s="50"/>
      <c r="F1887" s="50"/>
    </row>
    <row r="1888" spans="1:6">
      <c r="A1888" s="50" t="s">
        <v>3050</v>
      </c>
      <c r="B1888" s="50" t="s">
        <v>3000</v>
      </c>
      <c r="C1888" s="50"/>
      <c r="D1888" s="50"/>
      <c r="E1888" s="50"/>
      <c r="F1888" s="50"/>
    </row>
    <row r="1889" spans="1:6">
      <c r="A1889" s="50" t="s">
        <v>3051</v>
      </c>
      <c r="B1889" s="50" t="s">
        <v>3000</v>
      </c>
      <c r="C1889" s="50"/>
      <c r="D1889" s="50"/>
      <c r="E1889" s="50"/>
      <c r="F1889" s="50"/>
    </row>
    <row r="1890" spans="1:6">
      <c r="A1890" s="50" t="s">
        <v>3052</v>
      </c>
      <c r="B1890" s="50" t="s">
        <v>3000</v>
      </c>
      <c r="C1890" s="50"/>
      <c r="D1890" s="50"/>
      <c r="E1890" s="50"/>
      <c r="F1890" s="50"/>
    </row>
    <row r="1891" spans="1:6">
      <c r="A1891" s="50" t="s">
        <v>3053</v>
      </c>
      <c r="B1891" s="50" t="s">
        <v>2632</v>
      </c>
      <c r="C1891" s="50"/>
      <c r="D1891" s="50"/>
      <c r="E1891" s="50"/>
      <c r="F1891" s="50"/>
    </row>
    <row r="1892" spans="1:6">
      <c r="A1892" s="50" t="s">
        <v>3054</v>
      </c>
      <c r="B1892" s="50" t="s">
        <v>2632</v>
      </c>
      <c r="C1892" s="50"/>
      <c r="D1892" s="50"/>
      <c r="E1892" s="50"/>
      <c r="F1892" s="50"/>
    </row>
    <row r="1893" spans="1:6">
      <c r="A1893" s="50" t="s">
        <v>3055</v>
      </c>
      <c r="B1893" s="50" t="s">
        <v>3000</v>
      </c>
      <c r="C1893" s="50"/>
      <c r="D1893" s="50"/>
      <c r="E1893" s="50"/>
      <c r="F1893" s="50"/>
    </row>
    <row r="1894" spans="1:6">
      <c r="A1894" s="50" t="s">
        <v>3056</v>
      </c>
      <c r="B1894" s="50" t="s">
        <v>2464</v>
      </c>
      <c r="C1894" s="50"/>
      <c r="D1894" s="50"/>
      <c r="E1894" s="50"/>
      <c r="F1894" s="50"/>
    </row>
    <row r="1895" spans="1:6">
      <c r="A1895" s="50" t="s">
        <v>3057</v>
      </c>
      <c r="B1895" s="50" t="s">
        <v>3000</v>
      </c>
      <c r="C1895" s="50"/>
      <c r="D1895" s="50"/>
      <c r="E1895" s="50"/>
      <c r="F1895" s="50"/>
    </row>
    <row r="1896" spans="1:6">
      <c r="A1896" s="50" t="s">
        <v>3058</v>
      </c>
      <c r="B1896" s="50" t="s">
        <v>3000</v>
      </c>
      <c r="C1896" s="50"/>
      <c r="D1896" s="50"/>
      <c r="E1896" s="50"/>
      <c r="F1896" s="50"/>
    </row>
    <row r="1897" spans="1:6">
      <c r="A1897" s="50" t="s">
        <v>3059</v>
      </c>
      <c r="B1897" s="50" t="s">
        <v>2632</v>
      </c>
      <c r="C1897" s="50"/>
      <c r="D1897" s="50"/>
      <c r="E1897" s="50"/>
      <c r="F1897" s="50"/>
    </row>
    <row r="1898" spans="1:6">
      <c r="A1898" s="50" t="s">
        <v>3060</v>
      </c>
      <c r="B1898" s="50" t="s">
        <v>2632</v>
      </c>
      <c r="C1898" s="50"/>
      <c r="D1898" s="50"/>
      <c r="E1898" s="50"/>
      <c r="F1898" s="50"/>
    </row>
    <row r="1899" spans="1:6">
      <c r="A1899" s="50" t="s">
        <v>3061</v>
      </c>
      <c r="B1899" s="50" t="s">
        <v>2632</v>
      </c>
      <c r="C1899" s="50"/>
      <c r="D1899" s="50"/>
      <c r="E1899" s="50"/>
      <c r="F1899" s="50"/>
    </row>
    <row r="1900" spans="1:6">
      <c r="A1900" s="50" t="s">
        <v>3062</v>
      </c>
      <c r="B1900" s="50" t="s">
        <v>2632</v>
      </c>
      <c r="C1900" s="50"/>
      <c r="D1900" s="50"/>
      <c r="E1900" s="50"/>
      <c r="F1900" s="50"/>
    </row>
    <row r="1901" spans="1:6">
      <c r="A1901" s="50" t="s">
        <v>3063</v>
      </c>
      <c r="B1901" s="50" t="s">
        <v>2632</v>
      </c>
      <c r="C1901" s="50"/>
      <c r="D1901" s="50"/>
      <c r="E1901" s="50"/>
      <c r="F1901" s="50"/>
    </row>
    <row r="1902" spans="1:6">
      <c r="A1902" s="50" t="s">
        <v>3064</v>
      </c>
      <c r="B1902" s="50" t="s">
        <v>2632</v>
      </c>
      <c r="C1902" s="50"/>
      <c r="D1902" s="50"/>
      <c r="E1902" s="50"/>
      <c r="F1902" s="50"/>
    </row>
    <row r="1903" spans="1:6">
      <c r="A1903" s="50" t="s">
        <v>3065</v>
      </c>
      <c r="B1903" s="50" t="s">
        <v>2632</v>
      </c>
      <c r="C1903" s="50"/>
      <c r="D1903" s="50"/>
      <c r="E1903" s="50"/>
      <c r="F1903" s="50"/>
    </row>
    <row r="1904" spans="1:6">
      <c r="A1904" s="50" t="s">
        <v>3066</v>
      </c>
      <c r="B1904" s="50" t="s">
        <v>2632</v>
      </c>
      <c r="C1904" s="50"/>
      <c r="D1904" s="50"/>
      <c r="E1904" s="50"/>
      <c r="F1904" s="50"/>
    </row>
    <row r="1905" spans="1:6">
      <c r="A1905" s="50" t="s">
        <v>3067</v>
      </c>
      <c r="B1905" s="50" t="s">
        <v>2632</v>
      </c>
      <c r="C1905" s="50"/>
      <c r="D1905" s="50"/>
      <c r="E1905" s="50"/>
      <c r="F1905" s="50"/>
    </row>
    <row r="1906" spans="1:6">
      <c r="A1906" s="50" t="s">
        <v>3068</v>
      </c>
      <c r="B1906" s="50" t="s">
        <v>2632</v>
      </c>
      <c r="C1906" s="50"/>
      <c r="D1906" s="50"/>
      <c r="E1906" s="50"/>
      <c r="F1906" s="50"/>
    </row>
    <row r="1907" spans="1:6">
      <c r="A1907" s="50" t="s">
        <v>3069</v>
      </c>
      <c r="B1907" s="50" t="s">
        <v>2632</v>
      </c>
      <c r="C1907" s="50"/>
      <c r="D1907" s="50"/>
      <c r="E1907" s="50"/>
      <c r="F1907" s="50"/>
    </row>
    <row r="1908" spans="1:6">
      <c r="A1908" s="50" t="s">
        <v>3070</v>
      </c>
      <c r="B1908" s="50" t="s">
        <v>2632</v>
      </c>
      <c r="C1908" s="50"/>
      <c r="D1908" s="50"/>
      <c r="E1908" s="50"/>
      <c r="F1908" s="50"/>
    </row>
    <row r="1909" spans="1:6">
      <c r="A1909" s="50" t="s">
        <v>3071</v>
      </c>
      <c r="B1909" s="50" t="s">
        <v>2632</v>
      </c>
      <c r="C1909" s="50"/>
      <c r="D1909" s="50"/>
      <c r="E1909" s="50"/>
      <c r="F1909" s="50"/>
    </row>
    <row r="1910" spans="1:6">
      <c r="A1910" s="50" t="s">
        <v>3072</v>
      </c>
      <c r="B1910" s="50" t="s">
        <v>2632</v>
      </c>
      <c r="C1910" s="50"/>
      <c r="D1910" s="50"/>
      <c r="E1910" s="50"/>
      <c r="F1910" s="50"/>
    </row>
    <row r="1911" spans="1:6">
      <c r="A1911" s="50" t="s">
        <v>3073</v>
      </c>
      <c r="B1911" s="50" t="s">
        <v>2632</v>
      </c>
      <c r="C1911" s="50"/>
      <c r="D1911" s="50"/>
      <c r="E1911" s="50"/>
      <c r="F1911" s="50"/>
    </row>
    <row r="1912" spans="1:6">
      <c r="A1912" s="50" t="s">
        <v>3074</v>
      </c>
      <c r="B1912" s="50" t="s">
        <v>2632</v>
      </c>
      <c r="C1912" s="50"/>
      <c r="D1912" s="50"/>
      <c r="E1912" s="50"/>
      <c r="F1912" s="50"/>
    </row>
    <row r="1913" spans="1:6">
      <c r="A1913" s="50" t="s">
        <v>3075</v>
      </c>
      <c r="B1913" s="50" t="s">
        <v>2632</v>
      </c>
      <c r="C1913" s="50"/>
      <c r="D1913" s="50"/>
      <c r="E1913" s="50"/>
      <c r="F1913" s="50"/>
    </row>
    <row r="1914" spans="1:6">
      <c r="A1914" s="50" t="s">
        <v>3076</v>
      </c>
      <c r="B1914" s="50" t="s">
        <v>2632</v>
      </c>
      <c r="C1914" s="50"/>
      <c r="D1914" s="50"/>
      <c r="E1914" s="50"/>
      <c r="F1914" s="50"/>
    </row>
    <row r="1915" spans="1:6">
      <c r="A1915" s="50" t="s">
        <v>3077</v>
      </c>
      <c r="B1915" s="50" t="s">
        <v>2632</v>
      </c>
      <c r="C1915" s="50"/>
      <c r="D1915" s="50"/>
      <c r="E1915" s="50"/>
      <c r="F1915" s="50"/>
    </row>
    <row r="1916" spans="1:6">
      <c r="A1916" s="50" t="s">
        <v>3078</v>
      </c>
      <c r="B1916" s="50" t="s">
        <v>2632</v>
      </c>
      <c r="C1916" s="50"/>
      <c r="D1916" s="50"/>
      <c r="E1916" s="50"/>
      <c r="F1916" s="50"/>
    </row>
    <row r="1917" spans="1:6">
      <c r="A1917" s="50" t="s">
        <v>3079</v>
      </c>
      <c r="B1917" s="50" t="s">
        <v>2632</v>
      </c>
      <c r="C1917" s="50"/>
      <c r="D1917" s="50"/>
      <c r="E1917" s="50"/>
      <c r="F1917" s="50"/>
    </row>
    <row r="1918" spans="1:6">
      <c r="A1918" s="50" t="s">
        <v>3080</v>
      </c>
      <c r="B1918" s="50" t="s">
        <v>2632</v>
      </c>
      <c r="C1918" s="50"/>
      <c r="D1918" s="50"/>
      <c r="E1918" s="50"/>
      <c r="F1918" s="50"/>
    </row>
    <row r="1919" spans="1:6">
      <c r="A1919" s="50" t="s">
        <v>3081</v>
      </c>
      <c r="B1919" s="50" t="s">
        <v>2632</v>
      </c>
      <c r="C1919" s="50"/>
      <c r="D1919" s="50"/>
      <c r="E1919" s="50"/>
      <c r="F1919" s="50"/>
    </row>
    <row r="1920" spans="1:6">
      <c r="A1920" s="50" t="s">
        <v>3082</v>
      </c>
      <c r="B1920" s="50" t="s">
        <v>2632</v>
      </c>
      <c r="C1920" s="50"/>
      <c r="D1920" s="50"/>
      <c r="E1920" s="50"/>
      <c r="F1920" s="50"/>
    </row>
    <row r="1921" spans="1:6">
      <c r="A1921" s="50" t="s">
        <v>3083</v>
      </c>
      <c r="B1921" s="50" t="s">
        <v>2632</v>
      </c>
      <c r="C1921" s="50"/>
      <c r="D1921" s="50"/>
      <c r="E1921" s="50"/>
      <c r="F1921" s="50"/>
    </row>
    <row r="1922" spans="1:6">
      <c r="A1922" s="50" t="s">
        <v>3084</v>
      </c>
      <c r="B1922" s="50" t="s">
        <v>2632</v>
      </c>
      <c r="C1922" s="50"/>
      <c r="D1922" s="50"/>
      <c r="E1922" s="50"/>
      <c r="F1922" s="50"/>
    </row>
    <row r="1923" spans="1:6">
      <c r="A1923" s="50" t="s">
        <v>3085</v>
      </c>
      <c r="B1923" s="50" t="s">
        <v>2632</v>
      </c>
      <c r="C1923" s="50"/>
      <c r="D1923" s="50"/>
      <c r="E1923" s="50"/>
      <c r="F1923" s="50"/>
    </row>
    <row r="1924" spans="1:6">
      <c r="A1924" s="50" t="s">
        <v>3086</v>
      </c>
      <c r="B1924" s="50" t="s">
        <v>2632</v>
      </c>
      <c r="C1924" s="50"/>
      <c r="D1924" s="50"/>
      <c r="E1924" s="50"/>
      <c r="F1924" s="50"/>
    </row>
    <row r="1925" spans="1:6">
      <c r="A1925" s="50" t="s">
        <v>3087</v>
      </c>
      <c r="B1925" s="50" t="s">
        <v>2632</v>
      </c>
      <c r="C1925" s="50"/>
      <c r="D1925" s="50"/>
      <c r="E1925" s="50"/>
      <c r="F1925" s="50"/>
    </row>
    <row r="1926" spans="1:6">
      <c r="A1926" s="50" t="s">
        <v>3088</v>
      </c>
      <c r="B1926" s="50" t="s">
        <v>2632</v>
      </c>
      <c r="C1926" s="50"/>
      <c r="D1926" s="50"/>
      <c r="E1926" s="50"/>
      <c r="F1926" s="50"/>
    </row>
    <row r="1927" spans="1:6">
      <c r="A1927" s="50" t="s">
        <v>3089</v>
      </c>
      <c r="B1927" s="50" t="s">
        <v>2632</v>
      </c>
      <c r="C1927" s="50"/>
      <c r="D1927" s="50"/>
      <c r="E1927" s="50"/>
      <c r="F1927" s="50"/>
    </row>
    <row r="1928" spans="1:6">
      <c r="A1928" s="50" t="s">
        <v>3090</v>
      </c>
      <c r="B1928" s="50" t="s">
        <v>2632</v>
      </c>
      <c r="C1928" s="50"/>
      <c r="D1928" s="50"/>
      <c r="E1928" s="50"/>
      <c r="F1928" s="50"/>
    </row>
    <row r="1929" spans="1:6">
      <c r="A1929" s="50" t="s">
        <v>3091</v>
      </c>
      <c r="B1929" s="50" t="s">
        <v>2632</v>
      </c>
      <c r="C1929" s="50"/>
      <c r="D1929" s="50"/>
      <c r="E1929" s="50"/>
      <c r="F1929" s="50"/>
    </row>
    <row r="1930" spans="1:6">
      <c r="A1930" s="50" t="s">
        <v>3092</v>
      </c>
      <c r="B1930" s="50" t="s">
        <v>2782</v>
      </c>
      <c r="C1930" s="50"/>
      <c r="D1930" s="50"/>
      <c r="E1930" s="50"/>
      <c r="F1930" s="50"/>
    </row>
    <row r="1931" spans="1:6">
      <c r="A1931" s="50" t="s">
        <v>3093</v>
      </c>
      <c r="B1931" s="50" t="s">
        <v>2632</v>
      </c>
      <c r="C1931" s="50"/>
      <c r="D1931" s="50"/>
      <c r="E1931" s="50"/>
      <c r="F1931" s="50"/>
    </row>
    <row r="1932" spans="1:6">
      <c r="A1932" s="50" t="s">
        <v>3094</v>
      </c>
      <c r="B1932" s="50" t="s">
        <v>2632</v>
      </c>
      <c r="C1932" s="50"/>
      <c r="D1932" s="50"/>
      <c r="E1932" s="50"/>
      <c r="F1932" s="50"/>
    </row>
    <row r="1933" spans="1:6">
      <c r="A1933" s="50" t="s">
        <v>3095</v>
      </c>
      <c r="B1933" s="50" t="s">
        <v>2632</v>
      </c>
      <c r="C1933" s="50"/>
      <c r="D1933" s="50"/>
      <c r="E1933" s="50"/>
      <c r="F1933" s="50"/>
    </row>
    <row r="1934" spans="1:6">
      <c r="A1934" s="50" t="s">
        <v>3096</v>
      </c>
      <c r="B1934" s="50" t="s">
        <v>2632</v>
      </c>
      <c r="C1934" s="50"/>
      <c r="D1934" s="50"/>
      <c r="E1934" s="50"/>
      <c r="F1934" s="50"/>
    </row>
    <row r="1935" spans="1:6">
      <c r="A1935" s="50" t="s">
        <v>3097</v>
      </c>
      <c r="B1935" s="50" t="s">
        <v>2632</v>
      </c>
      <c r="C1935" s="50"/>
      <c r="D1935" s="50"/>
      <c r="E1935" s="50"/>
      <c r="F1935" s="50"/>
    </row>
    <row r="1936" spans="1:6">
      <c r="A1936" s="50" t="s">
        <v>3098</v>
      </c>
      <c r="B1936" s="50" t="s">
        <v>2632</v>
      </c>
      <c r="C1936" s="50"/>
      <c r="D1936" s="50"/>
      <c r="E1936" s="50"/>
      <c r="F1936" s="50"/>
    </row>
    <row r="1937" spans="1:6">
      <c r="A1937" s="50" t="s">
        <v>3099</v>
      </c>
      <c r="B1937" s="50" t="s">
        <v>2632</v>
      </c>
      <c r="C1937" s="50"/>
      <c r="D1937" s="50"/>
      <c r="E1937" s="50"/>
      <c r="F1937" s="50"/>
    </row>
    <row r="1938" spans="1:6">
      <c r="A1938" s="50" t="s">
        <v>3100</v>
      </c>
      <c r="B1938" s="50" t="s">
        <v>2632</v>
      </c>
      <c r="C1938" s="50"/>
      <c r="D1938" s="50"/>
      <c r="E1938" s="50"/>
      <c r="F1938" s="50"/>
    </row>
    <row r="1939" spans="1:6">
      <c r="A1939" s="50" t="s">
        <v>3101</v>
      </c>
      <c r="B1939" s="50" t="s">
        <v>2632</v>
      </c>
      <c r="C1939" s="50"/>
      <c r="D1939" s="50"/>
      <c r="E1939" s="50"/>
      <c r="F1939" s="50"/>
    </row>
    <row r="1940" spans="1:6">
      <c r="A1940" s="50" t="s">
        <v>3102</v>
      </c>
      <c r="B1940" s="50" t="s">
        <v>2632</v>
      </c>
      <c r="C1940" s="50"/>
      <c r="D1940" s="50"/>
      <c r="E1940" s="50"/>
      <c r="F1940" s="50"/>
    </row>
    <row r="1941" spans="1:6">
      <c r="A1941" s="50" t="s">
        <v>3103</v>
      </c>
      <c r="B1941" s="50" t="s">
        <v>2632</v>
      </c>
      <c r="C1941" s="50"/>
      <c r="D1941" s="50"/>
      <c r="E1941" s="50"/>
      <c r="F1941" s="50"/>
    </row>
    <row r="1942" spans="1:6">
      <c r="A1942" s="50" t="s">
        <v>3104</v>
      </c>
      <c r="B1942" s="50" t="s">
        <v>2632</v>
      </c>
      <c r="C1942" s="50"/>
      <c r="D1942" s="50"/>
      <c r="E1942" s="50"/>
      <c r="F1942" s="50"/>
    </row>
    <row r="1943" spans="1:6">
      <c r="A1943" s="50" t="s">
        <v>3105</v>
      </c>
      <c r="B1943" s="50" t="s">
        <v>2632</v>
      </c>
      <c r="C1943" s="50"/>
      <c r="D1943" s="50"/>
      <c r="E1943" s="50"/>
      <c r="F1943" s="50"/>
    </row>
    <row r="1944" spans="1:6">
      <c r="A1944" s="50" t="s">
        <v>3106</v>
      </c>
      <c r="B1944" s="50" t="s">
        <v>2632</v>
      </c>
      <c r="C1944" s="50"/>
      <c r="D1944" s="50"/>
      <c r="E1944" s="50"/>
      <c r="F1944" s="50"/>
    </row>
    <row r="1945" spans="1:6">
      <c r="A1945" s="50" t="s">
        <v>3107</v>
      </c>
      <c r="B1945" s="50" t="s">
        <v>2632</v>
      </c>
      <c r="C1945" s="50"/>
      <c r="D1945" s="50"/>
      <c r="E1945" s="50"/>
      <c r="F1945" s="50"/>
    </row>
    <row r="1946" spans="1:6">
      <c r="A1946" s="50" t="s">
        <v>3108</v>
      </c>
      <c r="B1946" s="50" t="s">
        <v>2632</v>
      </c>
      <c r="C1946" s="50"/>
      <c r="D1946" s="50"/>
      <c r="E1946" s="50"/>
      <c r="F1946" s="50"/>
    </row>
    <row r="1947" spans="1:6">
      <c r="A1947" s="50" t="s">
        <v>3109</v>
      </c>
      <c r="B1947" s="50" t="s">
        <v>2632</v>
      </c>
      <c r="C1947" s="50"/>
      <c r="D1947" s="50"/>
      <c r="E1947" s="50"/>
      <c r="F1947" s="50"/>
    </row>
    <row r="1948" spans="1:6">
      <c r="A1948" s="50" t="s">
        <v>3110</v>
      </c>
      <c r="B1948" s="50" t="s">
        <v>2632</v>
      </c>
      <c r="C1948" s="50"/>
      <c r="D1948" s="50"/>
      <c r="E1948" s="50"/>
      <c r="F1948" s="50"/>
    </row>
    <row r="1949" spans="1:6">
      <c r="A1949" s="50" t="s">
        <v>3111</v>
      </c>
      <c r="B1949" s="50" t="s">
        <v>2632</v>
      </c>
      <c r="C1949" s="50"/>
      <c r="D1949" s="50"/>
      <c r="E1949" s="50"/>
      <c r="F1949" s="50"/>
    </row>
    <row r="1950" spans="1:6">
      <c r="A1950" s="50" t="s">
        <v>3112</v>
      </c>
      <c r="B1950" s="50" t="s">
        <v>2632</v>
      </c>
      <c r="C1950" s="50"/>
      <c r="D1950" s="50"/>
      <c r="E1950" s="50"/>
      <c r="F1950" s="50"/>
    </row>
    <row r="1951" spans="1:6">
      <c r="A1951" s="50" t="s">
        <v>3113</v>
      </c>
      <c r="B1951" s="50" t="s">
        <v>2632</v>
      </c>
      <c r="C1951" s="50"/>
      <c r="D1951" s="50"/>
      <c r="E1951" s="50"/>
      <c r="F1951" s="50"/>
    </row>
    <row r="1952" spans="1:6">
      <c r="A1952" s="50" t="s">
        <v>3114</v>
      </c>
      <c r="B1952" s="50" t="s">
        <v>2632</v>
      </c>
      <c r="C1952" s="50"/>
      <c r="D1952" s="50"/>
      <c r="E1952" s="50"/>
      <c r="F1952" s="50"/>
    </row>
    <row r="1953" spans="1:6">
      <c r="A1953" s="50" t="s">
        <v>3115</v>
      </c>
      <c r="B1953" s="50" t="s">
        <v>2632</v>
      </c>
      <c r="C1953" s="50"/>
      <c r="D1953" s="50"/>
      <c r="E1953" s="50"/>
      <c r="F1953" s="50"/>
    </row>
    <row r="1954" spans="1:6">
      <c r="A1954" s="50" t="s">
        <v>3116</v>
      </c>
      <c r="B1954" s="50" t="s">
        <v>2632</v>
      </c>
      <c r="C1954" s="50"/>
      <c r="D1954" s="50"/>
      <c r="E1954" s="50"/>
      <c r="F1954" s="50"/>
    </row>
    <row r="1955" spans="1:6">
      <c r="A1955" s="50" t="s">
        <v>3117</v>
      </c>
      <c r="B1955" s="50" t="s">
        <v>3118</v>
      </c>
      <c r="C1955" s="50"/>
      <c r="D1955" s="50"/>
      <c r="E1955" s="50"/>
      <c r="F1955" s="50"/>
    </row>
    <row r="1956" spans="1:6">
      <c r="A1956" s="50" t="s">
        <v>3119</v>
      </c>
      <c r="B1956" s="50" t="s">
        <v>3118</v>
      </c>
      <c r="C1956" s="50"/>
      <c r="D1956" s="50"/>
      <c r="E1956" s="50"/>
      <c r="F1956" s="50"/>
    </row>
    <row r="1957" spans="1:6">
      <c r="A1957" s="50" t="s">
        <v>3120</v>
      </c>
      <c r="B1957" s="50" t="s">
        <v>3118</v>
      </c>
      <c r="C1957" s="50"/>
      <c r="D1957" s="50"/>
      <c r="E1957" s="50"/>
      <c r="F1957" s="50"/>
    </row>
    <row r="1958" spans="1:6">
      <c r="A1958" s="50" t="s">
        <v>3121</v>
      </c>
      <c r="B1958" s="50" t="s">
        <v>3118</v>
      </c>
      <c r="C1958" s="50"/>
      <c r="D1958" s="50"/>
      <c r="E1958" s="50"/>
      <c r="F1958" s="50"/>
    </row>
    <row r="1959" spans="1:6">
      <c r="A1959" s="50" t="s">
        <v>3122</v>
      </c>
      <c r="B1959" s="50" t="s">
        <v>3118</v>
      </c>
      <c r="C1959" s="50"/>
      <c r="D1959" s="50"/>
      <c r="E1959" s="50"/>
      <c r="F1959" s="50"/>
    </row>
    <row r="1960" spans="1:6">
      <c r="A1960" s="50" t="s">
        <v>3123</v>
      </c>
      <c r="B1960" s="50" t="s">
        <v>3118</v>
      </c>
      <c r="C1960" s="50"/>
      <c r="D1960" s="50"/>
      <c r="E1960" s="50"/>
      <c r="F1960" s="50"/>
    </row>
    <row r="1961" spans="1:6">
      <c r="A1961" s="50" t="s">
        <v>3124</v>
      </c>
      <c r="B1961" s="50" t="s">
        <v>3118</v>
      </c>
      <c r="C1961" s="50"/>
      <c r="D1961" s="50"/>
      <c r="E1961" s="50"/>
      <c r="F1961" s="50"/>
    </row>
    <row r="1962" spans="1:6">
      <c r="A1962" s="50" t="s">
        <v>3125</v>
      </c>
      <c r="B1962" s="50" t="s">
        <v>3118</v>
      </c>
      <c r="C1962" s="50"/>
      <c r="D1962" s="50"/>
      <c r="E1962" s="50"/>
      <c r="F1962" s="50"/>
    </row>
    <row r="1963" spans="1:6">
      <c r="A1963" s="50" t="s">
        <v>3126</v>
      </c>
      <c r="B1963" s="50" t="s">
        <v>3118</v>
      </c>
      <c r="C1963" s="50"/>
      <c r="D1963" s="50"/>
      <c r="E1963" s="50"/>
      <c r="F1963" s="50"/>
    </row>
    <row r="1964" spans="1:6">
      <c r="A1964" s="50" t="s">
        <v>3127</v>
      </c>
      <c r="B1964" s="50" t="s">
        <v>3118</v>
      </c>
      <c r="C1964" s="50"/>
      <c r="D1964" s="50"/>
      <c r="E1964" s="50"/>
      <c r="F1964" s="50"/>
    </row>
    <row r="1965" spans="1:6">
      <c r="A1965" s="50" t="s">
        <v>3128</v>
      </c>
      <c r="B1965" s="50" t="s">
        <v>3129</v>
      </c>
      <c r="C1965" s="50"/>
      <c r="D1965" s="50"/>
      <c r="E1965" s="50"/>
      <c r="F1965" s="50"/>
    </row>
    <row r="1966" spans="1:6">
      <c r="A1966" s="50" t="s">
        <v>3130</v>
      </c>
      <c r="B1966" s="50" t="s">
        <v>3118</v>
      </c>
      <c r="C1966" s="50"/>
      <c r="D1966" s="50"/>
      <c r="E1966" s="50"/>
      <c r="F1966" s="50"/>
    </row>
    <row r="1967" spans="1:6">
      <c r="A1967" s="50" t="s">
        <v>3131</v>
      </c>
      <c r="B1967" s="50" t="s">
        <v>3118</v>
      </c>
      <c r="C1967" s="50"/>
      <c r="D1967" s="50"/>
      <c r="E1967" s="50"/>
      <c r="F1967" s="50"/>
    </row>
    <row r="1968" spans="1:6">
      <c r="A1968" s="50" t="s">
        <v>3132</v>
      </c>
      <c r="B1968" s="50" t="s">
        <v>3118</v>
      </c>
      <c r="C1968" s="50"/>
      <c r="D1968" s="50"/>
      <c r="E1968" s="50"/>
      <c r="F1968" s="50"/>
    </row>
    <row r="1969" spans="1:6">
      <c r="A1969" s="50" t="s">
        <v>3133</v>
      </c>
      <c r="B1969" s="50" t="s">
        <v>3129</v>
      </c>
      <c r="C1969" s="50"/>
      <c r="D1969" s="50"/>
      <c r="E1969" s="50"/>
      <c r="F1969" s="50"/>
    </row>
    <row r="1970" spans="1:6">
      <c r="A1970" s="50" t="s">
        <v>3134</v>
      </c>
      <c r="B1970" s="50" t="s">
        <v>3129</v>
      </c>
      <c r="C1970" s="50"/>
      <c r="D1970" s="50"/>
      <c r="E1970" s="50"/>
      <c r="F1970" s="50"/>
    </row>
    <row r="1971" spans="1:6">
      <c r="A1971" s="50" t="s">
        <v>3135</v>
      </c>
      <c r="B1971" s="50" t="s">
        <v>3129</v>
      </c>
      <c r="C1971" s="50"/>
      <c r="D1971" s="50"/>
      <c r="E1971" s="50"/>
      <c r="F1971" s="50"/>
    </row>
    <row r="1972" spans="1:6">
      <c r="A1972" s="50" t="s">
        <v>3136</v>
      </c>
      <c r="B1972" s="50" t="s">
        <v>2414</v>
      </c>
      <c r="C1972" s="50"/>
      <c r="D1972" s="50"/>
      <c r="E1972" s="50"/>
      <c r="F1972" s="50"/>
    </row>
    <row r="1973" spans="1:6">
      <c r="A1973" s="50" t="s">
        <v>3137</v>
      </c>
      <c r="B1973" s="50" t="s">
        <v>2414</v>
      </c>
      <c r="C1973" s="50"/>
      <c r="D1973" s="50"/>
      <c r="E1973" s="50"/>
      <c r="F1973" s="50"/>
    </row>
    <row r="1974" spans="1:6">
      <c r="A1974" s="50" t="s">
        <v>3138</v>
      </c>
      <c r="B1974" s="50" t="s">
        <v>2414</v>
      </c>
      <c r="C1974" s="50"/>
      <c r="D1974" s="50"/>
      <c r="E1974" s="50"/>
      <c r="F1974" s="50"/>
    </row>
    <row r="1975" spans="1:6">
      <c r="A1975" s="50" t="s">
        <v>3139</v>
      </c>
      <c r="B1975" s="50" t="s">
        <v>2414</v>
      </c>
      <c r="C1975" s="50"/>
      <c r="D1975" s="50"/>
      <c r="E1975" s="50"/>
      <c r="F1975" s="50"/>
    </row>
    <row r="1976" spans="1:6">
      <c r="A1976" s="50" t="s">
        <v>3140</v>
      </c>
      <c r="B1976" s="50" t="s">
        <v>2414</v>
      </c>
      <c r="C1976" s="50"/>
      <c r="D1976" s="50"/>
      <c r="E1976" s="50"/>
      <c r="F1976" s="50"/>
    </row>
    <row r="1977" spans="1:6">
      <c r="A1977" s="50" t="s">
        <v>3141</v>
      </c>
      <c r="B1977" s="50" t="s">
        <v>2414</v>
      </c>
      <c r="C1977" s="50"/>
      <c r="D1977" s="50"/>
      <c r="E1977" s="50"/>
      <c r="F1977" s="50"/>
    </row>
    <row r="1978" spans="1:6">
      <c r="A1978" s="50" t="s">
        <v>3142</v>
      </c>
      <c r="B1978" s="50" t="s">
        <v>3129</v>
      </c>
      <c r="C1978" s="50"/>
      <c r="D1978" s="50"/>
      <c r="E1978" s="50"/>
      <c r="F1978" s="50"/>
    </row>
    <row r="1979" spans="1:6">
      <c r="A1979" s="50" t="s">
        <v>3143</v>
      </c>
      <c r="B1979" s="50" t="s">
        <v>2414</v>
      </c>
      <c r="C1979" s="50"/>
      <c r="D1979" s="50"/>
      <c r="E1979" s="50"/>
      <c r="F1979" s="50"/>
    </row>
    <row r="1980" spans="1:6">
      <c r="A1980" s="50" t="s">
        <v>3144</v>
      </c>
      <c r="B1980" s="50" t="s">
        <v>2414</v>
      </c>
      <c r="C1980" s="50"/>
      <c r="D1980" s="50"/>
      <c r="E1980" s="50"/>
      <c r="F1980" s="50"/>
    </row>
    <row r="1981" spans="1:6">
      <c r="A1981" s="50" t="s">
        <v>3145</v>
      </c>
      <c r="B1981" s="50" t="s">
        <v>3129</v>
      </c>
      <c r="C1981" s="50"/>
      <c r="D1981" s="50"/>
      <c r="E1981" s="50"/>
      <c r="F1981" s="50"/>
    </row>
    <row r="1982" spans="1:6">
      <c r="A1982" s="50" t="s">
        <v>3146</v>
      </c>
      <c r="B1982" s="50" t="s">
        <v>3129</v>
      </c>
      <c r="C1982" s="50"/>
      <c r="D1982" s="50"/>
      <c r="E1982" s="50"/>
      <c r="F1982" s="50"/>
    </row>
    <row r="1983" spans="1:6">
      <c r="A1983" s="50" t="s">
        <v>3147</v>
      </c>
      <c r="B1983" s="50" t="s">
        <v>2414</v>
      </c>
      <c r="C1983" s="50"/>
      <c r="D1983" s="50"/>
      <c r="E1983" s="50"/>
      <c r="F1983" s="50"/>
    </row>
    <row r="1984" spans="1:6">
      <c r="A1984" s="50" t="s">
        <v>3148</v>
      </c>
      <c r="B1984" s="50" t="s">
        <v>2414</v>
      </c>
      <c r="C1984" s="50"/>
      <c r="D1984" s="50"/>
      <c r="E1984" s="50"/>
      <c r="F1984" s="50"/>
    </row>
    <row r="1985" spans="1:6">
      <c r="A1985" s="50" t="s">
        <v>3149</v>
      </c>
      <c r="B1985" s="50" t="s">
        <v>3118</v>
      </c>
      <c r="C1985" s="50"/>
      <c r="D1985" s="50"/>
      <c r="E1985" s="50"/>
      <c r="F1985" s="50"/>
    </row>
    <row r="1986" spans="1:6">
      <c r="A1986" s="50" t="s">
        <v>3150</v>
      </c>
      <c r="B1986" s="50" t="s">
        <v>3129</v>
      </c>
      <c r="C1986" s="50"/>
      <c r="D1986" s="50"/>
      <c r="E1986" s="50"/>
      <c r="F1986" s="50"/>
    </row>
    <row r="1987" spans="1:6">
      <c r="A1987" s="50" t="s">
        <v>3151</v>
      </c>
      <c r="B1987" s="50" t="s">
        <v>3129</v>
      </c>
      <c r="C1987" s="50"/>
      <c r="D1987" s="50"/>
      <c r="E1987" s="50"/>
      <c r="F1987" s="50"/>
    </row>
    <row r="1988" spans="1:6">
      <c r="A1988" s="50" t="s">
        <v>3152</v>
      </c>
      <c r="B1988" s="50" t="s">
        <v>3129</v>
      </c>
      <c r="C1988" s="50"/>
      <c r="D1988" s="50"/>
      <c r="E1988" s="50"/>
      <c r="F1988" s="50"/>
    </row>
    <row r="1989" spans="1:6">
      <c r="A1989" s="50" t="s">
        <v>3153</v>
      </c>
      <c r="B1989" s="50" t="s">
        <v>3129</v>
      </c>
      <c r="C1989" s="50"/>
      <c r="D1989" s="50"/>
      <c r="E1989" s="50"/>
      <c r="F1989" s="50"/>
    </row>
    <row r="1990" spans="1:6">
      <c r="A1990" s="50" t="s">
        <v>3154</v>
      </c>
      <c r="B1990" s="50" t="s">
        <v>3129</v>
      </c>
      <c r="C1990" s="50"/>
      <c r="D1990" s="50"/>
      <c r="E1990" s="50"/>
      <c r="F1990" s="50"/>
    </row>
    <row r="1991" spans="1:6">
      <c r="A1991" s="50" t="s">
        <v>3155</v>
      </c>
      <c r="B1991" s="50" t="s">
        <v>2414</v>
      </c>
      <c r="C1991" s="50"/>
      <c r="D1991" s="50"/>
      <c r="E1991" s="50"/>
      <c r="F1991" s="50"/>
    </row>
    <row r="1992" spans="1:6">
      <c r="A1992" s="50" t="s">
        <v>3156</v>
      </c>
      <c r="B1992" s="50" t="s">
        <v>2414</v>
      </c>
      <c r="C1992" s="50"/>
      <c r="D1992" s="50"/>
      <c r="E1992" s="50"/>
      <c r="F1992" s="50"/>
    </row>
    <row r="1993" spans="1:6">
      <c r="A1993" s="50" t="s">
        <v>3157</v>
      </c>
      <c r="B1993" s="50" t="s">
        <v>2414</v>
      </c>
      <c r="C1993" s="50"/>
      <c r="D1993" s="50"/>
      <c r="E1993" s="50"/>
      <c r="F1993" s="50"/>
    </row>
    <row r="1994" spans="1:6">
      <c r="A1994" s="50" t="s">
        <v>3158</v>
      </c>
      <c r="B1994" s="50" t="s">
        <v>2414</v>
      </c>
      <c r="C1994" s="50"/>
      <c r="D1994" s="50"/>
      <c r="E1994" s="50"/>
      <c r="F1994" s="50"/>
    </row>
    <row r="1995" spans="1:6">
      <c r="A1995" s="50" t="s">
        <v>3159</v>
      </c>
      <c r="B1995" s="50" t="s">
        <v>2414</v>
      </c>
      <c r="C1995" s="50"/>
      <c r="D1995" s="50"/>
      <c r="E1995" s="50"/>
      <c r="F1995" s="50"/>
    </row>
    <row r="1996" spans="1:6">
      <c r="A1996" s="50" t="s">
        <v>3160</v>
      </c>
      <c r="B1996" s="50" t="s">
        <v>2414</v>
      </c>
      <c r="C1996" s="50"/>
      <c r="D1996" s="50"/>
      <c r="E1996" s="50"/>
      <c r="F1996" s="50"/>
    </row>
    <row r="1997" spans="1:6">
      <c r="A1997" s="50" t="s">
        <v>3161</v>
      </c>
      <c r="B1997" s="50" t="s">
        <v>2414</v>
      </c>
      <c r="C1997" s="50"/>
      <c r="D1997" s="50"/>
      <c r="E1997" s="50"/>
      <c r="F1997" s="50"/>
    </row>
    <row r="1998" spans="1:6">
      <c r="A1998" s="50" t="s">
        <v>3162</v>
      </c>
      <c r="B1998" s="50" t="s">
        <v>3129</v>
      </c>
      <c r="C1998" s="50"/>
      <c r="D1998" s="50"/>
      <c r="E1998" s="50"/>
      <c r="F1998" s="50"/>
    </row>
    <row r="1999" spans="1:6">
      <c r="A1999" s="50" t="s">
        <v>3163</v>
      </c>
      <c r="B1999" s="50" t="s">
        <v>2414</v>
      </c>
      <c r="C1999" s="50"/>
      <c r="D1999" s="50"/>
      <c r="E1999" s="50"/>
      <c r="F1999" s="50"/>
    </row>
    <row r="2000" spans="1:6">
      <c r="A2000" s="50" t="s">
        <v>3164</v>
      </c>
      <c r="B2000" s="50" t="s">
        <v>2414</v>
      </c>
      <c r="C2000" s="50"/>
      <c r="D2000" s="50"/>
      <c r="E2000" s="50"/>
      <c r="F2000" s="50"/>
    </row>
    <row r="2001" spans="1:6">
      <c r="A2001" s="50" t="s">
        <v>3165</v>
      </c>
      <c r="B2001" s="50" t="s">
        <v>2414</v>
      </c>
      <c r="C2001" s="50"/>
      <c r="D2001" s="50"/>
      <c r="E2001" s="50"/>
      <c r="F2001" s="50"/>
    </row>
    <row r="2002" spans="1:6">
      <c r="A2002" s="50" t="s">
        <v>3166</v>
      </c>
      <c r="B2002" s="50" t="s">
        <v>3129</v>
      </c>
      <c r="C2002" s="50"/>
      <c r="D2002" s="50"/>
      <c r="E2002" s="50"/>
      <c r="F2002" s="50"/>
    </row>
    <row r="2003" spans="1:6">
      <c r="A2003" s="50" t="s">
        <v>3167</v>
      </c>
      <c r="B2003" s="50" t="s">
        <v>3118</v>
      </c>
      <c r="C2003" s="50"/>
      <c r="D2003" s="50"/>
      <c r="E2003" s="50"/>
      <c r="F2003" s="50"/>
    </row>
    <row r="2004" spans="1:6">
      <c r="A2004" s="50" t="s">
        <v>3168</v>
      </c>
      <c r="B2004" s="50" t="s">
        <v>3118</v>
      </c>
      <c r="C2004" s="50"/>
      <c r="D2004" s="50"/>
      <c r="E2004" s="50"/>
      <c r="F2004" s="50"/>
    </row>
    <row r="2005" spans="1:6">
      <c r="A2005" s="50" t="s">
        <v>3169</v>
      </c>
      <c r="B2005" s="50" t="s">
        <v>3129</v>
      </c>
      <c r="C2005" s="50"/>
      <c r="D2005" s="50"/>
      <c r="E2005" s="50"/>
      <c r="F2005" s="50"/>
    </row>
    <row r="2006" spans="1:6">
      <c r="A2006" s="50" t="s">
        <v>3170</v>
      </c>
      <c r="B2006" s="50" t="s">
        <v>3118</v>
      </c>
      <c r="C2006" s="50"/>
      <c r="D2006" s="50"/>
      <c r="E2006" s="50"/>
      <c r="F2006" s="50"/>
    </row>
    <row r="2007" spans="1:6">
      <c r="A2007" s="50" t="s">
        <v>3171</v>
      </c>
      <c r="B2007" s="50" t="s">
        <v>2464</v>
      </c>
      <c r="C2007" s="50"/>
      <c r="D2007" s="50"/>
      <c r="E2007" s="50"/>
      <c r="F2007" s="50"/>
    </row>
    <row r="2008" spans="1:6">
      <c r="A2008" s="50" t="s">
        <v>3172</v>
      </c>
      <c r="B2008" s="50" t="s">
        <v>2464</v>
      </c>
      <c r="C2008" s="50"/>
      <c r="D2008" s="50"/>
      <c r="E2008" s="50"/>
      <c r="F2008" s="50"/>
    </row>
    <row r="2009" spans="1:6">
      <c r="A2009" s="50" t="s">
        <v>3173</v>
      </c>
      <c r="B2009" s="50" t="s">
        <v>3174</v>
      </c>
      <c r="C2009" s="50"/>
      <c r="D2009" s="50"/>
      <c r="E2009" s="50"/>
      <c r="F2009" s="50"/>
    </row>
    <row r="2010" spans="1:6">
      <c r="A2010" s="50" t="s">
        <v>3175</v>
      </c>
      <c r="B2010" s="50" t="s">
        <v>2414</v>
      </c>
      <c r="C2010" s="50"/>
      <c r="D2010" s="50"/>
      <c r="E2010" s="50"/>
      <c r="F2010" s="50"/>
    </row>
    <row r="2011" spans="1:6">
      <c r="A2011" s="50" t="s">
        <v>3176</v>
      </c>
      <c r="B2011" s="50" t="s">
        <v>2414</v>
      </c>
      <c r="C2011" s="50"/>
      <c r="D2011" s="50"/>
      <c r="E2011" s="50"/>
      <c r="F2011" s="50"/>
    </row>
    <row r="2012" spans="1:6">
      <c r="A2012" s="50" t="s">
        <v>3177</v>
      </c>
      <c r="B2012" s="50" t="s">
        <v>3174</v>
      </c>
      <c r="C2012" s="50"/>
      <c r="D2012" s="50"/>
      <c r="E2012" s="50"/>
      <c r="F2012" s="50"/>
    </row>
    <row r="2013" spans="1:6">
      <c r="A2013" s="50" t="s">
        <v>3178</v>
      </c>
      <c r="B2013" s="50" t="s">
        <v>2414</v>
      </c>
      <c r="C2013" s="50"/>
      <c r="D2013" s="50"/>
      <c r="E2013" s="50"/>
      <c r="F2013" s="50"/>
    </row>
    <row r="2014" spans="1:6">
      <c r="A2014" s="50" t="s">
        <v>3179</v>
      </c>
      <c r="B2014" s="50" t="s">
        <v>2414</v>
      </c>
      <c r="C2014" s="50"/>
      <c r="D2014" s="50"/>
      <c r="E2014" s="50"/>
      <c r="F2014" s="50"/>
    </row>
    <row r="2015" spans="1:6">
      <c r="A2015" s="50" t="s">
        <v>3180</v>
      </c>
      <c r="B2015" s="50" t="s">
        <v>2414</v>
      </c>
      <c r="C2015" s="50"/>
      <c r="D2015" s="50"/>
      <c r="E2015" s="50"/>
      <c r="F2015" s="50"/>
    </row>
    <row r="2016" spans="1:6">
      <c r="A2016" s="50" t="s">
        <v>3181</v>
      </c>
      <c r="B2016" s="50" t="s">
        <v>2464</v>
      </c>
      <c r="C2016" s="50"/>
      <c r="D2016" s="50"/>
      <c r="E2016" s="50"/>
      <c r="F2016" s="50"/>
    </row>
    <row r="2017" spans="1:6">
      <c r="A2017" s="50" t="s">
        <v>3182</v>
      </c>
      <c r="B2017" s="50" t="s">
        <v>3174</v>
      </c>
      <c r="C2017" s="50"/>
      <c r="D2017" s="50"/>
      <c r="E2017" s="50"/>
      <c r="F2017" s="50"/>
    </row>
    <row r="2018" spans="1:6">
      <c r="A2018" s="50" t="s">
        <v>3183</v>
      </c>
      <c r="B2018" s="50" t="s">
        <v>2464</v>
      </c>
      <c r="C2018" s="50"/>
      <c r="D2018" s="50"/>
      <c r="E2018" s="50"/>
      <c r="F2018" s="50"/>
    </row>
    <row r="2019" spans="1:6">
      <c r="A2019" s="50" t="s">
        <v>3184</v>
      </c>
      <c r="B2019" s="50" t="s">
        <v>3174</v>
      </c>
      <c r="C2019" s="50"/>
      <c r="D2019" s="50"/>
      <c r="E2019" s="50"/>
      <c r="F2019" s="50"/>
    </row>
    <row r="2020" spans="1:6">
      <c r="A2020" s="50" t="s">
        <v>3185</v>
      </c>
      <c r="B2020" s="50" t="s">
        <v>2464</v>
      </c>
      <c r="C2020" s="50"/>
      <c r="D2020" s="50"/>
      <c r="E2020" s="50"/>
      <c r="F2020" s="50"/>
    </row>
    <row r="2021" spans="1:6">
      <c r="A2021" s="50" t="s">
        <v>3186</v>
      </c>
      <c r="B2021" s="50" t="s">
        <v>2414</v>
      </c>
      <c r="C2021" s="50"/>
      <c r="D2021" s="50"/>
      <c r="E2021" s="50"/>
      <c r="F2021" s="50"/>
    </row>
    <row r="2022" spans="1:6">
      <c r="A2022" s="50" t="s">
        <v>3187</v>
      </c>
      <c r="B2022" s="50" t="s">
        <v>3174</v>
      </c>
      <c r="C2022" s="50"/>
      <c r="D2022" s="50"/>
      <c r="E2022" s="50"/>
      <c r="F2022" s="50"/>
    </row>
    <row r="2023" spans="1:6">
      <c r="A2023" s="50" t="s">
        <v>3188</v>
      </c>
      <c r="B2023" s="50" t="s">
        <v>3129</v>
      </c>
      <c r="C2023" s="50"/>
      <c r="D2023" s="50"/>
      <c r="E2023" s="50"/>
      <c r="F2023" s="50"/>
    </row>
    <row r="2024" spans="1:6">
      <c r="A2024" s="50" t="s">
        <v>3189</v>
      </c>
      <c r="B2024" s="50" t="s">
        <v>2414</v>
      </c>
      <c r="C2024" s="50"/>
      <c r="D2024" s="50"/>
      <c r="E2024" s="50"/>
      <c r="F2024" s="50"/>
    </row>
    <row r="2025" spans="1:6">
      <c r="A2025" s="50" t="s">
        <v>3190</v>
      </c>
      <c r="B2025" s="50" t="s">
        <v>2464</v>
      </c>
      <c r="C2025" s="50"/>
      <c r="D2025" s="50"/>
      <c r="E2025" s="50"/>
      <c r="F2025" s="50"/>
    </row>
    <row r="2026" spans="1:6">
      <c r="A2026" s="50" t="s">
        <v>3191</v>
      </c>
      <c r="B2026" s="50" t="s">
        <v>3174</v>
      </c>
      <c r="C2026" s="50"/>
      <c r="D2026" s="50"/>
      <c r="E2026" s="50"/>
      <c r="F2026" s="50"/>
    </row>
    <row r="2027" spans="1:6">
      <c r="A2027" s="50" t="s">
        <v>3192</v>
      </c>
      <c r="B2027" s="50" t="s">
        <v>2464</v>
      </c>
      <c r="C2027" s="50"/>
      <c r="D2027" s="50"/>
      <c r="E2027" s="50"/>
      <c r="F2027" s="50"/>
    </row>
    <row r="2028" spans="1:6">
      <c r="A2028" s="50" t="s">
        <v>3193</v>
      </c>
      <c r="B2028" s="50" t="s">
        <v>2414</v>
      </c>
      <c r="C2028" s="50"/>
      <c r="D2028" s="50"/>
      <c r="E2028" s="50"/>
      <c r="F2028" s="50"/>
    </row>
    <row r="2029" spans="1:6">
      <c r="A2029" s="50" t="s">
        <v>3194</v>
      </c>
      <c r="B2029" s="50" t="s">
        <v>3174</v>
      </c>
      <c r="C2029" s="50"/>
      <c r="D2029" s="50"/>
      <c r="E2029" s="50"/>
      <c r="F2029" s="50"/>
    </row>
    <row r="2030" spans="1:6">
      <c r="A2030" s="50" t="s">
        <v>3195</v>
      </c>
      <c r="B2030" s="50" t="s">
        <v>2414</v>
      </c>
      <c r="C2030" s="50"/>
      <c r="D2030" s="50"/>
      <c r="E2030" s="50"/>
      <c r="F2030" s="50"/>
    </row>
    <row r="2031" spans="1:6">
      <c r="A2031" s="50" t="s">
        <v>3196</v>
      </c>
      <c r="B2031" s="50" t="s">
        <v>3174</v>
      </c>
      <c r="C2031" s="50"/>
      <c r="D2031" s="50"/>
      <c r="E2031" s="50"/>
      <c r="F2031" s="50"/>
    </row>
    <row r="2032" spans="1:6">
      <c r="A2032" s="50" t="s">
        <v>3197</v>
      </c>
      <c r="B2032" s="50" t="s">
        <v>2414</v>
      </c>
      <c r="C2032" s="50"/>
      <c r="D2032" s="50"/>
      <c r="E2032" s="50"/>
      <c r="F2032" s="50"/>
    </row>
    <row r="2033" spans="1:6">
      <c r="A2033" s="50" t="s">
        <v>3198</v>
      </c>
      <c r="B2033" s="50" t="s">
        <v>3129</v>
      </c>
      <c r="C2033" s="50"/>
      <c r="D2033" s="50"/>
      <c r="E2033" s="50"/>
      <c r="F2033" s="50"/>
    </row>
    <row r="2034" spans="1:6">
      <c r="A2034" s="50" t="s">
        <v>3199</v>
      </c>
      <c r="B2034" s="50" t="s">
        <v>2464</v>
      </c>
      <c r="C2034" s="50"/>
      <c r="D2034" s="50"/>
      <c r="E2034" s="50"/>
      <c r="F2034" s="50"/>
    </row>
    <row r="2035" spans="1:6">
      <c r="A2035" s="50" t="s">
        <v>3200</v>
      </c>
      <c r="B2035" s="50" t="s">
        <v>2464</v>
      </c>
      <c r="C2035" s="50"/>
      <c r="D2035" s="50"/>
      <c r="E2035" s="50"/>
      <c r="F2035" s="50"/>
    </row>
    <row r="2036" spans="1:6">
      <c r="A2036" s="50" t="s">
        <v>3201</v>
      </c>
      <c r="B2036" s="50" t="s">
        <v>2414</v>
      </c>
      <c r="C2036" s="50"/>
      <c r="D2036" s="50"/>
      <c r="E2036" s="50"/>
      <c r="F2036" s="50"/>
    </row>
    <row r="2037" spans="1:6">
      <c r="A2037" s="50" t="s">
        <v>3202</v>
      </c>
      <c r="B2037" s="50" t="s">
        <v>3129</v>
      </c>
      <c r="C2037" s="50"/>
      <c r="D2037" s="50"/>
      <c r="E2037" s="50"/>
      <c r="F2037" s="50"/>
    </row>
    <row r="2038" spans="1:6">
      <c r="A2038" s="50" t="s">
        <v>3203</v>
      </c>
      <c r="B2038" s="50" t="s">
        <v>3129</v>
      </c>
      <c r="C2038" s="50"/>
      <c r="D2038" s="50"/>
      <c r="E2038" s="50"/>
      <c r="F2038" s="50"/>
    </row>
    <row r="2039" spans="1:6">
      <c r="A2039" s="50" t="s">
        <v>3204</v>
      </c>
      <c r="B2039" s="50" t="s">
        <v>2414</v>
      </c>
      <c r="C2039" s="50"/>
      <c r="D2039" s="50"/>
      <c r="E2039" s="50"/>
      <c r="F2039" s="50"/>
    </row>
    <row r="2040" spans="1:6">
      <c r="A2040" s="50" t="s">
        <v>3205</v>
      </c>
      <c r="B2040" s="50" t="s">
        <v>2464</v>
      </c>
      <c r="C2040" s="50"/>
      <c r="D2040" s="50"/>
      <c r="E2040" s="50"/>
      <c r="F2040" s="50"/>
    </row>
    <row r="2041" spans="1:6">
      <c r="A2041" s="50" t="s">
        <v>3206</v>
      </c>
      <c r="B2041" s="50" t="s">
        <v>2464</v>
      </c>
      <c r="C2041" s="50"/>
      <c r="D2041" s="50"/>
      <c r="E2041" s="50"/>
      <c r="F2041" s="50"/>
    </row>
    <row r="2042" spans="1:6">
      <c r="A2042" s="50" t="s">
        <v>3207</v>
      </c>
      <c r="B2042" s="50" t="s">
        <v>2464</v>
      </c>
      <c r="C2042" s="50"/>
      <c r="D2042" s="50"/>
      <c r="E2042" s="50"/>
      <c r="F2042" s="50"/>
    </row>
    <row r="2043" spans="1:6">
      <c r="A2043" s="50" t="s">
        <v>3208</v>
      </c>
      <c r="B2043" s="50" t="s">
        <v>2464</v>
      </c>
      <c r="C2043" s="50"/>
      <c r="D2043" s="50"/>
      <c r="E2043" s="50"/>
      <c r="F2043" s="50"/>
    </row>
    <row r="2044" spans="1:6">
      <c r="A2044" s="50" t="s">
        <v>3209</v>
      </c>
      <c r="B2044" s="50" t="s">
        <v>2414</v>
      </c>
      <c r="C2044" s="50"/>
      <c r="D2044" s="50"/>
      <c r="E2044" s="50"/>
      <c r="F2044" s="50"/>
    </row>
    <row r="2045" spans="1:6">
      <c r="A2045" s="50" t="s">
        <v>3210</v>
      </c>
      <c r="B2045" s="50" t="s">
        <v>2414</v>
      </c>
      <c r="C2045" s="50"/>
      <c r="D2045" s="50"/>
      <c r="E2045" s="50"/>
      <c r="F2045" s="50"/>
    </row>
    <row r="2046" spans="1:6">
      <c r="A2046" s="50" t="s">
        <v>3211</v>
      </c>
      <c r="B2046" s="50" t="s">
        <v>2414</v>
      </c>
      <c r="C2046" s="50"/>
      <c r="D2046" s="50"/>
      <c r="E2046" s="50"/>
      <c r="F2046" s="50"/>
    </row>
    <row r="2047" spans="1:6">
      <c r="A2047" s="50" t="s">
        <v>3212</v>
      </c>
      <c r="B2047" s="50" t="s">
        <v>2464</v>
      </c>
      <c r="C2047" s="50"/>
      <c r="D2047" s="50"/>
      <c r="E2047" s="50"/>
      <c r="F2047" s="50"/>
    </row>
    <row r="2048" spans="1:6">
      <c r="A2048" s="50" t="s">
        <v>3213</v>
      </c>
      <c r="B2048" s="50" t="s">
        <v>3174</v>
      </c>
      <c r="C2048" s="50"/>
      <c r="D2048" s="50"/>
      <c r="E2048" s="50"/>
      <c r="F2048" s="50"/>
    </row>
    <row r="2049" spans="1:6">
      <c r="A2049" s="50" t="s">
        <v>3214</v>
      </c>
      <c r="B2049" s="50" t="s">
        <v>3174</v>
      </c>
      <c r="C2049" s="50"/>
      <c r="D2049" s="50"/>
      <c r="E2049" s="50"/>
      <c r="F2049" s="50"/>
    </row>
    <row r="2050" spans="1:6">
      <c r="A2050" s="50" t="s">
        <v>3215</v>
      </c>
      <c r="B2050" s="50" t="s">
        <v>3174</v>
      </c>
      <c r="C2050" s="50"/>
      <c r="D2050" s="50"/>
      <c r="E2050" s="50"/>
      <c r="F2050" s="50"/>
    </row>
    <row r="2051" spans="1:6">
      <c r="A2051" s="50" t="s">
        <v>3216</v>
      </c>
      <c r="B2051" s="50" t="s">
        <v>3174</v>
      </c>
      <c r="C2051" s="50"/>
      <c r="D2051" s="50"/>
      <c r="E2051" s="50"/>
      <c r="F2051" s="50"/>
    </row>
    <row r="2052" spans="1:6">
      <c r="A2052" s="50" t="s">
        <v>3217</v>
      </c>
      <c r="B2052" s="50" t="s">
        <v>3174</v>
      </c>
      <c r="C2052" s="50"/>
      <c r="D2052" s="50"/>
      <c r="E2052" s="50"/>
      <c r="F2052" s="50"/>
    </row>
    <row r="2053" spans="1:6">
      <c r="A2053" s="50" t="s">
        <v>3218</v>
      </c>
      <c r="B2053" s="50" t="s">
        <v>3174</v>
      </c>
      <c r="C2053" s="50"/>
      <c r="D2053" s="50"/>
      <c r="E2053" s="50"/>
      <c r="F2053" s="50"/>
    </row>
    <row r="2054" spans="1:6">
      <c r="A2054" s="50" t="s">
        <v>3219</v>
      </c>
      <c r="B2054" s="50" t="s">
        <v>3174</v>
      </c>
      <c r="C2054" s="50"/>
      <c r="D2054" s="50"/>
      <c r="E2054" s="50"/>
      <c r="F2054" s="50"/>
    </row>
    <row r="2055" spans="1:6">
      <c r="A2055" s="50" t="s">
        <v>3220</v>
      </c>
      <c r="B2055" s="50" t="s">
        <v>3174</v>
      </c>
      <c r="C2055" s="50"/>
      <c r="D2055" s="50"/>
      <c r="E2055" s="50"/>
      <c r="F2055" s="50"/>
    </row>
    <row r="2056" spans="1:6">
      <c r="A2056" s="50" t="s">
        <v>3221</v>
      </c>
      <c r="B2056" s="50" t="s">
        <v>3174</v>
      </c>
      <c r="C2056" s="50"/>
      <c r="D2056" s="50"/>
      <c r="E2056" s="50"/>
      <c r="F2056" s="50"/>
    </row>
    <row r="2057" spans="1:6">
      <c r="A2057" s="50" t="s">
        <v>3222</v>
      </c>
      <c r="B2057" s="50" t="s">
        <v>3174</v>
      </c>
      <c r="C2057" s="50"/>
      <c r="D2057" s="50"/>
      <c r="E2057" s="50"/>
      <c r="F2057" s="50"/>
    </row>
    <row r="2058" spans="1:6">
      <c r="A2058" s="50" t="s">
        <v>3223</v>
      </c>
      <c r="B2058" s="50" t="s">
        <v>3174</v>
      </c>
      <c r="C2058" s="50"/>
      <c r="D2058" s="50"/>
      <c r="E2058" s="50"/>
      <c r="F2058" s="50"/>
    </row>
    <row r="2059" spans="1:6">
      <c r="A2059" s="50" t="s">
        <v>3224</v>
      </c>
      <c r="B2059" s="50" t="s">
        <v>3174</v>
      </c>
      <c r="C2059" s="50"/>
      <c r="D2059" s="50"/>
      <c r="E2059" s="50"/>
      <c r="F2059" s="50"/>
    </row>
    <row r="2060" spans="1:6">
      <c r="A2060" s="50" t="s">
        <v>3225</v>
      </c>
      <c r="B2060" s="50" t="s">
        <v>2414</v>
      </c>
      <c r="C2060" s="50"/>
      <c r="D2060" s="50"/>
      <c r="E2060" s="50"/>
      <c r="F2060" s="50"/>
    </row>
    <row r="2061" spans="1:6">
      <c r="A2061" s="50" t="s">
        <v>3226</v>
      </c>
      <c r="B2061" s="50" t="s">
        <v>2464</v>
      </c>
      <c r="C2061" s="50"/>
      <c r="D2061" s="50"/>
      <c r="E2061" s="50"/>
      <c r="F2061" s="50"/>
    </row>
    <row r="2062" spans="1:6">
      <c r="A2062" s="50" t="s">
        <v>3227</v>
      </c>
      <c r="B2062" s="50" t="s">
        <v>3129</v>
      </c>
      <c r="C2062" s="50"/>
      <c r="D2062" s="50"/>
      <c r="E2062" s="50"/>
      <c r="F2062" s="50"/>
    </row>
    <row r="2063" spans="1:6">
      <c r="A2063" s="50" t="s">
        <v>3228</v>
      </c>
      <c r="B2063" s="50" t="s">
        <v>3174</v>
      </c>
      <c r="C2063" s="50"/>
      <c r="D2063" s="50"/>
      <c r="E2063" s="50"/>
      <c r="F2063" s="50"/>
    </row>
    <row r="2064" spans="1:6">
      <c r="A2064" s="50" t="s">
        <v>3229</v>
      </c>
      <c r="B2064" s="50" t="s">
        <v>3174</v>
      </c>
      <c r="C2064" s="50"/>
      <c r="D2064" s="50"/>
      <c r="E2064" s="50"/>
      <c r="F2064" s="50"/>
    </row>
    <row r="2065" spans="1:6">
      <c r="A2065" s="50" t="s">
        <v>3230</v>
      </c>
      <c r="B2065" s="50" t="s">
        <v>2464</v>
      </c>
      <c r="C2065" s="50"/>
      <c r="D2065" s="50"/>
      <c r="E2065" s="50"/>
      <c r="F2065" s="50"/>
    </row>
    <row r="2066" spans="1:6">
      <c r="A2066" s="50" t="s">
        <v>3231</v>
      </c>
      <c r="B2066" s="50" t="s">
        <v>2414</v>
      </c>
      <c r="C2066" s="50"/>
      <c r="D2066" s="50"/>
      <c r="E2066" s="50"/>
      <c r="F2066" s="50"/>
    </row>
    <row r="2067" spans="1:6">
      <c r="A2067" s="50" t="s">
        <v>3232</v>
      </c>
      <c r="B2067" s="50" t="s">
        <v>2414</v>
      </c>
      <c r="C2067" s="50"/>
      <c r="D2067" s="50"/>
      <c r="E2067" s="50"/>
      <c r="F2067" s="50"/>
    </row>
    <row r="2068" spans="1:6">
      <c r="A2068" s="50" t="s">
        <v>3233</v>
      </c>
      <c r="B2068" s="50" t="s">
        <v>2414</v>
      </c>
      <c r="C2068" s="50"/>
      <c r="D2068" s="50"/>
      <c r="E2068" s="50"/>
      <c r="F2068" s="50"/>
    </row>
    <row r="2069" spans="1:6">
      <c r="A2069" s="50" t="s">
        <v>3234</v>
      </c>
      <c r="B2069" s="50" t="s">
        <v>2464</v>
      </c>
      <c r="C2069" s="50"/>
      <c r="D2069" s="50"/>
      <c r="E2069" s="50"/>
      <c r="F2069" s="50"/>
    </row>
    <row r="2070" spans="1:6">
      <c r="A2070" s="50" t="s">
        <v>3235</v>
      </c>
      <c r="B2070" s="50" t="s">
        <v>2414</v>
      </c>
      <c r="C2070" s="50"/>
      <c r="D2070" s="50"/>
      <c r="E2070" s="50"/>
      <c r="F2070" s="50"/>
    </row>
    <row r="2071" spans="1:6">
      <c r="A2071" s="50" t="s">
        <v>3236</v>
      </c>
      <c r="B2071" s="50" t="s">
        <v>3129</v>
      </c>
      <c r="C2071" s="50"/>
      <c r="D2071" s="50"/>
      <c r="E2071" s="50"/>
      <c r="F2071" s="50"/>
    </row>
    <row r="2072" spans="1:6">
      <c r="A2072" s="50" t="s">
        <v>3237</v>
      </c>
      <c r="B2072" s="50" t="s">
        <v>3129</v>
      </c>
      <c r="C2072" s="50"/>
      <c r="D2072" s="50"/>
      <c r="E2072" s="50"/>
      <c r="F2072" s="50"/>
    </row>
    <row r="2073" spans="1:6">
      <c r="A2073" s="50" t="s">
        <v>3238</v>
      </c>
      <c r="B2073" s="50" t="s">
        <v>3129</v>
      </c>
      <c r="C2073" s="50"/>
      <c r="D2073" s="50"/>
      <c r="E2073" s="50"/>
      <c r="F2073" s="50"/>
    </row>
    <row r="2074" spans="1:6">
      <c r="A2074" s="50" t="s">
        <v>3239</v>
      </c>
      <c r="B2074" s="50" t="s">
        <v>2414</v>
      </c>
      <c r="C2074" s="50"/>
      <c r="D2074" s="50"/>
      <c r="E2074" s="50"/>
      <c r="F2074" s="50"/>
    </row>
    <row r="2075" spans="1:6">
      <c r="A2075" s="50" t="s">
        <v>3240</v>
      </c>
      <c r="B2075" s="50" t="s">
        <v>3174</v>
      </c>
      <c r="C2075" s="50"/>
      <c r="D2075" s="50"/>
      <c r="E2075" s="50"/>
      <c r="F2075" s="50"/>
    </row>
    <row r="2076" spans="1:6">
      <c r="A2076" s="50" t="s">
        <v>3241</v>
      </c>
      <c r="B2076" s="50" t="s">
        <v>3174</v>
      </c>
      <c r="C2076" s="50"/>
      <c r="D2076" s="50"/>
      <c r="E2076" s="50"/>
      <c r="F2076" s="50"/>
    </row>
    <row r="2077" spans="1:6">
      <c r="A2077" s="50" t="s">
        <v>3242</v>
      </c>
      <c r="B2077" s="50" t="s">
        <v>3174</v>
      </c>
      <c r="C2077" s="50"/>
      <c r="D2077" s="50"/>
      <c r="E2077" s="50"/>
      <c r="F2077" s="50"/>
    </row>
    <row r="2078" spans="1:6">
      <c r="A2078" s="50" t="s">
        <v>3243</v>
      </c>
      <c r="B2078" s="50" t="s">
        <v>2414</v>
      </c>
      <c r="C2078" s="50"/>
      <c r="D2078" s="50"/>
      <c r="E2078" s="50"/>
      <c r="F2078" s="50"/>
    </row>
    <row r="2079" spans="1:6">
      <c r="A2079" s="50" t="s">
        <v>3244</v>
      </c>
      <c r="B2079" s="50" t="s">
        <v>3174</v>
      </c>
      <c r="C2079" s="50"/>
      <c r="D2079" s="50"/>
      <c r="E2079" s="50"/>
      <c r="F2079" s="50"/>
    </row>
    <row r="2080" spans="1:6">
      <c r="A2080" s="50" t="s">
        <v>3245</v>
      </c>
      <c r="B2080" s="50" t="s">
        <v>3174</v>
      </c>
      <c r="C2080" s="50"/>
      <c r="D2080" s="50"/>
      <c r="E2080" s="50"/>
      <c r="F2080" s="50"/>
    </row>
    <row r="2081" spans="1:6">
      <c r="A2081" s="50" t="s">
        <v>3246</v>
      </c>
      <c r="B2081" s="50" t="s">
        <v>3174</v>
      </c>
      <c r="C2081" s="50"/>
      <c r="D2081" s="50"/>
      <c r="E2081" s="50"/>
      <c r="F2081" s="50"/>
    </row>
    <row r="2082" spans="1:6">
      <c r="A2082" s="50" t="s">
        <v>3247</v>
      </c>
      <c r="B2082" s="50" t="s">
        <v>2464</v>
      </c>
      <c r="C2082" s="50"/>
      <c r="D2082" s="50"/>
      <c r="E2082" s="50"/>
      <c r="F2082" s="50"/>
    </row>
    <row r="2083" spans="1:6">
      <c r="A2083" s="50" t="s">
        <v>3248</v>
      </c>
      <c r="B2083" s="50" t="s">
        <v>2414</v>
      </c>
      <c r="C2083" s="50"/>
      <c r="D2083" s="50"/>
      <c r="E2083" s="50"/>
      <c r="F2083" s="50"/>
    </row>
    <row r="2084" spans="1:6">
      <c r="A2084" s="50" t="s">
        <v>3249</v>
      </c>
      <c r="B2084" s="50" t="s">
        <v>3129</v>
      </c>
      <c r="C2084" s="50"/>
      <c r="D2084" s="50"/>
      <c r="E2084" s="50"/>
      <c r="F2084" s="50"/>
    </row>
    <row r="2085" spans="1:6">
      <c r="A2085" s="50" t="s">
        <v>3250</v>
      </c>
      <c r="B2085" s="50" t="s">
        <v>3174</v>
      </c>
      <c r="C2085" s="50"/>
      <c r="D2085" s="50"/>
      <c r="E2085" s="50"/>
      <c r="F2085" s="50"/>
    </row>
    <row r="2086" spans="1:6">
      <c r="A2086" s="50" t="s">
        <v>3251</v>
      </c>
      <c r="B2086" s="50" t="s">
        <v>2952</v>
      </c>
      <c r="C2086" s="50"/>
      <c r="D2086" s="50"/>
      <c r="E2086" s="50"/>
      <c r="F2086" s="50"/>
    </row>
    <row r="2087" spans="1:6">
      <c r="A2087" s="50" t="s">
        <v>3252</v>
      </c>
      <c r="B2087" s="50" t="s">
        <v>2952</v>
      </c>
      <c r="C2087" s="50"/>
      <c r="D2087" s="50"/>
      <c r="E2087" s="50"/>
      <c r="F2087" s="50"/>
    </row>
    <row r="2088" spans="1:6">
      <c r="A2088" s="50" t="s">
        <v>3253</v>
      </c>
      <c r="B2088" s="50" t="s">
        <v>2952</v>
      </c>
      <c r="C2088" s="50"/>
      <c r="D2088" s="50"/>
      <c r="E2088" s="50"/>
      <c r="F2088" s="50"/>
    </row>
    <row r="2089" spans="1:6">
      <c r="A2089" s="50" t="s">
        <v>3254</v>
      </c>
      <c r="B2089" s="50" t="s">
        <v>2952</v>
      </c>
      <c r="C2089" s="50"/>
      <c r="D2089" s="50"/>
      <c r="E2089" s="50"/>
      <c r="F2089" s="50"/>
    </row>
    <row r="2090" spans="1:6">
      <c r="A2090" s="50" t="s">
        <v>3255</v>
      </c>
      <c r="B2090" s="50" t="s">
        <v>2952</v>
      </c>
      <c r="C2090" s="50"/>
      <c r="D2090" s="50"/>
      <c r="E2090" s="50"/>
      <c r="F2090" s="50"/>
    </row>
    <row r="2091" spans="1:6">
      <c r="A2091" s="50" t="s">
        <v>3256</v>
      </c>
      <c r="B2091" s="50" t="s">
        <v>2952</v>
      </c>
      <c r="C2091" s="50"/>
      <c r="D2091" s="50"/>
      <c r="E2091" s="50"/>
      <c r="F2091" s="50"/>
    </row>
    <row r="2092" spans="1:6">
      <c r="A2092" s="50" t="s">
        <v>3257</v>
      </c>
      <c r="B2092" s="50" t="s">
        <v>2952</v>
      </c>
      <c r="C2092" s="50"/>
      <c r="D2092" s="50"/>
      <c r="E2092" s="50"/>
      <c r="F2092" s="50"/>
    </row>
    <row r="2093" spans="1:6">
      <c r="A2093" s="50" t="s">
        <v>3258</v>
      </c>
      <c r="B2093" s="50" t="s">
        <v>2952</v>
      </c>
      <c r="C2093" s="50"/>
      <c r="D2093" s="50"/>
      <c r="E2093" s="50"/>
      <c r="F2093" s="50"/>
    </row>
    <row r="2094" spans="1:6">
      <c r="A2094" s="50" t="s">
        <v>3259</v>
      </c>
      <c r="B2094" s="50" t="s">
        <v>3260</v>
      </c>
      <c r="C2094" s="50"/>
      <c r="D2094" s="50"/>
      <c r="E2094" s="50"/>
      <c r="F2094" s="50"/>
    </row>
    <row r="2095" spans="1:6">
      <c r="A2095" s="50" t="s">
        <v>3261</v>
      </c>
      <c r="B2095" s="50" t="s">
        <v>2952</v>
      </c>
      <c r="C2095" s="50"/>
      <c r="D2095" s="50"/>
      <c r="E2095" s="50"/>
      <c r="F2095" s="50"/>
    </row>
    <row r="2096" spans="1:6">
      <c r="A2096" s="50" t="s">
        <v>3262</v>
      </c>
      <c r="B2096" s="50" t="s">
        <v>3260</v>
      </c>
      <c r="C2096" s="50"/>
      <c r="D2096" s="50"/>
      <c r="E2096" s="50"/>
      <c r="F2096" s="50"/>
    </row>
    <row r="2097" spans="1:6">
      <c r="A2097" s="50" t="s">
        <v>3263</v>
      </c>
      <c r="B2097" s="50" t="s">
        <v>2952</v>
      </c>
      <c r="C2097" s="50"/>
      <c r="D2097" s="50"/>
      <c r="E2097" s="50"/>
      <c r="F2097" s="50"/>
    </row>
    <row r="2098" spans="1:6">
      <c r="A2098" s="50" t="s">
        <v>3264</v>
      </c>
      <c r="B2098" s="50" t="s">
        <v>3260</v>
      </c>
      <c r="C2098" s="50"/>
      <c r="D2098" s="50"/>
      <c r="E2098" s="50"/>
      <c r="F2098" s="50"/>
    </row>
    <row r="2099" spans="1:6">
      <c r="A2099" s="50" t="s">
        <v>3265</v>
      </c>
      <c r="B2099" s="50" t="s">
        <v>3260</v>
      </c>
      <c r="C2099" s="50"/>
      <c r="D2099" s="50"/>
      <c r="E2099" s="50"/>
      <c r="F2099" s="50"/>
    </row>
    <row r="2100" spans="1:6">
      <c r="A2100" s="50" t="s">
        <v>3266</v>
      </c>
      <c r="B2100" s="50" t="s">
        <v>2952</v>
      </c>
      <c r="C2100" s="50"/>
      <c r="D2100" s="50"/>
      <c r="E2100" s="50"/>
      <c r="F2100" s="50"/>
    </row>
    <row r="2101" spans="1:6">
      <c r="A2101" s="50" t="s">
        <v>3267</v>
      </c>
      <c r="B2101" s="50" t="s">
        <v>3260</v>
      </c>
      <c r="C2101" s="50"/>
      <c r="D2101" s="50"/>
      <c r="E2101" s="50"/>
      <c r="F2101" s="50"/>
    </row>
    <row r="2102" spans="1:6">
      <c r="A2102" s="50" t="s">
        <v>3268</v>
      </c>
      <c r="B2102" s="50" t="s">
        <v>2952</v>
      </c>
      <c r="C2102" s="50"/>
      <c r="D2102" s="50"/>
      <c r="E2102" s="50"/>
      <c r="F2102" s="50"/>
    </row>
    <row r="2103" spans="1:6">
      <c r="A2103" s="50" t="s">
        <v>3269</v>
      </c>
      <c r="B2103" s="50" t="s">
        <v>3260</v>
      </c>
      <c r="C2103" s="50"/>
      <c r="D2103" s="50"/>
      <c r="E2103" s="50"/>
      <c r="F2103" s="50"/>
    </row>
    <row r="2104" spans="1:6">
      <c r="A2104" s="50" t="s">
        <v>3270</v>
      </c>
      <c r="B2104" s="50" t="s">
        <v>3260</v>
      </c>
      <c r="C2104" s="50"/>
      <c r="D2104" s="50"/>
      <c r="E2104" s="50"/>
      <c r="F2104" s="50"/>
    </row>
    <row r="2105" spans="1:6">
      <c r="A2105" s="50" t="s">
        <v>3271</v>
      </c>
      <c r="B2105" s="50" t="s">
        <v>3260</v>
      </c>
      <c r="C2105" s="50"/>
      <c r="D2105" s="50"/>
      <c r="E2105" s="50"/>
      <c r="F2105" s="50"/>
    </row>
    <row r="2106" spans="1:6">
      <c r="A2106" s="50" t="s">
        <v>3272</v>
      </c>
      <c r="B2106" s="50" t="s">
        <v>2952</v>
      </c>
      <c r="C2106" s="50"/>
      <c r="D2106" s="50"/>
      <c r="E2106" s="50"/>
      <c r="F2106" s="50"/>
    </row>
    <row r="2107" spans="1:6">
      <c r="A2107" s="50" t="s">
        <v>3273</v>
      </c>
      <c r="B2107" s="50" t="s">
        <v>3260</v>
      </c>
      <c r="C2107" s="50"/>
      <c r="D2107" s="50"/>
      <c r="E2107" s="50"/>
      <c r="F2107" s="50"/>
    </row>
    <row r="2108" spans="1:6">
      <c r="A2108" s="50" t="s">
        <v>3274</v>
      </c>
      <c r="B2108" s="50" t="s">
        <v>3260</v>
      </c>
      <c r="C2108" s="50"/>
      <c r="D2108" s="50"/>
      <c r="E2108" s="50"/>
      <c r="F2108" s="50"/>
    </row>
    <row r="2109" spans="1:6">
      <c r="A2109" s="50" t="s">
        <v>3275</v>
      </c>
      <c r="B2109" s="50" t="s">
        <v>3260</v>
      </c>
      <c r="C2109" s="50"/>
      <c r="D2109" s="50"/>
      <c r="E2109" s="50"/>
      <c r="F2109" s="50"/>
    </row>
    <row r="2110" spans="1:6">
      <c r="A2110" s="50" t="s">
        <v>3276</v>
      </c>
      <c r="B2110" s="50" t="s">
        <v>3260</v>
      </c>
      <c r="C2110" s="50"/>
      <c r="D2110" s="50"/>
      <c r="E2110" s="50"/>
      <c r="F2110" s="50"/>
    </row>
    <row r="2111" spans="1:6">
      <c r="A2111" s="50" t="s">
        <v>3277</v>
      </c>
      <c r="B2111" s="50" t="s">
        <v>2952</v>
      </c>
      <c r="C2111" s="50"/>
      <c r="D2111" s="50"/>
      <c r="E2111" s="50"/>
      <c r="F2111" s="50"/>
    </row>
    <row r="2112" spans="1:6">
      <c r="A2112" s="50" t="s">
        <v>3278</v>
      </c>
      <c r="B2112" s="50" t="s">
        <v>2952</v>
      </c>
      <c r="C2112" s="50"/>
      <c r="D2112" s="50"/>
      <c r="E2112" s="50"/>
      <c r="F2112" s="50"/>
    </row>
    <row r="2113" spans="1:6">
      <c r="A2113" s="50" t="s">
        <v>3279</v>
      </c>
      <c r="B2113" s="50" t="s">
        <v>3260</v>
      </c>
      <c r="C2113" s="50"/>
      <c r="D2113" s="50"/>
      <c r="E2113" s="50"/>
      <c r="F2113" s="50"/>
    </row>
    <row r="2114" spans="1:6">
      <c r="A2114" s="50" t="s">
        <v>3280</v>
      </c>
      <c r="B2114" s="50" t="s">
        <v>2952</v>
      </c>
      <c r="C2114" s="50"/>
      <c r="D2114" s="50"/>
      <c r="E2114" s="50"/>
      <c r="F2114" s="50"/>
    </row>
    <row r="2115" spans="1:6">
      <c r="A2115" s="50" t="s">
        <v>3281</v>
      </c>
      <c r="B2115" s="50" t="s">
        <v>3260</v>
      </c>
      <c r="C2115" s="50"/>
      <c r="D2115" s="50"/>
      <c r="E2115" s="50"/>
      <c r="F2115" s="50"/>
    </row>
    <row r="2116" spans="1:6">
      <c r="A2116" s="50" t="s">
        <v>3282</v>
      </c>
      <c r="B2116" s="50" t="s">
        <v>2952</v>
      </c>
      <c r="C2116" s="50"/>
      <c r="D2116" s="50"/>
      <c r="E2116" s="50"/>
      <c r="F2116" s="50"/>
    </row>
    <row r="2117" spans="1:6">
      <c r="A2117" s="50" t="s">
        <v>3283</v>
      </c>
      <c r="B2117" s="50" t="s">
        <v>3260</v>
      </c>
      <c r="C2117" s="50"/>
      <c r="D2117" s="50"/>
      <c r="E2117" s="50"/>
      <c r="F2117" s="50"/>
    </row>
    <row r="2118" spans="1:6">
      <c r="A2118" s="50" t="s">
        <v>3284</v>
      </c>
      <c r="B2118" s="50" t="s">
        <v>2952</v>
      </c>
      <c r="C2118" s="50"/>
      <c r="D2118" s="50"/>
      <c r="E2118" s="50"/>
      <c r="F2118" s="50"/>
    </row>
    <row r="2119" spans="1:6">
      <c r="A2119" s="50" t="s">
        <v>3285</v>
      </c>
      <c r="B2119" s="50" t="s">
        <v>2952</v>
      </c>
      <c r="C2119" s="50"/>
      <c r="D2119" s="50"/>
      <c r="E2119" s="50"/>
      <c r="F2119" s="50"/>
    </row>
    <row r="2120" spans="1:6">
      <c r="A2120" s="50" t="s">
        <v>3286</v>
      </c>
      <c r="B2120" s="50" t="s">
        <v>2952</v>
      </c>
      <c r="C2120" s="50"/>
      <c r="D2120" s="50"/>
      <c r="E2120" s="50"/>
      <c r="F2120" s="50"/>
    </row>
    <row r="2121" spans="1:6">
      <c r="A2121" s="50" t="s">
        <v>3287</v>
      </c>
      <c r="B2121" s="50" t="s">
        <v>3260</v>
      </c>
      <c r="C2121" s="50"/>
      <c r="D2121" s="50"/>
      <c r="E2121" s="50"/>
      <c r="F2121" s="50"/>
    </row>
    <row r="2122" spans="1:6">
      <c r="A2122" s="50" t="s">
        <v>3288</v>
      </c>
      <c r="B2122" s="50" t="s">
        <v>2952</v>
      </c>
      <c r="C2122" s="50"/>
      <c r="D2122" s="50"/>
      <c r="E2122" s="50"/>
      <c r="F2122" s="50"/>
    </row>
    <row r="2123" spans="1:6">
      <c r="A2123" s="50" t="s">
        <v>3289</v>
      </c>
      <c r="B2123" s="50" t="s">
        <v>3260</v>
      </c>
      <c r="C2123" s="50"/>
      <c r="D2123" s="50"/>
      <c r="E2123" s="50"/>
      <c r="F2123" s="50"/>
    </row>
    <row r="2124" spans="1:6">
      <c r="A2124" s="50" t="s">
        <v>3290</v>
      </c>
      <c r="B2124" s="50" t="s">
        <v>2952</v>
      </c>
      <c r="C2124" s="50"/>
      <c r="D2124" s="50"/>
      <c r="E2124" s="50"/>
      <c r="F2124" s="50"/>
    </row>
    <row r="2125" spans="1:6">
      <c r="A2125" s="50" t="s">
        <v>3291</v>
      </c>
      <c r="B2125" s="50" t="s">
        <v>2952</v>
      </c>
      <c r="C2125" s="50"/>
      <c r="D2125" s="50"/>
      <c r="E2125" s="50"/>
      <c r="F2125" s="50"/>
    </row>
    <row r="2126" spans="1:6">
      <c r="A2126" s="50" t="s">
        <v>3292</v>
      </c>
      <c r="B2126" s="50" t="s">
        <v>3260</v>
      </c>
      <c r="C2126" s="50"/>
      <c r="D2126" s="50"/>
      <c r="E2126" s="50"/>
      <c r="F2126" s="50"/>
    </row>
    <row r="2127" spans="1:6">
      <c r="A2127" s="50" t="s">
        <v>3293</v>
      </c>
      <c r="B2127" s="50" t="s">
        <v>2952</v>
      </c>
      <c r="C2127" s="50"/>
      <c r="D2127" s="50"/>
      <c r="E2127" s="50"/>
      <c r="F2127" s="50"/>
    </row>
    <row r="2128" spans="1:6">
      <c r="A2128" s="50" t="s">
        <v>3294</v>
      </c>
      <c r="B2128" s="50" t="s">
        <v>3260</v>
      </c>
      <c r="C2128" s="50"/>
      <c r="D2128" s="50"/>
      <c r="E2128" s="50"/>
      <c r="F2128" s="50"/>
    </row>
    <row r="2129" spans="1:6">
      <c r="A2129" s="50" t="s">
        <v>3295</v>
      </c>
      <c r="B2129" s="50" t="s">
        <v>2952</v>
      </c>
      <c r="C2129" s="50"/>
      <c r="D2129" s="50"/>
      <c r="E2129" s="50"/>
      <c r="F2129" s="50"/>
    </row>
    <row r="2130" spans="1:6">
      <c r="A2130" s="50" t="s">
        <v>3296</v>
      </c>
      <c r="B2130" s="50" t="s">
        <v>3260</v>
      </c>
      <c r="C2130" s="50"/>
      <c r="D2130" s="50"/>
      <c r="E2130" s="50"/>
      <c r="F2130" s="50"/>
    </row>
    <row r="2131" spans="1:6">
      <c r="A2131" s="50" t="s">
        <v>3297</v>
      </c>
      <c r="B2131" s="50" t="s">
        <v>3260</v>
      </c>
      <c r="C2131" s="50"/>
      <c r="D2131" s="50"/>
      <c r="E2131" s="50"/>
      <c r="F2131" s="50"/>
    </row>
    <row r="2132" spans="1:6">
      <c r="A2132" s="50" t="s">
        <v>3298</v>
      </c>
      <c r="B2132" s="50" t="s">
        <v>3260</v>
      </c>
      <c r="C2132" s="50"/>
      <c r="D2132" s="50"/>
      <c r="E2132" s="50"/>
      <c r="F2132" s="50"/>
    </row>
    <row r="2133" spans="1:6">
      <c r="A2133" s="50" t="s">
        <v>3299</v>
      </c>
      <c r="B2133" s="50" t="s">
        <v>3260</v>
      </c>
      <c r="C2133" s="50"/>
      <c r="D2133" s="50"/>
      <c r="E2133" s="50"/>
      <c r="F2133" s="50"/>
    </row>
    <row r="2134" spans="1:6">
      <c r="A2134" s="50" t="s">
        <v>3300</v>
      </c>
      <c r="B2134" s="50" t="s">
        <v>3260</v>
      </c>
      <c r="C2134" s="50"/>
      <c r="D2134" s="50"/>
      <c r="E2134" s="50"/>
      <c r="F2134" s="50"/>
    </row>
    <row r="2135" spans="1:6">
      <c r="A2135" s="50" t="s">
        <v>3301</v>
      </c>
      <c r="B2135" s="50" t="s">
        <v>3260</v>
      </c>
      <c r="C2135" s="50"/>
      <c r="D2135" s="50"/>
      <c r="E2135" s="50"/>
      <c r="F2135" s="50"/>
    </row>
    <row r="2136" spans="1:6">
      <c r="A2136" s="50" t="s">
        <v>3302</v>
      </c>
      <c r="B2136" s="50" t="s">
        <v>3260</v>
      </c>
      <c r="C2136" s="50"/>
      <c r="D2136" s="50"/>
      <c r="E2136" s="50"/>
      <c r="F2136" s="50"/>
    </row>
    <row r="2137" spans="1:6">
      <c r="A2137" s="50" t="s">
        <v>3303</v>
      </c>
      <c r="B2137" s="50" t="s">
        <v>3260</v>
      </c>
      <c r="C2137" s="50"/>
      <c r="D2137" s="50"/>
      <c r="E2137" s="50"/>
      <c r="F2137" s="50"/>
    </row>
    <row r="2138" spans="1:6">
      <c r="A2138" s="50" t="s">
        <v>3304</v>
      </c>
      <c r="B2138" s="50" t="s">
        <v>2952</v>
      </c>
      <c r="C2138" s="50"/>
      <c r="D2138" s="50"/>
      <c r="E2138" s="50"/>
      <c r="F2138" s="50"/>
    </row>
    <row r="2139" spans="1:6">
      <c r="A2139" s="50" t="s">
        <v>3305</v>
      </c>
      <c r="B2139" s="50" t="s">
        <v>3260</v>
      </c>
      <c r="C2139" s="50"/>
      <c r="D2139" s="50"/>
      <c r="E2139" s="50"/>
      <c r="F2139" s="50"/>
    </row>
    <row r="2140" spans="1:6">
      <c r="A2140" s="50" t="s">
        <v>3306</v>
      </c>
      <c r="B2140" s="50" t="s">
        <v>3260</v>
      </c>
      <c r="C2140" s="50"/>
      <c r="D2140" s="50"/>
      <c r="E2140" s="50"/>
      <c r="F2140" s="50"/>
    </row>
    <row r="2141" spans="1:6">
      <c r="A2141" s="50" t="s">
        <v>3307</v>
      </c>
      <c r="B2141" s="50" t="s">
        <v>2952</v>
      </c>
      <c r="C2141" s="50"/>
      <c r="D2141" s="50"/>
      <c r="E2141" s="50"/>
      <c r="F2141" s="50"/>
    </row>
    <row r="2142" spans="1:6">
      <c r="A2142" s="50" t="s">
        <v>3308</v>
      </c>
      <c r="B2142" s="50" t="s">
        <v>3260</v>
      </c>
      <c r="C2142" s="50"/>
      <c r="D2142" s="50"/>
      <c r="E2142" s="50"/>
      <c r="F2142" s="50"/>
    </row>
    <row r="2143" spans="1:6">
      <c r="A2143" s="50" t="s">
        <v>3309</v>
      </c>
      <c r="B2143" s="50" t="s">
        <v>3260</v>
      </c>
      <c r="C2143" s="50"/>
      <c r="D2143" s="50"/>
      <c r="E2143" s="50"/>
      <c r="F2143" s="50"/>
    </row>
    <row r="2144" spans="1:6">
      <c r="A2144" s="50" t="s">
        <v>3310</v>
      </c>
      <c r="B2144" s="50" t="s">
        <v>3260</v>
      </c>
      <c r="C2144" s="50"/>
      <c r="D2144" s="50"/>
      <c r="E2144" s="50"/>
      <c r="F2144" s="50"/>
    </row>
    <row r="2145" spans="1:6">
      <c r="A2145" s="50" t="s">
        <v>3311</v>
      </c>
      <c r="B2145" s="50" t="s">
        <v>3260</v>
      </c>
      <c r="C2145" s="50"/>
      <c r="D2145" s="50"/>
      <c r="E2145" s="50"/>
      <c r="F2145" s="50"/>
    </row>
    <row r="2146" spans="1:6">
      <c r="A2146" s="50" t="s">
        <v>3312</v>
      </c>
      <c r="B2146" s="50" t="s">
        <v>3260</v>
      </c>
      <c r="C2146" s="50"/>
      <c r="D2146" s="50"/>
      <c r="E2146" s="50"/>
      <c r="F2146" s="50"/>
    </row>
    <row r="2147" spans="1:6">
      <c r="A2147" s="50" t="s">
        <v>3313</v>
      </c>
      <c r="B2147" s="50" t="s">
        <v>2952</v>
      </c>
      <c r="C2147" s="50"/>
      <c r="D2147" s="50"/>
      <c r="E2147" s="50"/>
      <c r="F2147" s="50"/>
    </row>
    <row r="2148" spans="1:6">
      <c r="A2148" s="50" t="s">
        <v>3314</v>
      </c>
      <c r="B2148" s="50" t="s">
        <v>2952</v>
      </c>
      <c r="C2148" s="50"/>
      <c r="D2148" s="50"/>
      <c r="E2148" s="50"/>
      <c r="F2148" s="50"/>
    </row>
    <row r="2149" spans="1:6">
      <c r="A2149" s="50" t="s">
        <v>3315</v>
      </c>
      <c r="B2149" s="50" t="s">
        <v>2952</v>
      </c>
      <c r="C2149" s="50"/>
      <c r="D2149" s="50"/>
      <c r="E2149" s="50"/>
      <c r="F2149" s="50"/>
    </row>
    <row r="2150" spans="1:6">
      <c r="A2150" s="50" t="s">
        <v>3316</v>
      </c>
      <c r="B2150" s="50" t="s">
        <v>2952</v>
      </c>
      <c r="C2150" s="50"/>
      <c r="D2150" s="50"/>
      <c r="E2150" s="50"/>
      <c r="F2150" s="50"/>
    </row>
    <row r="2151" spans="1:6">
      <c r="A2151" s="50" t="s">
        <v>3317</v>
      </c>
      <c r="B2151" s="50" t="s">
        <v>2952</v>
      </c>
      <c r="C2151" s="50"/>
      <c r="D2151" s="50"/>
      <c r="E2151" s="50"/>
      <c r="F2151" s="50"/>
    </row>
    <row r="2152" spans="1:6">
      <c r="A2152" s="50" t="s">
        <v>3318</v>
      </c>
      <c r="B2152" s="50" t="s">
        <v>3260</v>
      </c>
      <c r="C2152" s="50"/>
      <c r="D2152" s="50"/>
      <c r="E2152" s="50"/>
      <c r="F2152" s="50"/>
    </row>
    <row r="2153" spans="1:6">
      <c r="A2153" s="50" t="s">
        <v>3319</v>
      </c>
      <c r="B2153" s="50" t="s">
        <v>3260</v>
      </c>
      <c r="C2153" s="50"/>
      <c r="D2153" s="50"/>
      <c r="E2153" s="50"/>
      <c r="F2153" s="50"/>
    </row>
    <row r="2154" spans="1:6">
      <c r="A2154" s="50" t="s">
        <v>3320</v>
      </c>
      <c r="B2154" s="50" t="s">
        <v>3260</v>
      </c>
      <c r="C2154" s="50"/>
      <c r="D2154" s="50"/>
      <c r="E2154" s="50"/>
      <c r="F2154" s="50"/>
    </row>
    <row r="2155" spans="1:6">
      <c r="A2155" s="50" t="s">
        <v>3321</v>
      </c>
      <c r="B2155" s="50" t="s">
        <v>2952</v>
      </c>
      <c r="C2155" s="50"/>
      <c r="D2155" s="50"/>
      <c r="E2155" s="50"/>
      <c r="F2155" s="50"/>
    </row>
    <row r="2156" spans="1:6">
      <c r="A2156" s="50" t="s">
        <v>3322</v>
      </c>
      <c r="B2156" s="50" t="s">
        <v>2952</v>
      </c>
      <c r="C2156" s="50"/>
      <c r="D2156" s="50"/>
      <c r="E2156" s="50"/>
      <c r="F2156" s="50"/>
    </row>
    <row r="2157" spans="1:6">
      <c r="A2157" s="50" t="s">
        <v>3323</v>
      </c>
      <c r="B2157" s="50" t="s">
        <v>3260</v>
      </c>
      <c r="C2157" s="50"/>
      <c r="D2157" s="50"/>
      <c r="E2157" s="50"/>
      <c r="F2157" s="50"/>
    </row>
    <row r="2158" spans="1:6">
      <c r="A2158" s="50" t="s">
        <v>3324</v>
      </c>
      <c r="B2158" s="50" t="s">
        <v>3260</v>
      </c>
      <c r="C2158" s="50"/>
      <c r="D2158" s="50"/>
      <c r="E2158" s="50"/>
      <c r="F2158" s="50"/>
    </row>
    <row r="2159" spans="1:6">
      <c r="A2159" s="50" t="s">
        <v>3325</v>
      </c>
      <c r="B2159" s="50" t="s">
        <v>2952</v>
      </c>
      <c r="C2159" s="50"/>
      <c r="D2159" s="50"/>
      <c r="E2159" s="50"/>
      <c r="F2159" s="50"/>
    </row>
    <row r="2160" spans="1:6">
      <c r="A2160" s="50" t="s">
        <v>3326</v>
      </c>
      <c r="B2160" s="50" t="s">
        <v>3260</v>
      </c>
      <c r="C2160" s="50"/>
      <c r="D2160" s="50"/>
      <c r="E2160" s="50"/>
      <c r="F2160" s="50"/>
    </row>
    <row r="2161" spans="1:6">
      <c r="A2161" s="50" t="s">
        <v>3327</v>
      </c>
      <c r="B2161" s="50" t="s">
        <v>3260</v>
      </c>
      <c r="C2161" s="50"/>
      <c r="D2161" s="50"/>
      <c r="E2161" s="50"/>
      <c r="F2161" s="50"/>
    </row>
    <row r="2162" spans="1:6">
      <c r="A2162" s="50" t="s">
        <v>3328</v>
      </c>
      <c r="B2162" s="50" t="s">
        <v>2952</v>
      </c>
      <c r="C2162" s="50"/>
      <c r="D2162" s="50"/>
      <c r="E2162" s="50"/>
      <c r="F2162" s="50"/>
    </row>
    <row r="2163" spans="1:6">
      <c r="A2163" s="50" t="s">
        <v>3329</v>
      </c>
      <c r="B2163" s="50" t="s">
        <v>3330</v>
      </c>
      <c r="C2163" s="50"/>
      <c r="D2163" s="50"/>
      <c r="E2163" s="50"/>
      <c r="F2163" s="50"/>
    </row>
    <row r="2164" spans="1:6">
      <c r="A2164" s="50" t="s">
        <v>3331</v>
      </c>
      <c r="B2164" s="50" t="s">
        <v>3330</v>
      </c>
      <c r="C2164" s="50"/>
      <c r="D2164" s="50"/>
      <c r="E2164" s="50"/>
      <c r="F2164" s="50"/>
    </row>
    <row r="2165" spans="1:6">
      <c r="A2165" s="50" t="s">
        <v>3332</v>
      </c>
      <c r="B2165" s="50" t="s">
        <v>3330</v>
      </c>
      <c r="C2165" s="50"/>
      <c r="D2165" s="50"/>
      <c r="E2165" s="50"/>
      <c r="F2165" s="50"/>
    </row>
    <row r="2166" spans="1:6">
      <c r="A2166" s="50" t="s">
        <v>3333</v>
      </c>
      <c r="B2166" s="50" t="s">
        <v>3330</v>
      </c>
      <c r="C2166" s="50"/>
      <c r="D2166" s="50"/>
      <c r="E2166" s="50"/>
      <c r="F2166" s="50"/>
    </row>
    <row r="2167" spans="1:6">
      <c r="A2167" s="50" t="s">
        <v>3334</v>
      </c>
      <c r="B2167" s="50" t="s">
        <v>3330</v>
      </c>
      <c r="C2167" s="50"/>
      <c r="D2167" s="50"/>
      <c r="E2167" s="50"/>
      <c r="F2167" s="50"/>
    </row>
    <row r="2168" spans="1:6">
      <c r="A2168" s="50" t="s">
        <v>3335</v>
      </c>
      <c r="B2168" s="50" t="s">
        <v>3330</v>
      </c>
      <c r="C2168" s="50"/>
      <c r="D2168" s="50"/>
      <c r="E2168" s="50"/>
      <c r="F2168" s="50"/>
    </row>
    <row r="2169" spans="1:6">
      <c r="A2169" s="50" t="s">
        <v>3336</v>
      </c>
      <c r="B2169" s="50" t="s">
        <v>3330</v>
      </c>
      <c r="C2169" s="50"/>
      <c r="D2169" s="50"/>
      <c r="E2169" s="50"/>
      <c r="F2169" s="50"/>
    </row>
    <row r="2170" spans="1:6">
      <c r="A2170" s="50" t="s">
        <v>3337</v>
      </c>
      <c r="B2170" s="50" t="s">
        <v>3330</v>
      </c>
      <c r="C2170" s="50"/>
      <c r="D2170" s="50"/>
      <c r="E2170" s="50"/>
      <c r="F2170" s="50"/>
    </row>
    <row r="2171" spans="1:6">
      <c r="A2171" s="50" t="s">
        <v>3338</v>
      </c>
      <c r="B2171" s="50" t="s">
        <v>3330</v>
      </c>
      <c r="C2171" s="50"/>
      <c r="D2171" s="50"/>
      <c r="E2171" s="50"/>
      <c r="F2171" s="50"/>
    </row>
    <row r="2172" spans="1:6">
      <c r="A2172" s="50" t="s">
        <v>3339</v>
      </c>
      <c r="B2172" s="50" t="s">
        <v>3330</v>
      </c>
      <c r="C2172" s="50"/>
      <c r="D2172" s="50"/>
      <c r="E2172" s="50"/>
      <c r="F2172" s="50"/>
    </row>
    <row r="2173" spans="1:6">
      <c r="A2173" s="50" t="s">
        <v>3340</v>
      </c>
      <c r="B2173" s="50" t="s">
        <v>3330</v>
      </c>
      <c r="C2173" s="50"/>
      <c r="D2173" s="50"/>
      <c r="E2173" s="50"/>
      <c r="F2173" s="50"/>
    </row>
    <row r="2174" spans="1:6">
      <c r="A2174" s="50" t="s">
        <v>3341</v>
      </c>
      <c r="B2174" s="50" t="s">
        <v>3342</v>
      </c>
      <c r="C2174" s="50"/>
      <c r="D2174" s="50"/>
      <c r="E2174" s="50"/>
      <c r="F2174" s="50"/>
    </row>
    <row r="2175" spans="1:6">
      <c r="A2175" s="50" t="s">
        <v>3343</v>
      </c>
      <c r="B2175" s="50" t="s">
        <v>3330</v>
      </c>
      <c r="C2175" s="50"/>
      <c r="D2175" s="50"/>
      <c r="E2175" s="50"/>
      <c r="F2175" s="50"/>
    </row>
    <row r="2176" spans="1:6">
      <c r="A2176" s="50" t="s">
        <v>3344</v>
      </c>
      <c r="B2176" s="50" t="s">
        <v>3342</v>
      </c>
      <c r="C2176" s="50"/>
      <c r="D2176" s="50"/>
      <c r="E2176" s="50"/>
      <c r="F2176" s="50"/>
    </row>
    <row r="2177" spans="1:6">
      <c r="A2177" s="50" t="s">
        <v>3345</v>
      </c>
      <c r="B2177" s="50" t="s">
        <v>3342</v>
      </c>
      <c r="C2177" s="50"/>
      <c r="D2177" s="50"/>
      <c r="E2177" s="50"/>
      <c r="F2177" s="50"/>
    </row>
    <row r="2178" spans="1:6">
      <c r="A2178" s="50" t="s">
        <v>3346</v>
      </c>
      <c r="B2178" s="50" t="s">
        <v>3330</v>
      </c>
      <c r="C2178" s="50"/>
      <c r="D2178" s="50"/>
      <c r="E2178" s="50"/>
      <c r="F2178" s="50"/>
    </row>
    <row r="2179" spans="1:6">
      <c r="A2179" s="50" t="s">
        <v>3347</v>
      </c>
      <c r="B2179" s="50" t="s">
        <v>3330</v>
      </c>
      <c r="C2179" s="50"/>
      <c r="D2179" s="50"/>
      <c r="E2179" s="50"/>
      <c r="F2179" s="50"/>
    </row>
    <row r="2180" spans="1:6">
      <c r="A2180" s="50" t="s">
        <v>3348</v>
      </c>
      <c r="B2180" s="50" t="s">
        <v>3330</v>
      </c>
      <c r="C2180" s="50"/>
      <c r="D2180" s="50"/>
      <c r="E2180" s="50"/>
      <c r="F2180" s="50"/>
    </row>
    <row r="2181" spans="1:6">
      <c r="A2181" s="50" t="s">
        <v>3349</v>
      </c>
      <c r="B2181" s="50" t="s">
        <v>3342</v>
      </c>
      <c r="C2181" s="50"/>
      <c r="D2181" s="50"/>
      <c r="E2181" s="50"/>
      <c r="F2181" s="50"/>
    </row>
    <row r="2182" spans="1:6">
      <c r="A2182" s="50" t="s">
        <v>3350</v>
      </c>
      <c r="B2182" s="50" t="s">
        <v>3330</v>
      </c>
      <c r="C2182" s="50"/>
      <c r="D2182" s="50"/>
      <c r="E2182" s="50"/>
      <c r="F2182" s="50"/>
    </row>
    <row r="2183" spans="1:6">
      <c r="A2183" s="50" t="s">
        <v>3351</v>
      </c>
      <c r="B2183" s="50" t="s">
        <v>3330</v>
      </c>
      <c r="C2183" s="50"/>
      <c r="D2183" s="50"/>
      <c r="E2183" s="50"/>
      <c r="F2183" s="50"/>
    </row>
    <row r="2184" spans="1:6">
      <c r="A2184" s="50" t="s">
        <v>3352</v>
      </c>
      <c r="B2184" s="50" t="s">
        <v>3342</v>
      </c>
      <c r="C2184" s="50"/>
      <c r="D2184" s="50"/>
      <c r="E2184" s="50"/>
      <c r="F2184" s="50"/>
    </row>
    <row r="2185" spans="1:6">
      <c r="A2185" s="50" t="s">
        <v>3353</v>
      </c>
      <c r="B2185" s="50" t="s">
        <v>3330</v>
      </c>
      <c r="C2185" s="50"/>
      <c r="D2185" s="50"/>
      <c r="E2185" s="50"/>
      <c r="F2185" s="50"/>
    </row>
    <row r="2186" spans="1:6">
      <c r="A2186" s="50" t="s">
        <v>3354</v>
      </c>
      <c r="B2186" s="50" t="s">
        <v>3330</v>
      </c>
      <c r="C2186" s="50"/>
      <c r="D2186" s="50"/>
      <c r="E2186" s="50"/>
      <c r="F2186" s="50"/>
    </row>
    <row r="2187" spans="1:6">
      <c r="A2187" s="50" t="s">
        <v>3355</v>
      </c>
      <c r="B2187" s="50" t="s">
        <v>3330</v>
      </c>
      <c r="C2187" s="50"/>
      <c r="D2187" s="50"/>
      <c r="E2187" s="50"/>
      <c r="F2187" s="50"/>
    </row>
    <row r="2188" spans="1:6">
      <c r="A2188" s="50" t="s">
        <v>3356</v>
      </c>
      <c r="B2188" s="50" t="s">
        <v>3342</v>
      </c>
      <c r="C2188" s="50"/>
      <c r="D2188" s="50"/>
      <c r="E2188" s="50"/>
      <c r="F2188" s="50"/>
    </row>
    <row r="2189" spans="1:6">
      <c r="A2189" s="50" t="s">
        <v>3357</v>
      </c>
      <c r="B2189" s="50" t="s">
        <v>3330</v>
      </c>
      <c r="C2189" s="50"/>
      <c r="D2189" s="50"/>
      <c r="E2189" s="50"/>
      <c r="F2189" s="50"/>
    </row>
    <row r="2190" spans="1:6">
      <c r="A2190" s="50" t="s">
        <v>3358</v>
      </c>
      <c r="B2190" s="50" t="s">
        <v>3330</v>
      </c>
      <c r="C2190" s="50"/>
      <c r="D2190" s="50"/>
      <c r="E2190" s="50"/>
      <c r="F2190" s="50"/>
    </row>
    <row r="2191" spans="1:6">
      <c r="A2191" s="50" t="s">
        <v>3359</v>
      </c>
      <c r="B2191" s="50" t="s">
        <v>3330</v>
      </c>
      <c r="C2191" s="50"/>
      <c r="D2191" s="50"/>
      <c r="E2191" s="50"/>
      <c r="F2191" s="50"/>
    </row>
    <row r="2192" spans="1:6">
      <c r="A2192" s="50" t="s">
        <v>3360</v>
      </c>
      <c r="B2192" s="50" t="s">
        <v>3342</v>
      </c>
      <c r="C2192" s="50"/>
      <c r="D2192" s="50"/>
      <c r="E2192" s="50"/>
      <c r="F2192" s="50"/>
    </row>
    <row r="2193" spans="1:6">
      <c r="A2193" s="50" t="s">
        <v>3361</v>
      </c>
      <c r="B2193" s="50" t="s">
        <v>3330</v>
      </c>
      <c r="C2193" s="50"/>
      <c r="D2193" s="50"/>
      <c r="E2193" s="50"/>
      <c r="F2193" s="50"/>
    </row>
    <row r="2194" spans="1:6">
      <c r="A2194" s="50" t="s">
        <v>3362</v>
      </c>
      <c r="B2194" s="50" t="s">
        <v>3330</v>
      </c>
      <c r="C2194" s="50"/>
      <c r="D2194" s="50"/>
      <c r="E2194" s="50"/>
      <c r="F2194" s="50"/>
    </row>
    <row r="2195" spans="1:6">
      <c r="A2195" s="50" t="s">
        <v>3363</v>
      </c>
      <c r="B2195" s="50" t="s">
        <v>3330</v>
      </c>
      <c r="C2195" s="50"/>
      <c r="D2195" s="50"/>
      <c r="E2195" s="50"/>
      <c r="F2195" s="50"/>
    </row>
    <row r="2196" spans="1:6">
      <c r="A2196" s="50" t="s">
        <v>3364</v>
      </c>
      <c r="B2196" s="50" t="s">
        <v>3330</v>
      </c>
      <c r="C2196" s="50"/>
      <c r="D2196" s="50"/>
      <c r="E2196" s="50"/>
      <c r="F2196" s="50"/>
    </row>
    <row r="2197" spans="1:6">
      <c r="A2197" s="50" t="s">
        <v>3365</v>
      </c>
      <c r="B2197" s="50" t="s">
        <v>3330</v>
      </c>
      <c r="C2197" s="50"/>
      <c r="D2197" s="50"/>
      <c r="E2197" s="50"/>
      <c r="F2197" s="50"/>
    </row>
    <row r="2198" spans="1:6">
      <c r="A2198" s="50" t="s">
        <v>3366</v>
      </c>
      <c r="B2198" s="50" t="s">
        <v>3330</v>
      </c>
      <c r="C2198" s="50"/>
      <c r="D2198" s="50"/>
      <c r="E2198" s="50"/>
      <c r="F2198" s="50"/>
    </row>
    <row r="2199" spans="1:6">
      <c r="A2199" s="50" t="s">
        <v>3367</v>
      </c>
      <c r="B2199" s="50" t="s">
        <v>3330</v>
      </c>
      <c r="C2199" s="50"/>
      <c r="D2199" s="50"/>
      <c r="E2199" s="50"/>
      <c r="F2199" s="50"/>
    </row>
    <row r="2200" spans="1:6">
      <c r="A2200" s="50" t="s">
        <v>3368</v>
      </c>
      <c r="B2200" s="50" t="s">
        <v>3330</v>
      </c>
      <c r="C2200" s="50"/>
      <c r="D2200" s="50"/>
      <c r="E2200" s="50"/>
      <c r="F2200" s="50"/>
    </row>
    <row r="2201" spans="1:6">
      <c r="A2201" s="50" t="s">
        <v>3369</v>
      </c>
      <c r="B2201" s="50" t="s">
        <v>3342</v>
      </c>
      <c r="C2201" s="50"/>
      <c r="D2201" s="50"/>
      <c r="E2201" s="50"/>
      <c r="F2201" s="50"/>
    </row>
    <row r="2202" spans="1:6">
      <c r="A2202" s="50" t="s">
        <v>3370</v>
      </c>
      <c r="B2202" s="50" t="s">
        <v>3330</v>
      </c>
      <c r="C2202" s="50"/>
      <c r="D2202" s="50"/>
      <c r="E2202" s="50"/>
      <c r="F2202" s="50"/>
    </row>
    <row r="2203" spans="1:6">
      <c r="A2203" s="50" t="s">
        <v>3371</v>
      </c>
      <c r="B2203" s="50" t="s">
        <v>3330</v>
      </c>
      <c r="C2203" s="50"/>
      <c r="D2203" s="50"/>
      <c r="E2203" s="50"/>
      <c r="F2203" s="50"/>
    </row>
    <row r="2204" spans="1:6">
      <c r="A2204" s="50" t="s">
        <v>3372</v>
      </c>
      <c r="B2204" s="50" t="s">
        <v>3342</v>
      </c>
      <c r="C2204" s="50"/>
      <c r="D2204" s="50"/>
      <c r="E2204" s="50"/>
      <c r="F2204" s="50"/>
    </row>
    <row r="2205" spans="1:6">
      <c r="A2205" s="50" t="s">
        <v>3373</v>
      </c>
      <c r="B2205" s="50" t="s">
        <v>3342</v>
      </c>
      <c r="C2205" s="50"/>
      <c r="D2205" s="50"/>
      <c r="E2205" s="50"/>
      <c r="F2205" s="50"/>
    </row>
    <row r="2206" spans="1:6">
      <c r="A2206" s="50" t="s">
        <v>3374</v>
      </c>
      <c r="B2206" s="50" t="s">
        <v>3330</v>
      </c>
      <c r="C2206" s="50"/>
      <c r="D2206" s="50"/>
      <c r="E2206" s="50"/>
      <c r="F2206" s="50"/>
    </row>
    <row r="2207" spans="1:6">
      <c r="A2207" s="50" t="s">
        <v>3375</v>
      </c>
      <c r="B2207" s="50" t="s">
        <v>3330</v>
      </c>
      <c r="C2207" s="50"/>
      <c r="D2207" s="50"/>
      <c r="E2207" s="50"/>
      <c r="F2207" s="50"/>
    </row>
    <row r="2208" spans="1:6">
      <c r="A2208" s="50" t="s">
        <v>3376</v>
      </c>
      <c r="B2208" s="50" t="s">
        <v>3330</v>
      </c>
      <c r="C2208" s="50"/>
      <c r="D2208" s="50"/>
      <c r="E2208" s="50"/>
      <c r="F2208" s="50"/>
    </row>
    <row r="2209" spans="1:6">
      <c r="A2209" s="50" t="s">
        <v>3377</v>
      </c>
      <c r="B2209" s="50" t="s">
        <v>3330</v>
      </c>
      <c r="C2209" s="50"/>
      <c r="D2209" s="50"/>
      <c r="E2209" s="50"/>
      <c r="F2209" s="50"/>
    </row>
    <row r="2210" spans="1:6">
      <c r="A2210" s="50" t="s">
        <v>3378</v>
      </c>
      <c r="B2210" s="50" t="s">
        <v>3260</v>
      </c>
      <c r="C2210" s="50"/>
      <c r="D2210" s="50"/>
      <c r="E2210" s="50"/>
      <c r="F2210" s="50"/>
    </row>
    <row r="2211" spans="1:6">
      <c r="A2211" s="50" t="s">
        <v>3379</v>
      </c>
      <c r="B2211" s="50" t="s">
        <v>3260</v>
      </c>
      <c r="C2211" s="50"/>
      <c r="D2211" s="50"/>
      <c r="E2211" s="50"/>
      <c r="F2211" s="50"/>
    </row>
    <row r="2212" spans="1:6">
      <c r="A2212" s="50" t="s">
        <v>3380</v>
      </c>
      <c r="B2212" s="50" t="s">
        <v>3330</v>
      </c>
      <c r="C2212" s="50"/>
      <c r="D2212" s="50"/>
      <c r="E2212" s="50"/>
      <c r="F2212" s="50"/>
    </row>
    <row r="2213" spans="1:6">
      <c r="A2213" s="50" t="s">
        <v>3381</v>
      </c>
      <c r="B2213" s="50" t="s">
        <v>3342</v>
      </c>
      <c r="C2213" s="50"/>
      <c r="D2213" s="50"/>
      <c r="E2213" s="50"/>
      <c r="F2213" s="50"/>
    </row>
    <row r="2214" spans="1:6">
      <c r="A2214" s="50" t="s">
        <v>3382</v>
      </c>
      <c r="B2214" s="50" t="s">
        <v>2414</v>
      </c>
      <c r="C2214" s="50"/>
      <c r="D2214" s="50"/>
      <c r="E2214" s="50"/>
      <c r="F2214" s="50"/>
    </row>
    <row r="2215" spans="1:6">
      <c r="A2215" s="50" t="s">
        <v>3383</v>
      </c>
      <c r="B2215" s="50" t="s">
        <v>3384</v>
      </c>
      <c r="C2215" s="50"/>
      <c r="D2215" s="50"/>
      <c r="E2215" s="50"/>
      <c r="F2215" s="50"/>
    </row>
    <row r="2216" spans="1:6">
      <c r="A2216" s="50" t="s">
        <v>3385</v>
      </c>
      <c r="B2216" s="50" t="s">
        <v>3386</v>
      </c>
      <c r="C2216" s="50"/>
      <c r="D2216" s="50"/>
      <c r="E2216" s="50"/>
      <c r="F2216" s="50"/>
    </row>
    <row r="2217" spans="1:6">
      <c r="A2217" s="50" t="s">
        <v>3387</v>
      </c>
      <c r="B2217" s="50" t="s">
        <v>3386</v>
      </c>
      <c r="C2217" s="50"/>
      <c r="D2217" s="50"/>
      <c r="E2217" s="50"/>
      <c r="F2217" s="50"/>
    </row>
    <row r="2218" spans="1:6">
      <c r="A2218" s="50" t="s">
        <v>3388</v>
      </c>
      <c r="B2218" s="50" t="s">
        <v>2718</v>
      </c>
      <c r="C2218" s="50"/>
      <c r="D2218" s="50"/>
      <c r="E2218" s="50"/>
      <c r="F2218" s="50"/>
    </row>
    <row r="2219" spans="1:6">
      <c r="A2219" s="50" t="s">
        <v>3389</v>
      </c>
      <c r="B2219" s="50" t="s">
        <v>3390</v>
      </c>
      <c r="C2219" s="50"/>
      <c r="D2219" s="50"/>
      <c r="E2219" s="50"/>
      <c r="F2219" s="50"/>
    </row>
    <row r="2220" spans="1:6">
      <c r="A2220" s="50" t="s">
        <v>3391</v>
      </c>
      <c r="B2220" s="50" t="s">
        <v>3390</v>
      </c>
      <c r="C2220" s="50"/>
      <c r="D2220" s="50"/>
      <c r="E2220" s="50"/>
      <c r="F2220" s="50"/>
    </row>
    <row r="2221" spans="1:6">
      <c r="A2221" s="50" t="s">
        <v>3392</v>
      </c>
      <c r="B2221" s="50" t="s">
        <v>2718</v>
      </c>
      <c r="C2221" s="50"/>
      <c r="D2221" s="50"/>
      <c r="E2221" s="50"/>
      <c r="F2221" s="50"/>
    </row>
    <row r="2222" spans="1:6">
      <c r="A2222" s="50" t="s">
        <v>3393</v>
      </c>
      <c r="B2222" s="50" t="s">
        <v>2718</v>
      </c>
      <c r="C2222" s="50"/>
      <c r="D2222" s="50"/>
      <c r="E2222" s="50"/>
      <c r="F2222" s="50"/>
    </row>
    <row r="2223" spans="1:6">
      <c r="A2223" s="50" t="s">
        <v>3394</v>
      </c>
      <c r="B2223" s="50" t="s">
        <v>2718</v>
      </c>
      <c r="C2223" s="50"/>
      <c r="D2223" s="50"/>
      <c r="E2223" s="50"/>
      <c r="F2223" s="50"/>
    </row>
    <row r="2224" spans="1:6">
      <c r="A2224" s="50" t="s">
        <v>3395</v>
      </c>
      <c r="B2224" s="50" t="s">
        <v>2735</v>
      </c>
      <c r="C2224" s="50"/>
      <c r="D2224" s="50"/>
      <c r="E2224" s="50"/>
      <c r="F2224" s="50"/>
    </row>
    <row r="2225" spans="1:6">
      <c r="A2225" s="50" t="s">
        <v>3396</v>
      </c>
      <c r="B2225" s="50" t="s">
        <v>3390</v>
      </c>
      <c r="C2225" s="50"/>
      <c r="D2225" s="50"/>
      <c r="E2225" s="50"/>
      <c r="F2225" s="50"/>
    </row>
    <row r="2226" spans="1:6">
      <c r="A2226" s="50" t="s">
        <v>3397</v>
      </c>
      <c r="B2226" s="50" t="s">
        <v>3398</v>
      </c>
      <c r="C2226" s="50"/>
      <c r="D2226" s="50"/>
      <c r="E2226" s="50"/>
      <c r="F2226" s="50"/>
    </row>
    <row r="2227" spans="1:6">
      <c r="A2227" s="50" t="s">
        <v>3399</v>
      </c>
      <c r="B2227" s="50" t="s">
        <v>3398</v>
      </c>
      <c r="C2227" s="50"/>
      <c r="D2227" s="50"/>
      <c r="E2227" s="50"/>
      <c r="F2227" s="50"/>
    </row>
    <row r="2228" spans="1:6">
      <c r="A2228" s="50" t="s">
        <v>3400</v>
      </c>
      <c r="B2228" s="50" t="s">
        <v>2735</v>
      </c>
      <c r="C2228" s="50"/>
      <c r="D2228" s="50"/>
      <c r="E2228" s="50"/>
      <c r="F2228" s="50"/>
    </row>
    <row r="2229" spans="1:6">
      <c r="A2229" s="50" t="s">
        <v>3401</v>
      </c>
      <c r="B2229" s="50" t="s">
        <v>3390</v>
      </c>
      <c r="C2229" s="50"/>
      <c r="D2229" s="50"/>
      <c r="E2229" s="50"/>
      <c r="F2229" s="50"/>
    </row>
    <row r="2230" spans="1:6">
      <c r="A2230" s="50" t="s">
        <v>3402</v>
      </c>
      <c r="B2230" s="50" t="s">
        <v>3390</v>
      </c>
      <c r="C2230" s="50"/>
      <c r="D2230" s="50"/>
      <c r="E2230" s="50"/>
      <c r="F2230" s="50"/>
    </row>
    <row r="2231" spans="1:6">
      <c r="A2231" s="50" t="s">
        <v>3403</v>
      </c>
      <c r="B2231" s="50" t="s">
        <v>3390</v>
      </c>
      <c r="C2231" s="50"/>
      <c r="D2231" s="50"/>
      <c r="E2231" s="50"/>
      <c r="F2231" s="50"/>
    </row>
    <row r="2232" spans="1:6">
      <c r="A2232" s="50" t="s">
        <v>3404</v>
      </c>
      <c r="B2232" s="50" t="s">
        <v>3398</v>
      </c>
      <c r="C2232" s="50"/>
      <c r="D2232" s="50"/>
      <c r="E2232" s="50"/>
      <c r="F2232" s="50"/>
    </row>
    <row r="2233" spans="1:6">
      <c r="A2233" s="50" t="s">
        <v>3405</v>
      </c>
      <c r="B2233" s="50" t="s">
        <v>2803</v>
      </c>
      <c r="C2233" s="50"/>
      <c r="D2233" s="50"/>
      <c r="E2233" s="50"/>
      <c r="F2233" s="50"/>
    </row>
    <row r="2234" spans="1:6">
      <c r="A2234" s="50" t="s">
        <v>3406</v>
      </c>
      <c r="B2234" s="50" t="s">
        <v>2735</v>
      </c>
      <c r="C2234" s="50"/>
      <c r="D2234" s="50"/>
      <c r="E2234" s="50"/>
      <c r="F2234" s="50"/>
    </row>
    <row r="2235" spans="1:6">
      <c r="A2235" s="50" t="s">
        <v>3407</v>
      </c>
      <c r="B2235" s="50" t="s">
        <v>3398</v>
      </c>
      <c r="C2235" s="50"/>
      <c r="D2235" s="50"/>
      <c r="E2235" s="50"/>
      <c r="F2235" s="50"/>
    </row>
    <row r="2236" spans="1:6">
      <c r="A2236" s="50" t="s">
        <v>3408</v>
      </c>
      <c r="B2236" s="50" t="s">
        <v>2735</v>
      </c>
      <c r="C2236" s="50"/>
      <c r="D2236" s="50"/>
      <c r="E2236" s="50"/>
      <c r="F2236" s="50"/>
    </row>
    <row r="2237" spans="1:6">
      <c r="A2237" s="50" t="s">
        <v>3409</v>
      </c>
      <c r="B2237" s="50" t="s">
        <v>2803</v>
      </c>
      <c r="C2237" s="50"/>
      <c r="D2237" s="50"/>
      <c r="E2237" s="50"/>
      <c r="F2237" s="50"/>
    </row>
    <row r="2238" spans="1:6">
      <c r="A2238" s="50" t="s">
        <v>3410</v>
      </c>
      <c r="B2238" s="50" t="s">
        <v>2718</v>
      </c>
      <c r="C2238" s="50"/>
      <c r="D2238" s="50"/>
      <c r="E2238" s="50"/>
      <c r="F2238" s="50"/>
    </row>
    <row r="2239" spans="1:6">
      <c r="A2239" s="50" t="s">
        <v>3411</v>
      </c>
      <c r="B2239" s="50" t="s">
        <v>3390</v>
      </c>
      <c r="C2239" s="50"/>
      <c r="D2239" s="50"/>
      <c r="E2239" s="50"/>
      <c r="F2239" s="50"/>
    </row>
    <row r="2240" spans="1:6">
      <c r="A2240" s="50" t="s">
        <v>3412</v>
      </c>
      <c r="B2240" s="50" t="s">
        <v>2718</v>
      </c>
      <c r="C2240" s="50"/>
      <c r="D2240" s="50"/>
      <c r="E2240" s="50"/>
      <c r="F2240" s="50"/>
    </row>
    <row r="2241" spans="1:6">
      <c r="A2241" s="50" t="s">
        <v>3413</v>
      </c>
      <c r="B2241" s="50" t="s">
        <v>2414</v>
      </c>
      <c r="C2241" s="50"/>
      <c r="D2241" s="50"/>
      <c r="E2241" s="50"/>
      <c r="F2241" s="50"/>
    </row>
    <row r="2242" spans="1:6">
      <c r="A2242" s="50" t="s">
        <v>3414</v>
      </c>
      <c r="B2242" s="50" t="s">
        <v>2735</v>
      </c>
      <c r="C2242" s="50"/>
      <c r="D2242" s="50"/>
      <c r="E2242" s="50"/>
      <c r="F2242" s="50"/>
    </row>
    <row r="2243" spans="1:6">
      <c r="A2243" s="50" t="s">
        <v>3415</v>
      </c>
      <c r="B2243" s="50" t="s">
        <v>3386</v>
      </c>
      <c r="C2243" s="50"/>
      <c r="D2243" s="50"/>
      <c r="E2243" s="50"/>
      <c r="F2243" s="50"/>
    </row>
    <row r="2244" spans="1:6">
      <c r="A2244" s="50" t="s">
        <v>3416</v>
      </c>
      <c r="B2244" s="50" t="s">
        <v>2735</v>
      </c>
      <c r="C2244" s="50"/>
      <c r="D2244" s="50"/>
      <c r="E2244" s="50"/>
      <c r="F2244" s="50"/>
    </row>
    <row r="2245" spans="1:6">
      <c r="A2245" s="50" t="s">
        <v>3417</v>
      </c>
      <c r="B2245" s="50" t="s">
        <v>3398</v>
      </c>
      <c r="C2245" s="50"/>
      <c r="D2245" s="50"/>
      <c r="E2245" s="50"/>
      <c r="F2245" s="50"/>
    </row>
    <row r="2246" spans="1:6">
      <c r="A2246" s="50" t="s">
        <v>3418</v>
      </c>
      <c r="B2246" s="50" t="s">
        <v>3398</v>
      </c>
      <c r="C2246" s="50"/>
      <c r="D2246" s="50"/>
      <c r="E2246" s="50"/>
      <c r="F2246" s="50"/>
    </row>
    <row r="2247" spans="1:6">
      <c r="A2247" s="50" t="s">
        <v>3419</v>
      </c>
      <c r="B2247" s="50" t="s">
        <v>3398</v>
      </c>
      <c r="C2247" s="50"/>
      <c r="D2247" s="50"/>
      <c r="E2247" s="50"/>
      <c r="F2247" s="50"/>
    </row>
    <row r="2248" spans="1:6">
      <c r="A2248" s="50" t="s">
        <v>3420</v>
      </c>
      <c r="B2248" s="50" t="s">
        <v>3398</v>
      </c>
      <c r="C2248" s="50"/>
      <c r="D2248" s="50"/>
      <c r="E2248" s="50"/>
      <c r="F2248" s="50"/>
    </row>
    <row r="2249" spans="1:6">
      <c r="A2249" s="50" t="s">
        <v>3421</v>
      </c>
      <c r="B2249" s="50" t="s">
        <v>3390</v>
      </c>
      <c r="C2249" s="50"/>
      <c r="D2249" s="50"/>
      <c r="E2249" s="50"/>
      <c r="F2249" s="50"/>
    </row>
    <row r="2250" spans="1:6">
      <c r="A2250" s="50" t="s">
        <v>3422</v>
      </c>
      <c r="B2250" s="50" t="s">
        <v>2735</v>
      </c>
      <c r="C2250" s="50"/>
      <c r="D2250" s="50"/>
      <c r="E2250" s="50"/>
      <c r="F2250" s="50"/>
    </row>
    <row r="2251" spans="1:6">
      <c r="A2251" s="50" t="s">
        <v>3423</v>
      </c>
      <c r="B2251" s="50" t="s">
        <v>2735</v>
      </c>
      <c r="C2251" s="50"/>
      <c r="D2251" s="50"/>
      <c r="E2251" s="50"/>
      <c r="F2251" s="50"/>
    </row>
    <row r="2252" spans="1:6">
      <c r="A2252" s="50" t="s">
        <v>3424</v>
      </c>
      <c r="B2252" s="50" t="s">
        <v>2414</v>
      </c>
      <c r="C2252" s="50"/>
      <c r="D2252" s="50"/>
      <c r="E2252" s="50"/>
      <c r="F2252" s="50"/>
    </row>
    <row r="2253" spans="1:6">
      <c r="A2253" s="50" t="s">
        <v>3425</v>
      </c>
      <c r="B2253" s="50" t="s">
        <v>2735</v>
      </c>
      <c r="C2253" s="50"/>
      <c r="D2253" s="50"/>
      <c r="E2253" s="50"/>
      <c r="F2253" s="50"/>
    </row>
    <row r="2254" spans="1:6">
      <c r="A2254" s="50" t="s">
        <v>3426</v>
      </c>
      <c r="B2254" s="50" t="s">
        <v>2414</v>
      </c>
      <c r="C2254" s="50"/>
      <c r="D2254" s="50"/>
      <c r="E2254" s="50"/>
      <c r="F2254" s="50"/>
    </row>
    <row r="2255" spans="1:6">
      <c r="A2255" s="50" t="s">
        <v>3427</v>
      </c>
      <c r="B2255" s="50" t="s">
        <v>2414</v>
      </c>
      <c r="C2255" s="50"/>
      <c r="D2255" s="50"/>
      <c r="E2255" s="50"/>
      <c r="F2255" s="50"/>
    </row>
    <row r="2256" spans="1:6">
      <c r="A2256" s="50" t="s">
        <v>3428</v>
      </c>
      <c r="B2256" s="50" t="s">
        <v>3390</v>
      </c>
      <c r="C2256" s="50"/>
      <c r="D2256" s="50"/>
      <c r="E2256" s="50"/>
      <c r="F2256" s="50"/>
    </row>
    <row r="2257" spans="1:6">
      <c r="A2257" s="50" t="s">
        <v>3429</v>
      </c>
      <c r="B2257" s="50" t="s">
        <v>2414</v>
      </c>
      <c r="C2257" s="50"/>
      <c r="D2257" s="50"/>
      <c r="E2257" s="50"/>
      <c r="F2257" s="50"/>
    </row>
    <row r="2258" spans="1:6">
      <c r="A2258" s="50" t="s">
        <v>3430</v>
      </c>
      <c r="B2258" s="50" t="s">
        <v>3386</v>
      </c>
      <c r="C2258" s="50"/>
      <c r="D2258" s="50"/>
      <c r="E2258" s="50"/>
      <c r="F2258" s="50"/>
    </row>
    <row r="2259" spans="1:6">
      <c r="A2259" s="50" t="s">
        <v>3431</v>
      </c>
      <c r="B2259" s="50" t="s">
        <v>3386</v>
      </c>
      <c r="C2259" s="50"/>
      <c r="D2259" s="50"/>
      <c r="E2259" s="50"/>
      <c r="F2259" s="50"/>
    </row>
    <row r="2260" spans="1:6">
      <c r="A2260" s="50" t="s">
        <v>3432</v>
      </c>
      <c r="B2260" s="50" t="s">
        <v>3398</v>
      </c>
      <c r="C2260" s="50"/>
      <c r="D2260" s="50"/>
      <c r="E2260" s="50"/>
      <c r="F2260" s="50"/>
    </row>
    <row r="2261" spans="1:6">
      <c r="A2261" s="50" t="s">
        <v>3433</v>
      </c>
      <c r="B2261" s="50" t="s">
        <v>2718</v>
      </c>
      <c r="C2261" s="50"/>
      <c r="D2261" s="50"/>
      <c r="E2261" s="50"/>
      <c r="F2261" s="50"/>
    </row>
    <row r="2262" spans="1:6">
      <c r="A2262" s="50" t="s">
        <v>3434</v>
      </c>
      <c r="B2262" s="50" t="s">
        <v>3390</v>
      </c>
      <c r="C2262" s="50"/>
      <c r="D2262" s="50"/>
      <c r="E2262" s="50"/>
      <c r="F2262" s="50"/>
    </row>
    <row r="2263" spans="1:6">
      <c r="A2263" s="50" t="s">
        <v>3435</v>
      </c>
      <c r="B2263" s="50" t="s">
        <v>2414</v>
      </c>
      <c r="C2263" s="50"/>
      <c r="D2263" s="50"/>
      <c r="E2263" s="50"/>
      <c r="F2263" s="50"/>
    </row>
    <row r="2264" spans="1:6">
      <c r="A2264" s="50" t="s">
        <v>3436</v>
      </c>
      <c r="B2264" s="50" t="s">
        <v>2718</v>
      </c>
      <c r="C2264" s="50"/>
      <c r="D2264" s="50"/>
      <c r="E2264" s="50"/>
      <c r="F2264" s="50"/>
    </row>
    <row r="2265" spans="1:6">
      <c r="A2265" s="50" t="s">
        <v>3437</v>
      </c>
      <c r="B2265" s="50" t="s">
        <v>3398</v>
      </c>
      <c r="C2265" s="50"/>
      <c r="D2265" s="50"/>
      <c r="E2265" s="50"/>
      <c r="F2265" s="50"/>
    </row>
    <row r="2266" spans="1:6">
      <c r="A2266" s="50" t="s">
        <v>3438</v>
      </c>
      <c r="B2266" s="50" t="s">
        <v>3386</v>
      </c>
      <c r="C2266" s="50"/>
      <c r="D2266" s="50"/>
      <c r="E2266" s="50"/>
      <c r="F2266" s="50"/>
    </row>
    <row r="2267" spans="1:6">
      <c r="A2267" s="50" t="s">
        <v>3439</v>
      </c>
      <c r="B2267" s="50" t="s">
        <v>3384</v>
      </c>
      <c r="C2267" s="50"/>
      <c r="D2267" s="50"/>
      <c r="E2267" s="50"/>
      <c r="F2267" s="50"/>
    </row>
    <row r="2268" spans="1:6">
      <c r="A2268" s="50" t="s">
        <v>3440</v>
      </c>
      <c r="B2268" s="50" t="s">
        <v>2718</v>
      </c>
      <c r="C2268" s="50"/>
      <c r="D2268" s="50"/>
      <c r="E2268" s="50"/>
      <c r="F2268" s="50"/>
    </row>
    <row r="2269" spans="1:6">
      <c r="A2269" s="50" t="s">
        <v>3441</v>
      </c>
      <c r="B2269" s="50" t="s">
        <v>3386</v>
      </c>
      <c r="C2269" s="50"/>
      <c r="D2269" s="50"/>
      <c r="E2269" s="50"/>
      <c r="F2269" s="50"/>
    </row>
    <row r="2270" spans="1:6">
      <c r="A2270" s="50" t="s">
        <v>3442</v>
      </c>
      <c r="B2270" s="50" t="s">
        <v>2718</v>
      </c>
      <c r="C2270" s="50"/>
      <c r="D2270" s="50"/>
      <c r="E2270" s="50"/>
      <c r="F2270" s="50"/>
    </row>
    <row r="2271" spans="1:6">
      <c r="A2271" s="50" t="s">
        <v>3443</v>
      </c>
      <c r="B2271" s="50" t="s">
        <v>3386</v>
      </c>
      <c r="C2271" s="50"/>
      <c r="D2271" s="50"/>
      <c r="E2271" s="50"/>
      <c r="F2271" s="50"/>
    </row>
    <row r="2272" spans="1:6">
      <c r="A2272" s="50" t="s">
        <v>3444</v>
      </c>
      <c r="B2272" s="50" t="s">
        <v>3398</v>
      </c>
      <c r="C2272" s="50"/>
      <c r="D2272" s="50"/>
      <c r="E2272" s="50"/>
      <c r="F2272" s="50"/>
    </row>
    <row r="2273" spans="1:6">
      <c r="A2273" s="50" t="s">
        <v>3445</v>
      </c>
      <c r="B2273" s="50" t="s">
        <v>2414</v>
      </c>
      <c r="C2273" s="50"/>
      <c r="D2273" s="50"/>
      <c r="E2273" s="50"/>
      <c r="F2273" s="50"/>
    </row>
    <row r="2274" spans="1:6">
      <c r="A2274" s="50" t="s">
        <v>3446</v>
      </c>
      <c r="B2274" s="50" t="s">
        <v>2414</v>
      </c>
      <c r="C2274" s="50"/>
      <c r="D2274" s="50"/>
      <c r="E2274" s="50"/>
      <c r="F2274" s="50"/>
    </row>
    <row r="2275" spans="1:6">
      <c r="A2275" s="50" t="s">
        <v>3447</v>
      </c>
      <c r="B2275" s="50" t="s">
        <v>3398</v>
      </c>
      <c r="C2275" s="50"/>
      <c r="D2275" s="50"/>
      <c r="E2275" s="50"/>
      <c r="F2275" s="50"/>
    </row>
    <row r="2276" spans="1:6">
      <c r="A2276" s="50" t="s">
        <v>3448</v>
      </c>
      <c r="B2276" s="50" t="s">
        <v>3384</v>
      </c>
      <c r="C2276" s="50"/>
      <c r="D2276" s="50"/>
      <c r="E2276" s="50"/>
      <c r="F2276" s="50"/>
    </row>
    <row r="2277" spans="1:6">
      <c r="A2277" s="50" t="s">
        <v>3449</v>
      </c>
      <c r="B2277" s="50" t="s">
        <v>2414</v>
      </c>
      <c r="C2277" s="50"/>
      <c r="D2277" s="50"/>
      <c r="E2277" s="50"/>
      <c r="F2277" s="50"/>
    </row>
    <row r="2278" spans="1:6">
      <c r="A2278" s="50" t="s">
        <v>3450</v>
      </c>
      <c r="B2278" s="50" t="s">
        <v>2718</v>
      </c>
      <c r="C2278" s="50"/>
      <c r="D2278" s="50"/>
      <c r="E2278" s="50"/>
      <c r="F2278" s="50"/>
    </row>
    <row r="2279" spans="1:6">
      <c r="A2279" s="50" t="s">
        <v>3451</v>
      </c>
      <c r="B2279" s="50" t="s">
        <v>2735</v>
      </c>
      <c r="C2279" s="50"/>
      <c r="D2279" s="50"/>
      <c r="E2279" s="50"/>
      <c r="F2279" s="50"/>
    </row>
    <row r="2280" spans="1:6">
      <c r="A2280" s="50" t="s">
        <v>3452</v>
      </c>
      <c r="B2280" s="50" t="s">
        <v>3398</v>
      </c>
      <c r="C2280" s="50"/>
      <c r="D2280" s="50"/>
      <c r="E2280" s="50"/>
      <c r="F2280" s="50"/>
    </row>
    <row r="2281" spans="1:6">
      <c r="A2281" s="50" t="s">
        <v>3453</v>
      </c>
      <c r="B2281" s="50" t="s">
        <v>2718</v>
      </c>
      <c r="C2281" s="50"/>
      <c r="D2281" s="50"/>
      <c r="E2281" s="50"/>
      <c r="F2281" s="50"/>
    </row>
    <row r="2282" spans="1:6">
      <c r="A2282" s="50" t="s">
        <v>3454</v>
      </c>
      <c r="B2282" s="50" t="s">
        <v>3384</v>
      </c>
      <c r="C2282" s="50"/>
      <c r="D2282" s="50"/>
      <c r="E2282" s="50"/>
      <c r="F2282" s="50"/>
    </row>
    <row r="2283" spans="1:6">
      <c r="A2283" s="50" t="s">
        <v>3455</v>
      </c>
      <c r="B2283" s="50" t="s">
        <v>2414</v>
      </c>
      <c r="C2283" s="50"/>
      <c r="D2283" s="50"/>
      <c r="E2283" s="50"/>
      <c r="F2283" s="50"/>
    </row>
    <row r="2284" spans="1:6">
      <c r="A2284" s="50" t="s">
        <v>3456</v>
      </c>
      <c r="B2284" s="50" t="s">
        <v>3390</v>
      </c>
      <c r="C2284" s="50"/>
      <c r="D2284" s="50"/>
      <c r="E2284" s="50"/>
      <c r="F2284" s="50"/>
    </row>
    <row r="2285" spans="1:6">
      <c r="A2285" s="50" t="s">
        <v>3457</v>
      </c>
      <c r="B2285" s="50" t="s">
        <v>3386</v>
      </c>
      <c r="C2285" s="50"/>
      <c r="D2285" s="50"/>
      <c r="E2285" s="50"/>
      <c r="F2285" s="50"/>
    </row>
    <row r="2286" spans="1:6">
      <c r="A2286" s="50" t="s">
        <v>3458</v>
      </c>
      <c r="B2286" s="50" t="s">
        <v>3386</v>
      </c>
      <c r="C2286" s="50"/>
      <c r="D2286" s="50"/>
      <c r="E2286" s="50"/>
      <c r="F2286" s="50"/>
    </row>
    <row r="2287" spans="1:6">
      <c r="A2287" s="50" t="s">
        <v>3459</v>
      </c>
      <c r="B2287" s="50" t="s">
        <v>3390</v>
      </c>
      <c r="C2287" s="50"/>
      <c r="D2287" s="50"/>
      <c r="E2287" s="50"/>
      <c r="F2287" s="50"/>
    </row>
    <row r="2288" spans="1:6">
      <c r="A2288" s="50" t="s">
        <v>3460</v>
      </c>
      <c r="B2288" s="50" t="s">
        <v>2735</v>
      </c>
      <c r="C2288" s="50"/>
      <c r="D2288" s="50"/>
      <c r="E2288" s="50"/>
      <c r="F2288" s="50"/>
    </row>
    <row r="2289" spans="1:6">
      <c r="A2289" s="50" t="s">
        <v>3461</v>
      </c>
      <c r="B2289" s="50" t="s">
        <v>3386</v>
      </c>
      <c r="C2289" s="50"/>
      <c r="D2289" s="50"/>
      <c r="E2289" s="50"/>
      <c r="F2289" s="50"/>
    </row>
    <row r="2290" spans="1:6">
      <c r="A2290" s="50" t="s">
        <v>3462</v>
      </c>
      <c r="B2290" s="50" t="s">
        <v>3398</v>
      </c>
      <c r="C2290" s="50"/>
      <c r="D2290" s="50"/>
      <c r="E2290" s="50"/>
      <c r="F2290" s="50"/>
    </row>
    <row r="2291" spans="1:6">
      <c r="A2291" s="50" t="s">
        <v>3463</v>
      </c>
      <c r="B2291" s="50" t="s">
        <v>2735</v>
      </c>
      <c r="C2291" s="50"/>
      <c r="D2291" s="50"/>
      <c r="E2291" s="50"/>
      <c r="F2291" s="50"/>
    </row>
    <row r="2292" spans="1:6">
      <c r="A2292" s="50" t="s">
        <v>3464</v>
      </c>
      <c r="B2292" s="50" t="s">
        <v>3398</v>
      </c>
      <c r="C2292" s="50"/>
      <c r="D2292" s="50"/>
      <c r="E2292" s="50"/>
      <c r="F2292" s="50"/>
    </row>
    <row r="2293" spans="1:6">
      <c r="A2293" s="50" t="s">
        <v>3465</v>
      </c>
      <c r="B2293" s="50" t="s">
        <v>2414</v>
      </c>
      <c r="C2293" s="50"/>
      <c r="D2293" s="50"/>
      <c r="E2293" s="50"/>
      <c r="F2293" s="50"/>
    </row>
    <row r="2294" spans="1:6">
      <c r="A2294" s="50" t="s">
        <v>3466</v>
      </c>
      <c r="B2294" s="50" t="s">
        <v>3129</v>
      </c>
      <c r="C2294" s="50"/>
      <c r="D2294" s="50"/>
      <c r="E2294" s="50"/>
      <c r="F2294" s="50"/>
    </row>
    <row r="2295" spans="1:6">
      <c r="A2295" s="50" t="s">
        <v>3467</v>
      </c>
      <c r="B2295" s="50" t="s">
        <v>2803</v>
      </c>
      <c r="C2295" s="50"/>
      <c r="D2295" s="50"/>
      <c r="E2295" s="50"/>
      <c r="F2295" s="50"/>
    </row>
    <row r="2296" spans="1:6">
      <c r="A2296" s="50" t="s">
        <v>3468</v>
      </c>
      <c r="B2296" s="50" t="s">
        <v>2803</v>
      </c>
      <c r="C2296" s="50"/>
      <c r="D2296" s="50"/>
      <c r="E2296" s="50"/>
      <c r="F2296" s="50"/>
    </row>
    <row r="2297" spans="1:6">
      <c r="A2297" s="50" t="s">
        <v>3469</v>
      </c>
      <c r="B2297" s="50" t="s">
        <v>2414</v>
      </c>
      <c r="C2297" s="50"/>
      <c r="D2297" s="50"/>
      <c r="E2297" s="50"/>
      <c r="F2297" s="50"/>
    </row>
    <row r="2298" spans="1:6">
      <c r="A2298" s="50" t="s">
        <v>3470</v>
      </c>
      <c r="B2298" s="50" t="s">
        <v>2735</v>
      </c>
      <c r="C2298" s="50"/>
      <c r="D2298" s="50"/>
      <c r="E2298" s="50"/>
      <c r="F2298" s="50"/>
    </row>
    <row r="2299" spans="1:6">
      <c r="A2299" s="50" t="s">
        <v>3471</v>
      </c>
      <c r="B2299" s="50" t="s">
        <v>2718</v>
      </c>
      <c r="C2299" s="50"/>
      <c r="D2299" s="50"/>
      <c r="E2299" s="50"/>
      <c r="F2299" s="50"/>
    </row>
    <row r="2300" spans="1:6">
      <c r="A2300" s="50" t="s">
        <v>3472</v>
      </c>
      <c r="B2300" s="50" t="s">
        <v>3384</v>
      </c>
      <c r="C2300" s="50"/>
      <c r="D2300" s="50"/>
      <c r="E2300" s="50"/>
      <c r="F2300" s="50"/>
    </row>
    <row r="2301" spans="1:6">
      <c r="A2301" s="50" t="s">
        <v>3473</v>
      </c>
      <c r="B2301" s="50" t="s">
        <v>2735</v>
      </c>
      <c r="C2301" s="50"/>
      <c r="D2301" s="50"/>
      <c r="E2301" s="50"/>
      <c r="F2301" s="50"/>
    </row>
    <row r="2302" spans="1:6">
      <c r="A2302" s="50" t="s">
        <v>3474</v>
      </c>
      <c r="B2302" s="50" t="s">
        <v>3390</v>
      </c>
      <c r="C2302" s="50"/>
      <c r="D2302" s="50"/>
      <c r="E2302" s="50"/>
      <c r="F2302" s="50"/>
    </row>
    <row r="2303" spans="1:6">
      <c r="A2303" s="50" t="s">
        <v>3475</v>
      </c>
      <c r="B2303" s="50" t="s">
        <v>3390</v>
      </c>
      <c r="C2303" s="50"/>
      <c r="D2303" s="50"/>
      <c r="E2303" s="50"/>
      <c r="F2303" s="50"/>
    </row>
    <row r="2304" spans="1:6">
      <c r="A2304" s="50" t="s">
        <v>3476</v>
      </c>
      <c r="B2304" s="50" t="s">
        <v>2803</v>
      </c>
      <c r="C2304" s="50"/>
      <c r="D2304" s="50"/>
      <c r="E2304" s="50"/>
      <c r="F2304" s="50"/>
    </row>
    <row r="2305" spans="1:6">
      <c r="A2305" s="50" t="s">
        <v>3477</v>
      </c>
      <c r="B2305" s="50" t="s">
        <v>3390</v>
      </c>
      <c r="C2305" s="50"/>
      <c r="D2305" s="50"/>
      <c r="E2305" s="50"/>
      <c r="F2305" s="50"/>
    </row>
    <row r="2306" spans="1:6">
      <c r="A2306" s="50" t="s">
        <v>3478</v>
      </c>
      <c r="B2306" s="50" t="s">
        <v>3390</v>
      </c>
      <c r="C2306" s="50"/>
      <c r="D2306" s="50"/>
      <c r="E2306" s="50"/>
      <c r="F2306" s="50"/>
    </row>
    <row r="2307" spans="1:6">
      <c r="A2307" s="50" t="s">
        <v>3479</v>
      </c>
      <c r="B2307" s="50" t="s">
        <v>2414</v>
      </c>
      <c r="C2307" s="50"/>
      <c r="D2307" s="50"/>
      <c r="E2307" s="50"/>
      <c r="F2307" s="50"/>
    </row>
    <row r="2308" spans="1:6">
      <c r="A2308" s="50" t="s">
        <v>3480</v>
      </c>
      <c r="B2308" s="50" t="s">
        <v>3386</v>
      </c>
      <c r="C2308" s="50"/>
      <c r="D2308" s="50"/>
      <c r="E2308" s="50"/>
      <c r="F2308" s="50"/>
    </row>
    <row r="2309" spans="1:6">
      <c r="A2309" s="50" t="s">
        <v>3481</v>
      </c>
      <c r="B2309" s="50" t="s">
        <v>3386</v>
      </c>
      <c r="C2309" s="50"/>
      <c r="D2309" s="50"/>
      <c r="E2309" s="50"/>
      <c r="F2309" s="50"/>
    </row>
    <row r="2310" spans="1:6">
      <c r="A2310" s="50" t="s">
        <v>3482</v>
      </c>
      <c r="B2310" s="50" t="s">
        <v>3398</v>
      </c>
      <c r="C2310" s="50"/>
      <c r="D2310" s="50"/>
      <c r="E2310" s="50"/>
      <c r="F2310" s="50"/>
    </row>
    <row r="2311" spans="1:6">
      <c r="A2311" s="50" t="s">
        <v>3483</v>
      </c>
      <c r="B2311" s="50" t="s">
        <v>3384</v>
      </c>
      <c r="C2311" s="50"/>
      <c r="D2311" s="50"/>
      <c r="E2311" s="50"/>
      <c r="F2311" s="50"/>
    </row>
    <row r="2312" spans="1:6">
      <c r="A2312" s="50" t="s">
        <v>3484</v>
      </c>
      <c r="B2312" s="50" t="s">
        <v>3386</v>
      </c>
      <c r="C2312" s="50"/>
      <c r="D2312" s="50"/>
      <c r="E2312" s="50"/>
      <c r="F2312" s="50"/>
    </row>
    <row r="2313" spans="1:6">
      <c r="A2313" s="50" t="s">
        <v>3485</v>
      </c>
      <c r="B2313" s="50" t="s">
        <v>3386</v>
      </c>
      <c r="C2313" s="50"/>
      <c r="D2313" s="50"/>
      <c r="E2313" s="50"/>
      <c r="F2313" s="50"/>
    </row>
    <row r="2314" spans="1:6">
      <c r="A2314" s="50" t="s">
        <v>3486</v>
      </c>
      <c r="B2314" s="50" t="s">
        <v>3386</v>
      </c>
      <c r="C2314" s="50"/>
      <c r="D2314" s="50"/>
      <c r="E2314" s="50"/>
      <c r="F2314" s="50"/>
    </row>
    <row r="2315" spans="1:6">
      <c r="A2315" s="50" t="s">
        <v>3487</v>
      </c>
      <c r="B2315" s="50" t="s">
        <v>3386</v>
      </c>
      <c r="C2315" s="50"/>
      <c r="D2315" s="50"/>
      <c r="E2315" s="50"/>
      <c r="F2315" s="50"/>
    </row>
    <row r="2316" spans="1:6">
      <c r="A2316" s="50" t="s">
        <v>3488</v>
      </c>
      <c r="B2316" s="50" t="s">
        <v>3398</v>
      </c>
      <c r="C2316" s="50"/>
      <c r="D2316" s="50"/>
      <c r="E2316" s="50"/>
      <c r="F2316" s="50"/>
    </row>
    <row r="2317" spans="1:6">
      <c r="A2317" s="50" t="s">
        <v>3489</v>
      </c>
      <c r="B2317" s="50" t="s">
        <v>3398</v>
      </c>
      <c r="C2317" s="50"/>
      <c r="D2317" s="50"/>
      <c r="E2317" s="50"/>
      <c r="F2317" s="50"/>
    </row>
    <row r="2318" spans="1:6">
      <c r="A2318" s="50" t="s">
        <v>3490</v>
      </c>
      <c r="B2318" s="50" t="s">
        <v>3386</v>
      </c>
      <c r="C2318" s="50"/>
      <c r="D2318" s="50"/>
      <c r="E2318" s="50"/>
      <c r="F2318" s="50"/>
    </row>
    <row r="2319" spans="1:6">
      <c r="A2319" s="50" t="s">
        <v>3491</v>
      </c>
      <c r="B2319" s="50" t="s">
        <v>3384</v>
      </c>
      <c r="C2319" s="50"/>
      <c r="D2319" s="50"/>
      <c r="E2319" s="50"/>
      <c r="F2319" s="50"/>
    </row>
    <row r="2320" spans="1:6">
      <c r="A2320" s="50" t="s">
        <v>3492</v>
      </c>
      <c r="B2320" s="50" t="s">
        <v>3398</v>
      </c>
      <c r="C2320" s="50"/>
      <c r="D2320" s="50"/>
      <c r="E2320" s="50"/>
      <c r="F2320" s="50"/>
    </row>
    <row r="2321" spans="1:6">
      <c r="A2321" s="50" t="s">
        <v>3493</v>
      </c>
      <c r="B2321" s="50" t="s">
        <v>3384</v>
      </c>
      <c r="C2321" s="50"/>
      <c r="D2321" s="50"/>
      <c r="E2321" s="50"/>
      <c r="F2321" s="50"/>
    </row>
    <row r="2322" spans="1:6">
      <c r="A2322" s="50" t="s">
        <v>3494</v>
      </c>
      <c r="B2322" s="50" t="s">
        <v>3398</v>
      </c>
      <c r="C2322" s="50"/>
      <c r="D2322" s="50"/>
      <c r="E2322" s="50"/>
      <c r="F2322" s="50"/>
    </row>
    <row r="2323" spans="1:6">
      <c r="A2323" s="50" t="s">
        <v>3495</v>
      </c>
      <c r="B2323" s="50" t="s">
        <v>3386</v>
      </c>
      <c r="C2323" s="50"/>
      <c r="D2323" s="50"/>
      <c r="E2323" s="50"/>
      <c r="F2323" s="50"/>
    </row>
    <row r="2324" spans="1:6">
      <c r="A2324" s="50" t="s">
        <v>3496</v>
      </c>
      <c r="B2324" s="50" t="s">
        <v>2718</v>
      </c>
      <c r="C2324" s="50"/>
      <c r="D2324" s="50"/>
      <c r="E2324" s="50"/>
      <c r="F2324" s="50"/>
    </row>
    <row r="2325" spans="1:6">
      <c r="A2325" s="50" t="s">
        <v>3497</v>
      </c>
      <c r="B2325" s="50" t="s">
        <v>2735</v>
      </c>
      <c r="C2325" s="50"/>
      <c r="D2325" s="50"/>
      <c r="E2325" s="50"/>
      <c r="F2325" s="50"/>
    </row>
    <row r="2326" spans="1:6">
      <c r="A2326" s="50" t="s">
        <v>3498</v>
      </c>
      <c r="B2326" s="50" t="s">
        <v>3386</v>
      </c>
      <c r="C2326" s="50"/>
      <c r="D2326" s="50"/>
      <c r="E2326" s="50"/>
      <c r="F2326" s="50"/>
    </row>
    <row r="2327" spans="1:6">
      <c r="A2327" s="50" t="s">
        <v>3499</v>
      </c>
      <c r="B2327" s="50" t="s">
        <v>3386</v>
      </c>
      <c r="C2327" s="50"/>
      <c r="D2327" s="50"/>
      <c r="E2327" s="50"/>
      <c r="F2327" s="50"/>
    </row>
    <row r="2328" spans="1:6">
      <c r="A2328" s="50" t="s">
        <v>3500</v>
      </c>
      <c r="B2328" s="50" t="s">
        <v>2735</v>
      </c>
      <c r="C2328" s="50"/>
      <c r="D2328" s="50"/>
      <c r="E2328" s="50"/>
      <c r="F2328" s="50"/>
    </row>
    <row r="2329" spans="1:6">
      <c r="A2329" s="50" t="s">
        <v>3501</v>
      </c>
      <c r="B2329" s="50" t="s">
        <v>2735</v>
      </c>
      <c r="C2329" s="50"/>
      <c r="D2329" s="50"/>
      <c r="E2329" s="50"/>
      <c r="F2329" s="50"/>
    </row>
    <row r="2330" spans="1:6">
      <c r="A2330" s="50" t="s">
        <v>3502</v>
      </c>
      <c r="B2330" s="50" t="s">
        <v>2735</v>
      </c>
      <c r="C2330" s="50"/>
      <c r="D2330" s="50"/>
      <c r="E2330" s="50"/>
      <c r="F2330" s="50"/>
    </row>
    <row r="2331" spans="1:6">
      <c r="A2331" s="50" t="s">
        <v>3503</v>
      </c>
      <c r="B2331" s="50" t="s">
        <v>3398</v>
      </c>
      <c r="C2331" s="50"/>
      <c r="D2331" s="50"/>
      <c r="E2331" s="50"/>
      <c r="F2331" s="50"/>
    </row>
    <row r="2332" spans="1:6">
      <c r="A2332" s="50" t="s">
        <v>3504</v>
      </c>
      <c r="B2332" s="50" t="s">
        <v>2735</v>
      </c>
      <c r="C2332" s="50"/>
      <c r="D2332" s="50"/>
      <c r="E2332" s="50"/>
      <c r="F2332" s="50"/>
    </row>
    <row r="2333" spans="1:6">
      <c r="A2333" s="50" t="s">
        <v>3505</v>
      </c>
      <c r="B2333" s="50" t="s">
        <v>3386</v>
      </c>
      <c r="C2333" s="50"/>
      <c r="D2333" s="50"/>
      <c r="E2333" s="50"/>
      <c r="F2333" s="50"/>
    </row>
    <row r="2334" spans="1:6">
      <c r="A2334" s="50" t="s">
        <v>3506</v>
      </c>
      <c r="B2334" s="50" t="s">
        <v>3390</v>
      </c>
      <c r="C2334" s="50"/>
      <c r="D2334" s="50"/>
      <c r="E2334" s="50"/>
      <c r="F2334" s="50"/>
    </row>
    <row r="2335" spans="1:6">
      <c r="A2335" s="50" t="s">
        <v>3507</v>
      </c>
      <c r="B2335" s="50" t="s">
        <v>2718</v>
      </c>
      <c r="C2335" s="50"/>
      <c r="D2335" s="50"/>
      <c r="E2335" s="50"/>
      <c r="F2335" s="50"/>
    </row>
    <row r="2336" spans="1:6">
      <c r="A2336" s="50" t="s">
        <v>3508</v>
      </c>
      <c r="B2336" s="50" t="s">
        <v>2718</v>
      </c>
      <c r="C2336" s="50"/>
      <c r="D2336" s="50"/>
      <c r="E2336" s="50"/>
      <c r="F2336" s="50"/>
    </row>
    <row r="2337" spans="1:6">
      <c r="A2337" s="50" t="s">
        <v>3509</v>
      </c>
      <c r="B2337" s="50" t="s">
        <v>2735</v>
      </c>
      <c r="C2337" s="50"/>
      <c r="D2337" s="50"/>
      <c r="E2337" s="50"/>
      <c r="F2337" s="50"/>
    </row>
    <row r="2338" spans="1:6">
      <c r="A2338" s="50" t="s">
        <v>3510</v>
      </c>
      <c r="B2338" s="50" t="s">
        <v>2718</v>
      </c>
      <c r="C2338" s="50"/>
      <c r="D2338" s="50"/>
      <c r="E2338" s="50"/>
      <c r="F2338" s="50"/>
    </row>
    <row r="2339" spans="1:6">
      <c r="A2339" s="50" t="s">
        <v>3511</v>
      </c>
      <c r="B2339" s="50" t="s">
        <v>2718</v>
      </c>
      <c r="C2339" s="50"/>
      <c r="D2339" s="50"/>
      <c r="E2339" s="50"/>
      <c r="F2339" s="50"/>
    </row>
    <row r="2340" spans="1:6">
      <c r="A2340" s="50" t="s">
        <v>3512</v>
      </c>
      <c r="B2340" s="50" t="s">
        <v>2718</v>
      </c>
      <c r="C2340" s="50"/>
      <c r="D2340" s="50"/>
      <c r="E2340" s="50"/>
      <c r="F2340" s="50"/>
    </row>
    <row r="2341" spans="1:6">
      <c r="A2341" s="50" t="s">
        <v>3513</v>
      </c>
      <c r="B2341" s="50" t="s">
        <v>2718</v>
      </c>
      <c r="C2341" s="50"/>
      <c r="D2341" s="50"/>
      <c r="E2341" s="50"/>
      <c r="F2341" s="50"/>
    </row>
    <row r="2342" spans="1:6">
      <c r="A2342" s="50" t="s">
        <v>3514</v>
      </c>
      <c r="B2342" s="50" t="s">
        <v>2718</v>
      </c>
      <c r="C2342" s="50"/>
      <c r="D2342" s="50"/>
      <c r="E2342" s="50"/>
      <c r="F2342" s="50"/>
    </row>
    <row r="2343" spans="1:6">
      <c r="A2343" s="50" t="s">
        <v>3515</v>
      </c>
      <c r="B2343" s="50" t="s">
        <v>2718</v>
      </c>
      <c r="C2343" s="50"/>
      <c r="D2343" s="50"/>
      <c r="E2343" s="50"/>
      <c r="F2343" s="50"/>
    </row>
    <row r="2344" spans="1:6">
      <c r="A2344" s="50" t="s">
        <v>3516</v>
      </c>
      <c r="B2344" s="50" t="s">
        <v>2718</v>
      </c>
      <c r="C2344" s="50"/>
      <c r="D2344" s="50"/>
      <c r="E2344" s="50"/>
      <c r="F2344" s="50"/>
    </row>
    <row r="2345" spans="1:6">
      <c r="A2345" s="50" t="s">
        <v>3517</v>
      </c>
      <c r="B2345" s="50" t="s">
        <v>2718</v>
      </c>
      <c r="C2345" s="50"/>
      <c r="D2345" s="50"/>
      <c r="E2345" s="50"/>
      <c r="F2345" s="50"/>
    </row>
    <row r="2346" spans="1:6">
      <c r="A2346" s="50" t="s">
        <v>3518</v>
      </c>
      <c r="B2346" s="50" t="s">
        <v>2718</v>
      </c>
      <c r="C2346" s="50"/>
      <c r="D2346" s="50"/>
      <c r="E2346" s="50"/>
      <c r="F2346" s="50"/>
    </row>
    <row r="2347" spans="1:6">
      <c r="A2347" s="50" t="s">
        <v>3519</v>
      </c>
      <c r="B2347" s="50" t="s">
        <v>2718</v>
      </c>
      <c r="C2347" s="50"/>
      <c r="D2347" s="50"/>
      <c r="E2347" s="50"/>
      <c r="F2347" s="50"/>
    </row>
    <row r="2348" spans="1:6">
      <c r="A2348" s="50" t="s">
        <v>3520</v>
      </c>
      <c r="B2348" s="50" t="s">
        <v>2718</v>
      </c>
      <c r="C2348" s="50"/>
      <c r="D2348" s="50"/>
      <c r="E2348" s="50"/>
      <c r="F2348" s="50"/>
    </row>
    <row r="2349" spans="1:6">
      <c r="A2349" s="50" t="s">
        <v>3521</v>
      </c>
      <c r="B2349" s="50" t="s">
        <v>2718</v>
      </c>
      <c r="C2349" s="50"/>
      <c r="D2349" s="50"/>
      <c r="E2349" s="50"/>
      <c r="F2349" s="50"/>
    </row>
    <row r="2350" spans="1:6">
      <c r="A2350" s="50" t="s">
        <v>3522</v>
      </c>
      <c r="B2350" s="50" t="s">
        <v>2718</v>
      </c>
      <c r="C2350" s="50"/>
      <c r="D2350" s="50"/>
      <c r="E2350" s="50"/>
      <c r="F2350" s="50"/>
    </row>
    <row r="2351" spans="1:6">
      <c r="A2351" s="50" t="s">
        <v>3523</v>
      </c>
      <c r="B2351" s="50" t="s">
        <v>2718</v>
      </c>
      <c r="C2351" s="50"/>
      <c r="D2351" s="50"/>
      <c r="E2351" s="50"/>
      <c r="F2351" s="50"/>
    </row>
    <row r="2352" spans="1:6">
      <c r="A2352" s="50" t="s">
        <v>3524</v>
      </c>
      <c r="B2352" s="50" t="s">
        <v>2718</v>
      </c>
      <c r="C2352" s="50"/>
      <c r="D2352" s="50"/>
      <c r="E2352" s="50"/>
      <c r="F2352" s="50"/>
    </row>
    <row r="2353" spans="1:6">
      <c r="A2353" s="50" t="s">
        <v>3525</v>
      </c>
      <c r="B2353" s="50" t="s">
        <v>2718</v>
      </c>
      <c r="C2353" s="50"/>
      <c r="D2353" s="50"/>
      <c r="E2353" s="50"/>
      <c r="F2353" s="50"/>
    </row>
    <row r="2354" spans="1:6">
      <c r="A2354" s="50" t="s">
        <v>3526</v>
      </c>
      <c r="B2354" s="50" t="s">
        <v>2718</v>
      </c>
      <c r="C2354" s="50"/>
      <c r="D2354" s="50"/>
      <c r="E2354" s="50"/>
      <c r="F2354" s="50"/>
    </row>
    <row r="2355" spans="1:6">
      <c r="A2355" s="50" t="s">
        <v>3527</v>
      </c>
      <c r="B2355" s="50" t="s">
        <v>2735</v>
      </c>
      <c r="C2355" s="50"/>
      <c r="D2355" s="50"/>
      <c r="E2355" s="50"/>
      <c r="F2355" s="50"/>
    </row>
    <row r="2356" spans="1:6">
      <c r="A2356" s="50" t="s">
        <v>3528</v>
      </c>
      <c r="B2356" s="50" t="s">
        <v>2735</v>
      </c>
      <c r="C2356" s="50"/>
      <c r="D2356" s="50"/>
      <c r="E2356" s="50"/>
      <c r="F2356" s="50"/>
    </row>
    <row r="2357" spans="1:6">
      <c r="A2357" s="50" t="s">
        <v>3529</v>
      </c>
      <c r="B2357" s="50" t="s">
        <v>2718</v>
      </c>
      <c r="C2357" s="50"/>
      <c r="D2357" s="50"/>
      <c r="E2357" s="50"/>
      <c r="F2357" s="50"/>
    </row>
    <row r="2358" spans="1:6">
      <c r="A2358" s="50" t="s">
        <v>3530</v>
      </c>
      <c r="B2358" s="50" t="s">
        <v>2735</v>
      </c>
      <c r="C2358" s="50"/>
      <c r="D2358" s="50"/>
      <c r="E2358" s="50"/>
      <c r="F2358" s="50"/>
    </row>
    <row r="2359" spans="1:6">
      <c r="A2359" s="50" t="s">
        <v>3531</v>
      </c>
      <c r="B2359" s="50" t="s">
        <v>2718</v>
      </c>
      <c r="C2359" s="50"/>
      <c r="D2359" s="50"/>
      <c r="E2359" s="50"/>
      <c r="F2359" s="50"/>
    </row>
    <row r="2360" spans="1:6">
      <c r="A2360" s="50" t="s">
        <v>3532</v>
      </c>
      <c r="B2360" s="50" t="s">
        <v>2718</v>
      </c>
      <c r="C2360" s="50"/>
      <c r="D2360" s="50"/>
      <c r="E2360" s="50"/>
      <c r="F2360" s="50"/>
    </row>
    <row r="2361" spans="1:6">
      <c r="A2361" s="50" t="s">
        <v>3533</v>
      </c>
      <c r="B2361" s="50" t="s">
        <v>2718</v>
      </c>
      <c r="C2361" s="50"/>
      <c r="D2361" s="50"/>
      <c r="E2361" s="50"/>
      <c r="F2361" s="50"/>
    </row>
    <row r="2362" spans="1:6">
      <c r="A2362" s="50" t="s">
        <v>3534</v>
      </c>
      <c r="B2362" s="50" t="s">
        <v>2718</v>
      </c>
      <c r="C2362" s="50"/>
      <c r="D2362" s="50"/>
      <c r="E2362" s="50"/>
      <c r="F2362" s="50"/>
    </row>
    <row r="2363" spans="1:6">
      <c r="A2363" s="50" t="s">
        <v>3535</v>
      </c>
      <c r="B2363" s="50" t="s">
        <v>2718</v>
      </c>
      <c r="C2363" s="50"/>
      <c r="D2363" s="50"/>
      <c r="E2363" s="50"/>
      <c r="F2363" s="50"/>
    </row>
    <row r="2364" spans="1:6">
      <c r="A2364" s="50" t="s">
        <v>3536</v>
      </c>
      <c r="B2364" s="50" t="s">
        <v>2718</v>
      </c>
      <c r="C2364" s="50"/>
      <c r="D2364" s="50"/>
      <c r="E2364" s="50"/>
      <c r="F2364" s="50"/>
    </row>
    <row r="2365" spans="1:6">
      <c r="A2365" s="50" t="s">
        <v>3537</v>
      </c>
      <c r="B2365" s="50" t="s">
        <v>2735</v>
      </c>
      <c r="C2365" s="50"/>
      <c r="D2365" s="50"/>
      <c r="E2365" s="50"/>
      <c r="F2365" s="50"/>
    </row>
    <row r="2366" spans="1:6">
      <c r="A2366" s="50" t="s">
        <v>3538</v>
      </c>
      <c r="B2366" s="50" t="s">
        <v>2718</v>
      </c>
      <c r="C2366" s="50"/>
      <c r="D2366" s="50"/>
      <c r="E2366" s="50"/>
      <c r="F2366" s="50"/>
    </row>
    <row r="2367" spans="1:6">
      <c r="A2367" s="50" t="s">
        <v>3539</v>
      </c>
      <c r="B2367" s="50" t="s">
        <v>2718</v>
      </c>
      <c r="C2367" s="50"/>
      <c r="D2367" s="50"/>
      <c r="E2367" s="50"/>
      <c r="F2367" s="50"/>
    </row>
    <row r="2368" spans="1:6">
      <c r="A2368" s="50" t="s">
        <v>3540</v>
      </c>
      <c r="B2368" s="50" t="s">
        <v>2735</v>
      </c>
      <c r="C2368" s="50"/>
      <c r="D2368" s="50"/>
      <c r="E2368" s="50"/>
      <c r="F2368" s="50"/>
    </row>
    <row r="2369" spans="1:6">
      <c r="A2369" s="50" t="s">
        <v>3541</v>
      </c>
      <c r="B2369" s="50" t="s">
        <v>2718</v>
      </c>
      <c r="C2369" s="50"/>
      <c r="D2369" s="50"/>
      <c r="E2369" s="50"/>
      <c r="F2369" s="50"/>
    </row>
    <row r="2370" spans="1:6">
      <c r="A2370" s="50" t="s">
        <v>3542</v>
      </c>
      <c r="B2370" s="50" t="s">
        <v>2718</v>
      </c>
      <c r="C2370" s="50"/>
      <c r="D2370" s="50"/>
      <c r="E2370" s="50"/>
      <c r="F2370" s="50"/>
    </row>
    <row r="2371" spans="1:6">
      <c r="A2371" s="50" t="s">
        <v>3543</v>
      </c>
      <c r="B2371" s="50" t="s">
        <v>2718</v>
      </c>
      <c r="C2371" s="50"/>
      <c r="D2371" s="50"/>
      <c r="E2371" s="50"/>
      <c r="F2371" s="50"/>
    </row>
    <row r="2372" spans="1:6">
      <c r="A2372" s="50" t="s">
        <v>3544</v>
      </c>
      <c r="B2372" s="50" t="s">
        <v>2718</v>
      </c>
      <c r="C2372" s="50"/>
      <c r="D2372" s="50"/>
      <c r="E2372" s="50"/>
      <c r="F2372" s="50"/>
    </row>
    <row r="2373" spans="1:6">
      <c r="A2373" s="50" t="s">
        <v>3545</v>
      </c>
      <c r="B2373" s="50" t="s">
        <v>2735</v>
      </c>
      <c r="C2373" s="50"/>
      <c r="D2373" s="50"/>
      <c r="E2373" s="50"/>
      <c r="F2373" s="50"/>
    </row>
    <row r="2374" spans="1:6">
      <c r="A2374" s="50" t="s">
        <v>3546</v>
      </c>
      <c r="B2374" s="50" t="s">
        <v>2718</v>
      </c>
      <c r="C2374" s="50"/>
      <c r="D2374" s="50"/>
      <c r="E2374" s="50"/>
      <c r="F2374" s="50"/>
    </row>
    <row r="2375" spans="1:6">
      <c r="A2375" s="50" t="s">
        <v>3547</v>
      </c>
      <c r="B2375" s="50" t="s">
        <v>2718</v>
      </c>
      <c r="C2375" s="50"/>
      <c r="D2375" s="50"/>
      <c r="E2375" s="50"/>
      <c r="F2375" s="50"/>
    </row>
    <row r="2376" spans="1:6">
      <c r="A2376" s="50" t="s">
        <v>3548</v>
      </c>
      <c r="B2376" s="50" t="s">
        <v>2735</v>
      </c>
      <c r="C2376" s="50"/>
      <c r="D2376" s="50"/>
      <c r="E2376" s="50"/>
      <c r="F2376" s="50"/>
    </row>
    <row r="2377" spans="1:6">
      <c r="A2377" s="50" t="s">
        <v>3549</v>
      </c>
      <c r="B2377" s="50" t="s">
        <v>2718</v>
      </c>
      <c r="C2377" s="50"/>
      <c r="D2377" s="50"/>
      <c r="E2377" s="50"/>
      <c r="F2377" s="50"/>
    </row>
    <row r="2378" spans="1:6">
      <c r="A2378" s="50" t="s">
        <v>3550</v>
      </c>
      <c r="B2378" s="50" t="s">
        <v>2718</v>
      </c>
      <c r="C2378" s="50"/>
      <c r="D2378" s="50"/>
      <c r="E2378" s="50"/>
      <c r="F2378" s="50"/>
    </row>
    <row r="2379" spans="1:6">
      <c r="A2379" s="50" t="s">
        <v>3551</v>
      </c>
      <c r="B2379" s="50" t="s">
        <v>3384</v>
      </c>
      <c r="C2379" s="50"/>
      <c r="D2379" s="50"/>
      <c r="E2379" s="50"/>
      <c r="F2379" s="50"/>
    </row>
    <row r="2380" spans="1:6">
      <c r="A2380" s="50" t="s">
        <v>3552</v>
      </c>
      <c r="B2380" s="50" t="s">
        <v>3384</v>
      </c>
      <c r="C2380" s="50"/>
      <c r="D2380" s="50"/>
      <c r="E2380" s="50"/>
      <c r="F2380" s="50"/>
    </row>
    <row r="2381" spans="1:6">
      <c r="A2381" s="50" t="s">
        <v>3553</v>
      </c>
      <c r="B2381" s="50" t="s">
        <v>3342</v>
      </c>
      <c r="C2381" s="50"/>
      <c r="D2381" s="50"/>
      <c r="E2381" s="50"/>
      <c r="F2381" s="50"/>
    </row>
    <row r="2382" spans="1:6">
      <c r="A2382" s="50" t="s">
        <v>3554</v>
      </c>
      <c r="B2382" s="50" t="s">
        <v>3390</v>
      </c>
      <c r="C2382" s="50"/>
      <c r="D2382" s="50"/>
      <c r="E2382" s="50"/>
      <c r="F2382" s="50"/>
    </row>
    <row r="2383" spans="1:6">
      <c r="A2383" s="50" t="s">
        <v>3555</v>
      </c>
      <c r="B2383" s="50" t="s">
        <v>3390</v>
      </c>
      <c r="C2383" s="50"/>
      <c r="D2383" s="50"/>
      <c r="E2383" s="50"/>
      <c r="F2383" s="50"/>
    </row>
    <row r="2384" spans="1:6">
      <c r="A2384" s="50" t="s">
        <v>3556</v>
      </c>
      <c r="B2384" s="50" t="s">
        <v>3384</v>
      </c>
      <c r="C2384" s="50"/>
      <c r="D2384" s="50"/>
      <c r="E2384" s="50"/>
      <c r="F2384" s="50"/>
    </row>
    <row r="2385" spans="1:6">
      <c r="A2385" s="50" t="s">
        <v>3557</v>
      </c>
      <c r="B2385" s="50" t="s">
        <v>3342</v>
      </c>
      <c r="C2385" s="50"/>
      <c r="D2385" s="50"/>
      <c r="E2385" s="50"/>
      <c r="F2385" s="50"/>
    </row>
    <row r="2386" spans="1:6">
      <c r="A2386" s="50" t="s">
        <v>3558</v>
      </c>
      <c r="B2386" s="50" t="s">
        <v>3384</v>
      </c>
      <c r="C2386" s="50"/>
      <c r="D2386" s="50"/>
      <c r="E2386" s="50"/>
      <c r="F2386" s="50"/>
    </row>
    <row r="2387" spans="1:6">
      <c r="A2387" s="50" t="s">
        <v>3559</v>
      </c>
      <c r="B2387" s="50" t="s">
        <v>3384</v>
      </c>
      <c r="C2387" s="50"/>
      <c r="D2387" s="50"/>
      <c r="E2387" s="50"/>
      <c r="F2387" s="50"/>
    </row>
    <row r="2388" spans="1:6">
      <c r="A2388" s="50" t="s">
        <v>3560</v>
      </c>
      <c r="B2388" s="50" t="s">
        <v>3384</v>
      </c>
      <c r="C2388" s="50"/>
      <c r="D2388" s="50"/>
      <c r="E2388" s="50"/>
      <c r="F2388" s="50"/>
    </row>
    <row r="2389" spans="1:6">
      <c r="A2389" s="50" t="s">
        <v>3561</v>
      </c>
      <c r="B2389" s="50" t="s">
        <v>3384</v>
      </c>
      <c r="C2389" s="50"/>
      <c r="D2389" s="50"/>
      <c r="E2389" s="50"/>
      <c r="F2389" s="50"/>
    </row>
    <row r="2390" spans="1:6">
      <c r="A2390" s="50" t="s">
        <v>3562</v>
      </c>
      <c r="B2390" s="50" t="s">
        <v>3390</v>
      </c>
      <c r="C2390" s="50"/>
      <c r="D2390" s="50"/>
      <c r="E2390" s="50"/>
      <c r="F2390" s="50"/>
    </row>
    <row r="2391" spans="1:6">
      <c r="A2391" s="50" t="s">
        <v>3563</v>
      </c>
      <c r="B2391" s="50" t="s">
        <v>3384</v>
      </c>
      <c r="C2391" s="50"/>
      <c r="D2391" s="50"/>
      <c r="E2391" s="50"/>
      <c r="F2391" s="50"/>
    </row>
    <row r="2392" spans="1:6">
      <c r="A2392" s="50" t="s">
        <v>3564</v>
      </c>
      <c r="B2392" s="50" t="s">
        <v>3342</v>
      </c>
      <c r="C2392" s="50"/>
      <c r="D2392" s="50"/>
      <c r="E2392" s="50"/>
      <c r="F2392" s="50"/>
    </row>
    <row r="2393" spans="1:6">
      <c r="A2393" s="50" t="s">
        <v>3565</v>
      </c>
      <c r="B2393" s="50" t="s">
        <v>3384</v>
      </c>
      <c r="C2393" s="50"/>
      <c r="D2393" s="50"/>
      <c r="E2393" s="50"/>
      <c r="F2393" s="50"/>
    </row>
    <row r="2394" spans="1:6">
      <c r="A2394" s="50" t="s">
        <v>3566</v>
      </c>
      <c r="B2394" s="50" t="s">
        <v>3384</v>
      </c>
      <c r="C2394" s="50"/>
      <c r="D2394" s="50"/>
      <c r="E2394" s="50"/>
      <c r="F2394" s="50"/>
    </row>
    <row r="2395" spans="1:6">
      <c r="A2395" s="50" t="s">
        <v>3567</v>
      </c>
      <c r="B2395" s="50" t="s">
        <v>3384</v>
      </c>
      <c r="C2395" s="50"/>
      <c r="D2395" s="50"/>
      <c r="E2395" s="50"/>
      <c r="F2395" s="50"/>
    </row>
    <row r="2396" spans="1:6">
      <c r="A2396" s="50" t="s">
        <v>3568</v>
      </c>
      <c r="B2396" s="50" t="s">
        <v>3384</v>
      </c>
      <c r="C2396" s="50"/>
      <c r="D2396" s="50"/>
      <c r="E2396" s="50"/>
      <c r="F2396" s="50"/>
    </row>
    <row r="2397" spans="1:6">
      <c r="A2397" s="50" t="s">
        <v>3569</v>
      </c>
      <c r="B2397" s="50" t="s">
        <v>3384</v>
      </c>
      <c r="C2397" s="50"/>
      <c r="D2397" s="50"/>
      <c r="E2397" s="50"/>
      <c r="F2397" s="50"/>
    </row>
    <row r="2398" spans="1:6">
      <c r="A2398" s="50" t="s">
        <v>3570</v>
      </c>
      <c r="B2398" s="50" t="s">
        <v>3384</v>
      </c>
      <c r="C2398" s="50"/>
      <c r="D2398" s="50"/>
      <c r="E2398" s="50"/>
      <c r="F2398" s="50"/>
    </row>
    <row r="2399" spans="1:6">
      <c r="A2399" s="50" t="s">
        <v>3571</v>
      </c>
      <c r="B2399" s="50" t="s">
        <v>3384</v>
      </c>
      <c r="C2399" s="50"/>
      <c r="D2399" s="50"/>
      <c r="E2399" s="50"/>
      <c r="F2399" s="50"/>
    </row>
    <row r="2400" spans="1:6">
      <c r="A2400" s="50" t="s">
        <v>3572</v>
      </c>
      <c r="B2400" s="50" t="s">
        <v>3390</v>
      </c>
      <c r="C2400" s="50"/>
      <c r="D2400" s="50"/>
      <c r="E2400" s="50"/>
      <c r="F2400" s="50"/>
    </row>
    <row r="2401" spans="1:6">
      <c r="A2401" s="50" t="s">
        <v>3573</v>
      </c>
      <c r="B2401" s="50" t="s">
        <v>3342</v>
      </c>
      <c r="C2401" s="50"/>
      <c r="D2401" s="50"/>
      <c r="E2401" s="50"/>
      <c r="F2401" s="50"/>
    </row>
    <row r="2402" spans="1:6">
      <c r="A2402" s="50" t="s">
        <v>3574</v>
      </c>
      <c r="B2402" s="50" t="s">
        <v>3384</v>
      </c>
      <c r="C2402" s="50"/>
      <c r="D2402" s="50"/>
      <c r="E2402" s="50"/>
      <c r="F2402" s="50"/>
    </row>
    <row r="2403" spans="1:6">
      <c r="A2403" s="50" t="s">
        <v>3575</v>
      </c>
      <c r="B2403" s="50" t="s">
        <v>3342</v>
      </c>
      <c r="C2403" s="50"/>
      <c r="D2403" s="50"/>
      <c r="E2403" s="50"/>
      <c r="F2403" s="50"/>
    </row>
    <row r="2404" spans="1:6">
      <c r="A2404" s="50" t="s">
        <v>3576</v>
      </c>
      <c r="B2404" s="50" t="s">
        <v>3390</v>
      </c>
      <c r="C2404" s="50"/>
      <c r="D2404" s="50"/>
      <c r="E2404" s="50"/>
      <c r="F2404" s="50"/>
    </row>
    <row r="2405" spans="1:6">
      <c r="A2405" s="50" t="s">
        <v>3577</v>
      </c>
      <c r="B2405" s="50" t="s">
        <v>3384</v>
      </c>
      <c r="C2405" s="50"/>
      <c r="D2405" s="50"/>
      <c r="E2405" s="50"/>
      <c r="F2405" s="50"/>
    </row>
    <row r="2406" spans="1:6">
      <c r="A2406" s="50" t="s">
        <v>3578</v>
      </c>
      <c r="B2406" s="50" t="s">
        <v>3390</v>
      </c>
      <c r="C2406" s="50"/>
      <c r="D2406" s="50"/>
      <c r="E2406" s="50"/>
      <c r="F2406" s="50"/>
    </row>
    <row r="2407" spans="1:6">
      <c r="A2407" s="50" t="s">
        <v>3579</v>
      </c>
      <c r="B2407" s="50" t="s">
        <v>3384</v>
      </c>
      <c r="C2407" s="50"/>
      <c r="D2407" s="50"/>
      <c r="E2407" s="50"/>
      <c r="F2407" s="50"/>
    </row>
    <row r="2408" spans="1:6">
      <c r="A2408" s="50" t="s">
        <v>3580</v>
      </c>
      <c r="B2408" s="50" t="s">
        <v>3384</v>
      </c>
      <c r="C2408" s="50"/>
      <c r="D2408" s="50"/>
      <c r="E2408" s="50"/>
      <c r="F2408" s="50"/>
    </row>
    <row r="2409" spans="1:6">
      <c r="A2409" s="50" t="s">
        <v>3581</v>
      </c>
      <c r="B2409" s="50" t="s">
        <v>3384</v>
      </c>
      <c r="C2409" s="50"/>
      <c r="D2409" s="50"/>
      <c r="E2409" s="50"/>
      <c r="F2409" s="50"/>
    </row>
    <row r="2410" spans="1:6">
      <c r="A2410" s="50" t="s">
        <v>3582</v>
      </c>
      <c r="B2410" s="50" t="s">
        <v>3390</v>
      </c>
      <c r="C2410" s="50"/>
      <c r="D2410" s="50"/>
      <c r="E2410" s="50"/>
      <c r="F2410" s="50"/>
    </row>
    <row r="2411" spans="1:6">
      <c r="A2411" s="50" t="s">
        <v>3583</v>
      </c>
      <c r="B2411" s="50" t="s">
        <v>3342</v>
      </c>
      <c r="C2411" s="50"/>
      <c r="D2411" s="50"/>
      <c r="E2411" s="50"/>
      <c r="F2411" s="50"/>
    </row>
    <row r="2412" spans="1:6">
      <c r="A2412" s="50" t="s">
        <v>3584</v>
      </c>
      <c r="B2412" s="50" t="s">
        <v>3384</v>
      </c>
      <c r="C2412" s="50"/>
      <c r="D2412" s="50"/>
      <c r="E2412" s="50"/>
      <c r="F2412" s="50"/>
    </row>
    <row r="2413" spans="1:6">
      <c r="A2413" s="50" t="s">
        <v>3585</v>
      </c>
      <c r="B2413" s="50" t="s">
        <v>3384</v>
      </c>
      <c r="C2413" s="50"/>
      <c r="D2413" s="50"/>
      <c r="E2413" s="50"/>
      <c r="F2413" s="50"/>
    </row>
    <row r="2414" spans="1:6">
      <c r="A2414" s="50" t="s">
        <v>3586</v>
      </c>
      <c r="B2414" s="50" t="s">
        <v>3342</v>
      </c>
      <c r="C2414" s="50"/>
      <c r="D2414" s="50"/>
      <c r="E2414" s="50"/>
      <c r="F2414" s="50"/>
    </row>
    <row r="2415" spans="1:6">
      <c r="A2415" s="50" t="s">
        <v>3587</v>
      </c>
      <c r="B2415" s="50" t="s">
        <v>3384</v>
      </c>
      <c r="C2415" s="50"/>
      <c r="D2415" s="50"/>
      <c r="E2415" s="50"/>
      <c r="F2415" s="50"/>
    </row>
    <row r="2416" spans="1:6">
      <c r="A2416" s="50" t="s">
        <v>3588</v>
      </c>
      <c r="B2416" s="50" t="s">
        <v>3384</v>
      </c>
      <c r="C2416" s="50"/>
      <c r="D2416" s="50"/>
      <c r="E2416" s="50"/>
      <c r="F2416" s="50"/>
    </row>
    <row r="2417" spans="1:6">
      <c r="A2417" s="50" t="s">
        <v>3589</v>
      </c>
      <c r="B2417" s="50" t="s">
        <v>3390</v>
      </c>
      <c r="C2417" s="50"/>
      <c r="D2417" s="50"/>
      <c r="E2417" s="50"/>
      <c r="F2417" s="50"/>
    </row>
    <row r="2418" spans="1:6">
      <c r="A2418" s="50" t="s">
        <v>3590</v>
      </c>
      <c r="B2418" s="50" t="s">
        <v>3390</v>
      </c>
      <c r="C2418" s="50"/>
      <c r="D2418" s="50"/>
      <c r="E2418" s="50"/>
      <c r="F2418" s="50"/>
    </row>
    <row r="2419" spans="1:6">
      <c r="A2419" s="50" t="s">
        <v>3591</v>
      </c>
      <c r="B2419" s="50" t="s">
        <v>3384</v>
      </c>
      <c r="C2419" s="50"/>
      <c r="D2419" s="50"/>
      <c r="E2419" s="50"/>
      <c r="F2419" s="50"/>
    </row>
    <row r="2420" spans="1:6">
      <c r="A2420" s="50" t="s">
        <v>3592</v>
      </c>
      <c r="B2420" s="50" t="s">
        <v>3384</v>
      </c>
      <c r="C2420" s="50"/>
      <c r="D2420" s="50"/>
      <c r="E2420" s="50"/>
      <c r="F2420" s="50"/>
    </row>
    <row r="2421" spans="1:6">
      <c r="A2421" s="50" t="s">
        <v>3593</v>
      </c>
      <c r="B2421" s="50" t="s">
        <v>3390</v>
      </c>
      <c r="C2421" s="50"/>
      <c r="D2421" s="50"/>
      <c r="E2421" s="50"/>
      <c r="F2421" s="50"/>
    </row>
    <row r="2422" spans="1:6">
      <c r="A2422" s="50" t="s">
        <v>3594</v>
      </c>
      <c r="B2422" s="50" t="s">
        <v>3342</v>
      </c>
      <c r="C2422" s="50"/>
      <c r="D2422" s="50"/>
      <c r="E2422" s="50"/>
      <c r="F2422" s="50"/>
    </row>
    <row r="2423" spans="1:6">
      <c r="A2423" s="50" t="s">
        <v>3595</v>
      </c>
      <c r="B2423" s="50" t="s">
        <v>3384</v>
      </c>
      <c r="C2423" s="50"/>
      <c r="D2423" s="50"/>
      <c r="E2423" s="50"/>
      <c r="F2423" s="50"/>
    </row>
    <row r="2424" spans="1:6">
      <c r="A2424" s="50" t="s">
        <v>3596</v>
      </c>
      <c r="B2424" s="50" t="s">
        <v>3384</v>
      </c>
      <c r="C2424" s="50"/>
      <c r="D2424" s="50"/>
      <c r="E2424" s="50"/>
      <c r="F2424" s="50"/>
    </row>
    <row r="2425" spans="1:6">
      <c r="A2425" s="50" t="s">
        <v>3597</v>
      </c>
      <c r="B2425" s="50" t="s">
        <v>3384</v>
      </c>
      <c r="C2425" s="50"/>
      <c r="D2425" s="50"/>
      <c r="E2425" s="50"/>
      <c r="F2425" s="50"/>
    </row>
    <row r="2426" spans="1:6">
      <c r="A2426" s="50" t="s">
        <v>3598</v>
      </c>
      <c r="B2426" s="50" t="s">
        <v>3384</v>
      </c>
      <c r="C2426" s="50"/>
      <c r="D2426" s="50"/>
      <c r="E2426" s="50"/>
      <c r="F2426" s="50"/>
    </row>
    <row r="2427" spans="1:6">
      <c r="A2427" s="50" t="s">
        <v>3599</v>
      </c>
      <c r="B2427" s="50" t="s">
        <v>3384</v>
      </c>
      <c r="C2427" s="50"/>
      <c r="D2427" s="50"/>
      <c r="E2427" s="50"/>
      <c r="F2427" s="50"/>
    </row>
    <row r="2428" spans="1:6">
      <c r="A2428" s="50" t="s">
        <v>3600</v>
      </c>
      <c r="B2428" s="50" t="s">
        <v>3384</v>
      </c>
      <c r="C2428" s="50"/>
      <c r="D2428" s="50"/>
      <c r="E2428" s="50"/>
      <c r="F2428" s="50"/>
    </row>
    <row r="2429" spans="1:6">
      <c r="A2429" s="50" t="s">
        <v>3601</v>
      </c>
      <c r="B2429" s="50" t="s">
        <v>3390</v>
      </c>
      <c r="C2429" s="50"/>
      <c r="D2429" s="50"/>
      <c r="E2429" s="50"/>
      <c r="F2429" s="50"/>
    </row>
    <row r="2430" spans="1:6">
      <c r="A2430" s="50" t="s">
        <v>3602</v>
      </c>
      <c r="B2430" s="50" t="s">
        <v>3384</v>
      </c>
      <c r="C2430" s="50"/>
      <c r="D2430" s="50"/>
      <c r="E2430" s="50"/>
      <c r="F2430" s="50"/>
    </row>
    <row r="2431" spans="1:6">
      <c r="A2431" s="50" t="s">
        <v>3603</v>
      </c>
      <c r="B2431" s="50" t="s">
        <v>3384</v>
      </c>
      <c r="C2431" s="50"/>
      <c r="D2431" s="50"/>
      <c r="E2431" s="50"/>
      <c r="F2431" s="50"/>
    </row>
    <row r="2432" spans="1:6">
      <c r="A2432" s="50" t="s">
        <v>3604</v>
      </c>
      <c r="B2432" s="50" t="s">
        <v>3384</v>
      </c>
      <c r="C2432" s="50"/>
      <c r="D2432" s="50"/>
      <c r="E2432" s="50"/>
      <c r="F2432" s="50"/>
    </row>
    <row r="2433" spans="1:6">
      <c r="A2433" s="50" t="s">
        <v>3605</v>
      </c>
      <c r="B2433" s="50" t="s">
        <v>3384</v>
      </c>
      <c r="C2433" s="50"/>
      <c r="D2433" s="50"/>
      <c r="E2433" s="50"/>
      <c r="F2433" s="50"/>
    </row>
    <row r="2434" spans="1:6">
      <c r="A2434" s="50" t="s">
        <v>3606</v>
      </c>
      <c r="B2434" s="50" t="s">
        <v>3384</v>
      </c>
      <c r="C2434" s="50"/>
      <c r="D2434" s="50"/>
      <c r="E2434" s="50"/>
      <c r="F2434" s="50"/>
    </row>
    <row r="2435" spans="1:6">
      <c r="A2435" s="50" t="s">
        <v>3607</v>
      </c>
      <c r="B2435" s="50" t="s">
        <v>3390</v>
      </c>
      <c r="C2435" s="50"/>
      <c r="D2435" s="50"/>
      <c r="E2435" s="50"/>
      <c r="F2435" s="50"/>
    </row>
    <row r="2436" spans="1:6">
      <c r="A2436" s="50" t="s">
        <v>3608</v>
      </c>
      <c r="B2436" s="50" t="s">
        <v>3342</v>
      </c>
      <c r="C2436" s="50"/>
      <c r="D2436" s="50"/>
      <c r="E2436" s="50"/>
      <c r="F2436" s="50"/>
    </row>
    <row r="2437" spans="1:6">
      <c r="A2437" s="50" t="s">
        <v>3609</v>
      </c>
      <c r="B2437" s="50" t="s">
        <v>3384</v>
      </c>
      <c r="C2437" s="50"/>
      <c r="D2437" s="50"/>
      <c r="E2437" s="50"/>
      <c r="F2437" s="50"/>
    </row>
    <row r="2438" spans="1:6">
      <c r="A2438" s="50" t="s">
        <v>3610</v>
      </c>
      <c r="B2438" s="50" t="s">
        <v>3384</v>
      </c>
      <c r="C2438" s="50"/>
      <c r="D2438" s="50"/>
      <c r="E2438" s="50"/>
      <c r="F2438" s="50"/>
    </row>
    <row r="2439" spans="1:6">
      <c r="A2439" s="50" t="s">
        <v>3611</v>
      </c>
      <c r="B2439" s="50" t="s">
        <v>3384</v>
      </c>
      <c r="C2439" s="50"/>
      <c r="D2439" s="50"/>
      <c r="E2439" s="50"/>
      <c r="F2439" s="50"/>
    </row>
    <row r="2440" spans="1:6">
      <c r="A2440" s="50" t="s">
        <v>3612</v>
      </c>
      <c r="B2440" s="50" t="s">
        <v>3384</v>
      </c>
      <c r="C2440" s="50"/>
      <c r="D2440" s="50"/>
      <c r="E2440" s="50"/>
      <c r="F2440" s="50"/>
    </row>
    <row r="2441" spans="1:6">
      <c r="A2441" s="50" t="s">
        <v>3613</v>
      </c>
      <c r="B2441" s="50" t="s">
        <v>3384</v>
      </c>
      <c r="C2441" s="50"/>
      <c r="D2441" s="50"/>
      <c r="E2441" s="50"/>
      <c r="F2441" s="50"/>
    </row>
    <row r="2442" spans="1:6">
      <c r="A2442" s="50" t="s">
        <v>3614</v>
      </c>
      <c r="B2442" s="50" t="s">
        <v>3384</v>
      </c>
      <c r="C2442" s="50"/>
      <c r="D2442" s="50"/>
      <c r="E2442" s="50"/>
      <c r="F2442" s="50"/>
    </row>
    <row r="2443" spans="1:6">
      <c r="A2443" s="50" t="s">
        <v>3615</v>
      </c>
      <c r="B2443" s="50" t="s">
        <v>3384</v>
      </c>
      <c r="C2443" s="50"/>
      <c r="D2443" s="50"/>
      <c r="E2443" s="50"/>
      <c r="F2443" s="50"/>
    </row>
    <row r="2444" spans="1:6">
      <c r="A2444" s="50" t="s">
        <v>3616</v>
      </c>
      <c r="B2444" s="50" t="s">
        <v>3390</v>
      </c>
      <c r="C2444" s="50"/>
      <c r="D2444" s="50"/>
      <c r="E2444" s="50"/>
      <c r="F2444" s="50"/>
    </row>
    <row r="2445" spans="1:6">
      <c r="A2445" s="50" t="s">
        <v>3617</v>
      </c>
      <c r="B2445" s="50" t="s">
        <v>3342</v>
      </c>
      <c r="C2445" s="50"/>
      <c r="D2445" s="50"/>
      <c r="E2445" s="50"/>
      <c r="F2445" s="50"/>
    </row>
    <row r="2446" spans="1:6">
      <c r="A2446" s="50" t="s">
        <v>3618</v>
      </c>
      <c r="B2446" s="50" t="s">
        <v>3384</v>
      </c>
      <c r="C2446" s="50"/>
      <c r="D2446" s="50"/>
      <c r="E2446" s="50"/>
      <c r="F2446" s="50"/>
    </row>
    <row r="2447" spans="1:6">
      <c r="A2447" s="50" t="s">
        <v>3619</v>
      </c>
      <c r="B2447" s="50" t="s">
        <v>3384</v>
      </c>
      <c r="C2447" s="50"/>
      <c r="D2447" s="50"/>
      <c r="E2447" s="50"/>
      <c r="F2447" s="50"/>
    </row>
    <row r="2448" spans="1:6">
      <c r="A2448" s="50" t="s">
        <v>3620</v>
      </c>
      <c r="B2448" s="50" t="s">
        <v>3342</v>
      </c>
      <c r="C2448" s="50"/>
      <c r="D2448" s="50"/>
      <c r="E2448" s="50"/>
      <c r="F2448" s="50"/>
    </row>
    <row r="2449" spans="1:6">
      <c r="A2449" s="50" t="s">
        <v>3621</v>
      </c>
      <c r="B2449" s="50" t="s">
        <v>3342</v>
      </c>
      <c r="C2449" s="50"/>
      <c r="D2449" s="50"/>
      <c r="E2449" s="50"/>
      <c r="F2449" s="50"/>
    </row>
    <row r="2450" spans="1:6">
      <c r="A2450" s="50" t="s">
        <v>3622</v>
      </c>
      <c r="B2450" s="50" t="s">
        <v>3384</v>
      </c>
      <c r="C2450" s="50"/>
      <c r="D2450" s="50"/>
      <c r="E2450" s="50"/>
      <c r="F2450" s="50"/>
    </row>
    <row r="2451" spans="1:6">
      <c r="A2451" s="50" t="s">
        <v>3623</v>
      </c>
      <c r="B2451" s="50" t="s">
        <v>3390</v>
      </c>
      <c r="C2451" s="50"/>
      <c r="D2451" s="50"/>
      <c r="E2451" s="50"/>
      <c r="F2451" s="50"/>
    </row>
    <row r="2452" spans="1:6">
      <c r="A2452" s="50" t="s">
        <v>3624</v>
      </c>
      <c r="B2452" s="50" t="s">
        <v>3390</v>
      </c>
      <c r="C2452" s="50"/>
      <c r="D2452" s="50"/>
      <c r="E2452" s="50"/>
      <c r="F2452" s="50"/>
    </row>
    <row r="2453" spans="1:6">
      <c r="A2453" s="50" t="s">
        <v>3625</v>
      </c>
      <c r="B2453" s="50" t="s">
        <v>3384</v>
      </c>
      <c r="C2453" s="50"/>
      <c r="D2453" s="50"/>
      <c r="E2453" s="50"/>
      <c r="F2453" s="50"/>
    </row>
    <row r="2454" spans="1:6">
      <c r="A2454" s="50" t="s">
        <v>3626</v>
      </c>
      <c r="B2454" s="50" t="s">
        <v>3384</v>
      </c>
      <c r="C2454" s="50"/>
      <c r="D2454" s="50"/>
      <c r="E2454" s="50"/>
      <c r="F2454" s="50"/>
    </row>
    <row r="2455" spans="1:6">
      <c r="A2455" s="50" t="s">
        <v>3627</v>
      </c>
      <c r="B2455" s="50" t="s">
        <v>3384</v>
      </c>
      <c r="C2455" s="50"/>
      <c r="D2455" s="50"/>
      <c r="E2455" s="50"/>
      <c r="F2455" s="50"/>
    </row>
    <row r="2456" spans="1:6">
      <c r="A2456" s="50" t="s">
        <v>3628</v>
      </c>
      <c r="B2456" s="50" t="s">
        <v>3390</v>
      </c>
      <c r="C2456" s="50"/>
      <c r="D2456" s="50"/>
      <c r="E2456" s="50"/>
      <c r="F2456" s="50"/>
    </row>
    <row r="2457" spans="1:6">
      <c r="A2457" s="50" t="s">
        <v>3629</v>
      </c>
      <c r="B2457" s="50" t="s">
        <v>3390</v>
      </c>
      <c r="C2457" s="50"/>
      <c r="D2457" s="50"/>
      <c r="E2457" s="50"/>
      <c r="F2457" s="50"/>
    </row>
    <row r="2458" spans="1:6">
      <c r="A2458" s="50" t="s">
        <v>3630</v>
      </c>
      <c r="B2458" s="50" t="s">
        <v>3390</v>
      </c>
      <c r="C2458" s="50"/>
      <c r="D2458" s="50"/>
      <c r="E2458" s="50"/>
      <c r="F2458" s="50"/>
    </row>
    <row r="2459" spans="1:6">
      <c r="A2459" s="50" t="s">
        <v>3631</v>
      </c>
      <c r="B2459" s="50" t="s">
        <v>3342</v>
      </c>
      <c r="C2459" s="50"/>
      <c r="D2459" s="50"/>
      <c r="E2459" s="50"/>
      <c r="F2459" s="50"/>
    </row>
    <row r="2460" spans="1:6">
      <c r="A2460" s="50" t="s">
        <v>3632</v>
      </c>
      <c r="B2460" s="50" t="s">
        <v>3390</v>
      </c>
      <c r="C2460" s="50"/>
      <c r="D2460" s="50"/>
      <c r="E2460" s="50"/>
      <c r="F2460" s="50"/>
    </row>
    <row r="2461" spans="1:6">
      <c r="A2461" s="50" t="s">
        <v>3633</v>
      </c>
      <c r="B2461" s="50" t="s">
        <v>3390</v>
      </c>
      <c r="C2461" s="50"/>
      <c r="D2461" s="50"/>
      <c r="E2461" s="50"/>
      <c r="F2461" s="50"/>
    </row>
    <row r="2462" spans="1:6">
      <c r="A2462" s="50" t="s">
        <v>3634</v>
      </c>
      <c r="B2462" s="50" t="s">
        <v>3342</v>
      </c>
      <c r="C2462" s="50"/>
      <c r="D2462" s="50"/>
      <c r="E2462" s="50"/>
      <c r="F2462" s="50"/>
    </row>
    <row r="2463" spans="1:6">
      <c r="A2463" s="50" t="s">
        <v>3635</v>
      </c>
      <c r="B2463" s="50" t="s">
        <v>3342</v>
      </c>
      <c r="C2463" s="50"/>
      <c r="D2463" s="50"/>
      <c r="E2463" s="50"/>
      <c r="F2463" s="50"/>
    </row>
    <row r="2464" spans="1:6">
      <c r="A2464" s="50" t="s">
        <v>3636</v>
      </c>
      <c r="B2464" s="50" t="s">
        <v>3390</v>
      </c>
      <c r="C2464" s="50"/>
      <c r="D2464" s="50"/>
      <c r="E2464" s="50"/>
      <c r="F2464" s="50"/>
    </row>
    <row r="2465" spans="1:6">
      <c r="A2465" s="50" t="s">
        <v>3637</v>
      </c>
      <c r="B2465" s="50" t="s">
        <v>3390</v>
      </c>
      <c r="C2465" s="50"/>
      <c r="D2465" s="50"/>
      <c r="E2465" s="50"/>
      <c r="F2465" s="50"/>
    </row>
    <row r="2466" spans="1:6">
      <c r="A2466" s="50" t="s">
        <v>3638</v>
      </c>
      <c r="B2466" s="50" t="s">
        <v>3342</v>
      </c>
      <c r="C2466" s="50"/>
      <c r="D2466" s="50"/>
      <c r="E2466" s="50"/>
      <c r="F2466" s="50"/>
    </row>
    <row r="2467" spans="1:6">
      <c r="A2467" s="50" t="s">
        <v>3639</v>
      </c>
      <c r="B2467" s="50" t="s">
        <v>3342</v>
      </c>
      <c r="C2467" s="50"/>
      <c r="D2467" s="50"/>
      <c r="E2467" s="50"/>
      <c r="F2467" s="50"/>
    </row>
    <row r="2468" spans="1:6">
      <c r="A2468" s="50" t="s">
        <v>3640</v>
      </c>
      <c r="B2468" s="50" t="s">
        <v>3390</v>
      </c>
      <c r="C2468" s="50"/>
      <c r="D2468" s="50"/>
      <c r="E2468" s="50"/>
      <c r="F2468" s="50"/>
    </row>
    <row r="2469" spans="1:6">
      <c r="A2469" s="50" t="s">
        <v>3641</v>
      </c>
      <c r="B2469" s="50" t="s">
        <v>3390</v>
      </c>
      <c r="C2469" s="50"/>
      <c r="D2469" s="50"/>
      <c r="E2469" s="50"/>
      <c r="F2469" s="50"/>
    </row>
    <row r="2470" spans="1:6">
      <c r="A2470" s="50" t="s">
        <v>3642</v>
      </c>
      <c r="B2470" s="50" t="s">
        <v>3390</v>
      </c>
      <c r="C2470" s="50"/>
      <c r="D2470" s="50"/>
      <c r="E2470" s="50"/>
      <c r="F2470" s="50"/>
    </row>
    <row r="2471" spans="1:6">
      <c r="A2471" s="50" t="s">
        <v>3643</v>
      </c>
      <c r="B2471" s="50" t="s">
        <v>3342</v>
      </c>
      <c r="C2471" s="50"/>
      <c r="D2471" s="50"/>
      <c r="E2471" s="50"/>
      <c r="F2471" s="50"/>
    </row>
    <row r="2472" spans="1:6">
      <c r="A2472" s="50" t="s">
        <v>3644</v>
      </c>
      <c r="B2472" s="50" t="s">
        <v>3390</v>
      </c>
      <c r="C2472" s="50"/>
      <c r="D2472" s="50"/>
      <c r="E2472" s="50"/>
      <c r="F2472" s="50"/>
    </row>
    <row r="2473" spans="1:6">
      <c r="A2473" s="50" t="s">
        <v>3645</v>
      </c>
      <c r="B2473" s="50" t="s">
        <v>3390</v>
      </c>
      <c r="C2473" s="50"/>
      <c r="D2473" s="50"/>
      <c r="E2473" s="50"/>
      <c r="F2473" s="50"/>
    </row>
    <row r="2474" spans="1:6">
      <c r="A2474" s="50" t="s">
        <v>3646</v>
      </c>
      <c r="B2474" s="50" t="s">
        <v>3342</v>
      </c>
      <c r="C2474" s="50"/>
      <c r="D2474" s="50"/>
      <c r="E2474" s="50"/>
      <c r="F2474" s="50"/>
    </row>
    <row r="2475" spans="1:6">
      <c r="A2475" s="50" t="s">
        <v>3647</v>
      </c>
      <c r="B2475" s="50" t="s">
        <v>3342</v>
      </c>
      <c r="C2475" s="50"/>
      <c r="D2475" s="50"/>
      <c r="E2475" s="50"/>
      <c r="F2475" s="50"/>
    </row>
    <row r="2476" spans="1:6">
      <c r="A2476" s="50" t="s">
        <v>3648</v>
      </c>
      <c r="B2476" s="50" t="s">
        <v>3342</v>
      </c>
      <c r="C2476" s="50"/>
      <c r="D2476" s="50"/>
      <c r="E2476" s="50"/>
      <c r="F2476" s="50"/>
    </row>
    <row r="2477" spans="1:6">
      <c r="A2477" s="50" t="s">
        <v>3649</v>
      </c>
      <c r="B2477" s="50" t="s">
        <v>3342</v>
      </c>
      <c r="C2477" s="50"/>
      <c r="D2477" s="50"/>
      <c r="E2477" s="50"/>
      <c r="F2477" s="50"/>
    </row>
    <row r="2478" spans="1:6">
      <c r="A2478" s="50" t="s">
        <v>3650</v>
      </c>
      <c r="B2478" s="50" t="s">
        <v>3390</v>
      </c>
      <c r="C2478" s="50"/>
      <c r="D2478" s="50"/>
      <c r="E2478" s="50"/>
      <c r="F2478" s="50"/>
    </row>
    <row r="2479" spans="1:6">
      <c r="A2479" s="50" t="s">
        <v>3651</v>
      </c>
      <c r="B2479" s="50" t="s">
        <v>3390</v>
      </c>
      <c r="C2479" s="50"/>
      <c r="D2479" s="50"/>
      <c r="E2479" s="50"/>
      <c r="F2479" s="50"/>
    </row>
    <row r="2480" spans="1:6">
      <c r="A2480" s="50" t="s">
        <v>3652</v>
      </c>
      <c r="B2480" s="50" t="s">
        <v>3342</v>
      </c>
      <c r="C2480" s="50"/>
      <c r="D2480" s="50"/>
      <c r="E2480" s="50"/>
      <c r="F2480" s="50"/>
    </row>
    <row r="2481" spans="1:6">
      <c r="A2481" s="50" t="s">
        <v>3653</v>
      </c>
      <c r="B2481" s="50" t="s">
        <v>3342</v>
      </c>
      <c r="C2481" s="50"/>
      <c r="D2481" s="50"/>
      <c r="E2481" s="50"/>
      <c r="F2481" s="50"/>
    </row>
    <row r="2482" spans="1:6">
      <c r="A2482" s="50" t="s">
        <v>3654</v>
      </c>
      <c r="B2482" s="50" t="s">
        <v>3390</v>
      </c>
      <c r="C2482" s="50"/>
      <c r="D2482" s="50"/>
      <c r="E2482" s="50"/>
      <c r="F2482" s="50"/>
    </row>
    <row r="2483" spans="1:6">
      <c r="A2483" s="50" t="s">
        <v>3655</v>
      </c>
      <c r="B2483" s="50" t="s">
        <v>3342</v>
      </c>
      <c r="C2483" s="50"/>
      <c r="D2483" s="50"/>
      <c r="E2483" s="50"/>
      <c r="F2483" s="50"/>
    </row>
    <row r="2484" spans="1:6">
      <c r="A2484" s="50" t="s">
        <v>3656</v>
      </c>
      <c r="B2484" s="50" t="s">
        <v>3390</v>
      </c>
      <c r="C2484" s="50"/>
      <c r="D2484" s="50"/>
      <c r="E2484" s="50"/>
      <c r="F2484" s="50"/>
    </row>
    <row r="2485" spans="1:6">
      <c r="A2485" s="50" t="s">
        <v>3657</v>
      </c>
      <c r="B2485" s="50" t="s">
        <v>3342</v>
      </c>
      <c r="C2485" s="50"/>
      <c r="D2485" s="50"/>
      <c r="E2485" s="50"/>
      <c r="F2485" s="50"/>
    </row>
    <row r="2486" spans="1:6">
      <c r="A2486" s="50" t="s">
        <v>3658</v>
      </c>
      <c r="B2486" s="50" t="s">
        <v>3342</v>
      </c>
      <c r="C2486" s="50"/>
      <c r="D2486" s="50"/>
      <c r="E2486" s="50"/>
      <c r="F2486" s="50"/>
    </row>
    <row r="2487" spans="1:6">
      <c r="A2487" s="50" t="s">
        <v>3659</v>
      </c>
      <c r="B2487" s="50" t="s">
        <v>3342</v>
      </c>
      <c r="C2487" s="50"/>
      <c r="D2487" s="50"/>
      <c r="E2487" s="50"/>
      <c r="F2487" s="50"/>
    </row>
    <row r="2488" spans="1:6">
      <c r="A2488" s="50" t="s">
        <v>3660</v>
      </c>
      <c r="B2488" s="50" t="s">
        <v>3390</v>
      </c>
      <c r="C2488" s="50"/>
      <c r="D2488" s="50"/>
      <c r="E2488" s="50"/>
      <c r="F2488" s="50"/>
    </row>
    <row r="2489" spans="1:6">
      <c r="A2489" s="50" t="s">
        <v>3661</v>
      </c>
      <c r="B2489" s="50" t="s">
        <v>3342</v>
      </c>
      <c r="C2489" s="50"/>
      <c r="D2489" s="50"/>
      <c r="E2489" s="50"/>
      <c r="F2489" s="50"/>
    </row>
    <row r="2490" spans="1:6">
      <c r="A2490" s="50" t="s">
        <v>3662</v>
      </c>
      <c r="B2490" s="50" t="s">
        <v>3342</v>
      </c>
      <c r="C2490" s="50"/>
      <c r="D2490" s="50"/>
      <c r="E2490" s="50"/>
      <c r="F2490" s="50"/>
    </row>
    <row r="2491" spans="1:6">
      <c r="A2491" s="50" t="s">
        <v>3663</v>
      </c>
      <c r="B2491" s="50" t="s">
        <v>3342</v>
      </c>
      <c r="C2491" s="50"/>
      <c r="D2491" s="50"/>
      <c r="E2491" s="50"/>
      <c r="F2491" s="50"/>
    </row>
    <row r="2492" spans="1:6">
      <c r="A2492" s="50" t="s">
        <v>3664</v>
      </c>
      <c r="B2492" s="50" t="s">
        <v>3390</v>
      </c>
      <c r="C2492" s="50"/>
      <c r="D2492" s="50"/>
      <c r="E2492" s="50"/>
      <c r="F2492" s="50"/>
    </row>
    <row r="2493" spans="1:6">
      <c r="A2493" s="50" t="s">
        <v>3665</v>
      </c>
      <c r="B2493" s="50" t="s">
        <v>3342</v>
      </c>
      <c r="C2493" s="50"/>
      <c r="D2493" s="50"/>
      <c r="E2493" s="50"/>
      <c r="F2493" s="50"/>
    </row>
    <row r="2494" spans="1:6">
      <c r="A2494" s="50" t="s">
        <v>3666</v>
      </c>
      <c r="B2494" s="50" t="s">
        <v>3390</v>
      </c>
      <c r="C2494" s="50"/>
      <c r="D2494" s="50"/>
      <c r="E2494" s="50"/>
      <c r="F2494" s="50"/>
    </row>
    <row r="2495" spans="1:6">
      <c r="A2495" s="50" t="s">
        <v>3667</v>
      </c>
      <c r="B2495" s="50" t="s">
        <v>3342</v>
      </c>
      <c r="C2495" s="50"/>
      <c r="D2495" s="50"/>
      <c r="E2495" s="50"/>
      <c r="F2495" s="50"/>
    </row>
    <row r="2496" spans="1:6">
      <c r="A2496" s="50" t="s">
        <v>3668</v>
      </c>
      <c r="B2496" s="50" t="s">
        <v>3390</v>
      </c>
      <c r="C2496" s="50"/>
      <c r="D2496" s="50"/>
      <c r="E2496" s="50"/>
      <c r="F2496" s="50"/>
    </row>
    <row r="2497" spans="1:6">
      <c r="A2497" s="50" t="s">
        <v>3669</v>
      </c>
      <c r="B2497" s="50" t="s">
        <v>3342</v>
      </c>
      <c r="C2497" s="50"/>
      <c r="D2497" s="50"/>
      <c r="E2497" s="50"/>
      <c r="F2497" s="50"/>
    </row>
    <row r="2498" spans="1:6">
      <c r="A2498" s="50" t="s">
        <v>3670</v>
      </c>
      <c r="B2498" s="50" t="s">
        <v>3342</v>
      </c>
      <c r="C2498" s="50"/>
      <c r="D2498" s="50"/>
      <c r="E2498" s="50"/>
      <c r="F2498" s="50"/>
    </row>
    <row r="2499" spans="1:6">
      <c r="A2499" s="50" t="s">
        <v>3671</v>
      </c>
      <c r="B2499" s="50" t="s">
        <v>3390</v>
      </c>
      <c r="C2499" s="50"/>
      <c r="D2499" s="50"/>
      <c r="E2499" s="50"/>
      <c r="F2499" s="50"/>
    </row>
    <row r="2500" spans="1:6">
      <c r="A2500" s="50" t="s">
        <v>3672</v>
      </c>
      <c r="B2500" s="50" t="s">
        <v>3342</v>
      </c>
      <c r="C2500" s="50"/>
      <c r="D2500" s="50"/>
      <c r="E2500" s="50"/>
      <c r="F2500" s="50"/>
    </row>
    <row r="2501" spans="1:6">
      <c r="A2501" s="50" t="s">
        <v>3673</v>
      </c>
      <c r="B2501" s="50" t="s">
        <v>3342</v>
      </c>
      <c r="C2501" s="50"/>
      <c r="D2501" s="50"/>
      <c r="E2501" s="50"/>
      <c r="F2501" s="50"/>
    </row>
    <row r="2502" spans="1:6">
      <c r="A2502" s="50" t="s">
        <v>3674</v>
      </c>
      <c r="B2502" s="50" t="s">
        <v>3342</v>
      </c>
      <c r="C2502" s="50"/>
      <c r="D2502" s="50"/>
      <c r="E2502" s="50"/>
      <c r="F2502" s="50"/>
    </row>
    <row r="2503" spans="1:6">
      <c r="A2503" s="50" t="s">
        <v>3675</v>
      </c>
      <c r="B2503" s="50" t="s">
        <v>3390</v>
      </c>
      <c r="C2503" s="50"/>
      <c r="D2503" s="50"/>
      <c r="E2503" s="50"/>
      <c r="F2503" s="50"/>
    </row>
    <row r="2504" spans="1:6">
      <c r="A2504" s="50" t="s">
        <v>3676</v>
      </c>
      <c r="B2504" s="50" t="s">
        <v>3390</v>
      </c>
      <c r="C2504" s="50"/>
      <c r="D2504" s="50"/>
      <c r="E2504" s="50"/>
      <c r="F2504" s="50"/>
    </row>
    <row r="2505" spans="1:6">
      <c r="A2505" s="50" t="s">
        <v>3677</v>
      </c>
      <c r="B2505" s="50" t="s">
        <v>3390</v>
      </c>
      <c r="C2505" s="50"/>
      <c r="D2505" s="50"/>
      <c r="E2505" s="50"/>
      <c r="F2505" s="50"/>
    </row>
    <row r="2506" spans="1:6">
      <c r="A2506" s="50" t="s">
        <v>3678</v>
      </c>
      <c r="B2506" s="50" t="s">
        <v>3390</v>
      </c>
      <c r="C2506" s="50"/>
      <c r="D2506" s="50"/>
      <c r="E2506" s="50"/>
      <c r="F2506" s="50"/>
    </row>
    <row r="2507" spans="1:6">
      <c r="A2507" s="50" t="s">
        <v>3679</v>
      </c>
      <c r="B2507" s="50" t="s">
        <v>3342</v>
      </c>
      <c r="C2507" s="50"/>
      <c r="D2507" s="50"/>
      <c r="E2507" s="50"/>
      <c r="F2507" s="50"/>
    </row>
    <row r="2508" spans="1:6">
      <c r="A2508" s="50" t="s">
        <v>3680</v>
      </c>
      <c r="B2508" s="50" t="s">
        <v>3390</v>
      </c>
      <c r="C2508" s="50"/>
      <c r="D2508" s="50"/>
      <c r="E2508" s="50"/>
      <c r="F2508" s="50"/>
    </row>
    <row r="2509" spans="1:6">
      <c r="A2509" s="50" t="s">
        <v>3681</v>
      </c>
      <c r="B2509" s="50" t="s">
        <v>3342</v>
      </c>
      <c r="C2509" s="50"/>
      <c r="D2509" s="50"/>
      <c r="E2509" s="50"/>
      <c r="F2509" s="50"/>
    </row>
    <row r="2510" spans="1:6">
      <c r="A2510" s="50" t="s">
        <v>3682</v>
      </c>
      <c r="B2510" s="50" t="s">
        <v>3342</v>
      </c>
      <c r="C2510" s="50"/>
      <c r="D2510" s="50"/>
      <c r="E2510" s="50"/>
      <c r="F2510" s="50"/>
    </row>
    <row r="2511" spans="1:6">
      <c r="A2511" s="50" t="s">
        <v>3683</v>
      </c>
      <c r="B2511" s="50" t="s">
        <v>3390</v>
      </c>
      <c r="C2511" s="50"/>
      <c r="D2511" s="50"/>
      <c r="E2511" s="50"/>
      <c r="F2511" s="50"/>
    </row>
    <row r="2512" spans="1:6">
      <c r="A2512" s="50" t="s">
        <v>3684</v>
      </c>
      <c r="B2512" s="50" t="s">
        <v>3390</v>
      </c>
      <c r="C2512" s="50"/>
      <c r="D2512" s="50"/>
      <c r="E2512" s="50"/>
      <c r="F2512" s="50"/>
    </row>
    <row r="2513" spans="1:6">
      <c r="A2513" s="50" t="s">
        <v>3685</v>
      </c>
      <c r="B2513" s="50" t="s">
        <v>3390</v>
      </c>
      <c r="C2513" s="50"/>
      <c r="D2513" s="50"/>
      <c r="E2513" s="50"/>
      <c r="F2513" s="50"/>
    </row>
    <row r="2514" spans="1:6">
      <c r="A2514" s="50" t="s">
        <v>3686</v>
      </c>
      <c r="B2514" s="50" t="s">
        <v>3390</v>
      </c>
      <c r="C2514" s="50"/>
      <c r="D2514" s="50"/>
      <c r="E2514" s="50"/>
      <c r="F2514" s="50"/>
    </row>
    <row r="2515" spans="1:6">
      <c r="A2515" s="50" t="s">
        <v>3687</v>
      </c>
      <c r="B2515" s="50" t="s">
        <v>3390</v>
      </c>
      <c r="C2515" s="50"/>
      <c r="D2515" s="50"/>
      <c r="E2515" s="50"/>
      <c r="F2515" s="50"/>
    </row>
    <row r="2516" spans="1:6">
      <c r="A2516" s="50" t="s">
        <v>3688</v>
      </c>
      <c r="B2516" s="50" t="s">
        <v>3390</v>
      </c>
      <c r="C2516" s="50"/>
      <c r="D2516" s="50"/>
      <c r="E2516" s="50"/>
      <c r="F2516" s="50"/>
    </row>
    <row r="2517" spans="1:6">
      <c r="A2517" s="50" t="s">
        <v>3689</v>
      </c>
      <c r="B2517" s="50" t="s">
        <v>3390</v>
      </c>
      <c r="C2517" s="50"/>
      <c r="D2517" s="50"/>
      <c r="E2517" s="50"/>
      <c r="F2517" s="50"/>
    </row>
    <row r="2518" spans="1:6">
      <c r="A2518" s="50" t="s">
        <v>3690</v>
      </c>
      <c r="B2518" s="50" t="s">
        <v>3390</v>
      </c>
      <c r="C2518" s="50"/>
      <c r="D2518" s="50"/>
      <c r="E2518" s="50"/>
      <c r="F2518" s="50"/>
    </row>
    <row r="2519" spans="1:6">
      <c r="A2519" s="50" t="s">
        <v>3691</v>
      </c>
      <c r="B2519" s="50" t="s">
        <v>3390</v>
      </c>
      <c r="C2519" s="50"/>
      <c r="D2519" s="50"/>
      <c r="E2519" s="50"/>
      <c r="F2519" s="50"/>
    </row>
    <row r="2520" spans="1:6">
      <c r="A2520" s="50" t="s">
        <v>3692</v>
      </c>
      <c r="B2520" s="50" t="s">
        <v>3390</v>
      </c>
      <c r="C2520" s="50"/>
      <c r="D2520" s="50"/>
      <c r="E2520" s="50"/>
      <c r="F2520" s="50"/>
    </row>
    <row r="2521" spans="1:6">
      <c r="A2521" s="50" t="s">
        <v>3693</v>
      </c>
      <c r="B2521" s="50" t="s">
        <v>3390</v>
      </c>
      <c r="C2521" s="50"/>
      <c r="D2521" s="50"/>
      <c r="E2521" s="50"/>
      <c r="F2521" s="50"/>
    </row>
    <row r="2522" spans="1:6">
      <c r="A2522" s="50" t="s">
        <v>3694</v>
      </c>
      <c r="B2522" s="50" t="s">
        <v>3342</v>
      </c>
      <c r="C2522" s="50"/>
      <c r="D2522" s="50"/>
      <c r="E2522" s="50"/>
      <c r="F2522" s="50"/>
    </row>
    <row r="2523" spans="1:6">
      <c r="A2523" s="50" t="s">
        <v>3695</v>
      </c>
      <c r="B2523" s="50" t="s">
        <v>3342</v>
      </c>
      <c r="C2523" s="50"/>
      <c r="D2523" s="50"/>
      <c r="E2523" s="50"/>
      <c r="F2523" s="50"/>
    </row>
    <row r="2524" spans="1:6">
      <c r="A2524" s="50" t="s">
        <v>3696</v>
      </c>
      <c r="B2524" s="50" t="s">
        <v>3390</v>
      </c>
      <c r="C2524" s="50"/>
      <c r="D2524" s="50"/>
      <c r="E2524" s="50"/>
      <c r="F2524" s="50"/>
    </row>
    <row r="2525" spans="1:6">
      <c r="A2525" s="50" t="s">
        <v>3697</v>
      </c>
      <c r="B2525" s="50" t="s">
        <v>3390</v>
      </c>
      <c r="C2525" s="50"/>
      <c r="D2525" s="50"/>
      <c r="E2525" s="50"/>
      <c r="F2525" s="50"/>
    </row>
    <row r="2526" spans="1:6">
      <c r="A2526" s="50" t="s">
        <v>3698</v>
      </c>
      <c r="B2526" s="50" t="s">
        <v>3390</v>
      </c>
      <c r="C2526" s="50"/>
      <c r="D2526" s="50"/>
      <c r="E2526" s="50"/>
      <c r="F2526" s="50"/>
    </row>
    <row r="2527" spans="1:6">
      <c r="A2527" s="50" t="s">
        <v>3699</v>
      </c>
      <c r="B2527" s="50" t="s">
        <v>3390</v>
      </c>
      <c r="C2527" s="50"/>
      <c r="D2527" s="50"/>
      <c r="E2527" s="50"/>
      <c r="F2527" s="50"/>
    </row>
    <row r="2528" spans="1:6">
      <c r="A2528" s="50" t="s">
        <v>3700</v>
      </c>
      <c r="B2528" s="50" t="s">
        <v>3342</v>
      </c>
      <c r="C2528" s="50"/>
      <c r="D2528" s="50"/>
      <c r="E2528" s="50"/>
      <c r="F2528" s="50"/>
    </row>
    <row r="2529" spans="1:6">
      <c r="A2529" s="50" t="s">
        <v>3701</v>
      </c>
      <c r="B2529" s="50" t="s">
        <v>3390</v>
      </c>
      <c r="C2529" s="50"/>
      <c r="D2529" s="50"/>
      <c r="E2529" s="50"/>
      <c r="F2529" s="50"/>
    </row>
    <row r="2530" spans="1:6">
      <c r="A2530" s="50" t="s">
        <v>3702</v>
      </c>
      <c r="B2530" s="50" t="s">
        <v>3342</v>
      </c>
      <c r="C2530" s="50"/>
      <c r="D2530" s="50"/>
      <c r="E2530" s="50"/>
      <c r="F2530" s="50"/>
    </row>
    <row r="2531" spans="1:6">
      <c r="A2531" s="50" t="s">
        <v>3703</v>
      </c>
      <c r="B2531" s="50" t="s">
        <v>3342</v>
      </c>
      <c r="C2531" s="50"/>
      <c r="D2531" s="50"/>
      <c r="E2531" s="50"/>
      <c r="F2531" s="50"/>
    </row>
    <row r="2532" spans="1:6">
      <c r="A2532" s="50" t="s">
        <v>3704</v>
      </c>
      <c r="B2532" s="50" t="s">
        <v>3390</v>
      </c>
      <c r="C2532" s="50"/>
      <c r="D2532" s="50"/>
      <c r="E2532" s="50"/>
      <c r="F2532" s="50"/>
    </row>
    <row r="2533" spans="1:6">
      <c r="A2533" s="50" t="s">
        <v>3705</v>
      </c>
      <c r="B2533" s="50" t="s">
        <v>3390</v>
      </c>
      <c r="C2533" s="50"/>
      <c r="D2533" s="50"/>
      <c r="E2533" s="50"/>
      <c r="F2533" s="50"/>
    </row>
    <row r="2534" spans="1:6">
      <c r="A2534" s="50" t="s">
        <v>3706</v>
      </c>
      <c r="B2534" s="50" t="s">
        <v>3342</v>
      </c>
      <c r="C2534" s="50"/>
      <c r="D2534" s="50"/>
      <c r="E2534" s="50"/>
      <c r="F2534" s="50"/>
    </row>
    <row r="2535" spans="1:6">
      <c r="A2535" s="50" t="s">
        <v>3707</v>
      </c>
      <c r="B2535" s="50" t="s">
        <v>3390</v>
      </c>
      <c r="C2535" s="50"/>
      <c r="D2535" s="50"/>
      <c r="E2535" s="50"/>
      <c r="F2535" s="50"/>
    </row>
    <row r="2536" spans="1:6">
      <c r="A2536" s="50" t="s">
        <v>3708</v>
      </c>
      <c r="B2536" s="50" t="s">
        <v>3342</v>
      </c>
      <c r="C2536" s="50"/>
      <c r="D2536" s="50"/>
      <c r="E2536" s="50"/>
      <c r="F2536" s="50"/>
    </row>
    <row r="2537" spans="1:6">
      <c r="A2537" s="50" t="s">
        <v>3709</v>
      </c>
      <c r="B2537" s="50" t="s">
        <v>3342</v>
      </c>
      <c r="C2537" s="50"/>
      <c r="D2537" s="50"/>
      <c r="E2537" s="50"/>
      <c r="F2537" s="50"/>
    </row>
    <row r="2538" spans="1:6">
      <c r="A2538" s="50" t="s">
        <v>3710</v>
      </c>
      <c r="B2538" s="50" t="s">
        <v>3342</v>
      </c>
      <c r="C2538" s="50"/>
      <c r="D2538" s="50"/>
      <c r="E2538" s="50"/>
      <c r="F2538" s="50"/>
    </row>
    <row r="2539" spans="1:6">
      <c r="A2539" s="50" t="s">
        <v>3711</v>
      </c>
      <c r="B2539" s="50" t="s">
        <v>3342</v>
      </c>
      <c r="C2539" s="50"/>
      <c r="D2539" s="50"/>
      <c r="E2539" s="50"/>
      <c r="F2539" s="50"/>
    </row>
    <row r="2540" spans="1:6">
      <c r="A2540" s="50" t="s">
        <v>3712</v>
      </c>
      <c r="B2540" s="50" t="s">
        <v>3342</v>
      </c>
      <c r="C2540" s="50"/>
      <c r="D2540" s="50"/>
      <c r="E2540" s="50"/>
      <c r="F2540" s="50"/>
    </row>
    <row r="2541" spans="1:6">
      <c r="A2541" s="50" t="s">
        <v>3713</v>
      </c>
      <c r="B2541" s="50" t="s">
        <v>2414</v>
      </c>
      <c r="C2541" s="50"/>
      <c r="D2541" s="50"/>
      <c r="E2541" s="50"/>
      <c r="F2541" s="50"/>
    </row>
    <row r="2542" spans="1:6">
      <c r="A2542" s="50" t="s">
        <v>3714</v>
      </c>
      <c r="B2542" s="50" t="s">
        <v>3342</v>
      </c>
      <c r="C2542" s="50"/>
      <c r="D2542" s="50"/>
      <c r="E2542" s="50"/>
      <c r="F2542" s="50"/>
    </row>
    <row r="2543" spans="1:6">
      <c r="A2543" s="50" t="s">
        <v>3715</v>
      </c>
      <c r="B2543" s="50" t="s">
        <v>3342</v>
      </c>
      <c r="C2543" s="50"/>
      <c r="D2543" s="50"/>
      <c r="E2543" s="50"/>
      <c r="F2543" s="50"/>
    </row>
    <row r="2544" spans="1:6">
      <c r="A2544" s="50" t="s">
        <v>3716</v>
      </c>
      <c r="B2544" s="50" t="s">
        <v>3342</v>
      </c>
      <c r="C2544" s="50"/>
      <c r="D2544" s="50"/>
      <c r="E2544" s="50"/>
      <c r="F2544" s="50"/>
    </row>
    <row r="2545" spans="1:6">
      <c r="A2545" s="50" t="s">
        <v>3717</v>
      </c>
      <c r="B2545" s="50" t="s">
        <v>3384</v>
      </c>
      <c r="C2545" s="50"/>
      <c r="D2545" s="50"/>
      <c r="E2545" s="50"/>
      <c r="F2545" s="50"/>
    </row>
    <row r="2546" spans="1:6">
      <c r="A2546" s="50" t="s">
        <v>3718</v>
      </c>
      <c r="B2546" s="50" t="s">
        <v>3342</v>
      </c>
      <c r="C2546" s="50"/>
      <c r="D2546" s="50"/>
      <c r="E2546" s="50"/>
      <c r="F2546" s="50"/>
    </row>
    <row r="2547" spans="1:6">
      <c r="A2547" s="50" t="s">
        <v>3719</v>
      </c>
      <c r="B2547" s="50" t="s">
        <v>3342</v>
      </c>
      <c r="C2547" s="50"/>
      <c r="D2547" s="50"/>
      <c r="E2547" s="50"/>
      <c r="F2547" s="50"/>
    </row>
    <row r="2548" spans="1:6">
      <c r="A2548" s="50" t="s">
        <v>3720</v>
      </c>
      <c r="B2548" s="50" t="s">
        <v>3342</v>
      </c>
      <c r="C2548" s="50"/>
      <c r="D2548" s="50"/>
      <c r="E2548" s="50"/>
      <c r="F2548" s="50"/>
    </row>
    <row r="2549" spans="1:6">
      <c r="A2549" s="50" t="s">
        <v>3721</v>
      </c>
      <c r="B2549" s="50" t="s">
        <v>3342</v>
      </c>
      <c r="C2549" s="50"/>
      <c r="D2549" s="50"/>
      <c r="E2549" s="50"/>
      <c r="F2549" s="50"/>
    </row>
    <row r="2550" spans="1:6">
      <c r="A2550" s="50" t="s">
        <v>3722</v>
      </c>
      <c r="B2550" s="50" t="s">
        <v>3342</v>
      </c>
      <c r="C2550" s="50"/>
      <c r="D2550" s="50"/>
      <c r="E2550" s="50"/>
      <c r="F2550" s="50"/>
    </row>
    <row r="2551" spans="1:6">
      <c r="A2551" s="50" t="s">
        <v>3723</v>
      </c>
      <c r="B2551" s="50" t="s">
        <v>3342</v>
      </c>
      <c r="C2551" s="50"/>
      <c r="D2551" s="50"/>
      <c r="E2551" s="50"/>
      <c r="F2551" s="50"/>
    </row>
    <row r="2552" spans="1:6">
      <c r="A2552" s="50" t="s">
        <v>3724</v>
      </c>
      <c r="B2552" s="50" t="s">
        <v>3342</v>
      </c>
      <c r="C2552" s="50"/>
      <c r="D2552" s="50"/>
      <c r="E2552" s="50"/>
      <c r="F2552" s="50"/>
    </row>
    <row r="2553" spans="1:6">
      <c r="A2553" s="50" t="s">
        <v>3725</v>
      </c>
      <c r="B2553" s="50" t="s">
        <v>3342</v>
      </c>
      <c r="C2553" s="50"/>
      <c r="D2553" s="50"/>
      <c r="E2553" s="50"/>
      <c r="F2553" s="50"/>
    </row>
    <row r="2554" spans="1:6">
      <c r="A2554" s="50" t="s">
        <v>3726</v>
      </c>
      <c r="B2554" s="50" t="s">
        <v>2414</v>
      </c>
      <c r="C2554" s="50"/>
      <c r="D2554" s="50"/>
      <c r="E2554" s="50"/>
      <c r="F2554" s="50"/>
    </row>
    <row r="2555" spans="1:6">
      <c r="A2555" s="50" t="s">
        <v>3727</v>
      </c>
      <c r="B2555" s="50" t="s">
        <v>3342</v>
      </c>
      <c r="C2555" s="50"/>
      <c r="D2555" s="50"/>
      <c r="E2555" s="50"/>
      <c r="F2555" s="50"/>
    </row>
    <row r="2556" spans="1:6">
      <c r="A2556" s="50" t="s">
        <v>3728</v>
      </c>
      <c r="B2556" s="50" t="s">
        <v>3342</v>
      </c>
      <c r="C2556" s="50"/>
      <c r="D2556" s="50"/>
      <c r="E2556" s="50"/>
      <c r="F2556" s="50"/>
    </row>
    <row r="2557" spans="1:6">
      <c r="A2557" s="50" t="s">
        <v>3729</v>
      </c>
      <c r="B2557" s="50" t="s">
        <v>3342</v>
      </c>
      <c r="C2557" s="50"/>
      <c r="D2557" s="50"/>
      <c r="E2557" s="50"/>
      <c r="F2557" s="50"/>
    </row>
    <row r="2558" spans="1:6">
      <c r="A2558" s="50" t="s">
        <v>3730</v>
      </c>
      <c r="B2558" s="50" t="s">
        <v>3342</v>
      </c>
      <c r="C2558" s="50"/>
      <c r="D2558" s="50"/>
      <c r="E2558" s="50"/>
      <c r="F2558" s="50"/>
    </row>
    <row r="2559" spans="1:6">
      <c r="A2559" s="50" t="s">
        <v>3731</v>
      </c>
      <c r="B2559" s="50" t="s">
        <v>3342</v>
      </c>
      <c r="C2559" s="50"/>
      <c r="D2559" s="50"/>
      <c r="E2559" s="50"/>
      <c r="F2559" s="50"/>
    </row>
    <row r="2560" spans="1:6">
      <c r="A2560" s="50" t="s">
        <v>3732</v>
      </c>
      <c r="B2560" s="50" t="s">
        <v>3342</v>
      </c>
      <c r="C2560" s="50"/>
      <c r="D2560" s="50"/>
      <c r="E2560" s="50"/>
      <c r="F2560" s="50"/>
    </row>
    <row r="2561" spans="1:6">
      <c r="A2561" s="50" t="s">
        <v>3733</v>
      </c>
      <c r="B2561" s="50" t="s">
        <v>3342</v>
      </c>
      <c r="C2561" s="50"/>
      <c r="D2561" s="50"/>
      <c r="E2561" s="50"/>
      <c r="F2561" s="50"/>
    </row>
    <row r="2562" spans="1:6">
      <c r="A2562" s="50" t="s">
        <v>3734</v>
      </c>
      <c r="B2562" s="50" t="s">
        <v>3342</v>
      </c>
      <c r="C2562" s="50"/>
      <c r="D2562" s="50"/>
      <c r="E2562" s="50"/>
      <c r="F2562" s="50"/>
    </row>
    <row r="2563" spans="1:6">
      <c r="A2563" s="50" t="s">
        <v>3735</v>
      </c>
      <c r="B2563" s="50" t="s">
        <v>3342</v>
      </c>
      <c r="C2563" s="50"/>
      <c r="D2563" s="50"/>
      <c r="E2563" s="50"/>
      <c r="F2563" s="50"/>
    </row>
    <row r="2564" spans="1:6">
      <c r="A2564" s="50" t="s">
        <v>3736</v>
      </c>
      <c r="B2564" s="50" t="s">
        <v>3342</v>
      </c>
      <c r="C2564" s="50"/>
      <c r="D2564" s="50"/>
      <c r="E2564" s="50"/>
      <c r="F2564" s="50"/>
    </row>
    <row r="2565" spans="1:6">
      <c r="A2565" s="50" t="s">
        <v>3737</v>
      </c>
      <c r="B2565" s="50" t="s">
        <v>3342</v>
      </c>
      <c r="C2565" s="50"/>
      <c r="D2565" s="50"/>
      <c r="E2565" s="50"/>
      <c r="F2565" s="50"/>
    </row>
    <row r="2566" spans="1:6">
      <c r="A2566" s="50" t="s">
        <v>3738</v>
      </c>
      <c r="B2566" s="50" t="s">
        <v>2414</v>
      </c>
      <c r="C2566" s="50"/>
      <c r="D2566" s="50"/>
      <c r="E2566" s="50"/>
      <c r="F2566" s="50"/>
    </row>
    <row r="2567" spans="1:6">
      <c r="A2567" s="50" t="s">
        <v>3739</v>
      </c>
      <c r="B2567" s="50" t="s">
        <v>3342</v>
      </c>
      <c r="C2567" s="50"/>
      <c r="D2567" s="50"/>
      <c r="E2567" s="50"/>
      <c r="F2567" s="50"/>
    </row>
    <row r="2568" spans="1:6">
      <c r="A2568" s="50" t="s">
        <v>3740</v>
      </c>
      <c r="B2568" s="50" t="s">
        <v>3342</v>
      </c>
      <c r="C2568" s="50"/>
      <c r="D2568" s="50"/>
      <c r="E2568" s="50"/>
      <c r="F2568" s="50"/>
    </row>
    <row r="2569" spans="1:6">
      <c r="A2569" s="50" t="s">
        <v>3741</v>
      </c>
      <c r="B2569" s="50" t="s">
        <v>3342</v>
      </c>
      <c r="C2569" s="50"/>
      <c r="D2569" s="50"/>
      <c r="E2569" s="50"/>
      <c r="F2569" s="50"/>
    </row>
    <row r="2570" spans="1:6">
      <c r="A2570" s="50" t="s">
        <v>3742</v>
      </c>
      <c r="B2570" s="50" t="s">
        <v>3342</v>
      </c>
      <c r="C2570" s="50"/>
      <c r="D2570" s="50"/>
      <c r="E2570" s="50"/>
      <c r="F2570" s="50"/>
    </row>
    <row r="2571" spans="1:6">
      <c r="A2571" s="50" t="s">
        <v>3743</v>
      </c>
      <c r="B2571" s="50" t="s">
        <v>3386</v>
      </c>
      <c r="C2571" s="50"/>
      <c r="D2571" s="50"/>
      <c r="E2571" s="50"/>
      <c r="F2571" s="50"/>
    </row>
    <row r="2572" spans="1:6">
      <c r="A2572" s="50" t="s">
        <v>3744</v>
      </c>
      <c r="B2572" s="50" t="s">
        <v>3386</v>
      </c>
      <c r="C2572" s="50"/>
      <c r="D2572" s="50"/>
      <c r="E2572" s="50"/>
      <c r="F2572" s="50"/>
    </row>
    <row r="2573" spans="1:6">
      <c r="A2573" s="50" t="s">
        <v>3745</v>
      </c>
      <c r="B2573" s="50" t="s">
        <v>3398</v>
      </c>
      <c r="C2573" s="50"/>
      <c r="D2573" s="50"/>
      <c r="E2573" s="50"/>
      <c r="F2573" s="50"/>
    </row>
    <row r="2574" spans="1:6">
      <c r="A2574" s="50" t="s">
        <v>3746</v>
      </c>
      <c r="B2574" s="50" t="s">
        <v>3386</v>
      </c>
      <c r="C2574" s="50"/>
      <c r="D2574" s="50"/>
      <c r="E2574" s="50"/>
      <c r="F2574" s="50"/>
    </row>
    <row r="2575" spans="1:6">
      <c r="A2575" s="50" t="s">
        <v>3747</v>
      </c>
      <c r="B2575" s="50" t="s">
        <v>3386</v>
      </c>
      <c r="C2575" s="50"/>
      <c r="D2575" s="50"/>
      <c r="E2575" s="50"/>
      <c r="F2575" s="50"/>
    </row>
    <row r="2576" spans="1:6">
      <c r="A2576" s="50" t="s">
        <v>3748</v>
      </c>
      <c r="B2576" s="50" t="s">
        <v>3386</v>
      </c>
      <c r="C2576" s="50"/>
      <c r="D2576" s="50"/>
      <c r="E2576" s="50"/>
      <c r="F2576" s="50"/>
    </row>
    <row r="2577" spans="1:6">
      <c r="A2577" s="50" t="s">
        <v>3749</v>
      </c>
      <c r="B2577" s="50" t="s">
        <v>3386</v>
      </c>
      <c r="C2577" s="50"/>
      <c r="D2577" s="50"/>
      <c r="E2577" s="50"/>
      <c r="F2577" s="50"/>
    </row>
    <row r="2578" spans="1:6">
      <c r="A2578" s="50" t="s">
        <v>3750</v>
      </c>
      <c r="B2578" s="50" t="s">
        <v>3398</v>
      </c>
      <c r="C2578" s="50"/>
      <c r="D2578" s="50"/>
      <c r="E2578" s="50"/>
      <c r="F2578" s="50"/>
    </row>
    <row r="2579" spans="1:6">
      <c r="A2579" s="50" t="s">
        <v>3751</v>
      </c>
      <c r="B2579" s="50" t="s">
        <v>3398</v>
      </c>
      <c r="C2579" s="50"/>
      <c r="D2579" s="50"/>
      <c r="E2579" s="50"/>
      <c r="F2579" s="50"/>
    </row>
    <row r="2580" spans="1:6">
      <c r="A2580" s="50" t="s">
        <v>3752</v>
      </c>
      <c r="B2580" s="50" t="s">
        <v>3398</v>
      </c>
      <c r="C2580" s="50"/>
      <c r="D2580" s="50"/>
      <c r="E2580" s="50"/>
      <c r="F2580" s="50"/>
    </row>
    <row r="2581" spans="1:6">
      <c r="A2581" s="50" t="s">
        <v>3753</v>
      </c>
      <c r="B2581" s="50" t="s">
        <v>3398</v>
      </c>
      <c r="C2581" s="50"/>
      <c r="D2581" s="50"/>
      <c r="E2581" s="50"/>
      <c r="F2581" s="50"/>
    </row>
    <row r="2582" spans="1:6">
      <c r="A2582" s="50" t="s">
        <v>3754</v>
      </c>
      <c r="B2582" s="50" t="s">
        <v>3398</v>
      </c>
      <c r="C2582" s="50"/>
      <c r="D2582" s="50"/>
      <c r="E2582" s="50"/>
      <c r="F2582" s="50"/>
    </row>
    <row r="2583" spans="1:6">
      <c r="A2583" s="50" t="s">
        <v>3755</v>
      </c>
      <c r="B2583" s="50" t="s">
        <v>3398</v>
      </c>
      <c r="C2583" s="50"/>
      <c r="D2583" s="50"/>
      <c r="E2583" s="50"/>
      <c r="F2583" s="50"/>
    </row>
    <row r="2584" spans="1:6">
      <c r="A2584" s="50" t="s">
        <v>3756</v>
      </c>
      <c r="B2584" s="50" t="s">
        <v>3398</v>
      </c>
      <c r="C2584" s="50"/>
      <c r="D2584" s="50"/>
      <c r="E2584" s="50"/>
      <c r="F2584" s="50"/>
    </row>
    <row r="2585" spans="1:6">
      <c r="A2585" s="50" t="s">
        <v>3757</v>
      </c>
      <c r="B2585" s="50" t="s">
        <v>3398</v>
      </c>
      <c r="C2585" s="50"/>
      <c r="D2585" s="50"/>
      <c r="E2585" s="50"/>
      <c r="F2585" s="50"/>
    </row>
    <row r="2586" spans="1:6">
      <c r="A2586" s="50" t="s">
        <v>3758</v>
      </c>
      <c r="B2586" s="50" t="s">
        <v>3384</v>
      </c>
      <c r="C2586" s="50"/>
      <c r="D2586" s="50"/>
      <c r="E2586" s="50"/>
      <c r="F2586" s="50"/>
    </row>
    <row r="2587" spans="1:6">
      <c r="A2587" s="50" t="s">
        <v>3759</v>
      </c>
      <c r="B2587" s="50" t="s">
        <v>3384</v>
      </c>
      <c r="C2587" s="50"/>
      <c r="D2587" s="50"/>
      <c r="E2587" s="50"/>
      <c r="F2587" s="50"/>
    </row>
    <row r="2588" spans="1:6">
      <c r="A2588" s="50" t="s">
        <v>3760</v>
      </c>
      <c r="B2588" s="50" t="s">
        <v>3384</v>
      </c>
      <c r="C2588" s="50"/>
      <c r="D2588" s="50"/>
      <c r="E2588" s="50"/>
      <c r="F2588" s="50"/>
    </row>
    <row r="2589" spans="1:6">
      <c r="A2589" s="50" t="s">
        <v>3761</v>
      </c>
      <c r="B2589" s="50"/>
      <c r="C2589" s="50" t="s">
        <v>3762</v>
      </c>
      <c r="D2589" s="50"/>
      <c r="E2589" s="50"/>
      <c r="F2589" s="50"/>
    </row>
    <row r="2590" spans="1:6">
      <c r="A2590" s="50" t="s">
        <v>3763</v>
      </c>
      <c r="B2590" s="50"/>
      <c r="C2590" s="50" t="s">
        <v>3129</v>
      </c>
      <c r="D2590" s="50"/>
      <c r="E2590" s="50"/>
      <c r="F2590" s="50"/>
    </row>
    <row r="2591" spans="1:6">
      <c r="A2591" s="50" t="s">
        <v>3764</v>
      </c>
      <c r="B2591" s="50"/>
      <c r="C2591" s="50" t="s">
        <v>3762</v>
      </c>
      <c r="D2591" s="50"/>
      <c r="E2591" s="50"/>
      <c r="F2591" s="50"/>
    </row>
    <row r="2592" spans="1:6">
      <c r="A2592" s="50" t="s">
        <v>3765</v>
      </c>
      <c r="B2592" s="50"/>
      <c r="C2592" s="50" t="s">
        <v>3766</v>
      </c>
      <c r="D2592" s="50"/>
      <c r="E2592" s="50"/>
      <c r="F2592" s="50"/>
    </row>
    <row r="2593" spans="1:6">
      <c r="A2593" s="50" t="s">
        <v>3767</v>
      </c>
      <c r="B2593" s="50"/>
      <c r="C2593" s="50" t="s">
        <v>2053</v>
      </c>
      <c r="D2593" s="50"/>
      <c r="E2593" s="50"/>
      <c r="F2593" s="50"/>
    </row>
    <row r="2594" spans="1:6">
      <c r="A2594" s="50" t="s">
        <v>3768</v>
      </c>
      <c r="B2594" s="50"/>
      <c r="C2594" s="50" t="s">
        <v>2799</v>
      </c>
      <c r="D2594" s="50"/>
      <c r="E2594" s="50"/>
      <c r="F2594" s="50"/>
    </row>
    <row r="2595" spans="1:6">
      <c r="A2595" s="50" t="s">
        <v>3769</v>
      </c>
      <c r="B2595" s="50"/>
      <c r="C2595" s="50" t="s">
        <v>2799</v>
      </c>
      <c r="D2595" s="50"/>
      <c r="E2595" s="50"/>
      <c r="F2595" s="50"/>
    </row>
    <row r="2596" spans="1:6">
      <c r="A2596" s="50" t="s">
        <v>3770</v>
      </c>
      <c r="B2596" s="50"/>
      <c r="C2596" s="50" t="s">
        <v>2204</v>
      </c>
      <c r="D2596" s="50"/>
      <c r="E2596" s="50"/>
      <c r="F2596" s="50"/>
    </row>
    <row r="2597" spans="1:6">
      <c r="A2597" s="50" t="s">
        <v>3771</v>
      </c>
      <c r="B2597" s="50"/>
      <c r="C2597" s="50" t="s">
        <v>3772</v>
      </c>
      <c r="D2597" s="50"/>
      <c r="E2597" s="50"/>
      <c r="F2597" s="50"/>
    </row>
    <row r="2598" spans="1:6">
      <c r="A2598" s="50" t="s">
        <v>3773</v>
      </c>
      <c r="B2598" s="50"/>
      <c r="C2598" s="50" t="s">
        <v>3772</v>
      </c>
      <c r="D2598" s="50"/>
      <c r="E2598" s="50"/>
      <c r="F2598" s="50"/>
    </row>
    <row r="2599" spans="1:6">
      <c r="A2599" s="50" t="s">
        <v>3774</v>
      </c>
      <c r="B2599" s="50"/>
      <c r="C2599" s="50" t="s">
        <v>3762</v>
      </c>
      <c r="D2599" s="50"/>
      <c r="E2599" s="50"/>
      <c r="F2599" s="50"/>
    </row>
    <row r="2600" spans="1:6">
      <c r="A2600" s="50" t="s">
        <v>3775</v>
      </c>
      <c r="B2600" s="50"/>
      <c r="C2600" s="50" t="s">
        <v>3129</v>
      </c>
      <c r="D2600" s="50"/>
      <c r="E2600" s="50"/>
      <c r="F2600" s="50"/>
    </row>
    <row r="2601" spans="1:6">
      <c r="A2601" s="50" t="s">
        <v>3776</v>
      </c>
      <c r="B2601" s="50"/>
      <c r="C2601" s="50" t="s">
        <v>2799</v>
      </c>
      <c r="D2601" s="50"/>
      <c r="E2601" s="50"/>
      <c r="F2601" s="50"/>
    </row>
    <row r="2602" spans="1:6">
      <c r="A2602" s="50" t="s">
        <v>3777</v>
      </c>
      <c r="B2602" s="50"/>
      <c r="C2602" s="50" t="s">
        <v>2799</v>
      </c>
      <c r="D2602" s="50"/>
      <c r="E2602" s="50"/>
      <c r="F2602" s="50"/>
    </row>
    <row r="2603" spans="1:6">
      <c r="A2603" s="50" t="s">
        <v>3778</v>
      </c>
      <c r="B2603" s="50"/>
      <c r="C2603" s="50" t="s">
        <v>3772</v>
      </c>
      <c r="D2603" s="50"/>
      <c r="E2603" s="50"/>
      <c r="F2603" s="50"/>
    </row>
    <row r="2604" spans="1:6">
      <c r="A2604" s="50" t="s">
        <v>3779</v>
      </c>
      <c r="B2604" s="50"/>
      <c r="C2604" s="50" t="s">
        <v>3000</v>
      </c>
      <c r="D2604" s="50"/>
      <c r="E2604" s="50"/>
      <c r="F2604" s="50"/>
    </row>
    <row r="2605" spans="1:6">
      <c r="A2605" s="50" t="s">
        <v>3780</v>
      </c>
      <c r="B2605" s="50"/>
      <c r="C2605" s="50" t="s">
        <v>2799</v>
      </c>
      <c r="D2605" s="50"/>
      <c r="E2605" s="50"/>
      <c r="F2605" s="50"/>
    </row>
    <row r="2606" spans="1:6">
      <c r="A2606" s="50" t="s">
        <v>3781</v>
      </c>
      <c r="B2606" s="50"/>
      <c r="C2606" s="50" t="s">
        <v>3782</v>
      </c>
      <c r="D2606" s="50"/>
      <c r="E2606" s="50"/>
      <c r="F2606" s="50"/>
    </row>
    <row r="2607" spans="1:6">
      <c r="A2607" s="50" t="s">
        <v>3783</v>
      </c>
      <c r="B2607" s="50"/>
      <c r="C2607" s="50" t="s">
        <v>3762</v>
      </c>
      <c r="D2607" s="50"/>
      <c r="E2607" s="50"/>
      <c r="F2607" s="50"/>
    </row>
    <row r="2608" spans="1:6">
      <c r="A2608" s="50" t="s">
        <v>3784</v>
      </c>
      <c r="B2608" s="50"/>
      <c r="C2608" s="50" t="s">
        <v>3782</v>
      </c>
      <c r="D2608" s="50"/>
      <c r="E2608" s="50"/>
      <c r="F2608" s="50"/>
    </row>
    <row r="2609" spans="1:6">
      <c r="A2609" s="50" t="s">
        <v>3785</v>
      </c>
      <c r="B2609" s="50"/>
      <c r="C2609" s="50" t="s">
        <v>2799</v>
      </c>
      <c r="D2609" s="50"/>
      <c r="E2609" s="50"/>
      <c r="F2609" s="50"/>
    </row>
    <row r="2610" spans="1:6">
      <c r="A2610" s="50" t="s">
        <v>3786</v>
      </c>
      <c r="B2610" s="50"/>
      <c r="C2610" s="50" t="s">
        <v>3762</v>
      </c>
      <c r="D2610" s="50"/>
      <c r="E2610" s="50"/>
      <c r="F2610" s="50"/>
    </row>
    <row r="2611" spans="1:6">
      <c r="A2611" s="50" t="s">
        <v>3787</v>
      </c>
      <c r="B2611" s="50"/>
      <c r="C2611" s="50" t="s">
        <v>1312</v>
      </c>
      <c r="D2611" s="50"/>
      <c r="E2611" s="50"/>
      <c r="F2611" s="50"/>
    </row>
    <row r="2612" spans="1:6">
      <c r="A2612" s="50" t="s">
        <v>3788</v>
      </c>
      <c r="B2612" s="50"/>
      <c r="C2612" s="50" t="s">
        <v>1312</v>
      </c>
      <c r="D2612" s="50"/>
      <c r="E2612" s="50"/>
      <c r="F2612" s="50"/>
    </row>
    <row r="2613" spans="1:6">
      <c r="A2613" s="50" t="s">
        <v>3789</v>
      </c>
      <c r="B2613" s="50"/>
      <c r="C2613" s="50" t="s">
        <v>3790</v>
      </c>
      <c r="D2613" s="50"/>
      <c r="E2613" s="50"/>
      <c r="F2613" s="50"/>
    </row>
    <row r="2614" spans="1:6">
      <c r="A2614" s="50" t="s">
        <v>3791</v>
      </c>
      <c r="B2614" s="50"/>
      <c r="C2614" s="50" t="s">
        <v>3772</v>
      </c>
      <c r="D2614" s="50"/>
      <c r="E2614" s="50"/>
      <c r="F2614" s="50"/>
    </row>
    <row r="2615" spans="1:6">
      <c r="A2615" s="50" t="s">
        <v>3792</v>
      </c>
      <c r="B2615" s="50"/>
      <c r="C2615" s="50" t="s">
        <v>3772</v>
      </c>
      <c r="D2615" s="50"/>
      <c r="E2615" s="50"/>
      <c r="F2615" s="50"/>
    </row>
    <row r="2616" spans="1:6">
      <c r="A2616" s="50" t="s">
        <v>3793</v>
      </c>
      <c r="B2616" s="50"/>
      <c r="C2616" s="50" t="s">
        <v>3782</v>
      </c>
      <c r="D2616" s="50"/>
      <c r="E2616" s="50"/>
      <c r="F2616" s="50"/>
    </row>
    <row r="2617" spans="1:6">
      <c r="A2617" s="50" t="s">
        <v>3794</v>
      </c>
      <c r="B2617" s="50"/>
      <c r="C2617" s="50" t="s">
        <v>3795</v>
      </c>
      <c r="D2617" s="50"/>
      <c r="E2617" s="50"/>
      <c r="F2617" s="50"/>
    </row>
    <row r="2618" spans="1:6">
      <c r="A2618" s="50" t="s">
        <v>3796</v>
      </c>
      <c r="B2618" s="50"/>
      <c r="C2618" s="50" t="s">
        <v>2053</v>
      </c>
      <c r="D2618" s="50"/>
      <c r="E2618" s="50"/>
      <c r="F2618" s="50"/>
    </row>
    <row r="2619" spans="1:6">
      <c r="A2619" s="50" t="s">
        <v>3797</v>
      </c>
      <c r="B2619" s="50"/>
      <c r="C2619" s="50" t="s">
        <v>3790</v>
      </c>
      <c r="D2619" s="50"/>
      <c r="E2619" s="50"/>
      <c r="F2619" s="50"/>
    </row>
    <row r="2620" spans="1:6">
      <c r="A2620" s="50" t="s">
        <v>3798</v>
      </c>
      <c r="B2620" s="50"/>
      <c r="C2620" s="50" t="s">
        <v>2053</v>
      </c>
      <c r="D2620" s="50"/>
      <c r="E2620" s="50"/>
      <c r="F2620" s="50"/>
    </row>
    <row r="2621" spans="1:6">
      <c r="A2621" s="50" t="s">
        <v>3799</v>
      </c>
      <c r="B2621" s="50"/>
      <c r="C2621" s="50" t="s">
        <v>3000</v>
      </c>
      <c r="D2621" s="50"/>
      <c r="E2621" s="50"/>
      <c r="F2621" s="50"/>
    </row>
    <row r="2622" spans="1:6">
      <c r="A2622" s="50" t="s">
        <v>3800</v>
      </c>
      <c r="B2622" s="50"/>
      <c r="C2622" s="50" t="s">
        <v>2053</v>
      </c>
      <c r="D2622" s="50"/>
      <c r="E2622" s="50"/>
      <c r="F2622" s="50"/>
    </row>
    <row r="2623" spans="1:6">
      <c r="A2623" s="50" t="s">
        <v>3801</v>
      </c>
      <c r="B2623" s="50"/>
      <c r="C2623" s="50" t="s">
        <v>3762</v>
      </c>
      <c r="D2623" s="50"/>
      <c r="E2623" s="50"/>
      <c r="F2623" s="50"/>
    </row>
    <row r="2624" spans="1:6">
      <c r="A2624" s="50" t="s">
        <v>3802</v>
      </c>
      <c r="B2624" s="50"/>
      <c r="C2624" s="50" t="s">
        <v>2204</v>
      </c>
      <c r="D2624" s="50"/>
      <c r="E2624" s="50"/>
      <c r="F2624" s="50"/>
    </row>
    <row r="2625" spans="1:6">
      <c r="A2625" s="50" t="s">
        <v>3803</v>
      </c>
      <c r="B2625" s="50"/>
      <c r="C2625" s="50" t="s">
        <v>3762</v>
      </c>
      <c r="D2625" s="50"/>
      <c r="E2625" s="50"/>
      <c r="F2625" s="50"/>
    </row>
    <row r="2626" spans="1:6">
      <c r="A2626" s="50" t="s">
        <v>3804</v>
      </c>
      <c r="B2626" s="50"/>
      <c r="C2626" s="50" t="s">
        <v>3762</v>
      </c>
      <c r="D2626" s="50"/>
      <c r="E2626" s="50"/>
      <c r="F2626" s="50"/>
    </row>
    <row r="2627" spans="1:6">
      <c r="A2627" s="50" t="s">
        <v>3805</v>
      </c>
      <c r="B2627" s="50"/>
      <c r="C2627" s="50" t="s">
        <v>2053</v>
      </c>
      <c r="D2627" s="50"/>
      <c r="E2627" s="50"/>
      <c r="F2627" s="50"/>
    </row>
    <row r="2628" spans="1:6">
      <c r="A2628" s="50" t="s">
        <v>3806</v>
      </c>
      <c r="B2628" s="50"/>
      <c r="C2628" s="50" t="s">
        <v>3762</v>
      </c>
      <c r="D2628" s="50"/>
      <c r="E2628" s="50"/>
      <c r="F2628" s="50"/>
    </row>
    <row r="2629" spans="1:6">
      <c r="A2629" s="50" t="s">
        <v>3807</v>
      </c>
      <c r="B2629" s="50"/>
      <c r="C2629" s="50" t="s">
        <v>3762</v>
      </c>
      <c r="D2629" s="50"/>
      <c r="E2629" s="50"/>
      <c r="F2629" s="50"/>
    </row>
    <row r="2630" spans="1:6">
      <c r="A2630" s="50" t="s">
        <v>3808</v>
      </c>
      <c r="B2630" s="50"/>
      <c r="C2630" s="50" t="s">
        <v>3129</v>
      </c>
      <c r="D2630" s="50"/>
      <c r="E2630" s="50"/>
      <c r="F2630" s="50"/>
    </row>
    <row r="2631" spans="1:6">
      <c r="A2631" s="50" t="s">
        <v>3809</v>
      </c>
      <c r="B2631" s="50"/>
      <c r="C2631" s="50" t="s">
        <v>3129</v>
      </c>
      <c r="D2631" s="50"/>
      <c r="E2631" s="50"/>
      <c r="F2631" s="50"/>
    </row>
    <row r="2632" spans="1:6">
      <c r="A2632" s="50" t="s">
        <v>3810</v>
      </c>
      <c r="B2632" s="50"/>
      <c r="C2632" s="50" t="s">
        <v>3129</v>
      </c>
      <c r="D2632" s="50"/>
      <c r="E2632" s="50"/>
      <c r="F2632" s="50"/>
    </row>
    <row r="2633" spans="1:6">
      <c r="A2633" s="50" t="s">
        <v>3811</v>
      </c>
      <c r="B2633" s="50"/>
      <c r="C2633" s="50" t="s">
        <v>3790</v>
      </c>
      <c r="D2633" s="50"/>
      <c r="E2633" s="50"/>
      <c r="F2633" s="50"/>
    </row>
    <row r="2634" spans="1:6">
      <c r="A2634" s="50" t="s">
        <v>3812</v>
      </c>
      <c r="B2634" s="50"/>
      <c r="C2634" s="50" t="s">
        <v>3129</v>
      </c>
      <c r="D2634" s="50"/>
      <c r="E2634" s="50"/>
      <c r="F2634" s="50"/>
    </row>
    <row r="2635" spans="1:6">
      <c r="A2635" s="50" t="s">
        <v>3813</v>
      </c>
      <c r="B2635" s="50"/>
      <c r="C2635" s="50" t="s">
        <v>3129</v>
      </c>
      <c r="D2635" s="50"/>
      <c r="E2635" s="50"/>
      <c r="F2635" s="50"/>
    </row>
    <row r="2636" spans="1:6">
      <c r="A2636" s="50" t="s">
        <v>3814</v>
      </c>
      <c r="B2636" s="50"/>
      <c r="C2636" s="50" t="s">
        <v>3129</v>
      </c>
      <c r="D2636" s="50"/>
      <c r="E2636" s="50"/>
      <c r="F2636" s="50"/>
    </row>
    <row r="2637" spans="1:6">
      <c r="A2637" s="50" t="s">
        <v>3815</v>
      </c>
      <c r="B2637" s="50"/>
      <c r="C2637" s="50" t="s">
        <v>3000</v>
      </c>
      <c r="D2637" s="50"/>
      <c r="E2637" s="50"/>
      <c r="F2637" s="50"/>
    </row>
    <row r="2638" spans="1:6">
      <c r="A2638" s="50" t="s">
        <v>3816</v>
      </c>
      <c r="B2638" s="50"/>
      <c r="C2638" s="50" t="s">
        <v>3782</v>
      </c>
      <c r="D2638" s="50"/>
      <c r="E2638" s="50"/>
      <c r="F2638" s="50"/>
    </row>
    <row r="2639" spans="1:6">
      <c r="A2639" s="50" t="s">
        <v>3817</v>
      </c>
      <c r="B2639" s="50"/>
      <c r="C2639" s="50" t="s">
        <v>3129</v>
      </c>
      <c r="D2639" s="50"/>
      <c r="E2639" s="50"/>
      <c r="F2639" s="50"/>
    </row>
    <row r="2640" spans="1:6">
      <c r="A2640" s="50" t="s">
        <v>3818</v>
      </c>
      <c r="B2640" s="50"/>
      <c r="C2640" s="50" t="s">
        <v>2053</v>
      </c>
      <c r="D2640" s="50"/>
      <c r="E2640" s="50"/>
      <c r="F2640" s="50"/>
    </row>
    <row r="2641" spans="1:6">
      <c r="A2641" s="50" t="s">
        <v>3819</v>
      </c>
      <c r="B2641" s="50"/>
      <c r="C2641" s="50" t="s">
        <v>3129</v>
      </c>
      <c r="D2641" s="50"/>
      <c r="E2641" s="50"/>
      <c r="F2641" s="50"/>
    </row>
    <row r="2642" spans="1:6">
      <c r="A2642" s="50" t="s">
        <v>3820</v>
      </c>
      <c r="B2642" s="50"/>
      <c r="C2642" s="50" t="s">
        <v>1312</v>
      </c>
      <c r="D2642" s="50"/>
      <c r="E2642" s="50"/>
      <c r="F2642" s="50"/>
    </row>
    <row r="2643" spans="1:6">
      <c r="A2643" s="50" t="s">
        <v>3821</v>
      </c>
      <c r="B2643" s="50"/>
      <c r="C2643" s="50" t="s">
        <v>2799</v>
      </c>
      <c r="D2643" s="50"/>
      <c r="E2643" s="50"/>
      <c r="F2643" s="50"/>
    </row>
    <row r="2644" spans="1:6">
      <c r="A2644" s="50" t="s">
        <v>3822</v>
      </c>
      <c r="B2644" s="50"/>
      <c r="C2644" s="50" t="s">
        <v>2735</v>
      </c>
      <c r="D2644" s="50"/>
      <c r="E2644" s="50"/>
      <c r="F2644" s="50"/>
    </row>
    <row r="2645" spans="1:6">
      <c r="A2645" s="50" t="s">
        <v>3823</v>
      </c>
      <c r="B2645" s="50"/>
      <c r="C2645" s="50" t="s">
        <v>2632</v>
      </c>
      <c r="D2645" s="50"/>
      <c r="E2645" s="50"/>
      <c r="F2645" s="50"/>
    </row>
    <row r="2646" spans="1:6">
      <c r="A2646" s="50" t="s">
        <v>3824</v>
      </c>
      <c r="B2646" s="50"/>
      <c r="C2646" s="50" t="s">
        <v>3825</v>
      </c>
      <c r="D2646" s="50"/>
      <c r="E2646" s="50"/>
      <c r="F2646" s="50"/>
    </row>
    <row r="2647" spans="1:6">
      <c r="A2647" s="50" t="s">
        <v>3826</v>
      </c>
      <c r="B2647" s="50"/>
      <c r="C2647" s="50" t="s">
        <v>2819</v>
      </c>
      <c r="D2647" s="50"/>
      <c r="E2647" s="50"/>
      <c r="F2647" s="50"/>
    </row>
    <row r="2648" spans="1:6">
      <c r="A2648" s="50" t="s">
        <v>3827</v>
      </c>
      <c r="B2648" s="50"/>
      <c r="C2648" s="50" t="s">
        <v>3828</v>
      </c>
      <c r="D2648" s="50"/>
      <c r="E2648" s="50"/>
      <c r="F2648" s="50"/>
    </row>
    <row r="2649" spans="1:6">
      <c r="A2649" s="50" t="s">
        <v>3829</v>
      </c>
      <c r="B2649" s="50"/>
      <c r="C2649" s="50" t="s">
        <v>3766</v>
      </c>
      <c r="D2649" s="50"/>
      <c r="E2649" s="50"/>
      <c r="F2649" s="50"/>
    </row>
    <row r="2650" spans="1:6">
      <c r="A2650" s="50" t="s">
        <v>3830</v>
      </c>
      <c r="B2650" s="50"/>
      <c r="C2650" s="50" t="s">
        <v>3828</v>
      </c>
      <c r="D2650" s="50"/>
      <c r="E2650" s="50"/>
      <c r="F2650" s="50"/>
    </row>
    <row r="2651" spans="1:6">
      <c r="A2651" s="50" t="s">
        <v>3831</v>
      </c>
      <c r="B2651" s="50"/>
      <c r="C2651" s="50" t="s">
        <v>3825</v>
      </c>
      <c r="D2651" s="50"/>
      <c r="E2651" s="50"/>
      <c r="F2651" s="50"/>
    </row>
    <row r="2652" spans="1:6">
      <c r="A2652" s="50" t="s">
        <v>3832</v>
      </c>
      <c r="B2652" s="50"/>
      <c r="C2652" s="50" t="s">
        <v>3825</v>
      </c>
      <c r="D2652" s="50"/>
      <c r="E2652" s="50"/>
      <c r="F2652" s="50"/>
    </row>
    <row r="2653" spans="1:6">
      <c r="A2653" s="50" t="s">
        <v>3833</v>
      </c>
      <c r="B2653" s="50"/>
      <c r="C2653" s="50" t="s">
        <v>3825</v>
      </c>
      <c r="D2653" s="50"/>
      <c r="E2653" s="50"/>
      <c r="F2653" s="50"/>
    </row>
    <row r="2654" spans="1:6">
      <c r="A2654" s="50" t="s">
        <v>3834</v>
      </c>
      <c r="B2654" s="50"/>
      <c r="C2654" s="50" t="s">
        <v>3825</v>
      </c>
      <c r="D2654" s="50"/>
      <c r="E2654" s="50"/>
      <c r="F2654" s="50"/>
    </row>
    <row r="2655" spans="1:6">
      <c r="A2655" s="50" t="s">
        <v>3835</v>
      </c>
      <c r="B2655" s="50"/>
      <c r="C2655" s="50" t="s">
        <v>3825</v>
      </c>
      <c r="D2655" s="50"/>
      <c r="E2655" s="50"/>
      <c r="F2655" s="50"/>
    </row>
    <row r="2656" spans="1:6">
      <c r="A2656" s="50" t="s">
        <v>3836</v>
      </c>
      <c r="B2656" s="50"/>
      <c r="C2656" s="50" t="s">
        <v>3825</v>
      </c>
      <c r="D2656" s="50"/>
      <c r="E2656" s="50"/>
      <c r="F2656" s="50"/>
    </row>
    <row r="2657" spans="1:6">
      <c r="A2657" s="50" t="s">
        <v>3837</v>
      </c>
      <c r="B2657" s="50"/>
      <c r="C2657" s="50" t="s">
        <v>3825</v>
      </c>
      <c r="D2657" s="50"/>
      <c r="E2657" s="50"/>
      <c r="F2657" s="50"/>
    </row>
    <row r="2658" spans="1:6">
      <c r="A2658" s="50" t="s">
        <v>3838</v>
      </c>
      <c r="B2658" s="50"/>
      <c r="C2658" s="50" t="s">
        <v>3825</v>
      </c>
      <c r="D2658" s="50"/>
      <c r="E2658" s="50"/>
      <c r="F2658" s="50"/>
    </row>
    <row r="2659" spans="1:6">
      <c r="A2659" s="50" t="s">
        <v>3839</v>
      </c>
      <c r="B2659" s="50"/>
      <c r="C2659" s="50" t="s">
        <v>3825</v>
      </c>
      <c r="D2659" s="50"/>
      <c r="E2659" s="50"/>
      <c r="F2659" s="50"/>
    </row>
    <row r="2660" spans="1:6">
      <c r="A2660" s="50" t="s">
        <v>3840</v>
      </c>
      <c r="B2660" s="50"/>
      <c r="C2660" s="50" t="s">
        <v>3825</v>
      </c>
      <c r="D2660" s="50"/>
      <c r="E2660" s="50"/>
      <c r="F2660" s="50"/>
    </row>
    <row r="2661" spans="1:6">
      <c r="A2661" s="50" t="s">
        <v>3841</v>
      </c>
      <c r="B2661" s="50"/>
      <c r="C2661" s="50" t="s">
        <v>3825</v>
      </c>
      <c r="D2661" s="50"/>
      <c r="E2661" s="50"/>
      <c r="F2661" s="50"/>
    </row>
    <row r="2662" spans="1:6">
      <c r="A2662" s="50" t="s">
        <v>3842</v>
      </c>
      <c r="B2662" s="50"/>
      <c r="C2662" s="50" t="s">
        <v>3825</v>
      </c>
      <c r="D2662" s="50"/>
      <c r="E2662" s="50"/>
      <c r="F2662" s="50"/>
    </row>
    <row r="2663" spans="1:6">
      <c r="A2663" s="50" t="s">
        <v>3843</v>
      </c>
      <c r="B2663" s="50"/>
      <c r="C2663" s="50" t="s">
        <v>3825</v>
      </c>
      <c r="D2663" s="50"/>
      <c r="E2663" s="50"/>
      <c r="F2663" s="50"/>
    </row>
    <row r="2664" spans="1:6">
      <c r="A2664" s="50" t="s">
        <v>3844</v>
      </c>
      <c r="B2664" s="50"/>
      <c r="C2664" s="50" t="s">
        <v>3825</v>
      </c>
      <c r="D2664" s="50"/>
      <c r="E2664" s="50"/>
      <c r="F2664" s="50"/>
    </row>
    <row r="2665" spans="1:6">
      <c r="A2665" s="50" t="s">
        <v>3845</v>
      </c>
      <c r="B2665" s="50"/>
      <c r="C2665" s="50" t="s">
        <v>3825</v>
      </c>
      <c r="D2665" s="50"/>
      <c r="E2665" s="50"/>
      <c r="F2665" s="50"/>
    </row>
    <row r="2666" spans="1:6">
      <c r="A2666" s="50" t="s">
        <v>3846</v>
      </c>
      <c r="B2666" s="50"/>
      <c r="C2666" s="50" t="s">
        <v>3825</v>
      </c>
      <c r="D2666" s="50"/>
      <c r="E2666" s="50"/>
      <c r="F2666" s="50"/>
    </row>
    <row r="2667" spans="1:6">
      <c r="A2667" s="50" t="s">
        <v>3847</v>
      </c>
      <c r="B2667" s="50"/>
      <c r="C2667" s="50" t="s">
        <v>3825</v>
      </c>
      <c r="D2667" s="50"/>
      <c r="E2667" s="50"/>
      <c r="F2667" s="50"/>
    </row>
    <row r="2668" spans="1:6">
      <c r="A2668" s="50" t="s">
        <v>3848</v>
      </c>
      <c r="B2668" s="50"/>
      <c r="C2668" s="50" t="s">
        <v>3766</v>
      </c>
      <c r="D2668" s="50"/>
      <c r="E2668" s="50"/>
      <c r="F2668" s="50"/>
    </row>
    <row r="2669" spans="1:6">
      <c r="A2669" s="50" t="s">
        <v>3849</v>
      </c>
      <c r="B2669" s="50"/>
      <c r="C2669" s="50" t="s">
        <v>3825</v>
      </c>
      <c r="D2669" s="50"/>
      <c r="E2669" s="50"/>
      <c r="F2669" s="50"/>
    </row>
    <row r="2670" spans="1:6">
      <c r="A2670" s="50" t="s">
        <v>3850</v>
      </c>
      <c r="B2670" s="50"/>
      <c r="C2670" s="50" t="s">
        <v>3828</v>
      </c>
      <c r="D2670" s="50"/>
      <c r="E2670" s="50"/>
      <c r="F2670" s="50"/>
    </row>
    <row r="2671" spans="1:6">
      <c r="A2671" s="50" t="s">
        <v>3851</v>
      </c>
      <c r="B2671" s="50"/>
      <c r="C2671" s="50" t="s">
        <v>3828</v>
      </c>
      <c r="D2671" s="50"/>
      <c r="E2671" s="50"/>
      <c r="F2671" s="50"/>
    </row>
    <row r="2672" spans="1:6">
      <c r="A2672" s="50" t="s">
        <v>3852</v>
      </c>
      <c r="B2672" s="50"/>
      <c r="C2672" s="50" t="s">
        <v>2819</v>
      </c>
      <c r="D2672" s="50"/>
      <c r="E2672" s="50"/>
      <c r="F2672" s="50"/>
    </row>
    <row r="2673" spans="1:6">
      <c r="A2673" s="50" t="s">
        <v>3853</v>
      </c>
      <c r="B2673" s="50"/>
      <c r="C2673" s="50" t="s">
        <v>2819</v>
      </c>
      <c r="D2673" s="50"/>
      <c r="E2673" s="50"/>
      <c r="F2673" s="50"/>
    </row>
    <row r="2674" spans="1:6">
      <c r="A2674" s="50" t="s">
        <v>3854</v>
      </c>
      <c r="B2674" s="50"/>
      <c r="C2674" s="50" t="s">
        <v>2819</v>
      </c>
      <c r="D2674" s="50"/>
      <c r="E2674" s="50"/>
      <c r="F2674" s="50"/>
    </row>
    <row r="2675" spans="1:6">
      <c r="A2675" s="50" t="s">
        <v>3855</v>
      </c>
      <c r="B2675" s="50"/>
      <c r="C2675" s="50" t="s">
        <v>3856</v>
      </c>
      <c r="D2675" s="50"/>
      <c r="E2675" s="50"/>
      <c r="F2675" s="50"/>
    </row>
    <row r="2676" spans="1:6">
      <c r="A2676" s="50" t="s">
        <v>3857</v>
      </c>
      <c r="B2676" s="50"/>
      <c r="C2676" s="50" t="s">
        <v>3766</v>
      </c>
      <c r="D2676" s="50"/>
      <c r="E2676" s="50"/>
      <c r="F2676" s="50"/>
    </row>
    <row r="2677" spans="1:6">
      <c r="A2677" s="50" t="s">
        <v>3858</v>
      </c>
      <c r="B2677" s="50"/>
      <c r="C2677" s="50" t="s">
        <v>3766</v>
      </c>
      <c r="D2677" s="50"/>
      <c r="E2677" s="50"/>
      <c r="F2677" s="50"/>
    </row>
    <row r="2678" spans="1:6">
      <c r="A2678" s="50" t="s">
        <v>3859</v>
      </c>
      <c r="B2678" s="50"/>
      <c r="C2678" s="50" t="s">
        <v>3825</v>
      </c>
      <c r="D2678" s="50"/>
      <c r="E2678" s="50"/>
      <c r="F2678" s="50"/>
    </row>
    <row r="2679" spans="1:6">
      <c r="A2679" s="50" t="s">
        <v>3860</v>
      </c>
      <c r="B2679" s="50"/>
      <c r="C2679" s="50" t="s">
        <v>2819</v>
      </c>
      <c r="D2679" s="50"/>
      <c r="E2679" s="50"/>
      <c r="F2679" s="50"/>
    </row>
    <row r="2680" spans="1:6">
      <c r="A2680" s="50" t="s">
        <v>3861</v>
      </c>
      <c r="B2680" s="50"/>
      <c r="C2680" s="50" t="s">
        <v>2819</v>
      </c>
      <c r="D2680" s="50"/>
      <c r="E2680" s="50"/>
      <c r="F2680" s="50"/>
    </row>
    <row r="2681" spans="1:6">
      <c r="A2681" s="50" t="s">
        <v>3862</v>
      </c>
      <c r="B2681" s="50"/>
      <c r="C2681" s="50" t="s">
        <v>3129</v>
      </c>
      <c r="D2681" s="50"/>
      <c r="E2681" s="50"/>
      <c r="F2681" s="50"/>
    </row>
    <row r="2682" spans="1:6">
      <c r="A2682" s="50" t="s">
        <v>3863</v>
      </c>
      <c r="B2682" s="50"/>
      <c r="C2682" s="50" t="s">
        <v>3766</v>
      </c>
      <c r="D2682" s="50"/>
      <c r="E2682" s="50"/>
      <c r="F2682" s="50"/>
    </row>
    <row r="2683" spans="1:6">
      <c r="A2683" s="50" t="s">
        <v>3864</v>
      </c>
      <c r="B2683" s="50"/>
      <c r="C2683" s="50" t="s">
        <v>3766</v>
      </c>
      <c r="D2683" s="50"/>
      <c r="E2683" s="50"/>
      <c r="F2683" s="50"/>
    </row>
    <row r="2684" spans="1:6">
      <c r="A2684" s="50" t="s">
        <v>3865</v>
      </c>
      <c r="B2684" s="50"/>
      <c r="C2684" s="50" t="s">
        <v>3766</v>
      </c>
      <c r="D2684" s="50"/>
      <c r="E2684" s="50"/>
      <c r="F2684" s="50"/>
    </row>
    <row r="2685" spans="1:6">
      <c r="A2685" s="50" t="s">
        <v>3866</v>
      </c>
      <c r="B2685" s="50"/>
      <c r="C2685" s="50" t="s">
        <v>3766</v>
      </c>
      <c r="D2685" s="50"/>
      <c r="E2685" s="50"/>
      <c r="F2685" s="50"/>
    </row>
    <row r="2686" spans="1:6">
      <c r="A2686" s="50" t="s">
        <v>3867</v>
      </c>
      <c r="B2686" s="50"/>
      <c r="C2686" s="50" t="s">
        <v>2632</v>
      </c>
      <c r="D2686" s="50"/>
      <c r="E2686" s="50"/>
      <c r="F2686" s="50"/>
    </row>
    <row r="2687" spans="1:6">
      <c r="A2687" s="50" t="s">
        <v>3868</v>
      </c>
      <c r="B2687" s="50"/>
      <c r="C2687" s="50" t="s">
        <v>2632</v>
      </c>
      <c r="D2687" s="50"/>
      <c r="E2687" s="50"/>
      <c r="F2687" s="50"/>
    </row>
    <row r="2688" spans="1:6">
      <c r="A2688" s="50" t="s">
        <v>3869</v>
      </c>
      <c r="B2688" s="50"/>
      <c r="C2688" s="50" t="s">
        <v>3762</v>
      </c>
      <c r="D2688" s="50"/>
      <c r="E2688" s="50"/>
      <c r="F2688" s="50"/>
    </row>
    <row r="2689" spans="1:6">
      <c r="A2689" s="50" t="s">
        <v>3870</v>
      </c>
      <c r="B2689" s="50"/>
      <c r="C2689" s="50" t="s">
        <v>2632</v>
      </c>
      <c r="D2689" s="50"/>
      <c r="E2689" s="50"/>
      <c r="F2689" s="50"/>
    </row>
    <row r="2690" spans="1:6">
      <c r="A2690" s="50" t="s">
        <v>3871</v>
      </c>
      <c r="B2690" s="50"/>
      <c r="C2690" s="50" t="s">
        <v>2370</v>
      </c>
      <c r="D2690" s="50"/>
      <c r="E2690" s="50"/>
      <c r="F2690" s="50"/>
    </row>
    <row r="2691" spans="1:6">
      <c r="A2691" s="50" t="s">
        <v>3872</v>
      </c>
      <c r="B2691" s="50"/>
      <c r="C2691" s="50" t="s">
        <v>2819</v>
      </c>
      <c r="D2691" s="50"/>
      <c r="E2691" s="50"/>
      <c r="F2691" s="50"/>
    </row>
    <row r="2692" spans="1:6">
      <c r="A2692" s="50" t="s">
        <v>3873</v>
      </c>
      <c r="B2692" s="50"/>
      <c r="C2692" s="50" t="s">
        <v>3825</v>
      </c>
      <c r="D2692" s="50"/>
      <c r="E2692" s="50"/>
      <c r="F2692" s="50"/>
    </row>
    <row r="2693" spans="1:6">
      <c r="A2693" s="50" t="s">
        <v>3874</v>
      </c>
      <c r="B2693" s="50"/>
      <c r="C2693" s="50" t="s">
        <v>3825</v>
      </c>
      <c r="D2693" s="50"/>
      <c r="E2693" s="50"/>
      <c r="F2693" s="50"/>
    </row>
    <row r="2694" spans="1:6">
      <c r="A2694" s="50" t="s">
        <v>3875</v>
      </c>
      <c r="B2694" s="50"/>
      <c r="C2694" s="50" t="s">
        <v>3825</v>
      </c>
      <c r="D2694" s="50"/>
      <c r="E2694" s="50"/>
      <c r="F2694" s="50"/>
    </row>
    <row r="2695" spans="1:6">
      <c r="A2695" s="50" t="s">
        <v>3876</v>
      </c>
      <c r="B2695" s="50"/>
      <c r="C2695" s="50" t="s">
        <v>3825</v>
      </c>
      <c r="D2695" s="50"/>
      <c r="E2695" s="50"/>
      <c r="F2695" s="50"/>
    </row>
    <row r="2696" spans="1:6">
      <c r="A2696" s="50" t="s">
        <v>3877</v>
      </c>
      <c r="B2696" s="50"/>
      <c r="C2696" s="50" t="s">
        <v>3825</v>
      </c>
      <c r="D2696" s="50"/>
      <c r="E2696" s="50"/>
      <c r="F2696" s="50"/>
    </row>
    <row r="2697" spans="1:6">
      <c r="A2697" s="50" t="s">
        <v>3878</v>
      </c>
      <c r="B2697" s="50"/>
      <c r="C2697" s="50" t="s">
        <v>3825</v>
      </c>
      <c r="D2697" s="50"/>
      <c r="E2697" s="50"/>
      <c r="F2697" s="50"/>
    </row>
    <row r="2698" spans="1:6">
      <c r="A2698" s="50" t="s">
        <v>3879</v>
      </c>
      <c r="B2698" s="50"/>
      <c r="C2698" s="50" t="s">
        <v>3825</v>
      </c>
      <c r="D2698" s="50"/>
      <c r="E2698" s="50"/>
      <c r="F2698" s="50"/>
    </row>
    <row r="2699" spans="1:6">
      <c r="A2699" s="50" t="s">
        <v>3880</v>
      </c>
      <c r="B2699" s="50"/>
      <c r="C2699" s="50" t="s">
        <v>3766</v>
      </c>
      <c r="D2699" s="50"/>
      <c r="E2699" s="50"/>
      <c r="F2699" s="50"/>
    </row>
    <row r="2700" spans="1:6">
      <c r="A2700" s="50" t="s">
        <v>3881</v>
      </c>
      <c r="B2700" s="50"/>
      <c r="C2700" s="50" t="s">
        <v>3766</v>
      </c>
      <c r="D2700" s="50"/>
      <c r="E2700" s="50"/>
      <c r="F2700" s="50"/>
    </row>
    <row r="2701" spans="1:6">
      <c r="A2701" s="50" t="s">
        <v>3882</v>
      </c>
      <c r="B2701" s="50"/>
      <c r="C2701" s="50" t="s">
        <v>3828</v>
      </c>
      <c r="D2701" s="50"/>
      <c r="E2701" s="50"/>
      <c r="F2701" s="50"/>
    </row>
    <row r="2702" spans="1:6">
      <c r="A2702" s="50" t="s">
        <v>3883</v>
      </c>
      <c r="B2702" s="50"/>
      <c r="C2702" s="50" t="s">
        <v>3825</v>
      </c>
      <c r="D2702" s="50"/>
      <c r="E2702" s="50"/>
      <c r="F2702" s="50"/>
    </row>
    <row r="2703" spans="1:6">
      <c r="A2703" s="50" t="s">
        <v>3884</v>
      </c>
      <c r="B2703" s="50"/>
      <c r="C2703" s="50" t="s">
        <v>3766</v>
      </c>
      <c r="D2703" s="50"/>
      <c r="E2703" s="50"/>
      <c r="F2703" s="50"/>
    </row>
    <row r="2704" spans="1:6">
      <c r="A2704" s="50" t="s">
        <v>3885</v>
      </c>
      <c r="B2704" s="50"/>
      <c r="C2704" s="50" t="s">
        <v>3828</v>
      </c>
      <c r="D2704" s="50"/>
      <c r="E2704" s="50"/>
      <c r="F2704" s="50"/>
    </row>
    <row r="2705" spans="1:6">
      <c r="A2705" s="50" t="s">
        <v>3886</v>
      </c>
      <c r="B2705" s="50"/>
      <c r="C2705" s="50" t="s">
        <v>3828</v>
      </c>
      <c r="D2705" s="50"/>
      <c r="E2705" s="50"/>
      <c r="F2705" s="50"/>
    </row>
    <row r="2706" spans="1:6">
      <c r="A2706" s="50" t="s">
        <v>3887</v>
      </c>
      <c r="B2706" s="50"/>
      <c r="C2706" s="50" t="s">
        <v>3856</v>
      </c>
      <c r="D2706" s="50"/>
      <c r="E2706" s="50"/>
      <c r="F2706" s="50"/>
    </row>
    <row r="2707" spans="1:6">
      <c r="A2707" s="50" t="s">
        <v>3888</v>
      </c>
      <c r="B2707" s="50"/>
      <c r="C2707" s="50" t="s">
        <v>3766</v>
      </c>
      <c r="D2707" s="50"/>
      <c r="E2707" s="50"/>
      <c r="F2707" s="50"/>
    </row>
    <row r="2708" spans="1:6">
      <c r="A2708" s="50" t="s">
        <v>3889</v>
      </c>
      <c r="B2708" s="50"/>
      <c r="C2708" s="50" t="s">
        <v>3766</v>
      </c>
      <c r="D2708" s="50"/>
      <c r="E2708" s="50"/>
      <c r="F2708" s="50"/>
    </row>
    <row r="2709" spans="1:6">
      <c r="A2709" s="50" t="s">
        <v>3890</v>
      </c>
      <c r="B2709" s="50"/>
      <c r="C2709" s="50" t="s">
        <v>3825</v>
      </c>
      <c r="D2709" s="50"/>
      <c r="E2709" s="50"/>
      <c r="F2709" s="50"/>
    </row>
    <row r="2710" spans="1:6">
      <c r="A2710" s="50" t="s">
        <v>3891</v>
      </c>
      <c r="B2710" s="50"/>
      <c r="C2710" s="50" t="s">
        <v>3828</v>
      </c>
      <c r="D2710" s="50"/>
      <c r="E2710" s="50"/>
      <c r="F2710" s="50"/>
    </row>
    <row r="2711" spans="1:6">
      <c r="A2711" s="50" t="s">
        <v>3892</v>
      </c>
      <c r="B2711" s="50"/>
      <c r="C2711" s="50" t="s">
        <v>3766</v>
      </c>
      <c r="D2711" s="50"/>
      <c r="E2711" s="50"/>
      <c r="F2711" s="50"/>
    </row>
    <row r="2712" spans="1:6">
      <c r="A2712" s="50" t="s">
        <v>3893</v>
      </c>
      <c r="B2712" s="50"/>
      <c r="C2712" s="50" t="s">
        <v>3828</v>
      </c>
      <c r="D2712" s="50"/>
      <c r="E2712" s="50"/>
      <c r="F2712" s="50"/>
    </row>
    <row r="2713" spans="1:6">
      <c r="A2713" s="50" t="s">
        <v>3894</v>
      </c>
      <c r="B2713" s="50"/>
      <c r="C2713" s="50" t="s">
        <v>3825</v>
      </c>
      <c r="D2713" s="50"/>
      <c r="E2713" s="50"/>
      <c r="F2713" s="50"/>
    </row>
    <row r="2714" spans="1:6">
      <c r="A2714" s="50" t="s">
        <v>3895</v>
      </c>
      <c r="B2714" s="50"/>
      <c r="C2714" s="50" t="s">
        <v>2735</v>
      </c>
      <c r="D2714" s="50"/>
      <c r="E2714" s="50"/>
      <c r="F2714" s="50"/>
    </row>
    <row r="2715" spans="1:6">
      <c r="A2715" s="50" t="s">
        <v>3896</v>
      </c>
      <c r="B2715" s="50"/>
      <c r="C2715" s="50" t="s">
        <v>2735</v>
      </c>
      <c r="D2715" s="50"/>
      <c r="E2715" s="50"/>
      <c r="F2715" s="50"/>
    </row>
    <row r="2716" spans="1:6">
      <c r="A2716" s="50" t="s">
        <v>3897</v>
      </c>
      <c r="B2716" s="50"/>
      <c r="C2716" s="50" t="s">
        <v>2735</v>
      </c>
      <c r="D2716" s="50"/>
      <c r="E2716" s="50"/>
      <c r="F2716" s="50"/>
    </row>
    <row r="2717" spans="1:6">
      <c r="A2717" s="50" t="s">
        <v>3898</v>
      </c>
      <c r="B2717" s="50"/>
      <c r="C2717" s="50" t="s">
        <v>2735</v>
      </c>
      <c r="D2717" s="50"/>
      <c r="E2717" s="50"/>
      <c r="F2717" s="50"/>
    </row>
    <row r="2718" spans="1:6">
      <c r="A2718" s="50" t="s">
        <v>3899</v>
      </c>
      <c r="B2718" s="50"/>
      <c r="C2718" s="50" t="s">
        <v>2735</v>
      </c>
      <c r="D2718" s="50"/>
      <c r="E2718" s="50"/>
      <c r="F2718" s="50"/>
    </row>
    <row r="2719" spans="1:6">
      <c r="A2719" s="50" t="s">
        <v>3900</v>
      </c>
      <c r="B2719" s="50"/>
      <c r="C2719" s="50" t="s">
        <v>2735</v>
      </c>
      <c r="D2719" s="50"/>
      <c r="E2719" s="50"/>
      <c r="F2719" s="50"/>
    </row>
    <row r="2720" spans="1:6">
      <c r="A2720" s="50" t="s">
        <v>3901</v>
      </c>
      <c r="B2720" s="50"/>
      <c r="C2720" s="50" t="s">
        <v>2735</v>
      </c>
      <c r="D2720" s="50"/>
      <c r="E2720" s="50"/>
      <c r="F2720" s="50"/>
    </row>
    <row r="2721" spans="1:6">
      <c r="A2721" s="50" t="s">
        <v>3902</v>
      </c>
      <c r="B2721" s="50"/>
      <c r="C2721" s="50" t="s">
        <v>2735</v>
      </c>
      <c r="D2721" s="50"/>
      <c r="E2721" s="50"/>
      <c r="F2721" s="50"/>
    </row>
    <row r="2722" spans="1:6">
      <c r="A2722" s="50" t="s">
        <v>3903</v>
      </c>
      <c r="B2722" s="50"/>
      <c r="C2722" s="50" t="s">
        <v>2735</v>
      </c>
      <c r="D2722" s="50"/>
      <c r="E2722" s="50"/>
      <c r="F2722" s="50"/>
    </row>
    <row r="2723" spans="1:6">
      <c r="A2723" s="50" t="s">
        <v>3904</v>
      </c>
      <c r="B2723" s="50"/>
      <c r="C2723" s="50" t="s">
        <v>2735</v>
      </c>
      <c r="D2723" s="50"/>
      <c r="E2723" s="50"/>
      <c r="F2723" s="50"/>
    </row>
    <row r="2724" spans="1:6">
      <c r="A2724" s="50" t="s">
        <v>3905</v>
      </c>
      <c r="B2724" s="50"/>
      <c r="C2724" s="50" t="s">
        <v>2735</v>
      </c>
      <c r="D2724" s="50"/>
      <c r="E2724" s="50"/>
      <c r="F2724" s="50"/>
    </row>
    <row r="2725" spans="1:6">
      <c r="A2725" s="50" t="s">
        <v>3906</v>
      </c>
      <c r="B2725" s="50"/>
      <c r="C2725" s="50" t="s">
        <v>2735</v>
      </c>
      <c r="D2725" s="50"/>
      <c r="E2725" s="50"/>
      <c r="F2725" s="50"/>
    </row>
    <row r="2726" spans="1:6">
      <c r="A2726" s="50" t="s">
        <v>3907</v>
      </c>
      <c r="B2726" s="50"/>
      <c r="C2726" s="50" t="s">
        <v>2735</v>
      </c>
      <c r="D2726" s="50"/>
      <c r="E2726" s="50"/>
      <c r="F2726" s="50"/>
    </row>
    <row r="2727" spans="1:6">
      <c r="A2727" s="50" t="s">
        <v>3908</v>
      </c>
      <c r="B2727" s="50"/>
      <c r="C2727" s="50" t="s">
        <v>2735</v>
      </c>
      <c r="D2727" s="50"/>
      <c r="E2727" s="50"/>
      <c r="F2727" s="50"/>
    </row>
    <row r="2728" spans="1:6">
      <c r="A2728" s="50" t="s">
        <v>3909</v>
      </c>
      <c r="B2728" s="50"/>
      <c r="C2728" s="50" t="s">
        <v>2735</v>
      </c>
      <c r="D2728" s="50"/>
      <c r="E2728" s="50"/>
      <c r="F2728" s="50"/>
    </row>
    <row r="2729" spans="1:6">
      <c r="A2729" s="50" t="s">
        <v>3910</v>
      </c>
      <c r="B2729" s="50"/>
      <c r="C2729" s="50" t="s">
        <v>2735</v>
      </c>
      <c r="D2729" s="50"/>
      <c r="E2729" s="50"/>
      <c r="F2729" s="50"/>
    </row>
    <row r="2730" spans="1:6">
      <c r="A2730" s="50" t="s">
        <v>3911</v>
      </c>
      <c r="B2730" s="50"/>
      <c r="C2730" s="50" t="s">
        <v>2735</v>
      </c>
      <c r="D2730" s="50"/>
      <c r="E2730" s="50"/>
      <c r="F2730" s="50"/>
    </row>
    <row r="2731" spans="1:6">
      <c r="A2731" s="50" t="s">
        <v>3912</v>
      </c>
      <c r="B2731" s="50"/>
      <c r="C2731" s="50" t="s">
        <v>2735</v>
      </c>
      <c r="D2731" s="50"/>
      <c r="E2731" s="50"/>
      <c r="F2731" s="50"/>
    </row>
    <row r="2732" spans="1:6">
      <c r="A2732" s="50" t="s">
        <v>3913</v>
      </c>
      <c r="B2732" s="50"/>
      <c r="C2732" s="50" t="s">
        <v>2735</v>
      </c>
      <c r="D2732" s="50"/>
      <c r="E2732" s="50"/>
      <c r="F2732" s="50"/>
    </row>
    <row r="2733" spans="1:6">
      <c r="A2733" s="50" t="s">
        <v>3914</v>
      </c>
      <c r="B2733" s="50"/>
      <c r="C2733" s="50" t="s">
        <v>2735</v>
      </c>
      <c r="D2733" s="50"/>
      <c r="E2733" s="50"/>
      <c r="F2733" s="50"/>
    </row>
    <row r="2734" spans="1:6">
      <c r="A2734" s="50" t="s">
        <v>3915</v>
      </c>
      <c r="B2734" s="50"/>
      <c r="C2734" s="50" t="s">
        <v>2735</v>
      </c>
      <c r="D2734" s="50"/>
      <c r="E2734" s="50"/>
      <c r="F2734" s="50"/>
    </row>
    <row r="2735" spans="1:6">
      <c r="A2735" s="50" t="s">
        <v>3916</v>
      </c>
      <c r="B2735" s="50"/>
      <c r="C2735" s="50" t="s">
        <v>2735</v>
      </c>
      <c r="D2735" s="50"/>
      <c r="E2735" s="50"/>
      <c r="F2735" s="50"/>
    </row>
    <row r="2736" spans="1:6">
      <c r="A2736" s="50" t="s">
        <v>3917</v>
      </c>
      <c r="B2736" s="50"/>
      <c r="C2736" s="50" t="s">
        <v>2735</v>
      </c>
      <c r="D2736" s="50"/>
      <c r="E2736" s="50"/>
      <c r="F2736" s="50"/>
    </row>
    <row r="2737" spans="1:6">
      <c r="A2737" s="50" t="s">
        <v>3918</v>
      </c>
      <c r="B2737" s="50"/>
      <c r="C2737" s="50" t="s">
        <v>2735</v>
      </c>
      <c r="D2737" s="50"/>
      <c r="E2737" s="50"/>
      <c r="F2737" s="50"/>
    </row>
    <row r="2738" spans="1:6">
      <c r="A2738" s="50" t="s">
        <v>3919</v>
      </c>
      <c r="B2738" s="50"/>
      <c r="C2738" s="50" t="s">
        <v>2735</v>
      </c>
      <c r="D2738" s="50"/>
      <c r="E2738" s="50"/>
      <c r="F2738" s="50"/>
    </row>
    <row r="2739" spans="1:6">
      <c r="A2739" s="50" t="s">
        <v>3920</v>
      </c>
      <c r="B2739" s="50"/>
      <c r="C2739" s="50" t="s">
        <v>2735</v>
      </c>
      <c r="D2739" s="50"/>
      <c r="E2739" s="50"/>
      <c r="F2739" s="50"/>
    </row>
    <row r="2740" spans="1:6">
      <c r="A2740" s="50" t="s">
        <v>3921</v>
      </c>
      <c r="B2740" s="50"/>
      <c r="C2740" s="50" t="s">
        <v>2735</v>
      </c>
      <c r="D2740" s="50"/>
      <c r="E2740" s="50"/>
      <c r="F2740" s="50"/>
    </row>
    <row r="2741" spans="1:6">
      <c r="A2741" s="50" t="s">
        <v>3922</v>
      </c>
      <c r="B2741" s="50"/>
      <c r="C2741" s="50" t="s">
        <v>2735</v>
      </c>
      <c r="D2741" s="50"/>
      <c r="E2741" s="50"/>
      <c r="F2741" s="50"/>
    </row>
    <row r="2742" spans="1:6">
      <c r="A2742" s="50" t="s">
        <v>3923</v>
      </c>
      <c r="B2742" s="50"/>
      <c r="C2742" s="50" t="s">
        <v>2735</v>
      </c>
      <c r="D2742" s="50"/>
      <c r="E2742" s="50"/>
      <c r="F2742" s="50"/>
    </row>
    <row r="2743" spans="1:6">
      <c r="A2743" s="50" t="s">
        <v>3924</v>
      </c>
      <c r="B2743" s="50"/>
      <c r="C2743" s="50" t="s">
        <v>2735</v>
      </c>
      <c r="D2743" s="50"/>
      <c r="E2743" s="50"/>
      <c r="F2743" s="50"/>
    </row>
    <row r="2744" spans="1:6">
      <c r="A2744" s="50" t="s">
        <v>3925</v>
      </c>
      <c r="B2744" s="50"/>
      <c r="C2744" s="50" t="s">
        <v>2735</v>
      </c>
      <c r="D2744" s="50"/>
      <c r="E2744" s="50"/>
      <c r="F2744" s="50"/>
    </row>
    <row r="2745" spans="1:6">
      <c r="A2745" s="50" t="s">
        <v>3926</v>
      </c>
      <c r="B2745" s="50"/>
      <c r="C2745" s="50" t="s">
        <v>2735</v>
      </c>
      <c r="D2745" s="50"/>
      <c r="E2745" s="50"/>
      <c r="F2745" s="50"/>
    </row>
    <row r="2746" spans="1:6">
      <c r="A2746" s="50" t="s">
        <v>3927</v>
      </c>
      <c r="B2746" s="50"/>
      <c r="C2746" s="50" t="s">
        <v>2735</v>
      </c>
      <c r="D2746" s="50"/>
      <c r="E2746" s="50"/>
      <c r="F2746" s="50"/>
    </row>
    <row r="2747" spans="1:6">
      <c r="A2747" s="50" t="s">
        <v>3928</v>
      </c>
      <c r="B2747" s="50"/>
      <c r="C2747" s="50" t="s">
        <v>2735</v>
      </c>
      <c r="D2747" s="50"/>
      <c r="E2747" s="50"/>
      <c r="F2747" s="50"/>
    </row>
    <row r="2748" spans="1:6">
      <c r="A2748" s="50" t="s">
        <v>3929</v>
      </c>
      <c r="B2748" s="50"/>
      <c r="C2748" s="50" t="s">
        <v>2735</v>
      </c>
      <c r="D2748" s="50"/>
      <c r="E2748" s="50"/>
      <c r="F2748" s="50"/>
    </row>
    <row r="2749" spans="1:6">
      <c r="A2749" s="50" t="s">
        <v>3930</v>
      </c>
      <c r="B2749" s="50"/>
      <c r="C2749" s="50" t="s">
        <v>2735</v>
      </c>
      <c r="D2749" s="50"/>
      <c r="E2749" s="50"/>
      <c r="F2749" s="50"/>
    </row>
    <row r="2750" spans="1:6">
      <c r="A2750" s="50" t="s">
        <v>3931</v>
      </c>
      <c r="B2750" s="50"/>
      <c r="C2750" s="50" t="s">
        <v>2735</v>
      </c>
      <c r="D2750" s="50"/>
      <c r="E2750" s="50"/>
      <c r="F2750" s="50"/>
    </row>
    <row r="2751" spans="1:6">
      <c r="A2751" s="50" t="s">
        <v>3932</v>
      </c>
      <c r="B2751" s="50"/>
      <c r="C2751" s="50" t="s">
        <v>2735</v>
      </c>
      <c r="D2751" s="50"/>
      <c r="E2751" s="50"/>
      <c r="F2751" s="50"/>
    </row>
    <row r="2752" spans="1:6">
      <c r="A2752" s="50" t="s">
        <v>3933</v>
      </c>
      <c r="B2752" s="50"/>
      <c r="C2752" s="50" t="s">
        <v>2735</v>
      </c>
      <c r="D2752" s="50"/>
      <c r="E2752" s="50"/>
      <c r="F2752" s="50"/>
    </row>
    <row r="2753" spans="1:6">
      <c r="A2753" s="50" t="s">
        <v>3934</v>
      </c>
      <c r="B2753" s="50"/>
      <c r="C2753" s="50" t="s">
        <v>2735</v>
      </c>
      <c r="D2753" s="50"/>
      <c r="E2753" s="50"/>
      <c r="F2753" s="50"/>
    </row>
    <row r="2754" spans="1:6">
      <c r="A2754" s="50" t="s">
        <v>3935</v>
      </c>
      <c r="B2754" s="50"/>
      <c r="C2754" s="50" t="s">
        <v>2735</v>
      </c>
      <c r="D2754" s="50"/>
      <c r="E2754" s="50"/>
      <c r="F2754" s="50"/>
    </row>
    <row r="2755" spans="1:6">
      <c r="A2755" s="50" t="s">
        <v>3936</v>
      </c>
      <c r="B2755" s="50"/>
      <c r="C2755" s="50" t="s">
        <v>2735</v>
      </c>
      <c r="D2755" s="50"/>
      <c r="E2755" s="50"/>
      <c r="F2755" s="50"/>
    </row>
    <row r="2756" spans="1:6">
      <c r="A2756" s="50" t="s">
        <v>3937</v>
      </c>
      <c r="B2756" s="50"/>
      <c r="C2756" s="50" t="s">
        <v>2735</v>
      </c>
      <c r="D2756" s="50"/>
      <c r="E2756" s="50"/>
      <c r="F2756" s="50"/>
    </row>
    <row r="2757" spans="1:6">
      <c r="A2757" s="50" t="s">
        <v>3938</v>
      </c>
      <c r="B2757" s="50"/>
      <c r="C2757" s="50" t="s">
        <v>2735</v>
      </c>
      <c r="D2757" s="50"/>
      <c r="E2757" s="50"/>
      <c r="F2757" s="50"/>
    </row>
    <row r="2758" spans="1:6">
      <c r="A2758" s="50" t="s">
        <v>3939</v>
      </c>
      <c r="B2758" s="50"/>
      <c r="C2758" s="50" t="s">
        <v>2735</v>
      </c>
      <c r="D2758" s="50"/>
      <c r="E2758" s="50"/>
      <c r="F2758" s="50"/>
    </row>
    <row r="2759" spans="1:6">
      <c r="A2759" s="50" t="s">
        <v>3940</v>
      </c>
      <c r="B2759" s="50"/>
      <c r="C2759" s="50" t="s">
        <v>2735</v>
      </c>
      <c r="D2759" s="50"/>
      <c r="E2759" s="50"/>
      <c r="F2759" s="50"/>
    </row>
    <row r="2760" spans="1:6">
      <c r="A2760" s="50" t="s">
        <v>3941</v>
      </c>
      <c r="B2760" s="50"/>
      <c r="C2760" s="50" t="s">
        <v>2735</v>
      </c>
      <c r="D2760" s="50"/>
      <c r="E2760" s="50"/>
      <c r="F2760" s="50"/>
    </row>
    <row r="2761" spans="1:6">
      <c r="A2761" s="50" t="s">
        <v>3942</v>
      </c>
      <c r="B2761" s="50"/>
      <c r="C2761" s="50" t="s">
        <v>3129</v>
      </c>
      <c r="D2761" s="50"/>
      <c r="E2761" s="50"/>
      <c r="F2761" s="50"/>
    </row>
    <row r="2762" spans="1:6">
      <c r="A2762" s="50" t="s">
        <v>3943</v>
      </c>
      <c r="B2762" s="50"/>
      <c r="C2762" s="50" t="s">
        <v>3129</v>
      </c>
      <c r="D2762" s="50"/>
      <c r="E2762" s="50"/>
      <c r="F2762" s="50"/>
    </row>
    <row r="2763" spans="1:6">
      <c r="A2763" s="50" t="s">
        <v>3944</v>
      </c>
      <c r="B2763" s="50"/>
      <c r="C2763" s="50" t="s">
        <v>2735</v>
      </c>
      <c r="D2763" s="50"/>
      <c r="E2763" s="50"/>
      <c r="F2763" s="50"/>
    </row>
    <row r="2764" spans="1:6">
      <c r="A2764" s="50" t="s">
        <v>3945</v>
      </c>
      <c r="B2764" s="50"/>
      <c r="C2764" s="50" t="s">
        <v>2735</v>
      </c>
      <c r="D2764" s="50"/>
      <c r="E2764" s="50"/>
      <c r="F2764" s="50"/>
    </row>
    <row r="2765" spans="1:6">
      <c r="A2765" s="50" t="s">
        <v>3946</v>
      </c>
      <c r="B2765" s="50"/>
      <c r="C2765" s="50" t="s">
        <v>3260</v>
      </c>
      <c r="D2765" s="50"/>
      <c r="E2765" s="50"/>
      <c r="F2765" s="50"/>
    </row>
    <row r="2766" spans="1:6">
      <c r="A2766" s="50" t="s">
        <v>3947</v>
      </c>
      <c r="B2766" s="50"/>
      <c r="C2766" s="50" t="s">
        <v>3260</v>
      </c>
      <c r="D2766" s="50"/>
      <c r="E2766" s="50"/>
      <c r="F2766" s="50"/>
    </row>
    <row r="2767" spans="1:6">
      <c r="A2767" s="50" t="s">
        <v>3948</v>
      </c>
      <c r="B2767" s="50"/>
      <c r="C2767" s="50" t="s">
        <v>3260</v>
      </c>
      <c r="D2767" s="50"/>
      <c r="E2767" s="50"/>
      <c r="F2767" s="50"/>
    </row>
    <row r="2768" spans="1:6">
      <c r="A2768" s="50" t="s">
        <v>3949</v>
      </c>
      <c r="B2768" s="50"/>
      <c r="C2768" s="50" t="s">
        <v>3260</v>
      </c>
      <c r="D2768" s="50"/>
      <c r="E2768" s="50"/>
      <c r="F2768" s="50"/>
    </row>
    <row r="2769" spans="1:6">
      <c r="A2769" s="50" t="s">
        <v>3950</v>
      </c>
      <c r="B2769" s="50"/>
      <c r="C2769" s="50" t="s">
        <v>3260</v>
      </c>
      <c r="D2769" s="50"/>
      <c r="E2769" s="50"/>
      <c r="F2769" s="50"/>
    </row>
    <row r="2770" spans="1:6">
      <c r="A2770" s="50" t="s">
        <v>3951</v>
      </c>
      <c r="B2770" s="50"/>
      <c r="C2770" s="50" t="s">
        <v>3260</v>
      </c>
      <c r="D2770" s="50"/>
      <c r="E2770" s="50"/>
      <c r="F2770" s="50"/>
    </row>
    <row r="2771" spans="1:6">
      <c r="A2771" s="50" t="s">
        <v>3952</v>
      </c>
      <c r="B2771" s="50"/>
      <c r="C2771" s="50" t="s">
        <v>3260</v>
      </c>
      <c r="D2771" s="50"/>
      <c r="E2771" s="50"/>
      <c r="F2771" s="50"/>
    </row>
    <row r="2772" spans="1:6">
      <c r="A2772" s="50" t="s">
        <v>3953</v>
      </c>
      <c r="B2772" s="50"/>
      <c r="C2772" s="50" t="s">
        <v>3260</v>
      </c>
      <c r="D2772" s="50"/>
      <c r="E2772" s="50"/>
      <c r="F2772" s="50"/>
    </row>
    <row r="2773" spans="1:6">
      <c r="A2773" s="50" t="s">
        <v>3954</v>
      </c>
      <c r="B2773" s="50"/>
      <c r="C2773" s="50" t="s">
        <v>3260</v>
      </c>
      <c r="D2773" s="50"/>
      <c r="E2773" s="50"/>
      <c r="F2773" s="50"/>
    </row>
    <row r="2774" spans="1:6">
      <c r="A2774" s="50" t="s">
        <v>3955</v>
      </c>
      <c r="B2774" s="50"/>
      <c r="C2774" s="50" t="s">
        <v>3260</v>
      </c>
      <c r="D2774" s="50"/>
      <c r="E2774" s="50"/>
      <c r="F2774" s="50"/>
    </row>
    <row r="2775" spans="1:6">
      <c r="A2775" s="50" t="s">
        <v>3956</v>
      </c>
      <c r="B2775" s="50"/>
      <c r="C2775" s="50" t="s">
        <v>3260</v>
      </c>
      <c r="D2775" s="50"/>
      <c r="E2775" s="50"/>
      <c r="F2775" s="50"/>
    </row>
    <row r="2776" spans="1:6">
      <c r="A2776" s="50" t="s">
        <v>3957</v>
      </c>
      <c r="B2776" s="50"/>
      <c r="C2776" s="50" t="s">
        <v>3260</v>
      </c>
      <c r="D2776" s="50"/>
      <c r="E2776" s="50"/>
      <c r="F2776" s="50"/>
    </row>
    <row r="2777" spans="1:6">
      <c r="A2777" s="50" t="s">
        <v>3958</v>
      </c>
      <c r="B2777" s="50"/>
      <c r="C2777" s="50" t="s">
        <v>3260</v>
      </c>
      <c r="D2777" s="50"/>
      <c r="E2777" s="50"/>
      <c r="F2777" s="50"/>
    </row>
    <row r="2778" spans="1:6">
      <c r="A2778" s="50" t="s">
        <v>3959</v>
      </c>
      <c r="B2778" s="50"/>
      <c r="C2778" s="50" t="s">
        <v>3260</v>
      </c>
      <c r="D2778" s="50"/>
      <c r="E2778" s="50"/>
      <c r="F2778" s="50"/>
    </row>
    <row r="2779" spans="1:6">
      <c r="A2779" s="50" t="s">
        <v>3960</v>
      </c>
      <c r="B2779" s="50"/>
      <c r="C2779" s="50" t="s">
        <v>3260</v>
      </c>
      <c r="D2779" s="50"/>
      <c r="E2779" s="50"/>
      <c r="F2779" s="50"/>
    </row>
    <row r="2780" spans="1:6">
      <c r="A2780" s="50" t="s">
        <v>3961</v>
      </c>
      <c r="B2780" s="50"/>
      <c r="C2780" s="50" t="s">
        <v>3260</v>
      </c>
      <c r="D2780" s="50"/>
      <c r="E2780" s="50"/>
      <c r="F2780" s="50"/>
    </row>
    <row r="2781" spans="1:6">
      <c r="A2781" s="50" t="s">
        <v>3962</v>
      </c>
      <c r="B2781" s="50"/>
      <c r="C2781" s="50" t="s">
        <v>3260</v>
      </c>
      <c r="D2781" s="50"/>
      <c r="E2781" s="50"/>
      <c r="F2781" s="50"/>
    </row>
    <row r="2782" spans="1:6">
      <c r="A2782" s="50" t="s">
        <v>3963</v>
      </c>
      <c r="B2782" s="50"/>
      <c r="C2782" s="50" t="s">
        <v>3260</v>
      </c>
      <c r="D2782" s="50"/>
      <c r="E2782" s="50"/>
      <c r="F2782" s="50"/>
    </row>
    <row r="2783" spans="1:6">
      <c r="A2783" s="50" t="s">
        <v>3964</v>
      </c>
      <c r="B2783" s="50"/>
      <c r="C2783" s="50" t="s">
        <v>3330</v>
      </c>
      <c r="D2783" s="50"/>
      <c r="E2783" s="50"/>
      <c r="F2783" s="50"/>
    </row>
    <row r="2784" spans="1:6">
      <c r="A2784" s="50" t="s">
        <v>3965</v>
      </c>
      <c r="B2784" s="50"/>
      <c r="C2784" s="50" t="s">
        <v>3966</v>
      </c>
      <c r="D2784" s="50"/>
      <c r="E2784" s="50"/>
      <c r="F2784" s="50"/>
    </row>
    <row r="2785" spans="1:6">
      <c r="A2785" s="50" t="s">
        <v>3967</v>
      </c>
      <c r="B2785" s="50"/>
      <c r="C2785" s="50" t="s">
        <v>3330</v>
      </c>
      <c r="D2785" s="50"/>
      <c r="E2785" s="50"/>
      <c r="F2785" s="50"/>
    </row>
    <row r="2786" spans="1:6">
      <c r="A2786" s="50" t="s">
        <v>3968</v>
      </c>
      <c r="B2786" s="50"/>
      <c r="C2786" s="50" t="s">
        <v>3330</v>
      </c>
      <c r="D2786" s="50"/>
      <c r="E2786" s="50"/>
      <c r="F2786" s="50"/>
    </row>
    <row r="2787" spans="1:6">
      <c r="A2787" s="50" t="s">
        <v>3969</v>
      </c>
      <c r="B2787" s="50"/>
      <c r="C2787" s="50" t="s">
        <v>2830</v>
      </c>
      <c r="D2787" s="50"/>
      <c r="E2787" s="50"/>
      <c r="F2787" s="50"/>
    </row>
    <row r="2788" spans="1:6">
      <c r="A2788" s="50" t="s">
        <v>3970</v>
      </c>
      <c r="B2788" s="50"/>
      <c r="C2788" s="50" t="s">
        <v>3971</v>
      </c>
      <c r="D2788" s="50"/>
      <c r="E2788" s="50"/>
      <c r="F2788" s="50"/>
    </row>
    <row r="2789" spans="1:6">
      <c r="A2789" s="50" t="s">
        <v>3972</v>
      </c>
      <c r="B2789" s="50"/>
      <c r="C2789" s="50" t="s">
        <v>3971</v>
      </c>
      <c r="D2789" s="50"/>
      <c r="E2789" s="50"/>
      <c r="F2789" s="50"/>
    </row>
    <row r="2790" spans="1:6">
      <c r="A2790" s="50" t="s">
        <v>3973</v>
      </c>
      <c r="B2790" s="50"/>
      <c r="C2790" s="50" t="s">
        <v>3330</v>
      </c>
      <c r="D2790" s="50"/>
      <c r="E2790" s="50"/>
      <c r="F2790" s="50"/>
    </row>
    <row r="2791" spans="1:6">
      <c r="A2791" s="50" t="s">
        <v>3974</v>
      </c>
      <c r="B2791" s="50"/>
      <c r="C2791" s="50" t="s">
        <v>3330</v>
      </c>
      <c r="D2791" s="50"/>
      <c r="E2791" s="50"/>
      <c r="F2791" s="50"/>
    </row>
    <row r="2792" spans="1:6">
      <c r="A2792" s="50" t="s">
        <v>3975</v>
      </c>
      <c r="B2792" s="50"/>
      <c r="C2792" s="50" t="s">
        <v>2830</v>
      </c>
      <c r="D2792" s="50"/>
      <c r="E2792" s="50"/>
      <c r="F2792" s="50"/>
    </row>
    <row r="2793" spans="1:6">
      <c r="A2793" s="50" t="s">
        <v>3976</v>
      </c>
      <c r="B2793" s="50"/>
      <c r="C2793" s="50" t="s">
        <v>3795</v>
      </c>
      <c r="D2793" s="50"/>
      <c r="E2793" s="50"/>
      <c r="F2793" s="50"/>
    </row>
    <row r="2794" spans="1:6">
      <c r="A2794" s="50" t="s">
        <v>3977</v>
      </c>
      <c r="B2794" s="50"/>
      <c r="C2794" s="50" t="s">
        <v>2830</v>
      </c>
      <c r="D2794" s="50"/>
      <c r="E2794" s="50"/>
      <c r="F2794" s="50"/>
    </row>
    <row r="2795" spans="1:6">
      <c r="A2795" s="50" t="s">
        <v>3978</v>
      </c>
      <c r="B2795" s="50"/>
      <c r="C2795" s="50" t="s">
        <v>2830</v>
      </c>
      <c r="D2795" s="50"/>
      <c r="E2795" s="50"/>
      <c r="F2795" s="50"/>
    </row>
    <row r="2796" spans="1:6">
      <c r="A2796" s="50" t="s">
        <v>3979</v>
      </c>
      <c r="B2796" s="50"/>
      <c r="C2796" s="50" t="s">
        <v>3966</v>
      </c>
      <c r="D2796" s="50"/>
      <c r="E2796" s="50"/>
      <c r="F2796" s="50"/>
    </row>
    <row r="2797" spans="1:6">
      <c r="A2797" s="50" t="s">
        <v>3980</v>
      </c>
      <c r="B2797" s="50"/>
      <c r="C2797" s="50" t="s">
        <v>1927</v>
      </c>
      <c r="D2797" s="50"/>
      <c r="E2797" s="50"/>
      <c r="F2797" s="50"/>
    </row>
    <row r="2798" spans="1:6">
      <c r="A2798" s="50" t="s">
        <v>3981</v>
      </c>
      <c r="B2798" s="50"/>
      <c r="C2798" s="50" t="s">
        <v>3982</v>
      </c>
      <c r="D2798" s="50"/>
      <c r="E2798" s="50"/>
      <c r="F2798" s="50"/>
    </row>
    <row r="2799" spans="1:6">
      <c r="A2799" s="50" t="s">
        <v>3983</v>
      </c>
      <c r="B2799" s="50"/>
      <c r="C2799" s="50" t="s">
        <v>3982</v>
      </c>
      <c r="D2799" s="50"/>
      <c r="E2799" s="50"/>
      <c r="F2799" s="50"/>
    </row>
    <row r="2800" spans="1:6">
      <c r="A2800" s="50" t="s">
        <v>3984</v>
      </c>
      <c r="B2800" s="50"/>
      <c r="C2800" s="50" t="s">
        <v>3795</v>
      </c>
      <c r="D2800" s="50"/>
      <c r="E2800" s="50"/>
      <c r="F2800" s="50"/>
    </row>
    <row r="2801" spans="1:6">
      <c r="A2801" s="50" t="s">
        <v>3985</v>
      </c>
      <c r="B2801" s="50"/>
      <c r="C2801" s="50" t="s">
        <v>3795</v>
      </c>
      <c r="D2801" s="50"/>
      <c r="E2801" s="50"/>
      <c r="F2801" s="50"/>
    </row>
    <row r="2802" spans="1:6">
      <c r="A2802" s="50" t="s">
        <v>3986</v>
      </c>
      <c r="B2802" s="50"/>
      <c r="C2802" s="50" t="s">
        <v>2830</v>
      </c>
      <c r="D2802" s="50"/>
      <c r="E2802" s="50"/>
      <c r="F2802" s="50"/>
    </row>
    <row r="2803" spans="1:6">
      <c r="A2803" s="50" t="s">
        <v>3987</v>
      </c>
      <c r="B2803" s="50"/>
      <c r="C2803" s="50" t="s">
        <v>3982</v>
      </c>
      <c r="D2803" s="50"/>
      <c r="E2803" s="50"/>
      <c r="F2803" s="50"/>
    </row>
    <row r="2804" spans="1:6">
      <c r="A2804" s="50" t="s">
        <v>3988</v>
      </c>
      <c r="B2804" s="50"/>
      <c r="C2804" s="50" t="s">
        <v>3982</v>
      </c>
      <c r="D2804" s="50"/>
      <c r="E2804" s="50"/>
      <c r="F2804" s="50"/>
    </row>
    <row r="2805" spans="1:6">
      <c r="A2805" s="50" t="s">
        <v>3989</v>
      </c>
      <c r="B2805" s="50"/>
      <c r="C2805" s="50" t="s">
        <v>3971</v>
      </c>
      <c r="D2805" s="50"/>
      <c r="E2805" s="50"/>
      <c r="F2805" s="50"/>
    </row>
    <row r="2806" spans="1:6">
      <c r="A2806" s="50" t="s">
        <v>3990</v>
      </c>
      <c r="B2806" s="50"/>
      <c r="C2806" s="50" t="s">
        <v>3991</v>
      </c>
      <c r="D2806" s="50"/>
      <c r="E2806" s="50"/>
      <c r="F2806" s="50"/>
    </row>
    <row r="2807" spans="1:6">
      <c r="A2807" s="50" t="s">
        <v>3992</v>
      </c>
      <c r="B2807" s="50"/>
      <c r="C2807" s="50" t="s">
        <v>3991</v>
      </c>
      <c r="D2807" s="50"/>
      <c r="E2807" s="50"/>
      <c r="F2807" s="50"/>
    </row>
    <row r="2808" spans="1:6">
      <c r="A2808" s="50" t="s">
        <v>3993</v>
      </c>
      <c r="B2808" s="50"/>
      <c r="C2808" s="50" t="s">
        <v>3795</v>
      </c>
      <c r="D2808" s="50"/>
      <c r="E2808" s="50"/>
      <c r="F2808" s="50"/>
    </row>
    <row r="2809" spans="1:6">
      <c r="A2809" s="50" t="s">
        <v>3994</v>
      </c>
      <c r="B2809" s="50"/>
      <c r="C2809" s="50" t="s">
        <v>2830</v>
      </c>
      <c r="D2809" s="50"/>
      <c r="E2809" s="50"/>
      <c r="F2809" s="50"/>
    </row>
    <row r="2810" spans="1:6">
      <c r="A2810" s="50" t="s">
        <v>3995</v>
      </c>
      <c r="B2810" s="50"/>
      <c r="C2810" s="50" t="s">
        <v>2830</v>
      </c>
      <c r="D2810" s="50"/>
      <c r="E2810" s="50"/>
      <c r="F2810" s="50"/>
    </row>
    <row r="2811" spans="1:6">
      <c r="A2811" s="50" t="s">
        <v>3996</v>
      </c>
      <c r="B2811" s="50"/>
      <c r="C2811" s="50" t="s">
        <v>2830</v>
      </c>
      <c r="D2811" s="50"/>
      <c r="E2811" s="50"/>
      <c r="F2811" s="50"/>
    </row>
    <row r="2812" spans="1:6">
      <c r="A2812" s="50" t="s">
        <v>3997</v>
      </c>
      <c r="B2812" s="50"/>
      <c r="C2812" s="50" t="s">
        <v>3971</v>
      </c>
      <c r="D2812" s="50"/>
      <c r="E2812" s="50"/>
      <c r="F2812" s="50"/>
    </row>
    <row r="2813" spans="1:6">
      <c r="A2813" s="50" t="s">
        <v>3998</v>
      </c>
      <c r="B2813" s="50"/>
      <c r="C2813" s="50" t="s">
        <v>3991</v>
      </c>
      <c r="D2813" s="50"/>
      <c r="E2813" s="50"/>
      <c r="F2813" s="50"/>
    </row>
    <row r="2814" spans="1:6">
      <c r="A2814" s="50" t="s">
        <v>3999</v>
      </c>
      <c r="B2814" s="50"/>
      <c r="C2814" s="50" t="s">
        <v>3795</v>
      </c>
      <c r="D2814" s="50"/>
      <c r="E2814" s="50"/>
      <c r="F2814" s="50"/>
    </row>
    <row r="2815" spans="1:6">
      <c r="A2815" s="50" t="s">
        <v>4000</v>
      </c>
      <c r="B2815" s="50"/>
      <c r="C2815" s="50" t="s">
        <v>3971</v>
      </c>
      <c r="D2815" s="50"/>
      <c r="E2815" s="50"/>
      <c r="F2815" s="50"/>
    </row>
    <row r="2816" spans="1:6">
      <c r="A2816" s="50" t="s">
        <v>4001</v>
      </c>
      <c r="B2816" s="50"/>
      <c r="C2816" s="50" t="s">
        <v>3991</v>
      </c>
      <c r="D2816" s="50"/>
      <c r="E2816" s="50"/>
      <c r="F2816" s="50"/>
    </row>
    <row r="2817" spans="1:6">
      <c r="A2817" s="50" t="s">
        <v>4002</v>
      </c>
      <c r="B2817" s="50"/>
      <c r="C2817" s="50" t="s">
        <v>3966</v>
      </c>
      <c r="D2817" s="50"/>
      <c r="E2817" s="50"/>
      <c r="F2817" s="50"/>
    </row>
    <row r="2818" spans="1:6">
      <c r="A2818" s="50" t="s">
        <v>4003</v>
      </c>
      <c r="B2818" s="50"/>
      <c r="C2818" s="50" t="s">
        <v>3982</v>
      </c>
      <c r="D2818" s="50"/>
      <c r="E2818" s="50"/>
      <c r="F2818" s="50"/>
    </row>
    <row r="2819" spans="1:6">
      <c r="A2819" s="50" t="s">
        <v>4004</v>
      </c>
      <c r="B2819" s="50"/>
      <c r="C2819" s="50" t="s">
        <v>3260</v>
      </c>
      <c r="D2819" s="50"/>
      <c r="E2819" s="50"/>
      <c r="F2819" s="50"/>
    </row>
    <row r="2820" spans="1:6">
      <c r="A2820" s="50" t="s">
        <v>4005</v>
      </c>
      <c r="B2820" s="50"/>
      <c r="C2820" s="50" t="s">
        <v>3260</v>
      </c>
      <c r="D2820" s="50"/>
      <c r="E2820" s="50"/>
      <c r="F2820" s="50"/>
    </row>
    <row r="2821" spans="1:6">
      <c r="A2821" s="50" t="s">
        <v>4006</v>
      </c>
      <c r="B2821" s="50"/>
      <c r="C2821" s="50" t="s">
        <v>2796</v>
      </c>
      <c r="D2821" s="50"/>
      <c r="E2821" s="50"/>
      <c r="F2821" s="50"/>
    </row>
    <row r="2822" spans="1:6">
      <c r="A2822" s="50" t="s">
        <v>4007</v>
      </c>
      <c r="B2822" s="50"/>
      <c r="C2822" s="50" t="s">
        <v>2796</v>
      </c>
      <c r="D2822" s="50"/>
      <c r="E2822" s="50"/>
      <c r="F2822" s="50"/>
    </row>
    <row r="2823" spans="1:6">
      <c r="A2823" s="50" t="s">
        <v>4008</v>
      </c>
      <c r="B2823" s="50"/>
      <c r="C2823" s="50" t="s">
        <v>2796</v>
      </c>
      <c r="D2823" s="50"/>
      <c r="E2823" s="50"/>
      <c r="F2823" s="50"/>
    </row>
    <row r="2824" spans="1:6">
      <c r="A2824" s="50" t="s">
        <v>4009</v>
      </c>
      <c r="B2824" s="50"/>
      <c r="C2824" s="50" t="s">
        <v>2796</v>
      </c>
      <c r="D2824" s="50"/>
      <c r="E2824" s="50"/>
      <c r="F2824" s="50"/>
    </row>
    <row r="2825" spans="1:6">
      <c r="A2825" s="50" t="s">
        <v>4010</v>
      </c>
      <c r="B2825" s="50"/>
      <c r="C2825" s="50" t="s">
        <v>2796</v>
      </c>
      <c r="D2825" s="50"/>
      <c r="E2825" s="50"/>
      <c r="F2825" s="50"/>
    </row>
    <row r="2826" spans="1:6">
      <c r="A2826" s="50" t="s">
        <v>4011</v>
      </c>
      <c r="B2826" s="50"/>
      <c r="C2826" s="50" t="s">
        <v>2796</v>
      </c>
      <c r="D2826" s="50"/>
      <c r="E2826" s="50"/>
      <c r="F2826" s="50"/>
    </row>
    <row r="2827" spans="1:6">
      <c r="A2827" s="50" t="s">
        <v>4012</v>
      </c>
      <c r="B2827" s="50"/>
      <c r="C2827" s="50" t="s">
        <v>2796</v>
      </c>
      <c r="D2827" s="50"/>
      <c r="E2827" s="50"/>
      <c r="F2827" s="50"/>
    </row>
    <row r="2828" spans="1:6">
      <c r="A2828" s="50" t="s">
        <v>4013</v>
      </c>
      <c r="B2828" s="50"/>
      <c r="C2828" s="50" t="s">
        <v>2796</v>
      </c>
      <c r="D2828" s="50"/>
      <c r="E2828" s="50"/>
      <c r="F2828" s="50"/>
    </row>
    <row r="2829" spans="1:6">
      <c r="A2829" s="50" t="s">
        <v>4014</v>
      </c>
      <c r="B2829" s="50"/>
      <c r="C2829" s="50" t="s">
        <v>2796</v>
      </c>
      <c r="D2829" s="50"/>
      <c r="E2829" s="50"/>
      <c r="F2829" s="50"/>
    </row>
    <row r="2830" spans="1:6">
      <c r="A2830" s="50" t="s">
        <v>4015</v>
      </c>
      <c r="B2830" s="50"/>
      <c r="C2830" s="50" t="s">
        <v>1927</v>
      </c>
      <c r="D2830" s="50"/>
      <c r="E2830" s="50"/>
      <c r="F2830" s="50"/>
    </row>
    <row r="2831" spans="1:6">
      <c r="A2831" s="50" t="s">
        <v>4016</v>
      </c>
      <c r="B2831" s="50"/>
      <c r="C2831" s="50" t="s">
        <v>2796</v>
      </c>
      <c r="D2831" s="50"/>
      <c r="E2831" s="50"/>
      <c r="F2831" s="50"/>
    </row>
    <row r="2832" spans="1:6">
      <c r="A2832" s="50" t="s">
        <v>4017</v>
      </c>
      <c r="B2832" s="50"/>
      <c r="C2832" s="50" t="s">
        <v>2796</v>
      </c>
      <c r="D2832" s="50"/>
      <c r="E2832" s="50"/>
      <c r="F2832" s="50"/>
    </row>
    <row r="2833" spans="1:6">
      <c r="A2833" s="50" t="s">
        <v>4018</v>
      </c>
      <c r="B2833" s="50"/>
      <c r="C2833" s="50" t="s">
        <v>2796</v>
      </c>
      <c r="D2833" s="50"/>
      <c r="E2833" s="50"/>
      <c r="F2833" s="50"/>
    </row>
    <row r="2834" spans="1:6">
      <c r="A2834" s="50" t="s">
        <v>4019</v>
      </c>
      <c r="B2834" s="50"/>
      <c r="C2834" s="50" t="s">
        <v>2796</v>
      </c>
      <c r="D2834" s="50"/>
      <c r="E2834" s="50"/>
      <c r="F2834" s="50"/>
    </row>
    <row r="2835" spans="1:6">
      <c r="A2835" s="50" t="s">
        <v>4020</v>
      </c>
      <c r="B2835" s="50"/>
      <c r="C2835" s="50" t="s">
        <v>2782</v>
      </c>
      <c r="D2835" s="50"/>
      <c r="E2835" s="50"/>
      <c r="F2835" s="50"/>
    </row>
    <row r="2836" spans="1:6">
      <c r="A2836" s="50" t="s">
        <v>4021</v>
      </c>
      <c r="B2836" s="50"/>
      <c r="C2836" s="50" t="s">
        <v>2943</v>
      </c>
      <c r="D2836" s="50"/>
      <c r="E2836" s="50"/>
      <c r="F2836" s="50"/>
    </row>
    <row r="2837" spans="1:6">
      <c r="A2837" s="50" t="s">
        <v>4022</v>
      </c>
      <c r="B2837" s="50"/>
      <c r="C2837" s="50" t="s">
        <v>1850</v>
      </c>
      <c r="D2837" s="50"/>
      <c r="E2837" s="50"/>
      <c r="F2837" s="50"/>
    </row>
    <row r="2838" spans="1:6">
      <c r="A2838" s="50" t="s">
        <v>4023</v>
      </c>
      <c r="B2838" s="50"/>
      <c r="C2838" s="50" t="s">
        <v>2782</v>
      </c>
      <c r="D2838" s="50"/>
      <c r="E2838" s="50"/>
      <c r="F2838" s="50"/>
    </row>
    <row r="2839" spans="1:6">
      <c r="A2839" s="50" t="s">
        <v>4024</v>
      </c>
      <c r="B2839" s="50"/>
      <c r="C2839" s="50" t="s">
        <v>2943</v>
      </c>
      <c r="D2839" s="50"/>
      <c r="E2839" s="50"/>
      <c r="F2839" s="50"/>
    </row>
    <row r="2840" spans="1:6">
      <c r="A2840" s="50" t="s">
        <v>4025</v>
      </c>
      <c r="B2840" s="50"/>
      <c r="C2840" s="50" t="s">
        <v>3174</v>
      </c>
      <c r="D2840" s="50"/>
      <c r="E2840" s="50"/>
      <c r="F2840" s="50"/>
    </row>
    <row r="2841" spans="1:6">
      <c r="A2841" s="50" t="s">
        <v>4026</v>
      </c>
      <c r="B2841" s="50"/>
      <c r="C2841" s="50" t="s">
        <v>2782</v>
      </c>
      <c r="D2841" s="50"/>
      <c r="E2841" s="50"/>
      <c r="F2841" s="50"/>
    </row>
    <row r="2842" spans="1:6">
      <c r="A2842" s="50" t="s">
        <v>4027</v>
      </c>
      <c r="B2842" s="50"/>
      <c r="C2842" s="50" t="s">
        <v>2834</v>
      </c>
      <c r="D2842" s="50"/>
      <c r="E2842" s="50"/>
      <c r="F2842" s="50"/>
    </row>
    <row r="2843" spans="1:6">
      <c r="A2843" s="50" t="s">
        <v>4028</v>
      </c>
      <c r="B2843" s="50"/>
      <c r="C2843" s="50" t="s">
        <v>2834</v>
      </c>
      <c r="D2843" s="50"/>
      <c r="E2843" s="50"/>
      <c r="F2843" s="50"/>
    </row>
    <row r="2844" spans="1:6">
      <c r="A2844" s="50" t="s">
        <v>4029</v>
      </c>
      <c r="B2844" s="50"/>
      <c r="C2844" s="50" t="s">
        <v>2943</v>
      </c>
      <c r="D2844" s="50"/>
      <c r="E2844" s="50"/>
      <c r="F2844" s="50"/>
    </row>
    <row r="2845" spans="1:6">
      <c r="A2845" s="50" t="s">
        <v>4030</v>
      </c>
      <c r="B2845" s="50"/>
      <c r="C2845" s="50" t="s">
        <v>2782</v>
      </c>
      <c r="D2845" s="50"/>
      <c r="E2845" s="50"/>
      <c r="F2845" s="50"/>
    </row>
    <row r="2846" spans="1:6">
      <c r="A2846" s="50" t="s">
        <v>4031</v>
      </c>
      <c r="B2846" s="50"/>
      <c r="C2846" s="50" t="s">
        <v>2782</v>
      </c>
      <c r="D2846" s="50"/>
      <c r="E2846" s="50"/>
      <c r="F2846" s="50"/>
    </row>
    <row r="2847" spans="1:6">
      <c r="A2847" s="50" t="s">
        <v>4032</v>
      </c>
      <c r="B2847" s="50"/>
      <c r="C2847" s="50" t="s">
        <v>1850</v>
      </c>
      <c r="D2847" s="50"/>
      <c r="E2847" s="50"/>
      <c r="F2847" s="50"/>
    </row>
    <row r="2848" spans="1:6">
      <c r="A2848" s="50" t="s">
        <v>4033</v>
      </c>
      <c r="B2848" s="50"/>
      <c r="C2848" s="50" t="s">
        <v>1850</v>
      </c>
      <c r="D2848" s="50"/>
      <c r="E2848" s="50"/>
      <c r="F2848" s="50"/>
    </row>
    <row r="2849" spans="1:6">
      <c r="A2849" s="50" t="s">
        <v>4034</v>
      </c>
      <c r="B2849" s="50"/>
      <c r="C2849" s="50" t="s">
        <v>1850</v>
      </c>
      <c r="D2849" s="50"/>
      <c r="E2849" s="50"/>
      <c r="F2849" s="50"/>
    </row>
    <row r="2850" spans="1:6">
      <c r="A2850" s="50" t="s">
        <v>4035</v>
      </c>
      <c r="B2850" s="50"/>
      <c r="C2850" s="50" t="s">
        <v>2834</v>
      </c>
      <c r="D2850" s="50"/>
      <c r="E2850" s="50"/>
      <c r="F2850" s="50"/>
    </row>
    <row r="2851" spans="1:6">
      <c r="A2851" s="50" t="s">
        <v>4036</v>
      </c>
      <c r="B2851" s="50"/>
      <c r="C2851" s="50" t="s">
        <v>2796</v>
      </c>
      <c r="D2851" s="50"/>
      <c r="E2851" s="50"/>
      <c r="F2851" s="50"/>
    </row>
    <row r="2852" spans="1:6">
      <c r="A2852" s="50" t="s">
        <v>4037</v>
      </c>
      <c r="B2852" s="50"/>
      <c r="C2852" s="50" t="s">
        <v>1850</v>
      </c>
      <c r="D2852" s="50"/>
      <c r="E2852" s="50"/>
      <c r="F2852" s="50"/>
    </row>
    <row r="2853" spans="1:6">
      <c r="A2853" s="50" t="s">
        <v>4038</v>
      </c>
      <c r="B2853" s="50"/>
      <c r="C2853" s="50" t="s">
        <v>2782</v>
      </c>
      <c r="D2853" s="50"/>
      <c r="E2853" s="50"/>
      <c r="F2853" s="50"/>
    </row>
    <row r="2854" spans="1:6">
      <c r="A2854" s="50" t="s">
        <v>4039</v>
      </c>
      <c r="B2854" s="50"/>
      <c r="C2854" s="50" t="s">
        <v>2782</v>
      </c>
      <c r="D2854" s="50"/>
      <c r="E2854" s="50"/>
      <c r="F2854" s="50"/>
    </row>
    <row r="2855" spans="1:6">
      <c r="A2855" s="50" t="s">
        <v>4040</v>
      </c>
      <c r="B2855" s="50"/>
      <c r="C2855" s="50" t="s">
        <v>2782</v>
      </c>
      <c r="D2855" s="50"/>
      <c r="E2855" s="50"/>
      <c r="F2855" s="50"/>
    </row>
    <row r="2856" spans="1:6">
      <c r="A2856" s="50" t="s">
        <v>4041</v>
      </c>
      <c r="B2856" s="50"/>
      <c r="C2856" s="50" t="s">
        <v>2796</v>
      </c>
      <c r="D2856" s="50"/>
      <c r="E2856" s="50"/>
      <c r="F2856" s="50"/>
    </row>
    <row r="2857" spans="1:6">
      <c r="A2857" s="50" t="s">
        <v>4042</v>
      </c>
      <c r="B2857" s="50"/>
      <c r="C2857" s="50" t="s">
        <v>2782</v>
      </c>
      <c r="D2857" s="50"/>
      <c r="E2857" s="50"/>
      <c r="F2857" s="50"/>
    </row>
    <row r="2858" spans="1:6">
      <c r="A2858" s="50" t="s">
        <v>4043</v>
      </c>
      <c r="B2858" s="50"/>
      <c r="C2858" s="50" t="s">
        <v>2782</v>
      </c>
      <c r="D2858" s="50"/>
      <c r="E2858" s="50"/>
      <c r="F2858" s="50"/>
    </row>
    <row r="2859" spans="1:6">
      <c r="A2859" s="50" t="s">
        <v>4044</v>
      </c>
      <c r="B2859" s="50"/>
      <c r="C2859" s="50" t="s">
        <v>2782</v>
      </c>
      <c r="D2859" s="50"/>
      <c r="E2859" s="50"/>
      <c r="F2859" s="50"/>
    </row>
    <row r="2860" spans="1:6">
      <c r="A2860" s="50" t="s">
        <v>4045</v>
      </c>
      <c r="B2860" s="50"/>
      <c r="C2860" s="50" t="s">
        <v>2782</v>
      </c>
      <c r="D2860" s="50"/>
      <c r="E2860" s="50"/>
      <c r="F2860" s="50"/>
    </row>
    <row r="2861" spans="1:6">
      <c r="A2861" s="50" t="s">
        <v>4046</v>
      </c>
      <c r="B2861" s="50"/>
      <c r="C2861" s="50" t="s">
        <v>2796</v>
      </c>
      <c r="D2861" s="50"/>
      <c r="E2861" s="50"/>
      <c r="F2861" s="50"/>
    </row>
    <row r="2862" spans="1:6">
      <c r="A2862" s="50" t="s">
        <v>4047</v>
      </c>
      <c r="B2862" s="50"/>
      <c r="C2862" s="50" t="s">
        <v>3174</v>
      </c>
      <c r="D2862" s="50"/>
      <c r="E2862" s="50"/>
      <c r="F2862" s="50"/>
    </row>
    <row r="2863" spans="1:6">
      <c r="A2863" s="50" t="s">
        <v>4048</v>
      </c>
      <c r="B2863" s="50"/>
      <c r="C2863" s="50" t="s">
        <v>1850</v>
      </c>
      <c r="D2863" s="50"/>
      <c r="E2863" s="50"/>
      <c r="F2863" s="50"/>
    </row>
    <row r="2864" spans="1:6">
      <c r="A2864" s="50" t="s">
        <v>4049</v>
      </c>
      <c r="B2864" s="50"/>
      <c r="C2864" s="50" t="s">
        <v>1927</v>
      </c>
      <c r="D2864" s="50"/>
      <c r="E2864" s="50"/>
      <c r="F2864" s="50"/>
    </row>
    <row r="2865" spans="1:6">
      <c r="A2865" s="50" t="s">
        <v>4050</v>
      </c>
      <c r="B2865" s="50"/>
      <c r="C2865" s="50" t="s">
        <v>1927</v>
      </c>
      <c r="D2865" s="50"/>
      <c r="E2865" s="50"/>
      <c r="F2865" s="50"/>
    </row>
    <row r="2866" spans="1:6">
      <c r="A2866" s="50" t="s">
        <v>4051</v>
      </c>
      <c r="B2866" s="50"/>
      <c r="C2866" s="50" t="s">
        <v>1850</v>
      </c>
      <c r="D2866" s="50"/>
      <c r="E2866" s="50"/>
      <c r="F2866" s="50"/>
    </row>
    <row r="2867" spans="1:6">
      <c r="A2867" s="50" t="s">
        <v>4052</v>
      </c>
      <c r="B2867" s="50"/>
      <c r="C2867" s="50" t="s">
        <v>2782</v>
      </c>
      <c r="D2867" s="50"/>
      <c r="E2867" s="50"/>
      <c r="F2867" s="50"/>
    </row>
    <row r="2868" spans="1:6">
      <c r="A2868" s="50" t="s">
        <v>4053</v>
      </c>
      <c r="B2868" s="50"/>
      <c r="C2868" s="50" t="s">
        <v>2796</v>
      </c>
      <c r="D2868" s="50"/>
      <c r="E2868" s="50"/>
      <c r="F2868" s="50"/>
    </row>
    <row r="2869" spans="1:6">
      <c r="A2869" s="50" t="s">
        <v>4054</v>
      </c>
      <c r="B2869" s="50"/>
      <c r="C2869" s="50" t="s">
        <v>2834</v>
      </c>
      <c r="D2869" s="50"/>
      <c r="E2869" s="50"/>
      <c r="F2869" s="50"/>
    </row>
    <row r="2870" spans="1:6">
      <c r="A2870" s="50" t="s">
        <v>4055</v>
      </c>
      <c r="B2870" s="50"/>
      <c r="C2870" s="50" t="s">
        <v>2834</v>
      </c>
      <c r="D2870" s="50"/>
      <c r="E2870" s="50"/>
      <c r="F2870" s="50"/>
    </row>
    <row r="2871" spans="1:6">
      <c r="A2871" s="50" t="s">
        <v>4056</v>
      </c>
      <c r="B2871" s="50"/>
      <c r="C2871" s="50" t="s">
        <v>3174</v>
      </c>
      <c r="D2871" s="50"/>
      <c r="E2871" s="50"/>
      <c r="F2871" s="50"/>
    </row>
    <row r="2872" spans="1:6">
      <c r="A2872" s="50" t="s">
        <v>4057</v>
      </c>
      <c r="B2872" s="50"/>
      <c r="C2872" s="50" t="s">
        <v>1927</v>
      </c>
      <c r="D2872" s="50"/>
      <c r="E2872" s="50"/>
      <c r="F2872" s="50"/>
    </row>
    <row r="2873" spans="1:6">
      <c r="A2873" s="50" t="s">
        <v>4058</v>
      </c>
      <c r="B2873" s="50"/>
      <c r="C2873" s="50" t="s">
        <v>2796</v>
      </c>
      <c r="D2873" s="50"/>
      <c r="E2873" s="50"/>
      <c r="F2873" s="50"/>
    </row>
    <row r="2874" spans="1:6">
      <c r="A2874" s="50" t="s">
        <v>4059</v>
      </c>
      <c r="B2874" s="50"/>
      <c r="C2874" s="50" t="s">
        <v>2260</v>
      </c>
      <c r="D2874" s="50"/>
      <c r="E2874" s="50"/>
      <c r="F2874" s="50"/>
    </row>
    <row r="2875" spans="1:6">
      <c r="A2875" s="50" t="s">
        <v>4060</v>
      </c>
      <c r="B2875" s="50"/>
      <c r="C2875" s="50" t="s">
        <v>2260</v>
      </c>
      <c r="D2875" s="50"/>
      <c r="E2875" s="50"/>
      <c r="F2875" s="50"/>
    </row>
    <row r="2876" spans="1:6">
      <c r="A2876" s="50" t="s">
        <v>4061</v>
      </c>
      <c r="B2876" s="50"/>
      <c r="C2876" s="50" t="s">
        <v>2260</v>
      </c>
      <c r="D2876" s="50"/>
      <c r="E2876" s="50"/>
      <c r="F2876" s="50"/>
    </row>
    <row r="2877" spans="1:6">
      <c r="A2877" s="50" t="s">
        <v>4062</v>
      </c>
      <c r="B2877" s="50"/>
      <c r="C2877" s="50" t="s">
        <v>2260</v>
      </c>
      <c r="D2877" s="50"/>
      <c r="E2877" s="50"/>
      <c r="F2877" s="50"/>
    </row>
    <row r="2878" spans="1:6">
      <c r="A2878" s="50" t="s">
        <v>4063</v>
      </c>
      <c r="B2878" s="50"/>
      <c r="C2878" s="50" t="s">
        <v>2260</v>
      </c>
      <c r="D2878" s="50"/>
      <c r="E2878" s="50"/>
      <c r="F2878" s="50"/>
    </row>
    <row r="2879" spans="1:6">
      <c r="A2879" s="50" t="s">
        <v>4064</v>
      </c>
      <c r="B2879" s="50"/>
      <c r="C2879" s="50" t="s">
        <v>2260</v>
      </c>
      <c r="D2879" s="50"/>
      <c r="E2879" s="50"/>
      <c r="F2879" s="50"/>
    </row>
    <row r="2880" spans="1:6">
      <c r="A2880" s="50" t="s">
        <v>4065</v>
      </c>
      <c r="B2880" s="50"/>
      <c r="C2880" s="50" t="s">
        <v>2260</v>
      </c>
      <c r="D2880" s="50"/>
      <c r="E2880" s="50"/>
      <c r="F2880" s="50"/>
    </row>
    <row r="2881" spans="1:6">
      <c r="A2881" s="50" t="s">
        <v>4066</v>
      </c>
      <c r="B2881" s="50"/>
      <c r="C2881" s="50" t="s">
        <v>2260</v>
      </c>
      <c r="D2881" s="50"/>
      <c r="E2881" s="50"/>
      <c r="F2881" s="50"/>
    </row>
    <row r="2882" spans="1:6">
      <c r="A2882" s="50" t="s">
        <v>4067</v>
      </c>
      <c r="B2882" s="50"/>
      <c r="C2882" s="50" t="s">
        <v>2260</v>
      </c>
      <c r="D2882" s="50"/>
      <c r="E2882" s="50"/>
      <c r="F2882" s="50"/>
    </row>
    <row r="2883" spans="1:6">
      <c r="A2883" s="50" t="s">
        <v>4068</v>
      </c>
      <c r="B2883" s="50"/>
      <c r="C2883" s="50" t="s">
        <v>2260</v>
      </c>
      <c r="D2883" s="50"/>
      <c r="E2883" s="50"/>
      <c r="F2883" s="50"/>
    </row>
    <row r="2884" spans="1:6">
      <c r="A2884" s="50" t="s">
        <v>4069</v>
      </c>
      <c r="B2884" s="50"/>
      <c r="C2884" s="50" t="s">
        <v>2260</v>
      </c>
      <c r="D2884" s="50"/>
      <c r="E2884" s="50"/>
      <c r="F2884" s="50"/>
    </row>
    <row r="2885" spans="1:6">
      <c r="A2885" s="50" t="s">
        <v>4070</v>
      </c>
      <c r="B2885" s="50"/>
      <c r="C2885" s="50" t="s">
        <v>2260</v>
      </c>
      <c r="D2885" s="50"/>
      <c r="E2885" s="50"/>
      <c r="F2885" s="50"/>
    </row>
    <row r="2886" spans="1:6">
      <c r="A2886" s="50" t="s">
        <v>4071</v>
      </c>
      <c r="B2886" s="50"/>
      <c r="C2886" s="50" t="s">
        <v>2260</v>
      </c>
      <c r="D2886" s="50"/>
      <c r="E2886" s="50"/>
      <c r="F2886" s="50"/>
    </row>
    <row r="2887" spans="1:6">
      <c r="A2887" s="50" t="s">
        <v>4072</v>
      </c>
      <c r="B2887" s="50"/>
      <c r="C2887" s="50" t="s">
        <v>2260</v>
      </c>
      <c r="D2887" s="50"/>
      <c r="E2887" s="50"/>
      <c r="F2887" s="50"/>
    </row>
    <row r="2888" spans="1:6">
      <c r="A2888" s="50" t="s">
        <v>4073</v>
      </c>
      <c r="B2888" s="50"/>
      <c r="C2888" s="50" t="s">
        <v>2260</v>
      </c>
      <c r="D2888" s="50"/>
      <c r="E2888" s="50"/>
      <c r="F2888" s="50"/>
    </row>
    <row r="2889" spans="1:6">
      <c r="A2889" s="50" t="s">
        <v>4074</v>
      </c>
      <c r="B2889" s="50"/>
      <c r="C2889" s="50" t="s">
        <v>2260</v>
      </c>
      <c r="D2889" s="50"/>
      <c r="E2889" s="50"/>
      <c r="F2889" s="50"/>
    </row>
    <row r="2890" spans="1:6">
      <c r="A2890" s="50" t="s">
        <v>4075</v>
      </c>
      <c r="B2890" s="50"/>
      <c r="C2890" s="50" t="s">
        <v>2260</v>
      </c>
      <c r="D2890" s="50"/>
      <c r="E2890" s="50"/>
      <c r="F2890" s="50"/>
    </row>
    <row r="2891" spans="1:6">
      <c r="A2891" s="50" t="s">
        <v>4076</v>
      </c>
      <c r="B2891" s="50"/>
      <c r="C2891" s="50" t="s">
        <v>2260</v>
      </c>
      <c r="D2891" s="50"/>
      <c r="E2891" s="50"/>
      <c r="F2891" s="50"/>
    </row>
    <row r="2892" spans="1:6">
      <c r="A2892" s="50" t="s">
        <v>4077</v>
      </c>
      <c r="B2892" s="50"/>
      <c r="C2892" s="50" t="s">
        <v>2260</v>
      </c>
      <c r="D2892" s="50"/>
      <c r="E2892" s="50"/>
      <c r="F2892" s="50"/>
    </row>
    <row r="2893" spans="1:6">
      <c r="A2893" s="50" t="s">
        <v>4078</v>
      </c>
      <c r="B2893" s="50"/>
      <c r="C2893" s="50" t="s">
        <v>2260</v>
      </c>
      <c r="D2893" s="50"/>
      <c r="E2893" s="50"/>
      <c r="F2893" s="50"/>
    </row>
    <row r="2894" spans="1:6">
      <c r="A2894" s="50" t="s">
        <v>4079</v>
      </c>
      <c r="B2894" s="50"/>
      <c r="C2894" s="50" t="s">
        <v>1186</v>
      </c>
      <c r="D2894" s="50"/>
      <c r="E2894" s="50"/>
      <c r="F2894" s="50"/>
    </row>
    <row r="2895" spans="1:6">
      <c r="A2895" s="50" t="s">
        <v>4080</v>
      </c>
      <c r="B2895" s="50"/>
      <c r="C2895" s="50" t="s">
        <v>4081</v>
      </c>
      <c r="D2895" s="50"/>
      <c r="E2895" s="50"/>
      <c r="F2895" s="50"/>
    </row>
    <row r="2896" spans="1:6">
      <c r="A2896" s="50" t="s">
        <v>4082</v>
      </c>
      <c r="B2896" s="50"/>
      <c r="C2896" s="50" t="s">
        <v>2260</v>
      </c>
      <c r="D2896" s="50"/>
      <c r="E2896" s="50"/>
      <c r="F2896" s="50"/>
    </row>
    <row r="2897" spans="1:6">
      <c r="A2897" s="50" t="s">
        <v>4083</v>
      </c>
      <c r="B2897" s="50"/>
      <c r="C2897" s="50" t="s">
        <v>2260</v>
      </c>
      <c r="D2897" s="50"/>
      <c r="E2897" s="50"/>
      <c r="F2897" s="50"/>
    </row>
    <row r="2898" spans="1:6">
      <c r="A2898" s="50" t="s">
        <v>4084</v>
      </c>
      <c r="B2898" s="50"/>
      <c r="C2898" s="50" t="s">
        <v>1843</v>
      </c>
      <c r="D2898" s="50"/>
      <c r="E2898" s="50"/>
      <c r="F2898" s="50"/>
    </row>
    <row r="2899" spans="1:6">
      <c r="A2899" s="50" t="s">
        <v>4085</v>
      </c>
      <c r="B2899" s="50"/>
      <c r="C2899" s="50" t="s">
        <v>4081</v>
      </c>
      <c r="D2899" s="50"/>
      <c r="E2899" s="50"/>
      <c r="F2899" s="50"/>
    </row>
    <row r="2900" spans="1:6">
      <c r="A2900" s="50" t="s">
        <v>4086</v>
      </c>
      <c r="B2900" s="50"/>
      <c r="C2900" s="50" t="s">
        <v>4081</v>
      </c>
      <c r="D2900" s="50"/>
      <c r="E2900" s="50"/>
      <c r="F2900" s="50"/>
    </row>
    <row r="2901" spans="1:6">
      <c r="A2901" s="50" t="s">
        <v>4087</v>
      </c>
      <c r="B2901" s="50"/>
      <c r="C2901" s="50" t="s">
        <v>4081</v>
      </c>
      <c r="D2901" s="50"/>
      <c r="E2901" s="50"/>
      <c r="F2901" s="50"/>
    </row>
    <row r="2902" spans="1:6">
      <c r="A2902" s="50" t="s">
        <v>4088</v>
      </c>
      <c r="B2902" s="50"/>
      <c r="C2902" s="50" t="s">
        <v>4081</v>
      </c>
      <c r="D2902" s="50"/>
      <c r="E2902" s="50"/>
      <c r="F2902" s="50"/>
    </row>
    <row r="2903" spans="1:6">
      <c r="A2903" s="50" t="s">
        <v>4089</v>
      </c>
      <c r="B2903" s="50"/>
      <c r="C2903" s="50" t="s">
        <v>4081</v>
      </c>
      <c r="D2903" s="50"/>
      <c r="E2903" s="50"/>
      <c r="F2903" s="50"/>
    </row>
    <row r="2904" spans="1:6">
      <c r="A2904" s="50" t="s">
        <v>4090</v>
      </c>
      <c r="B2904" s="50"/>
      <c r="C2904" s="50" t="s">
        <v>4081</v>
      </c>
      <c r="D2904" s="50"/>
      <c r="E2904" s="50"/>
      <c r="F2904" s="50"/>
    </row>
    <row r="2905" spans="1:6">
      <c r="A2905" s="50" t="s">
        <v>4091</v>
      </c>
      <c r="B2905" s="50"/>
      <c r="C2905" s="50" t="s">
        <v>4081</v>
      </c>
      <c r="D2905" s="50"/>
      <c r="E2905" s="50"/>
      <c r="F2905" s="50"/>
    </row>
    <row r="2906" spans="1:6">
      <c r="A2906" s="50" t="s">
        <v>4092</v>
      </c>
      <c r="B2906" s="50"/>
      <c r="C2906" s="50" t="s">
        <v>4081</v>
      </c>
      <c r="D2906" s="50"/>
      <c r="E2906" s="50"/>
      <c r="F2906" s="50"/>
    </row>
    <row r="2907" spans="1:6">
      <c r="A2907" s="50" t="s">
        <v>4093</v>
      </c>
      <c r="B2907" s="50"/>
      <c r="C2907" s="50" t="s">
        <v>4081</v>
      </c>
      <c r="D2907" s="50"/>
      <c r="E2907" s="50"/>
      <c r="F2907" s="50"/>
    </row>
    <row r="2908" spans="1:6">
      <c r="A2908" s="50" t="s">
        <v>4094</v>
      </c>
      <c r="B2908" s="50"/>
      <c r="C2908" s="50" t="s">
        <v>4081</v>
      </c>
      <c r="D2908" s="50"/>
      <c r="E2908" s="50"/>
      <c r="F2908" s="50"/>
    </row>
    <row r="2909" spans="1:6">
      <c r="A2909" s="50" t="s">
        <v>4095</v>
      </c>
      <c r="B2909" s="50"/>
      <c r="C2909" s="50" t="s">
        <v>4081</v>
      </c>
      <c r="D2909" s="50"/>
      <c r="E2909" s="50"/>
      <c r="F2909" s="50"/>
    </row>
    <row r="2910" spans="1:6">
      <c r="A2910" s="50" t="s">
        <v>4096</v>
      </c>
      <c r="B2910" s="50"/>
      <c r="C2910" s="50" t="s">
        <v>4081</v>
      </c>
      <c r="D2910" s="50"/>
      <c r="E2910" s="50"/>
      <c r="F2910" s="50"/>
    </row>
    <row r="2911" spans="1:6">
      <c r="A2911" s="50" t="s">
        <v>4097</v>
      </c>
      <c r="B2911" s="50"/>
      <c r="C2911" s="50" t="s">
        <v>2260</v>
      </c>
      <c r="D2911" s="50"/>
      <c r="E2911" s="50"/>
      <c r="F2911" s="50"/>
    </row>
    <row r="2912" spans="1:6">
      <c r="A2912" s="50" t="s">
        <v>4098</v>
      </c>
      <c r="B2912" s="50"/>
      <c r="C2912" s="50" t="s">
        <v>2260</v>
      </c>
      <c r="D2912" s="50"/>
      <c r="E2912" s="50"/>
      <c r="F2912" s="50"/>
    </row>
    <row r="2913" spans="1:6">
      <c r="A2913" s="50" t="s">
        <v>4099</v>
      </c>
      <c r="B2913" s="50"/>
      <c r="C2913" s="50" t="s">
        <v>1186</v>
      </c>
      <c r="D2913" s="50"/>
      <c r="E2913" s="50"/>
      <c r="F2913" s="50"/>
    </row>
    <row r="2914" spans="1:6">
      <c r="A2914" s="50" t="s">
        <v>4100</v>
      </c>
      <c r="B2914" s="50"/>
      <c r="C2914" s="50" t="s">
        <v>1186</v>
      </c>
      <c r="D2914" s="50"/>
      <c r="E2914" s="50"/>
      <c r="F2914" s="50"/>
    </row>
    <row r="2915" spans="1:6">
      <c r="A2915" s="50" t="s">
        <v>4101</v>
      </c>
      <c r="B2915" s="50"/>
      <c r="C2915" s="50" t="s">
        <v>1186</v>
      </c>
      <c r="D2915" s="50"/>
      <c r="E2915" s="50"/>
      <c r="F2915" s="50"/>
    </row>
    <row r="2916" spans="1:6">
      <c r="A2916" s="50" t="s">
        <v>4102</v>
      </c>
      <c r="B2916" s="50"/>
      <c r="C2916" s="50" t="s">
        <v>4081</v>
      </c>
      <c r="D2916" s="50"/>
      <c r="E2916" s="50"/>
      <c r="F2916" s="50"/>
    </row>
    <row r="2917" spans="1:6">
      <c r="A2917" s="50" t="s">
        <v>4103</v>
      </c>
      <c r="B2917" s="50"/>
      <c r="C2917" s="50" t="s">
        <v>1866</v>
      </c>
      <c r="D2917" s="50"/>
      <c r="E2917" s="50"/>
      <c r="F2917" s="50"/>
    </row>
    <row r="2918" spans="1:6">
      <c r="A2918" s="50" t="s">
        <v>4104</v>
      </c>
      <c r="B2918" s="50"/>
      <c r="C2918" s="50" t="s">
        <v>2260</v>
      </c>
      <c r="D2918" s="50"/>
      <c r="E2918" s="50"/>
      <c r="F2918" s="50"/>
    </row>
    <row r="2919" spans="1:6">
      <c r="A2919" s="50" t="s">
        <v>4105</v>
      </c>
      <c r="B2919" s="50"/>
      <c r="C2919" s="50" t="s">
        <v>4081</v>
      </c>
      <c r="D2919" s="50"/>
      <c r="E2919" s="50"/>
      <c r="F2919" s="50"/>
    </row>
    <row r="2920" spans="1:6">
      <c r="A2920" s="50" t="s">
        <v>4106</v>
      </c>
      <c r="B2920" s="50"/>
      <c r="C2920" s="50" t="s">
        <v>1843</v>
      </c>
      <c r="D2920" s="50"/>
      <c r="E2920" s="50"/>
      <c r="F2920" s="50"/>
    </row>
    <row r="2921" spans="1:6">
      <c r="A2921" s="50" t="s">
        <v>4107</v>
      </c>
      <c r="B2921" s="50"/>
      <c r="C2921" s="50" t="s">
        <v>4081</v>
      </c>
      <c r="D2921" s="50"/>
      <c r="E2921" s="50"/>
      <c r="F2921" s="50"/>
    </row>
    <row r="2922" spans="1:6">
      <c r="A2922" s="50" t="s">
        <v>4108</v>
      </c>
      <c r="B2922" s="50"/>
      <c r="C2922" s="50" t="s">
        <v>1186</v>
      </c>
      <c r="D2922" s="50"/>
      <c r="E2922" s="50"/>
      <c r="F2922" s="50"/>
    </row>
    <row r="2923" spans="1:6">
      <c r="A2923" s="50" t="s">
        <v>4109</v>
      </c>
      <c r="B2923" s="50"/>
      <c r="C2923" s="50" t="s">
        <v>1186</v>
      </c>
      <c r="D2923" s="50"/>
      <c r="E2923" s="50"/>
      <c r="F2923" s="50"/>
    </row>
    <row r="2924" spans="1:6">
      <c r="A2924" s="50" t="s">
        <v>4110</v>
      </c>
      <c r="B2924" s="50"/>
      <c r="C2924" s="50" t="s">
        <v>1186</v>
      </c>
      <c r="D2924" s="50"/>
      <c r="E2924" s="50"/>
      <c r="F2924" s="50"/>
    </row>
    <row r="2925" spans="1:6">
      <c r="A2925" s="50" t="s">
        <v>4111</v>
      </c>
      <c r="B2925" s="50"/>
      <c r="C2925" s="50" t="s">
        <v>2260</v>
      </c>
      <c r="D2925" s="50"/>
      <c r="E2925" s="50"/>
      <c r="F2925" s="50"/>
    </row>
    <row r="2926" spans="1:6">
      <c r="A2926" s="50" t="s">
        <v>4112</v>
      </c>
      <c r="B2926" s="50"/>
      <c r="C2926" s="50" t="s">
        <v>4081</v>
      </c>
      <c r="D2926" s="50"/>
      <c r="E2926" s="50"/>
      <c r="F2926" s="50"/>
    </row>
    <row r="2927" spans="1:6">
      <c r="A2927" s="50" t="s">
        <v>4113</v>
      </c>
      <c r="B2927" s="50"/>
      <c r="C2927" s="50" t="s">
        <v>4081</v>
      </c>
      <c r="D2927" s="50"/>
      <c r="E2927" s="50"/>
      <c r="F2927" s="50"/>
    </row>
    <row r="2928" spans="1:6">
      <c r="A2928" s="50" t="s">
        <v>4114</v>
      </c>
      <c r="B2928" s="50"/>
      <c r="C2928" s="50" t="s">
        <v>4081</v>
      </c>
      <c r="D2928" s="50"/>
      <c r="E2928" s="50"/>
      <c r="F2928" s="50"/>
    </row>
    <row r="2929" spans="1:6">
      <c r="A2929" s="50" t="s">
        <v>4115</v>
      </c>
      <c r="B2929" s="50"/>
      <c r="C2929" s="50" t="s">
        <v>1186</v>
      </c>
      <c r="D2929" s="50"/>
      <c r="E2929" s="50"/>
      <c r="F2929" s="50"/>
    </row>
    <row r="2930" spans="1:6">
      <c r="A2930" s="50" t="s">
        <v>4116</v>
      </c>
      <c r="B2930" s="50"/>
      <c r="C2930" s="50" t="s">
        <v>4081</v>
      </c>
      <c r="D2930" s="50"/>
      <c r="E2930" s="50"/>
      <c r="F2930" s="50"/>
    </row>
    <row r="2931" spans="1:6">
      <c r="A2931" s="50" t="s">
        <v>4117</v>
      </c>
      <c r="B2931" s="50"/>
      <c r="C2931" s="50" t="s">
        <v>2260</v>
      </c>
      <c r="D2931" s="50"/>
      <c r="E2931" s="50"/>
      <c r="F2931" s="50"/>
    </row>
    <row r="2932" spans="1:6">
      <c r="A2932" s="50" t="s">
        <v>4118</v>
      </c>
      <c r="B2932" s="50"/>
      <c r="C2932" s="50" t="s">
        <v>3856</v>
      </c>
      <c r="D2932" s="50"/>
      <c r="E2932" s="50"/>
      <c r="F2932" s="50"/>
    </row>
    <row r="2933" spans="1:6">
      <c r="A2933" s="50" t="s">
        <v>4119</v>
      </c>
      <c r="B2933" s="50"/>
      <c r="C2933" s="50" t="s">
        <v>3856</v>
      </c>
      <c r="D2933" s="50"/>
      <c r="E2933" s="50"/>
      <c r="F2933" s="50"/>
    </row>
    <row r="2934" spans="1:6">
      <c r="A2934" s="50" t="s">
        <v>4120</v>
      </c>
      <c r="B2934" s="50"/>
      <c r="C2934" s="50" t="s">
        <v>3856</v>
      </c>
      <c r="D2934" s="50"/>
      <c r="E2934" s="50"/>
      <c r="F2934" s="50"/>
    </row>
    <row r="2935" spans="1:6">
      <c r="A2935" s="50" t="s">
        <v>4121</v>
      </c>
      <c r="B2935" s="50"/>
      <c r="C2935" s="50" t="s">
        <v>3856</v>
      </c>
      <c r="D2935" s="50"/>
      <c r="E2935" s="50"/>
      <c r="F2935" s="50"/>
    </row>
    <row r="2936" spans="1:6">
      <c r="A2936" s="50" t="s">
        <v>4122</v>
      </c>
      <c r="B2936" s="50"/>
      <c r="C2936" s="50" t="s">
        <v>3856</v>
      </c>
      <c r="D2936" s="50"/>
      <c r="E2936" s="50"/>
      <c r="F2936" s="50"/>
    </row>
    <row r="2937" spans="1:6">
      <c r="A2937" s="50" t="s">
        <v>4123</v>
      </c>
      <c r="B2937" s="50"/>
      <c r="C2937" s="50" t="s">
        <v>3856</v>
      </c>
      <c r="D2937" s="50"/>
      <c r="E2937" s="50"/>
      <c r="F2937" s="50"/>
    </row>
    <row r="2938" spans="1:6">
      <c r="A2938" s="50" t="s">
        <v>4124</v>
      </c>
      <c r="B2938" s="50"/>
      <c r="C2938" s="50" t="s">
        <v>3856</v>
      </c>
      <c r="D2938" s="50"/>
      <c r="E2938" s="50"/>
      <c r="F2938" s="50"/>
    </row>
    <row r="2939" spans="1:6">
      <c r="A2939" s="50" t="s">
        <v>4125</v>
      </c>
      <c r="B2939" s="50"/>
      <c r="C2939" s="50" t="s">
        <v>3856</v>
      </c>
      <c r="D2939" s="50"/>
      <c r="E2939" s="50"/>
      <c r="F2939" s="50"/>
    </row>
    <row r="2940" spans="1:6">
      <c r="A2940" s="50" t="s">
        <v>4126</v>
      </c>
      <c r="B2940" s="50"/>
      <c r="C2940" s="50" t="s">
        <v>3856</v>
      </c>
      <c r="D2940" s="50"/>
      <c r="E2940" s="50"/>
      <c r="F2940" s="50"/>
    </row>
    <row r="2941" spans="1:6">
      <c r="A2941" s="50" t="s">
        <v>4127</v>
      </c>
      <c r="B2941" s="50"/>
      <c r="C2941" s="50" t="s">
        <v>3856</v>
      </c>
      <c r="D2941" s="50"/>
      <c r="E2941" s="50"/>
      <c r="F2941" s="50"/>
    </row>
    <row r="2942" spans="1:6">
      <c r="A2942" s="50" t="s">
        <v>4128</v>
      </c>
      <c r="B2942" s="50"/>
      <c r="C2942" s="50" t="s">
        <v>3856</v>
      </c>
      <c r="D2942" s="50"/>
      <c r="E2942" s="50"/>
      <c r="F2942" s="50"/>
    </row>
    <row r="2943" spans="1:6">
      <c r="A2943" s="50" t="s">
        <v>4129</v>
      </c>
      <c r="B2943" s="50"/>
      <c r="C2943" s="50" t="s">
        <v>3856</v>
      </c>
      <c r="D2943" s="50"/>
      <c r="E2943" s="50"/>
      <c r="F2943" s="50"/>
    </row>
    <row r="2944" spans="1:6">
      <c r="A2944" s="50" t="s">
        <v>4130</v>
      </c>
      <c r="B2944" s="50"/>
      <c r="C2944" s="50" t="s">
        <v>3856</v>
      </c>
      <c r="D2944" s="50"/>
      <c r="E2944" s="50"/>
      <c r="F2944" s="50"/>
    </row>
    <row r="2945" spans="1:6">
      <c r="A2945" s="50" t="s">
        <v>4131</v>
      </c>
      <c r="B2945" s="50"/>
      <c r="C2945" s="50" t="s">
        <v>3856</v>
      </c>
      <c r="D2945" s="50"/>
      <c r="E2945" s="50"/>
      <c r="F2945" s="50"/>
    </row>
    <row r="2946" spans="1:6">
      <c r="A2946" s="50" t="s">
        <v>4132</v>
      </c>
      <c r="B2946" s="50"/>
      <c r="C2946" s="50" t="s">
        <v>3856</v>
      </c>
      <c r="D2946" s="50"/>
      <c r="E2946" s="50"/>
      <c r="F2946" s="50"/>
    </row>
    <row r="2947" spans="1:6">
      <c r="A2947" s="50" t="s">
        <v>4133</v>
      </c>
      <c r="B2947" s="50"/>
      <c r="C2947" s="50" t="s">
        <v>3828</v>
      </c>
      <c r="D2947" s="50"/>
      <c r="E2947" s="50"/>
      <c r="F2947" s="50"/>
    </row>
    <row r="2948" spans="1:6">
      <c r="A2948" s="50" t="s">
        <v>4134</v>
      </c>
      <c r="B2948" s="50"/>
      <c r="C2948" s="50" t="s">
        <v>3856</v>
      </c>
      <c r="D2948" s="50"/>
      <c r="E2948" s="50"/>
      <c r="F2948" s="50"/>
    </row>
    <row r="2949" spans="1:6">
      <c r="A2949" s="50" t="s">
        <v>4135</v>
      </c>
      <c r="B2949" s="50"/>
      <c r="C2949" s="50" t="s">
        <v>2620</v>
      </c>
      <c r="D2949" s="50"/>
      <c r="E2949" s="50"/>
      <c r="F2949" s="50"/>
    </row>
    <row r="2950" spans="1:6">
      <c r="A2950" s="50" t="s">
        <v>4136</v>
      </c>
      <c r="B2950" s="50"/>
      <c r="C2950" s="50" t="s">
        <v>2618</v>
      </c>
      <c r="D2950" s="50"/>
      <c r="E2950" s="50"/>
      <c r="F2950" s="50"/>
    </row>
    <row r="2951" spans="1:6">
      <c r="A2951" s="50" t="s">
        <v>4137</v>
      </c>
      <c r="B2951" s="50"/>
      <c r="C2951" s="50" t="s">
        <v>3782</v>
      </c>
      <c r="D2951" s="50"/>
      <c r="E2951" s="50"/>
      <c r="F2951" s="50"/>
    </row>
    <row r="2952" spans="1:6">
      <c r="A2952" s="50" t="s">
        <v>4138</v>
      </c>
      <c r="B2952" s="50"/>
      <c r="C2952" s="50" t="s">
        <v>2618</v>
      </c>
      <c r="D2952" s="50"/>
      <c r="E2952" s="50"/>
      <c r="F2952" s="50"/>
    </row>
    <row r="2953" spans="1:6">
      <c r="A2953" s="50" t="s">
        <v>4139</v>
      </c>
      <c r="B2953" s="50"/>
      <c r="C2953" s="50" t="s">
        <v>2618</v>
      </c>
      <c r="D2953" s="50"/>
      <c r="E2953" s="50"/>
      <c r="F2953" s="50"/>
    </row>
    <row r="2954" spans="1:6">
      <c r="A2954" s="50" t="s">
        <v>4140</v>
      </c>
      <c r="B2954" s="50"/>
      <c r="C2954" s="50" t="s">
        <v>3856</v>
      </c>
      <c r="D2954" s="50"/>
      <c r="E2954" s="50"/>
      <c r="F2954" s="50"/>
    </row>
    <row r="2955" spans="1:6">
      <c r="A2955" s="50" t="s">
        <v>4141</v>
      </c>
      <c r="B2955" s="50"/>
      <c r="C2955" s="50" t="s">
        <v>1248</v>
      </c>
      <c r="D2955" s="50"/>
      <c r="E2955" s="50"/>
      <c r="F2955" s="50"/>
    </row>
    <row r="2956" spans="1:6">
      <c r="A2956" s="50" t="s">
        <v>4142</v>
      </c>
      <c r="B2956" s="50"/>
      <c r="C2956" s="50" t="s">
        <v>3856</v>
      </c>
      <c r="D2956" s="50"/>
      <c r="E2956" s="50"/>
      <c r="F2956" s="50"/>
    </row>
    <row r="2957" spans="1:6">
      <c r="A2957" s="50" t="s">
        <v>4143</v>
      </c>
      <c r="B2957" s="50"/>
      <c r="C2957" s="50" t="s">
        <v>3856</v>
      </c>
      <c r="D2957" s="50"/>
      <c r="E2957" s="50"/>
      <c r="F2957" s="50"/>
    </row>
    <row r="2958" spans="1:6">
      <c r="A2958" s="50" t="s">
        <v>4144</v>
      </c>
      <c r="B2958" s="50"/>
      <c r="C2958" s="50" t="s">
        <v>3828</v>
      </c>
      <c r="D2958" s="50"/>
      <c r="E2958" s="50"/>
      <c r="F2958" s="50"/>
    </row>
    <row r="2959" spans="1:6">
      <c r="A2959" s="50" t="s">
        <v>4145</v>
      </c>
      <c r="B2959" s="50"/>
      <c r="C2959" s="50" t="s">
        <v>3856</v>
      </c>
      <c r="D2959" s="50"/>
      <c r="E2959" s="50"/>
      <c r="F2959" s="50"/>
    </row>
    <row r="2960" spans="1:6">
      <c r="A2960" s="50" t="s">
        <v>4146</v>
      </c>
      <c r="B2960" s="50"/>
      <c r="C2960" s="50" t="s">
        <v>2618</v>
      </c>
      <c r="D2960" s="50"/>
      <c r="E2960" s="50"/>
      <c r="F2960" s="50"/>
    </row>
    <row r="2961" spans="1:6">
      <c r="A2961" s="50" t="s">
        <v>4147</v>
      </c>
      <c r="B2961" s="50"/>
      <c r="C2961" s="50" t="s">
        <v>3856</v>
      </c>
      <c r="D2961" s="50"/>
      <c r="E2961" s="50"/>
      <c r="F2961" s="50"/>
    </row>
    <row r="2962" spans="1:6">
      <c r="A2962" s="50" t="s">
        <v>4148</v>
      </c>
      <c r="B2962" s="50"/>
      <c r="C2962" s="50" t="s">
        <v>3856</v>
      </c>
      <c r="D2962" s="50"/>
      <c r="E2962" s="50"/>
      <c r="F2962" s="50"/>
    </row>
    <row r="2963" spans="1:6">
      <c r="A2963" s="50" t="s">
        <v>4149</v>
      </c>
      <c r="B2963" s="50"/>
      <c r="C2963" s="50" t="s">
        <v>3856</v>
      </c>
      <c r="D2963" s="50"/>
      <c r="E2963" s="50"/>
      <c r="F2963" s="50"/>
    </row>
    <row r="2964" spans="1:6">
      <c r="A2964" s="50" t="s">
        <v>4150</v>
      </c>
      <c r="B2964" s="50"/>
      <c r="C2964" s="50" t="s">
        <v>2618</v>
      </c>
      <c r="D2964" s="50"/>
      <c r="E2964" s="50"/>
      <c r="F2964" s="50"/>
    </row>
    <row r="2965" spans="1:6">
      <c r="A2965" s="50" t="s">
        <v>4151</v>
      </c>
      <c r="B2965" s="50"/>
      <c r="C2965" s="50" t="s">
        <v>1248</v>
      </c>
      <c r="D2965" s="50"/>
      <c r="E2965" s="50"/>
      <c r="F2965" s="50"/>
    </row>
    <row r="2966" spans="1:6">
      <c r="A2966" s="50" t="s">
        <v>4152</v>
      </c>
      <c r="B2966" s="50"/>
      <c r="C2966" s="50" t="s">
        <v>3856</v>
      </c>
      <c r="D2966" s="50"/>
      <c r="E2966" s="50"/>
      <c r="F2966" s="50"/>
    </row>
    <row r="2967" spans="1:6">
      <c r="A2967" s="50" t="s">
        <v>4153</v>
      </c>
      <c r="B2967" s="50"/>
      <c r="C2967" s="50" t="s">
        <v>3856</v>
      </c>
      <c r="D2967" s="50"/>
      <c r="E2967" s="50"/>
      <c r="F2967" s="50"/>
    </row>
    <row r="2968" spans="1:6">
      <c r="A2968" s="50" t="s">
        <v>4154</v>
      </c>
      <c r="B2968" s="50"/>
      <c r="C2968" s="50" t="s">
        <v>3856</v>
      </c>
      <c r="D2968" s="50"/>
      <c r="E2968" s="50"/>
      <c r="F2968" s="50"/>
    </row>
    <row r="2969" spans="1:6">
      <c r="A2969" s="50" t="s">
        <v>4155</v>
      </c>
      <c r="B2969" s="50"/>
      <c r="C2969" s="50" t="s">
        <v>3762</v>
      </c>
      <c r="D2969" s="50"/>
      <c r="E2969" s="50"/>
      <c r="F2969" s="50"/>
    </row>
    <row r="2970" spans="1:6">
      <c r="A2970" s="50" t="s">
        <v>4156</v>
      </c>
      <c r="B2970" s="50"/>
      <c r="C2970" s="50" t="s">
        <v>3856</v>
      </c>
      <c r="D2970" s="50"/>
      <c r="E2970" s="50"/>
      <c r="F2970" s="50"/>
    </row>
    <row r="2971" spans="1:6">
      <c r="A2971" s="50" t="s">
        <v>4157</v>
      </c>
      <c r="B2971" s="50"/>
      <c r="C2971" s="50" t="s">
        <v>3856</v>
      </c>
      <c r="D2971" s="50"/>
      <c r="E2971" s="50"/>
      <c r="F2971" s="50"/>
    </row>
    <row r="2972" spans="1:6">
      <c r="A2972" s="50" t="s">
        <v>4158</v>
      </c>
      <c r="B2972" s="50"/>
      <c r="C2972" s="50" t="s">
        <v>3828</v>
      </c>
      <c r="D2972" s="50"/>
      <c r="E2972" s="50"/>
      <c r="F2972" s="50"/>
    </row>
    <row r="2973" spans="1:6">
      <c r="A2973" s="50" t="s">
        <v>4159</v>
      </c>
      <c r="B2973" s="50"/>
      <c r="C2973" s="50" t="s">
        <v>3856</v>
      </c>
      <c r="D2973" s="50"/>
      <c r="E2973" s="50"/>
      <c r="F2973" s="50"/>
    </row>
    <row r="2974" spans="1:6">
      <c r="A2974" s="50" t="s">
        <v>4160</v>
      </c>
      <c r="B2974" s="50"/>
      <c r="C2974" s="50" t="s">
        <v>3856</v>
      </c>
      <c r="D2974" s="50"/>
      <c r="E2974" s="50"/>
      <c r="F2974" s="50"/>
    </row>
    <row r="2975" spans="1:6">
      <c r="A2975" s="50" t="s">
        <v>4161</v>
      </c>
      <c r="B2975" s="50"/>
      <c r="C2975" s="50" t="s">
        <v>3856</v>
      </c>
      <c r="D2975" s="50"/>
      <c r="E2975" s="50"/>
      <c r="F2975" s="50"/>
    </row>
    <row r="2976" spans="1:6">
      <c r="A2976" s="50" t="s">
        <v>4162</v>
      </c>
      <c r="B2976" s="50"/>
      <c r="C2976" s="50" t="s">
        <v>2618</v>
      </c>
      <c r="D2976" s="50"/>
      <c r="E2976" s="50"/>
      <c r="F2976" s="50"/>
    </row>
    <row r="2977" spans="1:6">
      <c r="A2977" s="50" t="s">
        <v>4163</v>
      </c>
      <c r="B2977" s="50"/>
      <c r="C2977" s="50" t="s">
        <v>3856</v>
      </c>
      <c r="D2977" s="50"/>
      <c r="E2977" s="50"/>
      <c r="F2977" s="50"/>
    </row>
    <row r="2978" spans="1:6">
      <c r="A2978" s="50" t="s">
        <v>4164</v>
      </c>
      <c r="B2978" s="50"/>
      <c r="C2978" s="50" t="s">
        <v>1248</v>
      </c>
      <c r="D2978" s="50"/>
      <c r="E2978" s="50"/>
      <c r="F2978" s="50"/>
    </row>
    <row r="2979" spans="1:6">
      <c r="A2979" s="50" t="s">
        <v>4165</v>
      </c>
      <c r="B2979" s="50"/>
      <c r="C2979" s="50" t="s">
        <v>3856</v>
      </c>
      <c r="D2979" s="50"/>
      <c r="E2979" s="50"/>
      <c r="F2979" s="50"/>
    </row>
    <row r="2980" spans="1:6">
      <c r="A2980" s="50" t="s">
        <v>4166</v>
      </c>
      <c r="B2980" s="50"/>
      <c r="C2980" s="50" t="s">
        <v>2618</v>
      </c>
      <c r="D2980" s="50"/>
      <c r="E2980" s="50"/>
      <c r="F2980" s="50"/>
    </row>
    <row r="2981" spans="1:6">
      <c r="A2981" s="50" t="s">
        <v>4167</v>
      </c>
      <c r="B2981" s="50"/>
      <c r="C2981" s="50" t="s">
        <v>3828</v>
      </c>
      <c r="D2981" s="50"/>
      <c r="E2981" s="50"/>
      <c r="F2981" s="50"/>
    </row>
    <row r="2982" spans="1:6">
      <c r="A2982" s="50" t="s">
        <v>4168</v>
      </c>
      <c r="B2982" s="50"/>
      <c r="C2982" s="50" t="s">
        <v>1248</v>
      </c>
      <c r="D2982" s="50"/>
      <c r="E2982" s="50"/>
      <c r="F2982" s="50"/>
    </row>
    <row r="2983" spans="1:6">
      <c r="A2983" s="50" t="s">
        <v>4169</v>
      </c>
      <c r="B2983" s="50"/>
      <c r="C2983" s="50" t="s">
        <v>2620</v>
      </c>
      <c r="D2983" s="50"/>
      <c r="E2983" s="50"/>
      <c r="F2983" s="50"/>
    </row>
    <row r="2984" spans="1:6">
      <c r="A2984" s="50" t="s">
        <v>4170</v>
      </c>
      <c r="B2984" s="50"/>
      <c r="C2984" s="50" t="s">
        <v>3856</v>
      </c>
      <c r="D2984" s="50"/>
      <c r="E2984" s="50"/>
      <c r="F2984" s="50"/>
    </row>
    <row r="2985" spans="1:6">
      <c r="A2985" s="50" t="s">
        <v>4171</v>
      </c>
      <c r="B2985" s="50"/>
      <c r="C2985" s="50" t="s">
        <v>2618</v>
      </c>
      <c r="D2985" s="50"/>
      <c r="E2985" s="50"/>
      <c r="F2985" s="50"/>
    </row>
    <row r="2986" spans="1:6">
      <c r="A2986" s="50" t="s">
        <v>4172</v>
      </c>
      <c r="B2986" s="50"/>
      <c r="C2986" s="50" t="s">
        <v>3790</v>
      </c>
      <c r="D2986" s="50"/>
      <c r="E2986" s="50"/>
      <c r="F2986" s="50"/>
    </row>
    <row r="2987" spans="1:6">
      <c r="A2987" s="50" t="s">
        <v>4173</v>
      </c>
      <c r="B2987" s="50"/>
      <c r="C2987" s="50" t="s">
        <v>4174</v>
      </c>
      <c r="D2987" s="50"/>
      <c r="E2987" s="50"/>
      <c r="F2987" s="50"/>
    </row>
    <row r="2988" spans="1:6">
      <c r="A2988" s="50" t="s">
        <v>4175</v>
      </c>
      <c r="B2988" s="50"/>
      <c r="C2988" s="50" t="s">
        <v>2632</v>
      </c>
      <c r="D2988" s="50"/>
      <c r="E2988" s="50"/>
      <c r="F2988" s="50"/>
    </row>
    <row r="2989" spans="1:6">
      <c r="A2989" s="50" t="s">
        <v>4176</v>
      </c>
      <c r="B2989" s="50"/>
      <c r="C2989" s="50" t="s">
        <v>1301</v>
      </c>
      <c r="D2989" s="50"/>
      <c r="E2989" s="50"/>
      <c r="F2989" s="50"/>
    </row>
    <row r="2990" spans="1:6">
      <c r="A2990" s="50" t="s">
        <v>4177</v>
      </c>
      <c r="B2990" s="50"/>
      <c r="C2990" s="50" t="s">
        <v>1301</v>
      </c>
      <c r="D2990" s="50"/>
      <c r="E2990" s="50"/>
      <c r="F2990" s="50"/>
    </row>
    <row r="2991" spans="1:6">
      <c r="A2991" s="50" t="s">
        <v>4178</v>
      </c>
      <c r="B2991" s="50"/>
      <c r="C2991" s="50" t="s">
        <v>3825</v>
      </c>
      <c r="D2991" s="50"/>
      <c r="E2991" s="50"/>
      <c r="F2991" s="50"/>
    </row>
    <row r="2992" spans="1:6">
      <c r="A2992" s="50" t="s">
        <v>4179</v>
      </c>
      <c r="B2992" s="50"/>
      <c r="C2992" s="50" t="s">
        <v>4174</v>
      </c>
      <c r="D2992" s="50"/>
      <c r="E2992" s="50"/>
      <c r="F2992" s="50"/>
    </row>
    <row r="2993" spans="1:6">
      <c r="A2993" s="50" t="s">
        <v>4180</v>
      </c>
      <c r="B2993" s="50"/>
      <c r="C2993" s="50" t="s">
        <v>4174</v>
      </c>
      <c r="D2993" s="50"/>
      <c r="E2993" s="50"/>
      <c r="F2993" s="50"/>
    </row>
    <row r="2994" spans="1:6">
      <c r="A2994" s="50" t="s">
        <v>4181</v>
      </c>
      <c r="B2994" s="50"/>
      <c r="C2994" s="50" t="s">
        <v>1301</v>
      </c>
      <c r="D2994" s="50"/>
      <c r="E2994" s="50"/>
      <c r="F2994" s="50"/>
    </row>
    <row r="2995" spans="1:6">
      <c r="A2995" s="50" t="s">
        <v>4182</v>
      </c>
      <c r="B2995" s="50"/>
      <c r="C2995" s="50" t="s">
        <v>1301</v>
      </c>
      <c r="D2995" s="50"/>
      <c r="E2995" s="50"/>
      <c r="F2995" s="50"/>
    </row>
    <row r="2996" spans="1:6">
      <c r="A2996" s="50" t="s">
        <v>4183</v>
      </c>
      <c r="B2996" s="50"/>
      <c r="C2996" s="50" t="s">
        <v>1301</v>
      </c>
      <c r="D2996" s="50"/>
      <c r="E2996" s="50"/>
      <c r="F2996" s="50"/>
    </row>
    <row r="2997" spans="1:6">
      <c r="A2997" s="50" t="s">
        <v>4184</v>
      </c>
      <c r="B2997" s="50"/>
      <c r="C2997" s="50" t="s">
        <v>3825</v>
      </c>
      <c r="D2997" s="50"/>
      <c r="E2997" s="50"/>
      <c r="F2997" s="50"/>
    </row>
    <row r="2998" spans="1:6">
      <c r="A2998" s="50" t="s">
        <v>4185</v>
      </c>
      <c r="B2998" s="50"/>
      <c r="C2998" s="50" t="s">
        <v>4174</v>
      </c>
      <c r="D2998" s="50"/>
      <c r="E2998" s="50"/>
      <c r="F2998" s="50"/>
    </row>
    <row r="2999" spans="1:6">
      <c r="A2999" s="50" t="s">
        <v>4186</v>
      </c>
      <c r="B2999" s="50"/>
      <c r="C2999" s="50" t="s">
        <v>4174</v>
      </c>
      <c r="D2999" s="50"/>
      <c r="E2999" s="50"/>
      <c r="F2999" s="50"/>
    </row>
    <row r="3000" spans="1:6">
      <c r="A3000" s="50" t="s">
        <v>4187</v>
      </c>
      <c r="B3000" s="50"/>
      <c r="C3000" s="50" t="s">
        <v>4174</v>
      </c>
      <c r="D3000" s="50"/>
      <c r="E3000" s="50"/>
      <c r="F3000" s="50"/>
    </row>
    <row r="3001" spans="1:6">
      <c r="A3001" s="50" t="s">
        <v>4188</v>
      </c>
      <c r="B3001" s="50"/>
      <c r="C3001" s="50" t="s">
        <v>4174</v>
      </c>
      <c r="D3001" s="50"/>
      <c r="E3001" s="50"/>
      <c r="F3001" s="50"/>
    </row>
    <row r="3002" spans="1:6">
      <c r="A3002" s="50" t="s">
        <v>4189</v>
      </c>
      <c r="B3002" s="50"/>
      <c r="C3002" s="50" t="s">
        <v>4174</v>
      </c>
      <c r="D3002" s="50"/>
      <c r="E3002" s="50"/>
      <c r="F3002" s="50"/>
    </row>
    <row r="3003" spans="1:6">
      <c r="A3003" s="50" t="s">
        <v>4190</v>
      </c>
      <c r="B3003" s="50"/>
      <c r="C3003" s="50" t="s">
        <v>3825</v>
      </c>
      <c r="D3003" s="50"/>
      <c r="E3003" s="50"/>
      <c r="F3003" s="50"/>
    </row>
    <row r="3004" spans="1:6">
      <c r="A3004" s="50" t="s">
        <v>4191</v>
      </c>
      <c r="B3004" s="50"/>
      <c r="C3004" s="50" t="s">
        <v>3825</v>
      </c>
      <c r="D3004" s="50"/>
      <c r="E3004" s="50"/>
      <c r="F3004" s="50"/>
    </row>
    <row r="3005" spans="1:6">
      <c r="A3005" s="50" t="s">
        <v>4192</v>
      </c>
      <c r="B3005" s="50"/>
      <c r="C3005" s="50" t="s">
        <v>3825</v>
      </c>
      <c r="D3005" s="50"/>
      <c r="E3005" s="50"/>
      <c r="F3005" s="50"/>
    </row>
    <row r="3006" spans="1:6">
      <c r="A3006" s="50" t="s">
        <v>4193</v>
      </c>
      <c r="B3006" s="50"/>
      <c r="C3006" s="50" t="s">
        <v>3825</v>
      </c>
      <c r="D3006" s="50"/>
      <c r="E3006" s="50"/>
      <c r="F3006" s="50"/>
    </row>
    <row r="3007" spans="1:6">
      <c r="A3007" s="50" t="s">
        <v>4194</v>
      </c>
      <c r="B3007" s="50"/>
      <c r="C3007" s="50" t="s">
        <v>3825</v>
      </c>
      <c r="D3007" s="50"/>
      <c r="E3007" s="50"/>
      <c r="F3007" s="50"/>
    </row>
    <row r="3008" spans="1:6">
      <c r="A3008" s="50" t="s">
        <v>4195</v>
      </c>
      <c r="B3008" s="50"/>
      <c r="C3008" s="50" t="s">
        <v>3825</v>
      </c>
      <c r="D3008" s="50"/>
      <c r="E3008" s="50"/>
      <c r="F3008" s="50"/>
    </row>
    <row r="3009" spans="1:6">
      <c r="A3009" s="50" t="s">
        <v>4196</v>
      </c>
      <c r="B3009" s="50"/>
      <c r="C3009" s="50" t="s">
        <v>2632</v>
      </c>
      <c r="D3009" s="50"/>
      <c r="E3009" s="50"/>
      <c r="F3009" s="50"/>
    </row>
    <row r="3010" spans="1:6">
      <c r="A3010" s="50" t="s">
        <v>4197</v>
      </c>
      <c r="B3010" s="50"/>
      <c r="C3010" s="50" t="s">
        <v>2632</v>
      </c>
      <c r="D3010" s="50"/>
      <c r="E3010" s="50"/>
      <c r="F3010" s="50"/>
    </row>
    <row r="3011" spans="1:6">
      <c r="A3011" s="50" t="s">
        <v>4198</v>
      </c>
      <c r="B3011" s="50"/>
      <c r="C3011" s="50" t="s">
        <v>3825</v>
      </c>
      <c r="D3011" s="50"/>
      <c r="E3011" s="50"/>
      <c r="F3011" s="50"/>
    </row>
    <row r="3012" spans="1:6">
      <c r="A3012" s="50" t="s">
        <v>4199</v>
      </c>
      <c r="B3012" s="50"/>
      <c r="C3012" s="50" t="s">
        <v>4174</v>
      </c>
      <c r="D3012" s="50"/>
      <c r="E3012" s="50"/>
      <c r="F3012" s="50"/>
    </row>
    <row r="3013" spans="1:6">
      <c r="A3013" s="50" t="s">
        <v>4200</v>
      </c>
      <c r="B3013" s="50"/>
      <c r="C3013" s="50" t="s">
        <v>4174</v>
      </c>
      <c r="D3013" s="50"/>
      <c r="E3013" s="50"/>
      <c r="F3013" s="50"/>
    </row>
    <row r="3014" spans="1:6">
      <c r="A3014" s="50" t="s">
        <v>4201</v>
      </c>
      <c r="B3014" s="50"/>
      <c r="C3014" s="50" t="s">
        <v>1301</v>
      </c>
      <c r="D3014" s="50"/>
      <c r="E3014" s="50"/>
      <c r="F3014" s="50"/>
    </row>
    <row r="3015" spans="1:6">
      <c r="A3015" s="50" t="s">
        <v>4202</v>
      </c>
      <c r="B3015" s="50"/>
      <c r="C3015" s="50" t="s">
        <v>2632</v>
      </c>
      <c r="D3015" s="50"/>
      <c r="E3015" s="50"/>
      <c r="F3015" s="50"/>
    </row>
    <row r="3016" spans="1:6">
      <c r="A3016" s="50" t="s">
        <v>4203</v>
      </c>
      <c r="B3016" s="50"/>
      <c r="C3016" s="50" t="s">
        <v>2632</v>
      </c>
      <c r="D3016" s="50"/>
      <c r="E3016" s="50"/>
      <c r="F3016" s="50"/>
    </row>
    <row r="3017" spans="1:6">
      <c r="A3017" s="50" t="s">
        <v>4204</v>
      </c>
      <c r="B3017" s="50"/>
      <c r="C3017" s="50" t="s">
        <v>3825</v>
      </c>
      <c r="D3017" s="50"/>
      <c r="E3017" s="50"/>
      <c r="F3017" s="50"/>
    </row>
    <row r="3018" spans="1:6">
      <c r="A3018" s="50" t="s">
        <v>4205</v>
      </c>
      <c r="B3018" s="50"/>
      <c r="C3018" s="50" t="s">
        <v>3825</v>
      </c>
      <c r="D3018" s="50"/>
      <c r="E3018" s="50"/>
      <c r="F3018" s="50"/>
    </row>
    <row r="3019" spans="1:6">
      <c r="A3019" s="50" t="s">
        <v>4206</v>
      </c>
      <c r="B3019" s="50"/>
      <c r="C3019" s="50" t="s">
        <v>3825</v>
      </c>
      <c r="D3019" s="50"/>
      <c r="E3019" s="50"/>
      <c r="F3019" s="50"/>
    </row>
    <row r="3020" spans="1:6">
      <c r="A3020" s="50" t="s">
        <v>4207</v>
      </c>
      <c r="B3020" s="50"/>
      <c r="C3020" s="50" t="s">
        <v>4174</v>
      </c>
      <c r="D3020" s="50"/>
      <c r="E3020" s="50"/>
      <c r="F3020" s="50"/>
    </row>
    <row r="3021" spans="1:6">
      <c r="A3021" s="50" t="s">
        <v>4208</v>
      </c>
      <c r="B3021" s="50"/>
      <c r="C3021" s="50" t="s">
        <v>4174</v>
      </c>
      <c r="D3021" s="50"/>
      <c r="E3021" s="50"/>
      <c r="F3021" s="50"/>
    </row>
    <row r="3022" spans="1:6">
      <c r="A3022" s="50" t="s">
        <v>4209</v>
      </c>
      <c r="B3022" s="50"/>
      <c r="C3022" s="50" t="s">
        <v>4174</v>
      </c>
      <c r="D3022" s="50"/>
      <c r="E3022" s="50"/>
      <c r="F3022" s="50"/>
    </row>
    <row r="3023" spans="1:6">
      <c r="A3023" s="50" t="s">
        <v>4210</v>
      </c>
      <c r="B3023" s="50"/>
      <c r="C3023" s="50" t="s">
        <v>4174</v>
      </c>
      <c r="D3023" s="50"/>
      <c r="E3023" s="50"/>
      <c r="F3023" s="50"/>
    </row>
    <row r="3024" spans="1:6">
      <c r="A3024" s="50" t="s">
        <v>4211</v>
      </c>
      <c r="B3024" s="50"/>
      <c r="C3024" s="50" t="s">
        <v>1301</v>
      </c>
      <c r="D3024" s="50"/>
      <c r="E3024" s="50"/>
      <c r="F3024" s="50"/>
    </row>
    <row r="3025" spans="1:6">
      <c r="A3025" s="50" t="s">
        <v>4212</v>
      </c>
      <c r="B3025" s="50"/>
      <c r="C3025" s="50" t="s">
        <v>4174</v>
      </c>
      <c r="D3025" s="50"/>
      <c r="E3025" s="50"/>
      <c r="F3025" s="50"/>
    </row>
    <row r="3026" spans="1:6">
      <c r="A3026" s="50" t="s">
        <v>4213</v>
      </c>
      <c r="B3026" s="50"/>
      <c r="C3026" s="50" t="s">
        <v>3825</v>
      </c>
      <c r="D3026" s="50"/>
      <c r="E3026" s="50"/>
      <c r="F3026" s="50"/>
    </row>
    <row r="3027" spans="1:6">
      <c r="A3027" s="50" t="s">
        <v>4214</v>
      </c>
      <c r="B3027" s="50"/>
      <c r="C3027" s="50" t="s">
        <v>1132</v>
      </c>
      <c r="D3027" s="50"/>
      <c r="E3027" s="50"/>
      <c r="F3027" s="50"/>
    </row>
    <row r="3028" spans="1:6">
      <c r="A3028" s="50" t="s">
        <v>4215</v>
      </c>
      <c r="B3028" s="50"/>
      <c r="C3028" s="50" t="s">
        <v>2632</v>
      </c>
      <c r="D3028" s="50"/>
      <c r="E3028" s="50"/>
      <c r="F3028" s="50"/>
    </row>
    <row r="3029" spans="1:6">
      <c r="A3029" s="50" t="s">
        <v>4216</v>
      </c>
      <c r="B3029" s="50"/>
      <c r="C3029" s="50" t="s">
        <v>2632</v>
      </c>
      <c r="D3029" s="50"/>
      <c r="E3029" s="50"/>
      <c r="F3029" s="50"/>
    </row>
    <row r="3030" spans="1:6">
      <c r="A3030" s="50" t="s">
        <v>4217</v>
      </c>
      <c r="B3030" s="50"/>
      <c r="C3030" s="50" t="s">
        <v>3825</v>
      </c>
      <c r="D3030" s="50"/>
      <c r="E3030" s="50"/>
      <c r="F3030" s="50"/>
    </row>
    <row r="3031" spans="1:6">
      <c r="A3031" s="50" t="s">
        <v>4218</v>
      </c>
      <c r="B3031" s="50"/>
      <c r="C3031" s="50" t="s">
        <v>4174</v>
      </c>
      <c r="D3031" s="50"/>
      <c r="E3031" s="50"/>
      <c r="F3031" s="50"/>
    </row>
    <row r="3032" spans="1:6">
      <c r="A3032" s="50" t="s">
        <v>4219</v>
      </c>
      <c r="B3032" s="50"/>
      <c r="C3032" s="50" t="s">
        <v>3825</v>
      </c>
      <c r="D3032" s="50"/>
      <c r="E3032" s="50"/>
      <c r="F3032" s="50"/>
    </row>
    <row r="3033" spans="1:6">
      <c r="A3033" s="50" t="s">
        <v>4220</v>
      </c>
      <c r="B3033" s="50"/>
      <c r="C3033" s="50" t="s">
        <v>3825</v>
      </c>
      <c r="D3033" s="50"/>
      <c r="E3033" s="50"/>
      <c r="F3033" s="50"/>
    </row>
    <row r="3034" spans="1:6">
      <c r="A3034" s="50" t="s">
        <v>4221</v>
      </c>
      <c r="B3034" s="50"/>
      <c r="C3034" s="50" t="s">
        <v>4174</v>
      </c>
      <c r="D3034" s="50"/>
      <c r="E3034" s="50"/>
      <c r="F3034" s="50"/>
    </row>
    <row r="3035" spans="1:6">
      <c r="A3035" s="50" t="s">
        <v>4222</v>
      </c>
      <c r="B3035" s="50"/>
      <c r="C3035" s="50" t="s">
        <v>4174</v>
      </c>
      <c r="D3035" s="50"/>
      <c r="E3035" s="50"/>
      <c r="F3035" s="50"/>
    </row>
    <row r="3036" spans="1:6">
      <c r="A3036" s="50" t="s">
        <v>4223</v>
      </c>
      <c r="B3036" s="50"/>
      <c r="C3036" s="50" t="s">
        <v>2632</v>
      </c>
      <c r="D3036" s="50"/>
      <c r="E3036" s="50"/>
      <c r="F3036" s="50"/>
    </row>
    <row r="3037" spans="1:6">
      <c r="A3037" s="50" t="s">
        <v>4224</v>
      </c>
      <c r="B3037" s="50"/>
      <c r="C3037" s="50" t="s">
        <v>1301</v>
      </c>
      <c r="D3037" s="50"/>
      <c r="E3037" s="50"/>
      <c r="F3037" s="50"/>
    </row>
    <row r="3038" spans="1:6">
      <c r="A3038" s="50" t="s">
        <v>4225</v>
      </c>
      <c r="B3038" s="50"/>
      <c r="C3038" s="50" t="s">
        <v>4174</v>
      </c>
      <c r="D3038" s="50"/>
      <c r="E3038" s="50"/>
      <c r="F3038" s="50"/>
    </row>
    <row r="3039" spans="1:6">
      <c r="A3039" s="50" t="s">
        <v>4226</v>
      </c>
      <c r="B3039" s="50"/>
      <c r="C3039" s="50" t="s">
        <v>4174</v>
      </c>
      <c r="D3039" s="50"/>
      <c r="E3039" s="50"/>
      <c r="F3039" s="50"/>
    </row>
    <row r="3040" spans="1:6">
      <c r="A3040" s="50" t="s">
        <v>4227</v>
      </c>
      <c r="B3040" s="50"/>
      <c r="C3040" s="50" t="s">
        <v>4174</v>
      </c>
      <c r="D3040" s="50"/>
      <c r="E3040" s="50"/>
      <c r="F3040" s="50"/>
    </row>
    <row r="3041" spans="1:6">
      <c r="A3041" s="50" t="s">
        <v>4228</v>
      </c>
      <c r="B3041" s="50"/>
      <c r="C3041" s="50" t="s">
        <v>3825</v>
      </c>
      <c r="D3041" s="50"/>
      <c r="E3041" s="50"/>
      <c r="F3041" s="50"/>
    </row>
    <row r="3042" spans="1:6">
      <c r="A3042" s="50" t="s">
        <v>4229</v>
      </c>
      <c r="B3042" s="50"/>
      <c r="C3042" s="50" t="s">
        <v>1132</v>
      </c>
      <c r="D3042" s="50"/>
      <c r="E3042" s="50"/>
      <c r="F3042" s="50"/>
    </row>
    <row r="3043" spans="1:6">
      <c r="A3043" s="50" t="s">
        <v>4230</v>
      </c>
      <c r="B3043" s="50"/>
      <c r="C3043" s="50" t="s">
        <v>2632</v>
      </c>
      <c r="D3043" s="50"/>
      <c r="E3043" s="50"/>
      <c r="F3043" s="50"/>
    </row>
    <row r="3044" spans="1:6">
      <c r="A3044" s="50" t="s">
        <v>4231</v>
      </c>
      <c r="B3044" s="50"/>
      <c r="C3044" s="50" t="s">
        <v>2632</v>
      </c>
      <c r="D3044" s="50"/>
      <c r="E3044" s="50"/>
      <c r="F3044" s="50"/>
    </row>
    <row r="3045" spans="1:6">
      <c r="A3045" s="50" t="s">
        <v>4232</v>
      </c>
      <c r="B3045" s="50"/>
      <c r="C3045" s="50" t="s">
        <v>2632</v>
      </c>
      <c r="D3045" s="50"/>
      <c r="E3045" s="50"/>
      <c r="F3045" s="50"/>
    </row>
    <row r="3046" spans="1:6">
      <c r="A3046" s="50" t="s">
        <v>4233</v>
      </c>
      <c r="B3046" s="50"/>
      <c r="C3046" s="50" t="s">
        <v>4174</v>
      </c>
      <c r="D3046" s="50"/>
      <c r="E3046" s="50"/>
      <c r="F3046" s="50"/>
    </row>
    <row r="3047" spans="1:6">
      <c r="A3047" s="50" t="s">
        <v>4234</v>
      </c>
      <c r="B3047" s="50"/>
      <c r="C3047" s="50" t="s">
        <v>1132</v>
      </c>
      <c r="D3047" s="50"/>
      <c r="E3047" s="50"/>
      <c r="F3047" s="50"/>
    </row>
    <row r="3048" spans="1:6">
      <c r="A3048" s="50" t="s">
        <v>4235</v>
      </c>
      <c r="B3048" s="50"/>
      <c r="C3048" s="50" t="s">
        <v>1132</v>
      </c>
      <c r="D3048" s="50"/>
      <c r="E3048" s="50"/>
      <c r="F3048" s="50"/>
    </row>
    <row r="3049" spans="1:6">
      <c r="A3049" s="50" t="s">
        <v>4236</v>
      </c>
      <c r="B3049" s="50"/>
      <c r="C3049" s="50" t="s">
        <v>1132</v>
      </c>
      <c r="D3049" s="50"/>
      <c r="E3049" s="50"/>
      <c r="F3049" s="50"/>
    </row>
    <row r="3050" spans="1:6">
      <c r="A3050" s="50" t="s">
        <v>4237</v>
      </c>
      <c r="B3050" s="50"/>
      <c r="C3050" s="50" t="s">
        <v>2632</v>
      </c>
      <c r="D3050" s="50"/>
      <c r="E3050" s="50"/>
      <c r="F3050" s="50"/>
    </row>
    <row r="3051" spans="1:6">
      <c r="A3051" s="50" t="s">
        <v>4238</v>
      </c>
      <c r="B3051" s="50"/>
      <c r="C3051" s="50" t="s">
        <v>1301</v>
      </c>
      <c r="D3051" s="50"/>
      <c r="E3051" s="50"/>
      <c r="F3051" s="50"/>
    </row>
    <row r="3052" spans="1:6">
      <c r="A3052" s="50" t="s">
        <v>4239</v>
      </c>
      <c r="B3052" s="50"/>
      <c r="C3052" s="50" t="s">
        <v>1301</v>
      </c>
      <c r="D3052" s="50"/>
      <c r="E3052" s="50"/>
      <c r="F3052" s="50"/>
    </row>
    <row r="3053" spans="1:6">
      <c r="A3053" s="50" t="s">
        <v>4240</v>
      </c>
      <c r="B3053" s="50"/>
      <c r="C3053" s="50" t="s">
        <v>4174</v>
      </c>
      <c r="D3053" s="50"/>
      <c r="E3053" s="50"/>
      <c r="F3053" s="50"/>
    </row>
    <row r="3054" spans="1:6">
      <c r="A3054" s="50" t="s">
        <v>4241</v>
      </c>
      <c r="B3054" s="50"/>
      <c r="C3054" s="50" t="s">
        <v>1301</v>
      </c>
      <c r="D3054" s="50"/>
      <c r="E3054" s="50"/>
      <c r="F3054" s="50"/>
    </row>
    <row r="3055" spans="1:6">
      <c r="A3055" s="50" t="s">
        <v>4242</v>
      </c>
      <c r="B3055" s="50"/>
      <c r="C3055" s="50" t="s">
        <v>1301</v>
      </c>
      <c r="D3055" s="50"/>
      <c r="E3055" s="50"/>
      <c r="F3055" s="50"/>
    </row>
    <row r="3056" spans="1:6">
      <c r="A3056" s="50" t="s">
        <v>4243</v>
      </c>
      <c r="B3056" s="50"/>
      <c r="C3056" s="50" t="s">
        <v>1301</v>
      </c>
      <c r="D3056" s="50"/>
      <c r="E3056" s="50"/>
      <c r="F3056" s="50"/>
    </row>
    <row r="3057" spans="1:6">
      <c r="A3057" s="50" t="s">
        <v>4244</v>
      </c>
      <c r="B3057" s="50"/>
      <c r="C3057" s="50" t="s">
        <v>4174</v>
      </c>
      <c r="D3057" s="50"/>
      <c r="E3057" s="50"/>
      <c r="F3057" s="50"/>
    </row>
    <row r="3058" spans="1:6">
      <c r="A3058" s="50" t="s">
        <v>4245</v>
      </c>
      <c r="B3058" s="50"/>
      <c r="C3058" s="50" t="s">
        <v>1132</v>
      </c>
      <c r="D3058" s="50"/>
      <c r="E3058" s="50"/>
      <c r="F3058" s="50"/>
    </row>
    <row r="3059" spans="1:6">
      <c r="A3059" s="50" t="s">
        <v>4246</v>
      </c>
      <c r="B3059" s="50"/>
      <c r="C3059" s="50" t="s">
        <v>1301</v>
      </c>
      <c r="D3059" s="50"/>
      <c r="E3059" s="50"/>
      <c r="F3059" s="50"/>
    </row>
    <row r="3060" spans="1:6">
      <c r="A3060" s="50" t="s">
        <v>4247</v>
      </c>
      <c r="B3060" s="50"/>
      <c r="C3060" s="50" t="s">
        <v>4174</v>
      </c>
      <c r="D3060" s="50"/>
      <c r="E3060" s="50"/>
      <c r="F3060" s="50"/>
    </row>
    <row r="3061" spans="1:6">
      <c r="A3061" s="50" t="s">
        <v>4248</v>
      </c>
      <c r="B3061" s="50"/>
      <c r="C3061" s="50" t="s">
        <v>1301</v>
      </c>
      <c r="D3061" s="50"/>
      <c r="E3061" s="50"/>
      <c r="F3061" s="50"/>
    </row>
    <row r="3062" spans="1:6">
      <c r="A3062" s="50" t="s">
        <v>4249</v>
      </c>
      <c r="B3062" s="50"/>
      <c r="C3062" s="50" t="s">
        <v>1301</v>
      </c>
      <c r="D3062" s="50"/>
      <c r="E3062" s="50"/>
      <c r="F3062" s="50"/>
    </row>
    <row r="3063" spans="1:6">
      <c r="A3063" s="50" t="s">
        <v>4250</v>
      </c>
      <c r="B3063" s="50"/>
      <c r="C3063" s="50" t="s">
        <v>1301</v>
      </c>
      <c r="D3063" s="50"/>
      <c r="E3063" s="50"/>
      <c r="F3063" s="50"/>
    </row>
    <row r="3064" spans="1:6">
      <c r="A3064" s="50" t="s">
        <v>4251</v>
      </c>
      <c r="B3064" s="50"/>
      <c r="C3064" s="50" t="s">
        <v>1301</v>
      </c>
      <c r="D3064" s="50"/>
      <c r="E3064" s="50"/>
      <c r="F3064" s="50"/>
    </row>
    <row r="3065" spans="1:6">
      <c r="A3065" s="50" t="s">
        <v>4252</v>
      </c>
      <c r="B3065" s="50"/>
      <c r="C3065" s="50" t="s">
        <v>1301</v>
      </c>
      <c r="D3065" s="50"/>
      <c r="E3065" s="50"/>
      <c r="F3065" s="50"/>
    </row>
    <row r="3066" spans="1:6">
      <c r="A3066" s="50" t="s">
        <v>4253</v>
      </c>
      <c r="B3066" s="50"/>
      <c r="C3066" s="50" t="s">
        <v>1301</v>
      </c>
      <c r="D3066" s="50"/>
      <c r="E3066" s="50"/>
      <c r="F3066" s="50"/>
    </row>
    <row r="3067" spans="1:6">
      <c r="A3067" s="50" t="s">
        <v>4254</v>
      </c>
      <c r="B3067" s="50"/>
      <c r="C3067" s="50" t="s">
        <v>1301</v>
      </c>
      <c r="D3067" s="50"/>
      <c r="E3067" s="50"/>
      <c r="F3067" s="50"/>
    </row>
    <row r="3068" spans="1:6">
      <c r="A3068" s="50" t="s">
        <v>4255</v>
      </c>
      <c r="B3068" s="50"/>
      <c r="C3068" s="50" t="s">
        <v>1301</v>
      </c>
      <c r="D3068" s="50"/>
      <c r="E3068" s="50"/>
      <c r="F3068" s="50"/>
    </row>
    <row r="3069" spans="1:6">
      <c r="A3069" s="50" t="s">
        <v>4256</v>
      </c>
      <c r="B3069" s="50"/>
      <c r="C3069" s="50" t="s">
        <v>1301</v>
      </c>
      <c r="D3069" s="50"/>
      <c r="E3069" s="50"/>
      <c r="F3069" s="50"/>
    </row>
    <row r="3070" spans="1:6">
      <c r="A3070" s="50" t="s">
        <v>4257</v>
      </c>
      <c r="B3070" s="50"/>
      <c r="C3070" s="50" t="s">
        <v>1301</v>
      </c>
      <c r="D3070" s="50"/>
      <c r="E3070" s="50"/>
      <c r="F3070" s="50"/>
    </row>
    <row r="3071" spans="1:6">
      <c r="A3071" s="50" t="s">
        <v>4258</v>
      </c>
      <c r="B3071" s="50"/>
      <c r="C3071" s="50" t="s">
        <v>1301</v>
      </c>
      <c r="D3071" s="50"/>
      <c r="E3071" s="50"/>
      <c r="F3071" s="50"/>
    </row>
    <row r="3072" spans="1:6">
      <c r="A3072" s="50" t="s">
        <v>4259</v>
      </c>
      <c r="B3072" s="50"/>
      <c r="C3072" s="50" t="s">
        <v>1301</v>
      </c>
      <c r="D3072" s="50"/>
      <c r="E3072" s="50"/>
      <c r="F3072" s="50"/>
    </row>
    <row r="3073" spans="1:6">
      <c r="A3073" s="50" t="s">
        <v>4260</v>
      </c>
      <c r="B3073" s="50"/>
      <c r="C3073" s="50" t="s">
        <v>1301</v>
      </c>
      <c r="D3073" s="50"/>
      <c r="E3073" s="50"/>
      <c r="F3073" s="50"/>
    </row>
    <row r="3074" spans="1:6">
      <c r="A3074" s="50" t="s">
        <v>4261</v>
      </c>
      <c r="B3074" s="50"/>
      <c r="C3074" s="50" t="s">
        <v>1132</v>
      </c>
      <c r="D3074" s="50"/>
      <c r="E3074" s="50"/>
      <c r="F3074" s="50"/>
    </row>
    <row r="3075" spans="1:6">
      <c r="A3075" s="50" t="s">
        <v>4262</v>
      </c>
      <c r="B3075" s="50"/>
      <c r="C3075" s="50" t="s">
        <v>1301</v>
      </c>
      <c r="D3075" s="50"/>
      <c r="E3075" s="50"/>
      <c r="F3075" s="50"/>
    </row>
    <row r="3076" spans="1:6">
      <c r="A3076" s="50" t="s">
        <v>4263</v>
      </c>
      <c r="B3076" s="50"/>
      <c r="C3076" s="50" t="s">
        <v>1301</v>
      </c>
      <c r="D3076" s="50"/>
      <c r="E3076" s="50"/>
      <c r="F3076" s="50"/>
    </row>
    <row r="3077" spans="1:6">
      <c r="A3077" s="50" t="s">
        <v>4264</v>
      </c>
      <c r="B3077" s="50"/>
      <c r="C3077" s="50" t="s">
        <v>1301</v>
      </c>
      <c r="D3077" s="50"/>
      <c r="E3077" s="50"/>
      <c r="F3077" s="50"/>
    </row>
    <row r="3078" spans="1:6">
      <c r="A3078" s="50" t="s">
        <v>4265</v>
      </c>
      <c r="B3078" s="50"/>
      <c r="C3078" s="50" t="s">
        <v>1301</v>
      </c>
      <c r="D3078" s="50"/>
      <c r="E3078" s="50"/>
      <c r="F3078" s="50"/>
    </row>
    <row r="3079" spans="1:6">
      <c r="A3079" s="50" t="s">
        <v>4266</v>
      </c>
      <c r="B3079" s="50"/>
      <c r="C3079" s="50" t="s">
        <v>1301</v>
      </c>
      <c r="D3079" s="50"/>
      <c r="E3079" s="50"/>
      <c r="F3079" s="50"/>
    </row>
    <row r="3080" spans="1:6">
      <c r="A3080" s="50" t="s">
        <v>4267</v>
      </c>
      <c r="B3080" s="50"/>
      <c r="C3080" s="50" t="s">
        <v>1301</v>
      </c>
      <c r="D3080" s="50"/>
      <c r="E3080" s="50"/>
      <c r="F3080" s="50"/>
    </row>
    <row r="3081" spans="1:6">
      <c r="A3081" s="50" t="s">
        <v>4268</v>
      </c>
      <c r="B3081" s="50"/>
      <c r="C3081" s="50" t="s">
        <v>1301</v>
      </c>
      <c r="D3081" s="50"/>
      <c r="E3081" s="50"/>
      <c r="F3081" s="50"/>
    </row>
    <row r="3082" spans="1:6">
      <c r="A3082" s="50" t="s">
        <v>4269</v>
      </c>
      <c r="B3082" s="50"/>
      <c r="C3082" s="50" t="s">
        <v>1301</v>
      </c>
      <c r="D3082" s="50"/>
      <c r="E3082" s="50"/>
      <c r="F3082" s="50"/>
    </row>
    <row r="3083" spans="1:6">
      <c r="A3083" s="50" t="s">
        <v>4270</v>
      </c>
      <c r="B3083" s="50"/>
      <c r="C3083" s="50" t="s">
        <v>1301</v>
      </c>
      <c r="D3083" s="50"/>
      <c r="E3083" s="50"/>
      <c r="F3083" s="50"/>
    </row>
    <row r="3084" spans="1:6">
      <c r="A3084" s="50" t="s">
        <v>4271</v>
      </c>
      <c r="B3084" s="50"/>
      <c r="C3084" s="50" t="s">
        <v>1301</v>
      </c>
      <c r="D3084" s="50"/>
      <c r="E3084" s="50"/>
      <c r="F3084" s="50"/>
    </row>
    <row r="3085" spans="1:6">
      <c r="A3085" s="50" t="s">
        <v>4272</v>
      </c>
      <c r="B3085" s="50"/>
      <c r="C3085" s="50" t="s">
        <v>1301</v>
      </c>
      <c r="D3085" s="50"/>
      <c r="E3085" s="50"/>
      <c r="F3085" s="50"/>
    </row>
    <row r="3086" spans="1:6">
      <c r="A3086" s="50" t="s">
        <v>4273</v>
      </c>
      <c r="B3086" s="50"/>
      <c r="C3086" s="50" t="s">
        <v>1301</v>
      </c>
      <c r="D3086" s="50"/>
      <c r="E3086" s="50"/>
      <c r="F3086" s="50"/>
    </row>
    <row r="3087" spans="1:6">
      <c r="A3087" s="50" t="s">
        <v>4274</v>
      </c>
      <c r="B3087" s="50"/>
      <c r="C3087" s="50" t="s">
        <v>1301</v>
      </c>
      <c r="D3087" s="50"/>
      <c r="E3087" s="50"/>
      <c r="F3087" s="50"/>
    </row>
    <row r="3088" spans="1:6">
      <c r="A3088" s="50" t="s">
        <v>4275</v>
      </c>
      <c r="B3088" s="50"/>
      <c r="C3088" s="50" t="s">
        <v>1301</v>
      </c>
      <c r="D3088" s="50"/>
      <c r="E3088" s="50"/>
      <c r="F3088" s="50"/>
    </row>
    <row r="3089" spans="1:6">
      <c r="A3089" s="50" t="s">
        <v>4276</v>
      </c>
      <c r="B3089" s="50"/>
      <c r="C3089" s="50" t="s">
        <v>1301</v>
      </c>
      <c r="D3089" s="50"/>
      <c r="E3089" s="50"/>
      <c r="F3089" s="50"/>
    </row>
    <row r="3090" spans="1:6">
      <c r="A3090" s="50" t="s">
        <v>4277</v>
      </c>
      <c r="B3090" s="50"/>
      <c r="C3090" s="50" t="s">
        <v>1301</v>
      </c>
      <c r="D3090" s="50"/>
      <c r="E3090" s="50"/>
      <c r="F3090" s="50"/>
    </row>
    <row r="3091" spans="1:6">
      <c r="A3091" s="50" t="s">
        <v>4278</v>
      </c>
      <c r="B3091" s="50"/>
      <c r="C3091" s="50" t="s">
        <v>1301</v>
      </c>
      <c r="D3091" s="50"/>
      <c r="E3091" s="50"/>
      <c r="F3091" s="50"/>
    </row>
    <row r="3092" spans="1:6">
      <c r="A3092" s="50" t="s">
        <v>4279</v>
      </c>
      <c r="B3092" s="50"/>
      <c r="C3092" s="50" t="s">
        <v>1301</v>
      </c>
      <c r="D3092" s="50"/>
      <c r="E3092" s="50"/>
      <c r="F3092" s="50"/>
    </row>
    <row r="3093" spans="1:6">
      <c r="A3093" s="50" t="s">
        <v>4280</v>
      </c>
      <c r="B3093" s="50"/>
      <c r="C3093" s="50" t="s">
        <v>1301</v>
      </c>
      <c r="D3093" s="50"/>
      <c r="E3093" s="50"/>
      <c r="F3093" s="50"/>
    </row>
    <row r="3094" spans="1:6">
      <c r="A3094" s="50" t="s">
        <v>4281</v>
      </c>
      <c r="B3094" s="50"/>
      <c r="C3094" s="50" t="s">
        <v>1301</v>
      </c>
      <c r="D3094" s="50"/>
      <c r="E3094" s="50"/>
      <c r="F3094" s="50"/>
    </row>
    <row r="3095" spans="1:6">
      <c r="A3095" s="50" t="s">
        <v>4282</v>
      </c>
      <c r="B3095" s="50"/>
      <c r="C3095" s="50" t="s">
        <v>1301</v>
      </c>
      <c r="D3095" s="50"/>
      <c r="E3095" s="50"/>
      <c r="F3095" s="50"/>
    </row>
    <row r="3096" spans="1:6">
      <c r="A3096" s="50" t="s">
        <v>4283</v>
      </c>
      <c r="B3096" s="50"/>
      <c r="C3096" s="50" t="s">
        <v>1301</v>
      </c>
      <c r="D3096" s="50"/>
      <c r="E3096" s="50"/>
      <c r="F3096" s="50"/>
    </row>
    <row r="3097" spans="1:6">
      <c r="A3097" s="50" t="s">
        <v>4284</v>
      </c>
      <c r="B3097" s="50"/>
      <c r="C3097" s="50" t="s">
        <v>1301</v>
      </c>
      <c r="D3097" s="50"/>
      <c r="E3097" s="50"/>
      <c r="F3097" s="50"/>
    </row>
    <row r="3098" spans="1:6">
      <c r="A3098" s="50" t="s">
        <v>4285</v>
      </c>
      <c r="B3098" s="50"/>
      <c r="C3098" s="50" t="s">
        <v>1301</v>
      </c>
      <c r="D3098" s="50"/>
      <c r="E3098" s="50"/>
      <c r="F3098" s="50"/>
    </row>
    <row r="3099" spans="1:6">
      <c r="A3099" s="50" t="s">
        <v>4286</v>
      </c>
      <c r="B3099" s="50"/>
      <c r="C3099" s="50" t="s">
        <v>1301</v>
      </c>
      <c r="D3099" s="50"/>
      <c r="E3099" s="50"/>
      <c r="F3099" s="50"/>
    </row>
    <row r="3100" spans="1:6">
      <c r="A3100" s="50" t="s">
        <v>4287</v>
      </c>
      <c r="B3100" s="50"/>
      <c r="C3100" s="50" t="s">
        <v>1301</v>
      </c>
      <c r="D3100" s="50"/>
      <c r="E3100" s="50"/>
      <c r="F3100" s="50"/>
    </row>
    <row r="3101" spans="1:6">
      <c r="A3101" s="50" t="s">
        <v>4288</v>
      </c>
      <c r="B3101" s="50"/>
      <c r="C3101" s="50" t="s">
        <v>1301</v>
      </c>
      <c r="D3101" s="50"/>
      <c r="E3101" s="50"/>
      <c r="F3101" s="50"/>
    </row>
    <row r="3102" spans="1:6">
      <c r="A3102" s="50" t="s">
        <v>4289</v>
      </c>
      <c r="B3102" s="50"/>
      <c r="C3102" s="50" t="s">
        <v>1301</v>
      </c>
      <c r="D3102" s="50"/>
      <c r="E3102" s="50"/>
      <c r="F3102" s="50"/>
    </row>
    <row r="3103" spans="1:6">
      <c r="A3103" s="50" t="s">
        <v>4290</v>
      </c>
      <c r="B3103" s="50"/>
      <c r="C3103" s="50" t="s">
        <v>1301</v>
      </c>
      <c r="D3103" s="50"/>
      <c r="E3103" s="50"/>
      <c r="F3103" s="50"/>
    </row>
    <row r="3104" spans="1:6">
      <c r="A3104" s="50" t="s">
        <v>4291</v>
      </c>
      <c r="B3104" s="50"/>
      <c r="C3104" s="50" t="s">
        <v>1301</v>
      </c>
      <c r="D3104" s="50"/>
      <c r="E3104" s="50"/>
      <c r="F3104" s="50"/>
    </row>
    <row r="3105" spans="1:6">
      <c r="A3105" s="50" t="s">
        <v>4292</v>
      </c>
      <c r="B3105" s="50"/>
      <c r="C3105" s="50" t="s">
        <v>1301</v>
      </c>
      <c r="D3105" s="50"/>
      <c r="E3105" s="50"/>
      <c r="F3105" s="50"/>
    </row>
    <row r="3106" spans="1:6">
      <c r="A3106" s="50" t="s">
        <v>4293</v>
      </c>
      <c r="B3106" s="50"/>
      <c r="C3106" s="50" t="s">
        <v>1301</v>
      </c>
      <c r="D3106" s="50"/>
      <c r="E3106" s="50"/>
      <c r="F3106" s="50"/>
    </row>
    <row r="3107" spans="1:6">
      <c r="A3107" s="50" t="s">
        <v>4294</v>
      </c>
      <c r="B3107" s="50"/>
      <c r="C3107" s="50" t="s">
        <v>1301</v>
      </c>
      <c r="D3107" s="50"/>
      <c r="E3107" s="50"/>
      <c r="F3107" s="50"/>
    </row>
    <row r="3108" spans="1:6">
      <c r="A3108" s="50" t="s">
        <v>4295</v>
      </c>
      <c r="B3108" s="50"/>
      <c r="C3108" s="50" t="s">
        <v>1301</v>
      </c>
      <c r="D3108" s="50"/>
      <c r="E3108" s="50"/>
      <c r="F3108" s="50"/>
    </row>
    <row r="3109" spans="1:6">
      <c r="A3109" s="50" t="s">
        <v>4296</v>
      </c>
      <c r="B3109" s="50"/>
      <c r="C3109" s="50" t="s">
        <v>1301</v>
      </c>
      <c r="D3109" s="50"/>
      <c r="E3109" s="50"/>
      <c r="F3109" s="50"/>
    </row>
    <row r="3110" spans="1:6">
      <c r="A3110" s="50" t="s">
        <v>4297</v>
      </c>
      <c r="B3110" s="50"/>
      <c r="C3110" s="50" t="s">
        <v>1301</v>
      </c>
      <c r="D3110" s="50"/>
      <c r="E3110" s="50"/>
      <c r="F3110" s="50"/>
    </row>
    <row r="3111" spans="1:6">
      <c r="A3111" s="50" t="s">
        <v>4298</v>
      </c>
      <c r="B3111" s="50"/>
      <c r="C3111" s="50" t="s">
        <v>1301</v>
      </c>
      <c r="D3111" s="50"/>
      <c r="E3111" s="50"/>
      <c r="F3111" s="50"/>
    </row>
    <row r="3112" spans="1:6">
      <c r="A3112" s="50" t="s">
        <v>4299</v>
      </c>
      <c r="B3112" s="50"/>
      <c r="C3112" s="50" t="s">
        <v>1301</v>
      </c>
      <c r="D3112" s="50"/>
      <c r="E3112" s="50"/>
      <c r="F3112" s="50"/>
    </row>
    <row r="3113" spans="1:6">
      <c r="A3113" s="50" t="s">
        <v>4300</v>
      </c>
      <c r="B3113" s="50"/>
      <c r="C3113" s="50" t="s">
        <v>1301</v>
      </c>
      <c r="D3113" s="50"/>
      <c r="E3113" s="50"/>
      <c r="F3113" s="50"/>
    </row>
    <row r="3114" spans="1:6">
      <c r="A3114" s="50" t="s">
        <v>4301</v>
      </c>
      <c r="B3114" s="50"/>
      <c r="C3114" s="50" t="s">
        <v>1301</v>
      </c>
      <c r="D3114" s="50"/>
      <c r="E3114" s="50"/>
      <c r="F3114" s="50"/>
    </row>
    <row r="3115" spans="1:6">
      <c r="A3115" s="50" t="s">
        <v>4302</v>
      </c>
      <c r="B3115" s="50"/>
      <c r="C3115" s="50" t="s">
        <v>1301</v>
      </c>
      <c r="D3115" s="50"/>
      <c r="E3115" s="50"/>
      <c r="F3115" s="50"/>
    </row>
    <row r="3116" spans="1:6">
      <c r="A3116" s="50" t="s">
        <v>4303</v>
      </c>
      <c r="B3116" s="50"/>
      <c r="C3116" s="50" t="s">
        <v>1301</v>
      </c>
      <c r="D3116" s="50"/>
      <c r="E3116" s="50"/>
      <c r="F3116" s="50"/>
    </row>
    <row r="3117" spans="1:6">
      <c r="A3117" s="50" t="s">
        <v>4304</v>
      </c>
      <c r="B3117" s="50"/>
      <c r="C3117" s="50" t="s">
        <v>1301</v>
      </c>
      <c r="D3117" s="50"/>
      <c r="E3117" s="50"/>
      <c r="F3117" s="50"/>
    </row>
    <row r="3118" spans="1:6">
      <c r="A3118" s="50" t="s">
        <v>4305</v>
      </c>
      <c r="B3118" s="50"/>
      <c r="C3118" s="50" t="s">
        <v>1301</v>
      </c>
      <c r="D3118" s="50"/>
      <c r="E3118" s="50"/>
      <c r="F3118" s="50"/>
    </row>
    <row r="3119" spans="1:6">
      <c r="A3119" s="50" t="s">
        <v>4306</v>
      </c>
      <c r="B3119" s="50"/>
      <c r="C3119" s="50" t="s">
        <v>1132</v>
      </c>
      <c r="D3119" s="50"/>
      <c r="E3119" s="50"/>
      <c r="F3119" s="50"/>
    </row>
    <row r="3120" spans="1:6">
      <c r="A3120" s="50" t="s">
        <v>4307</v>
      </c>
      <c r="B3120" s="50"/>
      <c r="C3120" s="50" t="s">
        <v>1132</v>
      </c>
      <c r="D3120" s="50"/>
      <c r="E3120" s="50"/>
      <c r="F3120" s="50"/>
    </row>
    <row r="3121" spans="1:6">
      <c r="A3121" s="50" t="s">
        <v>4308</v>
      </c>
      <c r="B3121" s="50"/>
      <c r="C3121" s="50" t="s">
        <v>1132</v>
      </c>
      <c r="D3121" s="50"/>
      <c r="E3121" s="50"/>
      <c r="F3121" s="50"/>
    </row>
    <row r="3122" spans="1:6">
      <c r="A3122" s="50" t="s">
        <v>4309</v>
      </c>
      <c r="B3122" s="50"/>
      <c r="C3122" s="50" t="s">
        <v>1132</v>
      </c>
      <c r="D3122" s="50"/>
      <c r="E3122" s="50"/>
      <c r="F3122" s="50"/>
    </row>
    <row r="3123" spans="1:6">
      <c r="A3123" s="50" t="s">
        <v>4310</v>
      </c>
      <c r="B3123" s="50"/>
      <c r="C3123" s="50" t="s">
        <v>1132</v>
      </c>
      <c r="D3123" s="50"/>
      <c r="E3123" s="50"/>
      <c r="F3123" s="50"/>
    </row>
    <row r="3124" spans="1:6">
      <c r="A3124" s="50" t="s">
        <v>4311</v>
      </c>
      <c r="B3124" s="50"/>
      <c r="C3124" s="50" t="s">
        <v>1132</v>
      </c>
      <c r="D3124" s="50"/>
      <c r="E3124" s="50"/>
      <c r="F3124" s="50"/>
    </row>
    <row r="3125" spans="1:6">
      <c r="A3125" s="50" t="s">
        <v>4312</v>
      </c>
      <c r="B3125" s="50"/>
      <c r="C3125" s="50" t="s">
        <v>1132</v>
      </c>
      <c r="D3125" s="50"/>
      <c r="E3125" s="50"/>
      <c r="F3125" s="50"/>
    </row>
    <row r="3126" spans="1:6">
      <c r="A3126" s="50" t="s">
        <v>4313</v>
      </c>
      <c r="B3126" s="50"/>
      <c r="C3126" s="50" t="s">
        <v>1132</v>
      </c>
      <c r="D3126" s="50"/>
      <c r="E3126" s="50"/>
      <c r="F3126" s="50"/>
    </row>
    <row r="3127" spans="1:6">
      <c r="A3127" s="50" t="s">
        <v>4314</v>
      </c>
      <c r="B3127" s="50"/>
      <c r="C3127" s="50" t="s">
        <v>1132</v>
      </c>
      <c r="D3127" s="50"/>
      <c r="E3127" s="50"/>
      <c r="F3127" s="50"/>
    </row>
    <row r="3128" spans="1:6">
      <c r="A3128" s="50" t="s">
        <v>4315</v>
      </c>
      <c r="B3128" s="50"/>
      <c r="C3128" s="50" t="s">
        <v>1132</v>
      </c>
      <c r="D3128" s="50"/>
      <c r="E3128" s="50"/>
      <c r="F3128" s="50"/>
    </row>
    <row r="3129" spans="1:6">
      <c r="A3129" s="50" t="s">
        <v>4316</v>
      </c>
      <c r="B3129" s="50"/>
      <c r="C3129" s="50" t="s">
        <v>1132</v>
      </c>
      <c r="D3129" s="50"/>
      <c r="E3129" s="50"/>
      <c r="F3129" s="50"/>
    </row>
    <row r="3130" spans="1:6">
      <c r="A3130" s="50" t="s">
        <v>4317</v>
      </c>
      <c r="B3130" s="50"/>
      <c r="C3130" s="50" t="s">
        <v>1132</v>
      </c>
      <c r="D3130" s="50"/>
      <c r="E3130" s="50"/>
      <c r="F3130" s="50"/>
    </row>
    <row r="3131" spans="1:6">
      <c r="A3131" s="50" t="s">
        <v>4318</v>
      </c>
      <c r="B3131" s="50"/>
      <c r="C3131" s="50" t="s">
        <v>1132</v>
      </c>
      <c r="D3131" s="50"/>
      <c r="E3131" s="50"/>
      <c r="F3131" s="50"/>
    </row>
    <row r="3132" spans="1:6">
      <c r="A3132" s="50" t="s">
        <v>4319</v>
      </c>
      <c r="B3132" s="50"/>
      <c r="C3132" s="50" t="s">
        <v>1132</v>
      </c>
      <c r="D3132" s="50"/>
      <c r="E3132" s="50"/>
      <c r="F3132" s="50"/>
    </row>
    <row r="3133" spans="1:6">
      <c r="A3133" s="50" t="s">
        <v>4320</v>
      </c>
      <c r="B3133" s="50"/>
      <c r="C3133" s="50" t="s">
        <v>1132</v>
      </c>
      <c r="D3133" s="50"/>
      <c r="E3133" s="50"/>
      <c r="F3133" s="50"/>
    </row>
    <row r="3134" spans="1:6">
      <c r="A3134" s="50" t="s">
        <v>4321</v>
      </c>
      <c r="B3134" s="50"/>
      <c r="C3134" s="50" t="s">
        <v>1132</v>
      </c>
      <c r="D3134" s="50"/>
      <c r="E3134" s="50"/>
      <c r="F3134" s="50"/>
    </row>
    <row r="3135" spans="1:6">
      <c r="A3135" s="50" t="s">
        <v>4322</v>
      </c>
      <c r="B3135" s="50"/>
      <c r="C3135" s="50" t="s">
        <v>1132</v>
      </c>
      <c r="D3135" s="50"/>
      <c r="E3135" s="50"/>
      <c r="F3135" s="50"/>
    </row>
    <row r="3136" spans="1:6">
      <c r="A3136" s="50" t="s">
        <v>4323</v>
      </c>
      <c r="B3136" s="50"/>
      <c r="C3136" s="50" t="s">
        <v>1132</v>
      </c>
      <c r="D3136" s="50"/>
      <c r="E3136" s="50"/>
      <c r="F3136" s="50"/>
    </row>
    <row r="3137" spans="1:6">
      <c r="A3137" s="50" t="s">
        <v>4324</v>
      </c>
      <c r="B3137" s="50"/>
      <c r="C3137" s="50" t="s">
        <v>1132</v>
      </c>
      <c r="D3137" s="50"/>
      <c r="E3137" s="50"/>
      <c r="F3137" s="50"/>
    </row>
    <row r="3138" spans="1:6">
      <c r="A3138" s="50" t="s">
        <v>4325</v>
      </c>
      <c r="B3138" s="50"/>
      <c r="C3138" s="50" t="s">
        <v>1132</v>
      </c>
      <c r="D3138" s="50"/>
      <c r="E3138" s="50"/>
      <c r="F3138" s="50"/>
    </row>
    <row r="3139" spans="1:6">
      <c r="A3139" s="50" t="s">
        <v>4326</v>
      </c>
      <c r="B3139" s="50"/>
      <c r="C3139" s="50" t="s">
        <v>1132</v>
      </c>
      <c r="D3139" s="50"/>
      <c r="E3139" s="50"/>
      <c r="F3139" s="50"/>
    </row>
    <row r="3140" spans="1:6">
      <c r="A3140" s="50" t="s">
        <v>4327</v>
      </c>
      <c r="B3140" s="50"/>
      <c r="C3140" s="50" t="s">
        <v>1132</v>
      </c>
      <c r="D3140" s="50"/>
      <c r="E3140" s="50"/>
      <c r="F3140" s="50"/>
    </row>
    <row r="3141" spans="1:6">
      <c r="A3141" s="50" t="s">
        <v>4328</v>
      </c>
      <c r="B3141" s="50"/>
      <c r="C3141" s="50" t="s">
        <v>1132</v>
      </c>
      <c r="D3141" s="50"/>
      <c r="E3141" s="50"/>
      <c r="F3141" s="50"/>
    </row>
    <row r="3142" spans="1:6">
      <c r="A3142" s="50" t="s">
        <v>4329</v>
      </c>
      <c r="B3142" s="50"/>
      <c r="C3142" s="50" t="s">
        <v>1132</v>
      </c>
      <c r="D3142" s="50"/>
      <c r="E3142" s="50"/>
      <c r="F3142" s="50"/>
    </row>
    <row r="3143" spans="1:6">
      <c r="A3143" s="50" t="s">
        <v>4330</v>
      </c>
      <c r="B3143" s="50"/>
      <c r="C3143" s="50" t="s">
        <v>1132</v>
      </c>
      <c r="D3143" s="50"/>
      <c r="E3143" s="50"/>
      <c r="F3143" s="50"/>
    </row>
    <row r="3144" spans="1:6">
      <c r="A3144" s="50" t="s">
        <v>4331</v>
      </c>
      <c r="B3144" s="50"/>
      <c r="C3144" s="50" t="s">
        <v>1132</v>
      </c>
      <c r="D3144" s="50"/>
      <c r="E3144" s="50"/>
      <c r="F3144" s="50"/>
    </row>
    <row r="3145" spans="1:6">
      <c r="A3145" s="50" t="s">
        <v>4332</v>
      </c>
      <c r="B3145" s="50"/>
      <c r="C3145" s="50" t="s">
        <v>1132</v>
      </c>
      <c r="D3145" s="50"/>
      <c r="E3145" s="50"/>
      <c r="F3145" s="50"/>
    </row>
    <row r="3146" spans="1:6">
      <c r="A3146" s="50" t="s">
        <v>4333</v>
      </c>
      <c r="B3146" s="50"/>
      <c r="C3146" s="50" t="s">
        <v>1132</v>
      </c>
      <c r="D3146" s="50"/>
      <c r="E3146" s="50"/>
      <c r="F3146" s="50"/>
    </row>
    <row r="3147" spans="1:6">
      <c r="A3147" s="50" t="s">
        <v>4334</v>
      </c>
      <c r="B3147" s="50"/>
      <c r="C3147" s="50" t="s">
        <v>1132</v>
      </c>
      <c r="D3147" s="50"/>
      <c r="E3147" s="50"/>
      <c r="F3147" s="50"/>
    </row>
    <row r="3148" spans="1:6">
      <c r="A3148" s="50" t="s">
        <v>4335</v>
      </c>
      <c r="B3148" s="50"/>
      <c r="C3148" s="50" t="s">
        <v>4336</v>
      </c>
      <c r="D3148" s="50"/>
      <c r="E3148" s="50"/>
      <c r="F3148" s="50"/>
    </row>
    <row r="3149" spans="1:6">
      <c r="A3149" s="50" t="s">
        <v>4337</v>
      </c>
      <c r="B3149" s="50"/>
      <c r="C3149" s="50" t="s">
        <v>1132</v>
      </c>
      <c r="D3149" s="50"/>
      <c r="E3149" s="50"/>
      <c r="F3149" s="50"/>
    </row>
    <row r="3150" spans="1:6">
      <c r="A3150" s="50" t="s">
        <v>4338</v>
      </c>
      <c r="B3150" s="50"/>
      <c r="C3150" s="50" t="s">
        <v>1132</v>
      </c>
      <c r="D3150" s="50"/>
      <c r="E3150" s="50"/>
      <c r="F3150" s="50"/>
    </row>
    <row r="3151" spans="1:6">
      <c r="A3151" s="50" t="s">
        <v>4339</v>
      </c>
      <c r="B3151" s="50"/>
      <c r="C3151" s="50" t="s">
        <v>1132</v>
      </c>
      <c r="D3151" s="50"/>
      <c r="E3151" s="50"/>
      <c r="F3151" s="50"/>
    </row>
    <row r="3152" spans="1:6">
      <c r="A3152" s="50" t="s">
        <v>4340</v>
      </c>
      <c r="B3152" s="50"/>
      <c r="C3152" s="50" t="s">
        <v>1132</v>
      </c>
      <c r="D3152" s="50"/>
      <c r="E3152" s="50"/>
      <c r="F3152" s="50"/>
    </row>
    <row r="3153" spans="1:6">
      <c r="A3153" s="50" t="s">
        <v>4341</v>
      </c>
      <c r="B3153" s="50"/>
      <c r="C3153" s="50" t="s">
        <v>1132</v>
      </c>
      <c r="D3153" s="50"/>
      <c r="E3153" s="50"/>
      <c r="F3153" s="50"/>
    </row>
    <row r="3154" spans="1:6">
      <c r="A3154" s="50" t="s">
        <v>4342</v>
      </c>
      <c r="B3154" s="50"/>
      <c r="C3154" s="50" t="s">
        <v>1132</v>
      </c>
      <c r="D3154" s="50"/>
      <c r="E3154" s="50"/>
      <c r="F3154" s="50"/>
    </row>
    <row r="3155" spans="1:6">
      <c r="A3155" s="50" t="s">
        <v>4343</v>
      </c>
      <c r="B3155" s="50"/>
      <c r="C3155" s="50" t="s">
        <v>1132</v>
      </c>
      <c r="D3155" s="50"/>
      <c r="E3155" s="50"/>
      <c r="F3155" s="50"/>
    </row>
    <row r="3156" spans="1:6">
      <c r="A3156" s="50" t="s">
        <v>4344</v>
      </c>
      <c r="B3156" s="50"/>
      <c r="C3156" s="50" t="s">
        <v>1132</v>
      </c>
      <c r="D3156" s="50"/>
      <c r="E3156" s="50"/>
      <c r="F3156" s="50"/>
    </row>
    <row r="3157" spans="1:6">
      <c r="A3157" s="50" t="s">
        <v>4345</v>
      </c>
      <c r="B3157" s="50"/>
      <c r="C3157" s="50" t="s">
        <v>4336</v>
      </c>
      <c r="D3157" s="50"/>
      <c r="E3157" s="50"/>
      <c r="F3157" s="50"/>
    </row>
    <row r="3158" spans="1:6">
      <c r="A3158" s="50" t="s">
        <v>4346</v>
      </c>
      <c r="B3158" s="50"/>
      <c r="C3158" s="50" t="s">
        <v>4336</v>
      </c>
      <c r="D3158" s="50"/>
      <c r="E3158" s="50"/>
      <c r="F3158" s="50"/>
    </row>
    <row r="3159" spans="1:6">
      <c r="A3159" s="50" t="s">
        <v>4347</v>
      </c>
      <c r="B3159" s="50"/>
      <c r="C3159" s="50" t="s">
        <v>1132</v>
      </c>
      <c r="D3159" s="50"/>
      <c r="E3159" s="50"/>
      <c r="F3159" s="50"/>
    </row>
    <row r="3160" spans="1:6">
      <c r="A3160" s="50" t="s">
        <v>4348</v>
      </c>
      <c r="B3160" s="50"/>
      <c r="C3160" s="50" t="s">
        <v>4336</v>
      </c>
      <c r="D3160" s="50"/>
      <c r="E3160" s="50"/>
      <c r="F3160" s="50"/>
    </row>
    <row r="3161" spans="1:6">
      <c r="A3161" s="50" t="s">
        <v>4349</v>
      </c>
      <c r="B3161" s="50"/>
      <c r="C3161" s="50" t="s">
        <v>4336</v>
      </c>
      <c r="D3161" s="50"/>
      <c r="E3161" s="50"/>
      <c r="F3161" s="50"/>
    </row>
    <row r="3162" spans="1:6">
      <c r="A3162" s="50" t="s">
        <v>4350</v>
      </c>
      <c r="B3162" s="50"/>
      <c r="C3162" s="50" t="s">
        <v>4336</v>
      </c>
      <c r="D3162" s="50"/>
      <c r="E3162" s="50"/>
      <c r="F3162" s="50"/>
    </row>
    <row r="3163" spans="1:6">
      <c r="A3163" s="50" t="s">
        <v>4351</v>
      </c>
      <c r="B3163" s="50"/>
      <c r="C3163" s="50" t="s">
        <v>4336</v>
      </c>
      <c r="D3163" s="50"/>
      <c r="E3163" s="50"/>
      <c r="F3163" s="50"/>
    </row>
    <row r="3164" spans="1:6">
      <c r="A3164" s="50" t="s">
        <v>4352</v>
      </c>
      <c r="B3164" s="50"/>
      <c r="C3164" s="50" t="s">
        <v>4336</v>
      </c>
      <c r="D3164" s="50"/>
      <c r="E3164" s="50"/>
      <c r="F3164" s="50"/>
    </row>
    <row r="3165" spans="1:6">
      <c r="A3165" s="50" t="s">
        <v>4353</v>
      </c>
      <c r="B3165" s="50"/>
      <c r="C3165" s="50" t="s">
        <v>4336</v>
      </c>
      <c r="D3165" s="50"/>
      <c r="E3165" s="50"/>
      <c r="F3165" s="50"/>
    </row>
    <row r="3166" spans="1:6">
      <c r="A3166" s="50" t="s">
        <v>4354</v>
      </c>
      <c r="B3166" s="50"/>
      <c r="C3166" s="50" t="s">
        <v>4336</v>
      </c>
      <c r="D3166" s="50"/>
      <c r="E3166" s="50"/>
      <c r="F3166" s="50"/>
    </row>
    <row r="3167" spans="1:6">
      <c r="A3167" s="50" t="s">
        <v>4355</v>
      </c>
      <c r="B3167" s="50"/>
      <c r="C3167" s="50" t="s">
        <v>4336</v>
      </c>
      <c r="D3167" s="50"/>
      <c r="E3167" s="50"/>
      <c r="F3167" s="50"/>
    </row>
    <row r="3168" spans="1:6">
      <c r="A3168" s="50" t="s">
        <v>4356</v>
      </c>
      <c r="B3168" s="50"/>
      <c r="C3168" s="50" t="s">
        <v>4336</v>
      </c>
      <c r="D3168" s="50"/>
      <c r="E3168" s="50"/>
      <c r="F3168" s="50"/>
    </row>
    <row r="3169" spans="1:6">
      <c r="A3169" s="50" t="s">
        <v>4357</v>
      </c>
      <c r="B3169" s="50"/>
      <c r="C3169" s="50" t="s">
        <v>4336</v>
      </c>
      <c r="D3169" s="50"/>
      <c r="E3169" s="50"/>
      <c r="F3169" s="50"/>
    </row>
    <row r="3170" spans="1:6">
      <c r="A3170" s="50" t="s">
        <v>4358</v>
      </c>
      <c r="B3170" s="50"/>
      <c r="C3170" s="50" t="s">
        <v>4336</v>
      </c>
      <c r="D3170" s="50"/>
      <c r="E3170" s="50"/>
      <c r="F3170" s="50"/>
    </row>
    <row r="3171" spans="1:6">
      <c r="A3171" s="50" t="s">
        <v>4359</v>
      </c>
      <c r="B3171" s="50"/>
      <c r="C3171" s="50" t="s">
        <v>4336</v>
      </c>
      <c r="D3171" s="50"/>
      <c r="E3171" s="50"/>
      <c r="F3171" s="50"/>
    </row>
    <row r="3172" spans="1:6">
      <c r="A3172" s="50" t="s">
        <v>4360</v>
      </c>
      <c r="B3172" s="50"/>
      <c r="C3172" s="50" t="s">
        <v>1132</v>
      </c>
      <c r="D3172" s="50"/>
      <c r="E3172" s="50"/>
      <c r="F3172" s="50"/>
    </row>
    <row r="3173" spans="1:6">
      <c r="A3173" s="50" t="s">
        <v>4361</v>
      </c>
      <c r="B3173" s="50"/>
      <c r="C3173" s="50" t="s">
        <v>4336</v>
      </c>
      <c r="D3173" s="50"/>
      <c r="E3173" s="50"/>
      <c r="F3173" s="50"/>
    </row>
    <row r="3174" spans="1:6">
      <c r="A3174" s="50" t="s">
        <v>4362</v>
      </c>
      <c r="B3174" s="50"/>
      <c r="C3174" s="50" t="s">
        <v>3390</v>
      </c>
      <c r="D3174" s="50"/>
      <c r="E3174" s="50"/>
      <c r="F3174" s="50"/>
    </row>
    <row r="3175" spans="1:6">
      <c r="A3175" s="50" t="s">
        <v>4363</v>
      </c>
      <c r="B3175" s="50"/>
      <c r="C3175" s="50" t="s">
        <v>1230</v>
      </c>
      <c r="D3175" s="50"/>
      <c r="E3175" s="50"/>
      <c r="F3175" s="50"/>
    </row>
    <row r="3176" spans="1:6">
      <c r="A3176" s="50" t="s">
        <v>4364</v>
      </c>
      <c r="B3176" s="50"/>
      <c r="C3176" s="50" t="s">
        <v>4365</v>
      </c>
      <c r="D3176" s="50"/>
      <c r="E3176" s="50"/>
      <c r="F3176" s="50"/>
    </row>
    <row r="3177" spans="1:6">
      <c r="A3177" s="50" t="s">
        <v>4366</v>
      </c>
      <c r="B3177" s="50"/>
      <c r="C3177" s="50" t="s">
        <v>4365</v>
      </c>
      <c r="D3177" s="50"/>
      <c r="E3177" s="50"/>
      <c r="F3177" s="50"/>
    </row>
    <row r="3178" spans="1:6">
      <c r="A3178" s="50" t="s">
        <v>4367</v>
      </c>
      <c r="B3178" s="50"/>
      <c r="C3178" s="50" t="s">
        <v>4365</v>
      </c>
      <c r="D3178" s="50"/>
      <c r="E3178" s="50"/>
      <c r="F3178" s="50"/>
    </row>
    <row r="3179" spans="1:6">
      <c r="A3179" s="50" t="s">
        <v>4368</v>
      </c>
      <c r="B3179" s="50"/>
      <c r="C3179" s="50" t="s">
        <v>1230</v>
      </c>
      <c r="D3179" s="50"/>
      <c r="E3179" s="50"/>
      <c r="F3179" s="50"/>
    </row>
    <row r="3180" spans="1:6">
      <c r="A3180" s="50" t="s">
        <v>4369</v>
      </c>
      <c r="B3180" s="50"/>
      <c r="C3180" s="50" t="s">
        <v>1230</v>
      </c>
      <c r="D3180" s="50"/>
      <c r="E3180" s="50"/>
      <c r="F3180" s="50"/>
    </row>
    <row r="3181" spans="1:6">
      <c r="A3181" s="50" t="s">
        <v>4370</v>
      </c>
      <c r="B3181" s="50"/>
      <c r="C3181" s="50" t="s">
        <v>1230</v>
      </c>
      <c r="D3181" s="50"/>
      <c r="E3181" s="50"/>
      <c r="F3181" s="50"/>
    </row>
    <row r="3182" spans="1:6">
      <c r="A3182" s="50" t="s">
        <v>4371</v>
      </c>
      <c r="B3182" s="50"/>
      <c r="C3182" s="50" t="s">
        <v>1230</v>
      </c>
      <c r="D3182" s="50"/>
      <c r="E3182" s="50"/>
      <c r="F3182" s="50"/>
    </row>
    <row r="3183" spans="1:6">
      <c r="A3183" s="50" t="s">
        <v>4372</v>
      </c>
      <c r="B3183" s="50"/>
      <c r="C3183" s="50" t="s">
        <v>1230</v>
      </c>
      <c r="D3183" s="50"/>
      <c r="E3183" s="50"/>
      <c r="F3183" s="50"/>
    </row>
    <row r="3184" spans="1:6">
      <c r="A3184" s="50" t="s">
        <v>4373</v>
      </c>
      <c r="B3184" s="50"/>
      <c r="C3184" s="50" t="s">
        <v>2476</v>
      </c>
      <c r="D3184" s="50"/>
      <c r="E3184" s="50"/>
      <c r="F3184" s="50"/>
    </row>
    <row r="3185" spans="1:6">
      <c r="A3185" s="50" t="s">
        <v>4374</v>
      </c>
      <c r="B3185" s="50"/>
      <c r="C3185" s="50" t="s">
        <v>2476</v>
      </c>
      <c r="D3185" s="50"/>
      <c r="E3185" s="50"/>
      <c r="F3185" s="50"/>
    </row>
    <row r="3186" spans="1:6">
      <c r="A3186" s="50" t="s">
        <v>4375</v>
      </c>
      <c r="B3186" s="50"/>
      <c r="C3186" s="50" t="s">
        <v>2476</v>
      </c>
      <c r="D3186" s="50"/>
      <c r="E3186" s="50"/>
      <c r="F3186" s="50"/>
    </row>
    <row r="3187" spans="1:6">
      <c r="A3187" s="50" t="s">
        <v>4376</v>
      </c>
      <c r="B3187" s="50"/>
      <c r="C3187" s="50" t="s">
        <v>2476</v>
      </c>
      <c r="D3187" s="50"/>
      <c r="E3187" s="50"/>
      <c r="F3187" s="50"/>
    </row>
    <row r="3188" spans="1:6">
      <c r="A3188" s="50" t="s">
        <v>4377</v>
      </c>
      <c r="B3188" s="50"/>
      <c r="C3188" s="50" t="s">
        <v>4365</v>
      </c>
      <c r="D3188" s="50"/>
      <c r="E3188" s="50"/>
      <c r="F3188" s="50"/>
    </row>
    <row r="3189" spans="1:6">
      <c r="A3189" s="50" t="s">
        <v>4378</v>
      </c>
      <c r="B3189" s="50"/>
      <c r="C3189" s="50" t="s">
        <v>4365</v>
      </c>
      <c r="D3189" s="50"/>
      <c r="E3189" s="50"/>
      <c r="F3189" s="50"/>
    </row>
    <row r="3190" spans="1:6">
      <c r="A3190" s="50" t="s">
        <v>4379</v>
      </c>
      <c r="B3190" s="50"/>
      <c r="C3190" s="50" t="s">
        <v>4365</v>
      </c>
      <c r="D3190" s="50"/>
      <c r="E3190" s="50"/>
      <c r="F3190" s="50"/>
    </row>
    <row r="3191" spans="1:6">
      <c r="A3191" s="50" t="s">
        <v>4380</v>
      </c>
      <c r="B3191" s="50"/>
      <c r="C3191" s="50" t="s">
        <v>4365</v>
      </c>
      <c r="D3191" s="50"/>
      <c r="E3191" s="50"/>
      <c r="F3191" s="50"/>
    </row>
    <row r="3192" spans="1:6">
      <c r="A3192" s="50" t="s">
        <v>4381</v>
      </c>
      <c r="B3192" s="50"/>
      <c r="C3192" s="50" t="s">
        <v>4365</v>
      </c>
      <c r="D3192" s="50"/>
      <c r="E3192" s="50"/>
      <c r="F3192" s="50"/>
    </row>
    <row r="3193" spans="1:6">
      <c r="A3193" s="50" t="s">
        <v>4382</v>
      </c>
      <c r="B3193" s="50"/>
      <c r="C3193" s="50" t="s">
        <v>4365</v>
      </c>
      <c r="D3193" s="50"/>
      <c r="E3193" s="50"/>
      <c r="F3193" s="50"/>
    </row>
    <row r="3194" spans="1:6">
      <c r="A3194" s="50" t="s">
        <v>4383</v>
      </c>
      <c r="B3194" s="50"/>
      <c r="C3194" s="50" t="s">
        <v>2267</v>
      </c>
      <c r="D3194" s="50"/>
      <c r="E3194" s="50"/>
      <c r="F3194" s="50"/>
    </row>
    <row r="3195" spans="1:6">
      <c r="A3195" s="50" t="s">
        <v>4384</v>
      </c>
      <c r="B3195" s="50"/>
      <c r="C3195" s="50" t="s">
        <v>2267</v>
      </c>
      <c r="D3195" s="50"/>
      <c r="E3195" s="50"/>
      <c r="F3195" s="50"/>
    </row>
    <row r="3196" spans="1:6">
      <c r="A3196" s="50" t="s">
        <v>4385</v>
      </c>
      <c r="B3196" s="50"/>
      <c r="C3196" s="50" t="s">
        <v>2267</v>
      </c>
      <c r="D3196" s="50"/>
      <c r="E3196" s="50"/>
      <c r="F3196" s="50"/>
    </row>
    <row r="3197" spans="1:6">
      <c r="A3197" s="50" t="s">
        <v>4386</v>
      </c>
      <c r="B3197" s="50"/>
      <c r="C3197" s="50" t="s">
        <v>2267</v>
      </c>
      <c r="D3197" s="50"/>
      <c r="E3197" s="50"/>
      <c r="F3197" s="50"/>
    </row>
    <row r="3198" spans="1:6">
      <c r="A3198" s="50" t="s">
        <v>4387</v>
      </c>
      <c r="B3198" s="50"/>
      <c r="C3198" s="50" t="s">
        <v>2267</v>
      </c>
      <c r="D3198" s="50"/>
      <c r="E3198" s="50"/>
      <c r="F3198" s="50"/>
    </row>
    <row r="3199" spans="1:6">
      <c r="A3199" s="50" t="s">
        <v>4388</v>
      </c>
      <c r="B3199" s="50"/>
      <c r="C3199" s="50" t="s">
        <v>2476</v>
      </c>
      <c r="D3199" s="50"/>
      <c r="E3199" s="50"/>
      <c r="F3199" s="50"/>
    </row>
    <row r="3200" spans="1:6">
      <c r="A3200" s="50" t="s">
        <v>4389</v>
      </c>
      <c r="B3200" s="50"/>
      <c r="C3200" s="50" t="s">
        <v>2476</v>
      </c>
      <c r="D3200" s="50"/>
      <c r="E3200" s="50"/>
      <c r="F3200" s="50"/>
    </row>
    <row r="3201" spans="1:6">
      <c r="A3201" s="50" t="s">
        <v>4390</v>
      </c>
      <c r="B3201" s="50"/>
      <c r="C3201" s="50" t="s">
        <v>2476</v>
      </c>
      <c r="D3201" s="50"/>
      <c r="E3201" s="50"/>
      <c r="F3201" s="50"/>
    </row>
    <row r="3202" spans="1:6">
      <c r="A3202" s="50" t="s">
        <v>4391</v>
      </c>
      <c r="B3202" s="50"/>
      <c r="C3202" s="50" t="s">
        <v>2476</v>
      </c>
      <c r="D3202" s="50"/>
      <c r="E3202" s="50"/>
      <c r="F3202" s="50"/>
    </row>
    <row r="3203" spans="1:6">
      <c r="A3203" s="50" t="s">
        <v>4392</v>
      </c>
      <c r="B3203" s="50"/>
      <c r="C3203" s="50" t="s">
        <v>2476</v>
      </c>
      <c r="D3203" s="50"/>
      <c r="E3203" s="50"/>
      <c r="F3203" s="50"/>
    </row>
    <row r="3204" spans="1:6">
      <c r="A3204" s="50" t="s">
        <v>4393</v>
      </c>
      <c r="B3204" s="50"/>
      <c r="C3204" s="50" t="s">
        <v>2476</v>
      </c>
      <c r="D3204" s="50"/>
      <c r="E3204" s="50"/>
      <c r="F3204" s="50"/>
    </row>
    <row r="3205" spans="1:6">
      <c r="A3205" s="50" t="s">
        <v>4394</v>
      </c>
      <c r="B3205" s="50"/>
      <c r="C3205" s="50" t="s">
        <v>3390</v>
      </c>
      <c r="D3205" s="50"/>
      <c r="E3205" s="50"/>
      <c r="F3205" s="50"/>
    </row>
    <row r="3206" spans="1:6">
      <c r="A3206" s="50" t="s">
        <v>4395</v>
      </c>
      <c r="B3206" s="50"/>
      <c r="C3206" s="50" t="s">
        <v>3390</v>
      </c>
      <c r="D3206" s="50"/>
      <c r="E3206" s="50"/>
      <c r="F3206" s="50"/>
    </row>
    <row r="3207" spans="1:6">
      <c r="A3207" s="50" t="s">
        <v>4396</v>
      </c>
      <c r="B3207" s="50"/>
      <c r="C3207" s="50" t="s">
        <v>2476</v>
      </c>
      <c r="D3207" s="50"/>
      <c r="E3207" s="50"/>
      <c r="F3207" s="50"/>
    </row>
    <row r="3208" spans="1:6">
      <c r="A3208" s="50" t="s">
        <v>4397</v>
      </c>
      <c r="B3208" s="50"/>
      <c r="C3208" s="50" t="s">
        <v>3390</v>
      </c>
      <c r="D3208" s="50"/>
      <c r="E3208" s="50"/>
      <c r="F3208" s="50"/>
    </row>
    <row r="3209" spans="1:6">
      <c r="A3209" s="50" t="s">
        <v>4398</v>
      </c>
      <c r="B3209" s="50"/>
      <c r="C3209" s="50" t="s">
        <v>3390</v>
      </c>
      <c r="D3209" s="50"/>
      <c r="E3209" s="50"/>
      <c r="F3209" s="50"/>
    </row>
    <row r="3210" spans="1:6">
      <c r="A3210" s="50" t="s">
        <v>4399</v>
      </c>
      <c r="B3210" s="50"/>
      <c r="C3210" s="50" t="s">
        <v>3390</v>
      </c>
      <c r="D3210" s="50"/>
      <c r="E3210" s="50"/>
      <c r="F3210" s="50"/>
    </row>
    <row r="3211" spans="1:6">
      <c r="A3211" s="50" t="s">
        <v>4400</v>
      </c>
      <c r="B3211" s="50"/>
      <c r="C3211" s="50" t="s">
        <v>3390</v>
      </c>
      <c r="D3211" s="50"/>
      <c r="E3211" s="50"/>
      <c r="F3211" s="50"/>
    </row>
    <row r="3212" spans="1:6">
      <c r="A3212" s="50" t="s">
        <v>4401</v>
      </c>
      <c r="B3212" s="50"/>
      <c r="C3212" s="50" t="s">
        <v>3390</v>
      </c>
      <c r="D3212" s="50"/>
      <c r="E3212" s="50"/>
      <c r="F3212" s="50"/>
    </row>
    <row r="3213" spans="1:6">
      <c r="A3213" s="50" t="s">
        <v>4402</v>
      </c>
      <c r="B3213" s="50"/>
      <c r="C3213" s="50" t="s">
        <v>3390</v>
      </c>
      <c r="D3213" s="50"/>
      <c r="E3213" s="50"/>
      <c r="F3213" s="50"/>
    </row>
    <row r="3214" spans="1:6">
      <c r="A3214" s="50" t="s">
        <v>4403</v>
      </c>
      <c r="B3214" s="50"/>
      <c r="C3214" s="50" t="s">
        <v>3390</v>
      </c>
      <c r="D3214" s="50"/>
      <c r="E3214" s="50"/>
      <c r="F3214" s="50"/>
    </row>
    <row r="3215" spans="1:6">
      <c r="A3215" s="50" t="s">
        <v>4404</v>
      </c>
      <c r="B3215" s="50"/>
      <c r="C3215" s="50" t="s">
        <v>3390</v>
      </c>
      <c r="D3215" s="50"/>
      <c r="E3215" s="50"/>
      <c r="F3215" s="50"/>
    </row>
    <row r="3216" spans="1:6">
      <c r="A3216" s="50" t="s">
        <v>4405</v>
      </c>
      <c r="B3216" s="50"/>
      <c r="C3216" s="50" t="s">
        <v>1230</v>
      </c>
      <c r="D3216" s="50"/>
      <c r="E3216" s="50"/>
      <c r="F3216" s="50"/>
    </row>
    <row r="3217" spans="1:6">
      <c r="A3217" s="50" t="s">
        <v>4406</v>
      </c>
      <c r="B3217" s="50"/>
      <c r="C3217" s="50" t="s">
        <v>2476</v>
      </c>
      <c r="D3217" s="50"/>
      <c r="E3217" s="50"/>
      <c r="F3217" s="50"/>
    </row>
    <row r="3218" spans="1:6">
      <c r="A3218" s="50" t="s">
        <v>4407</v>
      </c>
      <c r="B3218" s="50"/>
      <c r="C3218" s="50" t="s">
        <v>2476</v>
      </c>
      <c r="D3218" s="50"/>
      <c r="E3218" s="50"/>
      <c r="F3218" s="50"/>
    </row>
    <row r="3219" spans="1:6">
      <c r="A3219" s="50" t="s">
        <v>4408</v>
      </c>
      <c r="B3219" s="50"/>
      <c r="C3219" s="50" t="s">
        <v>4365</v>
      </c>
      <c r="D3219" s="50"/>
      <c r="E3219" s="50"/>
      <c r="F3219" s="50"/>
    </row>
    <row r="3220" spans="1:6">
      <c r="A3220" s="50" t="s">
        <v>4409</v>
      </c>
      <c r="B3220" s="50"/>
      <c r="C3220" s="50" t="s">
        <v>4365</v>
      </c>
      <c r="D3220" s="50"/>
      <c r="E3220" s="50"/>
      <c r="F3220" s="50"/>
    </row>
    <row r="3221" spans="1:6">
      <c r="A3221" s="50" t="s">
        <v>4410</v>
      </c>
      <c r="B3221" s="50"/>
      <c r="C3221" s="50" t="s">
        <v>4365</v>
      </c>
      <c r="D3221" s="50"/>
      <c r="E3221" s="50"/>
      <c r="F3221" s="50"/>
    </row>
    <row r="3222" spans="1:6">
      <c r="A3222" s="50" t="s">
        <v>4411</v>
      </c>
      <c r="B3222" s="50"/>
      <c r="C3222" s="50" t="s">
        <v>2267</v>
      </c>
      <c r="D3222" s="50"/>
      <c r="E3222" s="50"/>
      <c r="F3222" s="50"/>
    </row>
    <row r="3223" spans="1:6">
      <c r="A3223" s="50" t="s">
        <v>4412</v>
      </c>
      <c r="B3223" s="50"/>
      <c r="C3223" s="50" t="s">
        <v>4365</v>
      </c>
      <c r="D3223" s="50"/>
      <c r="E3223" s="50"/>
      <c r="F3223" s="50"/>
    </row>
    <row r="3224" spans="1:6">
      <c r="A3224" s="50" t="s">
        <v>4413</v>
      </c>
      <c r="B3224" s="50"/>
      <c r="C3224" s="50" t="s">
        <v>2267</v>
      </c>
      <c r="D3224" s="50"/>
      <c r="E3224" s="50"/>
      <c r="F3224" s="50"/>
    </row>
    <row r="3225" spans="1:6">
      <c r="A3225" s="50" t="s">
        <v>4414</v>
      </c>
      <c r="B3225" s="50"/>
      <c r="C3225" s="50" t="s">
        <v>4365</v>
      </c>
      <c r="D3225" s="50"/>
      <c r="E3225" s="50"/>
      <c r="F3225" s="50"/>
    </row>
    <row r="3226" spans="1:6">
      <c r="A3226" s="50" t="s">
        <v>4415</v>
      </c>
      <c r="B3226" s="50"/>
      <c r="C3226" s="50" t="s">
        <v>2267</v>
      </c>
      <c r="D3226" s="50"/>
      <c r="E3226" s="50"/>
      <c r="F3226" s="50"/>
    </row>
    <row r="3227" spans="1:6">
      <c r="A3227" s="50" t="s">
        <v>4416</v>
      </c>
      <c r="B3227" s="50"/>
      <c r="C3227" s="50" t="s">
        <v>2267</v>
      </c>
      <c r="D3227" s="50"/>
      <c r="E3227" s="50"/>
      <c r="F3227" s="50"/>
    </row>
    <row r="3228" spans="1:6">
      <c r="A3228" s="50" t="s">
        <v>4417</v>
      </c>
      <c r="B3228" s="50"/>
      <c r="C3228" s="50" t="s">
        <v>4365</v>
      </c>
      <c r="D3228" s="50"/>
      <c r="E3228" s="50"/>
      <c r="F3228" s="50"/>
    </row>
    <row r="3229" spans="1:6">
      <c r="A3229" s="50" t="s">
        <v>4418</v>
      </c>
      <c r="B3229" s="50"/>
      <c r="C3229" s="50" t="s">
        <v>3390</v>
      </c>
      <c r="D3229" s="50"/>
      <c r="E3229" s="50"/>
      <c r="F3229" s="50"/>
    </row>
    <row r="3230" spans="1:6">
      <c r="A3230" s="50" t="s">
        <v>4419</v>
      </c>
      <c r="B3230" s="50"/>
      <c r="C3230" s="50" t="s">
        <v>2267</v>
      </c>
      <c r="D3230" s="50"/>
      <c r="E3230" s="50"/>
      <c r="F3230" s="50"/>
    </row>
    <row r="3231" spans="1:6">
      <c r="A3231" s="50" t="s">
        <v>4420</v>
      </c>
      <c r="B3231" s="50"/>
      <c r="C3231" s="50" t="s">
        <v>4365</v>
      </c>
      <c r="D3231" s="50"/>
      <c r="E3231" s="50"/>
      <c r="F3231" s="50"/>
    </row>
    <row r="3232" spans="1:6">
      <c r="A3232" s="50" t="s">
        <v>4421</v>
      </c>
      <c r="B3232" s="50"/>
      <c r="C3232" s="50" t="s">
        <v>2267</v>
      </c>
      <c r="D3232" s="50"/>
      <c r="E3232" s="50"/>
      <c r="F3232" s="50"/>
    </row>
    <row r="3233" spans="1:6">
      <c r="A3233" s="50" t="s">
        <v>4422</v>
      </c>
      <c r="B3233" s="50"/>
      <c r="C3233" s="50" t="s">
        <v>4365</v>
      </c>
      <c r="D3233" s="50"/>
      <c r="E3233" s="50"/>
      <c r="F3233" s="50"/>
    </row>
    <row r="3234" spans="1:6">
      <c r="A3234" s="50" t="s">
        <v>4423</v>
      </c>
      <c r="B3234" s="50"/>
      <c r="C3234" s="50" t="s">
        <v>2267</v>
      </c>
      <c r="D3234" s="50"/>
      <c r="E3234" s="50"/>
      <c r="F3234" s="50"/>
    </row>
    <row r="3235" spans="1:6">
      <c r="A3235" s="50" t="s">
        <v>4424</v>
      </c>
      <c r="B3235" s="50"/>
      <c r="C3235" s="50" t="s">
        <v>2267</v>
      </c>
      <c r="D3235" s="50"/>
      <c r="E3235" s="50"/>
      <c r="F3235" s="50"/>
    </row>
    <row r="3236" spans="1:6">
      <c r="A3236" s="50" t="s">
        <v>4425</v>
      </c>
      <c r="B3236" s="50"/>
      <c r="C3236" s="50" t="s">
        <v>2267</v>
      </c>
      <c r="D3236" s="50"/>
      <c r="E3236" s="50"/>
      <c r="F3236" s="50"/>
    </row>
    <row r="3237" spans="1:6">
      <c r="A3237" s="50" t="s">
        <v>4426</v>
      </c>
      <c r="B3237" s="50"/>
      <c r="C3237" s="50" t="s">
        <v>4365</v>
      </c>
      <c r="D3237" s="50"/>
      <c r="E3237" s="50"/>
      <c r="F3237" s="50"/>
    </row>
    <row r="3238" spans="1:6">
      <c r="A3238" s="50" t="s">
        <v>4427</v>
      </c>
      <c r="B3238" s="50"/>
      <c r="C3238" s="50" t="s">
        <v>2267</v>
      </c>
      <c r="D3238" s="50"/>
      <c r="E3238" s="50"/>
      <c r="F3238" s="50"/>
    </row>
    <row r="3239" spans="1:6">
      <c r="A3239" s="50" t="s">
        <v>4428</v>
      </c>
      <c r="B3239" s="50"/>
      <c r="C3239" s="50" t="s">
        <v>4365</v>
      </c>
      <c r="D3239" s="50"/>
      <c r="E3239" s="50"/>
      <c r="F3239" s="50"/>
    </row>
    <row r="3240" spans="1:6">
      <c r="A3240" s="50" t="s">
        <v>4429</v>
      </c>
      <c r="B3240" s="50"/>
      <c r="C3240" s="50" t="s">
        <v>4365</v>
      </c>
      <c r="D3240" s="50"/>
      <c r="E3240" s="50"/>
      <c r="F3240" s="50"/>
    </row>
    <row r="3241" spans="1:6">
      <c r="A3241" s="50" t="s">
        <v>4430</v>
      </c>
      <c r="B3241" s="50"/>
      <c r="C3241" s="50" t="s">
        <v>2476</v>
      </c>
      <c r="D3241" s="50"/>
      <c r="E3241" s="50"/>
      <c r="F3241" s="50"/>
    </row>
    <row r="3242" spans="1:6">
      <c r="A3242" s="50" t="s">
        <v>4431</v>
      </c>
      <c r="B3242" s="50"/>
      <c r="C3242" s="50" t="s">
        <v>2476</v>
      </c>
      <c r="D3242" s="50"/>
      <c r="E3242" s="50"/>
      <c r="F3242" s="50"/>
    </row>
    <row r="3243" spans="1:6">
      <c r="A3243" s="50" t="s">
        <v>4432</v>
      </c>
      <c r="B3243" s="50"/>
      <c r="C3243" s="50" t="s">
        <v>2267</v>
      </c>
      <c r="D3243" s="50"/>
      <c r="E3243" s="50"/>
      <c r="F3243" s="50"/>
    </row>
    <row r="3244" spans="1:6">
      <c r="A3244" s="50" t="s">
        <v>4433</v>
      </c>
      <c r="B3244" s="50"/>
      <c r="C3244" s="50" t="s">
        <v>2267</v>
      </c>
      <c r="D3244" s="50"/>
      <c r="E3244" s="50"/>
      <c r="F3244" s="50"/>
    </row>
    <row r="3245" spans="1:6">
      <c r="A3245" s="50" t="s">
        <v>4434</v>
      </c>
      <c r="B3245" s="50"/>
      <c r="C3245" s="50" t="s">
        <v>1230</v>
      </c>
      <c r="D3245" s="50"/>
      <c r="E3245" s="50"/>
      <c r="F3245" s="50"/>
    </row>
    <row r="3246" spans="1:6">
      <c r="A3246" s="50" t="s">
        <v>4435</v>
      </c>
      <c r="B3246" s="50"/>
      <c r="C3246" s="50" t="s">
        <v>1230</v>
      </c>
      <c r="D3246" s="50"/>
      <c r="E3246" s="50"/>
      <c r="F3246" s="50"/>
    </row>
    <row r="3247" spans="1:6">
      <c r="A3247" s="50" t="s">
        <v>4436</v>
      </c>
      <c r="B3247" s="50"/>
      <c r="C3247" s="50" t="s">
        <v>1230</v>
      </c>
      <c r="D3247" s="50"/>
      <c r="E3247" s="50"/>
      <c r="F3247" s="50"/>
    </row>
    <row r="3248" spans="1:6">
      <c r="A3248" s="50" t="s">
        <v>4437</v>
      </c>
      <c r="B3248" s="50"/>
      <c r="C3248" s="50" t="s">
        <v>1157</v>
      </c>
      <c r="D3248" s="50"/>
      <c r="E3248" s="50"/>
      <c r="F3248" s="50"/>
    </row>
    <row r="3249" spans="1:6">
      <c r="A3249" s="50" t="s">
        <v>4438</v>
      </c>
      <c r="B3249" s="50"/>
      <c r="C3249" s="50" t="s">
        <v>1230</v>
      </c>
      <c r="D3249" s="50"/>
      <c r="E3249" s="50"/>
      <c r="F3249" s="50"/>
    </row>
    <row r="3250" spans="1:6">
      <c r="A3250" s="50" t="s">
        <v>4439</v>
      </c>
      <c r="B3250" s="50"/>
      <c r="C3250" s="50" t="s">
        <v>2476</v>
      </c>
      <c r="D3250" s="50"/>
      <c r="E3250" s="50"/>
      <c r="F3250" s="50"/>
    </row>
    <row r="3251" spans="1:6">
      <c r="A3251" s="50" t="s">
        <v>4440</v>
      </c>
      <c r="B3251" s="50"/>
      <c r="C3251" s="50" t="s">
        <v>1230</v>
      </c>
      <c r="D3251" s="50"/>
      <c r="E3251" s="50"/>
      <c r="F3251" s="50"/>
    </row>
    <row r="3252" spans="1:6">
      <c r="A3252" s="50" t="s">
        <v>4441</v>
      </c>
      <c r="B3252" s="50"/>
      <c r="C3252" s="50" t="s">
        <v>2476</v>
      </c>
      <c r="D3252" s="50"/>
      <c r="E3252" s="50"/>
      <c r="F3252" s="50"/>
    </row>
    <row r="3253" spans="1:6">
      <c r="A3253" s="50" t="s">
        <v>4442</v>
      </c>
      <c r="B3253" s="50"/>
      <c r="C3253" s="50" t="s">
        <v>1157</v>
      </c>
      <c r="D3253" s="50"/>
      <c r="E3253" s="50"/>
      <c r="F3253" s="50"/>
    </row>
    <row r="3254" spans="1:6">
      <c r="A3254" s="50" t="s">
        <v>4443</v>
      </c>
      <c r="B3254" s="50"/>
      <c r="C3254" s="50" t="s">
        <v>1230</v>
      </c>
      <c r="D3254" s="50"/>
      <c r="E3254" s="50"/>
      <c r="F3254" s="50"/>
    </row>
    <row r="3255" spans="1:6">
      <c r="A3255" s="50" t="s">
        <v>4444</v>
      </c>
      <c r="B3255" s="50"/>
      <c r="C3255" s="50" t="s">
        <v>1230</v>
      </c>
      <c r="D3255" s="50"/>
      <c r="E3255" s="50"/>
      <c r="F3255" s="50"/>
    </row>
    <row r="3256" spans="1:6">
      <c r="A3256" s="50" t="s">
        <v>4445</v>
      </c>
      <c r="B3256" s="50"/>
      <c r="C3256" s="50" t="s">
        <v>1230</v>
      </c>
      <c r="D3256" s="50"/>
      <c r="E3256" s="50"/>
      <c r="F3256" s="50"/>
    </row>
    <row r="3257" spans="1:6">
      <c r="A3257" s="50" t="s">
        <v>4446</v>
      </c>
      <c r="B3257" s="50"/>
      <c r="C3257" s="50" t="s">
        <v>1230</v>
      </c>
      <c r="D3257" s="50"/>
      <c r="E3257" s="50"/>
      <c r="F3257" s="50"/>
    </row>
    <row r="3258" spans="1:6">
      <c r="A3258" s="50" t="s">
        <v>4447</v>
      </c>
      <c r="B3258" s="50"/>
      <c r="C3258" s="50" t="s">
        <v>1230</v>
      </c>
      <c r="D3258" s="50"/>
      <c r="E3258" s="50"/>
      <c r="F3258" s="50"/>
    </row>
    <row r="3259" spans="1:6">
      <c r="A3259" s="50" t="s">
        <v>4448</v>
      </c>
      <c r="B3259" s="50"/>
      <c r="C3259" s="50" t="s">
        <v>1230</v>
      </c>
      <c r="D3259" s="50"/>
      <c r="E3259" s="50"/>
      <c r="F3259" s="50"/>
    </row>
    <row r="3260" spans="1:6">
      <c r="A3260" s="50" t="s">
        <v>4449</v>
      </c>
      <c r="B3260" s="50"/>
      <c r="C3260" s="50" t="s">
        <v>1230</v>
      </c>
      <c r="D3260" s="50"/>
      <c r="E3260" s="50"/>
      <c r="F3260" s="50"/>
    </row>
    <row r="3261" spans="1:6">
      <c r="A3261" s="50" t="s">
        <v>4450</v>
      </c>
      <c r="B3261" s="50"/>
      <c r="C3261" s="50" t="s">
        <v>1230</v>
      </c>
      <c r="D3261" s="50"/>
      <c r="E3261" s="50"/>
      <c r="F3261" s="50"/>
    </row>
    <row r="3262" spans="1:6">
      <c r="A3262" s="50" t="s">
        <v>4451</v>
      </c>
      <c r="B3262" s="50"/>
      <c r="C3262" s="50" t="s">
        <v>1230</v>
      </c>
      <c r="D3262" s="50"/>
      <c r="E3262" s="50"/>
      <c r="F3262" s="50"/>
    </row>
    <row r="3263" spans="1:6">
      <c r="A3263" s="50" t="s">
        <v>4452</v>
      </c>
      <c r="B3263" s="50"/>
      <c r="C3263" s="50" t="s">
        <v>1230</v>
      </c>
      <c r="D3263" s="50"/>
      <c r="E3263" s="50"/>
      <c r="F3263" s="50"/>
    </row>
    <row r="3264" spans="1:6">
      <c r="A3264" s="50" t="s">
        <v>4453</v>
      </c>
      <c r="B3264" s="50"/>
      <c r="C3264" s="50" t="s">
        <v>1230</v>
      </c>
      <c r="D3264" s="50"/>
      <c r="E3264" s="50"/>
      <c r="F3264" s="50"/>
    </row>
    <row r="3265" spans="1:6">
      <c r="A3265" s="50" t="s">
        <v>4454</v>
      </c>
      <c r="B3265" s="50"/>
      <c r="C3265" s="50" t="s">
        <v>1230</v>
      </c>
      <c r="D3265" s="50"/>
      <c r="E3265" s="50"/>
      <c r="F3265" s="50"/>
    </row>
    <row r="3266" spans="1:6">
      <c r="A3266" s="50" t="s">
        <v>4455</v>
      </c>
      <c r="B3266" s="50"/>
      <c r="C3266" s="50" t="s">
        <v>1230</v>
      </c>
      <c r="D3266" s="50"/>
      <c r="E3266" s="50"/>
      <c r="F3266" s="50"/>
    </row>
    <row r="3267" spans="1:6">
      <c r="A3267" s="50" t="s">
        <v>4456</v>
      </c>
      <c r="B3267" s="50"/>
      <c r="C3267" s="50" t="s">
        <v>1230</v>
      </c>
      <c r="D3267" s="50"/>
      <c r="E3267" s="50"/>
      <c r="F3267" s="50"/>
    </row>
    <row r="3268" spans="1:6">
      <c r="A3268" s="50" t="s">
        <v>4457</v>
      </c>
      <c r="B3268" s="50"/>
      <c r="C3268" s="50" t="s">
        <v>1230</v>
      </c>
      <c r="D3268" s="50"/>
      <c r="E3268" s="50"/>
      <c r="F3268" s="50"/>
    </row>
    <row r="3269" spans="1:6">
      <c r="A3269" s="50" t="s">
        <v>4458</v>
      </c>
      <c r="B3269" s="50"/>
      <c r="C3269" s="50" t="s">
        <v>1230</v>
      </c>
      <c r="D3269" s="50"/>
      <c r="E3269" s="50"/>
      <c r="F3269" s="50"/>
    </row>
    <row r="3270" spans="1:6">
      <c r="A3270" s="50" t="s">
        <v>4459</v>
      </c>
      <c r="B3270" s="50"/>
      <c r="C3270" s="50" t="s">
        <v>1157</v>
      </c>
      <c r="D3270" s="50"/>
      <c r="E3270" s="50"/>
      <c r="F3270" s="50"/>
    </row>
    <row r="3271" spans="1:6">
      <c r="A3271" s="50" t="s">
        <v>4460</v>
      </c>
      <c r="B3271" s="50"/>
      <c r="C3271" s="50" t="s">
        <v>1157</v>
      </c>
      <c r="D3271" s="50"/>
      <c r="E3271" s="50"/>
      <c r="F3271" s="50"/>
    </row>
    <row r="3272" spans="1:6">
      <c r="A3272" s="50" t="s">
        <v>4461</v>
      </c>
      <c r="B3272" s="50"/>
      <c r="C3272" s="50" t="s">
        <v>1157</v>
      </c>
      <c r="D3272" s="50"/>
      <c r="E3272" s="50"/>
      <c r="F3272" s="50"/>
    </row>
    <row r="3273" spans="1:6">
      <c r="A3273" s="50" t="s">
        <v>4462</v>
      </c>
      <c r="B3273" s="50"/>
      <c r="C3273" s="50" t="s">
        <v>1230</v>
      </c>
      <c r="D3273" s="50"/>
      <c r="E3273" s="50"/>
      <c r="F3273" s="50"/>
    </row>
    <row r="3274" spans="1:6">
      <c r="A3274" s="50" t="s">
        <v>4463</v>
      </c>
      <c r="B3274" s="50"/>
      <c r="C3274" s="50" t="s">
        <v>1230</v>
      </c>
      <c r="D3274" s="50"/>
      <c r="E3274" s="50"/>
      <c r="F3274" s="50"/>
    </row>
    <row r="3275" spans="1:6">
      <c r="A3275" s="50" t="s">
        <v>4464</v>
      </c>
      <c r="B3275" s="50"/>
      <c r="C3275" s="50" t="s">
        <v>1230</v>
      </c>
      <c r="D3275" s="50"/>
      <c r="E3275" s="50"/>
      <c r="F3275" s="50"/>
    </row>
    <row r="3276" spans="1:6">
      <c r="A3276" s="50" t="s">
        <v>4465</v>
      </c>
      <c r="B3276" s="50"/>
      <c r="C3276" s="50" t="s">
        <v>1230</v>
      </c>
      <c r="D3276" s="50"/>
      <c r="E3276" s="50"/>
      <c r="F3276" s="50"/>
    </row>
    <row r="3277" spans="1:6">
      <c r="A3277" s="50" t="s">
        <v>4466</v>
      </c>
      <c r="B3277" s="50"/>
      <c r="C3277" s="50" t="s">
        <v>1230</v>
      </c>
      <c r="D3277" s="50"/>
      <c r="E3277" s="50"/>
      <c r="F3277" s="50"/>
    </row>
    <row r="3278" spans="1:6">
      <c r="A3278" s="50" t="s">
        <v>4467</v>
      </c>
      <c r="B3278" s="50"/>
      <c r="C3278" s="50" t="s">
        <v>1230</v>
      </c>
      <c r="D3278" s="50"/>
      <c r="E3278" s="50"/>
      <c r="F3278" s="50"/>
    </row>
    <row r="3279" spans="1:6">
      <c r="A3279" s="50" t="s">
        <v>4468</v>
      </c>
      <c r="B3279" s="50"/>
      <c r="C3279" s="50" t="s">
        <v>1230</v>
      </c>
      <c r="D3279" s="50"/>
      <c r="E3279" s="50"/>
      <c r="F3279" s="50"/>
    </row>
    <row r="3280" spans="1:6">
      <c r="A3280" s="50" t="s">
        <v>4469</v>
      </c>
      <c r="B3280" s="50"/>
      <c r="C3280" s="50" t="s">
        <v>1230</v>
      </c>
      <c r="D3280" s="50"/>
      <c r="E3280" s="50"/>
      <c r="F3280" s="50"/>
    </row>
    <row r="3281" spans="1:6">
      <c r="A3281" s="50" t="s">
        <v>4470</v>
      </c>
      <c r="B3281" s="50"/>
      <c r="C3281" s="50" t="s">
        <v>1230</v>
      </c>
      <c r="D3281" s="50"/>
      <c r="E3281" s="50"/>
      <c r="F3281" s="50"/>
    </row>
    <row r="3282" spans="1:6">
      <c r="A3282" s="50" t="s">
        <v>4471</v>
      </c>
      <c r="B3282" s="50"/>
      <c r="C3282" s="50" t="s">
        <v>1230</v>
      </c>
      <c r="D3282" s="50"/>
      <c r="E3282" s="50"/>
      <c r="F3282" s="50"/>
    </row>
    <row r="3283" spans="1:6">
      <c r="A3283" s="50" t="s">
        <v>4472</v>
      </c>
      <c r="B3283" s="50"/>
      <c r="C3283" s="50" t="s">
        <v>1230</v>
      </c>
      <c r="D3283" s="50"/>
      <c r="E3283" s="50"/>
      <c r="F3283" s="50"/>
    </row>
    <row r="3284" spans="1:6">
      <c r="A3284" s="50" t="s">
        <v>4473</v>
      </c>
      <c r="B3284" s="50"/>
      <c r="C3284" s="50" t="s">
        <v>1157</v>
      </c>
      <c r="D3284" s="50"/>
      <c r="E3284" s="50"/>
      <c r="F3284" s="50"/>
    </row>
    <row r="3285" spans="1:6">
      <c r="A3285" s="50" t="s">
        <v>4474</v>
      </c>
      <c r="B3285" s="50"/>
      <c r="C3285" s="50" t="s">
        <v>1230</v>
      </c>
      <c r="D3285" s="50"/>
      <c r="E3285" s="50"/>
      <c r="F3285" s="50"/>
    </row>
    <row r="3286" spans="1:6">
      <c r="A3286" s="50" t="s">
        <v>4475</v>
      </c>
      <c r="B3286" s="50"/>
      <c r="C3286" s="50" t="s">
        <v>1230</v>
      </c>
      <c r="D3286" s="50"/>
      <c r="E3286" s="50"/>
      <c r="F3286" s="50"/>
    </row>
    <row r="3287" spans="1:6">
      <c r="A3287" s="50" t="s">
        <v>4476</v>
      </c>
      <c r="B3287" s="50"/>
      <c r="C3287" s="50" t="s">
        <v>1230</v>
      </c>
      <c r="D3287" s="50"/>
      <c r="E3287" s="50"/>
      <c r="F3287" s="50"/>
    </row>
    <row r="3288" spans="1:6">
      <c r="A3288" s="50" t="s">
        <v>4477</v>
      </c>
      <c r="B3288" s="50"/>
      <c r="C3288" s="50" t="s">
        <v>1230</v>
      </c>
      <c r="D3288" s="50"/>
      <c r="E3288" s="50"/>
      <c r="F3288" s="50"/>
    </row>
    <row r="3289" spans="1:6">
      <c r="A3289" s="50" t="s">
        <v>4478</v>
      </c>
      <c r="B3289" s="50"/>
      <c r="C3289" s="50" t="s">
        <v>1230</v>
      </c>
      <c r="D3289" s="50"/>
      <c r="E3289" s="50"/>
      <c r="F3289" s="50"/>
    </row>
    <row r="3290" spans="1:6">
      <c r="A3290" s="50" t="s">
        <v>4479</v>
      </c>
      <c r="B3290" s="50"/>
      <c r="C3290" s="50" t="s">
        <v>1230</v>
      </c>
      <c r="D3290" s="50"/>
      <c r="E3290" s="50"/>
      <c r="F3290" s="50"/>
    </row>
    <row r="3291" spans="1:6">
      <c r="A3291" s="50" t="s">
        <v>4480</v>
      </c>
      <c r="B3291" s="50"/>
      <c r="C3291" s="50" t="s">
        <v>1230</v>
      </c>
      <c r="D3291" s="50"/>
      <c r="E3291" s="50"/>
      <c r="F3291" s="50"/>
    </row>
    <row r="3292" spans="1:6">
      <c r="A3292" s="50" t="s">
        <v>4481</v>
      </c>
      <c r="B3292" s="50"/>
      <c r="C3292" s="50" t="s">
        <v>1230</v>
      </c>
      <c r="D3292" s="50"/>
      <c r="E3292" s="50"/>
      <c r="F3292" s="50"/>
    </row>
    <row r="3293" spans="1:6">
      <c r="A3293" s="50" t="s">
        <v>4482</v>
      </c>
      <c r="B3293" s="50"/>
      <c r="C3293" s="50" t="s">
        <v>1230</v>
      </c>
      <c r="D3293" s="50"/>
      <c r="E3293" s="50"/>
      <c r="F3293" s="50"/>
    </row>
    <row r="3294" spans="1:6">
      <c r="A3294" s="50" t="s">
        <v>4483</v>
      </c>
      <c r="B3294" s="50"/>
      <c r="C3294" s="50" t="s">
        <v>2476</v>
      </c>
      <c r="D3294" s="50"/>
      <c r="E3294" s="50"/>
      <c r="F3294" s="50"/>
    </row>
    <row r="3295" spans="1:6">
      <c r="A3295" s="50" t="s">
        <v>4484</v>
      </c>
      <c r="B3295" s="50"/>
      <c r="C3295" s="50" t="s">
        <v>1230</v>
      </c>
      <c r="D3295" s="50"/>
      <c r="E3295" s="50"/>
      <c r="F3295" s="50"/>
    </row>
    <row r="3296" spans="1:6">
      <c r="A3296" s="50" t="s">
        <v>4485</v>
      </c>
      <c r="B3296" s="50"/>
      <c r="C3296" s="50" t="s">
        <v>1230</v>
      </c>
      <c r="D3296" s="50"/>
      <c r="E3296" s="50"/>
      <c r="F3296" s="50"/>
    </row>
    <row r="3297" spans="1:6">
      <c r="A3297" s="50" t="s">
        <v>4486</v>
      </c>
      <c r="B3297" s="50"/>
      <c r="C3297" s="50" t="s">
        <v>1230</v>
      </c>
      <c r="D3297" s="50"/>
      <c r="E3297" s="50"/>
      <c r="F3297" s="50"/>
    </row>
    <row r="3298" spans="1:6">
      <c r="A3298" s="50" t="s">
        <v>4487</v>
      </c>
      <c r="B3298" s="50"/>
      <c r="C3298" s="50" t="s">
        <v>1230</v>
      </c>
      <c r="D3298" s="50"/>
      <c r="E3298" s="50"/>
      <c r="F3298" s="50"/>
    </row>
    <row r="3299" spans="1:6">
      <c r="A3299" s="50" t="s">
        <v>4488</v>
      </c>
      <c r="B3299" s="50"/>
      <c r="C3299" s="50" t="s">
        <v>2476</v>
      </c>
      <c r="D3299" s="50"/>
      <c r="E3299" s="50"/>
      <c r="F3299" s="50"/>
    </row>
    <row r="3300" spans="1:6">
      <c r="A3300" s="50" t="s">
        <v>4489</v>
      </c>
      <c r="B3300" s="50"/>
      <c r="C3300" s="50" t="s">
        <v>2476</v>
      </c>
      <c r="D3300" s="50"/>
      <c r="E3300" s="50"/>
      <c r="F3300" s="50"/>
    </row>
    <row r="3301" spans="1:6">
      <c r="A3301" s="50" t="s">
        <v>4490</v>
      </c>
      <c r="B3301" s="50"/>
      <c r="C3301" s="50" t="s">
        <v>2476</v>
      </c>
      <c r="D3301" s="50"/>
      <c r="E3301" s="50"/>
      <c r="F3301" s="50"/>
    </row>
    <row r="3302" spans="1:6">
      <c r="A3302" s="50" t="s">
        <v>4491</v>
      </c>
      <c r="B3302" s="50"/>
      <c r="C3302" s="50" t="s">
        <v>2476</v>
      </c>
      <c r="D3302" s="50"/>
      <c r="E3302" s="50"/>
      <c r="F3302" s="50"/>
    </row>
    <row r="3303" spans="1:6">
      <c r="A3303" s="50" t="s">
        <v>4492</v>
      </c>
      <c r="B3303" s="50"/>
      <c r="C3303" s="50" t="s">
        <v>2476</v>
      </c>
      <c r="D3303" s="50"/>
      <c r="E3303" s="50"/>
      <c r="F3303" s="50"/>
    </row>
    <row r="3304" spans="1:6">
      <c r="A3304" s="50" t="s">
        <v>4493</v>
      </c>
      <c r="B3304" s="50"/>
      <c r="C3304" s="50" t="s">
        <v>2476</v>
      </c>
      <c r="D3304" s="50"/>
      <c r="E3304" s="50"/>
      <c r="F3304" s="50"/>
    </row>
    <row r="3305" spans="1:6">
      <c r="A3305" s="50" t="s">
        <v>4494</v>
      </c>
      <c r="B3305" s="50"/>
      <c r="C3305" s="50" t="s">
        <v>2476</v>
      </c>
      <c r="D3305" s="50"/>
      <c r="E3305" s="50"/>
      <c r="F3305" s="50"/>
    </row>
    <row r="3306" spans="1:6">
      <c r="A3306" s="50" t="s">
        <v>4495</v>
      </c>
      <c r="B3306" s="50"/>
      <c r="C3306" s="50" t="s">
        <v>2476</v>
      </c>
      <c r="D3306" s="50"/>
      <c r="E3306" s="50"/>
      <c r="F3306" s="50"/>
    </row>
    <row r="3307" spans="1:6">
      <c r="A3307" s="50" t="s">
        <v>4496</v>
      </c>
      <c r="B3307" s="50"/>
      <c r="C3307" s="50" t="s">
        <v>1230</v>
      </c>
      <c r="D3307" s="50"/>
      <c r="E3307" s="50"/>
      <c r="F3307" s="50"/>
    </row>
    <row r="3308" spans="1:6">
      <c r="A3308" s="50" t="s">
        <v>4497</v>
      </c>
      <c r="B3308" s="50"/>
      <c r="C3308" s="50" t="s">
        <v>1230</v>
      </c>
      <c r="D3308" s="50"/>
      <c r="E3308" s="50"/>
      <c r="F3308" s="50"/>
    </row>
    <row r="3309" spans="1:6">
      <c r="A3309" s="50" t="s">
        <v>4498</v>
      </c>
      <c r="B3309" s="50"/>
      <c r="C3309" s="50" t="s">
        <v>1230</v>
      </c>
      <c r="D3309" s="50"/>
      <c r="E3309" s="50"/>
      <c r="F3309" s="50"/>
    </row>
    <row r="3310" spans="1:6">
      <c r="A3310" s="50" t="s">
        <v>4499</v>
      </c>
      <c r="B3310" s="50"/>
      <c r="C3310" s="50" t="s">
        <v>2476</v>
      </c>
      <c r="D3310" s="50"/>
      <c r="E3310" s="50"/>
      <c r="F3310" s="50"/>
    </row>
    <row r="3311" spans="1:6">
      <c r="A3311" s="50" t="s">
        <v>4500</v>
      </c>
      <c r="B3311" s="50"/>
      <c r="C3311" s="50" t="s">
        <v>2476</v>
      </c>
      <c r="D3311" s="50"/>
      <c r="E3311" s="50"/>
      <c r="F3311" s="50"/>
    </row>
    <row r="3312" spans="1:6">
      <c r="A3312" s="50" t="s">
        <v>4501</v>
      </c>
      <c r="B3312" s="50"/>
      <c r="C3312" s="50" t="s">
        <v>2476</v>
      </c>
      <c r="D3312" s="50"/>
      <c r="E3312" s="50"/>
      <c r="F3312" s="50"/>
    </row>
    <row r="3313" spans="1:6">
      <c r="A3313" s="50" t="s">
        <v>4502</v>
      </c>
      <c r="B3313" s="50"/>
      <c r="C3313" s="50" t="s">
        <v>2476</v>
      </c>
      <c r="D3313" s="50"/>
      <c r="E3313" s="50"/>
      <c r="F3313" s="50"/>
    </row>
    <row r="3314" spans="1:6">
      <c r="A3314" s="50" t="s">
        <v>4503</v>
      </c>
      <c r="B3314" s="50"/>
      <c r="C3314" s="50" t="s">
        <v>2476</v>
      </c>
      <c r="D3314" s="50"/>
      <c r="E3314" s="50"/>
      <c r="F3314" s="50"/>
    </row>
    <row r="3315" spans="1:6">
      <c r="A3315" s="50" t="s">
        <v>4504</v>
      </c>
      <c r="B3315" s="50"/>
      <c r="C3315" s="50" t="s">
        <v>2476</v>
      </c>
      <c r="D3315" s="50"/>
      <c r="E3315" s="50"/>
      <c r="F3315" s="50"/>
    </row>
    <row r="3316" spans="1:6">
      <c r="A3316" s="50" t="s">
        <v>4505</v>
      </c>
      <c r="B3316" s="50"/>
      <c r="C3316" s="50" t="s">
        <v>2476</v>
      </c>
      <c r="D3316" s="50"/>
      <c r="E3316" s="50"/>
      <c r="F3316" s="50"/>
    </row>
    <row r="3317" spans="1:6">
      <c r="A3317" s="50" t="s">
        <v>4506</v>
      </c>
      <c r="B3317" s="50"/>
      <c r="C3317" s="50" t="s">
        <v>1230</v>
      </c>
      <c r="D3317" s="50"/>
      <c r="E3317" s="50"/>
      <c r="F3317" s="50"/>
    </row>
    <row r="3318" spans="1:6">
      <c r="A3318" s="50" t="s">
        <v>4507</v>
      </c>
      <c r="B3318" s="50"/>
      <c r="C3318" s="50" t="s">
        <v>2476</v>
      </c>
      <c r="D3318" s="50"/>
      <c r="E3318" s="50"/>
      <c r="F3318" s="50"/>
    </row>
    <row r="3319" spans="1:6">
      <c r="A3319" s="50" t="s">
        <v>4508</v>
      </c>
      <c r="B3319" s="50"/>
      <c r="C3319" s="50" t="s">
        <v>1230</v>
      </c>
      <c r="D3319" s="50"/>
      <c r="E3319" s="50"/>
      <c r="F3319" s="50"/>
    </row>
    <row r="3320" spans="1:6">
      <c r="A3320" s="50" t="s">
        <v>4509</v>
      </c>
      <c r="B3320" s="50"/>
      <c r="C3320" s="50" t="s">
        <v>2476</v>
      </c>
      <c r="D3320" s="50"/>
      <c r="E3320" s="50"/>
      <c r="F3320" s="50"/>
    </row>
    <row r="3321" spans="1:6">
      <c r="A3321" s="50" t="s">
        <v>4510</v>
      </c>
      <c r="B3321" s="50"/>
      <c r="C3321" s="50" t="s">
        <v>2476</v>
      </c>
      <c r="D3321" s="50"/>
      <c r="E3321" s="50"/>
      <c r="F3321" s="50"/>
    </row>
    <row r="3322" spans="1:6">
      <c r="A3322" s="50" t="s">
        <v>4511</v>
      </c>
      <c r="B3322" s="50"/>
      <c r="C3322" s="50" t="s">
        <v>2476</v>
      </c>
      <c r="D3322" s="50"/>
      <c r="E3322" s="50"/>
      <c r="F3322" s="50"/>
    </row>
    <row r="3323" spans="1:6">
      <c r="A3323" s="50" t="s">
        <v>4512</v>
      </c>
      <c r="B3323" s="50"/>
      <c r="C3323" s="50" t="s">
        <v>1230</v>
      </c>
      <c r="D3323" s="50"/>
      <c r="E3323" s="50"/>
      <c r="F3323" s="50"/>
    </row>
    <row r="3324" spans="1:6">
      <c r="A3324" s="50" t="s">
        <v>4513</v>
      </c>
      <c r="B3324" s="50"/>
      <c r="C3324" s="50" t="s">
        <v>2476</v>
      </c>
      <c r="D3324" s="50"/>
      <c r="E3324" s="50"/>
      <c r="F3324" s="50"/>
    </row>
    <row r="3325" spans="1:6">
      <c r="A3325" s="50" t="s">
        <v>4514</v>
      </c>
      <c r="B3325" s="50"/>
      <c r="C3325" s="50" t="s">
        <v>1230</v>
      </c>
      <c r="D3325" s="50"/>
      <c r="E3325" s="50"/>
      <c r="F3325" s="50"/>
    </row>
    <row r="3326" spans="1:6">
      <c r="A3326" s="50" t="s">
        <v>4515</v>
      </c>
      <c r="B3326" s="50"/>
      <c r="C3326" s="50" t="s">
        <v>1230</v>
      </c>
      <c r="D3326" s="50"/>
      <c r="E3326" s="50"/>
      <c r="F3326" s="50"/>
    </row>
    <row r="3327" spans="1:6">
      <c r="A3327" s="50" t="s">
        <v>4516</v>
      </c>
      <c r="B3327" s="50"/>
      <c r="C3327" s="50" t="s">
        <v>2476</v>
      </c>
      <c r="D3327" s="50"/>
      <c r="E3327" s="50"/>
      <c r="F3327" s="50"/>
    </row>
    <row r="3328" spans="1:6">
      <c r="A3328" s="50" t="s">
        <v>4517</v>
      </c>
      <c r="B3328" s="50"/>
      <c r="C3328" s="50" t="s">
        <v>1230</v>
      </c>
      <c r="D3328" s="50"/>
      <c r="E3328" s="50"/>
      <c r="F3328" s="50"/>
    </row>
    <row r="3329" spans="1:6">
      <c r="A3329" s="50" t="s">
        <v>4518</v>
      </c>
      <c r="B3329" s="50"/>
      <c r="C3329" s="50" t="s">
        <v>2476</v>
      </c>
      <c r="D3329" s="50"/>
      <c r="E3329" s="50"/>
      <c r="F3329" s="50"/>
    </row>
    <row r="3330" spans="1:6">
      <c r="A3330" s="50" t="s">
        <v>4519</v>
      </c>
      <c r="B3330" s="50"/>
      <c r="C3330" s="50" t="s">
        <v>1230</v>
      </c>
      <c r="D3330" s="50"/>
      <c r="E3330" s="50"/>
      <c r="F3330" s="50"/>
    </row>
    <row r="3331" spans="1:6">
      <c r="A3331" s="50" t="s">
        <v>4520</v>
      </c>
      <c r="B3331" s="50"/>
      <c r="C3331" s="50" t="s">
        <v>1230</v>
      </c>
      <c r="D3331" s="50"/>
      <c r="E3331" s="50"/>
      <c r="F3331" s="50"/>
    </row>
    <row r="3332" spans="1:6">
      <c r="A3332" s="50" t="s">
        <v>4521</v>
      </c>
      <c r="B3332" s="50"/>
      <c r="C3332" s="50" t="s">
        <v>1230</v>
      </c>
      <c r="D3332" s="50"/>
      <c r="E3332" s="50"/>
      <c r="F3332" s="50"/>
    </row>
    <row r="3333" spans="1:6">
      <c r="A3333" s="50" t="s">
        <v>4522</v>
      </c>
      <c r="B3333" s="50"/>
      <c r="C3333" s="50" t="s">
        <v>1230</v>
      </c>
      <c r="D3333" s="50"/>
      <c r="E3333" s="50"/>
      <c r="F3333" s="50"/>
    </row>
    <row r="3334" spans="1:6">
      <c r="A3334" s="50" t="s">
        <v>4523</v>
      </c>
      <c r="B3334" s="50"/>
      <c r="C3334" s="50" t="s">
        <v>1157</v>
      </c>
      <c r="D3334" s="50"/>
      <c r="E3334" s="50"/>
      <c r="F3334" s="50"/>
    </row>
    <row r="3335" spans="1:6">
      <c r="A3335" s="50" t="s">
        <v>4524</v>
      </c>
      <c r="B3335" s="50"/>
      <c r="C3335" s="50" t="s">
        <v>1230</v>
      </c>
      <c r="D3335" s="50"/>
      <c r="E3335" s="50"/>
      <c r="F3335" s="50"/>
    </row>
    <row r="3336" spans="1:6">
      <c r="A3336" s="50" t="s">
        <v>4525</v>
      </c>
      <c r="B3336" s="50"/>
      <c r="C3336" s="50" t="s">
        <v>1230</v>
      </c>
      <c r="D3336" s="50"/>
      <c r="E3336" s="50"/>
      <c r="F3336" s="50"/>
    </row>
    <row r="3337" spans="1:6">
      <c r="A3337" s="50" t="s">
        <v>4526</v>
      </c>
      <c r="B3337" s="50"/>
      <c r="C3337" s="50" t="s">
        <v>1230</v>
      </c>
      <c r="D3337" s="50"/>
      <c r="E3337" s="50"/>
      <c r="F3337" s="50"/>
    </row>
    <row r="3338" spans="1:6">
      <c r="A3338" s="50" t="s">
        <v>4527</v>
      </c>
      <c r="B3338" s="50"/>
      <c r="C3338" s="50" t="s">
        <v>1230</v>
      </c>
      <c r="D3338" s="50"/>
      <c r="E3338" s="50"/>
      <c r="F3338" s="50"/>
    </row>
    <row r="3339" spans="1:6">
      <c r="A3339" s="50" t="s">
        <v>4528</v>
      </c>
      <c r="B3339" s="50"/>
      <c r="C3339" s="50" t="s">
        <v>1230</v>
      </c>
      <c r="D3339" s="50"/>
      <c r="E3339" s="50"/>
      <c r="F3339" s="50"/>
    </row>
    <row r="3340" spans="1:6">
      <c r="A3340" s="50" t="s">
        <v>4529</v>
      </c>
      <c r="B3340" s="50"/>
      <c r="C3340" s="50" t="s">
        <v>1230</v>
      </c>
      <c r="D3340" s="50"/>
      <c r="E3340" s="50"/>
      <c r="F3340" s="50"/>
    </row>
    <row r="3341" spans="1:6">
      <c r="A3341" s="50" t="s">
        <v>4530</v>
      </c>
      <c r="B3341" s="50"/>
      <c r="C3341" s="50" t="s">
        <v>1230</v>
      </c>
      <c r="D3341" s="50"/>
      <c r="E3341" s="50"/>
      <c r="F3341" s="50"/>
    </row>
    <row r="3342" spans="1:6">
      <c r="A3342" s="50" t="s">
        <v>4531</v>
      </c>
      <c r="B3342" s="50"/>
      <c r="C3342" s="50" t="s">
        <v>1230</v>
      </c>
      <c r="D3342" s="50"/>
      <c r="E3342" s="50"/>
      <c r="F3342" s="50"/>
    </row>
    <row r="3343" spans="1:6">
      <c r="A3343" s="50" t="s">
        <v>4532</v>
      </c>
      <c r="B3343" s="50"/>
      <c r="C3343" s="50" t="s">
        <v>2476</v>
      </c>
      <c r="D3343" s="50"/>
      <c r="E3343" s="50"/>
      <c r="F3343" s="50"/>
    </row>
    <row r="3344" spans="1:6">
      <c r="A3344" s="50" t="s">
        <v>4533</v>
      </c>
      <c r="B3344" s="50"/>
      <c r="C3344" s="50" t="s">
        <v>1230</v>
      </c>
      <c r="D3344" s="50"/>
      <c r="E3344" s="50"/>
      <c r="F3344" s="50"/>
    </row>
    <row r="3345" spans="1:6">
      <c r="A3345" s="50" t="s">
        <v>4534</v>
      </c>
      <c r="B3345" s="50"/>
      <c r="C3345" s="50" t="s">
        <v>1230</v>
      </c>
      <c r="D3345" s="50"/>
      <c r="E3345" s="50"/>
      <c r="F3345" s="50"/>
    </row>
    <row r="3346" spans="1:6">
      <c r="A3346" s="50" t="s">
        <v>4535</v>
      </c>
      <c r="B3346" s="50"/>
      <c r="C3346" s="50" t="s">
        <v>1230</v>
      </c>
      <c r="D3346" s="50"/>
      <c r="E3346" s="50"/>
      <c r="F3346" s="50"/>
    </row>
    <row r="3347" spans="1:6">
      <c r="A3347" s="50" t="s">
        <v>4536</v>
      </c>
      <c r="B3347" s="50"/>
      <c r="C3347" s="50" t="s">
        <v>2476</v>
      </c>
      <c r="D3347" s="50"/>
      <c r="E3347" s="50"/>
      <c r="F3347" s="50"/>
    </row>
    <row r="3348" spans="1:6">
      <c r="A3348" s="50" t="s">
        <v>4537</v>
      </c>
      <c r="B3348" s="50"/>
      <c r="C3348" s="50" t="s">
        <v>2476</v>
      </c>
      <c r="D3348" s="50"/>
      <c r="E3348" s="50"/>
      <c r="F3348" s="50"/>
    </row>
    <row r="3349" spans="1:6">
      <c r="A3349" s="50" t="s">
        <v>4538</v>
      </c>
      <c r="B3349" s="50"/>
      <c r="C3349" s="50" t="s">
        <v>1230</v>
      </c>
      <c r="D3349" s="50"/>
      <c r="E3349" s="50"/>
      <c r="F3349" s="50"/>
    </row>
    <row r="3350" spans="1:6">
      <c r="A3350" s="50" t="s">
        <v>4539</v>
      </c>
      <c r="B3350" s="50"/>
      <c r="C3350" s="50" t="s">
        <v>4365</v>
      </c>
      <c r="D3350" s="50"/>
      <c r="E3350" s="50"/>
      <c r="F3350" s="50"/>
    </row>
    <row r="3351" spans="1:6">
      <c r="A3351" s="50" t="s">
        <v>4540</v>
      </c>
      <c r="B3351" s="50"/>
      <c r="C3351" s="50" t="s">
        <v>4365</v>
      </c>
      <c r="D3351" s="50"/>
      <c r="E3351" s="50"/>
      <c r="F3351" s="50"/>
    </row>
    <row r="3352" spans="1:6">
      <c r="A3352" s="50" t="s">
        <v>4541</v>
      </c>
      <c r="B3352" s="50"/>
      <c r="C3352" s="50" t="s">
        <v>4365</v>
      </c>
      <c r="D3352" s="50"/>
      <c r="E3352" s="50"/>
      <c r="F3352" s="50"/>
    </row>
    <row r="3353" spans="1:6">
      <c r="A3353" s="50" t="s">
        <v>4542</v>
      </c>
      <c r="B3353" s="50"/>
      <c r="C3353" s="50" t="s">
        <v>4365</v>
      </c>
      <c r="D3353" s="50"/>
      <c r="E3353" s="50"/>
      <c r="F3353" s="50"/>
    </row>
    <row r="3354" spans="1:6">
      <c r="A3354" s="50" t="s">
        <v>4543</v>
      </c>
      <c r="B3354" s="50"/>
      <c r="C3354" s="50" t="s">
        <v>4365</v>
      </c>
      <c r="D3354" s="50"/>
      <c r="E3354" s="50"/>
      <c r="F3354" s="50"/>
    </row>
    <row r="3355" spans="1:6">
      <c r="A3355" s="50" t="s">
        <v>4544</v>
      </c>
      <c r="B3355" s="50"/>
      <c r="C3355" s="50" t="s">
        <v>4365</v>
      </c>
      <c r="D3355" s="50"/>
      <c r="E3355" s="50"/>
      <c r="F3355" s="50"/>
    </row>
    <row r="3356" spans="1:6">
      <c r="A3356" s="50" t="s">
        <v>4545</v>
      </c>
      <c r="B3356" s="50"/>
      <c r="C3356" s="50" t="s">
        <v>4365</v>
      </c>
      <c r="D3356" s="50"/>
      <c r="E3356" s="50"/>
      <c r="F3356" s="50"/>
    </row>
    <row r="3357" spans="1:6">
      <c r="A3357" s="50" t="s">
        <v>4546</v>
      </c>
      <c r="B3357" s="50"/>
      <c r="C3357" s="50" t="s">
        <v>4365</v>
      </c>
      <c r="D3357" s="50"/>
      <c r="E3357" s="50"/>
      <c r="F3357" s="50"/>
    </row>
    <row r="3358" spans="1:6">
      <c r="A3358" s="50" t="s">
        <v>4547</v>
      </c>
      <c r="B3358" s="50"/>
      <c r="C3358" s="50" t="s">
        <v>2267</v>
      </c>
      <c r="D3358" s="50"/>
      <c r="E3358" s="50"/>
      <c r="F3358" s="50"/>
    </row>
    <row r="3359" spans="1:6">
      <c r="A3359" s="50" t="s">
        <v>4548</v>
      </c>
      <c r="B3359" s="50"/>
      <c r="C3359" s="50" t="s">
        <v>4365</v>
      </c>
      <c r="D3359" s="50"/>
      <c r="E3359" s="50"/>
      <c r="F3359" s="50"/>
    </row>
    <row r="3360" spans="1:6">
      <c r="A3360" s="50" t="s">
        <v>4549</v>
      </c>
      <c r="B3360" s="50"/>
      <c r="C3360" s="50" t="s">
        <v>4365</v>
      </c>
      <c r="D3360" s="50"/>
      <c r="E3360" s="50"/>
      <c r="F3360" s="50"/>
    </row>
    <row r="3361" spans="1:6">
      <c r="A3361" s="50" t="s">
        <v>4550</v>
      </c>
      <c r="B3361" s="50"/>
      <c r="C3361" s="50" t="s">
        <v>4365</v>
      </c>
      <c r="D3361" s="50"/>
      <c r="E3361" s="50"/>
      <c r="F3361" s="50"/>
    </row>
    <row r="3362" spans="1:6">
      <c r="A3362" s="50" t="s">
        <v>4551</v>
      </c>
      <c r="B3362" s="50"/>
      <c r="C3362" s="50" t="s">
        <v>2267</v>
      </c>
      <c r="D3362" s="50"/>
      <c r="E3362" s="50"/>
      <c r="F3362" s="50"/>
    </row>
    <row r="3363" spans="1:6">
      <c r="A3363" s="50" t="s">
        <v>4552</v>
      </c>
      <c r="B3363" s="50"/>
      <c r="C3363" s="50" t="s">
        <v>2267</v>
      </c>
      <c r="D3363" s="50"/>
      <c r="E3363" s="50"/>
      <c r="F3363" s="50"/>
    </row>
    <row r="3364" spans="1:6">
      <c r="A3364" s="50" t="s">
        <v>4553</v>
      </c>
      <c r="B3364" s="50"/>
      <c r="C3364" s="50" t="s">
        <v>4365</v>
      </c>
      <c r="D3364" s="50"/>
      <c r="E3364" s="50"/>
      <c r="F3364" s="50"/>
    </row>
    <row r="3365" spans="1:6">
      <c r="A3365" s="50" t="s">
        <v>4554</v>
      </c>
      <c r="B3365" s="50"/>
      <c r="C3365" s="50" t="s">
        <v>4365</v>
      </c>
      <c r="D3365" s="50"/>
      <c r="E3365" s="50"/>
      <c r="F3365" s="50"/>
    </row>
    <row r="3366" spans="1:6">
      <c r="A3366" s="50" t="s">
        <v>4555</v>
      </c>
      <c r="B3366" s="50"/>
      <c r="C3366" s="50" t="s">
        <v>2267</v>
      </c>
      <c r="D3366" s="50"/>
      <c r="E3366" s="50"/>
      <c r="F3366" s="50"/>
    </row>
    <row r="3367" spans="1:6">
      <c r="A3367" s="50" t="s">
        <v>4556</v>
      </c>
      <c r="B3367" s="50"/>
      <c r="C3367" s="50" t="s">
        <v>2267</v>
      </c>
      <c r="D3367" s="50"/>
      <c r="E3367" s="50"/>
      <c r="F3367" s="50"/>
    </row>
    <row r="3368" spans="1:6">
      <c r="A3368" s="50" t="s">
        <v>4557</v>
      </c>
      <c r="B3368" s="50"/>
      <c r="C3368" s="50" t="s">
        <v>2267</v>
      </c>
      <c r="D3368" s="50"/>
      <c r="E3368" s="50"/>
      <c r="F3368" s="50"/>
    </row>
    <row r="3369" spans="1:6">
      <c r="A3369" s="50" t="s">
        <v>4558</v>
      </c>
      <c r="B3369" s="50"/>
      <c r="C3369" s="50" t="s">
        <v>2267</v>
      </c>
      <c r="D3369" s="50"/>
      <c r="E3369" s="50"/>
      <c r="F3369" s="50"/>
    </row>
    <row r="3370" spans="1:6">
      <c r="A3370" s="50" t="s">
        <v>4559</v>
      </c>
      <c r="B3370" s="50"/>
      <c r="C3370" s="50" t="s">
        <v>2267</v>
      </c>
      <c r="D3370" s="50"/>
      <c r="E3370" s="50"/>
      <c r="F3370" s="50"/>
    </row>
    <row r="3371" spans="1:6">
      <c r="A3371" s="50" t="s">
        <v>4560</v>
      </c>
      <c r="B3371" s="50"/>
      <c r="C3371" s="50" t="s">
        <v>2267</v>
      </c>
      <c r="D3371" s="50"/>
      <c r="E3371" s="50"/>
      <c r="F3371" s="50"/>
    </row>
    <row r="3372" spans="1:6">
      <c r="A3372" s="50" t="s">
        <v>4561</v>
      </c>
      <c r="B3372" s="50"/>
      <c r="C3372" s="50" t="s">
        <v>2267</v>
      </c>
      <c r="D3372" s="50"/>
      <c r="E3372" s="50"/>
      <c r="F3372" s="50"/>
    </row>
    <row r="3373" spans="1:6">
      <c r="A3373" s="50" t="s">
        <v>4562</v>
      </c>
      <c r="B3373" s="50"/>
      <c r="C3373" s="50" t="s">
        <v>2267</v>
      </c>
      <c r="D3373" s="50"/>
      <c r="E3373" s="50"/>
      <c r="F3373" s="50"/>
    </row>
    <row r="3374" spans="1:6">
      <c r="A3374" s="50" t="s">
        <v>4563</v>
      </c>
      <c r="B3374" s="50"/>
      <c r="C3374" s="50" t="s">
        <v>2267</v>
      </c>
      <c r="D3374" s="50"/>
      <c r="E3374" s="50"/>
      <c r="F3374" s="50"/>
    </row>
    <row r="3375" spans="1:6">
      <c r="A3375" s="50" t="s">
        <v>4564</v>
      </c>
      <c r="B3375" s="50"/>
      <c r="C3375" s="50" t="s">
        <v>2267</v>
      </c>
      <c r="D3375" s="50"/>
      <c r="E3375" s="50"/>
      <c r="F3375" s="50"/>
    </row>
    <row r="3376" spans="1:6">
      <c r="A3376" s="50" t="s">
        <v>4565</v>
      </c>
      <c r="B3376" s="50"/>
      <c r="C3376" s="50" t="s">
        <v>2267</v>
      </c>
      <c r="D3376" s="50"/>
      <c r="E3376" s="50"/>
      <c r="F3376" s="50"/>
    </row>
    <row r="3377" spans="1:6">
      <c r="A3377" s="50" t="s">
        <v>4566</v>
      </c>
      <c r="B3377" s="50"/>
      <c r="C3377" s="50" t="s">
        <v>2267</v>
      </c>
      <c r="D3377" s="50"/>
      <c r="E3377" s="50"/>
      <c r="F3377" s="50"/>
    </row>
    <row r="3378" spans="1:6">
      <c r="A3378" s="50" t="s">
        <v>4567</v>
      </c>
      <c r="B3378" s="50"/>
      <c r="C3378" s="50" t="s">
        <v>2267</v>
      </c>
      <c r="D3378" s="50"/>
      <c r="E3378" s="50"/>
      <c r="F3378" s="50"/>
    </row>
    <row r="3379" spans="1:6">
      <c r="A3379" s="50" t="s">
        <v>4568</v>
      </c>
      <c r="B3379" s="50"/>
      <c r="C3379" s="50" t="s">
        <v>2267</v>
      </c>
      <c r="D3379" s="50"/>
      <c r="E3379" s="50"/>
      <c r="F3379" s="50"/>
    </row>
    <row r="3380" spans="1:6">
      <c r="A3380" s="50" t="s">
        <v>4569</v>
      </c>
      <c r="B3380" s="50"/>
      <c r="C3380" s="50" t="s">
        <v>2267</v>
      </c>
      <c r="D3380" s="50"/>
      <c r="E3380" s="50"/>
      <c r="F3380" s="50"/>
    </row>
    <row r="3381" spans="1:6">
      <c r="A3381" s="50" t="s">
        <v>4570</v>
      </c>
      <c r="B3381" s="50"/>
      <c r="C3381" s="50" t="s">
        <v>2267</v>
      </c>
      <c r="D3381" s="50"/>
      <c r="E3381" s="50"/>
      <c r="F3381" s="50"/>
    </row>
    <row r="3382" spans="1:6">
      <c r="A3382" s="50" t="s">
        <v>4571</v>
      </c>
      <c r="B3382" s="50"/>
      <c r="C3382" s="50" t="s">
        <v>4365</v>
      </c>
      <c r="D3382" s="50"/>
      <c r="E3382" s="50"/>
      <c r="F3382" s="50"/>
    </row>
    <row r="3383" spans="1:6">
      <c r="A3383" s="50" t="s">
        <v>4572</v>
      </c>
      <c r="B3383" s="50"/>
      <c r="C3383" s="50" t="s">
        <v>4365</v>
      </c>
      <c r="D3383" s="50"/>
      <c r="E3383" s="50"/>
      <c r="F3383" s="50"/>
    </row>
    <row r="3384" spans="1:6">
      <c r="A3384" s="50" t="s">
        <v>4573</v>
      </c>
      <c r="B3384" s="50"/>
      <c r="C3384" s="50" t="s">
        <v>4365</v>
      </c>
      <c r="D3384" s="50"/>
      <c r="E3384" s="50"/>
      <c r="F3384" s="50"/>
    </row>
    <row r="3385" spans="1:6">
      <c r="A3385" s="50" t="s">
        <v>4574</v>
      </c>
      <c r="B3385" s="50"/>
      <c r="C3385" s="50" t="s">
        <v>2267</v>
      </c>
      <c r="D3385" s="50"/>
      <c r="E3385" s="50"/>
      <c r="F3385" s="50"/>
    </row>
    <row r="3386" spans="1:6">
      <c r="A3386" s="50" t="s">
        <v>4575</v>
      </c>
      <c r="B3386" s="50"/>
      <c r="C3386" s="50" t="s">
        <v>4365</v>
      </c>
      <c r="D3386" s="50"/>
      <c r="E3386" s="50"/>
      <c r="F3386" s="50"/>
    </row>
    <row r="3387" spans="1:6">
      <c r="A3387" s="50" t="s">
        <v>4576</v>
      </c>
      <c r="B3387" s="50"/>
      <c r="C3387" s="50" t="s">
        <v>4365</v>
      </c>
      <c r="D3387" s="50"/>
      <c r="E3387" s="50"/>
      <c r="F3387" s="50"/>
    </row>
    <row r="3388" spans="1:6">
      <c r="A3388" s="50" t="s">
        <v>4577</v>
      </c>
      <c r="B3388" s="50"/>
      <c r="C3388" s="50" t="s">
        <v>4365</v>
      </c>
      <c r="D3388" s="50"/>
      <c r="E3388" s="50"/>
      <c r="F3388" s="50"/>
    </row>
    <row r="3389" spans="1:6">
      <c r="A3389" s="50" t="s">
        <v>4578</v>
      </c>
      <c r="B3389" s="50"/>
      <c r="C3389" s="50" t="s">
        <v>2267</v>
      </c>
      <c r="D3389" s="50"/>
      <c r="E3389" s="50"/>
      <c r="F3389" s="50"/>
    </row>
    <row r="3390" spans="1:6">
      <c r="A3390" s="50" t="s">
        <v>4579</v>
      </c>
      <c r="B3390" s="50"/>
      <c r="C3390" s="50" t="s">
        <v>4365</v>
      </c>
      <c r="D3390" s="50"/>
      <c r="E3390" s="50"/>
      <c r="F3390" s="50"/>
    </row>
    <row r="3391" spans="1:6">
      <c r="A3391" s="50" t="s">
        <v>4580</v>
      </c>
      <c r="B3391" s="50"/>
      <c r="C3391" s="50" t="s">
        <v>4365</v>
      </c>
      <c r="D3391" s="50"/>
      <c r="E3391" s="50"/>
      <c r="F3391" s="50"/>
    </row>
    <row r="3392" spans="1:6">
      <c r="A3392" s="50" t="s">
        <v>4581</v>
      </c>
      <c r="B3392" s="50"/>
      <c r="C3392" s="50" t="s">
        <v>4365</v>
      </c>
      <c r="D3392" s="50"/>
      <c r="E3392" s="50"/>
      <c r="F3392" s="50"/>
    </row>
    <row r="3393" spans="1:6">
      <c r="A3393" s="50" t="s">
        <v>4582</v>
      </c>
      <c r="B3393" s="50"/>
      <c r="C3393" s="50" t="s">
        <v>2267</v>
      </c>
      <c r="D3393" s="50"/>
      <c r="E3393" s="50"/>
      <c r="F3393" s="50"/>
    </row>
    <row r="3394" spans="1:6">
      <c r="A3394" s="50" t="s">
        <v>4583</v>
      </c>
      <c r="B3394" s="50"/>
      <c r="C3394" s="50" t="s">
        <v>2267</v>
      </c>
      <c r="D3394" s="50"/>
      <c r="E3394" s="50"/>
      <c r="F3394" s="50"/>
    </row>
    <row r="3395" spans="1:6">
      <c r="A3395" s="50" t="s">
        <v>4584</v>
      </c>
      <c r="B3395" s="50"/>
      <c r="C3395" s="50" t="s">
        <v>2267</v>
      </c>
      <c r="D3395" s="50"/>
      <c r="E3395" s="50"/>
      <c r="F3395" s="50"/>
    </row>
    <row r="3396" spans="1:6">
      <c r="A3396" s="50" t="s">
        <v>4585</v>
      </c>
      <c r="B3396" s="50"/>
      <c r="C3396" s="50" t="s">
        <v>2267</v>
      </c>
      <c r="D3396" s="50"/>
      <c r="E3396" s="50"/>
      <c r="F3396" s="50"/>
    </row>
    <row r="3397" spans="1:6">
      <c r="A3397" s="50" t="s">
        <v>4586</v>
      </c>
      <c r="B3397" s="50"/>
      <c r="C3397" s="50" t="s">
        <v>4365</v>
      </c>
      <c r="D3397" s="50"/>
      <c r="E3397" s="50"/>
      <c r="F3397" s="50"/>
    </row>
    <row r="3398" spans="1:6">
      <c r="A3398" s="50" t="s">
        <v>4587</v>
      </c>
      <c r="B3398" s="50"/>
      <c r="C3398" s="50" t="s">
        <v>3342</v>
      </c>
      <c r="D3398" s="50"/>
      <c r="E3398" s="50"/>
      <c r="F3398" s="50"/>
    </row>
    <row r="3399" spans="1:6">
      <c r="A3399" s="50" t="s">
        <v>4588</v>
      </c>
      <c r="B3399" s="50"/>
      <c r="C3399" s="50" t="s">
        <v>3342</v>
      </c>
      <c r="D3399" s="50"/>
      <c r="E3399" s="50"/>
      <c r="F3399" s="50"/>
    </row>
    <row r="3400" spans="1:6">
      <c r="A3400" s="50" t="s">
        <v>4589</v>
      </c>
      <c r="B3400" s="50"/>
      <c r="C3400" s="50" t="s">
        <v>3342</v>
      </c>
      <c r="D3400" s="50"/>
      <c r="E3400" s="50"/>
      <c r="F3400" s="50"/>
    </row>
    <row r="3401" spans="1:6">
      <c r="A3401" s="50" t="s">
        <v>4590</v>
      </c>
      <c r="B3401" s="50"/>
      <c r="C3401" s="50" t="s">
        <v>3342</v>
      </c>
      <c r="D3401" s="50"/>
      <c r="E3401" s="50"/>
      <c r="F3401" s="50"/>
    </row>
    <row r="3402" spans="1:6">
      <c r="A3402" s="50" t="s">
        <v>4591</v>
      </c>
      <c r="B3402" s="50"/>
      <c r="C3402" s="50" t="s">
        <v>3342</v>
      </c>
      <c r="D3402" s="50"/>
      <c r="E3402" s="50"/>
      <c r="F3402" s="50"/>
    </row>
    <row r="3403" spans="1:6">
      <c r="A3403" s="50" t="s">
        <v>4592</v>
      </c>
      <c r="B3403" s="50"/>
      <c r="C3403" s="50" t="s">
        <v>3342</v>
      </c>
      <c r="D3403" s="50"/>
      <c r="E3403" s="50"/>
      <c r="F3403" s="50"/>
    </row>
    <row r="3404" spans="1:6">
      <c r="A3404" s="50" t="s">
        <v>4593</v>
      </c>
      <c r="B3404" s="50"/>
      <c r="C3404" s="50" t="s">
        <v>3342</v>
      </c>
      <c r="D3404" s="50"/>
      <c r="E3404" s="50"/>
      <c r="F3404" s="50"/>
    </row>
    <row r="3405" spans="1:6">
      <c r="A3405" s="50" t="s">
        <v>4594</v>
      </c>
      <c r="B3405" s="50"/>
      <c r="C3405" s="50" t="s">
        <v>3342</v>
      </c>
      <c r="D3405" s="50"/>
      <c r="E3405" s="50"/>
      <c r="F3405" s="50"/>
    </row>
    <row r="3406" spans="1:6">
      <c r="A3406" s="50" t="s">
        <v>4595</v>
      </c>
      <c r="B3406" s="50"/>
      <c r="C3406" s="50" t="s">
        <v>3342</v>
      </c>
      <c r="D3406" s="50"/>
      <c r="E3406" s="50"/>
      <c r="F3406" s="50"/>
    </row>
    <row r="3407" spans="1:6">
      <c r="A3407" s="50" t="s">
        <v>4596</v>
      </c>
      <c r="B3407" s="50"/>
      <c r="C3407" s="50" t="s">
        <v>3342</v>
      </c>
      <c r="D3407" s="50"/>
      <c r="E3407" s="50"/>
      <c r="F3407" s="50"/>
    </row>
    <row r="3408" spans="1:6">
      <c r="A3408" s="50" t="s">
        <v>4597</v>
      </c>
      <c r="B3408" s="50"/>
      <c r="C3408" s="50" t="s">
        <v>3342</v>
      </c>
      <c r="D3408" s="50"/>
      <c r="E3408" s="50"/>
      <c r="F3408" s="50"/>
    </row>
    <row r="3409" spans="1:6">
      <c r="A3409" s="50" t="s">
        <v>4598</v>
      </c>
      <c r="B3409" s="50"/>
      <c r="C3409" s="50" t="s">
        <v>3342</v>
      </c>
      <c r="D3409" s="50"/>
      <c r="E3409" s="50"/>
      <c r="F3409" s="50"/>
    </row>
    <row r="3410" spans="1:6">
      <c r="A3410" s="50" t="s">
        <v>4599</v>
      </c>
      <c r="B3410" s="50"/>
      <c r="C3410" s="50" t="s">
        <v>3342</v>
      </c>
      <c r="D3410" s="50"/>
      <c r="E3410" s="50"/>
      <c r="F3410" s="50"/>
    </row>
    <row r="3411" spans="1:6">
      <c r="A3411" s="50" t="s">
        <v>4600</v>
      </c>
      <c r="B3411" s="50"/>
      <c r="C3411" s="50" t="s">
        <v>2718</v>
      </c>
      <c r="D3411" s="50"/>
      <c r="E3411" s="50"/>
      <c r="F3411" s="50"/>
    </row>
    <row r="3412" spans="1:6">
      <c r="A3412" s="50" t="s">
        <v>4601</v>
      </c>
      <c r="B3412" s="50"/>
      <c r="C3412" s="50" t="s">
        <v>3342</v>
      </c>
      <c r="D3412" s="50"/>
      <c r="E3412" s="50"/>
      <c r="F3412" s="50"/>
    </row>
    <row r="3413" spans="1:6">
      <c r="A3413" s="50" t="s">
        <v>4602</v>
      </c>
      <c r="B3413" s="50"/>
      <c r="C3413" s="50" t="s">
        <v>3342</v>
      </c>
      <c r="D3413" s="50"/>
      <c r="E3413" s="50"/>
      <c r="F3413" s="50"/>
    </row>
    <row r="3414" spans="1:6">
      <c r="A3414" s="50" t="s">
        <v>4603</v>
      </c>
      <c r="B3414" s="50"/>
      <c r="C3414" s="50" t="s">
        <v>3342</v>
      </c>
      <c r="D3414" s="50"/>
      <c r="E3414" s="50"/>
      <c r="F3414" s="50"/>
    </row>
    <row r="3415" spans="1:6">
      <c r="A3415" s="50" t="s">
        <v>4604</v>
      </c>
      <c r="B3415" s="50"/>
      <c r="C3415" s="50" t="s">
        <v>3342</v>
      </c>
      <c r="D3415" s="50"/>
      <c r="E3415" s="50"/>
      <c r="F3415" s="50"/>
    </row>
    <row r="3416" spans="1:6">
      <c r="A3416" s="50" t="s">
        <v>4605</v>
      </c>
      <c r="B3416" s="50"/>
      <c r="C3416" s="50" t="s">
        <v>3342</v>
      </c>
      <c r="D3416" s="50"/>
      <c r="E3416" s="50"/>
      <c r="F3416" s="50"/>
    </row>
    <row r="3417" spans="1:6">
      <c r="A3417" s="50" t="s">
        <v>4606</v>
      </c>
      <c r="B3417" s="50"/>
      <c r="C3417" s="50" t="s">
        <v>3342</v>
      </c>
      <c r="D3417" s="50"/>
      <c r="E3417" s="50"/>
      <c r="F3417" s="50"/>
    </row>
    <row r="3418" spans="1:6">
      <c r="A3418" s="50" t="s">
        <v>4607</v>
      </c>
      <c r="B3418" s="50"/>
      <c r="C3418" s="50" t="s">
        <v>3342</v>
      </c>
      <c r="D3418" s="50"/>
      <c r="E3418" s="50"/>
      <c r="F3418" s="50"/>
    </row>
    <row r="3419" spans="1:6">
      <c r="A3419" s="50" t="s">
        <v>4608</v>
      </c>
      <c r="B3419" s="50"/>
      <c r="C3419" s="50" t="s">
        <v>3342</v>
      </c>
      <c r="D3419" s="50"/>
      <c r="E3419" s="50"/>
      <c r="F3419" s="50"/>
    </row>
    <row r="3420" spans="1:6">
      <c r="A3420" s="50" t="s">
        <v>4609</v>
      </c>
      <c r="B3420" s="50"/>
      <c r="C3420" s="50" t="s">
        <v>3342</v>
      </c>
      <c r="D3420" s="50"/>
      <c r="E3420" s="50"/>
      <c r="F3420" s="50"/>
    </row>
    <row r="3421" spans="1:6">
      <c r="A3421" s="50" t="s">
        <v>4610</v>
      </c>
      <c r="B3421" s="50"/>
      <c r="C3421" s="50" t="s">
        <v>3342</v>
      </c>
      <c r="D3421" s="50"/>
      <c r="E3421" s="50"/>
      <c r="F3421" s="50"/>
    </row>
    <row r="3422" spans="1:6">
      <c r="A3422" s="50" t="s">
        <v>4611</v>
      </c>
      <c r="B3422" s="50"/>
      <c r="C3422" s="50" t="s">
        <v>3342</v>
      </c>
      <c r="D3422" s="50"/>
      <c r="E3422" s="50"/>
      <c r="F3422" s="50"/>
    </row>
    <row r="3423" spans="1:6">
      <c r="A3423" s="50" t="s">
        <v>4612</v>
      </c>
      <c r="B3423" s="50"/>
      <c r="C3423" s="50" t="s">
        <v>3342</v>
      </c>
      <c r="D3423" s="50"/>
      <c r="E3423" s="50"/>
      <c r="F3423" s="50"/>
    </row>
    <row r="3424" spans="1:6">
      <c r="A3424" s="50" t="s">
        <v>4613</v>
      </c>
      <c r="B3424" s="50"/>
      <c r="C3424" s="50" t="s">
        <v>2718</v>
      </c>
      <c r="D3424" s="50"/>
      <c r="E3424" s="50"/>
      <c r="F3424" s="50"/>
    </row>
    <row r="3425" spans="1:6">
      <c r="A3425" s="50" t="s">
        <v>4614</v>
      </c>
      <c r="B3425" s="50"/>
      <c r="C3425" s="50" t="s">
        <v>3342</v>
      </c>
      <c r="D3425" s="50"/>
      <c r="E3425" s="50"/>
      <c r="F3425" s="50"/>
    </row>
    <row r="3426" spans="1:6">
      <c r="A3426" s="50" t="s">
        <v>4615</v>
      </c>
      <c r="B3426" s="50"/>
      <c r="C3426" s="50" t="s">
        <v>2718</v>
      </c>
      <c r="D3426" s="50"/>
      <c r="E3426" s="50"/>
      <c r="F3426" s="50"/>
    </row>
    <row r="3427" spans="1:6">
      <c r="A3427" s="50" t="s">
        <v>4616</v>
      </c>
      <c r="B3427" s="50"/>
      <c r="C3427" s="50" t="s">
        <v>3342</v>
      </c>
      <c r="D3427" s="50"/>
      <c r="E3427" s="50"/>
      <c r="F3427" s="50"/>
    </row>
    <row r="3428" spans="1:6">
      <c r="A3428" s="50" t="s">
        <v>4617</v>
      </c>
      <c r="B3428" s="50"/>
      <c r="C3428" s="50" t="s">
        <v>3342</v>
      </c>
      <c r="D3428" s="50"/>
      <c r="E3428" s="50"/>
      <c r="F3428" s="50"/>
    </row>
    <row r="3429" spans="1:6">
      <c r="A3429" s="50" t="s">
        <v>4618</v>
      </c>
      <c r="B3429" s="50"/>
      <c r="C3429" s="50" t="s">
        <v>3342</v>
      </c>
      <c r="D3429" s="50"/>
      <c r="E3429" s="50"/>
      <c r="F3429" s="50"/>
    </row>
    <row r="3430" spans="1:6">
      <c r="A3430" s="50" t="s">
        <v>4619</v>
      </c>
      <c r="B3430" s="50"/>
      <c r="C3430" s="50" t="s">
        <v>3342</v>
      </c>
      <c r="D3430" s="50"/>
      <c r="E3430" s="50"/>
      <c r="F3430" s="50"/>
    </row>
    <row r="3431" spans="1:6">
      <c r="A3431" s="50" t="s">
        <v>4620</v>
      </c>
      <c r="B3431" s="50"/>
      <c r="C3431" s="50" t="s">
        <v>3342</v>
      </c>
      <c r="D3431" s="50"/>
      <c r="E3431" s="50"/>
      <c r="F3431" s="50"/>
    </row>
    <row r="3432" spans="1:6">
      <c r="A3432" s="50" t="s">
        <v>4621</v>
      </c>
      <c r="B3432" s="50"/>
      <c r="C3432" s="50" t="s">
        <v>3342</v>
      </c>
      <c r="D3432" s="50"/>
      <c r="E3432" s="50"/>
      <c r="F3432" s="50"/>
    </row>
    <row r="3433" spans="1:6">
      <c r="A3433" s="50" t="s">
        <v>4622</v>
      </c>
      <c r="B3433" s="50"/>
      <c r="C3433" s="50" t="s">
        <v>3342</v>
      </c>
      <c r="D3433" s="50"/>
      <c r="E3433" s="50"/>
      <c r="F3433" s="50"/>
    </row>
    <row r="3434" spans="1:6">
      <c r="A3434" s="50" t="s">
        <v>4623</v>
      </c>
      <c r="B3434" s="50"/>
      <c r="C3434" s="50" t="s">
        <v>4624</v>
      </c>
      <c r="D3434" s="50"/>
      <c r="E3434" s="50"/>
      <c r="F3434" s="50"/>
    </row>
    <row r="3435" spans="1:6">
      <c r="A3435" s="50" t="s">
        <v>4625</v>
      </c>
      <c r="B3435" s="50"/>
      <c r="C3435" s="50" t="s">
        <v>4626</v>
      </c>
      <c r="D3435" s="50"/>
      <c r="E3435" s="50"/>
      <c r="F3435" s="50"/>
    </row>
    <row r="3436" spans="1:6">
      <c r="A3436" s="50" t="s">
        <v>4627</v>
      </c>
      <c r="B3436" s="50"/>
      <c r="C3436" s="50" t="s">
        <v>4365</v>
      </c>
      <c r="D3436" s="50"/>
      <c r="E3436" s="50"/>
      <c r="F3436" s="50"/>
    </row>
    <row r="3437" spans="1:6">
      <c r="A3437" s="50" t="s">
        <v>4628</v>
      </c>
      <c r="B3437" s="50"/>
      <c r="C3437" s="50" t="s">
        <v>4365</v>
      </c>
      <c r="D3437" s="50"/>
      <c r="E3437" s="50"/>
      <c r="F3437" s="50"/>
    </row>
    <row r="3438" spans="1:6">
      <c r="A3438" s="50" t="s">
        <v>4629</v>
      </c>
      <c r="B3438" s="50"/>
      <c r="C3438" s="50" t="s">
        <v>4365</v>
      </c>
      <c r="D3438" s="50"/>
      <c r="E3438" s="50"/>
      <c r="F3438" s="50"/>
    </row>
    <row r="3439" spans="1:6">
      <c r="A3439" s="50" t="s">
        <v>4630</v>
      </c>
      <c r="B3439" s="50"/>
      <c r="C3439" s="50" t="s">
        <v>3342</v>
      </c>
      <c r="D3439" s="50"/>
      <c r="E3439" s="50"/>
      <c r="F3439" s="50"/>
    </row>
    <row r="3440" spans="1:6">
      <c r="A3440" s="50" t="s">
        <v>4631</v>
      </c>
      <c r="B3440" s="50"/>
      <c r="C3440" s="50" t="s">
        <v>3342</v>
      </c>
      <c r="D3440" s="50"/>
      <c r="E3440" s="50"/>
      <c r="F3440" s="50"/>
    </row>
    <row r="3441" spans="1:6">
      <c r="A3441" s="50" t="s">
        <v>4632</v>
      </c>
      <c r="B3441" s="50"/>
      <c r="C3441" s="50" t="s">
        <v>3342</v>
      </c>
      <c r="D3441" s="50"/>
      <c r="E3441" s="50"/>
      <c r="F3441" s="50"/>
    </row>
    <row r="3442" spans="1:6">
      <c r="A3442" s="50" t="s">
        <v>4633</v>
      </c>
      <c r="B3442" s="50"/>
      <c r="C3442" s="50" t="s">
        <v>3342</v>
      </c>
      <c r="D3442" s="50"/>
      <c r="E3442" s="50"/>
      <c r="F3442" s="50"/>
    </row>
    <row r="3443" spans="1:6">
      <c r="A3443" s="50" t="s">
        <v>4634</v>
      </c>
      <c r="B3443" s="50"/>
      <c r="C3443" s="50" t="s">
        <v>3342</v>
      </c>
      <c r="D3443" s="50"/>
      <c r="E3443" s="50"/>
      <c r="F3443" s="50"/>
    </row>
    <row r="3444" spans="1:6">
      <c r="A3444" s="50" t="s">
        <v>4635</v>
      </c>
      <c r="B3444" s="50"/>
      <c r="C3444" s="50" t="s">
        <v>3342</v>
      </c>
      <c r="D3444" s="50"/>
      <c r="E3444" s="50"/>
      <c r="F3444" s="50"/>
    </row>
    <row r="3445" spans="1:6">
      <c r="A3445" s="50" t="s">
        <v>4636</v>
      </c>
      <c r="B3445" s="50"/>
      <c r="C3445" s="50" t="s">
        <v>4624</v>
      </c>
      <c r="D3445" s="50"/>
      <c r="E3445" s="50"/>
      <c r="F3445" s="50"/>
    </row>
    <row r="3446" spans="1:6">
      <c r="A3446" s="50" t="s">
        <v>4637</v>
      </c>
      <c r="B3446" s="50"/>
      <c r="C3446" s="50" t="s">
        <v>3342</v>
      </c>
      <c r="D3446" s="50"/>
      <c r="E3446" s="50"/>
      <c r="F3446" s="50"/>
    </row>
    <row r="3447" spans="1:6">
      <c r="A3447" s="50" t="s">
        <v>4638</v>
      </c>
      <c r="B3447" s="50"/>
      <c r="C3447" s="50" t="s">
        <v>4626</v>
      </c>
      <c r="D3447" s="50"/>
      <c r="E3447" s="50"/>
      <c r="F3447" s="50"/>
    </row>
    <row r="3448" spans="1:6">
      <c r="A3448" s="50" t="s">
        <v>4639</v>
      </c>
      <c r="B3448" s="50"/>
      <c r="C3448" s="50" t="s">
        <v>3342</v>
      </c>
      <c r="D3448" s="50"/>
      <c r="E3448" s="50"/>
      <c r="F3448" s="50"/>
    </row>
    <row r="3449" spans="1:6">
      <c r="A3449" s="50" t="s">
        <v>4640</v>
      </c>
      <c r="B3449" s="50"/>
      <c r="C3449" s="50" t="s">
        <v>3342</v>
      </c>
      <c r="D3449" s="50"/>
      <c r="E3449" s="50"/>
      <c r="F3449" s="50"/>
    </row>
    <row r="3450" spans="1:6">
      <c r="A3450" s="50" t="s">
        <v>4641</v>
      </c>
      <c r="B3450" s="50"/>
      <c r="C3450" s="50" t="s">
        <v>3342</v>
      </c>
      <c r="D3450" s="50"/>
      <c r="E3450" s="50"/>
      <c r="F3450" s="50"/>
    </row>
    <row r="3451" spans="1:6">
      <c r="A3451" s="50" t="s">
        <v>4642</v>
      </c>
      <c r="B3451" s="50"/>
      <c r="C3451" s="50" t="s">
        <v>3342</v>
      </c>
      <c r="D3451" s="50"/>
      <c r="E3451" s="50"/>
      <c r="F3451" s="50"/>
    </row>
    <row r="3452" spans="1:6">
      <c r="A3452" s="50" t="s">
        <v>4643</v>
      </c>
      <c r="B3452" s="50"/>
      <c r="C3452" s="50" t="s">
        <v>3342</v>
      </c>
      <c r="D3452" s="50"/>
      <c r="E3452" s="50"/>
      <c r="F3452" s="50"/>
    </row>
    <row r="3453" spans="1:6">
      <c r="A3453" s="50" t="s">
        <v>4644</v>
      </c>
      <c r="B3453" s="50"/>
      <c r="C3453" s="50" t="s">
        <v>3342</v>
      </c>
      <c r="D3453" s="50"/>
      <c r="E3453" s="50"/>
      <c r="F3453" s="50"/>
    </row>
    <row r="3454" spans="1:6">
      <c r="A3454" s="50" t="s">
        <v>4645</v>
      </c>
      <c r="B3454" s="50"/>
      <c r="C3454" s="50" t="s">
        <v>3342</v>
      </c>
      <c r="D3454" s="50"/>
      <c r="E3454" s="50"/>
      <c r="F3454" s="50"/>
    </row>
    <row r="3455" spans="1:6">
      <c r="A3455" s="50" t="s">
        <v>4646</v>
      </c>
      <c r="B3455" s="50"/>
      <c r="C3455" s="50" t="s">
        <v>3342</v>
      </c>
      <c r="D3455" s="50"/>
      <c r="E3455" s="50"/>
      <c r="F3455" s="50"/>
    </row>
    <row r="3456" spans="1:6">
      <c r="A3456" s="50" t="s">
        <v>4647</v>
      </c>
      <c r="B3456" s="50"/>
      <c r="C3456" s="50" t="s">
        <v>3342</v>
      </c>
      <c r="D3456" s="50"/>
      <c r="E3456" s="50"/>
      <c r="F3456" s="50"/>
    </row>
    <row r="3457" spans="1:6">
      <c r="A3457" s="50" t="s">
        <v>4648</v>
      </c>
      <c r="B3457" s="50"/>
      <c r="C3457" s="50" t="s">
        <v>3342</v>
      </c>
      <c r="D3457" s="50"/>
      <c r="E3457" s="50"/>
      <c r="F3457" s="50"/>
    </row>
    <row r="3458" spans="1:6">
      <c r="A3458" s="50" t="s">
        <v>4649</v>
      </c>
      <c r="B3458" s="50"/>
      <c r="C3458" s="50" t="s">
        <v>2718</v>
      </c>
      <c r="D3458" s="50"/>
      <c r="E3458" s="50"/>
      <c r="F3458" s="50"/>
    </row>
    <row r="3459" spans="1:6">
      <c r="A3459" s="50" t="s">
        <v>4650</v>
      </c>
      <c r="B3459" s="50"/>
      <c r="C3459" s="50" t="s">
        <v>4651</v>
      </c>
      <c r="D3459" s="50"/>
      <c r="E3459" s="50"/>
      <c r="F3459" s="50"/>
    </row>
    <row r="3460" spans="1:6">
      <c r="A3460" s="50" t="s">
        <v>4652</v>
      </c>
      <c r="B3460" s="50"/>
      <c r="C3460" s="50" t="s">
        <v>3342</v>
      </c>
      <c r="D3460" s="50"/>
      <c r="E3460" s="50"/>
      <c r="F3460" s="50"/>
    </row>
    <row r="3461" spans="1:6">
      <c r="A3461" s="50" t="s">
        <v>4653</v>
      </c>
      <c r="B3461" s="50"/>
      <c r="C3461" s="50" t="s">
        <v>3342</v>
      </c>
      <c r="D3461" s="50"/>
      <c r="E3461" s="50"/>
      <c r="F3461" s="50"/>
    </row>
    <row r="3462" spans="1:6">
      <c r="A3462" s="50" t="s">
        <v>4654</v>
      </c>
      <c r="B3462" s="50"/>
      <c r="C3462" s="50" t="s">
        <v>3342</v>
      </c>
      <c r="D3462" s="50"/>
      <c r="E3462" s="50"/>
      <c r="F3462" s="50"/>
    </row>
    <row r="3463" spans="1:6">
      <c r="A3463" s="50" t="s">
        <v>4655</v>
      </c>
      <c r="B3463" s="50"/>
      <c r="C3463" s="50" t="s">
        <v>4624</v>
      </c>
      <c r="D3463" s="50"/>
      <c r="E3463" s="50"/>
      <c r="F3463" s="50"/>
    </row>
    <row r="3464" spans="1:6">
      <c r="A3464" s="50" t="s">
        <v>4656</v>
      </c>
      <c r="B3464" s="50"/>
      <c r="C3464" s="50" t="s">
        <v>2718</v>
      </c>
      <c r="D3464" s="50"/>
      <c r="E3464" s="50"/>
      <c r="F3464" s="50"/>
    </row>
    <row r="3465" spans="1:6">
      <c r="A3465" s="50" t="s">
        <v>4657</v>
      </c>
      <c r="B3465" s="50"/>
      <c r="C3465" s="50" t="s">
        <v>3342</v>
      </c>
      <c r="D3465" s="50"/>
      <c r="E3465" s="50"/>
      <c r="F3465" s="50"/>
    </row>
    <row r="3466" spans="1:6">
      <c r="A3466" s="50" t="s">
        <v>4658</v>
      </c>
      <c r="B3466" s="50"/>
      <c r="C3466" s="50" t="s">
        <v>2718</v>
      </c>
      <c r="D3466" s="50"/>
      <c r="E3466" s="50"/>
      <c r="F3466" s="50"/>
    </row>
    <row r="3467" spans="1:6">
      <c r="A3467" s="50" t="s">
        <v>4659</v>
      </c>
      <c r="B3467" s="50"/>
      <c r="C3467" s="50" t="s">
        <v>3342</v>
      </c>
      <c r="D3467" s="50"/>
      <c r="E3467" s="50"/>
      <c r="F3467" s="50"/>
    </row>
    <row r="3468" spans="1:6">
      <c r="A3468" s="50" t="s">
        <v>4660</v>
      </c>
      <c r="B3468" s="50"/>
      <c r="C3468" s="50" t="s">
        <v>3342</v>
      </c>
      <c r="D3468" s="50"/>
      <c r="E3468" s="50"/>
      <c r="F3468" s="50"/>
    </row>
    <row r="3469" spans="1:6">
      <c r="A3469" s="50" t="s">
        <v>4661</v>
      </c>
      <c r="B3469" s="50"/>
      <c r="C3469" s="50" t="s">
        <v>3342</v>
      </c>
      <c r="D3469" s="50"/>
      <c r="E3469" s="50"/>
      <c r="F3469" s="50"/>
    </row>
    <row r="3470" spans="1:6">
      <c r="A3470" s="50" t="s">
        <v>4662</v>
      </c>
      <c r="B3470" s="50"/>
      <c r="C3470" s="50" t="s">
        <v>3342</v>
      </c>
      <c r="D3470" s="50"/>
      <c r="E3470" s="50"/>
      <c r="F3470" s="50"/>
    </row>
    <row r="3471" spans="1:6">
      <c r="A3471" s="50" t="s">
        <v>4663</v>
      </c>
      <c r="B3471" s="50"/>
      <c r="C3471" s="50" t="s">
        <v>3342</v>
      </c>
      <c r="D3471" s="50"/>
      <c r="E3471" s="50"/>
      <c r="F3471" s="50"/>
    </row>
    <row r="3472" spans="1:6">
      <c r="A3472" s="50" t="s">
        <v>4664</v>
      </c>
      <c r="B3472" s="50"/>
      <c r="C3472" s="50" t="s">
        <v>3342</v>
      </c>
      <c r="D3472" s="50"/>
      <c r="E3472" s="50"/>
      <c r="F3472" s="50"/>
    </row>
    <row r="3473" spans="1:6">
      <c r="A3473" s="50" t="s">
        <v>4665</v>
      </c>
      <c r="B3473" s="50"/>
      <c r="C3473" s="50" t="s">
        <v>3342</v>
      </c>
      <c r="D3473" s="50"/>
      <c r="E3473" s="50"/>
      <c r="F3473" s="50"/>
    </row>
    <row r="3474" spans="1:6">
      <c r="A3474" s="50" t="s">
        <v>4666</v>
      </c>
      <c r="B3474" s="50"/>
      <c r="C3474" s="50" t="s">
        <v>3342</v>
      </c>
      <c r="D3474" s="50"/>
      <c r="E3474" s="50"/>
      <c r="F3474" s="50"/>
    </row>
    <row r="3475" spans="1:6">
      <c r="A3475" s="50" t="s">
        <v>4667</v>
      </c>
      <c r="B3475" s="50"/>
      <c r="C3475" s="50" t="s">
        <v>2718</v>
      </c>
      <c r="D3475" s="50"/>
      <c r="E3475" s="50"/>
      <c r="F3475" s="50"/>
    </row>
    <row r="3476" spans="1:6">
      <c r="A3476" s="50" t="s">
        <v>4668</v>
      </c>
      <c r="B3476" s="50"/>
      <c r="C3476" s="50" t="s">
        <v>3342</v>
      </c>
      <c r="D3476" s="50"/>
      <c r="E3476" s="50"/>
      <c r="F3476" s="50"/>
    </row>
    <row r="3477" spans="1:6">
      <c r="A3477" s="50" t="s">
        <v>4669</v>
      </c>
      <c r="B3477" s="50"/>
      <c r="C3477" s="50" t="s">
        <v>2718</v>
      </c>
      <c r="D3477" s="50"/>
      <c r="E3477" s="50"/>
      <c r="F3477" s="50"/>
    </row>
    <row r="3478" spans="1:6">
      <c r="A3478" s="50" t="s">
        <v>4670</v>
      </c>
      <c r="B3478" s="50"/>
      <c r="C3478" s="50" t="s">
        <v>2718</v>
      </c>
      <c r="D3478" s="50"/>
      <c r="E3478" s="50"/>
      <c r="F3478" s="50"/>
    </row>
    <row r="3479" spans="1:6">
      <c r="A3479" s="50" t="s">
        <v>4671</v>
      </c>
      <c r="B3479" s="50"/>
      <c r="C3479" s="50" t="s">
        <v>3342</v>
      </c>
      <c r="D3479" s="50"/>
      <c r="E3479" s="50"/>
      <c r="F3479" s="50"/>
    </row>
    <row r="3480" spans="1:6">
      <c r="A3480" s="50" t="s">
        <v>4672</v>
      </c>
      <c r="B3480" s="50"/>
      <c r="C3480" s="50" t="s">
        <v>1534</v>
      </c>
      <c r="D3480" s="50"/>
      <c r="E3480" s="50"/>
      <c r="F3480" s="50"/>
    </row>
    <row r="3481" spans="1:6">
      <c r="A3481" s="50" t="s">
        <v>4673</v>
      </c>
      <c r="B3481" s="50"/>
      <c r="C3481" s="50" t="s">
        <v>1534</v>
      </c>
      <c r="D3481" s="50"/>
      <c r="E3481" s="50"/>
      <c r="F3481" s="50"/>
    </row>
    <row r="3482" spans="1:6">
      <c r="A3482" s="50" t="s">
        <v>4674</v>
      </c>
      <c r="B3482" s="50"/>
      <c r="C3482" s="50" t="s">
        <v>1534</v>
      </c>
      <c r="D3482" s="50"/>
      <c r="E3482" s="50"/>
      <c r="F3482" s="50"/>
    </row>
    <row r="3483" spans="1:6">
      <c r="A3483" s="50" t="s">
        <v>4675</v>
      </c>
      <c r="B3483" s="50"/>
      <c r="C3483" s="50" t="s">
        <v>1534</v>
      </c>
      <c r="D3483" s="50"/>
      <c r="E3483" s="50"/>
      <c r="F3483" s="50"/>
    </row>
    <row r="3484" spans="1:6">
      <c r="A3484" s="50" t="s">
        <v>4676</v>
      </c>
      <c r="B3484" s="50"/>
      <c r="C3484" s="50" t="s">
        <v>1534</v>
      </c>
      <c r="D3484" s="50"/>
      <c r="E3484" s="50"/>
      <c r="F3484" s="50"/>
    </row>
    <row r="3485" spans="1:6">
      <c r="A3485" s="50" t="s">
        <v>4677</v>
      </c>
      <c r="B3485" s="50"/>
      <c r="C3485" s="50" t="s">
        <v>2370</v>
      </c>
      <c r="D3485" s="50"/>
      <c r="E3485" s="50"/>
      <c r="F3485" s="50"/>
    </row>
    <row r="3486" spans="1:6">
      <c r="A3486" s="50" t="s">
        <v>4678</v>
      </c>
      <c r="B3486" s="50"/>
      <c r="C3486" s="50" t="s">
        <v>2370</v>
      </c>
      <c r="D3486" s="50"/>
      <c r="E3486" s="50"/>
      <c r="F3486" s="50"/>
    </row>
    <row r="3487" spans="1:6">
      <c r="A3487" s="50" t="s">
        <v>4679</v>
      </c>
      <c r="B3487" s="50"/>
      <c r="C3487" s="50" t="s">
        <v>2370</v>
      </c>
      <c r="D3487" s="50"/>
      <c r="E3487" s="50"/>
      <c r="F3487" s="50"/>
    </row>
    <row r="3488" spans="1:6">
      <c r="A3488" s="50" t="s">
        <v>4680</v>
      </c>
      <c r="B3488" s="50"/>
      <c r="C3488" s="50" t="s">
        <v>4681</v>
      </c>
      <c r="D3488" s="50"/>
      <c r="E3488" s="50"/>
      <c r="F3488" s="50"/>
    </row>
    <row r="3489" spans="1:6">
      <c r="A3489" s="50" t="s">
        <v>4682</v>
      </c>
      <c r="B3489" s="50"/>
      <c r="C3489" s="50" t="s">
        <v>4681</v>
      </c>
      <c r="D3489" s="50"/>
      <c r="E3489" s="50"/>
      <c r="F3489" s="50"/>
    </row>
    <row r="3490" spans="1:6">
      <c r="A3490" s="50" t="s">
        <v>4683</v>
      </c>
      <c r="B3490" s="50"/>
      <c r="C3490" s="50" t="s">
        <v>4681</v>
      </c>
      <c r="D3490" s="50"/>
      <c r="E3490" s="50"/>
      <c r="F3490" s="50"/>
    </row>
    <row r="3491" spans="1:6">
      <c r="A3491" s="50" t="s">
        <v>4684</v>
      </c>
      <c r="B3491" s="50"/>
      <c r="C3491" s="50" t="s">
        <v>4681</v>
      </c>
      <c r="D3491" s="50"/>
      <c r="E3491" s="50"/>
      <c r="F3491" s="50"/>
    </row>
    <row r="3492" spans="1:6">
      <c r="A3492" s="50" t="s">
        <v>4685</v>
      </c>
      <c r="B3492" s="50"/>
      <c r="C3492" s="50" t="s">
        <v>1534</v>
      </c>
      <c r="D3492" s="50"/>
      <c r="E3492" s="50"/>
      <c r="F3492" s="50"/>
    </row>
    <row r="3493" spans="1:6">
      <c r="A3493" s="50" t="s">
        <v>4686</v>
      </c>
      <c r="B3493" s="50"/>
      <c r="C3493" s="50" t="s">
        <v>1534</v>
      </c>
      <c r="D3493" s="50"/>
      <c r="E3493" s="50"/>
      <c r="F3493" s="50"/>
    </row>
    <row r="3494" spans="1:6">
      <c r="A3494" s="50" t="s">
        <v>4687</v>
      </c>
      <c r="B3494" s="50"/>
      <c r="C3494" s="50" t="s">
        <v>1534</v>
      </c>
      <c r="D3494" s="50"/>
      <c r="E3494" s="50"/>
      <c r="F3494" s="50"/>
    </row>
    <row r="3495" spans="1:6">
      <c r="A3495" s="50" t="s">
        <v>4688</v>
      </c>
      <c r="B3495" s="50"/>
      <c r="C3495" s="50" t="s">
        <v>4681</v>
      </c>
      <c r="D3495" s="50"/>
      <c r="E3495" s="50"/>
      <c r="F3495" s="50"/>
    </row>
    <row r="3496" spans="1:6">
      <c r="A3496" s="50" t="s">
        <v>4689</v>
      </c>
      <c r="B3496" s="50"/>
      <c r="C3496" s="50" t="s">
        <v>2370</v>
      </c>
      <c r="D3496" s="50"/>
      <c r="E3496" s="50"/>
      <c r="F3496" s="50"/>
    </row>
    <row r="3497" spans="1:6">
      <c r="A3497" s="50" t="s">
        <v>4690</v>
      </c>
      <c r="B3497" s="50"/>
      <c r="C3497" s="50" t="s">
        <v>4681</v>
      </c>
      <c r="D3497" s="50"/>
      <c r="E3497" s="50"/>
      <c r="F3497" s="50"/>
    </row>
    <row r="3498" spans="1:6">
      <c r="A3498" s="50" t="s">
        <v>4691</v>
      </c>
      <c r="B3498" s="50"/>
      <c r="C3498" s="50" t="s">
        <v>4681</v>
      </c>
      <c r="D3498" s="50"/>
      <c r="E3498" s="50"/>
      <c r="F3498" s="50"/>
    </row>
    <row r="3499" spans="1:6">
      <c r="A3499" s="50" t="s">
        <v>4692</v>
      </c>
      <c r="B3499" s="50"/>
      <c r="C3499" s="50" t="s">
        <v>4681</v>
      </c>
      <c r="D3499" s="50"/>
      <c r="E3499" s="50"/>
      <c r="F3499" s="50"/>
    </row>
    <row r="3500" spans="1:6">
      <c r="A3500" s="50" t="s">
        <v>4693</v>
      </c>
      <c r="B3500" s="50"/>
      <c r="C3500" s="50" t="s">
        <v>4681</v>
      </c>
      <c r="D3500" s="50"/>
      <c r="E3500" s="50"/>
      <c r="F3500" s="50"/>
    </row>
    <row r="3501" spans="1:6">
      <c r="A3501" s="50" t="s">
        <v>4694</v>
      </c>
      <c r="B3501" s="50"/>
      <c r="C3501" s="50" t="s">
        <v>4681</v>
      </c>
      <c r="D3501" s="50"/>
      <c r="E3501" s="50"/>
      <c r="F3501" s="50"/>
    </row>
    <row r="3502" spans="1:6">
      <c r="A3502" s="50" t="s">
        <v>4695</v>
      </c>
      <c r="B3502" s="50"/>
      <c r="C3502" s="50" t="s">
        <v>4681</v>
      </c>
      <c r="D3502" s="50"/>
      <c r="E3502" s="50"/>
      <c r="F3502" s="50"/>
    </row>
    <row r="3503" spans="1:6">
      <c r="A3503" s="50" t="s">
        <v>4696</v>
      </c>
      <c r="B3503" s="50"/>
      <c r="C3503" s="50" t="s">
        <v>4681</v>
      </c>
      <c r="D3503" s="50"/>
      <c r="E3503" s="50"/>
      <c r="F3503" s="50"/>
    </row>
    <row r="3504" spans="1:6">
      <c r="A3504" s="50" t="s">
        <v>4697</v>
      </c>
      <c r="B3504" s="50"/>
      <c r="C3504" s="50" t="s">
        <v>1534</v>
      </c>
      <c r="D3504" s="50"/>
      <c r="E3504" s="50"/>
      <c r="F3504" s="50"/>
    </row>
    <row r="3505" spans="1:6">
      <c r="A3505" s="50" t="s">
        <v>4698</v>
      </c>
      <c r="B3505" s="50"/>
      <c r="C3505" s="50" t="s">
        <v>1534</v>
      </c>
      <c r="D3505" s="50"/>
      <c r="E3505" s="50"/>
      <c r="F3505" s="50"/>
    </row>
    <row r="3506" spans="1:6">
      <c r="A3506" s="50" t="s">
        <v>4699</v>
      </c>
      <c r="B3506" s="50"/>
      <c r="C3506" s="50" t="s">
        <v>1534</v>
      </c>
      <c r="D3506" s="50"/>
      <c r="E3506" s="50"/>
      <c r="F3506" s="50"/>
    </row>
    <row r="3507" spans="1:6">
      <c r="A3507" s="50" t="s">
        <v>4700</v>
      </c>
      <c r="B3507" s="50"/>
      <c r="C3507" s="50" t="s">
        <v>1534</v>
      </c>
      <c r="D3507" s="50"/>
      <c r="E3507" s="50"/>
      <c r="F3507" s="50"/>
    </row>
    <row r="3508" spans="1:6">
      <c r="A3508" s="50" t="s">
        <v>4701</v>
      </c>
      <c r="B3508" s="50"/>
      <c r="C3508" s="50" t="s">
        <v>4681</v>
      </c>
      <c r="D3508" s="50"/>
      <c r="E3508" s="50"/>
      <c r="F3508" s="50"/>
    </row>
    <row r="3509" spans="1:6">
      <c r="A3509" s="50" t="s">
        <v>4702</v>
      </c>
      <c r="B3509" s="50"/>
      <c r="C3509" s="50" t="s">
        <v>1534</v>
      </c>
      <c r="D3509" s="50"/>
      <c r="E3509" s="50"/>
      <c r="F3509" s="50"/>
    </row>
    <row r="3510" spans="1:6">
      <c r="A3510" s="50" t="s">
        <v>4703</v>
      </c>
      <c r="B3510" s="50"/>
      <c r="C3510" s="50" t="s">
        <v>1534</v>
      </c>
      <c r="D3510" s="50"/>
      <c r="E3510" s="50"/>
      <c r="F3510" s="50"/>
    </row>
    <row r="3511" spans="1:6">
      <c r="A3511" s="50" t="s">
        <v>4704</v>
      </c>
      <c r="B3511" s="50"/>
      <c r="C3511" s="50" t="s">
        <v>1534</v>
      </c>
      <c r="D3511" s="50"/>
      <c r="E3511" s="50"/>
      <c r="F3511" s="50"/>
    </row>
    <row r="3512" spans="1:6">
      <c r="A3512" s="50" t="s">
        <v>4705</v>
      </c>
      <c r="B3512" s="50"/>
      <c r="C3512" s="50" t="s">
        <v>1534</v>
      </c>
      <c r="D3512" s="50"/>
      <c r="E3512" s="50"/>
      <c r="F3512" s="50"/>
    </row>
    <row r="3513" spans="1:6">
      <c r="A3513" s="50" t="s">
        <v>4706</v>
      </c>
      <c r="B3513" s="50"/>
      <c r="C3513" s="50" t="s">
        <v>1534</v>
      </c>
      <c r="D3513" s="50"/>
      <c r="E3513" s="50"/>
      <c r="F3513" s="50"/>
    </row>
    <row r="3514" spans="1:6">
      <c r="A3514" s="50" t="s">
        <v>4707</v>
      </c>
      <c r="B3514" s="50"/>
      <c r="C3514" s="50" t="s">
        <v>1534</v>
      </c>
      <c r="D3514" s="50"/>
      <c r="E3514" s="50"/>
      <c r="F3514" s="50"/>
    </row>
    <row r="3515" spans="1:6">
      <c r="A3515" s="50" t="s">
        <v>4708</v>
      </c>
      <c r="B3515" s="50"/>
      <c r="C3515" s="50" t="s">
        <v>1534</v>
      </c>
      <c r="D3515" s="50"/>
      <c r="E3515" s="50"/>
      <c r="F3515" s="50"/>
    </row>
    <row r="3516" spans="1:6">
      <c r="A3516" s="50" t="s">
        <v>4709</v>
      </c>
      <c r="B3516" s="50"/>
      <c r="C3516" s="50" t="s">
        <v>1534</v>
      </c>
      <c r="D3516" s="50"/>
      <c r="E3516" s="50"/>
      <c r="F3516" s="50"/>
    </row>
    <row r="3517" spans="1:6">
      <c r="A3517" s="50" t="s">
        <v>4710</v>
      </c>
      <c r="B3517" s="50"/>
      <c r="C3517" s="50" t="s">
        <v>1534</v>
      </c>
      <c r="D3517" s="50"/>
      <c r="E3517" s="50"/>
      <c r="F3517" s="50"/>
    </row>
    <row r="3518" spans="1:6">
      <c r="A3518" s="50" t="s">
        <v>4711</v>
      </c>
      <c r="B3518" s="50"/>
      <c r="C3518" s="50" t="s">
        <v>1534</v>
      </c>
      <c r="D3518" s="50"/>
      <c r="E3518" s="50"/>
      <c r="F3518" s="50"/>
    </row>
    <row r="3519" spans="1:6">
      <c r="A3519" s="50" t="s">
        <v>4712</v>
      </c>
      <c r="B3519" s="50"/>
      <c r="C3519" s="50" t="s">
        <v>1534</v>
      </c>
      <c r="D3519" s="50"/>
      <c r="E3519" s="50"/>
      <c r="F3519" s="50"/>
    </row>
    <row r="3520" spans="1:6">
      <c r="A3520" s="50" t="s">
        <v>4713</v>
      </c>
      <c r="B3520" s="50"/>
      <c r="C3520" s="50" t="s">
        <v>1534</v>
      </c>
      <c r="D3520" s="50"/>
      <c r="E3520" s="50"/>
      <c r="F3520" s="50"/>
    </row>
    <row r="3521" spans="1:6">
      <c r="A3521" s="50" t="s">
        <v>4714</v>
      </c>
      <c r="B3521" s="50"/>
      <c r="C3521" s="50" t="s">
        <v>1534</v>
      </c>
      <c r="D3521" s="50"/>
      <c r="E3521" s="50"/>
      <c r="F3521" s="50"/>
    </row>
    <row r="3522" spans="1:6">
      <c r="A3522" s="50" t="s">
        <v>4715</v>
      </c>
      <c r="B3522" s="50"/>
      <c r="C3522" s="50" t="s">
        <v>4681</v>
      </c>
      <c r="D3522" s="50"/>
      <c r="E3522" s="50"/>
      <c r="F3522" s="50"/>
    </row>
    <row r="3523" spans="1:6">
      <c r="A3523" s="50" t="s">
        <v>4716</v>
      </c>
      <c r="B3523" s="50"/>
      <c r="C3523" s="50" t="s">
        <v>1534</v>
      </c>
      <c r="D3523" s="50"/>
      <c r="E3523" s="50"/>
      <c r="F3523" s="50"/>
    </row>
    <row r="3524" spans="1:6">
      <c r="A3524" s="50" t="s">
        <v>4717</v>
      </c>
      <c r="B3524" s="50"/>
      <c r="C3524" s="50" t="s">
        <v>4681</v>
      </c>
      <c r="D3524" s="50"/>
      <c r="E3524" s="50"/>
      <c r="F3524" s="50"/>
    </row>
    <row r="3525" spans="1:6">
      <c r="A3525" s="50" t="s">
        <v>4718</v>
      </c>
      <c r="B3525" s="50"/>
      <c r="C3525" s="50" t="s">
        <v>1534</v>
      </c>
      <c r="D3525" s="50"/>
      <c r="E3525" s="50"/>
      <c r="F3525" s="50"/>
    </row>
    <row r="3526" spans="1:6">
      <c r="A3526" s="50" t="s">
        <v>4719</v>
      </c>
      <c r="B3526" s="50"/>
      <c r="C3526" s="50" t="s">
        <v>1534</v>
      </c>
      <c r="D3526" s="50"/>
      <c r="E3526" s="50"/>
      <c r="F3526" s="50"/>
    </row>
    <row r="3527" spans="1:6">
      <c r="A3527" s="50" t="s">
        <v>4720</v>
      </c>
      <c r="B3527" s="50"/>
      <c r="C3527" s="50" t="s">
        <v>1534</v>
      </c>
      <c r="D3527" s="50"/>
      <c r="E3527" s="50"/>
      <c r="F3527" s="50"/>
    </row>
    <row r="3528" spans="1:6">
      <c r="A3528" s="50" t="s">
        <v>4721</v>
      </c>
      <c r="B3528" s="50"/>
      <c r="C3528" s="50" t="s">
        <v>1534</v>
      </c>
      <c r="D3528" s="50"/>
      <c r="E3528" s="50"/>
      <c r="F3528" s="50"/>
    </row>
    <row r="3529" spans="1:6">
      <c r="A3529" s="50" t="s">
        <v>4722</v>
      </c>
      <c r="B3529" s="50"/>
      <c r="C3529" s="50" t="s">
        <v>2370</v>
      </c>
      <c r="D3529" s="50"/>
      <c r="E3529" s="50"/>
      <c r="F3529" s="50"/>
    </row>
    <row r="3530" spans="1:6">
      <c r="A3530" s="50" t="s">
        <v>4723</v>
      </c>
      <c r="B3530" s="50"/>
      <c r="C3530" s="50" t="s">
        <v>1534</v>
      </c>
      <c r="D3530" s="50"/>
      <c r="E3530" s="50"/>
      <c r="F3530" s="50"/>
    </row>
    <row r="3531" spans="1:6">
      <c r="A3531" s="50" t="s">
        <v>4724</v>
      </c>
      <c r="B3531" s="50"/>
      <c r="C3531" s="50" t="s">
        <v>1534</v>
      </c>
      <c r="D3531" s="50"/>
      <c r="E3531" s="50"/>
      <c r="F3531" s="50"/>
    </row>
    <row r="3532" spans="1:6">
      <c r="A3532" s="50" t="s">
        <v>4725</v>
      </c>
      <c r="B3532" s="50"/>
      <c r="C3532" s="50" t="s">
        <v>1534</v>
      </c>
      <c r="D3532" s="50"/>
      <c r="E3532" s="50"/>
      <c r="F3532" s="50"/>
    </row>
    <row r="3533" spans="1:6">
      <c r="A3533" s="50" t="s">
        <v>4726</v>
      </c>
      <c r="B3533" s="50"/>
      <c r="C3533" s="50" t="s">
        <v>4681</v>
      </c>
      <c r="D3533" s="50"/>
      <c r="E3533" s="50"/>
      <c r="F3533" s="50"/>
    </row>
    <row r="3534" spans="1:6">
      <c r="A3534" s="50" t="s">
        <v>4727</v>
      </c>
      <c r="B3534" s="50"/>
      <c r="C3534" s="50" t="s">
        <v>1534</v>
      </c>
      <c r="D3534" s="50"/>
      <c r="E3534" s="50"/>
      <c r="F3534" s="50"/>
    </row>
    <row r="3535" spans="1:6">
      <c r="A3535" s="50" t="s">
        <v>4728</v>
      </c>
      <c r="B3535" s="50"/>
      <c r="C3535" s="50" t="s">
        <v>1534</v>
      </c>
      <c r="D3535" s="50"/>
      <c r="E3535" s="50"/>
      <c r="F3535" s="50"/>
    </row>
    <row r="3536" spans="1:6">
      <c r="A3536" s="50" t="s">
        <v>4729</v>
      </c>
      <c r="B3536" s="50"/>
      <c r="C3536" s="50" t="s">
        <v>1534</v>
      </c>
      <c r="D3536" s="50"/>
      <c r="E3536" s="50"/>
      <c r="F3536" s="50"/>
    </row>
    <row r="3537" spans="1:6">
      <c r="A3537" s="50" t="s">
        <v>4730</v>
      </c>
      <c r="B3537" s="50"/>
      <c r="C3537" s="50" t="s">
        <v>2370</v>
      </c>
      <c r="D3537" s="50"/>
      <c r="E3537" s="50"/>
      <c r="F3537" s="50"/>
    </row>
    <row r="3538" spans="1:6">
      <c r="A3538" s="50" t="s">
        <v>4731</v>
      </c>
      <c r="B3538" s="50"/>
      <c r="C3538" s="50" t="s">
        <v>1534</v>
      </c>
      <c r="D3538" s="50"/>
      <c r="E3538" s="50"/>
      <c r="F3538" s="50"/>
    </row>
    <row r="3539" spans="1:6">
      <c r="A3539" s="50" t="s">
        <v>4732</v>
      </c>
      <c r="B3539" s="50"/>
      <c r="C3539" s="50" t="s">
        <v>1534</v>
      </c>
      <c r="D3539" s="50"/>
      <c r="E3539" s="50"/>
      <c r="F3539" s="50"/>
    </row>
    <row r="3540" spans="1:6">
      <c r="A3540" s="50" t="s">
        <v>4733</v>
      </c>
      <c r="B3540" s="50"/>
      <c r="C3540" s="50" t="s">
        <v>1534</v>
      </c>
      <c r="D3540" s="50"/>
      <c r="E3540" s="50"/>
      <c r="F3540" s="50"/>
    </row>
    <row r="3541" spans="1:6">
      <c r="A3541" s="50" t="s">
        <v>4734</v>
      </c>
      <c r="B3541" s="50"/>
      <c r="C3541" s="50" t="s">
        <v>1534</v>
      </c>
      <c r="D3541" s="50"/>
      <c r="E3541" s="50"/>
      <c r="F3541" s="50"/>
    </row>
    <row r="3542" spans="1:6">
      <c r="A3542" s="50" t="s">
        <v>4735</v>
      </c>
      <c r="B3542" s="50"/>
      <c r="C3542" s="50" t="s">
        <v>1534</v>
      </c>
      <c r="D3542" s="50"/>
      <c r="E3542" s="50"/>
      <c r="F3542" s="50"/>
    </row>
    <row r="3543" spans="1:6">
      <c r="A3543" s="50" t="s">
        <v>4736</v>
      </c>
      <c r="B3543" s="50"/>
      <c r="C3543" s="50" t="s">
        <v>1534</v>
      </c>
      <c r="D3543" s="50"/>
      <c r="E3543" s="50"/>
      <c r="F3543" s="50"/>
    </row>
    <row r="3544" spans="1:6">
      <c r="A3544" s="50" t="s">
        <v>4737</v>
      </c>
      <c r="B3544" s="50"/>
      <c r="C3544" s="50" t="s">
        <v>1534</v>
      </c>
      <c r="D3544" s="50"/>
      <c r="E3544" s="50"/>
      <c r="F3544" s="50"/>
    </row>
    <row r="3545" spans="1:6">
      <c r="A3545" s="50" t="s">
        <v>4738</v>
      </c>
      <c r="B3545" s="50"/>
      <c r="C3545" s="50" t="s">
        <v>1534</v>
      </c>
      <c r="D3545" s="50"/>
      <c r="E3545" s="50"/>
      <c r="F3545" s="50"/>
    </row>
    <row r="3546" spans="1:6">
      <c r="A3546" s="50" t="s">
        <v>4739</v>
      </c>
      <c r="B3546" s="50"/>
      <c r="C3546" s="50" t="s">
        <v>1534</v>
      </c>
      <c r="D3546" s="50"/>
      <c r="E3546" s="50"/>
      <c r="F3546" s="50"/>
    </row>
    <row r="3547" spans="1:6">
      <c r="A3547" s="50" t="s">
        <v>4740</v>
      </c>
      <c r="B3547" s="50"/>
      <c r="C3547" s="50" t="s">
        <v>1534</v>
      </c>
      <c r="D3547" s="50"/>
      <c r="E3547" s="50"/>
      <c r="F3547" s="50"/>
    </row>
    <row r="3548" spans="1:6">
      <c r="A3548" s="50" t="s">
        <v>4741</v>
      </c>
      <c r="B3548" s="50"/>
      <c r="C3548" s="50" t="s">
        <v>1534</v>
      </c>
      <c r="D3548" s="50"/>
      <c r="E3548" s="50"/>
      <c r="F3548" s="50"/>
    </row>
    <row r="3549" spans="1:6">
      <c r="A3549" s="50" t="s">
        <v>4742</v>
      </c>
      <c r="B3549" s="50"/>
      <c r="C3549" s="50" t="s">
        <v>1534</v>
      </c>
      <c r="D3549" s="50"/>
      <c r="E3549" s="50"/>
      <c r="F3549" s="50"/>
    </row>
    <row r="3550" spans="1:6">
      <c r="A3550" s="50" t="s">
        <v>4743</v>
      </c>
      <c r="B3550" s="50"/>
      <c r="C3550" s="50" t="s">
        <v>1534</v>
      </c>
      <c r="D3550" s="50"/>
      <c r="E3550" s="50"/>
      <c r="F3550" s="50"/>
    </row>
    <row r="3551" spans="1:6">
      <c r="A3551" s="50" t="s">
        <v>4744</v>
      </c>
      <c r="B3551" s="50"/>
      <c r="C3551" s="50" t="s">
        <v>1534</v>
      </c>
      <c r="D3551" s="50"/>
      <c r="E3551" s="50"/>
      <c r="F3551" s="50"/>
    </row>
    <row r="3552" spans="1:6">
      <c r="A3552" s="50" t="s">
        <v>4745</v>
      </c>
      <c r="B3552" s="50"/>
      <c r="C3552" s="50" t="s">
        <v>1534</v>
      </c>
      <c r="D3552" s="50"/>
      <c r="E3552" s="50"/>
      <c r="F3552" s="50"/>
    </row>
    <row r="3553" spans="1:6">
      <c r="A3553" s="50" t="s">
        <v>4746</v>
      </c>
      <c r="B3553" s="50"/>
      <c r="C3553" s="50" t="s">
        <v>1534</v>
      </c>
      <c r="D3553" s="50"/>
      <c r="E3553" s="50"/>
      <c r="F3553" s="50"/>
    </row>
    <row r="3554" spans="1:6">
      <c r="A3554" s="50" t="s">
        <v>4747</v>
      </c>
      <c r="B3554" s="50"/>
      <c r="C3554" s="50" t="s">
        <v>1534</v>
      </c>
      <c r="D3554" s="50"/>
      <c r="E3554" s="50"/>
      <c r="F3554" s="50"/>
    </row>
    <row r="3555" spans="1:6">
      <c r="A3555" s="50" t="s">
        <v>4748</v>
      </c>
      <c r="B3555" s="50"/>
      <c r="C3555" s="50" t="s">
        <v>1534</v>
      </c>
      <c r="D3555" s="50"/>
      <c r="E3555" s="50"/>
      <c r="F3555" s="50"/>
    </row>
    <row r="3556" spans="1:6">
      <c r="A3556" s="50" t="s">
        <v>4749</v>
      </c>
      <c r="B3556" s="50"/>
      <c r="C3556" s="50" t="s">
        <v>1534</v>
      </c>
      <c r="D3556" s="50"/>
      <c r="E3556" s="50"/>
      <c r="F3556" s="50"/>
    </row>
    <row r="3557" spans="1:6">
      <c r="A3557" s="50" t="s">
        <v>4750</v>
      </c>
      <c r="B3557" s="50"/>
      <c r="C3557" s="50" t="s">
        <v>1534</v>
      </c>
      <c r="D3557" s="50"/>
      <c r="E3557" s="50"/>
      <c r="F3557" s="50"/>
    </row>
    <row r="3558" spans="1:6">
      <c r="A3558" s="50" t="s">
        <v>4751</v>
      </c>
      <c r="B3558" s="50"/>
      <c r="C3558" s="50" t="s">
        <v>1534</v>
      </c>
      <c r="D3558" s="50"/>
      <c r="E3558" s="50"/>
      <c r="F3558" s="50"/>
    </row>
    <row r="3559" spans="1:6">
      <c r="A3559" s="50" t="s">
        <v>4752</v>
      </c>
      <c r="B3559" s="50"/>
      <c r="C3559" s="50" t="s">
        <v>1534</v>
      </c>
      <c r="D3559" s="50"/>
      <c r="E3559" s="50"/>
      <c r="F3559" s="50"/>
    </row>
    <row r="3560" spans="1:6">
      <c r="A3560" s="50" t="s">
        <v>4753</v>
      </c>
      <c r="B3560" s="50"/>
      <c r="C3560" s="50" t="s">
        <v>1534</v>
      </c>
      <c r="D3560" s="50"/>
      <c r="E3560" s="50"/>
      <c r="F3560" s="50"/>
    </row>
    <row r="3561" spans="1:6">
      <c r="A3561" s="50" t="s">
        <v>4754</v>
      </c>
      <c r="B3561" s="50"/>
      <c r="C3561" s="50" t="s">
        <v>1534</v>
      </c>
      <c r="D3561" s="50"/>
      <c r="E3561" s="50"/>
      <c r="F3561" s="50"/>
    </row>
    <row r="3562" spans="1:6">
      <c r="A3562" s="50" t="s">
        <v>4755</v>
      </c>
      <c r="B3562" s="50"/>
      <c r="C3562" s="50" t="s">
        <v>1534</v>
      </c>
      <c r="D3562" s="50"/>
      <c r="E3562" s="50"/>
      <c r="F3562" s="50"/>
    </row>
    <row r="3563" spans="1:6">
      <c r="A3563" s="50" t="s">
        <v>4756</v>
      </c>
      <c r="B3563" s="50"/>
      <c r="C3563" s="50" t="s">
        <v>1534</v>
      </c>
      <c r="D3563" s="50"/>
      <c r="E3563" s="50"/>
      <c r="F3563" s="50"/>
    </row>
    <row r="3564" spans="1:6">
      <c r="A3564" s="50" t="s">
        <v>4757</v>
      </c>
      <c r="B3564" s="50"/>
      <c r="C3564" s="50" t="s">
        <v>1534</v>
      </c>
      <c r="D3564" s="50"/>
      <c r="E3564" s="50"/>
      <c r="F3564" s="50"/>
    </row>
    <row r="3565" spans="1:6">
      <c r="A3565" s="50" t="s">
        <v>4758</v>
      </c>
      <c r="B3565" s="50"/>
      <c r="C3565" s="50" t="s">
        <v>1534</v>
      </c>
      <c r="D3565" s="50"/>
      <c r="E3565" s="50"/>
      <c r="F3565" s="50"/>
    </row>
    <row r="3566" spans="1:6">
      <c r="A3566" s="50" t="s">
        <v>4759</v>
      </c>
      <c r="B3566" s="50"/>
      <c r="C3566" s="50" t="s">
        <v>1534</v>
      </c>
      <c r="D3566" s="50"/>
      <c r="E3566" s="50"/>
      <c r="F3566" s="50"/>
    </row>
    <row r="3567" spans="1:6">
      <c r="A3567" s="50" t="s">
        <v>4760</v>
      </c>
      <c r="B3567" s="50"/>
      <c r="C3567" s="50" t="s">
        <v>1534</v>
      </c>
      <c r="D3567" s="50"/>
      <c r="E3567" s="50"/>
      <c r="F3567" s="50"/>
    </row>
    <row r="3568" spans="1:6">
      <c r="A3568" s="50" t="s">
        <v>4761</v>
      </c>
      <c r="B3568" s="50"/>
      <c r="C3568" s="50" t="s">
        <v>1534</v>
      </c>
      <c r="D3568" s="50"/>
      <c r="E3568" s="50"/>
      <c r="F3568" s="50"/>
    </row>
    <row r="3569" spans="1:6">
      <c r="A3569" s="50" t="s">
        <v>4762</v>
      </c>
      <c r="B3569" s="50"/>
      <c r="C3569" s="50" t="s">
        <v>1534</v>
      </c>
      <c r="D3569" s="50"/>
      <c r="E3569" s="50"/>
      <c r="F3569" s="50"/>
    </row>
    <row r="3570" spans="1:6">
      <c r="A3570" s="50" t="s">
        <v>4763</v>
      </c>
      <c r="B3570" s="50"/>
      <c r="C3570" s="50" t="s">
        <v>1534</v>
      </c>
      <c r="D3570" s="50"/>
      <c r="E3570" s="50"/>
      <c r="F3570" s="50"/>
    </row>
    <row r="3571" spans="1:6">
      <c r="A3571" s="50" t="s">
        <v>4764</v>
      </c>
      <c r="B3571" s="50"/>
      <c r="C3571" s="50" t="s">
        <v>1534</v>
      </c>
      <c r="D3571" s="50"/>
      <c r="E3571" s="50"/>
      <c r="F3571" s="50"/>
    </row>
    <row r="3572" spans="1:6">
      <c r="A3572" s="50" t="s">
        <v>4765</v>
      </c>
      <c r="B3572" s="50"/>
      <c r="C3572" s="50" t="s">
        <v>1534</v>
      </c>
      <c r="D3572" s="50"/>
      <c r="E3572" s="50"/>
      <c r="F3572" s="50"/>
    </row>
    <row r="3573" spans="1:6">
      <c r="A3573" s="50" t="s">
        <v>4766</v>
      </c>
      <c r="B3573" s="50"/>
      <c r="C3573" s="50" t="s">
        <v>1534</v>
      </c>
      <c r="D3573" s="50"/>
      <c r="E3573" s="50"/>
      <c r="F3573" s="50"/>
    </row>
    <row r="3574" spans="1:6">
      <c r="A3574" s="50" t="s">
        <v>4767</v>
      </c>
      <c r="B3574" s="50"/>
      <c r="C3574" s="50" t="s">
        <v>1534</v>
      </c>
      <c r="D3574" s="50"/>
      <c r="E3574" s="50"/>
      <c r="F3574" s="50"/>
    </row>
    <row r="3575" spans="1:6">
      <c r="A3575" s="50" t="s">
        <v>4768</v>
      </c>
      <c r="B3575" s="50"/>
      <c r="C3575" s="50" t="s">
        <v>1534</v>
      </c>
      <c r="D3575" s="50"/>
      <c r="E3575" s="50"/>
      <c r="F3575" s="50"/>
    </row>
    <row r="3576" spans="1:6">
      <c r="A3576" s="50" t="s">
        <v>4769</v>
      </c>
      <c r="B3576" s="50"/>
      <c r="C3576" s="50" t="s">
        <v>1534</v>
      </c>
      <c r="D3576" s="50"/>
      <c r="E3576" s="50"/>
      <c r="F3576" s="50"/>
    </row>
    <row r="3577" spans="1:6">
      <c r="A3577" s="50" t="s">
        <v>4770</v>
      </c>
      <c r="B3577" s="50"/>
      <c r="C3577" s="50" t="s">
        <v>1534</v>
      </c>
      <c r="D3577" s="50"/>
      <c r="E3577" s="50"/>
      <c r="F3577" s="50"/>
    </row>
    <row r="3578" spans="1:6">
      <c r="A3578" s="50" t="s">
        <v>4771</v>
      </c>
      <c r="B3578" s="50"/>
      <c r="C3578" s="50" t="s">
        <v>1534</v>
      </c>
      <c r="D3578" s="50"/>
      <c r="E3578" s="50"/>
      <c r="F3578" s="50"/>
    </row>
    <row r="3579" spans="1:6">
      <c r="A3579" s="50" t="s">
        <v>4772</v>
      </c>
      <c r="B3579" s="50"/>
      <c r="C3579" s="50" t="s">
        <v>1534</v>
      </c>
      <c r="D3579" s="50"/>
      <c r="E3579" s="50"/>
      <c r="F3579" s="50"/>
    </row>
    <row r="3580" spans="1:6">
      <c r="A3580" s="50" t="s">
        <v>4773</v>
      </c>
      <c r="B3580" s="50"/>
      <c r="C3580" s="50" t="s">
        <v>1534</v>
      </c>
      <c r="D3580" s="50"/>
      <c r="E3580" s="50"/>
      <c r="F3580" s="50"/>
    </row>
    <row r="3581" spans="1:6">
      <c r="A3581" s="50" t="s">
        <v>4774</v>
      </c>
      <c r="B3581" s="50"/>
      <c r="C3581" s="50" t="s">
        <v>1534</v>
      </c>
      <c r="D3581" s="50"/>
      <c r="E3581" s="50"/>
      <c r="F3581" s="50"/>
    </row>
    <row r="3582" spans="1:6">
      <c r="A3582" s="50" t="s">
        <v>4775</v>
      </c>
      <c r="B3582" s="50"/>
      <c r="C3582" s="50" t="s">
        <v>1534</v>
      </c>
      <c r="D3582" s="50"/>
      <c r="E3582" s="50"/>
      <c r="F3582" s="50"/>
    </row>
    <row r="3583" spans="1:6">
      <c r="A3583" s="50" t="s">
        <v>4776</v>
      </c>
      <c r="B3583" s="50"/>
      <c r="C3583" s="50" t="s">
        <v>1534</v>
      </c>
      <c r="D3583" s="50"/>
      <c r="E3583" s="50"/>
      <c r="F3583" s="50"/>
    </row>
    <row r="3584" spans="1:6">
      <c r="A3584" s="50" t="s">
        <v>4777</v>
      </c>
      <c r="B3584" s="50"/>
      <c r="C3584" s="50" t="s">
        <v>1534</v>
      </c>
      <c r="D3584" s="50"/>
      <c r="E3584" s="50"/>
      <c r="F3584" s="50"/>
    </row>
    <row r="3585" spans="1:6">
      <c r="A3585" s="50" t="s">
        <v>4778</v>
      </c>
      <c r="B3585" s="50"/>
      <c r="C3585" s="50" t="s">
        <v>1534</v>
      </c>
      <c r="D3585" s="50"/>
      <c r="E3585" s="50"/>
      <c r="F3585" s="50"/>
    </row>
    <row r="3586" spans="1:6">
      <c r="A3586" s="50" t="s">
        <v>4779</v>
      </c>
      <c r="B3586" s="50"/>
      <c r="C3586" s="50" t="s">
        <v>1534</v>
      </c>
      <c r="D3586" s="50"/>
      <c r="E3586" s="50"/>
      <c r="F3586" s="50"/>
    </row>
    <row r="3587" spans="1:6">
      <c r="A3587" s="50" t="s">
        <v>4780</v>
      </c>
      <c r="B3587" s="50"/>
      <c r="C3587" s="50" t="s">
        <v>1534</v>
      </c>
      <c r="D3587" s="50"/>
      <c r="E3587" s="50"/>
      <c r="F3587" s="50"/>
    </row>
    <row r="3588" spans="1:6">
      <c r="A3588" s="50" t="s">
        <v>4781</v>
      </c>
      <c r="B3588" s="50"/>
      <c r="C3588" s="50" t="s">
        <v>1534</v>
      </c>
      <c r="D3588" s="50"/>
      <c r="E3588" s="50"/>
      <c r="F3588" s="50"/>
    </row>
    <row r="3589" spans="1:6">
      <c r="A3589" s="50" t="s">
        <v>4782</v>
      </c>
      <c r="B3589" s="50"/>
      <c r="C3589" s="50" t="s">
        <v>1534</v>
      </c>
      <c r="D3589" s="50"/>
      <c r="E3589" s="50"/>
      <c r="F3589" s="50"/>
    </row>
    <row r="3590" spans="1:6">
      <c r="A3590" s="50" t="s">
        <v>4783</v>
      </c>
      <c r="B3590" s="50"/>
      <c r="C3590" s="50" t="s">
        <v>1534</v>
      </c>
      <c r="D3590" s="50"/>
      <c r="E3590" s="50"/>
      <c r="F3590" s="50"/>
    </row>
    <row r="3591" spans="1:6">
      <c r="A3591" s="50" t="s">
        <v>4784</v>
      </c>
      <c r="B3591" s="50"/>
      <c r="C3591" s="50" t="s">
        <v>1534</v>
      </c>
      <c r="D3591" s="50"/>
      <c r="E3591" s="50"/>
      <c r="F3591" s="50"/>
    </row>
    <row r="3592" spans="1:6">
      <c r="A3592" s="50" t="s">
        <v>4785</v>
      </c>
      <c r="B3592" s="50"/>
      <c r="C3592" s="50" t="s">
        <v>1534</v>
      </c>
      <c r="D3592" s="50"/>
      <c r="E3592" s="50"/>
      <c r="F3592" s="50"/>
    </row>
    <row r="3593" spans="1:6">
      <c r="A3593" s="50" t="s">
        <v>4786</v>
      </c>
      <c r="B3593" s="50"/>
      <c r="C3593" s="50" t="s">
        <v>1534</v>
      </c>
      <c r="D3593" s="50"/>
      <c r="E3593" s="50"/>
      <c r="F3593" s="50"/>
    </row>
    <row r="3594" spans="1:6">
      <c r="A3594" s="50" t="s">
        <v>4787</v>
      </c>
      <c r="B3594" s="50"/>
      <c r="C3594" s="50" t="s">
        <v>1534</v>
      </c>
      <c r="D3594" s="50"/>
      <c r="E3594" s="50"/>
      <c r="F3594" s="50"/>
    </row>
    <row r="3595" spans="1:6">
      <c r="A3595" s="50" t="s">
        <v>4788</v>
      </c>
      <c r="B3595" s="50"/>
      <c r="C3595" s="50" t="s">
        <v>1534</v>
      </c>
      <c r="D3595" s="50"/>
      <c r="E3595" s="50"/>
      <c r="F3595" s="50"/>
    </row>
    <row r="3596" spans="1:6">
      <c r="A3596" s="50" t="s">
        <v>4789</v>
      </c>
      <c r="B3596" s="50"/>
      <c r="C3596" s="50" t="s">
        <v>1534</v>
      </c>
      <c r="D3596" s="50"/>
      <c r="E3596" s="50"/>
      <c r="F3596" s="50"/>
    </row>
    <row r="3597" spans="1:6">
      <c r="A3597" s="50" t="s">
        <v>4790</v>
      </c>
      <c r="B3597" s="50"/>
      <c r="C3597" s="50" t="s">
        <v>1487</v>
      </c>
      <c r="D3597" s="50"/>
      <c r="E3597" s="50"/>
      <c r="F3597" s="50"/>
    </row>
    <row r="3598" spans="1:6">
      <c r="A3598" s="50" t="s">
        <v>4791</v>
      </c>
      <c r="B3598" s="50"/>
      <c r="C3598" s="50" t="s">
        <v>1487</v>
      </c>
      <c r="D3598" s="50"/>
      <c r="E3598" s="50"/>
      <c r="F3598" s="50"/>
    </row>
    <row r="3599" spans="1:6">
      <c r="A3599" s="50" t="s">
        <v>4792</v>
      </c>
      <c r="B3599" s="50"/>
      <c r="C3599" s="50" t="s">
        <v>1487</v>
      </c>
      <c r="D3599" s="50"/>
      <c r="E3599" s="50"/>
      <c r="F3599" s="50"/>
    </row>
    <row r="3600" spans="1:6">
      <c r="A3600" s="50" t="s">
        <v>4793</v>
      </c>
      <c r="B3600" s="50"/>
      <c r="C3600" s="50" t="s">
        <v>1487</v>
      </c>
      <c r="D3600" s="50"/>
      <c r="E3600" s="50"/>
      <c r="F3600" s="50"/>
    </row>
    <row r="3601" spans="1:6">
      <c r="A3601" s="50" t="s">
        <v>4794</v>
      </c>
      <c r="B3601" s="50"/>
      <c r="C3601" s="50" t="s">
        <v>1487</v>
      </c>
      <c r="D3601" s="50"/>
      <c r="E3601" s="50"/>
      <c r="F3601" s="50"/>
    </row>
    <row r="3602" spans="1:6">
      <c r="A3602" s="50" t="s">
        <v>4795</v>
      </c>
      <c r="B3602" s="50"/>
      <c r="C3602" s="50" t="s">
        <v>1487</v>
      </c>
      <c r="D3602" s="50"/>
      <c r="E3602" s="50"/>
      <c r="F3602" s="50"/>
    </row>
    <row r="3603" spans="1:6">
      <c r="A3603" s="50" t="s">
        <v>4796</v>
      </c>
      <c r="B3603" s="50"/>
      <c r="C3603" s="50" t="s">
        <v>1487</v>
      </c>
      <c r="D3603" s="50"/>
      <c r="E3603" s="50"/>
      <c r="F3603" s="50"/>
    </row>
    <row r="3604" spans="1:6">
      <c r="A3604" s="50" t="s">
        <v>4797</v>
      </c>
      <c r="B3604" s="50"/>
      <c r="C3604" s="50" t="s">
        <v>1487</v>
      </c>
      <c r="D3604" s="50"/>
      <c r="E3604" s="50"/>
      <c r="F3604" s="50"/>
    </row>
    <row r="3605" spans="1:6">
      <c r="A3605" s="50" t="s">
        <v>4798</v>
      </c>
      <c r="B3605" s="50"/>
      <c r="C3605" s="50" t="s">
        <v>1487</v>
      </c>
      <c r="D3605" s="50"/>
      <c r="E3605" s="50"/>
      <c r="F3605" s="50"/>
    </row>
    <row r="3606" spans="1:6">
      <c r="A3606" s="50" t="s">
        <v>4799</v>
      </c>
      <c r="B3606" s="50"/>
      <c r="C3606" s="50" t="s">
        <v>1487</v>
      </c>
      <c r="D3606" s="50"/>
      <c r="E3606" s="50"/>
      <c r="F3606" s="50"/>
    </row>
    <row r="3607" spans="1:6">
      <c r="A3607" s="50" t="s">
        <v>4800</v>
      </c>
      <c r="B3607" s="50"/>
      <c r="C3607" s="50" t="s">
        <v>1487</v>
      </c>
      <c r="D3607" s="50"/>
      <c r="E3607" s="50"/>
      <c r="F3607" s="50"/>
    </row>
    <row r="3608" spans="1:6">
      <c r="A3608" s="50" t="s">
        <v>4801</v>
      </c>
      <c r="B3608" s="50"/>
      <c r="C3608" s="50" t="s">
        <v>1487</v>
      </c>
      <c r="D3608" s="50"/>
      <c r="E3608" s="50"/>
      <c r="F3608" s="50"/>
    </row>
    <row r="3609" spans="1:6">
      <c r="A3609" s="50" t="s">
        <v>4802</v>
      </c>
      <c r="B3609" s="50"/>
      <c r="C3609" s="50" t="s">
        <v>1487</v>
      </c>
      <c r="D3609" s="50"/>
      <c r="E3609" s="50"/>
      <c r="F3609" s="50"/>
    </row>
    <row r="3610" spans="1:6">
      <c r="A3610" s="50" t="s">
        <v>4803</v>
      </c>
      <c r="B3610" s="50"/>
      <c r="C3610" s="50" t="s">
        <v>1487</v>
      </c>
      <c r="D3610" s="50"/>
      <c r="E3610" s="50"/>
      <c r="F3610" s="50"/>
    </row>
    <row r="3611" spans="1:6">
      <c r="A3611" s="50" t="s">
        <v>4804</v>
      </c>
      <c r="B3611" s="50"/>
      <c r="C3611" s="50" t="s">
        <v>1487</v>
      </c>
      <c r="D3611" s="50"/>
      <c r="E3611" s="50"/>
      <c r="F3611" s="50"/>
    </row>
    <row r="3612" spans="1:6">
      <c r="A3612" s="50" t="s">
        <v>4805</v>
      </c>
      <c r="B3612" s="50"/>
      <c r="C3612" s="50" t="s">
        <v>1487</v>
      </c>
      <c r="D3612" s="50"/>
      <c r="E3612" s="50"/>
      <c r="F3612" s="50"/>
    </row>
    <row r="3613" spans="1:6">
      <c r="A3613" s="50" t="s">
        <v>4806</v>
      </c>
      <c r="B3613" s="50"/>
      <c r="C3613" s="50" t="s">
        <v>1487</v>
      </c>
      <c r="D3613" s="50"/>
      <c r="E3613" s="50"/>
      <c r="F3613" s="50"/>
    </row>
    <row r="3614" spans="1:6">
      <c r="A3614" s="50" t="s">
        <v>4807</v>
      </c>
      <c r="B3614" s="50"/>
      <c r="C3614" s="50" t="s">
        <v>1487</v>
      </c>
      <c r="D3614" s="50"/>
      <c r="E3614" s="50"/>
      <c r="F3614" s="50"/>
    </row>
    <row r="3615" spans="1:6">
      <c r="A3615" s="50" t="s">
        <v>4808</v>
      </c>
      <c r="B3615" s="50"/>
      <c r="C3615" s="50" t="s">
        <v>1487</v>
      </c>
      <c r="D3615" s="50"/>
      <c r="E3615" s="50"/>
      <c r="F3615" s="50"/>
    </row>
    <row r="3616" spans="1:6">
      <c r="A3616" s="50" t="s">
        <v>4809</v>
      </c>
      <c r="B3616" s="50"/>
      <c r="C3616" s="50" t="s">
        <v>1487</v>
      </c>
      <c r="D3616" s="50"/>
      <c r="E3616" s="50"/>
      <c r="F3616" s="50"/>
    </row>
    <row r="3617" spans="1:6">
      <c r="A3617" s="50" t="s">
        <v>4810</v>
      </c>
      <c r="B3617" s="50"/>
      <c r="C3617" s="50" t="s">
        <v>1487</v>
      </c>
      <c r="D3617" s="50"/>
      <c r="E3617" s="50"/>
      <c r="F3617" s="50"/>
    </row>
    <row r="3618" spans="1:6">
      <c r="A3618" s="50" t="s">
        <v>4811</v>
      </c>
      <c r="B3618" s="50"/>
      <c r="C3618" s="50" t="s">
        <v>1487</v>
      </c>
      <c r="D3618" s="50"/>
      <c r="E3618" s="50"/>
      <c r="F3618" s="50"/>
    </row>
    <row r="3619" spans="1:6">
      <c r="A3619" s="50" t="s">
        <v>4812</v>
      </c>
      <c r="B3619" s="50"/>
      <c r="C3619" s="50" t="s">
        <v>1487</v>
      </c>
      <c r="D3619" s="50"/>
      <c r="E3619" s="50"/>
      <c r="F3619" s="50"/>
    </row>
    <row r="3620" spans="1:6">
      <c r="A3620" s="50" t="s">
        <v>4813</v>
      </c>
      <c r="B3620" s="50"/>
      <c r="C3620" s="50" t="s">
        <v>1487</v>
      </c>
      <c r="D3620" s="50"/>
      <c r="E3620" s="50"/>
      <c r="F3620" s="50"/>
    </row>
    <row r="3621" spans="1:6">
      <c r="A3621" s="50" t="s">
        <v>4814</v>
      </c>
      <c r="B3621" s="50"/>
      <c r="C3621" s="50" t="s">
        <v>1487</v>
      </c>
      <c r="D3621" s="50"/>
      <c r="E3621" s="50"/>
      <c r="F3621" s="50"/>
    </row>
    <row r="3622" spans="1:6">
      <c r="A3622" s="50" t="s">
        <v>4815</v>
      </c>
      <c r="B3622" s="50"/>
      <c r="C3622" s="50" t="s">
        <v>1487</v>
      </c>
      <c r="D3622" s="50"/>
      <c r="E3622" s="50"/>
      <c r="F3622" s="50"/>
    </row>
    <row r="3623" spans="1:6">
      <c r="A3623" s="50" t="s">
        <v>4816</v>
      </c>
      <c r="B3623" s="50"/>
      <c r="C3623" s="50" t="s">
        <v>1487</v>
      </c>
      <c r="D3623" s="50"/>
      <c r="E3623" s="50"/>
      <c r="F3623" s="50"/>
    </row>
    <row r="3624" spans="1:6">
      <c r="A3624" s="50" t="s">
        <v>4817</v>
      </c>
      <c r="B3624" s="50"/>
      <c r="C3624" s="50" t="s">
        <v>1487</v>
      </c>
      <c r="D3624" s="50"/>
      <c r="E3624" s="50"/>
      <c r="F3624" s="50"/>
    </row>
    <row r="3625" spans="1:6">
      <c r="A3625" s="50" t="s">
        <v>4818</v>
      </c>
      <c r="B3625" s="50"/>
      <c r="C3625" s="50" t="s">
        <v>1487</v>
      </c>
      <c r="D3625" s="50"/>
      <c r="E3625" s="50"/>
      <c r="F3625" s="50"/>
    </row>
    <row r="3626" spans="1:6">
      <c r="A3626" s="50" t="s">
        <v>4819</v>
      </c>
      <c r="B3626" s="50"/>
      <c r="C3626" s="50" t="s">
        <v>1487</v>
      </c>
      <c r="D3626" s="50"/>
      <c r="E3626" s="50"/>
      <c r="F3626" s="50"/>
    </row>
    <row r="3627" spans="1:6">
      <c r="A3627" s="50" t="s">
        <v>4820</v>
      </c>
      <c r="B3627" s="50"/>
      <c r="C3627" s="50" t="s">
        <v>1487</v>
      </c>
      <c r="D3627" s="50"/>
      <c r="E3627" s="50"/>
      <c r="F3627" s="50"/>
    </row>
    <row r="3628" spans="1:6">
      <c r="A3628" s="50" t="s">
        <v>4821</v>
      </c>
      <c r="B3628" s="50"/>
      <c r="C3628" s="50" t="s">
        <v>1487</v>
      </c>
      <c r="D3628" s="50"/>
      <c r="E3628" s="50"/>
      <c r="F3628" s="50"/>
    </row>
    <row r="3629" spans="1:6">
      <c r="A3629" s="50" t="s">
        <v>4822</v>
      </c>
      <c r="B3629" s="50"/>
      <c r="C3629" s="50" t="s">
        <v>1487</v>
      </c>
      <c r="D3629" s="50"/>
      <c r="E3629" s="50"/>
      <c r="F3629" s="50"/>
    </row>
    <row r="3630" spans="1:6">
      <c r="A3630" s="50" t="s">
        <v>4823</v>
      </c>
      <c r="B3630" s="50"/>
      <c r="C3630" s="50" t="s">
        <v>1487</v>
      </c>
      <c r="D3630" s="50"/>
      <c r="E3630" s="50"/>
      <c r="F3630" s="50"/>
    </row>
    <row r="3631" spans="1:6">
      <c r="A3631" s="50" t="s">
        <v>4824</v>
      </c>
      <c r="B3631" s="50"/>
      <c r="C3631" s="50" t="s">
        <v>1487</v>
      </c>
      <c r="D3631" s="50"/>
      <c r="E3631" s="50"/>
      <c r="F3631" s="50"/>
    </row>
    <row r="3632" spans="1:6">
      <c r="A3632" s="50" t="s">
        <v>4825</v>
      </c>
      <c r="B3632" s="50"/>
      <c r="C3632" s="50" t="s">
        <v>1487</v>
      </c>
      <c r="D3632" s="50"/>
      <c r="E3632" s="50"/>
      <c r="F3632" s="50"/>
    </row>
    <row r="3633" spans="1:6">
      <c r="A3633" s="50" t="s">
        <v>4826</v>
      </c>
      <c r="B3633" s="50"/>
      <c r="C3633" s="50" t="s">
        <v>1487</v>
      </c>
      <c r="D3633" s="50"/>
      <c r="E3633" s="50"/>
      <c r="F3633" s="50"/>
    </row>
    <row r="3634" spans="1:6">
      <c r="A3634" s="50" t="s">
        <v>4827</v>
      </c>
      <c r="B3634" s="50"/>
      <c r="C3634" s="50" t="s">
        <v>1487</v>
      </c>
      <c r="D3634" s="50"/>
      <c r="E3634" s="50"/>
      <c r="F3634" s="50"/>
    </row>
    <row r="3635" spans="1:6">
      <c r="A3635" s="50" t="s">
        <v>4828</v>
      </c>
      <c r="B3635" s="50"/>
      <c r="C3635" s="50" t="s">
        <v>1487</v>
      </c>
      <c r="D3635" s="50"/>
      <c r="E3635" s="50"/>
      <c r="F3635" s="50"/>
    </row>
    <row r="3636" spans="1:6">
      <c r="A3636" s="50" t="s">
        <v>4829</v>
      </c>
      <c r="B3636" s="50"/>
      <c r="C3636" s="50" t="s">
        <v>1487</v>
      </c>
      <c r="D3636" s="50"/>
      <c r="E3636" s="50"/>
      <c r="F3636" s="50"/>
    </row>
    <row r="3637" spans="1:6">
      <c r="A3637" s="50" t="s">
        <v>4830</v>
      </c>
      <c r="B3637" s="50"/>
      <c r="C3637" s="50" t="s">
        <v>1487</v>
      </c>
      <c r="D3637" s="50"/>
      <c r="E3637" s="50"/>
      <c r="F3637" s="50"/>
    </row>
    <row r="3638" spans="1:6">
      <c r="A3638" s="50" t="s">
        <v>4831</v>
      </c>
      <c r="B3638" s="50"/>
      <c r="C3638" s="50" t="s">
        <v>1487</v>
      </c>
      <c r="D3638" s="50"/>
      <c r="E3638" s="50"/>
      <c r="F3638" s="50"/>
    </row>
    <row r="3639" spans="1:6">
      <c r="A3639" s="50" t="s">
        <v>4832</v>
      </c>
      <c r="B3639" s="50"/>
      <c r="C3639" s="50" t="s">
        <v>1487</v>
      </c>
      <c r="D3639" s="50"/>
      <c r="E3639" s="50"/>
      <c r="F3639" s="50"/>
    </row>
    <row r="3640" spans="1:6">
      <c r="A3640" s="50" t="s">
        <v>4833</v>
      </c>
      <c r="B3640" s="50"/>
      <c r="C3640" s="50" t="s">
        <v>1487</v>
      </c>
      <c r="D3640" s="50"/>
      <c r="E3640" s="50"/>
      <c r="F3640" s="50"/>
    </row>
    <row r="3641" spans="1:6">
      <c r="A3641" s="50" t="s">
        <v>4834</v>
      </c>
      <c r="B3641" s="50"/>
      <c r="C3641" s="50" t="s">
        <v>1487</v>
      </c>
      <c r="D3641" s="50"/>
      <c r="E3641" s="50"/>
      <c r="F3641" s="50"/>
    </row>
    <row r="3642" spans="1:6">
      <c r="A3642" s="50" t="s">
        <v>4835</v>
      </c>
      <c r="B3642" s="50"/>
      <c r="C3642" s="50" t="s">
        <v>1487</v>
      </c>
      <c r="D3642" s="50"/>
      <c r="E3642" s="50"/>
      <c r="F3642" s="50"/>
    </row>
    <row r="3643" spans="1:6">
      <c r="A3643" s="50" t="s">
        <v>4836</v>
      </c>
      <c r="B3643" s="50"/>
      <c r="C3643" s="50" t="s">
        <v>1487</v>
      </c>
      <c r="D3643" s="50"/>
      <c r="E3643" s="50"/>
      <c r="F3643" s="50"/>
    </row>
    <row r="3644" spans="1:6">
      <c r="A3644" s="50" t="s">
        <v>4837</v>
      </c>
      <c r="B3644" s="50"/>
      <c r="C3644" s="50" t="s">
        <v>1487</v>
      </c>
      <c r="D3644" s="50"/>
      <c r="E3644" s="50"/>
      <c r="F3644" s="50"/>
    </row>
    <row r="3645" spans="1:6">
      <c r="A3645" s="50" t="s">
        <v>4838</v>
      </c>
      <c r="B3645" s="50"/>
      <c r="C3645" s="50" t="s">
        <v>1487</v>
      </c>
      <c r="D3645" s="50"/>
      <c r="E3645" s="50"/>
      <c r="F3645" s="50"/>
    </row>
    <row r="3646" spans="1:6">
      <c r="A3646" s="50" t="s">
        <v>4839</v>
      </c>
      <c r="B3646" s="50"/>
      <c r="C3646" s="50" t="s">
        <v>1487</v>
      </c>
      <c r="D3646" s="50"/>
      <c r="E3646" s="50"/>
      <c r="F3646" s="50"/>
    </row>
    <row r="3647" spans="1:6">
      <c r="A3647" s="50" t="s">
        <v>4840</v>
      </c>
      <c r="B3647" s="50"/>
      <c r="C3647" s="50" t="s">
        <v>1487</v>
      </c>
      <c r="D3647" s="50"/>
      <c r="E3647" s="50"/>
      <c r="F3647" s="50"/>
    </row>
    <row r="3648" spans="1:6">
      <c r="A3648" s="50" t="s">
        <v>4841</v>
      </c>
      <c r="B3648" s="50"/>
      <c r="C3648" s="50" t="s">
        <v>1487</v>
      </c>
      <c r="D3648" s="50"/>
      <c r="E3648" s="50"/>
      <c r="F3648" s="50"/>
    </row>
    <row r="3649" spans="1:6">
      <c r="A3649" s="50" t="s">
        <v>4842</v>
      </c>
      <c r="B3649" s="50"/>
      <c r="C3649" s="50" t="s">
        <v>1487</v>
      </c>
      <c r="D3649" s="50"/>
      <c r="E3649" s="50"/>
      <c r="F3649" s="50"/>
    </row>
    <row r="3650" spans="1:6">
      <c r="A3650" s="50" t="s">
        <v>4843</v>
      </c>
      <c r="B3650" s="50"/>
      <c r="C3650" s="50" t="s">
        <v>1487</v>
      </c>
      <c r="D3650" s="50"/>
      <c r="E3650" s="50"/>
      <c r="F3650" s="50"/>
    </row>
    <row r="3651" spans="1:6">
      <c r="A3651" s="50" t="s">
        <v>4844</v>
      </c>
      <c r="B3651" s="50"/>
      <c r="C3651" s="50" t="s">
        <v>1487</v>
      </c>
      <c r="D3651" s="50"/>
      <c r="E3651" s="50"/>
      <c r="F3651" s="50"/>
    </row>
    <row r="3652" spans="1:6">
      <c r="A3652" s="50" t="s">
        <v>4845</v>
      </c>
      <c r="B3652" s="50"/>
      <c r="C3652" s="50" t="s">
        <v>1487</v>
      </c>
      <c r="D3652" s="50"/>
      <c r="E3652" s="50"/>
      <c r="F3652" s="50"/>
    </row>
    <row r="3653" spans="1:6">
      <c r="A3653" s="50" t="s">
        <v>4846</v>
      </c>
      <c r="B3653" s="50"/>
      <c r="C3653" s="50" t="s">
        <v>1487</v>
      </c>
      <c r="D3653" s="50"/>
      <c r="E3653" s="50"/>
      <c r="F3653" s="50"/>
    </row>
    <row r="3654" spans="1:6">
      <c r="A3654" s="50" t="s">
        <v>4847</v>
      </c>
      <c r="B3654" s="50"/>
      <c r="C3654" s="50" t="s">
        <v>1487</v>
      </c>
      <c r="D3654" s="50"/>
      <c r="E3654" s="50"/>
      <c r="F3654" s="50"/>
    </row>
    <row r="3655" spans="1:6">
      <c r="A3655" s="50" t="s">
        <v>4848</v>
      </c>
      <c r="B3655" s="50"/>
      <c r="C3655" s="50" t="s">
        <v>1487</v>
      </c>
      <c r="D3655" s="50"/>
      <c r="E3655" s="50"/>
      <c r="F3655" s="50"/>
    </row>
    <row r="3656" spans="1:6">
      <c r="A3656" s="50" t="s">
        <v>4849</v>
      </c>
      <c r="B3656" s="50"/>
      <c r="C3656" s="50" t="s">
        <v>1487</v>
      </c>
      <c r="D3656" s="50"/>
      <c r="E3656" s="50"/>
      <c r="F3656" s="50"/>
    </row>
    <row r="3657" spans="1:6">
      <c r="A3657" s="50" t="s">
        <v>4850</v>
      </c>
      <c r="B3657" s="50"/>
      <c r="C3657" s="50" t="s">
        <v>1139</v>
      </c>
      <c r="D3657" s="50"/>
      <c r="E3657" s="50"/>
      <c r="F3657" s="50"/>
    </row>
    <row r="3658" spans="1:6">
      <c r="A3658" s="50" t="s">
        <v>4851</v>
      </c>
      <c r="B3658" s="50"/>
      <c r="C3658" s="50" t="s">
        <v>1139</v>
      </c>
      <c r="D3658" s="50"/>
      <c r="E3658" s="50"/>
      <c r="F3658" s="50"/>
    </row>
    <row r="3659" spans="1:6">
      <c r="A3659" s="50" t="s">
        <v>4852</v>
      </c>
      <c r="B3659" s="50"/>
      <c r="C3659" s="50" t="s">
        <v>1139</v>
      </c>
      <c r="D3659" s="50"/>
      <c r="E3659" s="50"/>
      <c r="F3659" s="50"/>
    </row>
    <row r="3660" spans="1:6">
      <c r="A3660" s="50" t="s">
        <v>4853</v>
      </c>
      <c r="B3660" s="50"/>
      <c r="C3660" s="50" t="s">
        <v>1139</v>
      </c>
      <c r="D3660" s="50"/>
      <c r="E3660" s="50"/>
      <c r="F3660" s="50"/>
    </row>
    <row r="3661" spans="1:6">
      <c r="A3661" s="50" t="s">
        <v>4854</v>
      </c>
      <c r="B3661" s="50"/>
      <c r="C3661" s="50" t="s">
        <v>1139</v>
      </c>
      <c r="D3661" s="50"/>
      <c r="E3661" s="50"/>
      <c r="F3661" s="50"/>
    </row>
    <row r="3662" spans="1:6">
      <c r="A3662" s="50" t="s">
        <v>4855</v>
      </c>
      <c r="B3662" s="50"/>
      <c r="C3662" s="50" t="s">
        <v>1139</v>
      </c>
      <c r="D3662" s="50"/>
      <c r="E3662" s="50"/>
      <c r="F3662" s="50"/>
    </row>
    <row r="3663" spans="1:6">
      <c r="A3663" s="50" t="s">
        <v>4856</v>
      </c>
      <c r="B3663" s="50"/>
      <c r="C3663" s="50" t="s">
        <v>1139</v>
      </c>
      <c r="D3663" s="50"/>
      <c r="E3663" s="50"/>
      <c r="F3663" s="50"/>
    </row>
    <row r="3664" spans="1:6">
      <c r="A3664" s="50" t="s">
        <v>4857</v>
      </c>
      <c r="B3664" s="50"/>
      <c r="C3664" s="50" t="s">
        <v>1139</v>
      </c>
      <c r="D3664" s="50"/>
      <c r="E3664" s="50"/>
      <c r="F3664" s="50"/>
    </row>
    <row r="3665" spans="1:6">
      <c r="A3665" s="50" t="s">
        <v>4858</v>
      </c>
      <c r="B3665" s="50"/>
      <c r="C3665" s="50" t="s">
        <v>1139</v>
      </c>
      <c r="D3665" s="50"/>
      <c r="E3665" s="50"/>
      <c r="F3665" s="50"/>
    </row>
    <row r="3666" spans="1:6">
      <c r="A3666" s="50" t="s">
        <v>4859</v>
      </c>
      <c r="B3666" s="50"/>
      <c r="C3666" s="50" t="s">
        <v>1139</v>
      </c>
      <c r="D3666" s="50"/>
      <c r="E3666" s="50"/>
      <c r="F3666" s="50"/>
    </row>
    <row r="3667" spans="1:6">
      <c r="A3667" s="50" t="s">
        <v>4860</v>
      </c>
      <c r="B3667" s="50"/>
      <c r="C3667" s="50" t="s">
        <v>1139</v>
      </c>
      <c r="D3667" s="50"/>
      <c r="E3667" s="50"/>
      <c r="F3667" s="50"/>
    </row>
    <row r="3668" spans="1:6">
      <c r="A3668" s="50" t="s">
        <v>4861</v>
      </c>
      <c r="B3668" s="50"/>
      <c r="C3668" s="50" t="s">
        <v>1139</v>
      </c>
      <c r="D3668" s="50"/>
      <c r="E3668" s="50"/>
      <c r="F3668" s="50"/>
    </row>
    <row r="3669" spans="1:6">
      <c r="A3669" s="50" t="s">
        <v>4862</v>
      </c>
      <c r="B3669" s="50"/>
      <c r="C3669" s="50" t="s">
        <v>1139</v>
      </c>
      <c r="D3669" s="50"/>
      <c r="E3669" s="50"/>
      <c r="F3669" s="50"/>
    </row>
    <row r="3670" spans="1:6">
      <c r="A3670" s="50" t="s">
        <v>4863</v>
      </c>
      <c r="B3670" s="50"/>
      <c r="C3670" s="50" t="s">
        <v>1139</v>
      </c>
      <c r="D3670" s="50"/>
      <c r="E3670" s="50"/>
      <c r="F3670" s="50"/>
    </row>
    <row r="3671" spans="1:6">
      <c r="A3671" s="50" t="s">
        <v>4864</v>
      </c>
      <c r="B3671" s="50"/>
      <c r="C3671" s="50" t="s">
        <v>1139</v>
      </c>
      <c r="D3671" s="50"/>
      <c r="E3671" s="50"/>
      <c r="F3671" s="50"/>
    </row>
    <row r="3672" spans="1:6">
      <c r="A3672" s="50" t="s">
        <v>4865</v>
      </c>
      <c r="B3672" s="50"/>
      <c r="C3672" s="50" t="s">
        <v>4866</v>
      </c>
      <c r="D3672" s="50"/>
      <c r="E3672" s="50"/>
      <c r="F3672" s="50"/>
    </row>
    <row r="3673" spans="1:6">
      <c r="A3673" s="50" t="s">
        <v>4867</v>
      </c>
      <c r="B3673" s="50"/>
      <c r="C3673" s="50" t="s">
        <v>4866</v>
      </c>
      <c r="D3673" s="50"/>
      <c r="E3673" s="50"/>
      <c r="F3673" s="50"/>
    </row>
    <row r="3674" spans="1:6">
      <c r="A3674" s="50" t="s">
        <v>4868</v>
      </c>
      <c r="B3674" s="50"/>
      <c r="C3674" s="50" t="s">
        <v>1139</v>
      </c>
      <c r="D3674" s="50"/>
      <c r="E3674" s="50"/>
      <c r="F3674" s="50"/>
    </row>
    <row r="3675" spans="1:6">
      <c r="A3675" s="50" t="s">
        <v>4869</v>
      </c>
      <c r="B3675" s="50"/>
      <c r="C3675" s="50" t="s">
        <v>1139</v>
      </c>
      <c r="D3675" s="50"/>
      <c r="E3675" s="50"/>
      <c r="F3675" s="50"/>
    </row>
    <row r="3676" spans="1:6">
      <c r="A3676" s="50" t="s">
        <v>4870</v>
      </c>
      <c r="B3676" s="50"/>
      <c r="C3676" s="50" t="s">
        <v>1139</v>
      </c>
      <c r="D3676" s="50"/>
      <c r="E3676" s="50"/>
      <c r="F3676" s="50"/>
    </row>
    <row r="3677" spans="1:6">
      <c r="A3677" s="50" t="s">
        <v>4871</v>
      </c>
      <c r="B3677" s="50"/>
      <c r="C3677" s="50" t="s">
        <v>4872</v>
      </c>
      <c r="D3677" s="50"/>
      <c r="E3677" s="50"/>
      <c r="F3677" s="50"/>
    </row>
    <row r="3678" spans="1:6">
      <c r="A3678" s="50" t="s">
        <v>4873</v>
      </c>
      <c r="B3678" s="50"/>
      <c r="C3678" s="50" t="s">
        <v>1139</v>
      </c>
      <c r="D3678" s="50"/>
      <c r="E3678" s="50"/>
      <c r="F3678" s="50"/>
    </row>
    <row r="3679" spans="1:6">
      <c r="A3679" s="50" t="s">
        <v>4874</v>
      </c>
      <c r="B3679" s="50"/>
      <c r="C3679" s="50" t="s">
        <v>1139</v>
      </c>
      <c r="D3679" s="50"/>
      <c r="E3679" s="50"/>
      <c r="F3679" s="50"/>
    </row>
    <row r="3680" spans="1:6">
      <c r="A3680" s="50" t="s">
        <v>4875</v>
      </c>
      <c r="B3680" s="50"/>
      <c r="C3680" s="50" t="s">
        <v>1139</v>
      </c>
      <c r="D3680" s="50"/>
      <c r="E3680" s="50"/>
      <c r="F3680" s="50"/>
    </row>
    <row r="3681" spans="1:6">
      <c r="A3681" s="50" t="s">
        <v>4876</v>
      </c>
      <c r="B3681" s="50"/>
      <c r="C3681" s="50" t="s">
        <v>1139</v>
      </c>
      <c r="D3681" s="50"/>
      <c r="E3681" s="50"/>
      <c r="F3681" s="50"/>
    </row>
    <row r="3682" spans="1:6">
      <c r="A3682" s="50" t="s">
        <v>4877</v>
      </c>
      <c r="B3682" s="50"/>
      <c r="C3682" s="50" t="s">
        <v>1139</v>
      </c>
      <c r="D3682" s="50"/>
      <c r="E3682" s="50"/>
      <c r="F3682" s="50"/>
    </row>
    <row r="3683" spans="1:6">
      <c r="A3683" s="50" t="s">
        <v>4878</v>
      </c>
      <c r="B3683" s="50"/>
      <c r="C3683" s="50" t="s">
        <v>1139</v>
      </c>
      <c r="D3683" s="50"/>
      <c r="E3683" s="50"/>
      <c r="F3683" s="50"/>
    </row>
    <row r="3684" spans="1:6">
      <c r="A3684" s="50" t="s">
        <v>4879</v>
      </c>
      <c r="B3684" s="50"/>
      <c r="C3684" s="50" t="s">
        <v>1139</v>
      </c>
      <c r="D3684" s="50"/>
      <c r="E3684" s="50"/>
      <c r="F3684" s="50"/>
    </row>
    <row r="3685" spans="1:6">
      <c r="A3685" s="50" t="s">
        <v>4880</v>
      </c>
      <c r="B3685" s="50"/>
      <c r="C3685" s="50" t="s">
        <v>1139</v>
      </c>
      <c r="D3685" s="50"/>
      <c r="E3685" s="50"/>
      <c r="F3685" s="50"/>
    </row>
    <row r="3686" spans="1:6">
      <c r="A3686" s="50" t="s">
        <v>4881</v>
      </c>
      <c r="B3686" s="50"/>
      <c r="C3686" s="50" t="s">
        <v>1139</v>
      </c>
      <c r="D3686" s="50"/>
      <c r="E3686" s="50"/>
      <c r="F3686" s="50"/>
    </row>
    <row r="3687" spans="1:6">
      <c r="A3687" s="50" t="s">
        <v>4882</v>
      </c>
      <c r="B3687" s="50"/>
      <c r="C3687" s="50" t="s">
        <v>1139</v>
      </c>
      <c r="D3687" s="50"/>
      <c r="E3687" s="50"/>
      <c r="F3687" s="50"/>
    </row>
    <row r="3688" spans="1:6">
      <c r="A3688" s="50" t="s">
        <v>4883</v>
      </c>
      <c r="B3688" s="50"/>
      <c r="C3688" s="50" t="s">
        <v>1139</v>
      </c>
      <c r="D3688" s="50"/>
      <c r="E3688" s="50"/>
      <c r="F3688" s="50"/>
    </row>
    <row r="3689" spans="1:6">
      <c r="A3689" s="50" t="s">
        <v>4884</v>
      </c>
      <c r="B3689" s="50"/>
      <c r="C3689" s="50" t="s">
        <v>1139</v>
      </c>
      <c r="D3689" s="50"/>
      <c r="E3689" s="50"/>
      <c r="F3689" s="50"/>
    </row>
    <row r="3690" spans="1:6">
      <c r="A3690" s="50" t="s">
        <v>4885</v>
      </c>
      <c r="B3690" s="50"/>
      <c r="C3690" s="50" t="s">
        <v>4886</v>
      </c>
      <c r="D3690" s="50"/>
      <c r="E3690" s="50"/>
      <c r="F3690" s="50"/>
    </row>
    <row r="3691" spans="1:6">
      <c r="A3691" s="50" t="s">
        <v>4887</v>
      </c>
      <c r="B3691" s="50"/>
      <c r="C3691" s="50" t="s">
        <v>1139</v>
      </c>
      <c r="D3691" s="50"/>
      <c r="E3691" s="50"/>
      <c r="F3691" s="50"/>
    </row>
    <row r="3692" spans="1:6">
      <c r="A3692" s="50" t="s">
        <v>4888</v>
      </c>
      <c r="B3692" s="50"/>
      <c r="C3692" s="50" t="s">
        <v>1139</v>
      </c>
      <c r="D3692" s="50"/>
      <c r="E3692" s="50"/>
      <c r="F3692" s="50"/>
    </row>
    <row r="3693" spans="1:6">
      <c r="A3693" s="50" t="s">
        <v>4889</v>
      </c>
      <c r="B3693" s="50"/>
      <c r="C3693" s="50" t="s">
        <v>1139</v>
      </c>
      <c r="D3693" s="50"/>
      <c r="E3693" s="50"/>
      <c r="F3693" s="50"/>
    </row>
    <row r="3694" spans="1:6">
      <c r="A3694" s="50" t="s">
        <v>4890</v>
      </c>
      <c r="B3694" s="50"/>
      <c r="C3694" s="50" t="s">
        <v>4866</v>
      </c>
      <c r="D3694" s="50"/>
      <c r="E3694" s="50"/>
      <c r="F3694" s="50"/>
    </row>
    <row r="3695" spans="1:6">
      <c r="A3695" s="50" t="s">
        <v>4891</v>
      </c>
      <c r="B3695" s="50"/>
      <c r="C3695" s="50" t="s">
        <v>1139</v>
      </c>
      <c r="D3695" s="50"/>
      <c r="E3695" s="50"/>
      <c r="F3695" s="50"/>
    </row>
    <row r="3696" spans="1:6">
      <c r="A3696" s="50" t="s">
        <v>4892</v>
      </c>
      <c r="B3696" s="50"/>
      <c r="C3696" s="50" t="s">
        <v>1139</v>
      </c>
      <c r="D3696" s="50"/>
      <c r="E3696" s="50"/>
      <c r="F3696" s="50"/>
    </row>
    <row r="3697" spans="1:6">
      <c r="A3697" s="50" t="s">
        <v>4893</v>
      </c>
      <c r="B3697" s="50"/>
      <c r="C3697" s="50" t="s">
        <v>1139</v>
      </c>
      <c r="D3697" s="50"/>
      <c r="E3697" s="50"/>
      <c r="F3697" s="50"/>
    </row>
    <row r="3698" spans="1:6">
      <c r="A3698" s="50" t="s">
        <v>4894</v>
      </c>
      <c r="B3698" s="50"/>
      <c r="C3698" s="50" t="s">
        <v>1139</v>
      </c>
      <c r="D3698" s="50"/>
      <c r="E3698" s="50"/>
      <c r="F3698" s="50"/>
    </row>
    <row r="3699" spans="1:6">
      <c r="A3699" s="50" t="s">
        <v>4895</v>
      </c>
      <c r="B3699" s="50"/>
      <c r="C3699" s="50" t="s">
        <v>4866</v>
      </c>
      <c r="D3699" s="50"/>
      <c r="E3699" s="50"/>
      <c r="F3699" s="50"/>
    </row>
    <row r="3700" spans="1:6">
      <c r="A3700" s="50" t="s">
        <v>4896</v>
      </c>
      <c r="B3700" s="50"/>
      <c r="C3700" s="50" t="s">
        <v>1139</v>
      </c>
      <c r="D3700" s="50"/>
      <c r="E3700" s="50"/>
      <c r="F3700" s="50"/>
    </row>
    <row r="3701" spans="1:6">
      <c r="A3701" s="50" t="s">
        <v>4897</v>
      </c>
      <c r="B3701" s="50"/>
      <c r="C3701" s="50" t="s">
        <v>1139</v>
      </c>
      <c r="D3701" s="50"/>
      <c r="E3701" s="50"/>
      <c r="F3701" s="50"/>
    </row>
    <row r="3702" spans="1:6">
      <c r="A3702" s="50" t="s">
        <v>4898</v>
      </c>
      <c r="B3702" s="50"/>
      <c r="C3702" s="50" t="s">
        <v>1139</v>
      </c>
      <c r="D3702" s="50"/>
      <c r="E3702" s="50"/>
      <c r="F3702" s="50"/>
    </row>
    <row r="3703" spans="1:6">
      <c r="A3703" s="50" t="s">
        <v>4899</v>
      </c>
      <c r="B3703" s="50"/>
      <c r="C3703" s="50" t="s">
        <v>4866</v>
      </c>
      <c r="D3703" s="50"/>
      <c r="E3703" s="50"/>
      <c r="F3703" s="50"/>
    </row>
    <row r="3704" spans="1:6">
      <c r="A3704" s="50" t="s">
        <v>4900</v>
      </c>
      <c r="B3704" s="50"/>
      <c r="C3704" s="50" t="s">
        <v>1139</v>
      </c>
      <c r="D3704" s="50"/>
      <c r="E3704" s="50"/>
      <c r="F3704" s="50"/>
    </row>
    <row r="3705" spans="1:6">
      <c r="A3705" s="50" t="s">
        <v>4901</v>
      </c>
      <c r="B3705" s="50"/>
      <c r="C3705" s="50" t="s">
        <v>4872</v>
      </c>
      <c r="D3705" s="50"/>
      <c r="E3705" s="50"/>
      <c r="F3705" s="50"/>
    </row>
    <row r="3706" spans="1:6">
      <c r="A3706" s="50" t="s">
        <v>4902</v>
      </c>
      <c r="B3706" s="50"/>
      <c r="C3706" s="50" t="s">
        <v>1139</v>
      </c>
      <c r="D3706" s="50"/>
      <c r="E3706" s="50"/>
      <c r="F3706" s="50"/>
    </row>
    <row r="3707" spans="1:6">
      <c r="A3707" s="50" t="s">
        <v>4903</v>
      </c>
      <c r="B3707" s="50"/>
      <c r="C3707" s="50" t="s">
        <v>1139</v>
      </c>
      <c r="D3707" s="50"/>
      <c r="E3707" s="50"/>
      <c r="F3707" s="50"/>
    </row>
    <row r="3708" spans="1:6">
      <c r="A3708" s="50" t="s">
        <v>4904</v>
      </c>
      <c r="B3708" s="50"/>
      <c r="C3708" s="50" t="s">
        <v>4866</v>
      </c>
      <c r="D3708" s="50"/>
      <c r="E3708" s="50"/>
      <c r="F3708" s="50"/>
    </row>
    <row r="3709" spans="1:6">
      <c r="A3709" s="50" t="s">
        <v>4905</v>
      </c>
      <c r="B3709" s="50"/>
      <c r="C3709" s="50" t="s">
        <v>4866</v>
      </c>
      <c r="D3709" s="50"/>
      <c r="E3709" s="50"/>
      <c r="F3709" s="50"/>
    </row>
    <row r="3710" spans="1:6">
      <c r="A3710" s="50" t="s">
        <v>4906</v>
      </c>
      <c r="B3710" s="50"/>
      <c r="C3710" s="50" t="s">
        <v>4866</v>
      </c>
      <c r="D3710" s="50"/>
      <c r="E3710" s="50"/>
      <c r="F3710" s="50"/>
    </row>
    <row r="3711" spans="1:6">
      <c r="A3711" s="50" t="s">
        <v>4907</v>
      </c>
      <c r="B3711" s="50"/>
      <c r="C3711" s="50" t="s">
        <v>4872</v>
      </c>
      <c r="D3711" s="50"/>
      <c r="E3711" s="50"/>
      <c r="F3711" s="50"/>
    </row>
    <row r="3712" spans="1:6">
      <c r="A3712" s="50" t="s">
        <v>4908</v>
      </c>
      <c r="B3712" s="50"/>
      <c r="C3712" s="50" t="s">
        <v>4866</v>
      </c>
      <c r="D3712" s="50"/>
      <c r="E3712" s="50"/>
      <c r="F3712" s="50"/>
    </row>
    <row r="3713" spans="1:6">
      <c r="A3713" s="50" t="s">
        <v>4909</v>
      </c>
      <c r="B3713" s="50"/>
      <c r="C3713" s="50" t="s">
        <v>4866</v>
      </c>
      <c r="D3713" s="50"/>
      <c r="E3713" s="50"/>
      <c r="F3713" s="50"/>
    </row>
    <row r="3714" spans="1:6">
      <c r="A3714" s="50" t="s">
        <v>4910</v>
      </c>
      <c r="B3714" s="50"/>
      <c r="C3714" s="50" t="s">
        <v>1139</v>
      </c>
      <c r="D3714" s="50"/>
      <c r="E3714" s="50"/>
      <c r="F3714" s="50"/>
    </row>
    <row r="3715" spans="1:6">
      <c r="A3715" s="50" t="s">
        <v>4911</v>
      </c>
      <c r="B3715" s="50"/>
      <c r="C3715" s="50" t="s">
        <v>1139</v>
      </c>
      <c r="D3715" s="50"/>
      <c r="E3715" s="50"/>
      <c r="F3715" s="50"/>
    </row>
    <row r="3716" spans="1:6">
      <c r="A3716" s="50" t="s">
        <v>4912</v>
      </c>
      <c r="B3716" s="50"/>
      <c r="C3716" s="50" t="s">
        <v>1139</v>
      </c>
      <c r="D3716" s="50"/>
      <c r="E3716" s="50"/>
      <c r="F3716" s="50"/>
    </row>
    <row r="3717" spans="1:6">
      <c r="A3717" s="50" t="s">
        <v>4913</v>
      </c>
      <c r="B3717" s="50"/>
      <c r="C3717" s="50" t="s">
        <v>1139</v>
      </c>
      <c r="D3717" s="50"/>
      <c r="E3717" s="50"/>
      <c r="F3717" s="50"/>
    </row>
    <row r="3718" spans="1:6">
      <c r="A3718" s="50" t="s">
        <v>4914</v>
      </c>
      <c r="B3718" s="50"/>
      <c r="C3718" s="50" t="s">
        <v>1139</v>
      </c>
      <c r="D3718" s="50"/>
      <c r="E3718" s="50"/>
      <c r="F3718" s="50"/>
    </row>
    <row r="3719" spans="1:6">
      <c r="A3719" s="50" t="s">
        <v>4915</v>
      </c>
      <c r="B3719" s="50"/>
      <c r="C3719" s="50" t="s">
        <v>1139</v>
      </c>
      <c r="D3719" s="50"/>
      <c r="E3719" s="50"/>
      <c r="F3719" s="50"/>
    </row>
    <row r="3720" spans="1:6">
      <c r="A3720" s="50" t="s">
        <v>4916</v>
      </c>
      <c r="B3720" s="50"/>
      <c r="C3720" s="50" t="s">
        <v>1139</v>
      </c>
      <c r="D3720" s="50"/>
      <c r="E3720" s="50"/>
      <c r="F3720" s="50"/>
    </row>
    <row r="3721" spans="1:6">
      <c r="A3721" s="50" t="s">
        <v>4917</v>
      </c>
      <c r="B3721" s="50"/>
      <c r="C3721" s="50" t="s">
        <v>1139</v>
      </c>
      <c r="D3721" s="50"/>
      <c r="E3721" s="50"/>
      <c r="F3721" s="50"/>
    </row>
    <row r="3722" spans="1:6">
      <c r="A3722" s="50" t="s">
        <v>4918</v>
      </c>
      <c r="B3722" s="50"/>
      <c r="C3722" s="50" t="s">
        <v>4872</v>
      </c>
      <c r="D3722" s="50"/>
      <c r="E3722" s="50"/>
      <c r="F3722" s="50"/>
    </row>
    <row r="3723" spans="1:6">
      <c r="A3723" s="50" t="s">
        <v>4919</v>
      </c>
      <c r="B3723" s="50"/>
      <c r="C3723" s="50" t="s">
        <v>1139</v>
      </c>
      <c r="D3723" s="50"/>
      <c r="E3723" s="50"/>
      <c r="F3723" s="50"/>
    </row>
    <row r="3724" spans="1:6">
      <c r="A3724" s="50" t="s">
        <v>4920</v>
      </c>
      <c r="B3724" s="50"/>
      <c r="C3724" s="50" t="s">
        <v>1139</v>
      </c>
      <c r="D3724" s="50"/>
      <c r="E3724" s="50"/>
      <c r="F3724" s="50"/>
    </row>
    <row r="3725" spans="1:6">
      <c r="A3725" s="50" t="s">
        <v>4921</v>
      </c>
      <c r="B3725" s="50"/>
      <c r="C3725" s="50" t="s">
        <v>1139</v>
      </c>
      <c r="D3725" s="50"/>
      <c r="E3725" s="50"/>
      <c r="F3725" s="50"/>
    </row>
    <row r="3726" spans="1:6">
      <c r="A3726" s="50" t="s">
        <v>4922</v>
      </c>
      <c r="B3726" s="50"/>
      <c r="C3726" s="50" t="s">
        <v>1660</v>
      </c>
      <c r="D3726" s="50"/>
      <c r="E3726" s="50"/>
      <c r="F3726" s="50"/>
    </row>
    <row r="3727" spans="1:6">
      <c r="A3727" s="50" t="s">
        <v>4923</v>
      </c>
      <c r="B3727" s="50"/>
      <c r="C3727" s="50" t="s">
        <v>1660</v>
      </c>
      <c r="D3727" s="50"/>
      <c r="E3727" s="50"/>
      <c r="F3727" s="50"/>
    </row>
    <row r="3728" spans="1:6">
      <c r="A3728" s="50" t="s">
        <v>4924</v>
      </c>
      <c r="B3728" s="50"/>
      <c r="C3728" s="50" t="s">
        <v>1660</v>
      </c>
      <c r="D3728" s="50"/>
      <c r="E3728" s="50"/>
      <c r="F3728" s="50"/>
    </row>
    <row r="3729" spans="1:6">
      <c r="A3729" s="50" t="s">
        <v>4925</v>
      </c>
      <c r="B3729" s="50"/>
      <c r="C3729" s="50" t="s">
        <v>1660</v>
      </c>
      <c r="D3729" s="50"/>
      <c r="E3729" s="50"/>
      <c r="F3729" s="50"/>
    </row>
    <row r="3730" spans="1:6">
      <c r="A3730" s="50" t="s">
        <v>4926</v>
      </c>
      <c r="B3730" s="50"/>
      <c r="C3730" s="50" t="s">
        <v>1660</v>
      </c>
      <c r="D3730" s="50"/>
      <c r="E3730" s="50"/>
      <c r="F3730" s="50"/>
    </row>
    <row r="3731" spans="1:6">
      <c r="A3731" s="50" t="s">
        <v>4927</v>
      </c>
      <c r="B3731" s="50"/>
      <c r="C3731" s="50" t="s">
        <v>1660</v>
      </c>
      <c r="D3731" s="50"/>
      <c r="E3731" s="50"/>
      <c r="F3731" s="50"/>
    </row>
    <row r="3732" spans="1:6">
      <c r="A3732" s="50" t="s">
        <v>4928</v>
      </c>
      <c r="B3732" s="50"/>
      <c r="C3732" s="50" t="s">
        <v>1660</v>
      </c>
      <c r="D3732" s="50"/>
      <c r="E3732" s="50"/>
      <c r="F3732" s="50"/>
    </row>
    <row r="3733" spans="1:6">
      <c r="A3733" s="50" t="s">
        <v>4929</v>
      </c>
      <c r="B3733" s="50"/>
      <c r="C3733" s="50" t="s">
        <v>1660</v>
      </c>
      <c r="D3733" s="50"/>
      <c r="E3733" s="50"/>
      <c r="F3733" s="50"/>
    </row>
    <row r="3734" spans="1:6">
      <c r="A3734" s="50" t="s">
        <v>4930</v>
      </c>
      <c r="B3734" s="50"/>
      <c r="C3734" s="50" t="s">
        <v>1660</v>
      </c>
      <c r="D3734" s="50"/>
      <c r="E3734" s="50"/>
      <c r="F3734" s="50"/>
    </row>
    <row r="3735" spans="1:6">
      <c r="A3735" s="50" t="s">
        <v>4931</v>
      </c>
      <c r="B3735" s="50"/>
      <c r="C3735" s="50" t="s">
        <v>1660</v>
      </c>
      <c r="D3735" s="50"/>
      <c r="E3735" s="50"/>
      <c r="F3735" s="50"/>
    </row>
    <row r="3736" spans="1:6">
      <c r="A3736" s="50" t="s">
        <v>4932</v>
      </c>
      <c r="B3736" s="50"/>
      <c r="C3736" s="50" t="s">
        <v>1660</v>
      </c>
      <c r="D3736" s="50"/>
      <c r="E3736" s="50"/>
      <c r="F3736" s="50"/>
    </row>
    <row r="3737" spans="1:6">
      <c r="A3737" s="50" t="s">
        <v>4933</v>
      </c>
      <c r="B3737" s="50"/>
      <c r="C3737" s="50" t="s">
        <v>1660</v>
      </c>
      <c r="D3737" s="50"/>
      <c r="E3737" s="50"/>
      <c r="F3737" s="50"/>
    </row>
    <row r="3738" spans="1:6">
      <c r="A3738" s="50" t="s">
        <v>4934</v>
      </c>
      <c r="B3738" s="50"/>
      <c r="C3738" s="50" t="s">
        <v>1660</v>
      </c>
      <c r="D3738" s="50"/>
      <c r="E3738" s="50"/>
      <c r="F3738" s="50"/>
    </row>
    <row r="3739" spans="1:6">
      <c r="A3739" s="50" t="s">
        <v>4935</v>
      </c>
      <c r="B3739" s="50"/>
      <c r="C3739" s="50" t="s">
        <v>1660</v>
      </c>
      <c r="D3739" s="50"/>
      <c r="E3739" s="50"/>
      <c r="F3739" s="50"/>
    </row>
    <row r="3740" spans="1:6">
      <c r="A3740" s="50" t="s">
        <v>4936</v>
      </c>
      <c r="B3740" s="50"/>
      <c r="C3740" s="50" t="s">
        <v>1660</v>
      </c>
      <c r="D3740" s="50"/>
      <c r="E3740" s="50"/>
      <c r="F3740" s="50"/>
    </row>
    <row r="3741" spans="1:6">
      <c r="A3741" s="50" t="s">
        <v>4937</v>
      </c>
      <c r="B3741" s="50"/>
      <c r="C3741" s="50" t="s">
        <v>1660</v>
      </c>
      <c r="D3741" s="50"/>
      <c r="E3741" s="50"/>
      <c r="F3741" s="50"/>
    </row>
    <row r="3742" spans="1:6">
      <c r="A3742" s="50" t="s">
        <v>4938</v>
      </c>
      <c r="B3742" s="50"/>
      <c r="C3742" s="50" t="s">
        <v>1660</v>
      </c>
      <c r="D3742" s="50"/>
      <c r="E3742" s="50"/>
      <c r="F3742" s="50"/>
    </row>
    <row r="3743" spans="1:6">
      <c r="A3743" s="50" t="s">
        <v>4939</v>
      </c>
      <c r="B3743" s="50"/>
      <c r="C3743" s="50" t="s">
        <v>1660</v>
      </c>
      <c r="D3743" s="50"/>
      <c r="E3743" s="50"/>
      <c r="F3743" s="50"/>
    </row>
    <row r="3744" spans="1:6">
      <c r="A3744" s="50" t="s">
        <v>4940</v>
      </c>
      <c r="B3744" s="50"/>
      <c r="C3744" s="50" t="s">
        <v>1660</v>
      </c>
      <c r="D3744" s="50"/>
      <c r="E3744" s="50"/>
      <c r="F3744" s="50"/>
    </row>
    <row r="3745" spans="1:6">
      <c r="A3745" s="50" t="s">
        <v>4941</v>
      </c>
      <c r="B3745" s="50"/>
      <c r="C3745" s="50" t="s">
        <v>1660</v>
      </c>
      <c r="D3745" s="50"/>
      <c r="E3745" s="50"/>
      <c r="F3745" s="50"/>
    </row>
    <row r="3746" spans="1:6">
      <c r="A3746" s="50" t="s">
        <v>4942</v>
      </c>
      <c r="B3746" s="50"/>
      <c r="C3746" s="50" t="s">
        <v>1660</v>
      </c>
      <c r="D3746" s="50"/>
      <c r="E3746" s="50"/>
      <c r="F3746" s="50"/>
    </row>
    <row r="3747" spans="1:6">
      <c r="A3747" s="50" t="s">
        <v>4943</v>
      </c>
      <c r="B3747" s="50"/>
      <c r="C3747" s="50" t="s">
        <v>1660</v>
      </c>
      <c r="D3747" s="50"/>
      <c r="E3747" s="50"/>
      <c r="F3747" s="50"/>
    </row>
    <row r="3748" spans="1:6">
      <c r="A3748" s="50" t="s">
        <v>4944</v>
      </c>
      <c r="B3748" s="50"/>
      <c r="C3748" s="50" t="s">
        <v>1660</v>
      </c>
      <c r="D3748" s="50"/>
      <c r="E3748" s="50"/>
      <c r="F3748" s="50"/>
    </row>
    <row r="3749" spans="1:6">
      <c r="A3749" s="50" t="s">
        <v>4945</v>
      </c>
      <c r="B3749" s="50"/>
      <c r="C3749" s="50" t="s">
        <v>1704</v>
      </c>
      <c r="D3749" s="50"/>
      <c r="E3749" s="50"/>
      <c r="F3749" s="50"/>
    </row>
    <row r="3750" spans="1:6">
      <c r="A3750" s="50" t="s">
        <v>4946</v>
      </c>
      <c r="B3750" s="50"/>
      <c r="C3750" s="50" t="s">
        <v>1660</v>
      </c>
      <c r="D3750" s="50"/>
      <c r="E3750" s="50"/>
      <c r="F3750" s="50"/>
    </row>
    <row r="3751" spans="1:6">
      <c r="A3751" s="50" t="s">
        <v>4947</v>
      </c>
      <c r="B3751" s="50"/>
      <c r="C3751" s="50" t="s">
        <v>1660</v>
      </c>
      <c r="D3751" s="50"/>
      <c r="E3751" s="50"/>
      <c r="F3751" s="50"/>
    </row>
    <row r="3752" spans="1:6">
      <c r="A3752" s="50" t="s">
        <v>4948</v>
      </c>
      <c r="B3752" s="50"/>
      <c r="C3752" s="50" t="s">
        <v>4626</v>
      </c>
      <c r="D3752" s="50"/>
      <c r="E3752" s="50"/>
      <c r="F3752" s="50"/>
    </row>
    <row r="3753" spans="1:6">
      <c r="A3753" s="50" t="s">
        <v>4949</v>
      </c>
      <c r="B3753" s="50"/>
      <c r="C3753" s="50" t="s">
        <v>1660</v>
      </c>
      <c r="D3753" s="50"/>
      <c r="E3753" s="50"/>
      <c r="F3753" s="50"/>
    </row>
    <row r="3754" spans="1:6">
      <c r="A3754" s="50" t="s">
        <v>4950</v>
      </c>
      <c r="B3754" s="50"/>
      <c r="C3754" s="50" t="s">
        <v>1660</v>
      </c>
      <c r="D3754" s="50"/>
      <c r="E3754" s="50"/>
      <c r="F3754" s="50"/>
    </row>
    <row r="3755" spans="1:6">
      <c r="A3755" s="50" t="s">
        <v>4951</v>
      </c>
      <c r="B3755" s="50"/>
      <c r="C3755" s="50" t="s">
        <v>4626</v>
      </c>
      <c r="D3755" s="50"/>
      <c r="E3755" s="50"/>
      <c r="F3755" s="50"/>
    </row>
    <row r="3756" spans="1:6">
      <c r="A3756" s="50" t="s">
        <v>4952</v>
      </c>
      <c r="B3756" s="50"/>
      <c r="C3756" s="50" t="s">
        <v>1660</v>
      </c>
      <c r="D3756" s="50"/>
      <c r="E3756" s="50"/>
      <c r="F3756" s="50"/>
    </row>
    <row r="3757" spans="1:6">
      <c r="A3757" s="50" t="s">
        <v>4953</v>
      </c>
      <c r="B3757" s="50"/>
      <c r="C3757" s="50" t="s">
        <v>1704</v>
      </c>
      <c r="D3757" s="50"/>
      <c r="E3757" s="50"/>
      <c r="F3757" s="50"/>
    </row>
    <row r="3758" spans="1:6">
      <c r="A3758" s="50" t="s">
        <v>4954</v>
      </c>
      <c r="B3758" s="50"/>
      <c r="C3758" s="50" t="s">
        <v>4651</v>
      </c>
      <c r="D3758" s="50"/>
      <c r="E3758" s="50"/>
      <c r="F3758" s="50"/>
    </row>
    <row r="3759" spans="1:6">
      <c r="A3759" s="50" t="s">
        <v>4955</v>
      </c>
      <c r="B3759" s="50"/>
      <c r="C3759" s="50" t="s">
        <v>1660</v>
      </c>
      <c r="D3759" s="50"/>
      <c r="E3759" s="50"/>
      <c r="F3759" s="50"/>
    </row>
    <row r="3760" spans="1:6">
      <c r="A3760" s="50" t="s">
        <v>4956</v>
      </c>
      <c r="B3760" s="50"/>
      <c r="C3760" s="50" t="s">
        <v>1704</v>
      </c>
      <c r="D3760" s="50"/>
      <c r="E3760" s="50"/>
      <c r="F3760" s="50"/>
    </row>
    <row r="3761" spans="1:6">
      <c r="A3761" s="50" t="s">
        <v>4957</v>
      </c>
      <c r="B3761" s="50"/>
      <c r="C3761" s="50" t="s">
        <v>1704</v>
      </c>
      <c r="D3761" s="50"/>
      <c r="E3761" s="50"/>
      <c r="F3761" s="50"/>
    </row>
    <row r="3762" spans="1:6">
      <c r="A3762" s="50" t="s">
        <v>4958</v>
      </c>
      <c r="B3762" s="50"/>
      <c r="C3762" s="50" t="s">
        <v>1704</v>
      </c>
      <c r="D3762" s="50"/>
      <c r="E3762" s="50"/>
      <c r="F3762" s="50"/>
    </row>
    <row r="3763" spans="1:6">
      <c r="A3763" s="50" t="s">
        <v>4959</v>
      </c>
      <c r="B3763" s="50"/>
      <c r="C3763" s="50" t="s">
        <v>1704</v>
      </c>
      <c r="D3763" s="50"/>
      <c r="E3763" s="50"/>
      <c r="F3763" s="50"/>
    </row>
    <row r="3764" spans="1:6">
      <c r="A3764" s="50" t="s">
        <v>4960</v>
      </c>
      <c r="B3764" s="50"/>
      <c r="C3764" s="50" t="s">
        <v>1704</v>
      </c>
      <c r="D3764" s="50"/>
      <c r="E3764" s="50"/>
      <c r="F3764" s="50"/>
    </row>
    <row r="3765" spans="1:6">
      <c r="A3765" s="50" t="s">
        <v>4961</v>
      </c>
      <c r="B3765" s="50"/>
      <c r="C3765" s="50" t="s">
        <v>1704</v>
      </c>
      <c r="D3765" s="50"/>
      <c r="E3765" s="50"/>
      <c r="F3765" s="50"/>
    </row>
    <row r="3766" spans="1:6">
      <c r="A3766" s="50" t="s">
        <v>4962</v>
      </c>
      <c r="B3766" s="50"/>
      <c r="C3766" s="50" t="s">
        <v>1704</v>
      </c>
      <c r="D3766" s="50"/>
      <c r="E3766" s="50"/>
      <c r="F3766" s="50"/>
    </row>
    <row r="3767" spans="1:6">
      <c r="A3767" s="50" t="s">
        <v>4963</v>
      </c>
      <c r="B3767" s="50"/>
      <c r="C3767" s="50" t="s">
        <v>1704</v>
      </c>
      <c r="D3767" s="50"/>
      <c r="E3767" s="50"/>
      <c r="F3767" s="50"/>
    </row>
    <row r="3768" spans="1:6">
      <c r="A3768" s="50" t="s">
        <v>4964</v>
      </c>
      <c r="B3768" s="50"/>
      <c r="C3768" s="50" t="s">
        <v>1704</v>
      </c>
      <c r="D3768" s="50"/>
      <c r="E3768" s="50"/>
      <c r="F3768" s="50"/>
    </row>
    <row r="3769" spans="1:6">
      <c r="A3769" s="50" t="s">
        <v>4965</v>
      </c>
      <c r="B3769" s="50"/>
      <c r="C3769" s="50" t="s">
        <v>1704</v>
      </c>
      <c r="D3769" s="50"/>
      <c r="E3769" s="50"/>
      <c r="F3769" s="50"/>
    </row>
    <row r="3770" spans="1:6">
      <c r="A3770" s="50" t="s">
        <v>4966</v>
      </c>
      <c r="B3770" s="50"/>
      <c r="C3770" s="50" t="s">
        <v>1660</v>
      </c>
      <c r="D3770" s="50"/>
      <c r="E3770" s="50"/>
      <c r="F3770" s="50"/>
    </row>
    <row r="3771" spans="1:6">
      <c r="A3771" s="50" t="s">
        <v>4967</v>
      </c>
      <c r="B3771" s="50"/>
      <c r="C3771" s="50" t="s">
        <v>1660</v>
      </c>
      <c r="D3771" s="50"/>
      <c r="E3771" s="50"/>
      <c r="F3771" s="50"/>
    </row>
    <row r="3772" spans="1:6">
      <c r="A3772" s="50" t="s">
        <v>4968</v>
      </c>
      <c r="B3772" s="50"/>
      <c r="C3772" s="50" t="s">
        <v>4866</v>
      </c>
      <c r="D3772" s="50"/>
      <c r="E3772" s="50"/>
      <c r="F3772" s="50"/>
    </row>
    <row r="3773" spans="1:6">
      <c r="A3773" s="50" t="s">
        <v>4969</v>
      </c>
      <c r="B3773" s="50"/>
      <c r="C3773" s="50" t="s">
        <v>1660</v>
      </c>
      <c r="D3773" s="50"/>
      <c r="E3773" s="50"/>
      <c r="F3773" s="50"/>
    </row>
    <row r="3774" spans="1:6">
      <c r="A3774" s="50" t="s">
        <v>4970</v>
      </c>
      <c r="B3774" s="50"/>
      <c r="C3774" s="50" t="s">
        <v>1660</v>
      </c>
      <c r="D3774" s="50"/>
      <c r="E3774" s="50"/>
      <c r="F3774" s="50"/>
    </row>
    <row r="3775" spans="1:6">
      <c r="A3775" s="50" t="s">
        <v>4971</v>
      </c>
      <c r="B3775" s="50"/>
      <c r="C3775" s="50" t="s">
        <v>1660</v>
      </c>
      <c r="D3775" s="50"/>
      <c r="E3775" s="50"/>
      <c r="F3775" s="50"/>
    </row>
    <row r="3776" spans="1:6">
      <c r="A3776" s="50" t="s">
        <v>4972</v>
      </c>
      <c r="B3776" s="50"/>
      <c r="C3776" s="50" t="s">
        <v>1660</v>
      </c>
      <c r="D3776" s="50"/>
      <c r="E3776" s="50"/>
      <c r="F3776" s="50"/>
    </row>
    <row r="3777" spans="1:6">
      <c r="A3777" s="50" t="s">
        <v>4973</v>
      </c>
      <c r="B3777" s="50"/>
      <c r="C3777" s="50" t="s">
        <v>1660</v>
      </c>
      <c r="D3777" s="50"/>
      <c r="E3777" s="50"/>
      <c r="F3777" s="50"/>
    </row>
    <row r="3778" spans="1:6">
      <c r="A3778" s="50" t="s">
        <v>4974</v>
      </c>
      <c r="B3778" s="50"/>
      <c r="C3778" s="50" t="s">
        <v>1660</v>
      </c>
      <c r="D3778" s="50"/>
      <c r="E3778" s="50"/>
      <c r="F3778" s="50"/>
    </row>
    <row r="3779" spans="1:6">
      <c r="A3779" s="50" t="s">
        <v>4975</v>
      </c>
      <c r="B3779" s="50"/>
      <c r="C3779" s="50" t="s">
        <v>1660</v>
      </c>
      <c r="D3779" s="50"/>
      <c r="E3779" s="50"/>
      <c r="F3779" s="50"/>
    </row>
    <row r="3780" spans="1:6">
      <c r="A3780" s="50" t="s">
        <v>4976</v>
      </c>
      <c r="B3780" s="50"/>
      <c r="C3780" s="50" t="s">
        <v>1660</v>
      </c>
      <c r="D3780" s="50"/>
      <c r="E3780" s="50"/>
      <c r="F3780" s="50"/>
    </row>
    <row r="3781" spans="1:6">
      <c r="A3781" s="50" t="s">
        <v>4977</v>
      </c>
      <c r="B3781" s="50"/>
      <c r="C3781" s="50" t="s">
        <v>4626</v>
      </c>
      <c r="D3781" s="50"/>
      <c r="E3781" s="50"/>
      <c r="F3781" s="50"/>
    </row>
    <row r="3782" spans="1:6">
      <c r="A3782" s="50" t="s">
        <v>4978</v>
      </c>
      <c r="B3782" s="50"/>
      <c r="C3782" s="50" t="s">
        <v>1660</v>
      </c>
      <c r="D3782" s="50"/>
      <c r="E3782" s="50"/>
      <c r="F3782" s="50"/>
    </row>
    <row r="3783" spans="1:6">
      <c r="A3783" s="50" t="s">
        <v>4979</v>
      </c>
      <c r="B3783" s="50"/>
      <c r="C3783" s="50" t="s">
        <v>1704</v>
      </c>
      <c r="D3783" s="50"/>
      <c r="E3783" s="50"/>
      <c r="F3783" s="50"/>
    </row>
    <row r="3784" spans="1:6">
      <c r="A3784" s="50" t="s">
        <v>4980</v>
      </c>
      <c r="B3784" s="50"/>
      <c r="C3784" s="50" t="s">
        <v>1704</v>
      </c>
      <c r="D3784" s="50"/>
      <c r="E3784" s="50"/>
      <c r="F3784" s="50"/>
    </row>
    <row r="3785" spans="1:6">
      <c r="A3785" s="50" t="s">
        <v>4981</v>
      </c>
      <c r="B3785" s="50"/>
      <c r="C3785" s="50" t="s">
        <v>1704</v>
      </c>
      <c r="D3785" s="50"/>
      <c r="E3785" s="50"/>
      <c r="F3785" s="50"/>
    </row>
    <row r="3786" spans="1:6">
      <c r="A3786" s="50" t="s">
        <v>4982</v>
      </c>
      <c r="B3786" s="50"/>
      <c r="C3786" s="50" t="s">
        <v>1704</v>
      </c>
      <c r="D3786" s="50"/>
      <c r="E3786" s="50"/>
      <c r="F3786" s="50"/>
    </row>
    <row r="3787" spans="1:6">
      <c r="A3787" s="50" t="s">
        <v>4983</v>
      </c>
      <c r="B3787" s="50"/>
      <c r="C3787" s="50" t="s">
        <v>1660</v>
      </c>
      <c r="D3787" s="50"/>
      <c r="E3787" s="50"/>
      <c r="F3787" s="50"/>
    </row>
    <row r="3788" spans="1:6">
      <c r="A3788" s="50" t="s">
        <v>4984</v>
      </c>
      <c r="B3788" s="50"/>
      <c r="C3788" s="50" t="s">
        <v>1660</v>
      </c>
      <c r="D3788" s="50"/>
      <c r="E3788" s="50"/>
      <c r="F3788" s="50"/>
    </row>
    <row r="3789" spans="1:6">
      <c r="A3789" s="50" t="s">
        <v>4985</v>
      </c>
      <c r="B3789" s="50"/>
      <c r="C3789" s="50" t="s">
        <v>1660</v>
      </c>
      <c r="D3789" s="50"/>
      <c r="E3789" s="50"/>
      <c r="F3789" s="50"/>
    </row>
    <row r="3790" spans="1:6">
      <c r="A3790" s="50" t="s">
        <v>4986</v>
      </c>
      <c r="B3790" s="50"/>
      <c r="C3790" s="50" t="s">
        <v>1660</v>
      </c>
      <c r="D3790" s="50"/>
      <c r="E3790" s="50"/>
      <c r="F3790" s="50"/>
    </row>
    <row r="3791" spans="1:6">
      <c r="A3791" s="50" t="s">
        <v>4987</v>
      </c>
      <c r="B3791" s="50"/>
      <c r="C3791" s="50" t="s">
        <v>1587</v>
      </c>
      <c r="D3791" s="50"/>
      <c r="E3791" s="50"/>
      <c r="F3791" s="50"/>
    </row>
    <row r="3792" spans="1:6">
      <c r="A3792" s="50" t="s">
        <v>4988</v>
      </c>
      <c r="B3792" s="50"/>
      <c r="C3792" s="50" t="s">
        <v>1587</v>
      </c>
      <c r="D3792" s="50"/>
      <c r="E3792" s="50"/>
      <c r="F3792" s="50"/>
    </row>
    <row r="3793" spans="1:6">
      <c r="A3793" s="50" t="s">
        <v>4989</v>
      </c>
      <c r="B3793" s="50"/>
      <c r="C3793" s="50" t="s">
        <v>1587</v>
      </c>
      <c r="D3793" s="50"/>
      <c r="E3793" s="50"/>
      <c r="F3793" s="50"/>
    </row>
    <row r="3794" spans="1:6">
      <c r="A3794" s="50" t="s">
        <v>4990</v>
      </c>
      <c r="B3794" s="50"/>
      <c r="C3794" s="50" t="s">
        <v>1587</v>
      </c>
      <c r="D3794" s="50"/>
      <c r="E3794" s="50"/>
      <c r="F3794" s="50"/>
    </row>
    <row r="3795" spans="1:6">
      <c r="A3795" s="50" t="s">
        <v>4991</v>
      </c>
      <c r="B3795" s="50"/>
      <c r="C3795" s="50" t="s">
        <v>1587</v>
      </c>
      <c r="D3795" s="50"/>
      <c r="E3795" s="50"/>
      <c r="F3795" s="50"/>
    </row>
    <row r="3796" spans="1:6">
      <c r="A3796" s="50" t="s">
        <v>4992</v>
      </c>
      <c r="B3796" s="50"/>
      <c r="C3796" s="50" t="s">
        <v>1587</v>
      </c>
      <c r="D3796" s="50"/>
      <c r="E3796" s="50"/>
      <c r="F3796" s="50"/>
    </row>
    <row r="3797" spans="1:6">
      <c r="A3797" s="50" t="s">
        <v>4993</v>
      </c>
      <c r="B3797" s="50"/>
      <c r="C3797" s="50" t="s">
        <v>1587</v>
      </c>
      <c r="D3797" s="50"/>
      <c r="E3797" s="50"/>
      <c r="F3797" s="50"/>
    </row>
    <row r="3798" spans="1:6">
      <c r="A3798" s="50" t="s">
        <v>4994</v>
      </c>
      <c r="B3798" s="50"/>
      <c r="C3798" s="50" t="s">
        <v>1587</v>
      </c>
      <c r="D3798" s="50"/>
      <c r="E3798" s="50"/>
      <c r="F3798" s="50"/>
    </row>
    <row r="3799" spans="1:6">
      <c r="A3799" s="50" t="s">
        <v>4995</v>
      </c>
      <c r="B3799" s="50"/>
      <c r="C3799" s="50" t="s">
        <v>1587</v>
      </c>
      <c r="D3799" s="50"/>
      <c r="E3799" s="50"/>
      <c r="F3799" s="50"/>
    </row>
    <row r="3800" spans="1:6">
      <c r="A3800" s="50" t="s">
        <v>4996</v>
      </c>
      <c r="B3800" s="50"/>
      <c r="C3800" s="50" t="s">
        <v>1587</v>
      </c>
      <c r="D3800" s="50"/>
      <c r="E3800" s="50"/>
      <c r="F3800" s="50"/>
    </row>
    <row r="3801" spans="1:6">
      <c r="A3801" s="50" t="s">
        <v>4997</v>
      </c>
      <c r="B3801" s="50"/>
      <c r="C3801" s="50" t="s">
        <v>1587</v>
      </c>
      <c r="D3801" s="50"/>
      <c r="E3801" s="50"/>
      <c r="F3801" s="50"/>
    </row>
    <row r="3802" spans="1:6">
      <c r="A3802" s="50" t="s">
        <v>4998</v>
      </c>
      <c r="B3802" s="50"/>
      <c r="C3802" s="50" t="s">
        <v>1587</v>
      </c>
      <c r="D3802" s="50"/>
      <c r="E3802" s="50"/>
      <c r="F3802" s="50"/>
    </row>
    <row r="3803" spans="1:6">
      <c r="A3803" s="50" t="s">
        <v>4999</v>
      </c>
      <c r="B3803" s="50"/>
      <c r="C3803" s="50" t="s">
        <v>1587</v>
      </c>
      <c r="D3803" s="50"/>
      <c r="E3803" s="50"/>
      <c r="F3803" s="50"/>
    </row>
    <row r="3804" spans="1:6">
      <c r="A3804" s="50" t="s">
        <v>5000</v>
      </c>
      <c r="B3804" s="50"/>
      <c r="C3804" s="50" t="s">
        <v>1587</v>
      </c>
      <c r="D3804" s="50"/>
      <c r="E3804" s="50"/>
      <c r="F3804" s="50"/>
    </row>
    <row r="3805" spans="1:6">
      <c r="A3805" s="50" t="s">
        <v>5001</v>
      </c>
      <c r="B3805" s="50"/>
      <c r="C3805" s="50" t="s">
        <v>1587</v>
      </c>
      <c r="D3805" s="50"/>
      <c r="E3805" s="50"/>
      <c r="F3805" s="50"/>
    </row>
    <row r="3806" spans="1:6">
      <c r="A3806" s="50" t="s">
        <v>5002</v>
      </c>
      <c r="B3806" s="50"/>
      <c r="C3806" s="50" t="s">
        <v>1587</v>
      </c>
      <c r="D3806" s="50"/>
      <c r="E3806" s="50"/>
      <c r="F3806" s="50"/>
    </row>
    <row r="3807" spans="1:6">
      <c r="A3807" s="50" t="s">
        <v>5003</v>
      </c>
      <c r="B3807" s="50"/>
      <c r="C3807" s="50" t="s">
        <v>1587</v>
      </c>
      <c r="D3807" s="50"/>
      <c r="E3807" s="50"/>
      <c r="F3807" s="50"/>
    </row>
    <row r="3808" spans="1:6">
      <c r="A3808" s="50" t="s">
        <v>5004</v>
      </c>
      <c r="B3808" s="50"/>
      <c r="C3808" s="50" t="s">
        <v>1660</v>
      </c>
      <c r="D3808" s="50"/>
      <c r="E3808" s="50"/>
      <c r="F3808" s="50"/>
    </row>
    <row r="3809" spans="1:6">
      <c r="A3809" s="50" t="s">
        <v>5005</v>
      </c>
      <c r="B3809" s="50"/>
      <c r="C3809" s="50" t="s">
        <v>1660</v>
      </c>
      <c r="D3809" s="50"/>
      <c r="E3809" s="50"/>
      <c r="F3809" s="50"/>
    </row>
    <row r="3810" spans="1:6">
      <c r="A3810" s="50" t="s">
        <v>5006</v>
      </c>
      <c r="B3810" s="50"/>
      <c r="C3810" s="50" t="s">
        <v>1660</v>
      </c>
      <c r="D3810" s="50"/>
      <c r="E3810" s="50"/>
      <c r="F3810" s="50"/>
    </row>
    <row r="3811" spans="1:6">
      <c r="A3811" s="50" t="s">
        <v>5007</v>
      </c>
      <c r="B3811" s="50"/>
      <c r="C3811" s="50" t="s">
        <v>1660</v>
      </c>
      <c r="D3811" s="50"/>
      <c r="E3811" s="50"/>
      <c r="F3811" s="50"/>
    </row>
    <row r="3812" spans="1:6">
      <c r="A3812" s="50" t="s">
        <v>5008</v>
      </c>
      <c r="B3812" s="50"/>
      <c r="C3812" s="50" t="s">
        <v>1587</v>
      </c>
      <c r="D3812" s="50"/>
      <c r="E3812" s="50"/>
      <c r="F3812" s="50"/>
    </row>
    <row r="3813" spans="1:6">
      <c r="A3813" s="50" t="s">
        <v>5009</v>
      </c>
      <c r="B3813" s="50"/>
      <c r="C3813" s="50" t="s">
        <v>1587</v>
      </c>
      <c r="D3813" s="50"/>
      <c r="E3813" s="50"/>
      <c r="F3813" s="50"/>
    </row>
    <row r="3814" spans="1:6">
      <c r="A3814" s="50" t="s">
        <v>5010</v>
      </c>
      <c r="B3814" s="50"/>
      <c r="C3814" s="50" t="s">
        <v>1587</v>
      </c>
      <c r="D3814" s="50"/>
      <c r="E3814" s="50"/>
      <c r="F3814" s="50"/>
    </row>
    <row r="3815" spans="1:6">
      <c r="A3815" s="50" t="s">
        <v>5011</v>
      </c>
      <c r="B3815" s="50"/>
      <c r="C3815" s="50" t="s">
        <v>1587</v>
      </c>
      <c r="D3815" s="50"/>
      <c r="E3815" s="50"/>
      <c r="F3815" s="50"/>
    </row>
    <row r="3816" spans="1:6">
      <c r="A3816" s="50" t="s">
        <v>5012</v>
      </c>
      <c r="B3816" s="50"/>
      <c r="C3816" s="50" t="s">
        <v>1587</v>
      </c>
      <c r="D3816" s="50"/>
      <c r="E3816" s="50"/>
      <c r="F3816" s="50"/>
    </row>
    <row r="3817" spans="1:6">
      <c r="A3817" s="50" t="s">
        <v>5013</v>
      </c>
      <c r="B3817" s="50"/>
      <c r="C3817" s="50" t="s">
        <v>1587</v>
      </c>
      <c r="D3817" s="50"/>
      <c r="E3817" s="50"/>
      <c r="F3817" s="50"/>
    </row>
    <row r="3818" spans="1:6">
      <c r="A3818" s="50" t="s">
        <v>5014</v>
      </c>
      <c r="B3818" s="50"/>
      <c r="C3818" s="50" t="s">
        <v>1587</v>
      </c>
      <c r="D3818" s="50"/>
      <c r="E3818" s="50"/>
      <c r="F3818" s="50"/>
    </row>
    <row r="3819" spans="1:6">
      <c r="A3819" s="50" t="s">
        <v>5015</v>
      </c>
      <c r="B3819" s="50"/>
      <c r="C3819" s="50" t="s">
        <v>1587</v>
      </c>
      <c r="D3819" s="50"/>
      <c r="E3819" s="50"/>
      <c r="F3819" s="50"/>
    </row>
    <row r="3820" spans="1:6">
      <c r="A3820" s="50" t="s">
        <v>5016</v>
      </c>
      <c r="B3820" s="50"/>
      <c r="C3820" s="50" t="s">
        <v>1587</v>
      </c>
      <c r="D3820" s="50"/>
      <c r="E3820" s="50"/>
      <c r="F3820" s="50"/>
    </row>
    <row r="3821" spans="1:6">
      <c r="A3821" s="50" t="s">
        <v>5017</v>
      </c>
      <c r="B3821" s="50"/>
      <c r="C3821" s="50" t="s">
        <v>5018</v>
      </c>
      <c r="D3821" s="50"/>
      <c r="E3821" s="50"/>
      <c r="F3821" s="50"/>
    </row>
    <row r="3822" spans="1:6">
      <c r="A3822" s="50" t="s">
        <v>5019</v>
      </c>
      <c r="B3822" s="50"/>
      <c r="C3822" s="50" t="s">
        <v>5018</v>
      </c>
      <c r="D3822" s="50"/>
      <c r="E3822" s="50"/>
      <c r="F3822" s="50"/>
    </row>
    <row r="3823" spans="1:6">
      <c r="A3823" s="50" t="s">
        <v>5020</v>
      </c>
      <c r="B3823" s="50"/>
      <c r="C3823" s="50" t="s">
        <v>5018</v>
      </c>
      <c r="D3823" s="50"/>
      <c r="E3823" s="50"/>
      <c r="F3823" s="50"/>
    </row>
    <row r="3824" spans="1:6">
      <c r="A3824" s="50" t="s">
        <v>5021</v>
      </c>
      <c r="B3824" s="50"/>
      <c r="C3824" s="50" t="s">
        <v>5018</v>
      </c>
      <c r="D3824" s="50"/>
      <c r="E3824" s="50"/>
      <c r="F3824" s="50"/>
    </row>
    <row r="3825" spans="1:6">
      <c r="A3825" s="50" t="s">
        <v>5022</v>
      </c>
      <c r="B3825" s="50"/>
      <c r="C3825" s="50" t="s">
        <v>5018</v>
      </c>
      <c r="D3825" s="50"/>
      <c r="E3825" s="50"/>
      <c r="F3825" s="50"/>
    </row>
    <row r="3826" spans="1:6">
      <c r="A3826" s="50" t="s">
        <v>5023</v>
      </c>
      <c r="B3826" s="50"/>
      <c r="C3826" s="50" t="s">
        <v>5018</v>
      </c>
      <c r="D3826" s="50"/>
      <c r="E3826" s="50"/>
      <c r="F3826" s="50"/>
    </row>
    <row r="3827" spans="1:6">
      <c r="A3827" s="50" t="s">
        <v>5024</v>
      </c>
      <c r="B3827" s="50"/>
      <c r="C3827" s="50" t="s">
        <v>5018</v>
      </c>
      <c r="D3827" s="50"/>
      <c r="E3827" s="50"/>
      <c r="F3827" s="50"/>
    </row>
    <row r="3828" spans="1:6">
      <c r="A3828" s="50" t="s">
        <v>5025</v>
      </c>
      <c r="B3828" s="50"/>
      <c r="C3828" s="50" t="s">
        <v>5018</v>
      </c>
      <c r="D3828" s="50"/>
      <c r="E3828" s="50"/>
      <c r="F3828" s="50"/>
    </row>
    <row r="3829" spans="1:6">
      <c r="A3829" s="50" t="s">
        <v>5026</v>
      </c>
      <c r="B3829" s="50"/>
      <c r="C3829" s="50" t="s">
        <v>5018</v>
      </c>
      <c r="D3829" s="50"/>
      <c r="E3829" s="50"/>
      <c r="F3829" s="50"/>
    </row>
    <row r="3830" spans="1:6">
      <c r="A3830" s="50" t="s">
        <v>5027</v>
      </c>
      <c r="B3830" s="50"/>
      <c r="C3830" s="50" t="s">
        <v>5018</v>
      </c>
      <c r="D3830" s="50"/>
      <c r="E3830" s="50"/>
      <c r="F3830" s="50"/>
    </row>
    <row r="3831" spans="1:6">
      <c r="A3831" s="50" t="s">
        <v>5028</v>
      </c>
      <c r="B3831" s="50"/>
      <c r="C3831" s="50" t="s">
        <v>5018</v>
      </c>
      <c r="D3831" s="50"/>
      <c r="E3831" s="50"/>
      <c r="F3831" s="50"/>
    </row>
    <row r="3832" spans="1:6">
      <c r="A3832" s="50" t="s">
        <v>5029</v>
      </c>
      <c r="B3832" s="50"/>
      <c r="C3832" s="50" t="s">
        <v>5018</v>
      </c>
      <c r="D3832" s="50"/>
      <c r="E3832" s="50"/>
      <c r="F3832" s="50"/>
    </row>
    <row r="3833" spans="1:6">
      <c r="A3833" s="50" t="s">
        <v>5030</v>
      </c>
      <c r="B3833" s="50"/>
      <c r="C3833" s="50" t="s">
        <v>5018</v>
      </c>
      <c r="D3833" s="50"/>
      <c r="E3833" s="50"/>
      <c r="F3833" s="50"/>
    </row>
    <row r="3834" spans="1:6">
      <c r="A3834" s="50" t="s">
        <v>5031</v>
      </c>
      <c r="B3834" s="50"/>
      <c r="C3834" s="50" t="s">
        <v>5018</v>
      </c>
      <c r="D3834" s="50"/>
      <c r="E3834" s="50"/>
      <c r="F3834" s="50"/>
    </row>
    <row r="3835" spans="1:6">
      <c r="A3835" s="50" t="s">
        <v>5032</v>
      </c>
      <c r="B3835" s="50"/>
      <c r="C3835" s="50" t="s">
        <v>5018</v>
      </c>
      <c r="D3835" s="50"/>
      <c r="E3835" s="50"/>
      <c r="F3835" s="50"/>
    </row>
    <row r="3836" spans="1:6">
      <c r="A3836" s="50" t="s">
        <v>5033</v>
      </c>
      <c r="B3836" s="50"/>
      <c r="C3836" s="50" t="s">
        <v>5018</v>
      </c>
      <c r="D3836" s="50"/>
      <c r="E3836" s="50"/>
      <c r="F3836" s="50"/>
    </row>
    <row r="3837" spans="1:6">
      <c r="A3837" s="50" t="s">
        <v>5034</v>
      </c>
      <c r="B3837" s="50"/>
      <c r="C3837" s="50" t="s">
        <v>5018</v>
      </c>
      <c r="D3837" s="50"/>
      <c r="E3837" s="50"/>
      <c r="F3837" s="50"/>
    </row>
    <row r="3838" spans="1:6">
      <c r="A3838" s="50" t="s">
        <v>5035</v>
      </c>
      <c r="B3838" s="50"/>
      <c r="C3838" s="50" t="s">
        <v>5018</v>
      </c>
      <c r="D3838" s="50"/>
      <c r="E3838" s="50"/>
      <c r="F3838" s="50"/>
    </row>
    <row r="3839" spans="1:6">
      <c r="A3839" s="50" t="s">
        <v>5036</v>
      </c>
      <c r="B3839" s="50"/>
      <c r="C3839" s="50" t="s">
        <v>5018</v>
      </c>
      <c r="D3839" s="50"/>
      <c r="E3839" s="50"/>
      <c r="F3839" s="50"/>
    </row>
    <row r="3840" spans="1:6">
      <c r="A3840" s="50" t="s">
        <v>5037</v>
      </c>
      <c r="B3840" s="50"/>
      <c r="C3840" s="50" t="s">
        <v>5018</v>
      </c>
      <c r="D3840" s="50"/>
      <c r="E3840" s="50"/>
      <c r="F3840" s="50"/>
    </row>
    <row r="3841" spans="1:6">
      <c r="A3841" s="50" t="s">
        <v>5038</v>
      </c>
      <c r="B3841" s="50"/>
      <c r="C3841" s="50" t="s">
        <v>5039</v>
      </c>
      <c r="D3841" s="50"/>
      <c r="E3841" s="50"/>
      <c r="F3841" s="50"/>
    </row>
    <row r="3842" spans="1:6">
      <c r="A3842" s="50" t="s">
        <v>5040</v>
      </c>
      <c r="B3842" s="50"/>
      <c r="C3842" s="50" t="s">
        <v>1704</v>
      </c>
      <c r="D3842" s="50"/>
      <c r="E3842" s="50"/>
      <c r="F3842" s="50"/>
    </row>
    <row r="3843" spans="1:6">
      <c r="A3843" s="50" t="s">
        <v>5041</v>
      </c>
      <c r="B3843" s="50"/>
      <c r="C3843" s="50" t="s">
        <v>5018</v>
      </c>
      <c r="D3843" s="50"/>
      <c r="E3843" s="50"/>
      <c r="F3843" s="50"/>
    </row>
    <row r="3844" spans="1:6">
      <c r="A3844" s="50" t="s">
        <v>5042</v>
      </c>
      <c r="B3844" s="50"/>
      <c r="C3844" s="50" t="s">
        <v>5039</v>
      </c>
      <c r="D3844" s="50"/>
      <c r="E3844" s="50"/>
      <c r="F3844" s="50"/>
    </row>
    <row r="3845" spans="1:6">
      <c r="A3845" s="50" t="s">
        <v>5043</v>
      </c>
      <c r="B3845" s="50"/>
      <c r="C3845" s="50" t="s">
        <v>5039</v>
      </c>
      <c r="D3845" s="50"/>
      <c r="E3845" s="50"/>
      <c r="F3845" s="50"/>
    </row>
    <row r="3846" spans="1:6">
      <c r="A3846" s="50" t="s">
        <v>5044</v>
      </c>
      <c r="B3846" s="50"/>
      <c r="C3846" s="50" t="s">
        <v>5039</v>
      </c>
      <c r="D3846" s="50"/>
      <c r="E3846" s="50"/>
      <c r="F3846" s="50"/>
    </row>
    <row r="3847" spans="1:6">
      <c r="A3847" s="50" t="s">
        <v>5045</v>
      </c>
      <c r="B3847" s="50"/>
      <c r="C3847" s="50" t="s">
        <v>5039</v>
      </c>
      <c r="D3847" s="50"/>
      <c r="E3847" s="50"/>
      <c r="F3847" s="50"/>
    </row>
    <row r="3848" spans="1:6">
      <c r="A3848" s="50" t="s">
        <v>5046</v>
      </c>
      <c r="B3848" s="50"/>
      <c r="C3848" s="50" t="s">
        <v>5039</v>
      </c>
      <c r="D3848" s="50"/>
      <c r="E3848" s="50"/>
      <c r="F3848" s="50"/>
    </row>
    <row r="3849" spans="1:6">
      <c r="A3849" s="50" t="s">
        <v>5047</v>
      </c>
      <c r="B3849" s="50"/>
      <c r="C3849" s="50" t="s">
        <v>5039</v>
      </c>
      <c r="D3849" s="50"/>
      <c r="E3849" s="50"/>
      <c r="F3849" s="50"/>
    </row>
    <row r="3850" spans="1:6">
      <c r="A3850" s="50" t="s">
        <v>5048</v>
      </c>
      <c r="B3850" s="50"/>
      <c r="C3850" s="50" t="s">
        <v>5039</v>
      </c>
      <c r="D3850" s="50"/>
      <c r="E3850" s="50"/>
      <c r="F3850" s="50"/>
    </row>
    <row r="3851" spans="1:6">
      <c r="A3851" s="50" t="s">
        <v>5049</v>
      </c>
      <c r="B3851" s="50"/>
      <c r="C3851" s="50" t="s">
        <v>5039</v>
      </c>
      <c r="D3851" s="50"/>
      <c r="E3851" s="50"/>
      <c r="F3851" s="50"/>
    </row>
    <row r="3852" spans="1:6">
      <c r="A3852" s="50" t="s">
        <v>5050</v>
      </c>
      <c r="B3852" s="50"/>
      <c r="C3852" s="50" t="s">
        <v>5039</v>
      </c>
      <c r="D3852" s="50"/>
      <c r="E3852" s="50"/>
      <c r="F3852" s="50"/>
    </row>
    <row r="3853" spans="1:6">
      <c r="A3853" s="50" t="s">
        <v>5051</v>
      </c>
      <c r="B3853" s="50"/>
      <c r="C3853" s="50" t="s">
        <v>5039</v>
      </c>
      <c r="D3853" s="50"/>
      <c r="E3853" s="50"/>
      <c r="F3853" s="50"/>
    </row>
    <row r="3854" spans="1:6">
      <c r="A3854" s="50" t="s">
        <v>5052</v>
      </c>
      <c r="B3854" s="50"/>
      <c r="C3854" s="50" t="s">
        <v>5039</v>
      </c>
      <c r="D3854" s="50"/>
      <c r="E3854" s="50"/>
      <c r="F3854" s="50"/>
    </row>
    <row r="3855" spans="1:6">
      <c r="A3855" s="50" t="s">
        <v>5053</v>
      </c>
      <c r="B3855" s="50"/>
      <c r="C3855" s="50" t="s">
        <v>5039</v>
      </c>
      <c r="D3855" s="50"/>
      <c r="E3855" s="50"/>
      <c r="F3855" s="50"/>
    </row>
    <row r="3856" spans="1:6">
      <c r="A3856" s="50" t="s">
        <v>5054</v>
      </c>
      <c r="B3856" s="50"/>
      <c r="C3856" s="50" t="s">
        <v>5039</v>
      </c>
      <c r="D3856" s="50"/>
      <c r="E3856" s="50"/>
      <c r="F3856" s="50"/>
    </row>
    <row r="3857" spans="1:6">
      <c r="A3857" s="50" t="s">
        <v>5055</v>
      </c>
      <c r="B3857" s="50"/>
      <c r="C3857" s="50" t="s">
        <v>5039</v>
      </c>
      <c r="D3857" s="50"/>
      <c r="E3857" s="50"/>
      <c r="F3857" s="50"/>
    </row>
    <row r="3858" spans="1:6">
      <c r="A3858" s="50" t="s">
        <v>5056</v>
      </c>
      <c r="B3858" s="50"/>
      <c r="C3858" s="50" t="s">
        <v>5039</v>
      </c>
      <c r="D3858" s="50"/>
      <c r="E3858" s="50"/>
      <c r="F3858" s="50"/>
    </row>
    <row r="3859" spans="1:6">
      <c r="A3859" s="50" t="s">
        <v>5057</v>
      </c>
      <c r="B3859" s="50"/>
      <c r="C3859" s="50" t="s">
        <v>5039</v>
      </c>
      <c r="D3859" s="50"/>
      <c r="E3859" s="50"/>
      <c r="F3859" s="50"/>
    </row>
    <row r="3860" spans="1:6">
      <c r="A3860" s="50" t="s">
        <v>5058</v>
      </c>
      <c r="B3860" s="50"/>
      <c r="C3860" s="50" t="s">
        <v>5018</v>
      </c>
      <c r="D3860" s="50"/>
      <c r="E3860" s="50"/>
      <c r="F3860" s="50"/>
    </row>
    <row r="3861" spans="1:6">
      <c r="A3861" s="50" t="s">
        <v>5059</v>
      </c>
      <c r="B3861" s="50"/>
      <c r="C3861" s="50" t="s">
        <v>5018</v>
      </c>
      <c r="D3861" s="50"/>
      <c r="E3861" s="50"/>
      <c r="F3861" s="50"/>
    </row>
    <row r="3862" spans="1:6">
      <c r="A3862" s="50" t="s">
        <v>5060</v>
      </c>
      <c r="B3862" s="50"/>
      <c r="C3862" s="50" t="s">
        <v>5039</v>
      </c>
      <c r="D3862" s="50"/>
      <c r="E3862" s="50"/>
      <c r="F3862" s="50"/>
    </row>
    <row r="3863" spans="1:6">
      <c r="A3863" s="50" t="s">
        <v>5061</v>
      </c>
      <c r="B3863" s="50"/>
      <c r="C3863" s="50" t="s">
        <v>5018</v>
      </c>
      <c r="D3863" s="50"/>
      <c r="E3863" s="50"/>
      <c r="F3863" s="50"/>
    </row>
    <row r="3864" spans="1:6">
      <c r="A3864" s="50" t="s">
        <v>5062</v>
      </c>
      <c r="B3864" s="50"/>
      <c r="C3864" s="50" t="s">
        <v>2791</v>
      </c>
      <c r="D3864" s="50"/>
      <c r="E3864" s="50"/>
      <c r="F3864" s="50"/>
    </row>
    <row r="3865" spans="1:6">
      <c r="A3865" s="50" t="s">
        <v>5063</v>
      </c>
      <c r="B3865" s="50"/>
      <c r="C3865" s="50" t="s">
        <v>2791</v>
      </c>
      <c r="D3865" s="50"/>
      <c r="E3865" s="50"/>
      <c r="F3865" s="50"/>
    </row>
    <row r="3866" spans="1:6">
      <c r="A3866" s="50" t="s">
        <v>5064</v>
      </c>
      <c r="B3866" s="50"/>
      <c r="C3866" s="50" t="s">
        <v>2791</v>
      </c>
      <c r="D3866" s="50"/>
      <c r="E3866" s="50"/>
      <c r="F3866" s="50"/>
    </row>
    <row r="3867" spans="1:6">
      <c r="A3867" s="50" t="s">
        <v>5065</v>
      </c>
      <c r="B3867" s="50"/>
      <c r="C3867" s="50" t="s">
        <v>2791</v>
      </c>
      <c r="D3867" s="50"/>
      <c r="E3867" s="50"/>
      <c r="F3867" s="50"/>
    </row>
    <row r="3868" spans="1:6">
      <c r="A3868" s="50" t="s">
        <v>5066</v>
      </c>
      <c r="B3868" s="50"/>
      <c r="C3868" s="50" t="s">
        <v>2791</v>
      </c>
      <c r="D3868" s="50"/>
      <c r="E3868" s="50"/>
      <c r="F3868" s="50"/>
    </row>
    <row r="3869" spans="1:6">
      <c r="A3869" s="50" t="s">
        <v>5067</v>
      </c>
      <c r="B3869" s="50"/>
      <c r="C3869" s="50" t="s">
        <v>5039</v>
      </c>
      <c r="D3869" s="50"/>
      <c r="E3869" s="50"/>
      <c r="F3869" s="50"/>
    </row>
    <row r="3870" spans="1:6">
      <c r="A3870" s="50" t="s">
        <v>5068</v>
      </c>
      <c r="B3870" s="50"/>
      <c r="C3870" s="50" t="s">
        <v>5039</v>
      </c>
      <c r="D3870" s="50"/>
      <c r="E3870" s="50"/>
      <c r="F3870" s="50"/>
    </row>
    <row r="3871" spans="1:6">
      <c r="A3871" s="50" t="s">
        <v>5069</v>
      </c>
      <c r="B3871" s="50"/>
      <c r="C3871" s="50" t="s">
        <v>5039</v>
      </c>
      <c r="D3871" s="50"/>
      <c r="E3871" s="50"/>
      <c r="F3871" s="50"/>
    </row>
    <row r="3872" spans="1:6">
      <c r="A3872" s="50" t="s">
        <v>5070</v>
      </c>
      <c r="B3872" s="50"/>
      <c r="C3872" s="50" t="s">
        <v>5039</v>
      </c>
      <c r="D3872" s="50"/>
      <c r="E3872" s="50"/>
      <c r="F3872" s="50"/>
    </row>
    <row r="3873" spans="1:6">
      <c r="A3873" s="50" t="s">
        <v>5071</v>
      </c>
      <c r="B3873" s="50"/>
      <c r="C3873" s="50" t="s">
        <v>5039</v>
      </c>
      <c r="D3873" s="50"/>
      <c r="E3873" s="50"/>
      <c r="F3873" s="50"/>
    </row>
    <row r="3874" spans="1:6">
      <c r="A3874" s="50" t="s">
        <v>5072</v>
      </c>
      <c r="B3874" s="50"/>
      <c r="C3874" s="50" t="s">
        <v>5039</v>
      </c>
      <c r="D3874" s="50"/>
      <c r="E3874" s="50"/>
      <c r="F3874" s="50"/>
    </row>
    <row r="3875" spans="1:6">
      <c r="A3875" s="50" t="s">
        <v>5073</v>
      </c>
      <c r="B3875" s="50"/>
      <c r="C3875" s="50" t="s">
        <v>5018</v>
      </c>
      <c r="D3875" s="50"/>
      <c r="E3875" s="50"/>
      <c r="F3875" s="50"/>
    </row>
    <row r="3876" spans="1:6">
      <c r="A3876" s="50" t="s">
        <v>5074</v>
      </c>
      <c r="B3876" s="50"/>
      <c r="C3876" s="50" t="s">
        <v>5018</v>
      </c>
      <c r="D3876" s="50"/>
      <c r="E3876" s="50"/>
      <c r="F3876" s="50"/>
    </row>
    <row r="3877" spans="1:6">
      <c r="A3877" s="50" t="s">
        <v>5075</v>
      </c>
      <c r="B3877" s="50"/>
      <c r="C3877" s="50" t="s">
        <v>5018</v>
      </c>
      <c r="D3877" s="50"/>
      <c r="E3877" s="50"/>
      <c r="F3877" s="50"/>
    </row>
    <row r="3878" spans="1:6">
      <c r="A3878" s="50" t="s">
        <v>5076</v>
      </c>
      <c r="B3878" s="50"/>
      <c r="C3878" s="50" t="s">
        <v>5039</v>
      </c>
      <c r="D3878" s="50"/>
      <c r="E3878" s="50"/>
      <c r="F3878" s="50"/>
    </row>
    <row r="3879" spans="1:6">
      <c r="A3879" s="50" t="s">
        <v>5077</v>
      </c>
      <c r="B3879" s="50"/>
      <c r="C3879" s="50" t="s">
        <v>5039</v>
      </c>
      <c r="D3879" s="50"/>
      <c r="E3879" s="50"/>
      <c r="F3879" s="50"/>
    </row>
    <row r="3880" spans="1:6">
      <c r="A3880" s="50" t="s">
        <v>5078</v>
      </c>
      <c r="B3880" s="50"/>
      <c r="C3880" s="50" t="s">
        <v>5039</v>
      </c>
      <c r="D3880" s="50"/>
      <c r="E3880" s="50"/>
      <c r="F3880" s="50"/>
    </row>
    <row r="3881" spans="1:6">
      <c r="A3881" s="50" t="s">
        <v>5079</v>
      </c>
      <c r="B3881" s="50"/>
      <c r="C3881" s="50" t="s">
        <v>5039</v>
      </c>
      <c r="D3881" s="50"/>
      <c r="E3881" s="50"/>
      <c r="F3881" s="50"/>
    </row>
    <row r="3882" spans="1:6">
      <c r="A3882" s="50" t="s">
        <v>5080</v>
      </c>
      <c r="B3882" s="50"/>
      <c r="C3882" s="50" t="s">
        <v>5039</v>
      </c>
      <c r="D3882" s="50"/>
      <c r="E3882" s="50"/>
      <c r="F3882" s="50"/>
    </row>
    <row r="3883" spans="1:6">
      <c r="A3883" s="50" t="s">
        <v>5081</v>
      </c>
      <c r="B3883" s="50"/>
      <c r="C3883" s="50" t="s">
        <v>5039</v>
      </c>
      <c r="D3883" s="50"/>
      <c r="E3883" s="50"/>
      <c r="F3883" s="50"/>
    </row>
    <row r="3884" spans="1:6">
      <c r="A3884" s="50" t="s">
        <v>5082</v>
      </c>
      <c r="B3884" s="50"/>
      <c r="C3884" s="50" t="s">
        <v>5039</v>
      </c>
      <c r="D3884" s="50"/>
      <c r="E3884" s="50"/>
      <c r="F3884" s="50"/>
    </row>
    <row r="3885" spans="1:6">
      <c r="A3885" s="50" t="s">
        <v>5083</v>
      </c>
      <c r="B3885" s="50"/>
      <c r="C3885" s="50" t="s">
        <v>5039</v>
      </c>
      <c r="D3885" s="50"/>
      <c r="E3885" s="50"/>
      <c r="F3885" s="50"/>
    </row>
    <row r="3886" spans="1:6">
      <c r="A3886" s="50" t="s">
        <v>5084</v>
      </c>
      <c r="B3886" s="50"/>
      <c r="C3886" s="50" t="s">
        <v>5039</v>
      </c>
      <c r="D3886" s="50"/>
      <c r="E3886" s="50"/>
      <c r="F3886" s="50"/>
    </row>
    <row r="3887" spans="1:6">
      <c r="A3887" s="50" t="s">
        <v>5085</v>
      </c>
      <c r="B3887" s="50"/>
      <c r="C3887" s="50" t="s">
        <v>5039</v>
      </c>
      <c r="D3887" s="50"/>
      <c r="E3887" s="50"/>
      <c r="F3887" s="50"/>
    </row>
    <row r="3888" spans="1:6">
      <c r="A3888" s="50" t="s">
        <v>5086</v>
      </c>
      <c r="B3888" s="50"/>
      <c r="C3888" s="50" t="s">
        <v>5039</v>
      </c>
      <c r="D3888" s="50"/>
      <c r="E3888" s="50"/>
      <c r="F3888" s="50"/>
    </row>
    <row r="3889" spans="1:6">
      <c r="A3889" s="50" t="s">
        <v>5087</v>
      </c>
      <c r="B3889" s="50"/>
      <c r="C3889" s="50" t="s">
        <v>3828</v>
      </c>
      <c r="D3889" s="50"/>
      <c r="E3889" s="50"/>
      <c r="F3889" s="50"/>
    </row>
    <row r="3890" spans="1:6">
      <c r="A3890" s="50" t="s">
        <v>5088</v>
      </c>
      <c r="B3890" s="50"/>
      <c r="C3890" s="50" t="s">
        <v>3828</v>
      </c>
      <c r="D3890" s="50"/>
      <c r="E3890" s="50"/>
      <c r="F3890" s="50"/>
    </row>
    <row r="3891" spans="1:6">
      <c r="A3891" s="50" t="s">
        <v>5089</v>
      </c>
      <c r="B3891" s="50"/>
      <c r="C3891" s="50" t="s">
        <v>2666</v>
      </c>
      <c r="D3891" s="50"/>
      <c r="E3891" s="50"/>
      <c r="F3891" s="50"/>
    </row>
    <row r="3892" spans="1:6">
      <c r="A3892" s="50" t="s">
        <v>5090</v>
      </c>
      <c r="B3892" s="50"/>
      <c r="C3892" s="50" t="s">
        <v>2666</v>
      </c>
      <c r="D3892" s="50"/>
      <c r="E3892" s="50"/>
      <c r="F3892" s="50"/>
    </row>
    <row r="3893" spans="1:6">
      <c r="A3893" s="50" t="s">
        <v>5091</v>
      </c>
      <c r="B3893" s="50"/>
      <c r="C3893" s="50" t="s">
        <v>2666</v>
      </c>
      <c r="D3893" s="50"/>
      <c r="E3893" s="50"/>
      <c r="F3893" s="50"/>
    </row>
    <row r="3894" spans="1:6">
      <c r="A3894" s="50" t="s">
        <v>5092</v>
      </c>
      <c r="B3894" s="50"/>
      <c r="C3894" s="50" t="s">
        <v>3828</v>
      </c>
      <c r="D3894" s="50"/>
      <c r="E3894" s="50"/>
      <c r="F3894" s="50"/>
    </row>
    <row r="3895" spans="1:6">
      <c r="A3895" s="50" t="s">
        <v>5093</v>
      </c>
      <c r="B3895" s="50"/>
      <c r="C3895" s="50" t="s">
        <v>3828</v>
      </c>
      <c r="D3895" s="50"/>
      <c r="E3895" s="50"/>
      <c r="F3895" s="50"/>
    </row>
    <row r="3896" spans="1:6">
      <c r="A3896" s="50" t="s">
        <v>5094</v>
      </c>
      <c r="B3896" s="50"/>
      <c r="C3896" s="50" t="s">
        <v>3828</v>
      </c>
      <c r="D3896" s="50"/>
      <c r="E3896" s="50"/>
      <c r="F3896" s="50"/>
    </row>
    <row r="3897" spans="1:6">
      <c r="A3897" s="50" t="s">
        <v>5095</v>
      </c>
      <c r="B3897" s="50"/>
      <c r="C3897" s="50" t="s">
        <v>3828</v>
      </c>
      <c r="D3897" s="50"/>
      <c r="E3897" s="50"/>
      <c r="F3897" s="50"/>
    </row>
    <row r="3898" spans="1:6">
      <c r="A3898" s="50" t="s">
        <v>5096</v>
      </c>
      <c r="B3898" s="50"/>
      <c r="C3898" s="50" t="s">
        <v>3828</v>
      </c>
      <c r="D3898" s="50"/>
      <c r="E3898" s="50"/>
      <c r="F3898" s="50"/>
    </row>
    <row r="3899" spans="1:6">
      <c r="A3899" s="50" t="s">
        <v>5097</v>
      </c>
      <c r="B3899" s="50"/>
      <c r="C3899" s="50" t="s">
        <v>2666</v>
      </c>
      <c r="D3899" s="50"/>
      <c r="E3899" s="50"/>
      <c r="F3899" s="50"/>
    </row>
    <row r="3900" spans="1:6">
      <c r="A3900" s="50" t="s">
        <v>5098</v>
      </c>
      <c r="B3900" s="50"/>
      <c r="C3900" s="50" t="s">
        <v>2666</v>
      </c>
      <c r="D3900" s="50"/>
      <c r="E3900" s="50"/>
      <c r="F3900" s="50"/>
    </row>
    <row r="3901" spans="1:6">
      <c r="A3901" s="50" t="s">
        <v>5099</v>
      </c>
      <c r="B3901" s="50"/>
      <c r="C3901" s="50" t="s">
        <v>2666</v>
      </c>
      <c r="D3901" s="50"/>
      <c r="E3901" s="50"/>
      <c r="F3901" s="50"/>
    </row>
    <row r="3902" spans="1:6">
      <c r="A3902" s="50" t="s">
        <v>5100</v>
      </c>
      <c r="B3902" s="50"/>
      <c r="C3902" s="50" t="s">
        <v>2666</v>
      </c>
      <c r="D3902" s="50"/>
      <c r="E3902" s="50"/>
      <c r="F3902" s="50"/>
    </row>
    <row r="3903" spans="1:6">
      <c r="A3903" s="50" t="s">
        <v>5101</v>
      </c>
      <c r="B3903" s="50"/>
      <c r="C3903" s="50" t="s">
        <v>2666</v>
      </c>
      <c r="D3903" s="50"/>
      <c r="E3903" s="50"/>
      <c r="F3903" s="50"/>
    </row>
    <row r="3904" spans="1:6">
      <c r="A3904" s="50" t="s">
        <v>5102</v>
      </c>
      <c r="B3904" s="50"/>
      <c r="C3904" s="50" t="s">
        <v>2666</v>
      </c>
      <c r="D3904" s="50"/>
      <c r="E3904" s="50"/>
      <c r="F3904" s="50"/>
    </row>
    <row r="3905" spans="1:6">
      <c r="A3905" s="50" t="s">
        <v>5103</v>
      </c>
      <c r="B3905" s="50"/>
      <c r="C3905" s="50" t="s">
        <v>2666</v>
      </c>
      <c r="D3905" s="50"/>
      <c r="E3905" s="50"/>
      <c r="F3905" s="50"/>
    </row>
    <row r="3906" spans="1:6">
      <c r="A3906" s="50" t="s">
        <v>5104</v>
      </c>
      <c r="B3906" s="50"/>
      <c r="C3906" s="50" t="s">
        <v>2618</v>
      </c>
      <c r="D3906" s="50"/>
      <c r="E3906" s="50"/>
      <c r="F3906" s="50"/>
    </row>
    <row r="3907" spans="1:6">
      <c r="A3907" s="50" t="s">
        <v>5105</v>
      </c>
      <c r="B3907" s="50"/>
      <c r="C3907" s="50" t="s">
        <v>2666</v>
      </c>
      <c r="D3907" s="50"/>
      <c r="E3907" s="50"/>
      <c r="F3907" s="50"/>
    </row>
    <row r="3908" spans="1:6">
      <c r="A3908" s="50" t="s">
        <v>5106</v>
      </c>
      <c r="B3908" s="50"/>
      <c r="C3908" s="50" t="s">
        <v>2666</v>
      </c>
      <c r="D3908" s="50"/>
      <c r="E3908" s="50"/>
      <c r="F3908" s="50"/>
    </row>
    <row r="3909" spans="1:6">
      <c r="A3909" s="50" t="s">
        <v>5107</v>
      </c>
      <c r="B3909" s="50"/>
      <c r="C3909" s="50" t="s">
        <v>2666</v>
      </c>
      <c r="D3909" s="50"/>
      <c r="E3909" s="50"/>
      <c r="F3909" s="50"/>
    </row>
    <row r="3910" spans="1:6">
      <c r="A3910" s="50" t="s">
        <v>5108</v>
      </c>
      <c r="B3910" s="50"/>
      <c r="C3910" s="50" t="s">
        <v>2666</v>
      </c>
      <c r="D3910" s="50"/>
      <c r="E3910" s="50"/>
      <c r="F3910" s="50"/>
    </row>
    <row r="3911" spans="1:6">
      <c r="A3911" s="50" t="s">
        <v>5109</v>
      </c>
      <c r="B3911" s="50"/>
      <c r="C3911" s="50" t="s">
        <v>2666</v>
      </c>
      <c r="D3911" s="50"/>
      <c r="E3911" s="50"/>
      <c r="F3911" s="50"/>
    </row>
    <row r="3912" spans="1:6">
      <c r="A3912" s="50" t="s">
        <v>5110</v>
      </c>
      <c r="B3912" s="50"/>
      <c r="C3912" s="50" t="s">
        <v>2666</v>
      </c>
      <c r="D3912" s="50"/>
      <c r="E3912" s="50"/>
      <c r="F3912" s="50"/>
    </row>
    <row r="3913" spans="1:6">
      <c r="A3913" s="50" t="s">
        <v>5111</v>
      </c>
      <c r="B3913" s="50"/>
      <c r="C3913" s="50" t="s">
        <v>2666</v>
      </c>
      <c r="D3913" s="50"/>
      <c r="E3913" s="50"/>
      <c r="F3913" s="50"/>
    </row>
    <row r="3914" spans="1:6">
      <c r="A3914" s="50" t="s">
        <v>5112</v>
      </c>
      <c r="B3914" s="50"/>
      <c r="C3914" s="50" t="s">
        <v>2666</v>
      </c>
      <c r="D3914" s="50"/>
      <c r="E3914" s="50"/>
      <c r="F3914" s="50"/>
    </row>
    <row r="3915" spans="1:6">
      <c r="A3915" s="50" t="s">
        <v>5113</v>
      </c>
      <c r="B3915" s="50"/>
      <c r="C3915" s="50" t="s">
        <v>3828</v>
      </c>
      <c r="D3915" s="50"/>
      <c r="E3915" s="50"/>
      <c r="F3915" s="50"/>
    </row>
    <row r="3916" spans="1:6">
      <c r="A3916" s="50" t="s">
        <v>5114</v>
      </c>
      <c r="B3916" s="50"/>
      <c r="C3916" s="50" t="s">
        <v>3828</v>
      </c>
      <c r="D3916" s="50"/>
      <c r="E3916" s="50"/>
      <c r="F3916" s="50"/>
    </row>
    <row r="3917" spans="1:6">
      <c r="A3917" s="50" t="s">
        <v>5115</v>
      </c>
      <c r="B3917" s="50"/>
      <c r="C3917" s="50" t="s">
        <v>3828</v>
      </c>
      <c r="D3917" s="50"/>
      <c r="E3917" s="50"/>
      <c r="F3917" s="50"/>
    </row>
    <row r="3918" spans="1:6">
      <c r="A3918" s="50" t="s">
        <v>5116</v>
      </c>
      <c r="B3918" s="50"/>
      <c r="C3918" s="50" t="s">
        <v>3828</v>
      </c>
      <c r="D3918" s="50"/>
      <c r="E3918" s="50"/>
      <c r="F3918" s="50"/>
    </row>
    <row r="3919" spans="1:6">
      <c r="A3919" s="50" t="s">
        <v>5117</v>
      </c>
      <c r="B3919" s="50"/>
      <c r="C3919" s="50" t="s">
        <v>3828</v>
      </c>
      <c r="D3919" s="50"/>
      <c r="E3919" s="50"/>
      <c r="F3919" s="50"/>
    </row>
    <row r="3920" spans="1:6">
      <c r="A3920" s="50" t="s">
        <v>5118</v>
      </c>
      <c r="B3920" s="50"/>
      <c r="C3920" s="50" t="s">
        <v>3828</v>
      </c>
      <c r="D3920" s="50"/>
      <c r="E3920" s="50"/>
      <c r="F3920" s="50"/>
    </row>
    <row r="3921" spans="1:6">
      <c r="A3921" s="50" t="s">
        <v>5119</v>
      </c>
      <c r="B3921" s="50"/>
      <c r="C3921" s="50" t="s">
        <v>3828</v>
      </c>
      <c r="D3921" s="50"/>
      <c r="E3921" s="50"/>
      <c r="F3921" s="50"/>
    </row>
    <row r="3922" spans="1:6">
      <c r="A3922" s="50" t="s">
        <v>5120</v>
      </c>
      <c r="B3922" s="50"/>
      <c r="C3922" s="50" t="s">
        <v>3828</v>
      </c>
      <c r="D3922" s="50"/>
      <c r="E3922" s="50"/>
      <c r="F3922" s="50"/>
    </row>
    <row r="3923" spans="1:6">
      <c r="A3923" s="50" t="s">
        <v>5121</v>
      </c>
      <c r="B3923" s="50"/>
      <c r="C3923" s="50" t="s">
        <v>3828</v>
      </c>
      <c r="D3923" s="50"/>
      <c r="E3923" s="50"/>
      <c r="F3923" s="50"/>
    </row>
    <row r="3924" spans="1:6">
      <c r="A3924" s="50" t="s">
        <v>5122</v>
      </c>
      <c r="B3924" s="50"/>
      <c r="C3924" s="50" t="s">
        <v>3828</v>
      </c>
      <c r="D3924" s="50"/>
      <c r="E3924" s="50"/>
      <c r="F3924" s="50"/>
    </row>
    <row r="3925" spans="1:6">
      <c r="A3925" s="50" t="s">
        <v>5123</v>
      </c>
      <c r="B3925" s="50"/>
      <c r="C3925" s="50" t="s">
        <v>3828</v>
      </c>
      <c r="D3925" s="50"/>
      <c r="E3925" s="50"/>
      <c r="F3925" s="50"/>
    </row>
    <row r="3926" spans="1:6">
      <c r="A3926" s="50" t="s">
        <v>5124</v>
      </c>
      <c r="B3926" s="50"/>
      <c r="C3926" s="50" t="s">
        <v>3828</v>
      </c>
      <c r="D3926" s="50"/>
      <c r="E3926" s="50"/>
      <c r="F3926" s="50"/>
    </row>
    <row r="3927" spans="1:6">
      <c r="A3927" s="50" t="s">
        <v>5125</v>
      </c>
      <c r="B3927" s="50"/>
      <c r="C3927" s="50" t="s">
        <v>3828</v>
      </c>
      <c r="D3927" s="50"/>
      <c r="E3927" s="50"/>
      <c r="F3927" s="50"/>
    </row>
    <row r="3928" spans="1:6">
      <c r="A3928" s="50" t="s">
        <v>5126</v>
      </c>
      <c r="B3928" s="50"/>
      <c r="C3928" s="50" t="s">
        <v>3828</v>
      </c>
      <c r="D3928" s="50"/>
      <c r="E3928" s="50"/>
      <c r="F3928" s="50"/>
    </row>
    <row r="3929" spans="1:6">
      <c r="A3929" s="50" t="s">
        <v>5127</v>
      </c>
      <c r="B3929" s="50"/>
      <c r="C3929" s="50" t="s">
        <v>2370</v>
      </c>
      <c r="D3929" s="50"/>
      <c r="E3929" s="50"/>
      <c r="F3929" s="50"/>
    </row>
    <row r="3930" spans="1:6">
      <c r="A3930" s="50" t="s">
        <v>5128</v>
      </c>
      <c r="B3930" s="50"/>
      <c r="C3930" s="50" t="s">
        <v>2666</v>
      </c>
      <c r="D3930" s="50"/>
      <c r="E3930" s="50"/>
      <c r="F3930" s="50"/>
    </row>
    <row r="3931" spans="1:6">
      <c r="A3931" s="50" t="s">
        <v>5129</v>
      </c>
      <c r="B3931" s="50"/>
      <c r="C3931" s="50" t="s">
        <v>3828</v>
      </c>
      <c r="D3931" s="50"/>
      <c r="E3931" s="50"/>
      <c r="F3931" s="50"/>
    </row>
    <row r="3932" spans="1:6">
      <c r="A3932" s="50" t="s">
        <v>5130</v>
      </c>
      <c r="B3932" s="50"/>
      <c r="C3932" s="50" t="s">
        <v>3828</v>
      </c>
      <c r="D3932" s="50"/>
      <c r="E3932" s="50"/>
      <c r="F3932" s="50"/>
    </row>
    <row r="3933" spans="1:6">
      <c r="A3933" s="50" t="s">
        <v>5131</v>
      </c>
      <c r="B3933" s="50"/>
      <c r="C3933" s="50" t="s">
        <v>3828</v>
      </c>
      <c r="D3933" s="50"/>
      <c r="E3933" s="50"/>
      <c r="F3933" s="50"/>
    </row>
    <row r="3934" spans="1:6">
      <c r="A3934" s="50" t="s">
        <v>5132</v>
      </c>
      <c r="B3934" s="50"/>
      <c r="C3934" s="50" t="s">
        <v>3828</v>
      </c>
      <c r="D3934" s="50"/>
      <c r="E3934" s="50"/>
      <c r="F3934" s="50"/>
    </row>
    <row r="3935" spans="1:6">
      <c r="A3935" s="50" t="s">
        <v>5133</v>
      </c>
      <c r="B3935" s="50"/>
      <c r="C3935" s="50" t="s">
        <v>2618</v>
      </c>
      <c r="D3935" s="50"/>
      <c r="E3935" s="50"/>
      <c r="F3935" s="50"/>
    </row>
    <row r="3936" spans="1:6">
      <c r="A3936" s="50" t="s">
        <v>5134</v>
      </c>
      <c r="B3936" s="50"/>
      <c r="C3936" s="50" t="s">
        <v>5135</v>
      </c>
      <c r="D3936" s="50"/>
      <c r="E3936" s="50"/>
      <c r="F3936" s="50"/>
    </row>
    <row r="3937" spans="1:6">
      <c r="A3937" s="50" t="s">
        <v>5136</v>
      </c>
      <c r="B3937" s="50"/>
      <c r="C3937" s="50" t="s">
        <v>5135</v>
      </c>
      <c r="D3937" s="50"/>
      <c r="E3937" s="50"/>
      <c r="F3937" s="50"/>
    </row>
    <row r="3938" spans="1:6">
      <c r="A3938" s="50" t="s">
        <v>5137</v>
      </c>
      <c r="B3938" s="50"/>
      <c r="C3938" s="50" t="s">
        <v>5135</v>
      </c>
      <c r="D3938" s="50"/>
      <c r="E3938" s="50"/>
      <c r="F3938" s="50"/>
    </row>
    <row r="3939" spans="1:6">
      <c r="A3939" s="50" t="s">
        <v>5138</v>
      </c>
      <c r="B3939" s="50"/>
      <c r="C3939" s="50" t="s">
        <v>5135</v>
      </c>
      <c r="D3939" s="50"/>
      <c r="E3939" s="50"/>
      <c r="F3939" s="50"/>
    </row>
    <row r="3940" spans="1:6">
      <c r="A3940" s="50" t="s">
        <v>5139</v>
      </c>
      <c r="B3940" s="50"/>
      <c r="C3940" s="50" t="s">
        <v>5135</v>
      </c>
      <c r="D3940" s="50"/>
      <c r="E3940" s="50"/>
      <c r="F3940" s="50"/>
    </row>
    <row r="3941" spans="1:6">
      <c r="A3941" s="50" t="s">
        <v>5140</v>
      </c>
      <c r="B3941" s="50"/>
      <c r="C3941" s="50" t="s">
        <v>5135</v>
      </c>
      <c r="D3941" s="50"/>
      <c r="E3941" s="50"/>
      <c r="F3941" s="50"/>
    </row>
    <row r="3942" spans="1:6">
      <c r="A3942" s="50" t="s">
        <v>5141</v>
      </c>
      <c r="B3942" s="50"/>
      <c r="C3942" s="50" t="s">
        <v>5135</v>
      </c>
      <c r="D3942" s="50"/>
      <c r="E3942" s="50"/>
      <c r="F3942" s="50"/>
    </row>
    <row r="3943" spans="1:6">
      <c r="A3943" s="50" t="s">
        <v>5142</v>
      </c>
      <c r="B3943" s="50"/>
      <c r="C3943" s="50" t="s">
        <v>5135</v>
      </c>
      <c r="D3943" s="50"/>
      <c r="E3943" s="50"/>
      <c r="F3943" s="50"/>
    </row>
    <row r="3944" spans="1:6">
      <c r="A3944" s="50" t="s">
        <v>5143</v>
      </c>
      <c r="B3944" s="50"/>
      <c r="C3944" s="50" t="s">
        <v>5135</v>
      </c>
      <c r="D3944" s="50"/>
      <c r="E3944" s="50"/>
      <c r="F3944" s="50"/>
    </row>
    <row r="3945" spans="1:6">
      <c r="A3945" s="50" t="s">
        <v>5144</v>
      </c>
      <c r="B3945" s="50"/>
      <c r="C3945" s="50" t="s">
        <v>4681</v>
      </c>
      <c r="D3945" s="50"/>
      <c r="E3945" s="50"/>
      <c r="F3945" s="50"/>
    </row>
    <row r="3946" spans="1:6">
      <c r="A3946" s="50" t="s">
        <v>5145</v>
      </c>
      <c r="B3946" s="50"/>
      <c r="C3946" s="50" t="s">
        <v>5135</v>
      </c>
      <c r="D3946" s="50"/>
      <c r="E3946" s="50"/>
      <c r="F3946" s="50"/>
    </row>
    <row r="3947" spans="1:6">
      <c r="A3947" s="50" t="s">
        <v>5146</v>
      </c>
      <c r="B3947" s="50"/>
      <c r="C3947" s="50" t="s">
        <v>5135</v>
      </c>
      <c r="D3947" s="50"/>
      <c r="E3947" s="50"/>
      <c r="F3947" s="50"/>
    </row>
    <row r="3948" spans="1:6">
      <c r="A3948" s="50" t="s">
        <v>5147</v>
      </c>
      <c r="B3948" s="50"/>
      <c r="C3948" s="50" t="s">
        <v>5135</v>
      </c>
      <c r="D3948" s="50"/>
      <c r="E3948" s="50"/>
      <c r="F3948" s="50"/>
    </row>
    <row r="3949" spans="1:6">
      <c r="A3949" s="50" t="s">
        <v>5148</v>
      </c>
      <c r="B3949" s="50"/>
      <c r="C3949" s="50" t="s">
        <v>5135</v>
      </c>
      <c r="D3949" s="50"/>
      <c r="E3949" s="50"/>
      <c r="F3949" s="50"/>
    </row>
    <row r="3950" spans="1:6">
      <c r="A3950" s="50" t="s">
        <v>5149</v>
      </c>
      <c r="B3950" s="50"/>
      <c r="C3950" s="50" t="s">
        <v>4681</v>
      </c>
      <c r="D3950" s="50"/>
      <c r="E3950" s="50"/>
      <c r="F3950" s="50"/>
    </row>
    <row r="3951" spans="1:6">
      <c r="A3951" s="50" t="s">
        <v>5150</v>
      </c>
      <c r="B3951" s="50"/>
      <c r="C3951" s="50" t="s">
        <v>4681</v>
      </c>
      <c r="D3951" s="50"/>
      <c r="E3951" s="50"/>
      <c r="F3951" s="50"/>
    </row>
    <row r="3952" spans="1:6">
      <c r="A3952" s="50" t="s">
        <v>5151</v>
      </c>
      <c r="B3952" s="50"/>
      <c r="C3952" s="50" t="s">
        <v>4681</v>
      </c>
      <c r="D3952" s="50"/>
      <c r="E3952" s="50"/>
      <c r="F3952" s="50"/>
    </row>
    <row r="3953" spans="1:6">
      <c r="A3953" s="50" t="s">
        <v>5152</v>
      </c>
      <c r="B3953" s="50"/>
      <c r="C3953" s="50" t="s">
        <v>4681</v>
      </c>
      <c r="D3953" s="50"/>
      <c r="E3953" s="50"/>
      <c r="F3953" s="50"/>
    </row>
    <row r="3954" spans="1:6">
      <c r="A3954" s="50" t="s">
        <v>5153</v>
      </c>
      <c r="B3954" s="50"/>
      <c r="C3954" s="50" t="s">
        <v>4681</v>
      </c>
      <c r="D3954" s="50"/>
      <c r="E3954" s="50"/>
      <c r="F3954" s="50"/>
    </row>
    <row r="3955" spans="1:6">
      <c r="A3955" s="50" t="s">
        <v>5154</v>
      </c>
      <c r="B3955" s="50"/>
      <c r="C3955" s="50" t="s">
        <v>4681</v>
      </c>
      <c r="D3955" s="50"/>
      <c r="E3955" s="50"/>
      <c r="F3955" s="50"/>
    </row>
    <row r="3956" spans="1:6">
      <c r="A3956" s="50" t="s">
        <v>5155</v>
      </c>
      <c r="B3956" s="50"/>
      <c r="C3956" s="50" t="s">
        <v>4681</v>
      </c>
      <c r="D3956" s="50"/>
      <c r="E3956" s="50"/>
      <c r="F3956" s="50"/>
    </row>
    <row r="3957" spans="1:6">
      <c r="A3957" s="50" t="s">
        <v>5156</v>
      </c>
      <c r="B3957" s="50"/>
      <c r="C3957" s="50" t="s">
        <v>4681</v>
      </c>
      <c r="D3957" s="50"/>
      <c r="E3957" s="50"/>
      <c r="F3957" s="50"/>
    </row>
    <row r="3958" spans="1:6">
      <c r="A3958" s="50" t="s">
        <v>5157</v>
      </c>
      <c r="B3958" s="50"/>
      <c r="C3958" s="50" t="s">
        <v>1487</v>
      </c>
      <c r="D3958" s="50"/>
      <c r="E3958" s="50"/>
      <c r="F3958" s="50"/>
    </row>
    <row r="3959" spans="1:6">
      <c r="A3959" s="50" t="s">
        <v>5158</v>
      </c>
      <c r="B3959" s="50"/>
      <c r="C3959" s="50" t="s">
        <v>5135</v>
      </c>
      <c r="D3959" s="50"/>
      <c r="E3959" s="50"/>
      <c r="F3959" s="50"/>
    </row>
    <row r="3960" spans="1:6">
      <c r="A3960" s="50" t="s">
        <v>5159</v>
      </c>
      <c r="B3960" s="50"/>
      <c r="C3960" s="50" t="s">
        <v>4681</v>
      </c>
      <c r="D3960" s="50"/>
      <c r="E3960" s="50"/>
      <c r="F3960" s="50"/>
    </row>
    <row r="3961" spans="1:6">
      <c r="A3961" s="50" t="s">
        <v>5160</v>
      </c>
      <c r="B3961" s="50"/>
      <c r="C3961" s="50" t="s">
        <v>4681</v>
      </c>
      <c r="D3961" s="50"/>
      <c r="E3961" s="50"/>
      <c r="F3961" s="50"/>
    </row>
    <row r="3962" spans="1:6">
      <c r="A3962" s="50" t="s">
        <v>5161</v>
      </c>
      <c r="B3962" s="50"/>
      <c r="C3962" s="50" t="s">
        <v>4681</v>
      </c>
      <c r="D3962" s="50"/>
      <c r="E3962" s="50"/>
      <c r="F3962" s="50"/>
    </row>
    <row r="3963" spans="1:6">
      <c r="A3963" s="50" t="s">
        <v>5162</v>
      </c>
      <c r="B3963" s="50"/>
      <c r="C3963" s="50" t="s">
        <v>4681</v>
      </c>
      <c r="D3963" s="50"/>
      <c r="E3963" s="50"/>
      <c r="F3963" s="50"/>
    </row>
    <row r="3964" spans="1:6">
      <c r="A3964" s="50" t="s">
        <v>5163</v>
      </c>
      <c r="B3964" s="50"/>
      <c r="C3964" s="50" t="s">
        <v>4681</v>
      </c>
      <c r="D3964" s="50"/>
      <c r="E3964" s="50"/>
      <c r="F3964" s="50"/>
    </row>
    <row r="3965" spans="1:6">
      <c r="A3965" s="50" t="s">
        <v>5164</v>
      </c>
      <c r="B3965" s="50"/>
      <c r="C3965" s="50" t="s">
        <v>1487</v>
      </c>
      <c r="D3965" s="50"/>
      <c r="E3965" s="50"/>
      <c r="F3965" s="50"/>
    </row>
    <row r="3966" spans="1:6">
      <c r="A3966" s="50" t="s">
        <v>5165</v>
      </c>
      <c r="B3966" s="50"/>
      <c r="C3966" s="50" t="s">
        <v>4681</v>
      </c>
      <c r="D3966" s="50"/>
      <c r="E3966" s="50"/>
      <c r="F3966" s="50"/>
    </row>
    <row r="3967" spans="1:6">
      <c r="A3967" s="50" t="s">
        <v>5166</v>
      </c>
      <c r="B3967" s="50"/>
      <c r="C3967" s="50" t="s">
        <v>4681</v>
      </c>
      <c r="D3967" s="50"/>
      <c r="E3967" s="50"/>
      <c r="F3967" s="50"/>
    </row>
    <row r="3968" spans="1:6">
      <c r="A3968" s="50" t="s">
        <v>5167</v>
      </c>
      <c r="B3968" s="50"/>
      <c r="C3968" s="50" t="s">
        <v>1487</v>
      </c>
      <c r="D3968" s="50"/>
      <c r="E3968" s="50"/>
      <c r="F3968" s="50"/>
    </row>
    <row r="3969" spans="1:6">
      <c r="A3969" s="50" t="s">
        <v>5168</v>
      </c>
      <c r="B3969" s="50"/>
      <c r="C3969" s="50" t="s">
        <v>1487</v>
      </c>
      <c r="D3969" s="50"/>
      <c r="E3969" s="50"/>
      <c r="F3969" s="50"/>
    </row>
    <row r="3970" spans="1:6">
      <c r="A3970" s="50" t="s">
        <v>5169</v>
      </c>
      <c r="B3970" s="50"/>
      <c r="C3970" s="50" t="s">
        <v>1487</v>
      </c>
      <c r="D3970" s="50"/>
      <c r="E3970" s="50"/>
      <c r="F3970" s="50"/>
    </row>
    <row r="3971" spans="1:6">
      <c r="A3971" s="50" t="s">
        <v>5170</v>
      </c>
      <c r="B3971" s="50"/>
      <c r="C3971" s="50" t="s">
        <v>1487</v>
      </c>
      <c r="D3971" s="50"/>
      <c r="E3971" s="50"/>
      <c r="F3971" s="50"/>
    </row>
    <row r="3972" spans="1:6">
      <c r="A3972" s="50" t="s">
        <v>5171</v>
      </c>
      <c r="B3972" s="50"/>
      <c r="C3972" s="50" t="s">
        <v>1487</v>
      </c>
      <c r="D3972" s="50"/>
      <c r="E3972" s="50"/>
      <c r="F3972" s="50"/>
    </row>
    <row r="3973" spans="1:6">
      <c r="A3973" s="50" t="s">
        <v>5172</v>
      </c>
      <c r="B3973" s="50"/>
      <c r="C3973" s="50" t="s">
        <v>1487</v>
      </c>
      <c r="D3973" s="50"/>
      <c r="E3973" s="50"/>
      <c r="F3973" s="50"/>
    </row>
    <row r="3974" spans="1:6">
      <c r="A3974" s="50" t="s">
        <v>5173</v>
      </c>
      <c r="B3974" s="50"/>
      <c r="C3974" s="50" t="s">
        <v>1487</v>
      </c>
      <c r="D3974" s="50"/>
      <c r="E3974" s="50"/>
      <c r="F3974" s="50"/>
    </row>
    <row r="3975" spans="1:6">
      <c r="A3975" s="50" t="s">
        <v>5174</v>
      </c>
      <c r="B3975" s="50"/>
      <c r="C3975" s="50" t="s">
        <v>4681</v>
      </c>
      <c r="D3975" s="50"/>
      <c r="E3975" s="50"/>
      <c r="F3975" s="50"/>
    </row>
    <row r="3976" spans="1:6">
      <c r="A3976" s="50" t="s">
        <v>5175</v>
      </c>
      <c r="B3976" s="50"/>
      <c r="C3976" s="50" t="s">
        <v>4681</v>
      </c>
      <c r="D3976" s="50"/>
      <c r="E3976" s="50"/>
      <c r="F3976" s="50"/>
    </row>
    <row r="3977" spans="1:6">
      <c r="A3977" s="50" t="s">
        <v>5176</v>
      </c>
      <c r="B3977" s="50"/>
      <c r="C3977" s="50" t="s">
        <v>4681</v>
      </c>
      <c r="D3977" s="50"/>
      <c r="E3977" s="50"/>
      <c r="F3977" s="50"/>
    </row>
    <row r="3978" spans="1:6">
      <c r="A3978" s="50" t="s">
        <v>5177</v>
      </c>
      <c r="B3978" s="50"/>
      <c r="C3978" s="50" t="s">
        <v>1487</v>
      </c>
      <c r="D3978" s="50"/>
      <c r="E3978" s="50"/>
      <c r="F3978" s="50"/>
    </row>
    <row r="3979" spans="1:6">
      <c r="A3979" s="50" t="s">
        <v>5178</v>
      </c>
      <c r="B3979" s="50"/>
      <c r="C3979" s="50" t="s">
        <v>1487</v>
      </c>
      <c r="D3979" s="50"/>
      <c r="E3979" s="50"/>
      <c r="F3979" s="50"/>
    </row>
    <row r="3980" spans="1:6">
      <c r="A3980" s="50" t="s">
        <v>5179</v>
      </c>
      <c r="B3980" s="50"/>
      <c r="C3980" s="50" t="s">
        <v>1487</v>
      </c>
      <c r="D3980" s="50"/>
      <c r="E3980" s="50"/>
      <c r="F3980" s="50"/>
    </row>
    <row r="3981" spans="1:6">
      <c r="A3981" s="50" t="s">
        <v>5180</v>
      </c>
      <c r="B3981" s="50"/>
      <c r="C3981" s="50" t="s">
        <v>2632</v>
      </c>
      <c r="D3981" s="50"/>
      <c r="E3981" s="50"/>
      <c r="F3981" s="50"/>
    </row>
    <row r="3982" spans="1:6">
      <c r="A3982" s="50" t="s">
        <v>5181</v>
      </c>
      <c r="B3982" s="50"/>
      <c r="C3982" s="50" t="s">
        <v>2632</v>
      </c>
      <c r="D3982" s="50"/>
      <c r="E3982" s="50"/>
      <c r="F3982" s="50"/>
    </row>
    <row r="3983" spans="1:6">
      <c r="A3983" s="50" t="s">
        <v>5182</v>
      </c>
      <c r="B3983" s="50"/>
      <c r="C3983" s="50" t="s">
        <v>2632</v>
      </c>
      <c r="D3983" s="50"/>
      <c r="E3983" s="50"/>
      <c r="F3983" s="50"/>
    </row>
    <row r="3984" spans="1:6">
      <c r="A3984" s="50" t="s">
        <v>5183</v>
      </c>
      <c r="B3984" s="50"/>
      <c r="C3984" s="50" t="s">
        <v>2632</v>
      </c>
      <c r="D3984" s="50"/>
      <c r="E3984" s="50"/>
      <c r="F3984" s="50"/>
    </row>
    <row r="3985" spans="1:6">
      <c r="A3985" s="50" t="s">
        <v>5184</v>
      </c>
      <c r="B3985" s="50"/>
      <c r="C3985" s="50" t="s">
        <v>2632</v>
      </c>
      <c r="D3985" s="50"/>
      <c r="E3985" s="50"/>
      <c r="F3985" s="50"/>
    </row>
    <row r="3986" spans="1:6">
      <c r="A3986" s="50" t="s">
        <v>5185</v>
      </c>
      <c r="B3986" s="50"/>
      <c r="C3986" s="50" t="s">
        <v>2632</v>
      </c>
      <c r="D3986" s="50"/>
      <c r="E3986" s="50"/>
      <c r="F3986" s="50"/>
    </row>
    <row r="3987" spans="1:6">
      <c r="A3987" s="50" t="s">
        <v>5186</v>
      </c>
      <c r="B3987" s="50"/>
      <c r="C3987" s="50" t="s">
        <v>2632</v>
      </c>
      <c r="D3987" s="50"/>
      <c r="E3987" s="50"/>
      <c r="F3987" s="50"/>
    </row>
    <row r="3988" spans="1:6">
      <c r="A3988" s="50" t="s">
        <v>5187</v>
      </c>
      <c r="B3988" s="50"/>
      <c r="C3988" s="50" t="s">
        <v>2632</v>
      </c>
      <c r="D3988" s="50"/>
      <c r="E3988" s="50"/>
      <c r="F3988" s="50"/>
    </row>
    <row r="3989" spans="1:6">
      <c r="A3989" s="50" t="s">
        <v>5188</v>
      </c>
      <c r="B3989" s="50"/>
      <c r="C3989" s="50" t="s">
        <v>1301</v>
      </c>
      <c r="D3989" s="50"/>
      <c r="E3989" s="50"/>
      <c r="F3989" s="50"/>
    </row>
    <row r="3990" spans="1:6">
      <c r="A3990" s="50" t="s">
        <v>5189</v>
      </c>
      <c r="B3990" s="50"/>
      <c r="C3990" s="50" t="s">
        <v>2632</v>
      </c>
      <c r="D3990" s="50"/>
      <c r="E3990" s="50"/>
      <c r="F3990" s="50"/>
    </row>
    <row r="3991" spans="1:6">
      <c r="A3991" s="50" t="s">
        <v>5190</v>
      </c>
      <c r="B3991" s="50"/>
      <c r="C3991" s="50" t="s">
        <v>2632</v>
      </c>
      <c r="D3991" s="50"/>
      <c r="E3991" s="50"/>
      <c r="F3991" s="50"/>
    </row>
    <row r="3992" spans="1:6">
      <c r="A3992" s="50" t="s">
        <v>5191</v>
      </c>
      <c r="B3992" s="50"/>
      <c r="C3992" s="50" t="s">
        <v>4886</v>
      </c>
      <c r="D3992" s="50"/>
      <c r="E3992" s="50"/>
      <c r="F3992" s="50"/>
    </row>
    <row r="3993" spans="1:6">
      <c r="A3993" s="50" t="s">
        <v>5192</v>
      </c>
      <c r="B3993" s="50"/>
      <c r="C3993" s="50" t="s">
        <v>1301</v>
      </c>
      <c r="D3993" s="50"/>
      <c r="E3993" s="50"/>
      <c r="F3993" s="50"/>
    </row>
    <row r="3994" spans="1:6">
      <c r="A3994" s="50" t="s">
        <v>5193</v>
      </c>
      <c r="B3994" s="50"/>
      <c r="C3994" s="50" t="s">
        <v>4886</v>
      </c>
      <c r="D3994" s="50"/>
      <c r="E3994" s="50"/>
      <c r="F3994" s="50"/>
    </row>
    <row r="3995" spans="1:6">
      <c r="A3995" s="50" t="s">
        <v>5194</v>
      </c>
      <c r="B3995" s="50"/>
      <c r="C3995" s="50" t="s">
        <v>4886</v>
      </c>
      <c r="D3995" s="50"/>
      <c r="E3995" s="50"/>
      <c r="F3995" s="50"/>
    </row>
    <row r="3996" spans="1:6">
      <c r="A3996" s="50" t="s">
        <v>5195</v>
      </c>
      <c r="B3996" s="50"/>
      <c r="C3996" s="50" t="s">
        <v>4886</v>
      </c>
      <c r="D3996" s="50"/>
      <c r="E3996" s="50"/>
      <c r="F3996" s="50"/>
    </row>
    <row r="3997" spans="1:6">
      <c r="A3997" s="50" t="s">
        <v>5196</v>
      </c>
      <c r="B3997" s="50"/>
      <c r="C3997" s="50" t="s">
        <v>4886</v>
      </c>
      <c r="D3997" s="50"/>
      <c r="E3997" s="50"/>
      <c r="F3997" s="50"/>
    </row>
    <row r="3998" spans="1:6">
      <c r="A3998" s="50" t="s">
        <v>5197</v>
      </c>
      <c r="B3998" s="50"/>
      <c r="C3998" s="50" t="s">
        <v>4886</v>
      </c>
      <c r="D3998" s="50"/>
      <c r="E3998" s="50"/>
      <c r="F3998" s="50"/>
    </row>
    <row r="3999" spans="1:6">
      <c r="A3999" s="50" t="s">
        <v>5198</v>
      </c>
      <c r="B3999" s="50"/>
      <c r="C3999" s="50" t="s">
        <v>4886</v>
      </c>
      <c r="D3999" s="50"/>
      <c r="E3999" s="50"/>
      <c r="F3999" s="50"/>
    </row>
    <row r="4000" spans="1:6">
      <c r="A4000" s="50" t="s">
        <v>5199</v>
      </c>
      <c r="B4000" s="50"/>
      <c r="C4000" s="50" t="s">
        <v>4886</v>
      </c>
      <c r="D4000" s="50"/>
      <c r="E4000" s="50"/>
      <c r="F4000" s="50"/>
    </row>
    <row r="4001" spans="1:6">
      <c r="A4001" s="50" t="s">
        <v>5200</v>
      </c>
      <c r="B4001" s="50"/>
      <c r="C4001" s="50" t="s">
        <v>2632</v>
      </c>
      <c r="D4001" s="50"/>
      <c r="E4001" s="50"/>
      <c r="F4001" s="50"/>
    </row>
    <row r="4002" spans="1:6">
      <c r="A4002" s="50" t="s">
        <v>5201</v>
      </c>
      <c r="B4002" s="50"/>
      <c r="C4002" s="50" t="s">
        <v>2632</v>
      </c>
      <c r="D4002" s="50"/>
      <c r="E4002" s="50"/>
      <c r="F4002" s="50"/>
    </row>
    <row r="4003" spans="1:6">
      <c r="A4003" s="50" t="s">
        <v>5202</v>
      </c>
      <c r="B4003" s="50"/>
      <c r="C4003" s="50" t="s">
        <v>2632</v>
      </c>
      <c r="D4003" s="50"/>
      <c r="E4003" s="50"/>
      <c r="F4003" s="50"/>
    </row>
    <row r="4004" spans="1:6">
      <c r="A4004" s="50" t="s">
        <v>5203</v>
      </c>
      <c r="B4004" s="50"/>
      <c r="C4004" s="50" t="s">
        <v>2632</v>
      </c>
      <c r="D4004" s="50"/>
      <c r="E4004" s="50"/>
      <c r="F4004" s="50"/>
    </row>
    <row r="4005" spans="1:6">
      <c r="A4005" s="50" t="s">
        <v>5204</v>
      </c>
      <c r="B4005" s="50"/>
      <c r="C4005" s="50" t="s">
        <v>2632</v>
      </c>
      <c r="D4005" s="50"/>
      <c r="E4005" s="50"/>
      <c r="F4005" s="50"/>
    </row>
    <row r="4006" spans="1:6">
      <c r="A4006" s="50" t="s">
        <v>5205</v>
      </c>
      <c r="B4006" s="50"/>
      <c r="C4006" s="50" t="s">
        <v>4886</v>
      </c>
      <c r="D4006" s="50"/>
      <c r="E4006" s="50"/>
      <c r="F4006" s="50"/>
    </row>
    <row r="4007" spans="1:6">
      <c r="A4007" s="50" t="s">
        <v>5206</v>
      </c>
      <c r="B4007" s="50"/>
      <c r="C4007" s="50" t="s">
        <v>4886</v>
      </c>
      <c r="D4007" s="50"/>
      <c r="E4007" s="50"/>
      <c r="F4007" s="50"/>
    </row>
    <row r="4008" spans="1:6">
      <c r="A4008" s="50" t="s">
        <v>5207</v>
      </c>
      <c r="B4008" s="50"/>
      <c r="C4008" s="50" t="s">
        <v>1301</v>
      </c>
      <c r="D4008" s="50"/>
      <c r="E4008" s="50"/>
      <c r="F4008" s="50"/>
    </row>
    <row r="4009" spans="1:6">
      <c r="A4009" s="50" t="s">
        <v>5208</v>
      </c>
      <c r="B4009" s="50"/>
      <c r="C4009" s="50" t="s">
        <v>1301</v>
      </c>
      <c r="D4009" s="50"/>
      <c r="E4009" s="50"/>
      <c r="F4009" s="50"/>
    </row>
    <row r="4010" spans="1:6">
      <c r="A4010" s="50" t="s">
        <v>5209</v>
      </c>
      <c r="B4010" s="50"/>
      <c r="C4010" s="50" t="s">
        <v>2632</v>
      </c>
      <c r="D4010" s="50"/>
      <c r="E4010" s="50"/>
      <c r="F4010" s="50"/>
    </row>
    <row r="4011" spans="1:6">
      <c r="A4011" s="50" t="s">
        <v>5210</v>
      </c>
      <c r="B4011" s="50"/>
      <c r="C4011" s="50" t="s">
        <v>4886</v>
      </c>
      <c r="D4011" s="50"/>
      <c r="E4011" s="50"/>
      <c r="F4011" s="50"/>
    </row>
    <row r="4012" spans="1:6">
      <c r="A4012" s="50" t="s">
        <v>5211</v>
      </c>
      <c r="B4012" s="50"/>
      <c r="C4012" s="50" t="s">
        <v>4886</v>
      </c>
      <c r="D4012" s="50"/>
      <c r="E4012" s="50"/>
      <c r="F4012" s="50"/>
    </row>
    <row r="4013" spans="1:6">
      <c r="A4013" s="50" t="s">
        <v>5212</v>
      </c>
      <c r="B4013" s="50"/>
      <c r="C4013" s="50" t="s">
        <v>4886</v>
      </c>
      <c r="D4013" s="50"/>
      <c r="E4013" s="50"/>
      <c r="F4013" s="50"/>
    </row>
    <row r="4014" spans="1:6">
      <c r="A4014" s="50" t="s">
        <v>5213</v>
      </c>
      <c r="B4014" s="50"/>
      <c r="C4014" s="50" t="s">
        <v>4886</v>
      </c>
      <c r="D4014" s="50"/>
      <c r="E4014" s="50"/>
      <c r="F4014" s="50"/>
    </row>
    <row r="4015" spans="1:6">
      <c r="A4015" s="50" t="s">
        <v>5214</v>
      </c>
      <c r="B4015" s="50"/>
      <c r="C4015" s="50" t="s">
        <v>4886</v>
      </c>
      <c r="D4015" s="50"/>
      <c r="E4015" s="50"/>
      <c r="F4015" s="50"/>
    </row>
    <row r="4016" spans="1:6">
      <c r="A4016" s="50" t="s">
        <v>5215</v>
      </c>
      <c r="B4016" s="50"/>
      <c r="C4016" s="50" t="s">
        <v>1301</v>
      </c>
      <c r="D4016" s="50"/>
      <c r="E4016" s="50"/>
      <c r="F4016" s="50"/>
    </row>
    <row r="4017" spans="1:6">
      <c r="A4017" s="50" t="s">
        <v>5216</v>
      </c>
      <c r="B4017" s="50"/>
      <c r="C4017" s="50" t="s">
        <v>1301</v>
      </c>
      <c r="D4017" s="50"/>
      <c r="E4017" s="50"/>
      <c r="F4017" s="50"/>
    </row>
    <row r="4018" spans="1:6">
      <c r="A4018" s="50" t="s">
        <v>5217</v>
      </c>
      <c r="B4018" s="50"/>
      <c r="C4018" s="50" t="s">
        <v>2370</v>
      </c>
      <c r="D4018" s="50"/>
      <c r="E4018" s="50"/>
      <c r="F4018" s="50"/>
    </row>
    <row r="4019" spans="1:6">
      <c r="A4019" s="50" t="s">
        <v>5218</v>
      </c>
      <c r="B4019" s="50"/>
      <c r="C4019" s="50" t="s">
        <v>1301</v>
      </c>
      <c r="D4019" s="50"/>
      <c r="E4019" s="50"/>
      <c r="F4019" s="50"/>
    </row>
    <row r="4020" spans="1:6">
      <c r="A4020" s="50" t="s">
        <v>5219</v>
      </c>
      <c r="B4020" s="50"/>
      <c r="C4020" s="50" t="s">
        <v>1301</v>
      </c>
      <c r="D4020" s="50"/>
      <c r="E4020" s="50"/>
      <c r="F4020" s="50"/>
    </row>
    <row r="4021" spans="1:6">
      <c r="A4021" s="50" t="s">
        <v>5220</v>
      </c>
      <c r="B4021" s="50"/>
      <c r="C4021" s="50" t="s">
        <v>2632</v>
      </c>
      <c r="D4021" s="50"/>
      <c r="E4021" s="50"/>
      <c r="F4021" s="50"/>
    </row>
    <row r="4022" spans="1:6">
      <c r="A4022" s="50" t="s">
        <v>5221</v>
      </c>
      <c r="B4022" s="50"/>
      <c r="C4022" s="50" t="s">
        <v>2632</v>
      </c>
      <c r="D4022" s="50"/>
      <c r="E4022" s="50"/>
      <c r="F4022" s="50"/>
    </row>
    <row r="4023" spans="1:6">
      <c r="A4023" s="50" t="s">
        <v>5222</v>
      </c>
      <c r="B4023" s="50"/>
      <c r="C4023" s="50" t="s">
        <v>2632</v>
      </c>
      <c r="D4023" s="50"/>
      <c r="E4023" s="50"/>
      <c r="F4023" s="50"/>
    </row>
    <row r="4024" spans="1:6">
      <c r="A4024" s="50" t="s">
        <v>5223</v>
      </c>
      <c r="B4024" s="50"/>
      <c r="C4024" s="50" t="s">
        <v>1621</v>
      </c>
      <c r="D4024" s="50"/>
      <c r="E4024" s="50"/>
      <c r="F4024" s="50"/>
    </row>
    <row r="4025" spans="1:6">
      <c r="A4025" s="50" t="s">
        <v>5224</v>
      </c>
      <c r="B4025" s="50"/>
      <c r="C4025" s="50" t="s">
        <v>1621</v>
      </c>
      <c r="D4025" s="50"/>
      <c r="E4025" s="50"/>
      <c r="F4025" s="50"/>
    </row>
    <row r="4026" spans="1:6">
      <c r="A4026" s="50" t="s">
        <v>5225</v>
      </c>
      <c r="B4026" s="50"/>
      <c r="C4026" s="50" t="s">
        <v>1621</v>
      </c>
      <c r="D4026" s="50"/>
      <c r="E4026" s="50"/>
      <c r="F4026" s="50"/>
    </row>
    <row r="4027" spans="1:6">
      <c r="A4027" s="50" t="s">
        <v>5226</v>
      </c>
      <c r="B4027" s="50"/>
      <c r="C4027" s="50" t="s">
        <v>1621</v>
      </c>
      <c r="D4027" s="50"/>
      <c r="E4027" s="50"/>
      <c r="F4027" s="50"/>
    </row>
    <row r="4028" spans="1:6">
      <c r="A4028" s="50" t="s">
        <v>5227</v>
      </c>
      <c r="B4028" s="50"/>
      <c r="C4028" s="50" t="s">
        <v>1621</v>
      </c>
      <c r="D4028" s="50"/>
      <c r="E4028" s="50"/>
      <c r="F4028" s="50"/>
    </row>
    <row r="4029" spans="1:6">
      <c r="A4029" s="50" t="s">
        <v>5228</v>
      </c>
      <c r="B4029" s="50"/>
      <c r="C4029" s="50" t="s">
        <v>1621</v>
      </c>
      <c r="D4029" s="50"/>
      <c r="E4029" s="50"/>
      <c r="F4029" s="50"/>
    </row>
    <row r="4030" spans="1:6">
      <c r="A4030" s="50" t="s">
        <v>5229</v>
      </c>
      <c r="B4030" s="50"/>
      <c r="C4030" s="50" t="s">
        <v>1621</v>
      </c>
      <c r="D4030" s="50"/>
      <c r="E4030" s="50"/>
      <c r="F4030" s="50"/>
    </row>
    <row r="4031" spans="1:6">
      <c r="A4031" s="50" t="s">
        <v>5230</v>
      </c>
      <c r="B4031" s="50"/>
      <c r="C4031" s="50" t="s">
        <v>1621</v>
      </c>
      <c r="D4031" s="50"/>
      <c r="E4031" s="50"/>
      <c r="F4031" s="50"/>
    </row>
    <row r="4032" spans="1:6">
      <c r="A4032" s="50" t="s">
        <v>5231</v>
      </c>
      <c r="B4032" s="50"/>
      <c r="C4032" s="50" t="s">
        <v>1621</v>
      </c>
      <c r="D4032" s="50"/>
      <c r="E4032" s="50"/>
      <c r="F4032" s="50"/>
    </row>
    <row r="4033" spans="1:6">
      <c r="A4033" s="50" t="s">
        <v>5232</v>
      </c>
      <c r="B4033" s="50"/>
      <c r="C4033" s="50" t="s">
        <v>1621</v>
      </c>
      <c r="D4033" s="50"/>
      <c r="E4033" s="50"/>
      <c r="F4033" s="50"/>
    </row>
    <row r="4034" spans="1:6">
      <c r="A4034" s="50" t="s">
        <v>5233</v>
      </c>
      <c r="B4034" s="50"/>
      <c r="C4034" s="50" t="s">
        <v>4624</v>
      </c>
      <c r="D4034" s="50"/>
      <c r="E4034" s="50"/>
      <c r="F4034" s="50"/>
    </row>
    <row r="4035" spans="1:6">
      <c r="A4035" s="50" t="s">
        <v>5234</v>
      </c>
      <c r="B4035" s="50"/>
      <c r="C4035" s="50" t="s">
        <v>4624</v>
      </c>
      <c r="D4035" s="50"/>
      <c r="E4035" s="50"/>
      <c r="F4035" s="50"/>
    </row>
    <row r="4036" spans="1:6">
      <c r="A4036" s="50" t="s">
        <v>5235</v>
      </c>
      <c r="B4036" s="50"/>
      <c r="C4036" s="50" t="s">
        <v>4624</v>
      </c>
      <c r="D4036" s="50"/>
      <c r="E4036" s="50"/>
      <c r="F4036" s="50"/>
    </row>
    <row r="4037" spans="1:6">
      <c r="A4037" s="50" t="s">
        <v>5236</v>
      </c>
      <c r="B4037" s="50"/>
      <c r="C4037" s="50" t="s">
        <v>5237</v>
      </c>
      <c r="D4037" s="50"/>
      <c r="E4037" s="50"/>
      <c r="F4037" s="50"/>
    </row>
    <row r="4038" spans="1:6">
      <c r="A4038" s="50" t="s">
        <v>5238</v>
      </c>
      <c r="B4038" s="50"/>
      <c r="C4038" s="50" t="s">
        <v>5237</v>
      </c>
      <c r="D4038" s="50"/>
      <c r="E4038" s="50"/>
      <c r="F4038" s="50"/>
    </row>
    <row r="4039" spans="1:6">
      <c r="A4039" s="50" t="s">
        <v>5239</v>
      </c>
      <c r="B4039" s="50"/>
      <c r="C4039" s="50" t="s">
        <v>5237</v>
      </c>
      <c r="D4039" s="50"/>
      <c r="E4039" s="50"/>
      <c r="F4039" s="50"/>
    </row>
    <row r="4040" spans="1:6">
      <c r="A4040" s="50" t="s">
        <v>5240</v>
      </c>
      <c r="B4040" s="50"/>
      <c r="C4040" s="50" t="s">
        <v>1621</v>
      </c>
      <c r="D4040" s="50"/>
      <c r="E4040" s="50"/>
      <c r="F4040" s="50"/>
    </row>
    <row r="4041" spans="1:6">
      <c r="A4041" s="50" t="s">
        <v>5241</v>
      </c>
      <c r="B4041" s="50"/>
      <c r="C4041" s="50" t="s">
        <v>1621</v>
      </c>
      <c r="D4041" s="50"/>
      <c r="E4041" s="50"/>
      <c r="F4041" s="50"/>
    </row>
    <row r="4042" spans="1:6">
      <c r="A4042" s="50" t="s">
        <v>5242</v>
      </c>
      <c r="B4042" s="50"/>
      <c r="C4042" s="50" t="s">
        <v>1621</v>
      </c>
      <c r="D4042" s="50"/>
      <c r="E4042" s="50"/>
      <c r="F4042" s="50"/>
    </row>
    <row r="4043" spans="1:6">
      <c r="A4043" s="50" t="s">
        <v>5243</v>
      </c>
      <c r="B4043" s="50"/>
      <c r="C4043" s="50" t="s">
        <v>1621</v>
      </c>
      <c r="D4043" s="50"/>
      <c r="E4043" s="50"/>
      <c r="F4043" s="50"/>
    </row>
    <row r="4044" spans="1:6">
      <c r="A4044" s="50" t="s">
        <v>5244</v>
      </c>
      <c r="B4044" s="50"/>
      <c r="C4044" s="50" t="s">
        <v>1621</v>
      </c>
      <c r="D4044" s="50"/>
      <c r="E4044" s="50"/>
      <c r="F4044" s="50"/>
    </row>
    <row r="4045" spans="1:6">
      <c r="A4045" s="50" t="s">
        <v>5245</v>
      </c>
      <c r="B4045" s="50"/>
      <c r="C4045" s="50" t="s">
        <v>1621</v>
      </c>
      <c r="D4045" s="50"/>
      <c r="E4045" s="50"/>
      <c r="F4045" s="50"/>
    </row>
    <row r="4046" spans="1:6">
      <c r="A4046" s="50" t="s">
        <v>5246</v>
      </c>
      <c r="B4046" s="50"/>
      <c r="C4046" s="50" t="s">
        <v>1621</v>
      </c>
      <c r="D4046" s="50"/>
      <c r="E4046" s="50"/>
      <c r="F4046" s="50"/>
    </row>
    <row r="4047" spans="1:6">
      <c r="A4047" s="50" t="s">
        <v>5247</v>
      </c>
      <c r="B4047" s="50"/>
      <c r="C4047" s="50" t="s">
        <v>1621</v>
      </c>
      <c r="D4047" s="50"/>
      <c r="E4047" s="50"/>
      <c r="F4047" s="50"/>
    </row>
    <row r="4048" spans="1:6">
      <c r="A4048" s="50" t="s">
        <v>5248</v>
      </c>
      <c r="B4048" s="50"/>
      <c r="C4048" s="50" t="s">
        <v>1621</v>
      </c>
      <c r="D4048" s="50"/>
      <c r="E4048" s="50"/>
      <c r="F4048" s="50"/>
    </row>
    <row r="4049" spans="1:6">
      <c r="A4049" s="50" t="s">
        <v>5249</v>
      </c>
      <c r="B4049" s="50"/>
      <c r="C4049" s="50" t="s">
        <v>4624</v>
      </c>
      <c r="D4049" s="50"/>
      <c r="E4049" s="50"/>
      <c r="F4049" s="50"/>
    </row>
    <row r="4050" spans="1:6">
      <c r="A4050" s="50" t="s">
        <v>5250</v>
      </c>
      <c r="B4050" s="50"/>
      <c r="C4050" s="50" t="s">
        <v>4624</v>
      </c>
      <c r="D4050" s="50"/>
      <c r="E4050" s="50"/>
      <c r="F4050" s="50"/>
    </row>
    <row r="4051" spans="1:6">
      <c r="A4051" s="50" t="s">
        <v>5251</v>
      </c>
      <c r="B4051" s="50"/>
      <c r="C4051" s="50" t="s">
        <v>4624</v>
      </c>
      <c r="D4051" s="50"/>
      <c r="E4051" s="50"/>
      <c r="F4051" s="50"/>
    </row>
    <row r="4052" spans="1:6">
      <c r="A4052" s="50" t="s">
        <v>5252</v>
      </c>
      <c r="B4052" s="50"/>
      <c r="C4052" s="50" t="s">
        <v>4624</v>
      </c>
      <c r="D4052" s="50"/>
      <c r="E4052" s="50"/>
      <c r="F4052" s="50"/>
    </row>
    <row r="4053" spans="1:6">
      <c r="A4053" s="50" t="s">
        <v>5253</v>
      </c>
      <c r="B4053" s="50"/>
      <c r="C4053" s="50" t="s">
        <v>4624</v>
      </c>
      <c r="D4053" s="50"/>
      <c r="E4053" s="50"/>
      <c r="F4053" s="50"/>
    </row>
    <row r="4054" spans="1:6">
      <c r="A4054" s="50" t="s">
        <v>5254</v>
      </c>
      <c r="B4054" s="50"/>
      <c r="C4054" s="50" t="s">
        <v>4624</v>
      </c>
      <c r="D4054" s="50"/>
      <c r="E4054" s="50"/>
      <c r="F4054" s="50"/>
    </row>
    <row r="4055" spans="1:6">
      <c r="A4055" s="50" t="s">
        <v>5255</v>
      </c>
      <c r="B4055" s="50"/>
      <c r="C4055" s="50" t="s">
        <v>4624</v>
      </c>
      <c r="D4055" s="50"/>
      <c r="E4055" s="50"/>
      <c r="F4055" s="50"/>
    </row>
    <row r="4056" spans="1:6">
      <c r="A4056" s="50" t="s">
        <v>5256</v>
      </c>
      <c r="B4056" s="50"/>
      <c r="C4056" s="50"/>
      <c r="D4056" s="50" t="s">
        <v>1260</v>
      </c>
      <c r="E4056" s="50"/>
      <c r="F4056" s="50"/>
    </row>
    <row r="4057" spans="1:6">
      <c r="A4057" s="50" t="s">
        <v>5257</v>
      </c>
      <c r="B4057" s="50"/>
      <c r="C4057" s="50"/>
      <c r="D4057" s="50" t="s">
        <v>1301</v>
      </c>
      <c r="E4057" s="50"/>
      <c r="F4057" s="50"/>
    </row>
    <row r="4058" spans="1:6">
      <c r="A4058" s="50" t="s">
        <v>610</v>
      </c>
      <c r="B4058" s="50"/>
      <c r="C4058" s="50"/>
      <c r="D4058" s="50" t="s">
        <v>3384</v>
      </c>
      <c r="E4058" s="50"/>
      <c r="F4058" s="50"/>
    </row>
    <row r="4059" spans="1:6">
      <c r="A4059" s="50" t="s">
        <v>5258</v>
      </c>
      <c r="B4059" s="50"/>
      <c r="C4059" s="50"/>
      <c r="D4059" s="50" t="s">
        <v>2464</v>
      </c>
      <c r="E4059" s="50"/>
      <c r="F4059" s="50"/>
    </row>
    <row r="4060" spans="1:6">
      <c r="A4060" s="50" t="s">
        <v>5259</v>
      </c>
      <c r="B4060" s="50"/>
      <c r="C4060" s="50"/>
      <c r="D4060" s="50" t="s">
        <v>2414</v>
      </c>
      <c r="E4060" s="50"/>
      <c r="F4060" s="50"/>
    </row>
    <row r="4061" spans="1:6">
      <c r="A4061" s="50" t="s">
        <v>5260</v>
      </c>
      <c r="B4061" s="50"/>
      <c r="C4061" s="50"/>
      <c r="D4061" s="50" t="s">
        <v>2464</v>
      </c>
      <c r="E4061" s="50"/>
      <c r="F4061" s="50"/>
    </row>
    <row r="4062" spans="1:6">
      <c r="A4062" s="50" t="s">
        <v>5261</v>
      </c>
      <c r="B4062" s="50"/>
      <c r="C4062" s="50"/>
      <c r="D4062" s="50" t="s">
        <v>2464</v>
      </c>
      <c r="E4062" s="50"/>
      <c r="F4062" s="50"/>
    </row>
    <row r="4063" spans="1:6">
      <c r="A4063" s="50" t="s">
        <v>5262</v>
      </c>
      <c r="B4063" s="50"/>
      <c r="C4063" s="50"/>
      <c r="D4063" s="50" t="s">
        <v>1260</v>
      </c>
      <c r="E4063" s="50"/>
      <c r="F4063" s="50"/>
    </row>
    <row r="4064" spans="1:6">
      <c r="A4064" s="50" t="s">
        <v>5263</v>
      </c>
      <c r="B4064" s="50"/>
      <c r="C4064" s="50"/>
      <c r="D4064" s="50" t="s">
        <v>3384</v>
      </c>
      <c r="E4064" s="50"/>
      <c r="F4064" s="50"/>
    </row>
    <row r="4065" spans="1:6">
      <c r="A4065" s="50" t="s">
        <v>5264</v>
      </c>
      <c r="B4065" s="50"/>
      <c r="C4065" s="50"/>
      <c r="D4065" s="50" t="s">
        <v>1110</v>
      </c>
      <c r="E4065" s="50"/>
      <c r="F4065" s="50"/>
    </row>
    <row r="4066" spans="1:6">
      <c r="A4066" s="50" t="s">
        <v>5265</v>
      </c>
      <c r="B4066" s="50"/>
      <c r="C4066" s="50"/>
      <c r="D4066" s="50" t="s">
        <v>1399</v>
      </c>
      <c r="E4066" s="50"/>
      <c r="F4066" s="50"/>
    </row>
    <row r="4067" spans="1:6">
      <c r="A4067" s="50" t="s">
        <v>5266</v>
      </c>
      <c r="B4067" s="50"/>
      <c r="C4067" s="50"/>
      <c r="D4067" s="50" t="s">
        <v>1399</v>
      </c>
      <c r="E4067" s="50"/>
      <c r="F4067" s="50"/>
    </row>
    <row r="4068" spans="1:6">
      <c r="A4068" s="50" t="s">
        <v>5267</v>
      </c>
      <c r="B4068" s="50"/>
      <c r="C4068" s="50"/>
      <c r="D4068" s="50" t="s">
        <v>1399</v>
      </c>
      <c r="E4068" s="50"/>
      <c r="F4068" s="50"/>
    </row>
    <row r="4069" spans="1:6">
      <c r="A4069" s="50" t="s">
        <v>5268</v>
      </c>
      <c r="B4069" s="50"/>
      <c r="C4069" s="50"/>
      <c r="D4069" s="50" t="s">
        <v>1399</v>
      </c>
      <c r="E4069" s="50"/>
      <c r="F4069" s="50"/>
    </row>
    <row r="4070" spans="1:6">
      <c r="A4070" s="50" t="s">
        <v>5269</v>
      </c>
      <c r="B4070" s="50"/>
      <c r="C4070" s="50"/>
      <c r="D4070" s="50" t="s">
        <v>1399</v>
      </c>
      <c r="E4070" s="50"/>
      <c r="F4070" s="50"/>
    </row>
    <row r="4071" spans="1:6">
      <c r="A4071" s="50" t="s">
        <v>5270</v>
      </c>
      <c r="B4071" s="50"/>
      <c r="C4071" s="50"/>
      <c r="D4071" s="50" t="s">
        <v>2819</v>
      </c>
      <c r="E4071" s="50"/>
      <c r="F4071" s="50"/>
    </row>
    <row r="4072" spans="1:6">
      <c r="A4072" s="50" t="s">
        <v>5271</v>
      </c>
      <c r="B4072" s="50"/>
      <c r="C4072" s="50"/>
      <c r="D4072" s="50" t="s">
        <v>3129</v>
      </c>
      <c r="E4072" s="50"/>
      <c r="F4072" s="50"/>
    </row>
    <row r="4073" spans="1:6">
      <c r="A4073" s="50" t="s">
        <v>5272</v>
      </c>
      <c r="B4073" s="50"/>
      <c r="C4073" s="50"/>
      <c r="D4073" s="50" t="s">
        <v>3129</v>
      </c>
      <c r="E4073" s="50"/>
      <c r="F4073" s="50"/>
    </row>
    <row r="4074" spans="1:6">
      <c r="A4074" s="50" t="s">
        <v>5273</v>
      </c>
      <c r="B4074" s="50"/>
      <c r="C4074" s="50"/>
      <c r="D4074" s="50" t="s">
        <v>3129</v>
      </c>
      <c r="E4074" s="50"/>
      <c r="F4074" s="50"/>
    </row>
    <row r="4075" spans="1:6">
      <c r="A4075" s="50" t="s">
        <v>5274</v>
      </c>
      <c r="B4075" s="50"/>
      <c r="C4075" s="50"/>
      <c r="D4075" s="50" t="s">
        <v>1110</v>
      </c>
      <c r="E4075" s="50"/>
      <c r="F4075" s="50"/>
    </row>
    <row r="4076" spans="1:6">
      <c r="A4076" s="50" t="s">
        <v>5275</v>
      </c>
      <c r="B4076" s="50"/>
      <c r="C4076" s="50"/>
      <c r="D4076" s="50" t="s">
        <v>2464</v>
      </c>
      <c r="E4076" s="50"/>
      <c r="F4076" s="50"/>
    </row>
    <row r="4077" spans="1:6">
      <c r="A4077" s="50" t="s">
        <v>5276</v>
      </c>
      <c r="B4077" s="50"/>
      <c r="C4077" s="50"/>
      <c r="D4077" s="50" t="s">
        <v>1110</v>
      </c>
      <c r="E4077" s="50"/>
      <c r="F4077" s="50"/>
    </row>
    <row r="4078" spans="1:6">
      <c r="A4078" s="50" t="s">
        <v>5277</v>
      </c>
      <c r="B4078" s="50"/>
      <c r="C4078" s="50"/>
      <c r="D4078" s="50" t="s">
        <v>2819</v>
      </c>
      <c r="E4078" s="50"/>
      <c r="F4078" s="50"/>
    </row>
    <row r="4079" spans="1:6">
      <c r="A4079" s="50" t="s">
        <v>5278</v>
      </c>
      <c r="B4079" s="50"/>
      <c r="C4079" s="50"/>
      <c r="D4079" s="50" t="s">
        <v>1110</v>
      </c>
      <c r="E4079" s="50"/>
      <c r="F4079" s="50"/>
    </row>
    <row r="4080" spans="1:6">
      <c r="A4080" s="50" t="s">
        <v>5279</v>
      </c>
      <c r="B4080" s="50"/>
      <c r="C4080" s="50"/>
      <c r="D4080" s="50" t="s">
        <v>1399</v>
      </c>
      <c r="E4080" s="50"/>
      <c r="F4080" s="50"/>
    </row>
    <row r="4081" spans="1:6">
      <c r="A4081" s="50" t="s">
        <v>5280</v>
      </c>
      <c r="B4081" s="50"/>
      <c r="C4081" s="50"/>
      <c r="D4081" s="50" t="s">
        <v>2819</v>
      </c>
      <c r="E4081" s="50"/>
      <c r="F4081" s="50"/>
    </row>
    <row r="4082" spans="1:6">
      <c r="A4082" s="50" t="s">
        <v>5281</v>
      </c>
      <c r="B4082" s="50"/>
      <c r="C4082" s="50"/>
      <c r="D4082" s="50" t="s">
        <v>3384</v>
      </c>
      <c r="E4082" s="50"/>
      <c r="F4082" s="50"/>
    </row>
    <row r="4083" spans="1:6">
      <c r="A4083" s="50" t="s">
        <v>5282</v>
      </c>
      <c r="B4083" s="50"/>
      <c r="C4083" s="50"/>
      <c r="D4083" s="50" t="s">
        <v>3260</v>
      </c>
      <c r="E4083" s="50"/>
      <c r="F4083" s="50"/>
    </row>
    <row r="4084" spans="1:6">
      <c r="A4084" s="50" t="s">
        <v>5283</v>
      </c>
      <c r="B4084" s="50"/>
      <c r="C4084" s="50"/>
      <c r="D4084" s="50" t="s">
        <v>1154</v>
      </c>
      <c r="E4084" s="50"/>
      <c r="F4084" s="50"/>
    </row>
    <row r="4085" spans="1:6">
      <c r="A4085" s="50" t="s">
        <v>5284</v>
      </c>
      <c r="B4085" s="50"/>
      <c r="C4085" s="50"/>
      <c r="D4085" s="50" t="s">
        <v>1110</v>
      </c>
      <c r="E4085" s="50"/>
      <c r="F4085" s="50"/>
    </row>
    <row r="4086" spans="1:6">
      <c r="A4086" s="50" t="s">
        <v>5285</v>
      </c>
      <c r="B4086" s="50"/>
      <c r="C4086" s="50"/>
      <c r="D4086" s="50" t="s">
        <v>3260</v>
      </c>
      <c r="E4086" s="50"/>
      <c r="F4086" s="50"/>
    </row>
    <row r="4087" spans="1:6">
      <c r="A4087" s="50" t="s">
        <v>5286</v>
      </c>
      <c r="B4087" s="50"/>
      <c r="C4087" s="50"/>
      <c r="D4087" s="50" t="s">
        <v>1395</v>
      </c>
      <c r="E4087" s="50"/>
      <c r="F4087" s="50"/>
    </row>
    <row r="4088" spans="1:6">
      <c r="A4088" s="50" t="s">
        <v>5287</v>
      </c>
      <c r="B4088" s="50"/>
      <c r="C4088" s="50"/>
      <c r="D4088" s="50" t="s">
        <v>2414</v>
      </c>
      <c r="E4088" s="50"/>
      <c r="F4088" s="50"/>
    </row>
    <row r="4089" spans="1:6">
      <c r="A4089" s="50" t="s">
        <v>5288</v>
      </c>
      <c r="B4089" s="50"/>
      <c r="C4089" s="50"/>
      <c r="D4089" s="50" t="s">
        <v>2414</v>
      </c>
      <c r="E4089" s="50"/>
      <c r="F4089" s="50"/>
    </row>
    <row r="4090" spans="1:6">
      <c r="A4090" s="50" t="s">
        <v>5289</v>
      </c>
      <c r="B4090" s="50"/>
      <c r="C4090" s="50"/>
      <c r="D4090" s="50" t="s">
        <v>1395</v>
      </c>
      <c r="E4090" s="50"/>
      <c r="F4090" s="50"/>
    </row>
    <row r="4091" spans="1:6">
      <c r="A4091" s="50" t="s">
        <v>5290</v>
      </c>
      <c r="B4091" s="50"/>
      <c r="C4091" s="50"/>
      <c r="D4091" s="50" t="s">
        <v>2464</v>
      </c>
      <c r="E4091" s="50"/>
      <c r="F4091" s="50"/>
    </row>
    <row r="4092" spans="1:6">
      <c r="A4092" s="50" t="s">
        <v>5291</v>
      </c>
      <c r="B4092" s="50"/>
      <c r="C4092" s="50"/>
      <c r="D4092" s="50" t="s">
        <v>3384</v>
      </c>
      <c r="E4092" s="50"/>
      <c r="F4092" s="50"/>
    </row>
    <row r="4093" spans="1:6">
      <c r="A4093" s="50" t="s">
        <v>5292</v>
      </c>
      <c r="B4093" s="50"/>
      <c r="C4093" s="50"/>
      <c r="D4093" s="50" t="s">
        <v>3384</v>
      </c>
      <c r="E4093" s="50"/>
      <c r="F4093" s="50"/>
    </row>
    <row r="4094" spans="1:6">
      <c r="A4094" s="50" t="s">
        <v>5293</v>
      </c>
      <c r="B4094" s="50"/>
      <c r="C4094" s="50"/>
      <c r="D4094" s="50" t="s">
        <v>3384</v>
      </c>
      <c r="E4094" s="50"/>
      <c r="F4094" s="50"/>
    </row>
    <row r="4095" spans="1:6">
      <c r="A4095" s="50" t="s">
        <v>5294</v>
      </c>
      <c r="B4095" s="50"/>
      <c r="C4095" s="50"/>
      <c r="D4095" s="50" t="s">
        <v>3384</v>
      </c>
      <c r="E4095" s="50"/>
      <c r="F4095" s="50"/>
    </row>
    <row r="4096" spans="1:6">
      <c r="A4096" s="50" t="s">
        <v>5295</v>
      </c>
      <c r="B4096" s="50"/>
      <c r="C4096" s="50"/>
      <c r="D4096" s="50" t="s">
        <v>3384</v>
      </c>
      <c r="E4096" s="50"/>
      <c r="F4096" s="50"/>
    </row>
    <row r="4097" spans="1:6">
      <c r="A4097" s="50" t="s">
        <v>5296</v>
      </c>
      <c r="B4097" s="50"/>
      <c r="C4097" s="50"/>
      <c r="D4097" s="50" t="s">
        <v>2414</v>
      </c>
      <c r="E4097" s="50"/>
      <c r="F4097" s="50"/>
    </row>
    <row r="4098" spans="1:6">
      <c r="A4098" s="50" t="s">
        <v>5297</v>
      </c>
      <c r="B4098" s="50"/>
      <c r="C4098" s="50"/>
      <c r="D4098" s="50" t="s">
        <v>2414</v>
      </c>
      <c r="E4098" s="50"/>
      <c r="F4098" s="50"/>
    </row>
    <row r="4099" spans="1:6">
      <c r="A4099" s="50" t="s">
        <v>5298</v>
      </c>
      <c r="B4099" s="50"/>
      <c r="C4099" s="50"/>
      <c r="D4099" s="50" t="s">
        <v>1154</v>
      </c>
      <c r="E4099" s="50"/>
      <c r="F4099" s="50"/>
    </row>
    <row r="4100" spans="1:6">
      <c r="A4100" s="50" t="s">
        <v>5299</v>
      </c>
      <c r="B4100" s="50"/>
      <c r="C4100" s="50"/>
      <c r="D4100" s="50" t="s">
        <v>3129</v>
      </c>
      <c r="E4100" s="50"/>
      <c r="F4100" s="50"/>
    </row>
    <row r="4101" spans="1:6">
      <c r="A4101" s="50" t="s">
        <v>5300</v>
      </c>
      <c r="B4101" s="50"/>
      <c r="C4101" s="50"/>
      <c r="D4101" s="50" t="s">
        <v>3129</v>
      </c>
      <c r="E4101" s="50"/>
      <c r="F4101" s="50"/>
    </row>
    <row r="4102" spans="1:6">
      <c r="A4102" s="50" t="s">
        <v>5301</v>
      </c>
      <c r="B4102" s="50"/>
      <c r="C4102" s="50"/>
      <c r="D4102" s="50" t="s">
        <v>3384</v>
      </c>
      <c r="E4102" s="50"/>
      <c r="F4102" s="50"/>
    </row>
    <row r="4103" spans="1:6">
      <c r="A4103" s="50" t="s">
        <v>5302</v>
      </c>
      <c r="B4103" s="50"/>
      <c r="C4103" s="50"/>
      <c r="D4103" s="50" t="s">
        <v>2414</v>
      </c>
      <c r="E4103" s="50"/>
      <c r="F4103" s="50"/>
    </row>
    <row r="4104" spans="1:6">
      <c r="A4104" s="50" t="s">
        <v>5303</v>
      </c>
      <c r="B4104" s="50"/>
      <c r="C4104" s="50"/>
      <c r="D4104" s="50" t="s">
        <v>1399</v>
      </c>
      <c r="E4104" s="50"/>
      <c r="F4104" s="50"/>
    </row>
    <row r="4105" spans="1:6">
      <c r="A4105" s="50" t="s">
        <v>5304</v>
      </c>
      <c r="B4105" s="50"/>
      <c r="C4105" s="50"/>
      <c r="D4105" s="50" t="s">
        <v>1399</v>
      </c>
      <c r="E4105" s="50"/>
      <c r="F4105" s="50"/>
    </row>
    <row r="4106" spans="1:6">
      <c r="A4106" s="50" t="s">
        <v>5305</v>
      </c>
      <c r="B4106" s="50"/>
      <c r="C4106" s="50"/>
      <c r="D4106" s="50" t="s">
        <v>2414</v>
      </c>
      <c r="E4106" s="50"/>
      <c r="F4106" s="50"/>
    </row>
    <row r="4107" spans="1:6">
      <c r="A4107" s="50" t="s">
        <v>5306</v>
      </c>
      <c r="B4107" s="50"/>
      <c r="C4107" s="50"/>
      <c r="D4107" s="50" t="s">
        <v>2414</v>
      </c>
      <c r="E4107" s="50"/>
      <c r="F4107" s="50"/>
    </row>
    <row r="4108" spans="1:6">
      <c r="A4108" s="50" t="s">
        <v>5307</v>
      </c>
      <c r="B4108" s="50"/>
      <c r="C4108" s="50"/>
      <c r="D4108" s="50" t="s">
        <v>2819</v>
      </c>
      <c r="E4108" s="50"/>
      <c r="F4108" s="50"/>
    </row>
    <row r="4109" spans="1:6">
      <c r="A4109" s="50" t="s">
        <v>5308</v>
      </c>
      <c r="B4109" s="50"/>
      <c r="C4109" s="50"/>
      <c r="D4109" s="50" t="s">
        <v>2819</v>
      </c>
      <c r="E4109" s="50"/>
      <c r="F4109" s="50"/>
    </row>
    <row r="4110" spans="1:6">
      <c r="A4110" s="50" t="s">
        <v>5309</v>
      </c>
      <c r="B4110" s="50"/>
      <c r="C4110" s="50"/>
      <c r="D4110" s="50" t="s">
        <v>2819</v>
      </c>
      <c r="E4110" s="50"/>
      <c r="F4110" s="50"/>
    </row>
    <row r="4111" spans="1:6">
      <c r="A4111" s="50" t="s">
        <v>5310</v>
      </c>
      <c r="B4111" s="50"/>
      <c r="C4111" s="50"/>
      <c r="D4111" s="50" t="s">
        <v>2819</v>
      </c>
      <c r="E4111" s="50"/>
      <c r="F4111" s="50"/>
    </row>
    <row r="4112" spans="1:6">
      <c r="A4112" s="50" t="s">
        <v>5311</v>
      </c>
      <c r="B4112" s="50"/>
      <c r="C4112" s="50"/>
      <c r="D4112" s="50" t="s">
        <v>1260</v>
      </c>
      <c r="E4112" s="50"/>
      <c r="F4112" s="50"/>
    </row>
    <row r="4113" spans="1:6">
      <c r="A4113" s="50" t="s">
        <v>5312</v>
      </c>
      <c r="B4113" s="50"/>
      <c r="C4113" s="50"/>
      <c r="D4113" s="50" t="s">
        <v>1395</v>
      </c>
      <c r="E4113" s="50"/>
      <c r="F4113" s="50"/>
    </row>
    <row r="4114" spans="1:6">
      <c r="A4114" s="50" t="s">
        <v>5313</v>
      </c>
      <c r="B4114" s="50"/>
      <c r="C4114" s="50"/>
      <c r="D4114" s="50" t="s">
        <v>2819</v>
      </c>
      <c r="E4114" s="50"/>
      <c r="F4114" s="50"/>
    </row>
    <row r="4115" spans="1:6">
      <c r="A4115" s="50" t="s">
        <v>5314</v>
      </c>
      <c r="B4115" s="50"/>
      <c r="C4115" s="50"/>
      <c r="D4115" s="50" t="s">
        <v>1260</v>
      </c>
      <c r="E4115" s="50"/>
      <c r="F4115" s="50"/>
    </row>
    <row r="4116" spans="1:6">
      <c r="A4116" s="50" t="s">
        <v>5315</v>
      </c>
      <c r="B4116" s="50"/>
      <c r="C4116" s="50"/>
      <c r="D4116" s="50" t="s">
        <v>2464</v>
      </c>
      <c r="E4116" s="50"/>
      <c r="F4116" s="50"/>
    </row>
    <row r="4117" spans="1:6">
      <c r="A4117" s="50" t="s">
        <v>5316</v>
      </c>
      <c r="B4117" s="50"/>
      <c r="C4117" s="50"/>
      <c r="D4117" s="50" t="s">
        <v>2819</v>
      </c>
      <c r="E4117" s="50"/>
      <c r="F4117" s="50"/>
    </row>
    <row r="4118" spans="1:6">
      <c r="A4118" s="50" t="s">
        <v>5317</v>
      </c>
      <c r="B4118" s="50"/>
      <c r="C4118" s="50"/>
      <c r="D4118" s="50" t="s">
        <v>1110</v>
      </c>
      <c r="E4118" s="50"/>
      <c r="F4118" s="50"/>
    </row>
    <row r="4119" spans="1:6">
      <c r="A4119" s="50" t="s">
        <v>5318</v>
      </c>
      <c r="B4119" s="50"/>
      <c r="C4119" s="50"/>
      <c r="D4119" s="50" t="s">
        <v>1110</v>
      </c>
      <c r="E4119" s="50"/>
      <c r="F4119" s="50"/>
    </row>
    <row r="4120" spans="1:6">
      <c r="A4120" s="50" t="s">
        <v>5319</v>
      </c>
      <c r="B4120" s="50"/>
      <c r="C4120" s="50"/>
      <c r="D4120" s="50" t="s">
        <v>1110</v>
      </c>
      <c r="E4120" s="50"/>
      <c r="F4120" s="50"/>
    </row>
    <row r="4121" spans="1:6">
      <c r="A4121" s="50" t="s">
        <v>5320</v>
      </c>
      <c r="B4121" s="50"/>
      <c r="C4121" s="50"/>
      <c r="D4121" s="50" t="s">
        <v>1110</v>
      </c>
      <c r="E4121" s="50"/>
      <c r="F4121" s="50"/>
    </row>
    <row r="4122" spans="1:6">
      <c r="A4122" s="50" t="s">
        <v>5321</v>
      </c>
      <c r="B4122" s="50"/>
      <c r="C4122" s="50"/>
      <c r="D4122" s="50" t="s">
        <v>1110</v>
      </c>
      <c r="E4122" s="50"/>
      <c r="F4122" s="50"/>
    </row>
    <row r="4123" spans="1:6">
      <c r="A4123" s="50" t="s">
        <v>5322</v>
      </c>
      <c r="B4123" s="50"/>
      <c r="C4123" s="50"/>
      <c r="D4123" s="50" t="s">
        <v>1110</v>
      </c>
      <c r="E4123" s="50"/>
      <c r="F4123" s="50"/>
    </row>
    <row r="4124" spans="1:6">
      <c r="A4124" s="50" t="s">
        <v>5323</v>
      </c>
      <c r="B4124" s="50"/>
      <c r="C4124" s="50"/>
      <c r="D4124" s="50" t="s">
        <v>2819</v>
      </c>
      <c r="E4124" s="50"/>
      <c r="F4124" s="50"/>
    </row>
    <row r="4125" spans="1:6">
      <c r="A4125" s="50" t="s">
        <v>5324</v>
      </c>
      <c r="B4125" s="50"/>
      <c r="C4125" s="50"/>
      <c r="D4125" s="50" t="s">
        <v>1260</v>
      </c>
      <c r="E4125" s="50"/>
      <c r="F4125" s="50"/>
    </row>
    <row r="4126" spans="1:6">
      <c r="A4126" s="50" t="s">
        <v>5325</v>
      </c>
      <c r="B4126" s="50"/>
      <c r="C4126" s="50"/>
      <c r="D4126" s="50" t="s">
        <v>3384</v>
      </c>
      <c r="E4126" s="50"/>
      <c r="F4126" s="50"/>
    </row>
    <row r="4127" spans="1:6">
      <c r="A4127" s="50" t="s">
        <v>5326</v>
      </c>
      <c r="B4127" s="50"/>
      <c r="C4127" s="50"/>
      <c r="D4127" s="50" t="s">
        <v>3384</v>
      </c>
      <c r="E4127" s="50"/>
      <c r="F4127" s="50"/>
    </row>
    <row r="4128" spans="1:6">
      <c r="A4128" s="50" t="s">
        <v>5327</v>
      </c>
      <c r="B4128" s="50"/>
      <c r="C4128" s="50"/>
      <c r="D4128" s="50" t="s">
        <v>2799</v>
      </c>
      <c r="E4128" s="50"/>
      <c r="F4128" s="50"/>
    </row>
    <row r="4129" spans="1:6">
      <c r="A4129" s="50" t="s">
        <v>5328</v>
      </c>
      <c r="B4129" s="50"/>
      <c r="C4129" s="50"/>
      <c r="D4129" s="50" t="s">
        <v>2819</v>
      </c>
      <c r="E4129" s="50"/>
      <c r="F4129" s="50"/>
    </row>
    <row r="4130" spans="1:6">
      <c r="A4130" s="50" t="s">
        <v>5329</v>
      </c>
      <c r="B4130" s="50"/>
      <c r="C4130" s="50"/>
      <c r="D4130" s="50" t="s">
        <v>2414</v>
      </c>
      <c r="E4130" s="50"/>
      <c r="F4130" s="50"/>
    </row>
    <row r="4131" spans="1:6">
      <c r="A4131" s="50" t="s">
        <v>5330</v>
      </c>
      <c r="B4131" s="50"/>
      <c r="C4131" s="50"/>
      <c r="D4131" s="50" t="s">
        <v>1395</v>
      </c>
      <c r="E4131" s="50"/>
      <c r="F4131" s="50"/>
    </row>
    <row r="4132" spans="1:6">
      <c r="A4132" s="50" t="s">
        <v>5331</v>
      </c>
      <c r="B4132" s="50"/>
      <c r="C4132" s="50"/>
      <c r="D4132" s="50" t="s">
        <v>1154</v>
      </c>
      <c r="E4132" s="50"/>
      <c r="F4132" s="50"/>
    </row>
    <row r="4133" spans="1:6">
      <c r="A4133" s="50" t="s">
        <v>5332</v>
      </c>
      <c r="B4133" s="50"/>
      <c r="C4133" s="50"/>
      <c r="D4133" s="50" t="s">
        <v>1154</v>
      </c>
      <c r="E4133" s="50"/>
      <c r="F4133" s="50"/>
    </row>
    <row r="4134" spans="1:6">
      <c r="A4134" s="50" t="s">
        <v>5333</v>
      </c>
      <c r="B4134" s="50"/>
      <c r="C4134" s="50"/>
      <c r="D4134" s="50" t="s">
        <v>1395</v>
      </c>
      <c r="E4134" s="50"/>
      <c r="F4134" s="50"/>
    </row>
    <row r="4135" spans="1:6">
      <c r="A4135" s="50" t="s">
        <v>5334</v>
      </c>
      <c r="B4135" s="50"/>
      <c r="C4135" s="50"/>
      <c r="D4135" s="50" t="s">
        <v>2819</v>
      </c>
      <c r="E4135" s="50"/>
      <c r="F4135" s="50"/>
    </row>
    <row r="4136" spans="1:6">
      <c r="A4136" s="50" t="s">
        <v>5335</v>
      </c>
      <c r="B4136" s="50"/>
      <c r="C4136" s="50"/>
      <c r="D4136" s="50" t="s">
        <v>2819</v>
      </c>
      <c r="E4136" s="50"/>
      <c r="F4136" s="50"/>
    </row>
    <row r="4137" spans="1:6">
      <c r="A4137" s="50" t="s">
        <v>5336</v>
      </c>
      <c r="B4137" s="50"/>
      <c r="C4137" s="50"/>
      <c r="D4137" s="50" t="s">
        <v>2819</v>
      </c>
      <c r="E4137" s="50"/>
      <c r="F4137" s="50"/>
    </row>
    <row r="4138" spans="1:6">
      <c r="A4138" s="50" t="s">
        <v>5337</v>
      </c>
      <c r="B4138" s="50"/>
      <c r="C4138" s="50"/>
      <c r="D4138" s="50" t="s">
        <v>1154</v>
      </c>
      <c r="E4138" s="50"/>
      <c r="F4138" s="50"/>
    </row>
    <row r="4139" spans="1:6">
      <c r="A4139" s="50" t="s">
        <v>5338</v>
      </c>
      <c r="B4139" s="50"/>
      <c r="C4139" s="50"/>
      <c r="D4139" s="50" t="s">
        <v>1154</v>
      </c>
      <c r="E4139" s="50"/>
      <c r="F4139" s="50"/>
    </row>
    <row r="4140" spans="1:6">
      <c r="A4140" s="50" t="s">
        <v>5339</v>
      </c>
      <c r="B4140" s="50"/>
      <c r="C4140" s="50"/>
      <c r="D4140" s="50" t="s">
        <v>1260</v>
      </c>
      <c r="E4140" s="50"/>
      <c r="F4140" s="50"/>
    </row>
    <row r="4141" spans="1:6">
      <c r="A4141" s="50" t="s">
        <v>5340</v>
      </c>
      <c r="B4141" s="50"/>
      <c r="C4141" s="50"/>
      <c r="D4141" s="50" t="s">
        <v>1154</v>
      </c>
      <c r="E4141" s="50"/>
      <c r="F4141" s="50"/>
    </row>
    <row r="4142" spans="1:6">
      <c r="A4142" s="50" t="s">
        <v>5341</v>
      </c>
      <c r="B4142" s="50"/>
      <c r="C4142" s="50"/>
      <c r="D4142" s="50" t="s">
        <v>1154</v>
      </c>
      <c r="E4142" s="50"/>
      <c r="F4142" s="50"/>
    </row>
    <row r="4143" spans="1:6">
      <c r="A4143" s="50" t="s">
        <v>5342</v>
      </c>
      <c r="B4143" s="50"/>
      <c r="C4143" s="50"/>
      <c r="D4143" s="50" t="s">
        <v>3260</v>
      </c>
      <c r="E4143" s="50"/>
      <c r="F4143" s="50"/>
    </row>
    <row r="4144" spans="1:6">
      <c r="A4144" s="50" t="s">
        <v>5343</v>
      </c>
      <c r="B4144" s="50"/>
      <c r="C4144" s="50"/>
      <c r="D4144" s="50" t="s">
        <v>1590</v>
      </c>
      <c r="E4144" s="50"/>
      <c r="F4144" s="50"/>
    </row>
    <row r="4145" spans="1:6">
      <c r="A4145" s="50" t="s">
        <v>5344</v>
      </c>
      <c r="B4145" s="50"/>
      <c r="C4145" s="50"/>
      <c r="D4145" s="50" t="s">
        <v>1590</v>
      </c>
      <c r="E4145" s="50"/>
      <c r="F4145" s="50"/>
    </row>
    <row r="4146" spans="1:6">
      <c r="A4146" s="50" t="s">
        <v>5345</v>
      </c>
      <c r="B4146" s="50"/>
      <c r="C4146" s="50"/>
      <c r="D4146" s="50" t="s">
        <v>1590</v>
      </c>
      <c r="E4146" s="50"/>
      <c r="F4146" s="50"/>
    </row>
    <row r="4147" spans="1:6">
      <c r="A4147" s="50" t="s">
        <v>5346</v>
      </c>
      <c r="B4147" s="50"/>
      <c r="C4147" s="50"/>
      <c r="D4147" s="50" t="s">
        <v>1590</v>
      </c>
      <c r="E4147" s="50"/>
      <c r="F4147" s="50"/>
    </row>
    <row r="4148" spans="1:6">
      <c r="A4148" s="50" t="s">
        <v>5347</v>
      </c>
      <c r="B4148" s="50"/>
      <c r="C4148" s="50"/>
      <c r="D4148" s="50" t="s">
        <v>1590</v>
      </c>
      <c r="E4148" s="50"/>
      <c r="F4148" s="50"/>
    </row>
    <row r="4149" spans="1:6">
      <c r="A4149" s="50" t="s">
        <v>5348</v>
      </c>
      <c r="B4149" s="50"/>
      <c r="C4149" s="50"/>
      <c r="D4149" s="50" t="s">
        <v>1590</v>
      </c>
      <c r="E4149" s="50"/>
      <c r="F4149" s="50"/>
    </row>
    <row r="4150" spans="1:6">
      <c r="A4150" s="50" t="s">
        <v>5349</v>
      </c>
      <c r="B4150" s="50"/>
      <c r="C4150" s="50"/>
      <c r="D4150" s="50" t="s">
        <v>1590</v>
      </c>
      <c r="E4150" s="50"/>
      <c r="F4150" s="50"/>
    </row>
    <row r="4151" spans="1:6">
      <c r="A4151" s="50" t="s">
        <v>5350</v>
      </c>
      <c r="B4151" s="50"/>
      <c r="C4151" s="50"/>
      <c r="D4151" s="50" t="s">
        <v>1590</v>
      </c>
      <c r="E4151" s="50"/>
      <c r="F4151" s="50"/>
    </row>
    <row r="4152" spans="1:6">
      <c r="A4152" s="50" t="s">
        <v>5351</v>
      </c>
      <c r="B4152" s="50"/>
      <c r="C4152" s="50"/>
      <c r="D4152" s="50" t="s">
        <v>2257</v>
      </c>
      <c r="E4152" s="50"/>
      <c r="F4152" s="50"/>
    </row>
    <row r="4153" spans="1:6">
      <c r="A4153" s="50" t="s">
        <v>5352</v>
      </c>
      <c r="B4153" s="50"/>
      <c r="C4153" s="50"/>
      <c r="D4153" s="50" t="s">
        <v>3384</v>
      </c>
      <c r="E4153" s="50"/>
      <c r="F4153" s="50"/>
    </row>
    <row r="4154" spans="1:6">
      <c r="A4154" s="50" t="s">
        <v>5353</v>
      </c>
      <c r="B4154" s="50"/>
      <c r="C4154" s="50"/>
      <c r="D4154" s="50" t="s">
        <v>2257</v>
      </c>
      <c r="E4154" s="50"/>
      <c r="F4154" s="50"/>
    </row>
    <row r="4155" spans="1:6">
      <c r="A4155" s="50" t="s">
        <v>5354</v>
      </c>
      <c r="B4155" s="50"/>
      <c r="C4155" s="50"/>
      <c r="D4155" s="50" t="s">
        <v>1590</v>
      </c>
      <c r="E4155" s="50"/>
      <c r="F4155" s="50"/>
    </row>
    <row r="4156" spans="1:6">
      <c r="A4156" s="50" t="s">
        <v>5355</v>
      </c>
      <c r="B4156" s="50"/>
      <c r="C4156" s="50"/>
      <c r="D4156" s="50" t="s">
        <v>1590</v>
      </c>
      <c r="E4156" s="50"/>
      <c r="F4156" s="50"/>
    </row>
    <row r="4157" spans="1:6">
      <c r="A4157" s="50" t="s">
        <v>5356</v>
      </c>
      <c r="B4157" s="50"/>
      <c r="C4157" s="50"/>
      <c r="D4157" s="50" t="s">
        <v>1590</v>
      </c>
      <c r="E4157" s="50"/>
      <c r="F4157" s="50"/>
    </row>
    <row r="4158" spans="1:6">
      <c r="A4158" s="50" t="s">
        <v>5357</v>
      </c>
      <c r="B4158" s="50"/>
      <c r="C4158" s="50"/>
      <c r="D4158" s="50" t="s">
        <v>1590</v>
      </c>
      <c r="E4158" s="50"/>
      <c r="F4158" s="50"/>
    </row>
    <row r="4159" spans="1:6">
      <c r="A4159" s="50" t="s">
        <v>5358</v>
      </c>
      <c r="B4159" s="50"/>
      <c r="C4159" s="50"/>
      <c r="D4159" s="50" t="s">
        <v>1590</v>
      </c>
      <c r="E4159" s="50"/>
      <c r="F4159" s="50"/>
    </row>
    <row r="4160" spans="1:6">
      <c r="A4160" s="50" t="s">
        <v>5359</v>
      </c>
      <c r="B4160" s="50"/>
      <c r="C4160" s="50"/>
      <c r="D4160" s="50" t="s">
        <v>1590</v>
      </c>
      <c r="E4160" s="50"/>
      <c r="F4160" s="50"/>
    </row>
    <row r="4161" spans="1:6">
      <c r="A4161" s="50" t="s">
        <v>5360</v>
      </c>
      <c r="B4161" s="50"/>
      <c r="C4161" s="50"/>
      <c r="D4161" s="50" t="s">
        <v>1590</v>
      </c>
      <c r="E4161" s="50"/>
      <c r="F4161" s="50"/>
    </row>
    <row r="4162" spans="1:6">
      <c r="A4162" s="50" t="s">
        <v>5361</v>
      </c>
      <c r="B4162" s="50"/>
      <c r="C4162" s="50"/>
      <c r="D4162" s="50" t="s">
        <v>1590</v>
      </c>
      <c r="E4162" s="50"/>
      <c r="F4162" s="50"/>
    </row>
    <row r="4163" spans="1:6">
      <c r="A4163" s="50" t="s">
        <v>5362</v>
      </c>
      <c r="B4163" s="50"/>
      <c r="C4163" s="50"/>
      <c r="D4163" s="50" t="s">
        <v>1590</v>
      </c>
      <c r="E4163" s="50"/>
      <c r="F4163" s="50"/>
    </row>
    <row r="4164" spans="1:6">
      <c r="A4164" s="50" t="s">
        <v>5363</v>
      </c>
      <c r="B4164" s="50"/>
      <c r="C4164" s="50"/>
      <c r="D4164" s="50" t="s">
        <v>1590</v>
      </c>
      <c r="E4164" s="50"/>
      <c r="F4164" s="50"/>
    </row>
    <row r="4165" spans="1:6">
      <c r="A4165" s="50" t="s">
        <v>5364</v>
      </c>
      <c r="B4165" s="50"/>
      <c r="C4165" s="50"/>
      <c r="D4165" s="50" t="s">
        <v>1590</v>
      </c>
      <c r="E4165" s="50"/>
      <c r="F4165" s="50"/>
    </row>
    <row r="4166" spans="1:6">
      <c r="A4166" s="50" t="s">
        <v>5365</v>
      </c>
      <c r="B4166" s="50"/>
      <c r="C4166" s="50"/>
      <c r="D4166" s="50" t="s">
        <v>1590</v>
      </c>
      <c r="E4166" s="50"/>
      <c r="F4166" s="50"/>
    </row>
    <row r="4167" spans="1:6">
      <c r="A4167" s="50" t="s">
        <v>5366</v>
      </c>
      <c r="B4167" s="50"/>
      <c r="C4167" s="50"/>
      <c r="D4167" s="50" t="s">
        <v>1395</v>
      </c>
      <c r="E4167" s="50"/>
      <c r="F4167" s="50"/>
    </row>
    <row r="4168" spans="1:6">
      <c r="A4168" s="50" t="s">
        <v>5367</v>
      </c>
      <c r="B4168" s="50"/>
      <c r="C4168" s="50"/>
      <c r="D4168" s="50" t="s">
        <v>1395</v>
      </c>
      <c r="E4168" s="50"/>
      <c r="F4168" s="50"/>
    </row>
    <row r="4169" spans="1:6">
      <c r="A4169" s="50" t="s">
        <v>5368</v>
      </c>
      <c r="B4169" s="50"/>
      <c r="C4169" s="50"/>
      <c r="D4169" s="50" t="s">
        <v>1395</v>
      </c>
      <c r="E4169" s="50"/>
      <c r="F4169" s="50"/>
    </row>
    <row r="4170" spans="1:6">
      <c r="A4170" s="50" t="s">
        <v>5369</v>
      </c>
      <c r="B4170" s="50"/>
      <c r="C4170" s="50"/>
      <c r="D4170" s="50" t="s">
        <v>1395</v>
      </c>
      <c r="E4170" s="50"/>
      <c r="F4170" s="50"/>
    </row>
    <row r="4171" spans="1:6">
      <c r="A4171" s="50" t="s">
        <v>5370</v>
      </c>
      <c r="B4171" s="50"/>
      <c r="C4171" s="50"/>
      <c r="D4171" s="50" t="s">
        <v>1395</v>
      </c>
      <c r="E4171" s="50"/>
      <c r="F4171" s="50"/>
    </row>
    <row r="4172" spans="1:6">
      <c r="A4172" s="50" t="s">
        <v>5371</v>
      </c>
      <c r="B4172" s="50"/>
      <c r="C4172" s="50"/>
      <c r="D4172" s="50" t="s">
        <v>1395</v>
      </c>
      <c r="E4172" s="50"/>
      <c r="F4172" s="50"/>
    </row>
    <row r="4173" spans="1:6">
      <c r="A4173" s="50" t="s">
        <v>5372</v>
      </c>
      <c r="B4173" s="50"/>
      <c r="C4173" s="50"/>
      <c r="D4173" s="50" t="s">
        <v>1395</v>
      </c>
      <c r="E4173" s="50"/>
      <c r="F4173" s="50"/>
    </row>
    <row r="4174" spans="1:6">
      <c r="A4174" s="50" t="s">
        <v>5373</v>
      </c>
      <c r="B4174" s="50"/>
      <c r="C4174" s="50"/>
      <c r="D4174" s="50" t="s">
        <v>1395</v>
      </c>
      <c r="E4174" s="50"/>
      <c r="F4174" s="50"/>
    </row>
    <row r="4175" spans="1:6">
      <c r="A4175" s="50" t="s">
        <v>5374</v>
      </c>
      <c r="B4175" s="50"/>
      <c r="C4175" s="50"/>
      <c r="D4175" s="50" t="s">
        <v>1154</v>
      </c>
      <c r="E4175" s="50"/>
      <c r="F4175" s="50"/>
    </row>
    <row r="4176" spans="1:6">
      <c r="A4176" s="50" t="s">
        <v>5375</v>
      </c>
      <c r="B4176" s="50"/>
      <c r="C4176" s="50"/>
      <c r="D4176" s="50" t="s">
        <v>1154</v>
      </c>
      <c r="E4176" s="50"/>
      <c r="F4176" s="50"/>
    </row>
    <row r="4177" spans="1:6">
      <c r="A4177" s="50" t="s">
        <v>5376</v>
      </c>
      <c r="B4177" s="50"/>
      <c r="C4177" s="50"/>
      <c r="D4177" s="50" t="s">
        <v>1154</v>
      </c>
      <c r="E4177" s="50"/>
      <c r="F4177" s="50"/>
    </row>
    <row r="4178" spans="1:6">
      <c r="A4178" s="50" t="s">
        <v>5377</v>
      </c>
      <c r="B4178" s="50"/>
      <c r="C4178" s="50"/>
      <c r="D4178" s="50" t="s">
        <v>1154</v>
      </c>
      <c r="E4178" s="50"/>
      <c r="F4178" s="50"/>
    </row>
    <row r="4179" spans="1:6">
      <c r="A4179" s="50" t="s">
        <v>5378</v>
      </c>
      <c r="B4179" s="50"/>
      <c r="C4179" s="50"/>
      <c r="D4179" s="50" t="s">
        <v>1154</v>
      </c>
      <c r="E4179" s="50"/>
      <c r="F4179" s="50"/>
    </row>
    <row r="4180" spans="1:6">
      <c r="A4180" s="50" t="s">
        <v>5379</v>
      </c>
      <c r="B4180" s="50"/>
      <c r="C4180" s="50"/>
      <c r="D4180" s="50" t="s">
        <v>1154</v>
      </c>
      <c r="E4180" s="50"/>
      <c r="F4180" s="50"/>
    </row>
    <row r="4181" spans="1:6">
      <c r="A4181" s="50" t="s">
        <v>5380</v>
      </c>
      <c r="B4181" s="50"/>
      <c r="C4181" s="50"/>
      <c r="D4181" s="50" t="s">
        <v>1154</v>
      </c>
      <c r="E4181" s="50"/>
      <c r="F4181" s="50"/>
    </row>
    <row r="4182" spans="1:6">
      <c r="A4182" s="50" t="s">
        <v>5381</v>
      </c>
      <c r="B4182" s="50"/>
      <c r="C4182" s="50"/>
      <c r="D4182" s="50" t="s">
        <v>1154</v>
      </c>
      <c r="E4182" s="50"/>
      <c r="F4182" s="50"/>
    </row>
    <row r="4183" spans="1:6">
      <c r="A4183" s="50" t="s">
        <v>5382</v>
      </c>
      <c r="B4183" s="50"/>
      <c r="C4183" s="50"/>
      <c r="D4183" s="50" t="s">
        <v>1154</v>
      </c>
      <c r="E4183" s="50"/>
      <c r="F4183" s="50"/>
    </row>
    <row r="4184" spans="1:6">
      <c r="A4184" s="50" t="s">
        <v>5383</v>
      </c>
      <c r="B4184" s="50"/>
      <c r="C4184" s="50"/>
      <c r="D4184" s="50" t="s">
        <v>1154</v>
      </c>
      <c r="E4184" s="50"/>
      <c r="F4184" s="50"/>
    </row>
    <row r="4185" spans="1:6">
      <c r="A4185" s="50" t="s">
        <v>5384</v>
      </c>
      <c r="B4185" s="50"/>
      <c r="C4185" s="50"/>
      <c r="D4185" s="50" t="s">
        <v>1154</v>
      </c>
      <c r="E4185" s="50"/>
      <c r="F4185" s="50"/>
    </row>
    <row r="4186" spans="1:6">
      <c r="A4186" s="50" t="s">
        <v>5385</v>
      </c>
      <c r="B4186" s="50"/>
      <c r="C4186" s="50"/>
      <c r="D4186" s="50" t="s">
        <v>1139</v>
      </c>
      <c r="E4186" s="50"/>
      <c r="F4186" s="50"/>
    </row>
    <row r="4187" spans="1:6">
      <c r="A4187" s="50" t="s">
        <v>5386</v>
      </c>
      <c r="B4187" s="50"/>
      <c r="C4187" s="50"/>
      <c r="D4187" s="50" t="s">
        <v>2414</v>
      </c>
      <c r="E4187" s="50"/>
      <c r="F4187" s="50"/>
    </row>
    <row r="4188" spans="1:6">
      <c r="A4188" s="50" t="s">
        <v>5387</v>
      </c>
      <c r="B4188" s="50"/>
      <c r="C4188" s="50"/>
      <c r="D4188" s="50" t="s">
        <v>2414</v>
      </c>
      <c r="E4188" s="50"/>
      <c r="F4188" s="50"/>
    </row>
    <row r="4189" spans="1:6">
      <c r="A4189" s="50" t="s">
        <v>5388</v>
      </c>
      <c r="B4189" s="50"/>
      <c r="C4189" s="50"/>
      <c r="D4189" s="50" t="s">
        <v>1399</v>
      </c>
      <c r="E4189" s="50"/>
      <c r="F4189" s="50"/>
    </row>
    <row r="4190" spans="1:6">
      <c r="A4190" s="50" t="s">
        <v>5389</v>
      </c>
      <c r="B4190" s="50"/>
      <c r="C4190" s="50"/>
      <c r="D4190" s="50" t="s">
        <v>1139</v>
      </c>
      <c r="E4190" s="50"/>
      <c r="F4190" s="50"/>
    </row>
    <row r="4191" spans="1:6">
      <c r="A4191" s="50" t="s">
        <v>5390</v>
      </c>
      <c r="B4191" s="50"/>
      <c r="C4191" s="50"/>
      <c r="D4191" s="50" t="s">
        <v>2794</v>
      </c>
      <c r="E4191" s="50"/>
      <c r="F4191" s="50"/>
    </row>
    <row r="4192" spans="1:6">
      <c r="A4192" s="50" t="s">
        <v>5391</v>
      </c>
      <c r="B4192" s="50"/>
      <c r="C4192" s="50"/>
      <c r="D4192" s="50" t="s">
        <v>1139</v>
      </c>
      <c r="E4192" s="50"/>
      <c r="F4192" s="50"/>
    </row>
    <row r="4193" spans="1:6">
      <c r="A4193" s="50" t="s">
        <v>5392</v>
      </c>
      <c r="B4193" s="50"/>
      <c r="C4193" s="50"/>
      <c r="D4193" s="50" t="s">
        <v>2794</v>
      </c>
      <c r="E4193" s="50"/>
      <c r="F4193" s="50"/>
    </row>
    <row r="4194" spans="1:6">
      <c r="A4194" s="50" t="s">
        <v>5393</v>
      </c>
      <c r="B4194" s="50"/>
      <c r="C4194" s="50"/>
      <c r="D4194" s="50" t="s">
        <v>2794</v>
      </c>
      <c r="E4194" s="50"/>
      <c r="F4194" s="50"/>
    </row>
    <row r="4195" spans="1:6">
      <c r="A4195" s="50" t="s">
        <v>5394</v>
      </c>
      <c r="B4195" s="50"/>
      <c r="C4195" s="50"/>
      <c r="D4195" s="50" t="s">
        <v>2414</v>
      </c>
      <c r="E4195" s="50"/>
      <c r="F4195" s="50"/>
    </row>
    <row r="4196" spans="1:6">
      <c r="A4196" s="50" t="s">
        <v>5395</v>
      </c>
      <c r="B4196" s="50"/>
      <c r="C4196" s="50"/>
      <c r="D4196" s="50" t="s">
        <v>2414</v>
      </c>
      <c r="E4196" s="50"/>
      <c r="F4196" s="50"/>
    </row>
    <row r="4197" spans="1:6">
      <c r="A4197" s="50" t="s">
        <v>5396</v>
      </c>
      <c r="B4197" s="50"/>
      <c r="C4197" s="50"/>
      <c r="D4197" s="50" t="s">
        <v>2794</v>
      </c>
      <c r="E4197" s="50"/>
      <c r="F4197" s="50"/>
    </row>
    <row r="4198" spans="1:6">
      <c r="A4198" s="50" t="s">
        <v>5397</v>
      </c>
      <c r="B4198" s="50"/>
      <c r="C4198" s="50"/>
      <c r="D4198" s="50" t="s">
        <v>1139</v>
      </c>
      <c r="E4198" s="50"/>
      <c r="F4198" s="50"/>
    </row>
    <row r="4199" spans="1:6">
      <c r="A4199" s="50" t="s">
        <v>5398</v>
      </c>
      <c r="B4199" s="50"/>
      <c r="C4199" s="50"/>
      <c r="D4199" s="50" t="s">
        <v>1399</v>
      </c>
      <c r="E4199" s="50"/>
      <c r="F4199" s="50"/>
    </row>
    <row r="4200" spans="1:6">
      <c r="A4200" s="50" t="s">
        <v>5399</v>
      </c>
      <c r="B4200" s="50"/>
      <c r="C4200" s="50"/>
      <c r="D4200" s="50" t="s">
        <v>2794</v>
      </c>
      <c r="E4200" s="50"/>
      <c r="F4200" s="50"/>
    </row>
    <row r="4201" spans="1:6">
      <c r="A4201" s="50" t="s">
        <v>5400</v>
      </c>
      <c r="B4201" s="50"/>
      <c r="C4201" s="50"/>
      <c r="D4201" s="50" t="s">
        <v>1139</v>
      </c>
      <c r="E4201" s="50"/>
      <c r="F4201" s="50"/>
    </row>
    <row r="4202" spans="1:6">
      <c r="A4202" s="50" t="s">
        <v>5401</v>
      </c>
      <c r="B4202" s="50"/>
      <c r="C4202" s="50"/>
      <c r="D4202" s="50" t="s">
        <v>1139</v>
      </c>
      <c r="E4202" s="50"/>
      <c r="F4202" s="50"/>
    </row>
    <row r="4203" spans="1:6">
      <c r="A4203" s="50" t="s">
        <v>5402</v>
      </c>
      <c r="B4203" s="50"/>
      <c r="C4203" s="50"/>
      <c r="D4203" s="50" t="s">
        <v>2414</v>
      </c>
      <c r="E4203" s="50"/>
      <c r="F4203" s="50"/>
    </row>
    <row r="4204" spans="1:6">
      <c r="A4204" s="50" t="s">
        <v>5403</v>
      </c>
      <c r="B4204" s="50"/>
      <c r="C4204" s="50"/>
      <c r="D4204" s="50" t="s">
        <v>1139</v>
      </c>
      <c r="E4204" s="50"/>
      <c r="F4204" s="50"/>
    </row>
    <row r="4205" spans="1:6">
      <c r="A4205" s="50" t="s">
        <v>5404</v>
      </c>
      <c r="B4205" s="50"/>
      <c r="C4205" s="50"/>
      <c r="D4205" s="50" t="s">
        <v>2414</v>
      </c>
      <c r="E4205" s="50"/>
      <c r="F4205" s="50"/>
    </row>
    <row r="4206" spans="1:6">
      <c r="A4206" s="50" t="s">
        <v>5405</v>
      </c>
      <c r="B4206" s="50"/>
      <c r="C4206" s="50"/>
      <c r="D4206" s="50" t="s">
        <v>2794</v>
      </c>
      <c r="E4206" s="50"/>
      <c r="F4206" s="50"/>
    </row>
    <row r="4207" spans="1:6">
      <c r="A4207" s="50" t="s">
        <v>5406</v>
      </c>
      <c r="B4207" s="50"/>
      <c r="C4207" s="50"/>
      <c r="D4207" s="50" t="s">
        <v>2414</v>
      </c>
      <c r="E4207" s="50"/>
      <c r="F4207" s="50"/>
    </row>
    <row r="4208" spans="1:6">
      <c r="A4208" s="50" t="s">
        <v>5407</v>
      </c>
      <c r="B4208" s="50"/>
      <c r="C4208" s="50"/>
      <c r="D4208" s="50" t="s">
        <v>1139</v>
      </c>
      <c r="E4208" s="50"/>
      <c r="F4208" s="50"/>
    </row>
    <row r="4209" spans="1:6">
      <c r="A4209" s="50" t="s">
        <v>5408</v>
      </c>
      <c r="B4209" s="50"/>
      <c r="C4209" s="50"/>
      <c r="D4209" s="50" t="s">
        <v>2414</v>
      </c>
      <c r="E4209" s="50"/>
      <c r="F4209" s="50"/>
    </row>
    <row r="4210" spans="1:6">
      <c r="A4210" s="50" t="s">
        <v>5409</v>
      </c>
      <c r="B4210" s="50"/>
      <c r="C4210" s="50"/>
      <c r="D4210" s="50" t="s">
        <v>1139</v>
      </c>
      <c r="E4210" s="50"/>
      <c r="F4210" s="50"/>
    </row>
    <row r="4211" spans="1:6">
      <c r="A4211" s="50" t="s">
        <v>5410</v>
      </c>
      <c r="B4211" s="50"/>
      <c r="C4211" s="50"/>
      <c r="D4211" s="50" t="s">
        <v>1139</v>
      </c>
      <c r="E4211" s="50"/>
      <c r="F4211" s="50"/>
    </row>
    <row r="4212" spans="1:6">
      <c r="A4212" s="50" t="s">
        <v>5411</v>
      </c>
      <c r="B4212" s="50"/>
      <c r="C4212" s="50"/>
      <c r="D4212" s="50" t="s">
        <v>1139</v>
      </c>
      <c r="E4212" s="50"/>
      <c r="F4212" s="50"/>
    </row>
    <row r="4213" spans="1:6">
      <c r="A4213" s="50" t="s">
        <v>5412</v>
      </c>
      <c r="B4213" s="50"/>
      <c r="C4213" s="50"/>
      <c r="D4213" s="50" t="s">
        <v>1139</v>
      </c>
      <c r="E4213" s="50"/>
      <c r="F4213" s="50"/>
    </row>
    <row r="4214" spans="1:6">
      <c r="A4214" s="50" t="s">
        <v>5413</v>
      </c>
      <c r="B4214" s="50"/>
      <c r="C4214" s="50"/>
      <c r="D4214" s="50" t="s">
        <v>2414</v>
      </c>
      <c r="E4214" s="50"/>
      <c r="F4214" s="50"/>
    </row>
    <row r="4215" spans="1:6">
      <c r="A4215" s="50" t="s">
        <v>5414</v>
      </c>
      <c r="B4215" s="50"/>
      <c r="C4215" s="50"/>
      <c r="D4215" s="50" t="s">
        <v>2414</v>
      </c>
      <c r="E4215" s="50"/>
      <c r="F4215" s="50"/>
    </row>
    <row r="4216" spans="1:6">
      <c r="A4216" s="50" t="s">
        <v>5415</v>
      </c>
      <c r="B4216" s="50"/>
      <c r="C4216" s="50"/>
      <c r="D4216" s="50" t="s">
        <v>1139</v>
      </c>
      <c r="E4216" s="50"/>
      <c r="F4216" s="50"/>
    </row>
    <row r="4217" spans="1:6">
      <c r="A4217" s="50" t="s">
        <v>5416</v>
      </c>
      <c r="B4217" s="50"/>
      <c r="C4217" s="50"/>
      <c r="D4217" s="50" t="s">
        <v>2794</v>
      </c>
      <c r="E4217" s="50"/>
      <c r="F4217" s="50"/>
    </row>
    <row r="4218" spans="1:6">
      <c r="A4218" s="50" t="s">
        <v>5417</v>
      </c>
      <c r="B4218" s="50"/>
      <c r="C4218" s="50"/>
      <c r="D4218" s="50" t="s">
        <v>2794</v>
      </c>
      <c r="E4218" s="50"/>
      <c r="F4218" s="50"/>
    </row>
    <row r="4219" spans="1:6">
      <c r="A4219" s="50" t="s">
        <v>5418</v>
      </c>
      <c r="B4219" s="50"/>
      <c r="C4219" s="50"/>
      <c r="D4219" s="50" t="s">
        <v>2794</v>
      </c>
      <c r="E4219" s="50"/>
      <c r="F4219" s="50"/>
    </row>
    <row r="4220" spans="1:6">
      <c r="A4220" s="50" t="s">
        <v>5419</v>
      </c>
      <c r="B4220" s="50"/>
      <c r="C4220" s="50"/>
      <c r="D4220" s="50" t="s">
        <v>1139</v>
      </c>
      <c r="E4220" s="50"/>
      <c r="F4220" s="50"/>
    </row>
    <row r="4221" spans="1:6">
      <c r="A4221" s="50" t="s">
        <v>5420</v>
      </c>
      <c r="B4221" s="50"/>
      <c r="C4221" s="50"/>
      <c r="D4221" s="50" t="s">
        <v>2414</v>
      </c>
      <c r="E4221" s="50"/>
      <c r="F4221" s="50"/>
    </row>
    <row r="4222" spans="1:6">
      <c r="A4222" s="50" t="s">
        <v>5421</v>
      </c>
      <c r="B4222" s="50"/>
      <c r="C4222" s="50"/>
      <c r="D4222" s="50" t="s">
        <v>1139</v>
      </c>
      <c r="E4222" s="50"/>
      <c r="F4222" s="50"/>
    </row>
    <row r="4223" spans="1:6">
      <c r="A4223" s="50" t="s">
        <v>5422</v>
      </c>
      <c r="B4223" s="50"/>
      <c r="C4223" s="50"/>
      <c r="D4223" s="50" t="s">
        <v>1139</v>
      </c>
      <c r="E4223" s="50"/>
      <c r="F4223" s="50"/>
    </row>
    <row r="4224" spans="1:6">
      <c r="A4224" s="50" t="s">
        <v>5423</v>
      </c>
      <c r="B4224" s="50"/>
      <c r="C4224" s="50"/>
      <c r="D4224" s="50" t="s">
        <v>2414</v>
      </c>
      <c r="E4224" s="50"/>
      <c r="F4224" s="50"/>
    </row>
    <row r="4225" spans="1:6">
      <c r="A4225" s="50" t="s">
        <v>5424</v>
      </c>
      <c r="B4225" s="50"/>
      <c r="C4225" s="50"/>
      <c r="D4225" s="50" t="s">
        <v>1139</v>
      </c>
      <c r="E4225" s="50"/>
      <c r="F4225" s="50"/>
    </row>
    <row r="4226" spans="1:6">
      <c r="A4226" s="50" t="s">
        <v>5425</v>
      </c>
      <c r="B4226" s="50"/>
      <c r="C4226" s="50"/>
      <c r="D4226" s="50" t="s">
        <v>1139</v>
      </c>
      <c r="E4226" s="50"/>
      <c r="F4226" s="50"/>
    </row>
    <row r="4227" spans="1:6">
      <c r="A4227" s="50" t="s">
        <v>5426</v>
      </c>
      <c r="B4227" s="50"/>
      <c r="C4227" s="50"/>
      <c r="D4227" s="50" t="s">
        <v>1399</v>
      </c>
      <c r="E4227" s="50"/>
      <c r="F4227" s="50"/>
    </row>
    <row r="4228" spans="1:6">
      <c r="A4228" s="50" t="s">
        <v>5427</v>
      </c>
      <c r="B4228" s="50"/>
      <c r="C4228" s="50"/>
      <c r="D4228" s="50" t="s">
        <v>1399</v>
      </c>
      <c r="E4228" s="50"/>
      <c r="F4228" s="50"/>
    </row>
    <row r="4229" spans="1:6">
      <c r="A4229" s="50" t="s">
        <v>5428</v>
      </c>
      <c r="B4229" s="50"/>
      <c r="C4229" s="50"/>
      <c r="D4229" s="50" t="s">
        <v>1399</v>
      </c>
      <c r="E4229" s="50"/>
      <c r="F4229" s="50"/>
    </row>
    <row r="4230" spans="1:6">
      <c r="A4230" s="50" t="s">
        <v>5429</v>
      </c>
      <c r="B4230" s="50"/>
      <c r="C4230" s="50"/>
      <c r="D4230" s="50" t="s">
        <v>1399</v>
      </c>
      <c r="E4230" s="50"/>
      <c r="F4230" s="50"/>
    </row>
    <row r="4231" spans="1:6">
      <c r="A4231" s="50" t="s">
        <v>5430</v>
      </c>
      <c r="B4231" s="50"/>
      <c r="C4231" s="50"/>
      <c r="D4231" s="50" t="s">
        <v>1399</v>
      </c>
      <c r="E4231" s="50"/>
      <c r="F4231" s="50"/>
    </row>
    <row r="4232" spans="1:6">
      <c r="A4232" s="50" t="s">
        <v>5431</v>
      </c>
      <c r="B4232" s="50"/>
      <c r="C4232" s="50"/>
      <c r="D4232" s="50" t="s">
        <v>1399</v>
      </c>
      <c r="E4232" s="50"/>
      <c r="F4232" s="50"/>
    </row>
    <row r="4233" spans="1:6">
      <c r="A4233" s="50" t="s">
        <v>5432</v>
      </c>
      <c r="B4233" s="50"/>
      <c r="C4233" s="50"/>
      <c r="D4233" s="50" t="s">
        <v>1399</v>
      </c>
      <c r="E4233" s="50"/>
      <c r="F4233" s="50"/>
    </row>
    <row r="4234" spans="1:6">
      <c r="A4234" s="50" t="s">
        <v>5433</v>
      </c>
      <c r="B4234" s="50"/>
      <c r="C4234" s="50"/>
      <c r="D4234" s="50" t="s">
        <v>1399</v>
      </c>
      <c r="E4234" s="50"/>
      <c r="F4234" s="50"/>
    </row>
    <row r="4235" spans="1:6">
      <c r="A4235" s="50" t="s">
        <v>5434</v>
      </c>
      <c r="B4235" s="50"/>
      <c r="C4235" s="50"/>
      <c r="D4235" s="50" t="s">
        <v>1399</v>
      </c>
      <c r="E4235" s="50"/>
      <c r="F4235" s="50"/>
    </row>
    <row r="4236" spans="1:6">
      <c r="A4236" s="50" t="s">
        <v>5435</v>
      </c>
      <c r="B4236" s="50"/>
      <c r="C4236" s="50"/>
      <c r="D4236" s="50" t="s">
        <v>1399</v>
      </c>
      <c r="E4236" s="50"/>
      <c r="F4236" s="50"/>
    </row>
    <row r="4237" spans="1:6">
      <c r="A4237" s="50" t="s">
        <v>5436</v>
      </c>
      <c r="B4237" s="50"/>
      <c r="C4237" s="50"/>
      <c r="D4237" s="50" t="s">
        <v>1399</v>
      </c>
      <c r="E4237" s="50"/>
      <c r="F4237" s="50"/>
    </row>
    <row r="4238" spans="1:6">
      <c r="A4238" s="50" t="s">
        <v>5437</v>
      </c>
      <c r="B4238" s="50"/>
      <c r="C4238" s="50"/>
      <c r="D4238" s="50" t="s">
        <v>1399</v>
      </c>
      <c r="E4238" s="50"/>
      <c r="F4238" s="50"/>
    </row>
    <row r="4239" spans="1:6">
      <c r="A4239" s="50" t="s">
        <v>5438</v>
      </c>
      <c r="B4239" s="50"/>
      <c r="C4239" s="50"/>
      <c r="D4239" s="50" t="s">
        <v>1399</v>
      </c>
      <c r="E4239" s="50"/>
      <c r="F4239" s="50"/>
    </row>
    <row r="4240" spans="1:6">
      <c r="A4240" s="50" t="s">
        <v>5439</v>
      </c>
      <c r="B4240" s="50"/>
      <c r="C4240" s="50"/>
      <c r="D4240" s="50" t="s">
        <v>1399</v>
      </c>
      <c r="E4240" s="50"/>
      <c r="F4240" s="50"/>
    </row>
    <row r="4241" spans="1:6">
      <c r="A4241" s="50" t="s">
        <v>5440</v>
      </c>
      <c r="B4241" s="50"/>
      <c r="C4241" s="50"/>
      <c r="D4241" s="50" t="s">
        <v>1399</v>
      </c>
      <c r="E4241" s="50"/>
      <c r="F4241" s="50"/>
    </row>
    <row r="4242" spans="1:6">
      <c r="A4242" s="50" t="s">
        <v>5441</v>
      </c>
      <c r="B4242" s="50"/>
      <c r="C4242" s="50"/>
      <c r="D4242" s="50" t="s">
        <v>1399</v>
      </c>
      <c r="E4242" s="50"/>
      <c r="F4242" s="50"/>
    </row>
    <row r="4243" spans="1:6">
      <c r="A4243" s="50" t="s">
        <v>5442</v>
      </c>
      <c r="B4243" s="50"/>
      <c r="C4243" s="50"/>
      <c r="D4243" s="50" t="s">
        <v>1399</v>
      </c>
      <c r="E4243" s="50"/>
      <c r="F4243" s="50"/>
    </row>
    <row r="4244" spans="1:6">
      <c r="A4244" s="50" t="s">
        <v>5443</v>
      </c>
      <c r="B4244" s="50"/>
      <c r="C4244" s="50"/>
      <c r="D4244" s="50" t="s">
        <v>1399</v>
      </c>
      <c r="E4244" s="50"/>
      <c r="F4244" s="50"/>
    </row>
    <row r="4245" spans="1:6">
      <c r="A4245" s="50" t="s">
        <v>5444</v>
      </c>
      <c r="B4245" s="50"/>
      <c r="C4245" s="50"/>
      <c r="D4245" s="50" t="s">
        <v>1399</v>
      </c>
      <c r="E4245" s="50"/>
      <c r="F4245" s="50"/>
    </row>
    <row r="4246" spans="1:6">
      <c r="A4246" s="50" t="s">
        <v>5445</v>
      </c>
      <c r="B4246" s="50"/>
      <c r="C4246" s="50"/>
      <c r="D4246" s="50" t="s">
        <v>1399</v>
      </c>
      <c r="E4246" s="50"/>
      <c r="F4246" s="50"/>
    </row>
    <row r="4247" spans="1:6">
      <c r="A4247" s="50" t="s">
        <v>5446</v>
      </c>
      <c r="B4247" s="50"/>
      <c r="C4247" s="50"/>
      <c r="D4247" s="50" t="s">
        <v>1110</v>
      </c>
      <c r="E4247" s="50"/>
      <c r="F4247" s="50"/>
    </row>
    <row r="4248" spans="1:6">
      <c r="A4248" s="50" t="s">
        <v>5447</v>
      </c>
      <c r="B4248" s="50"/>
      <c r="C4248" s="50"/>
      <c r="D4248" s="50" t="s">
        <v>1110</v>
      </c>
      <c r="E4248" s="50"/>
      <c r="F4248" s="50"/>
    </row>
    <row r="4249" spans="1:6">
      <c r="A4249" s="50" t="s">
        <v>5448</v>
      </c>
      <c r="B4249" s="50"/>
      <c r="C4249" s="50"/>
      <c r="D4249" s="50" t="s">
        <v>1139</v>
      </c>
      <c r="E4249" s="50"/>
      <c r="F4249" s="50"/>
    </row>
    <row r="4250" spans="1:6">
      <c r="A4250" s="50" t="s">
        <v>5449</v>
      </c>
      <c r="B4250" s="50"/>
      <c r="C4250" s="50"/>
      <c r="D4250" s="50" t="s">
        <v>1110</v>
      </c>
      <c r="E4250" s="50"/>
      <c r="F4250" s="50"/>
    </row>
    <row r="4251" spans="1:6">
      <c r="A4251" s="50" t="s">
        <v>5450</v>
      </c>
      <c r="B4251" s="50"/>
      <c r="C4251" s="50"/>
      <c r="D4251" s="50" t="s">
        <v>1139</v>
      </c>
      <c r="E4251" s="50"/>
      <c r="F4251" s="50"/>
    </row>
    <row r="4252" spans="1:6">
      <c r="A4252" s="50" t="s">
        <v>5451</v>
      </c>
      <c r="B4252" s="50"/>
      <c r="C4252" s="50"/>
      <c r="D4252" s="50" t="s">
        <v>1110</v>
      </c>
      <c r="E4252" s="50"/>
      <c r="F4252" s="50"/>
    </row>
    <row r="4253" spans="1:6">
      <c r="A4253" s="50" t="s">
        <v>5452</v>
      </c>
      <c r="B4253" s="50"/>
      <c r="C4253" s="50"/>
      <c r="D4253" s="50" t="s">
        <v>1110</v>
      </c>
      <c r="E4253" s="50"/>
      <c r="F4253" s="50"/>
    </row>
    <row r="4254" spans="1:6">
      <c r="A4254" s="50" t="s">
        <v>5453</v>
      </c>
      <c r="B4254" s="50"/>
      <c r="C4254" s="50"/>
      <c r="D4254" s="50" t="s">
        <v>1110</v>
      </c>
      <c r="E4254" s="50"/>
      <c r="F4254" s="50"/>
    </row>
    <row r="4255" spans="1:6">
      <c r="A4255" s="50" t="s">
        <v>5454</v>
      </c>
      <c r="B4255" s="50"/>
      <c r="C4255" s="50"/>
      <c r="D4255" s="50" t="s">
        <v>1139</v>
      </c>
      <c r="E4255" s="50"/>
      <c r="F4255" s="50"/>
    </row>
    <row r="4256" spans="1:6">
      <c r="A4256" s="50" t="s">
        <v>5455</v>
      </c>
      <c r="B4256" s="50"/>
      <c r="C4256" s="50"/>
      <c r="D4256" s="50" t="s">
        <v>1139</v>
      </c>
      <c r="E4256" s="50"/>
      <c r="F4256" s="50"/>
    </row>
    <row r="4257" spans="1:6">
      <c r="A4257" s="50" t="s">
        <v>5456</v>
      </c>
      <c r="B4257" s="50"/>
      <c r="C4257" s="50"/>
      <c r="D4257" s="50" t="s">
        <v>1139</v>
      </c>
      <c r="E4257" s="50"/>
      <c r="F4257" s="50"/>
    </row>
    <row r="4258" spans="1:6">
      <c r="A4258" s="50" t="s">
        <v>5457</v>
      </c>
      <c r="B4258" s="50"/>
      <c r="C4258" s="50"/>
      <c r="D4258" s="50" t="s">
        <v>1139</v>
      </c>
      <c r="E4258" s="50"/>
      <c r="F4258" s="50"/>
    </row>
    <row r="4259" spans="1:6">
      <c r="A4259" s="50" t="s">
        <v>5458</v>
      </c>
      <c r="B4259" s="50"/>
      <c r="C4259" s="50"/>
      <c r="D4259" s="50" t="s">
        <v>1139</v>
      </c>
      <c r="E4259" s="50"/>
      <c r="F4259" s="50"/>
    </row>
    <row r="4260" spans="1:6">
      <c r="A4260" s="50" t="s">
        <v>5459</v>
      </c>
      <c r="B4260" s="50"/>
      <c r="C4260" s="50"/>
      <c r="D4260" s="50" t="s">
        <v>1139</v>
      </c>
      <c r="E4260" s="50"/>
      <c r="F4260" s="50"/>
    </row>
    <row r="4261" spans="1:6">
      <c r="A4261" s="50" t="s">
        <v>5460</v>
      </c>
      <c r="B4261" s="50"/>
      <c r="C4261" s="50"/>
      <c r="D4261" s="50" t="s">
        <v>1139</v>
      </c>
      <c r="E4261" s="50"/>
      <c r="F4261" s="50"/>
    </row>
    <row r="4262" spans="1:6">
      <c r="A4262" s="50" t="s">
        <v>5461</v>
      </c>
      <c r="B4262" s="50"/>
      <c r="C4262" s="50"/>
      <c r="D4262" s="50" t="s">
        <v>1139</v>
      </c>
      <c r="E4262" s="50"/>
      <c r="F4262" s="50"/>
    </row>
    <row r="4263" spans="1:6">
      <c r="A4263" s="50" t="s">
        <v>5462</v>
      </c>
      <c r="B4263" s="50"/>
      <c r="C4263" s="50"/>
      <c r="D4263" s="50" t="s">
        <v>1139</v>
      </c>
      <c r="E4263" s="50"/>
      <c r="F4263" s="50"/>
    </row>
    <row r="4264" spans="1:6">
      <c r="A4264" s="50" t="s">
        <v>5463</v>
      </c>
      <c r="B4264" s="50"/>
      <c r="C4264" s="50"/>
      <c r="D4264" s="50" t="s">
        <v>1139</v>
      </c>
      <c r="E4264" s="50"/>
      <c r="F4264" s="50"/>
    </row>
    <row r="4265" spans="1:6">
      <c r="A4265" s="50" t="s">
        <v>5464</v>
      </c>
      <c r="B4265" s="50"/>
      <c r="C4265" s="50"/>
      <c r="D4265" s="50" t="s">
        <v>1139</v>
      </c>
      <c r="E4265" s="50"/>
      <c r="F4265" s="50"/>
    </row>
    <row r="4266" spans="1:6">
      <c r="A4266" s="50" t="s">
        <v>5465</v>
      </c>
      <c r="B4266" s="50"/>
      <c r="C4266" s="50"/>
      <c r="D4266" s="50" t="s">
        <v>1139</v>
      </c>
      <c r="E4266" s="50"/>
      <c r="F4266" s="50"/>
    </row>
    <row r="4267" spans="1:6">
      <c r="A4267" s="50" t="s">
        <v>5466</v>
      </c>
      <c r="B4267" s="50"/>
      <c r="C4267" s="50"/>
      <c r="D4267" s="50" t="s">
        <v>1110</v>
      </c>
      <c r="E4267" s="50"/>
      <c r="F4267" s="50"/>
    </row>
    <row r="4268" spans="1:6">
      <c r="A4268" s="50" t="s">
        <v>5467</v>
      </c>
      <c r="B4268" s="50"/>
      <c r="C4268" s="50"/>
      <c r="D4268" s="50" t="s">
        <v>1399</v>
      </c>
      <c r="E4268" s="50"/>
      <c r="F4268" s="50"/>
    </row>
    <row r="4269" spans="1:6">
      <c r="A4269" s="50" t="s">
        <v>5468</v>
      </c>
      <c r="B4269" s="50"/>
      <c r="C4269" s="50"/>
      <c r="D4269" s="50" t="s">
        <v>1139</v>
      </c>
      <c r="E4269" s="50"/>
      <c r="F4269" s="50"/>
    </row>
    <row r="4270" spans="1:6">
      <c r="A4270" s="50" t="s">
        <v>5469</v>
      </c>
      <c r="B4270" s="50"/>
      <c r="C4270" s="50"/>
      <c r="D4270" s="50" t="s">
        <v>1139</v>
      </c>
      <c r="E4270" s="50"/>
      <c r="F4270" s="50"/>
    </row>
    <row r="4271" spans="1:6">
      <c r="A4271" s="50" t="s">
        <v>5470</v>
      </c>
      <c r="B4271" s="50"/>
      <c r="C4271" s="50"/>
      <c r="D4271" s="50" t="s">
        <v>1139</v>
      </c>
      <c r="E4271" s="50"/>
      <c r="F4271" s="50"/>
    </row>
    <row r="4272" spans="1:6">
      <c r="A4272" s="50" t="s">
        <v>5471</v>
      </c>
      <c r="B4272" s="50"/>
      <c r="C4272" s="50"/>
      <c r="D4272" s="50" t="s">
        <v>1139</v>
      </c>
      <c r="E4272" s="50"/>
      <c r="F4272" s="50"/>
    </row>
    <row r="4273" spans="1:6">
      <c r="A4273" s="50" t="s">
        <v>5472</v>
      </c>
      <c r="B4273" s="50"/>
      <c r="C4273" s="50"/>
      <c r="D4273" s="50" t="s">
        <v>1139</v>
      </c>
      <c r="E4273" s="50"/>
      <c r="F4273" s="50"/>
    </row>
    <row r="4274" spans="1:6">
      <c r="A4274" s="50" t="s">
        <v>5473</v>
      </c>
      <c r="B4274" s="50"/>
      <c r="C4274" s="50"/>
      <c r="D4274" s="50" t="s">
        <v>1110</v>
      </c>
      <c r="E4274" s="50"/>
      <c r="F4274" s="50"/>
    </row>
    <row r="4275" spans="1:6">
      <c r="A4275" s="50" t="s">
        <v>5474</v>
      </c>
      <c r="B4275" s="50"/>
      <c r="C4275" s="50"/>
      <c r="D4275" s="50" t="s">
        <v>1139</v>
      </c>
      <c r="E4275" s="50"/>
      <c r="F4275" s="50"/>
    </row>
    <row r="4276" spans="1:6">
      <c r="A4276" s="50" t="s">
        <v>5475</v>
      </c>
      <c r="B4276" s="50"/>
      <c r="C4276" s="50"/>
      <c r="D4276" s="50" t="s">
        <v>1139</v>
      </c>
      <c r="E4276" s="50"/>
      <c r="F4276" s="50"/>
    </row>
    <row r="4277" spans="1:6">
      <c r="A4277" s="50" t="s">
        <v>5476</v>
      </c>
      <c r="B4277" s="50"/>
      <c r="C4277" s="50"/>
      <c r="D4277" s="50" t="s">
        <v>1139</v>
      </c>
      <c r="E4277" s="50"/>
      <c r="F4277" s="50"/>
    </row>
    <row r="4278" spans="1:6">
      <c r="A4278" s="50" t="s">
        <v>5477</v>
      </c>
      <c r="B4278" s="50"/>
      <c r="C4278" s="50"/>
      <c r="D4278" s="50" t="s">
        <v>1110</v>
      </c>
      <c r="E4278" s="50"/>
      <c r="F4278" s="50"/>
    </row>
    <row r="4279" spans="1:6">
      <c r="A4279" s="50" t="s">
        <v>5478</v>
      </c>
      <c r="B4279" s="50"/>
      <c r="C4279" s="50"/>
      <c r="D4279" s="50" t="s">
        <v>1110</v>
      </c>
      <c r="E4279" s="50"/>
      <c r="F4279" s="50"/>
    </row>
    <row r="4280" spans="1:6">
      <c r="A4280" s="50" t="s">
        <v>5479</v>
      </c>
      <c r="B4280" s="50"/>
      <c r="C4280" s="50"/>
      <c r="D4280" s="50" t="s">
        <v>1139</v>
      </c>
      <c r="E4280" s="50"/>
      <c r="F4280" s="50"/>
    </row>
    <row r="4281" spans="1:6">
      <c r="A4281" s="50" t="s">
        <v>5480</v>
      </c>
      <c r="B4281" s="50"/>
      <c r="C4281" s="50"/>
      <c r="D4281" s="50" t="s">
        <v>1110</v>
      </c>
      <c r="E4281" s="50"/>
      <c r="F4281" s="50"/>
    </row>
    <row r="4282" spans="1:6">
      <c r="A4282" s="50" t="s">
        <v>5481</v>
      </c>
      <c r="B4282" s="50"/>
      <c r="C4282" s="50"/>
      <c r="D4282" s="50" t="s">
        <v>1110</v>
      </c>
      <c r="E4282" s="50"/>
      <c r="F4282" s="50"/>
    </row>
    <row r="4283" spans="1:6">
      <c r="A4283" s="50" t="s">
        <v>5482</v>
      </c>
      <c r="B4283" s="50"/>
      <c r="C4283" s="50"/>
      <c r="D4283" s="50" t="s">
        <v>1139</v>
      </c>
      <c r="E4283" s="50"/>
      <c r="F4283" s="50"/>
    </row>
    <row r="4284" spans="1:6">
      <c r="A4284" s="50" t="s">
        <v>5483</v>
      </c>
      <c r="B4284" s="50"/>
      <c r="C4284" s="50"/>
      <c r="D4284" s="50" t="s">
        <v>1139</v>
      </c>
      <c r="E4284" s="50"/>
      <c r="F4284" s="50"/>
    </row>
    <row r="4285" spans="1:6">
      <c r="A4285" s="50" t="s">
        <v>5484</v>
      </c>
      <c r="B4285" s="50"/>
      <c r="C4285" s="50"/>
      <c r="D4285" s="50" t="s">
        <v>1139</v>
      </c>
      <c r="E4285" s="50"/>
      <c r="F4285" s="50"/>
    </row>
    <row r="4286" spans="1:6">
      <c r="A4286" s="50" t="s">
        <v>5485</v>
      </c>
      <c r="B4286" s="50"/>
      <c r="C4286" s="50"/>
      <c r="D4286" s="50" t="s">
        <v>1139</v>
      </c>
      <c r="E4286" s="50"/>
      <c r="F4286" s="50"/>
    </row>
    <row r="4287" spans="1:6">
      <c r="A4287" s="50" t="s">
        <v>5486</v>
      </c>
      <c r="B4287" s="50"/>
      <c r="C4287" s="50"/>
      <c r="D4287" s="50" t="s">
        <v>1139</v>
      </c>
      <c r="E4287" s="50"/>
      <c r="F4287" s="50"/>
    </row>
    <row r="4288" spans="1:6">
      <c r="A4288" s="50" t="s">
        <v>5487</v>
      </c>
      <c r="B4288" s="50"/>
      <c r="C4288" s="50"/>
      <c r="D4288" s="50" t="s">
        <v>1110</v>
      </c>
      <c r="E4288" s="50"/>
      <c r="F4288" s="50"/>
    </row>
    <row r="4289" spans="1:6">
      <c r="A4289" s="50" t="s">
        <v>5488</v>
      </c>
      <c r="B4289" s="50"/>
      <c r="C4289" s="50"/>
      <c r="D4289" s="50" t="s">
        <v>1118</v>
      </c>
      <c r="E4289" s="50"/>
      <c r="F4289" s="50"/>
    </row>
    <row r="4290" spans="1:6">
      <c r="A4290" s="50" t="s">
        <v>5489</v>
      </c>
      <c r="B4290" s="50"/>
      <c r="C4290" s="50"/>
      <c r="D4290" s="50" t="s">
        <v>1118</v>
      </c>
      <c r="E4290" s="50"/>
      <c r="F4290" s="50"/>
    </row>
    <row r="4291" spans="1:6">
      <c r="A4291" s="50" t="s">
        <v>5490</v>
      </c>
      <c r="B4291" s="50"/>
      <c r="C4291" s="50"/>
      <c r="D4291" s="50" t="s">
        <v>1235</v>
      </c>
      <c r="E4291" s="50"/>
      <c r="F4291" s="50"/>
    </row>
    <row r="4292" spans="1:6">
      <c r="A4292" s="50" t="s">
        <v>5491</v>
      </c>
      <c r="B4292" s="50"/>
      <c r="C4292" s="50"/>
      <c r="D4292" s="50" t="s">
        <v>1118</v>
      </c>
      <c r="E4292" s="50"/>
      <c r="F4292" s="50"/>
    </row>
    <row r="4293" spans="1:6">
      <c r="A4293" s="50" t="s">
        <v>5492</v>
      </c>
      <c r="B4293" s="50"/>
      <c r="C4293" s="50"/>
      <c r="D4293" s="50" t="s">
        <v>1235</v>
      </c>
      <c r="E4293" s="50"/>
      <c r="F4293" s="50"/>
    </row>
    <row r="4294" spans="1:6">
      <c r="A4294" s="50" t="s">
        <v>5493</v>
      </c>
      <c r="B4294" s="50"/>
      <c r="C4294" s="50"/>
      <c r="D4294" s="50" t="s">
        <v>1118</v>
      </c>
      <c r="E4294" s="50"/>
      <c r="F4294" s="50"/>
    </row>
    <row r="4295" spans="1:6">
      <c r="A4295" s="50" t="s">
        <v>5494</v>
      </c>
      <c r="B4295" s="50"/>
      <c r="C4295" s="50"/>
      <c r="D4295" s="50" t="s">
        <v>1118</v>
      </c>
      <c r="E4295" s="50"/>
      <c r="F4295" s="50"/>
    </row>
    <row r="4296" spans="1:6">
      <c r="A4296" s="50" t="s">
        <v>5495</v>
      </c>
      <c r="B4296" s="50"/>
      <c r="C4296" s="50"/>
      <c r="D4296" s="50" t="s">
        <v>1235</v>
      </c>
      <c r="E4296" s="50"/>
      <c r="F4296" s="50"/>
    </row>
    <row r="4297" spans="1:6">
      <c r="A4297" s="50" t="s">
        <v>5496</v>
      </c>
      <c r="B4297" s="50"/>
      <c r="C4297" s="50"/>
      <c r="D4297" s="50" t="s">
        <v>1118</v>
      </c>
      <c r="E4297" s="50"/>
      <c r="F4297" s="50"/>
    </row>
    <row r="4298" spans="1:6">
      <c r="A4298" s="50" t="s">
        <v>5497</v>
      </c>
      <c r="B4298" s="50"/>
      <c r="C4298" s="50"/>
      <c r="D4298" s="50" t="s">
        <v>1118</v>
      </c>
      <c r="E4298" s="50"/>
      <c r="F4298" s="50"/>
    </row>
    <row r="4299" spans="1:6">
      <c r="A4299" s="50" t="s">
        <v>5498</v>
      </c>
      <c r="B4299" s="50"/>
      <c r="C4299" s="50"/>
      <c r="D4299" s="50" t="s">
        <v>1118</v>
      </c>
      <c r="E4299" s="50"/>
      <c r="F4299" s="50"/>
    </row>
    <row r="4300" spans="1:6">
      <c r="A4300" s="50" t="s">
        <v>5499</v>
      </c>
      <c r="B4300" s="50"/>
      <c r="C4300" s="50"/>
      <c r="D4300" s="50" t="s">
        <v>1235</v>
      </c>
      <c r="E4300" s="50"/>
      <c r="F4300" s="50"/>
    </row>
    <row r="4301" spans="1:6">
      <c r="A4301" s="50" t="s">
        <v>5500</v>
      </c>
      <c r="B4301" s="50"/>
      <c r="C4301" s="50"/>
      <c r="D4301" s="50" t="s">
        <v>1118</v>
      </c>
      <c r="E4301" s="50"/>
      <c r="F4301" s="50"/>
    </row>
    <row r="4302" spans="1:6">
      <c r="A4302" s="50" t="s">
        <v>5501</v>
      </c>
      <c r="B4302" s="50"/>
      <c r="C4302" s="50"/>
      <c r="D4302" s="50" t="s">
        <v>1235</v>
      </c>
      <c r="E4302" s="50"/>
      <c r="F4302" s="50"/>
    </row>
    <row r="4303" spans="1:6">
      <c r="A4303" s="50" t="s">
        <v>5502</v>
      </c>
      <c r="B4303" s="50"/>
      <c r="C4303" s="50"/>
      <c r="D4303" s="50" t="s">
        <v>1235</v>
      </c>
      <c r="E4303" s="50"/>
      <c r="F4303" s="50"/>
    </row>
    <row r="4304" spans="1:6">
      <c r="A4304" s="50" t="s">
        <v>5503</v>
      </c>
      <c r="B4304" s="50"/>
      <c r="C4304" s="50"/>
      <c r="D4304" s="50" t="s">
        <v>1118</v>
      </c>
      <c r="E4304" s="50"/>
      <c r="F4304" s="50"/>
    </row>
    <row r="4305" spans="1:6">
      <c r="A4305" s="50" t="s">
        <v>5504</v>
      </c>
      <c r="B4305" s="50"/>
      <c r="C4305" s="50"/>
      <c r="D4305" s="50" t="s">
        <v>1118</v>
      </c>
      <c r="E4305" s="50"/>
      <c r="F4305" s="50"/>
    </row>
    <row r="4306" spans="1:6">
      <c r="A4306" s="50" t="s">
        <v>5505</v>
      </c>
      <c r="B4306" s="50"/>
      <c r="C4306" s="50"/>
      <c r="D4306" s="50" t="s">
        <v>1235</v>
      </c>
      <c r="E4306" s="50"/>
      <c r="F4306" s="50"/>
    </row>
    <row r="4307" spans="1:6">
      <c r="A4307" s="50" t="s">
        <v>5506</v>
      </c>
      <c r="B4307" s="50"/>
      <c r="C4307" s="50"/>
      <c r="D4307" s="50" t="s">
        <v>1235</v>
      </c>
      <c r="E4307" s="50"/>
      <c r="F4307" s="50"/>
    </row>
    <row r="4308" spans="1:6">
      <c r="A4308" s="50" t="s">
        <v>5507</v>
      </c>
      <c r="B4308" s="50"/>
      <c r="C4308" s="50"/>
      <c r="D4308" s="50" t="s">
        <v>1235</v>
      </c>
      <c r="E4308" s="50"/>
      <c r="F4308" s="50"/>
    </row>
    <row r="4309" spans="1:6">
      <c r="A4309" s="50" t="s">
        <v>5508</v>
      </c>
      <c r="B4309" s="50"/>
      <c r="C4309" s="50"/>
      <c r="D4309" s="50" t="s">
        <v>1118</v>
      </c>
      <c r="E4309" s="50"/>
      <c r="F4309" s="50"/>
    </row>
    <row r="4310" spans="1:6">
      <c r="A4310" s="50" t="s">
        <v>5509</v>
      </c>
      <c r="B4310" s="50"/>
      <c r="C4310" s="50"/>
      <c r="D4310" s="50" t="s">
        <v>1235</v>
      </c>
      <c r="E4310" s="50"/>
      <c r="F4310" s="50"/>
    </row>
    <row r="4311" spans="1:6">
      <c r="A4311" s="50" t="s">
        <v>5510</v>
      </c>
      <c r="B4311" s="50"/>
      <c r="C4311" s="50"/>
      <c r="D4311" s="50" t="s">
        <v>1118</v>
      </c>
      <c r="E4311" s="50"/>
      <c r="F4311" s="50"/>
    </row>
    <row r="4312" spans="1:6">
      <c r="A4312" s="50" t="s">
        <v>5511</v>
      </c>
      <c r="B4312" s="50"/>
      <c r="C4312" s="50"/>
      <c r="D4312" s="50" t="s">
        <v>1235</v>
      </c>
      <c r="E4312" s="50"/>
      <c r="F4312" s="50"/>
    </row>
    <row r="4313" spans="1:6">
      <c r="A4313" s="50" t="s">
        <v>5512</v>
      </c>
      <c r="B4313" s="50"/>
      <c r="C4313" s="50"/>
      <c r="D4313" s="50" t="s">
        <v>1118</v>
      </c>
      <c r="E4313" s="50"/>
      <c r="F4313" s="50"/>
    </row>
    <row r="4314" spans="1:6">
      <c r="A4314" s="50" t="s">
        <v>5513</v>
      </c>
      <c r="B4314" s="50"/>
      <c r="C4314" s="50"/>
      <c r="D4314" s="50" t="s">
        <v>1118</v>
      </c>
      <c r="E4314" s="50"/>
      <c r="F4314" s="50"/>
    </row>
    <row r="4315" spans="1:6">
      <c r="A4315" s="50" t="s">
        <v>5514</v>
      </c>
      <c r="B4315" s="50"/>
      <c r="C4315" s="50"/>
      <c r="D4315" s="50" t="s">
        <v>1118</v>
      </c>
      <c r="E4315" s="50"/>
      <c r="F4315" s="50"/>
    </row>
    <row r="4316" spans="1:6">
      <c r="A4316" s="50" t="s">
        <v>5515</v>
      </c>
      <c r="B4316" s="50"/>
      <c r="C4316" s="50"/>
      <c r="D4316" s="50" t="s">
        <v>1118</v>
      </c>
      <c r="E4316" s="50"/>
      <c r="F4316" s="50"/>
    </row>
    <row r="4317" spans="1:6">
      <c r="A4317" s="50" t="s">
        <v>5516</v>
      </c>
      <c r="B4317" s="50"/>
      <c r="C4317" s="50"/>
      <c r="D4317" s="50" t="s">
        <v>1118</v>
      </c>
      <c r="E4317" s="50"/>
      <c r="F4317" s="50"/>
    </row>
    <row r="4318" spans="1:6">
      <c r="A4318" s="50" t="s">
        <v>5517</v>
      </c>
      <c r="B4318" s="50"/>
      <c r="C4318" s="50"/>
      <c r="D4318" s="50" t="s">
        <v>1118</v>
      </c>
      <c r="E4318" s="50"/>
      <c r="F4318" s="50"/>
    </row>
    <row r="4319" spans="1:6">
      <c r="A4319" s="50" t="s">
        <v>5518</v>
      </c>
      <c r="B4319" s="50"/>
      <c r="C4319" s="50"/>
      <c r="D4319" s="50" t="s">
        <v>1235</v>
      </c>
      <c r="E4319" s="50"/>
      <c r="F4319" s="50"/>
    </row>
    <row r="4320" spans="1:6">
      <c r="A4320" s="50" t="s">
        <v>5519</v>
      </c>
      <c r="B4320" s="50"/>
      <c r="C4320" s="50"/>
      <c r="D4320" s="50" t="s">
        <v>1118</v>
      </c>
      <c r="E4320" s="50"/>
      <c r="F4320" s="50"/>
    </row>
    <row r="4321" spans="1:6">
      <c r="A4321" s="50" t="s">
        <v>5520</v>
      </c>
      <c r="B4321" s="50"/>
      <c r="C4321" s="50"/>
      <c r="D4321" s="50" t="s">
        <v>1118</v>
      </c>
      <c r="E4321" s="50"/>
      <c r="F4321" s="50"/>
    </row>
    <row r="4322" spans="1:6">
      <c r="A4322" s="50" t="s">
        <v>5521</v>
      </c>
      <c r="B4322" s="50"/>
      <c r="C4322" s="50"/>
      <c r="D4322" s="50" t="s">
        <v>1118</v>
      </c>
      <c r="E4322" s="50"/>
      <c r="F4322" s="50"/>
    </row>
    <row r="4323" spans="1:6">
      <c r="A4323" s="50" t="s">
        <v>5522</v>
      </c>
      <c r="B4323" s="50"/>
      <c r="C4323" s="50"/>
      <c r="D4323" s="50" t="s">
        <v>1235</v>
      </c>
      <c r="E4323" s="50"/>
      <c r="F4323" s="50"/>
    </row>
    <row r="4324" spans="1:6">
      <c r="A4324" s="50" t="s">
        <v>5523</v>
      </c>
      <c r="B4324" s="50"/>
      <c r="C4324" s="50"/>
      <c r="D4324" s="50" t="s">
        <v>1118</v>
      </c>
      <c r="E4324" s="50"/>
      <c r="F4324" s="50"/>
    </row>
    <row r="4325" spans="1:6">
      <c r="A4325" s="50" t="s">
        <v>5524</v>
      </c>
      <c r="B4325" s="50"/>
      <c r="C4325" s="50"/>
      <c r="D4325" s="50" t="s">
        <v>1118</v>
      </c>
      <c r="E4325" s="50"/>
      <c r="F4325" s="50"/>
    </row>
    <row r="4326" spans="1:6">
      <c r="A4326" s="50" t="s">
        <v>5525</v>
      </c>
      <c r="B4326" s="50"/>
      <c r="C4326" s="50"/>
      <c r="D4326" s="50" t="s">
        <v>1118</v>
      </c>
      <c r="E4326" s="50"/>
      <c r="F4326" s="50"/>
    </row>
    <row r="4327" spans="1:6">
      <c r="A4327" s="50" t="s">
        <v>5526</v>
      </c>
      <c r="B4327" s="50"/>
      <c r="C4327" s="50"/>
      <c r="D4327" s="50" t="s">
        <v>1118</v>
      </c>
      <c r="E4327" s="50"/>
      <c r="F4327" s="50"/>
    </row>
    <row r="4328" spans="1:6">
      <c r="A4328" s="50" t="s">
        <v>5527</v>
      </c>
      <c r="B4328" s="50"/>
      <c r="C4328" s="50"/>
      <c r="D4328" s="50" t="s">
        <v>1118</v>
      </c>
      <c r="E4328" s="50"/>
      <c r="F4328" s="50"/>
    </row>
    <row r="4329" spans="1:6">
      <c r="A4329" s="50" t="s">
        <v>5528</v>
      </c>
      <c r="B4329" s="50"/>
      <c r="C4329" s="50"/>
      <c r="D4329" s="50" t="s">
        <v>1118</v>
      </c>
      <c r="E4329" s="50"/>
      <c r="F4329" s="50"/>
    </row>
    <row r="4330" spans="1:6">
      <c r="A4330" s="50" t="s">
        <v>5529</v>
      </c>
      <c r="B4330" s="50"/>
      <c r="C4330" s="50"/>
      <c r="D4330" s="50" t="s">
        <v>1118</v>
      </c>
      <c r="E4330" s="50"/>
      <c r="F4330" s="50"/>
    </row>
    <row r="4331" spans="1:6">
      <c r="A4331" s="50" t="s">
        <v>5530</v>
      </c>
      <c r="B4331" s="50"/>
      <c r="C4331" s="50"/>
      <c r="D4331" s="50" t="s">
        <v>1118</v>
      </c>
      <c r="E4331" s="50"/>
      <c r="F4331" s="50"/>
    </row>
    <row r="4332" spans="1:6">
      <c r="A4332" s="50" t="s">
        <v>5531</v>
      </c>
      <c r="B4332" s="50"/>
      <c r="C4332" s="50"/>
      <c r="D4332" s="50" t="s">
        <v>1235</v>
      </c>
      <c r="E4332" s="50"/>
      <c r="F4332" s="50"/>
    </row>
    <row r="4333" spans="1:6">
      <c r="A4333" s="50" t="s">
        <v>5532</v>
      </c>
      <c r="B4333" s="50"/>
      <c r="C4333" s="50"/>
      <c r="D4333" s="50" t="s">
        <v>1235</v>
      </c>
      <c r="E4333" s="50"/>
      <c r="F4333" s="50"/>
    </row>
    <row r="4334" spans="1:6">
      <c r="A4334" s="50" t="s">
        <v>5533</v>
      </c>
      <c r="B4334" s="50"/>
      <c r="C4334" s="50"/>
      <c r="D4334" s="50" t="s">
        <v>1118</v>
      </c>
      <c r="E4334" s="50"/>
      <c r="F4334" s="50"/>
    </row>
    <row r="4335" spans="1:6">
      <c r="A4335" s="50" t="s">
        <v>5534</v>
      </c>
      <c r="B4335" s="50"/>
      <c r="C4335" s="50"/>
      <c r="D4335" s="50" t="s">
        <v>1235</v>
      </c>
      <c r="E4335" s="50"/>
      <c r="F4335" s="50"/>
    </row>
    <row r="4336" spans="1:6">
      <c r="A4336" s="50" t="s">
        <v>5535</v>
      </c>
      <c r="B4336" s="50"/>
      <c r="C4336" s="50"/>
      <c r="D4336" s="50" t="s">
        <v>1118</v>
      </c>
      <c r="E4336" s="50"/>
      <c r="F4336" s="50"/>
    </row>
    <row r="4337" spans="1:6">
      <c r="A4337" s="50" t="s">
        <v>5536</v>
      </c>
      <c r="B4337" s="50"/>
      <c r="C4337" s="50"/>
      <c r="D4337" s="50" t="s">
        <v>2414</v>
      </c>
      <c r="E4337" s="50"/>
      <c r="F4337" s="50"/>
    </row>
    <row r="4338" spans="1:6">
      <c r="A4338" s="50" t="s">
        <v>5537</v>
      </c>
      <c r="B4338" s="50"/>
      <c r="C4338" s="50"/>
      <c r="D4338" s="50" t="s">
        <v>2414</v>
      </c>
      <c r="E4338" s="50"/>
      <c r="F4338" s="50"/>
    </row>
    <row r="4339" spans="1:6">
      <c r="A4339" s="50" t="s">
        <v>5538</v>
      </c>
      <c r="B4339" s="50"/>
      <c r="C4339" s="50"/>
      <c r="D4339" s="50" t="s">
        <v>2414</v>
      </c>
      <c r="E4339" s="50"/>
      <c r="F4339" s="50"/>
    </row>
    <row r="4340" spans="1:6">
      <c r="A4340" s="50" t="s">
        <v>5539</v>
      </c>
      <c r="B4340" s="50"/>
      <c r="C4340" s="50"/>
      <c r="D4340" s="50" t="s">
        <v>2414</v>
      </c>
      <c r="E4340" s="50"/>
      <c r="F4340" s="50"/>
    </row>
    <row r="4341" spans="1:6">
      <c r="A4341" s="50" t="s">
        <v>5540</v>
      </c>
      <c r="B4341" s="50"/>
      <c r="C4341" s="50"/>
      <c r="D4341" s="50" t="s">
        <v>2794</v>
      </c>
      <c r="E4341" s="50"/>
      <c r="F4341" s="50"/>
    </row>
    <row r="4342" spans="1:6">
      <c r="A4342" s="50" t="s">
        <v>5541</v>
      </c>
      <c r="B4342" s="50"/>
      <c r="C4342" s="50"/>
      <c r="D4342" s="50" t="s">
        <v>2794</v>
      </c>
      <c r="E4342" s="50"/>
      <c r="F4342" s="50"/>
    </row>
    <row r="4343" spans="1:6">
      <c r="A4343" s="50" t="s">
        <v>5542</v>
      </c>
      <c r="B4343" s="50"/>
      <c r="C4343" s="50"/>
      <c r="D4343" s="50" t="s">
        <v>2794</v>
      </c>
      <c r="E4343" s="50"/>
      <c r="F4343" s="50"/>
    </row>
    <row r="4344" spans="1:6">
      <c r="A4344" s="50" t="s">
        <v>5543</v>
      </c>
      <c r="B4344" s="50"/>
      <c r="C4344" s="50"/>
      <c r="D4344" s="50" t="s">
        <v>2794</v>
      </c>
      <c r="E4344" s="50"/>
      <c r="F4344" s="50"/>
    </row>
    <row r="4345" spans="1:6">
      <c r="A4345" s="50" t="s">
        <v>5544</v>
      </c>
      <c r="B4345" s="50"/>
      <c r="C4345" s="50"/>
      <c r="D4345" s="50" t="s">
        <v>2794</v>
      </c>
      <c r="E4345" s="50"/>
      <c r="F4345" s="50"/>
    </row>
    <row r="4346" spans="1:6">
      <c r="A4346" s="50" t="s">
        <v>5545</v>
      </c>
      <c r="B4346" s="50"/>
      <c r="C4346" s="50"/>
      <c r="D4346" s="50" t="s">
        <v>2794</v>
      </c>
      <c r="E4346" s="50"/>
      <c r="F4346" s="50"/>
    </row>
    <row r="4347" spans="1:6">
      <c r="A4347" s="50" t="s">
        <v>5546</v>
      </c>
      <c r="B4347" s="50"/>
      <c r="C4347" s="50"/>
      <c r="D4347" s="50" t="s">
        <v>2794</v>
      </c>
      <c r="E4347" s="50"/>
      <c r="F4347" s="50"/>
    </row>
    <row r="4348" spans="1:6">
      <c r="A4348" s="50" t="s">
        <v>5547</v>
      </c>
      <c r="B4348" s="50"/>
      <c r="C4348" s="50"/>
      <c r="D4348" s="50" t="s">
        <v>2414</v>
      </c>
      <c r="E4348" s="50"/>
      <c r="F4348" s="50"/>
    </row>
    <row r="4349" spans="1:6">
      <c r="A4349" s="50" t="s">
        <v>5548</v>
      </c>
      <c r="B4349" s="50"/>
      <c r="C4349" s="50"/>
      <c r="D4349" s="50" t="s">
        <v>2794</v>
      </c>
      <c r="E4349" s="50"/>
      <c r="F4349" s="50"/>
    </row>
    <row r="4350" spans="1:6">
      <c r="A4350" s="50" t="s">
        <v>5549</v>
      </c>
      <c r="B4350" s="50"/>
      <c r="C4350" s="50"/>
      <c r="D4350" s="50" t="s">
        <v>2794</v>
      </c>
      <c r="E4350" s="50"/>
      <c r="F4350" s="50"/>
    </row>
    <row r="4351" spans="1:6">
      <c r="A4351" s="50" t="s">
        <v>5550</v>
      </c>
      <c r="B4351" s="50"/>
      <c r="C4351" s="50"/>
      <c r="D4351" s="50" t="s">
        <v>2794</v>
      </c>
      <c r="E4351" s="50"/>
      <c r="F4351" s="50"/>
    </row>
    <row r="4352" spans="1:6">
      <c r="A4352" s="50" t="s">
        <v>5551</v>
      </c>
      <c r="B4352" s="50"/>
      <c r="C4352" s="50"/>
      <c r="D4352" s="50" t="s">
        <v>2794</v>
      </c>
      <c r="E4352" s="50"/>
      <c r="F4352" s="50"/>
    </row>
    <row r="4353" spans="1:6">
      <c r="A4353" s="50" t="s">
        <v>5552</v>
      </c>
      <c r="B4353" s="50"/>
      <c r="C4353" s="50"/>
      <c r="D4353" s="50" t="s">
        <v>2794</v>
      </c>
      <c r="E4353" s="50"/>
      <c r="F4353" s="50"/>
    </row>
    <row r="4354" spans="1:6">
      <c r="A4354" s="50" t="s">
        <v>5553</v>
      </c>
      <c r="B4354" s="50"/>
      <c r="C4354" s="50"/>
      <c r="D4354" s="50" t="s">
        <v>2414</v>
      </c>
      <c r="E4354" s="50"/>
      <c r="F4354" s="50"/>
    </row>
    <row r="4355" spans="1:6">
      <c r="A4355" s="50" t="s">
        <v>5554</v>
      </c>
      <c r="B4355" s="50"/>
      <c r="C4355" s="50"/>
      <c r="D4355" s="50" t="s">
        <v>2414</v>
      </c>
      <c r="E4355" s="50"/>
      <c r="F4355" s="50"/>
    </row>
    <row r="4356" spans="1:6">
      <c r="A4356" s="50" t="s">
        <v>5555</v>
      </c>
      <c r="B4356" s="50"/>
      <c r="C4356" s="50"/>
      <c r="D4356" s="50" t="s">
        <v>2414</v>
      </c>
      <c r="E4356" s="50"/>
      <c r="F4356" s="50"/>
    </row>
    <row r="4357" spans="1:6">
      <c r="A4357" s="50" t="s">
        <v>5556</v>
      </c>
      <c r="B4357" s="50"/>
      <c r="C4357" s="50"/>
      <c r="D4357" s="50" t="s">
        <v>2794</v>
      </c>
      <c r="E4357" s="50"/>
      <c r="F4357" s="50"/>
    </row>
    <row r="4358" spans="1:6">
      <c r="A4358" s="50" t="s">
        <v>5557</v>
      </c>
      <c r="B4358" s="50"/>
      <c r="C4358" s="50"/>
      <c r="D4358" s="50" t="s">
        <v>2794</v>
      </c>
      <c r="E4358" s="50"/>
      <c r="F4358" s="50"/>
    </row>
    <row r="4359" spans="1:6">
      <c r="A4359" s="50" t="s">
        <v>5558</v>
      </c>
      <c r="B4359" s="50"/>
      <c r="C4359" s="50"/>
      <c r="D4359" s="50" t="s">
        <v>2794</v>
      </c>
      <c r="E4359" s="50"/>
      <c r="F4359" s="50"/>
    </row>
    <row r="4360" spans="1:6">
      <c r="A4360" s="50" t="s">
        <v>5559</v>
      </c>
      <c r="B4360" s="50"/>
      <c r="C4360" s="50"/>
      <c r="D4360" s="50" t="s">
        <v>2414</v>
      </c>
      <c r="E4360" s="50"/>
      <c r="F4360" s="50"/>
    </row>
    <row r="4361" spans="1:6">
      <c r="A4361" s="50" t="s">
        <v>5560</v>
      </c>
      <c r="B4361" s="50"/>
      <c r="C4361" s="50"/>
      <c r="D4361" s="50" t="s">
        <v>2794</v>
      </c>
      <c r="E4361" s="50"/>
      <c r="F4361" s="50"/>
    </row>
    <row r="4362" spans="1:6">
      <c r="A4362" s="50" t="s">
        <v>5561</v>
      </c>
      <c r="B4362" s="50"/>
      <c r="C4362" s="50"/>
      <c r="D4362" s="50" t="s">
        <v>2794</v>
      </c>
      <c r="E4362" s="50"/>
      <c r="F4362" s="50"/>
    </row>
    <row r="4363" spans="1:6">
      <c r="A4363" s="50" t="s">
        <v>5562</v>
      </c>
      <c r="B4363" s="50"/>
      <c r="C4363" s="50"/>
      <c r="D4363" s="50" t="s">
        <v>2414</v>
      </c>
      <c r="E4363" s="50"/>
      <c r="F4363" s="50"/>
    </row>
    <row r="4364" spans="1:6">
      <c r="A4364" s="50" t="s">
        <v>5563</v>
      </c>
      <c r="B4364" s="50"/>
      <c r="C4364" s="50"/>
      <c r="D4364" s="50" t="s">
        <v>2794</v>
      </c>
      <c r="E4364" s="50"/>
      <c r="F4364" s="50"/>
    </row>
    <row r="4365" spans="1:6">
      <c r="A4365" s="50" t="s">
        <v>5564</v>
      </c>
      <c r="B4365" s="50"/>
      <c r="C4365" s="50"/>
      <c r="D4365" s="50" t="s">
        <v>2414</v>
      </c>
      <c r="E4365" s="50"/>
      <c r="F4365" s="50"/>
    </row>
    <row r="4366" spans="1:6">
      <c r="A4366" s="50" t="s">
        <v>5565</v>
      </c>
      <c r="B4366" s="50"/>
      <c r="C4366" s="50"/>
      <c r="D4366" s="50" t="s">
        <v>2794</v>
      </c>
      <c r="E4366" s="50"/>
      <c r="F4366" s="50"/>
    </row>
    <row r="4367" spans="1:6">
      <c r="A4367" s="50" t="s">
        <v>5566</v>
      </c>
      <c r="B4367" s="50"/>
      <c r="C4367" s="50"/>
      <c r="D4367" s="50" t="s">
        <v>2414</v>
      </c>
      <c r="E4367" s="50"/>
      <c r="F4367" s="50"/>
    </row>
    <row r="4368" spans="1:6">
      <c r="A4368" s="50" t="s">
        <v>5567</v>
      </c>
      <c r="B4368" s="50"/>
      <c r="C4368" s="50"/>
      <c r="D4368" s="50" t="s">
        <v>2414</v>
      </c>
      <c r="E4368" s="50"/>
      <c r="F4368" s="50"/>
    </row>
    <row r="4369" spans="1:6">
      <c r="A4369" s="50" t="s">
        <v>5568</v>
      </c>
      <c r="B4369" s="50"/>
      <c r="C4369" s="50"/>
      <c r="D4369" s="50" t="s">
        <v>2794</v>
      </c>
      <c r="E4369" s="50"/>
      <c r="F4369" s="50"/>
    </row>
    <row r="4370" spans="1:6">
      <c r="A4370" s="50" t="s">
        <v>5569</v>
      </c>
      <c r="B4370" s="50"/>
      <c r="C4370" s="50"/>
      <c r="D4370" s="50" t="s">
        <v>2414</v>
      </c>
      <c r="E4370" s="50"/>
      <c r="F4370" s="50"/>
    </row>
    <row r="4371" spans="1:6">
      <c r="A4371" s="50" t="s">
        <v>5570</v>
      </c>
      <c r="B4371" s="50"/>
      <c r="C4371" s="50"/>
      <c r="D4371" s="50" t="s">
        <v>2414</v>
      </c>
      <c r="E4371" s="50"/>
      <c r="F4371" s="50"/>
    </row>
    <row r="4372" spans="1:6">
      <c r="A4372" s="50" t="s">
        <v>5571</v>
      </c>
      <c r="B4372" s="50"/>
      <c r="C4372" s="50"/>
      <c r="D4372" s="50" t="s">
        <v>2794</v>
      </c>
      <c r="E4372" s="50"/>
      <c r="F4372" s="50"/>
    </row>
    <row r="4373" spans="1:6">
      <c r="A4373" s="50" t="s">
        <v>5572</v>
      </c>
      <c r="B4373" s="50"/>
      <c r="C4373" s="50"/>
      <c r="D4373" s="50" t="s">
        <v>2414</v>
      </c>
      <c r="E4373" s="50"/>
      <c r="F4373" s="50"/>
    </row>
    <row r="4374" spans="1:6">
      <c r="A4374" s="50" t="s">
        <v>5573</v>
      </c>
      <c r="B4374" s="50"/>
      <c r="C4374" s="50"/>
      <c r="D4374" s="50" t="s">
        <v>2414</v>
      </c>
      <c r="E4374" s="50"/>
      <c r="F4374" s="50"/>
    </row>
    <row r="4375" spans="1:6">
      <c r="A4375" s="50" t="s">
        <v>5574</v>
      </c>
      <c r="B4375" s="50"/>
      <c r="C4375" s="50"/>
      <c r="D4375" s="50" t="s">
        <v>2794</v>
      </c>
      <c r="E4375" s="50"/>
      <c r="F4375" s="50"/>
    </row>
    <row r="4376" spans="1:6">
      <c r="A4376" s="50" t="s">
        <v>5575</v>
      </c>
      <c r="B4376" s="50"/>
      <c r="C4376" s="50"/>
      <c r="D4376" s="50" t="s">
        <v>2794</v>
      </c>
      <c r="E4376" s="50"/>
      <c r="F4376" s="50"/>
    </row>
    <row r="4377" spans="1:6">
      <c r="A4377" s="50" t="s">
        <v>5576</v>
      </c>
      <c r="B4377" s="50"/>
      <c r="C4377" s="50"/>
      <c r="D4377" s="50" t="s">
        <v>2794</v>
      </c>
      <c r="E4377" s="50"/>
      <c r="F4377" s="50"/>
    </row>
    <row r="4378" spans="1:6">
      <c r="A4378" s="50" t="s">
        <v>5577</v>
      </c>
      <c r="B4378" s="50"/>
      <c r="C4378" s="50"/>
      <c r="D4378" s="50" t="s">
        <v>2414</v>
      </c>
      <c r="E4378" s="50"/>
      <c r="F4378" s="50"/>
    </row>
    <row r="4379" spans="1:6">
      <c r="A4379" s="50" t="s">
        <v>5578</v>
      </c>
      <c r="B4379" s="50"/>
      <c r="C4379" s="50"/>
      <c r="D4379" s="50" t="s">
        <v>2414</v>
      </c>
      <c r="E4379" s="50"/>
      <c r="F4379" s="50"/>
    </row>
    <row r="4380" spans="1:6">
      <c r="A4380" s="50" t="s">
        <v>5579</v>
      </c>
      <c r="B4380" s="50"/>
      <c r="C4380" s="50"/>
      <c r="D4380" s="50" t="s">
        <v>2414</v>
      </c>
      <c r="E4380" s="50"/>
      <c r="F4380" s="50"/>
    </row>
    <row r="4381" spans="1:6">
      <c r="A4381" s="50" t="s">
        <v>5580</v>
      </c>
      <c r="B4381" s="50"/>
      <c r="C4381" s="50"/>
      <c r="D4381" s="50" t="s">
        <v>2794</v>
      </c>
      <c r="E4381" s="50"/>
      <c r="F4381" s="50"/>
    </row>
    <row r="4382" spans="1:6">
      <c r="A4382" s="50" t="s">
        <v>5581</v>
      </c>
      <c r="B4382" s="50"/>
      <c r="C4382" s="50"/>
      <c r="D4382" s="50" t="s">
        <v>2794</v>
      </c>
      <c r="E4382" s="50"/>
      <c r="F4382" s="50"/>
    </row>
    <row r="4383" spans="1:6">
      <c r="A4383" s="50" t="s">
        <v>5582</v>
      </c>
      <c r="B4383" s="50"/>
      <c r="C4383" s="50"/>
      <c r="D4383" s="50" t="s">
        <v>2794</v>
      </c>
      <c r="E4383" s="50"/>
      <c r="F4383" s="50"/>
    </row>
    <row r="4384" spans="1:6">
      <c r="A4384" s="50" t="s">
        <v>5583</v>
      </c>
      <c r="B4384" s="50"/>
      <c r="C4384" s="50"/>
      <c r="D4384" s="50" t="s">
        <v>2414</v>
      </c>
      <c r="E4384" s="50"/>
      <c r="F4384" s="50"/>
    </row>
    <row r="4385" spans="1:6">
      <c r="A4385" s="50" t="s">
        <v>5584</v>
      </c>
      <c r="B4385" s="50"/>
      <c r="C4385" s="50"/>
      <c r="D4385" s="50" t="s">
        <v>2794</v>
      </c>
      <c r="E4385" s="50"/>
      <c r="F4385" s="50"/>
    </row>
    <row r="4386" spans="1:6">
      <c r="A4386" s="50" t="s">
        <v>5585</v>
      </c>
      <c r="B4386" s="50"/>
      <c r="C4386" s="50"/>
      <c r="D4386" s="50" t="s">
        <v>2414</v>
      </c>
      <c r="E4386" s="50"/>
      <c r="F4386" s="50"/>
    </row>
    <row r="4387" spans="1:6">
      <c r="A4387" s="50" t="s">
        <v>5586</v>
      </c>
      <c r="B4387" s="50"/>
      <c r="C4387" s="50"/>
      <c r="D4387" s="50" t="s">
        <v>2794</v>
      </c>
      <c r="E4387" s="50"/>
      <c r="F4387" s="50"/>
    </row>
    <row r="4388" spans="1:6">
      <c r="A4388" s="50" t="s">
        <v>5587</v>
      </c>
      <c r="B4388" s="50"/>
      <c r="C4388" s="50"/>
      <c r="D4388" s="50" t="s">
        <v>2794</v>
      </c>
      <c r="E4388" s="50"/>
      <c r="F4388" s="50"/>
    </row>
    <row r="4389" spans="1:6">
      <c r="A4389" s="50" t="s">
        <v>5588</v>
      </c>
      <c r="B4389" s="50"/>
      <c r="C4389" s="50"/>
      <c r="D4389" s="50" t="s">
        <v>2794</v>
      </c>
      <c r="E4389" s="50"/>
      <c r="F4389" s="50"/>
    </row>
    <row r="4390" spans="1:6">
      <c r="A4390" s="50" t="s">
        <v>5589</v>
      </c>
      <c r="B4390" s="50"/>
      <c r="C4390" s="50"/>
      <c r="D4390" s="50" t="s">
        <v>2794</v>
      </c>
      <c r="E4390" s="50"/>
      <c r="F4390" s="50"/>
    </row>
    <row r="4391" spans="1:6">
      <c r="A4391" s="50" t="s">
        <v>5590</v>
      </c>
      <c r="B4391" s="50"/>
      <c r="C4391" s="50"/>
      <c r="D4391" s="50" t="s">
        <v>2414</v>
      </c>
      <c r="E4391" s="50"/>
      <c r="F4391" s="50"/>
    </row>
    <row r="4392" spans="1:6">
      <c r="A4392" s="50" t="s">
        <v>5591</v>
      </c>
      <c r="B4392" s="50"/>
      <c r="C4392" s="50"/>
      <c r="D4392" s="50" t="s">
        <v>2794</v>
      </c>
      <c r="E4392" s="50"/>
      <c r="F4392" s="50"/>
    </row>
    <row r="4393" spans="1:6">
      <c r="A4393" s="50" t="s">
        <v>5592</v>
      </c>
      <c r="B4393" s="50"/>
      <c r="C4393" s="50"/>
      <c r="D4393" s="50" t="s">
        <v>2414</v>
      </c>
      <c r="E4393" s="50"/>
      <c r="F4393" s="50"/>
    </row>
    <row r="4394" spans="1:6">
      <c r="A4394" s="50" t="s">
        <v>5593</v>
      </c>
      <c r="B4394" s="50"/>
      <c r="C4394" s="50"/>
      <c r="D4394" s="50" t="s">
        <v>2414</v>
      </c>
      <c r="E4394" s="50"/>
      <c r="F4394" s="50"/>
    </row>
    <row r="4395" spans="1:6">
      <c r="A4395" s="50" t="s">
        <v>5594</v>
      </c>
      <c r="B4395" s="50"/>
      <c r="C4395" s="50"/>
      <c r="D4395" s="50" t="s">
        <v>2414</v>
      </c>
      <c r="E4395" s="50"/>
      <c r="F4395" s="50"/>
    </row>
    <row r="4396" spans="1:6">
      <c r="A4396" s="50" t="s">
        <v>5595</v>
      </c>
      <c r="B4396" s="50"/>
      <c r="C4396" s="50"/>
      <c r="D4396" s="50" t="s">
        <v>2414</v>
      </c>
      <c r="E4396" s="50"/>
      <c r="F4396" s="50"/>
    </row>
    <row r="4397" spans="1:6">
      <c r="A4397" s="50" t="s">
        <v>5596</v>
      </c>
      <c r="B4397" s="50"/>
      <c r="C4397" s="50"/>
      <c r="D4397" s="50" t="s">
        <v>2414</v>
      </c>
      <c r="E4397" s="50"/>
      <c r="F4397" s="50"/>
    </row>
    <row r="4398" spans="1:6">
      <c r="A4398" s="50" t="s">
        <v>5597</v>
      </c>
      <c r="B4398" s="50"/>
      <c r="C4398" s="50"/>
      <c r="D4398" s="50" t="s">
        <v>2414</v>
      </c>
      <c r="E4398" s="50"/>
      <c r="F4398" s="50"/>
    </row>
    <row r="4399" spans="1:6">
      <c r="A4399" s="50" t="s">
        <v>5598</v>
      </c>
      <c r="B4399" s="50"/>
      <c r="C4399" s="50"/>
      <c r="D4399" s="50" t="s">
        <v>2414</v>
      </c>
      <c r="E4399" s="50"/>
      <c r="F4399" s="50"/>
    </row>
    <row r="4400" spans="1:6">
      <c r="A4400" s="50" t="s">
        <v>5599</v>
      </c>
      <c r="B4400" s="50"/>
      <c r="C4400" s="50"/>
      <c r="D4400" s="50" t="s">
        <v>2414</v>
      </c>
      <c r="E4400" s="50"/>
      <c r="F4400" s="50"/>
    </row>
    <row r="4401" spans="1:6">
      <c r="A4401" s="50" t="s">
        <v>5600</v>
      </c>
      <c r="B4401" s="50"/>
      <c r="C4401" s="50"/>
      <c r="D4401" s="50" t="s">
        <v>2414</v>
      </c>
      <c r="E4401" s="50"/>
      <c r="F4401" s="50"/>
    </row>
    <row r="4402" spans="1:6">
      <c r="A4402" s="50" t="s">
        <v>5601</v>
      </c>
      <c r="B4402" s="50"/>
      <c r="C4402" s="50"/>
      <c r="D4402" s="50" t="s">
        <v>2414</v>
      </c>
      <c r="E4402" s="50"/>
      <c r="F4402" s="50"/>
    </row>
    <row r="4403" spans="1:6">
      <c r="A4403" s="50" t="s">
        <v>5602</v>
      </c>
      <c r="B4403" s="50"/>
      <c r="C4403" s="50"/>
      <c r="D4403" s="50" t="s">
        <v>2414</v>
      </c>
      <c r="E4403" s="50"/>
      <c r="F4403" s="50"/>
    </row>
    <row r="4404" spans="1:6">
      <c r="A4404" s="50" t="s">
        <v>5603</v>
      </c>
      <c r="B4404" s="50"/>
      <c r="C4404" s="50"/>
      <c r="D4404" s="50" t="s">
        <v>2414</v>
      </c>
      <c r="E4404" s="50"/>
      <c r="F4404" s="50"/>
    </row>
    <row r="4405" spans="1:6">
      <c r="A4405" s="50" t="s">
        <v>5604</v>
      </c>
      <c r="B4405" s="50"/>
      <c r="C4405" s="50"/>
      <c r="D4405" s="50" t="s">
        <v>2414</v>
      </c>
      <c r="E4405" s="50"/>
      <c r="F4405" s="50"/>
    </row>
    <row r="4406" spans="1:6">
      <c r="A4406" s="50" t="s">
        <v>5605</v>
      </c>
      <c r="B4406" s="50"/>
      <c r="C4406" s="50"/>
      <c r="D4406" s="50" t="s">
        <v>2414</v>
      </c>
      <c r="E4406" s="50"/>
      <c r="F4406" s="50"/>
    </row>
    <row r="4407" spans="1:6">
      <c r="A4407" s="50" t="s">
        <v>5606</v>
      </c>
      <c r="B4407" s="50"/>
      <c r="C4407" s="50"/>
      <c r="D4407" s="50" t="s">
        <v>2414</v>
      </c>
      <c r="E4407" s="50"/>
      <c r="F4407" s="50"/>
    </row>
    <row r="4408" spans="1:6">
      <c r="A4408" s="50" t="s">
        <v>5607</v>
      </c>
      <c r="B4408" s="50"/>
      <c r="C4408" s="50"/>
      <c r="D4408" s="50" t="s">
        <v>2414</v>
      </c>
      <c r="E4408" s="50"/>
      <c r="F4408" s="50"/>
    </row>
    <row r="4409" spans="1:6">
      <c r="A4409" s="50" t="s">
        <v>5608</v>
      </c>
      <c r="B4409" s="50"/>
      <c r="C4409" s="50"/>
      <c r="D4409" s="50" t="s">
        <v>2414</v>
      </c>
      <c r="E4409" s="50"/>
      <c r="F4409" s="50"/>
    </row>
    <row r="4410" spans="1:6">
      <c r="A4410" s="50" t="s">
        <v>5609</v>
      </c>
      <c r="B4410" s="50"/>
      <c r="C4410" s="50"/>
      <c r="D4410" s="50" t="s">
        <v>2414</v>
      </c>
      <c r="E4410" s="50"/>
      <c r="F4410" s="50"/>
    </row>
    <row r="4411" spans="1:6">
      <c r="A4411" s="50" t="s">
        <v>5610</v>
      </c>
      <c r="B4411" s="50"/>
      <c r="C4411" s="50"/>
      <c r="D4411" s="50" t="s">
        <v>2414</v>
      </c>
      <c r="E4411" s="50"/>
      <c r="F4411" s="50"/>
    </row>
    <row r="4412" spans="1:6">
      <c r="A4412" s="50" t="s">
        <v>5611</v>
      </c>
      <c r="B4412" s="50"/>
      <c r="C4412" s="50"/>
      <c r="D4412" s="50" t="s">
        <v>2414</v>
      </c>
      <c r="E4412" s="50"/>
      <c r="F4412" s="50"/>
    </row>
    <row r="4413" spans="1:6">
      <c r="A4413" s="50" t="s">
        <v>5612</v>
      </c>
      <c r="B4413" s="50"/>
      <c r="C4413" s="50"/>
      <c r="D4413" s="50" t="s">
        <v>2414</v>
      </c>
      <c r="E4413" s="50"/>
      <c r="F4413" s="50"/>
    </row>
    <row r="4414" spans="1:6">
      <c r="A4414" s="50" t="s">
        <v>5613</v>
      </c>
      <c r="B4414" s="50"/>
      <c r="C4414" s="50"/>
      <c r="D4414" s="50" t="s">
        <v>2414</v>
      </c>
      <c r="E4414" s="50"/>
      <c r="F4414" s="50"/>
    </row>
    <row r="4415" spans="1:6">
      <c r="A4415" s="50" t="s">
        <v>5614</v>
      </c>
      <c r="B4415" s="50"/>
      <c r="C4415" s="50"/>
      <c r="D4415" s="50" t="s">
        <v>2414</v>
      </c>
      <c r="E4415" s="50"/>
      <c r="F4415" s="50"/>
    </row>
    <row r="4416" spans="1:6">
      <c r="A4416" s="50" t="s">
        <v>5615</v>
      </c>
      <c r="B4416" s="50"/>
      <c r="C4416" s="50"/>
      <c r="D4416" s="50" t="s">
        <v>2414</v>
      </c>
      <c r="E4416" s="50"/>
      <c r="F4416" s="50"/>
    </row>
    <row r="4417" spans="1:6">
      <c r="A4417" s="50" t="s">
        <v>5616</v>
      </c>
      <c r="B4417" s="50"/>
      <c r="C4417" s="50"/>
      <c r="D4417" s="50" t="s">
        <v>2414</v>
      </c>
      <c r="E4417" s="50"/>
      <c r="F4417" s="50"/>
    </row>
    <row r="4418" spans="1:6">
      <c r="A4418" s="50" t="s">
        <v>5617</v>
      </c>
      <c r="B4418" s="50"/>
      <c r="C4418" s="50"/>
      <c r="D4418" s="50" t="s">
        <v>2414</v>
      </c>
      <c r="E4418" s="50"/>
      <c r="F4418" s="50"/>
    </row>
    <row r="4419" spans="1:6">
      <c r="A4419" s="50" t="s">
        <v>5618</v>
      </c>
      <c r="B4419" s="50"/>
      <c r="C4419" s="50"/>
      <c r="D4419" s="50" t="s">
        <v>2414</v>
      </c>
      <c r="E4419" s="50"/>
      <c r="F4419" s="50"/>
    </row>
    <row r="4420" spans="1:6">
      <c r="A4420" s="50" t="s">
        <v>5619</v>
      </c>
      <c r="B4420" s="50"/>
      <c r="C4420" s="50"/>
      <c r="D4420" s="50" t="s">
        <v>2414</v>
      </c>
      <c r="E4420" s="50"/>
      <c r="F4420" s="50"/>
    </row>
    <row r="4421" spans="1:6">
      <c r="A4421" s="50" t="s">
        <v>5620</v>
      </c>
      <c r="B4421" s="50"/>
      <c r="C4421" s="50"/>
      <c r="D4421" s="50" t="s">
        <v>2414</v>
      </c>
      <c r="E4421" s="50"/>
      <c r="F4421" s="50"/>
    </row>
    <row r="4422" spans="1:6">
      <c r="A4422" s="50" t="s">
        <v>5621</v>
      </c>
      <c r="B4422" s="50"/>
      <c r="C4422" s="50"/>
      <c r="D4422" s="50" t="s">
        <v>2414</v>
      </c>
      <c r="E4422" s="50"/>
      <c r="F4422" s="50"/>
    </row>
    <row r="4423" spans="1:6">
      <c r="A4423" s="50" t="s">
        <v>5622</v>
      </c>
      <c r="B4423" s="50"/>
      <c r="C4423" s="50"/>
      <c r="D4423" s="50" t="s">
        <v>2414</v>
      </c>
      <c r="E4423" s="50"/>
      <c r="F4423" s="50"/>
    </row>
    <row r="4424" spans="1:6">
      <c r="A4424" s="50" t="s">
        <v>5623</v>
      </c>
      <c r="B4424" s="50"/>
      <c r="C4424" s="50"/>
      <c r="D4424" s="50" t="s">
        <v>2794</v>
      </c>
      <c r="E4424" s="50"/>
      <c r="F4424" s="50"/>
    </row>
    <row r="4425" spans="1:6">
      <c r="A4425" s="50" t="s">
        <v>5624</v>
      </c>
      <c r="B4425" s="50"/>
      <c r="C4425" s="50"/>
      <c r="D4425" s="50" t="s">
        <v>2414</v>
      </c>
      <c r="E4425" s="50"/>
      <c r="F4425" s="50"/>
    </row>
    <row r="4426" spans="1:6">
      <c r="A4426" s="50" t="s">
        <v>5625</v>
      </c>
      <c r="B4426" s="50"/>
      <c r="C4426" s="50"/>
      <c r="D4426" s="50" t="s">
        <v>2414</v>
      </c>
      <c r="E4426" s="50"/>
      <c r="F4426" s="50"/>
    </row>
    <row r="4427" spans="1:6">
      <c r="A4427" s="50" t="s">
        <v>5626</v>
      </c>
      <c r="B4427" s="50"/>
      <c r="C4427" s="50"/>
      <c r="D4427" s="50" t="s">
        <v>2414</v>
      </c>
      <c r="E4427" s="50"/>
      <c r="F4427" s="50"/>
    </row>
    <row r="4428" spans="1:6">
      <c r="A4428" s="50" t="s">
        <v>5627</v>
      </c>
      <c r="B4428" s="50"/>
      <c r="C4428" s="50"/>
      <c r="D4428" s="50" t="s">
        <v>3386</v>
      </c>
      <c r="E4428" s="50"/>
      <c r="F4428" s="50"/>
    </row>
    <row r="4429" spans="1:6">
      <c r="A4429" s="50" t="s">
        <v>5628</v>
      </c>
      <c r="B4429" s="50"/>
      <c r="C4429" s="50"/>
      <c r="D4429" s="50" t="s">
        <v>1132</v>
      </c>
      <c r="E4429" s="50"/>
      <c r="F4429" s="50"/>
    </row>
    <row r="4430" spans="1:6">
      <c r="A4430" s="50" t="s">
        <v>5629</v>
      </c>
      <c r="B4430" s="50"/>
      <c r="C4430" s="50"/>
      <c r="D4430" s="50" t="s">
        <v>1132</v>
      </c>
      <c r="E4430" s="50"/>
      <c r="F4430" s="50"/>
    </row>
    <row r="4431" spans="1:6">
      <c r="A4431" s="50" t="s">
        <v>5630</v>
      </c>
      <c r="B4431" s="50"/>
      <c r="C4431" s="50"/>
      <c r="D4431" s="50" t="s">
        <v>1341</v>
      </c>
      <c r="E4431" s="50"/>
      <c r="F4431" s="50"/>
    </row>
    <row r="4432" spans="1:6">
      <c r="A4432" s="50" t="s">
        <v>5631</v>
      </c>
      <c r="B4432" s="50"/>
      <c r="C4432" s="50"/>
      <c r="D4432" s="50" t="s">
        <v>3386</v>
      </c>
      <c r="E4432" s="50"/>
      <c r="F4432" s="50"/>
    </row>
    <row r="4433" spans="1:6">
      <c r="A4433" s="50" t="s">
        <v>5632</v>
      </c>
      <c r="B4433" s="50"/>
      <c r="C4433" s="50"/>
      <c r="D4433" s="50" t="s">
        <v>3386</v>
      </c>
      <c r="E4433" s="50"/>
      <c r="F4433" s="50"/>
    </row>
    <row r="4434" spans="1:6">
      <c r="A4434" s="50" t="s">
        <v>5633</v>
      </c>
      <c r="B4434" s="50"/>
      <c r="C4434" s="50"/>
      <c r="D4434" s="50" t="s">
        <v>1132</v>
      </c>
      <c r="E4434" s="50"/>
      <c r="F4434" s="50"/>
    </row>
    <row r="4435" spans="1:6">
      <c r="A4435" s="50" t="s">
        <v>5634</v>
      </c>
      <c r="B4435" s="50"/>
      <c r="C4435" s="50"/>
      <c r="D4435" s="50" t="s">
        <v>3386</v>
      </c>
      <c r="E4435" s="50"/>
      <c r="F4435" s="50"/>
    </row>
    <row r="4436" spans="1:6">
      <c r="A4436" s="50" t="s">
        <v>5635</v>
      </c>
      <c r="B4436" s="50"/>
      <c r="C4436" s="50"/>
      <c r="D4436" s="50" t="s">
        <v>1341</v>
      </c>
      <c r="E4436" s="50"/>
      <c r="F4436" s="50"/>
    </row>
    <row r="4437" spans="1:6">
      <c r="A4437" s="50" t="s">
        <v>5636</v>
      </c>
      <c r="B4437" s="50"/>
      <c r="C4437" s="50"/>
      <c r="D4437" s="50" t="s">
        <v>1230</v>
      </c>
      <c r="E4437" s="50"/>
      <c r="F4437" s="50"/>
    </row>
    <row r="4438" spans="1:6">
      <c r="A4438" s="50" t="s">
        <v>5637</v>
      </c>
      <c r="B4438" s="50"/>
      <c r="C4438" s="50"/>
      <c r="D4438" s="50" t="s">
        <v>1230</v>
      </c>
      <c r="E4438" s="50"/>
      <c r="F4438" s="50"/>
    </row>
    <row r="4439" spans="1:6">
      <c r="A4439" s="50" t="s">
        <v>5638</v>
      </c>
      <c r="B4439" s="50"/>
      <c r="C4439" s="50"/>
      <c r="D4439" s="50" t="s">
        <v>1341</v>
      </c>
      <c r="E4439" s="50"/>
      <c r="F4439" s="50"/>
    </row>
    <row r="4440" spans="1:6">
      <c r="A4440" s="50" t="s">
        <v>5639</v>
      </c>
      <c r="B4440" s="50"/>
      <c r="C4440" s="50"/>
      <c r="D4440" s="50" t="s">
        <v>1230</v>
      </c>
      <c r="E4440" s="50"/>
      <c r="F4440" s="50"/>
    </row>
    <row r="4441" spans="1:6">
      <c r="A4441" s="50" t="s">
        <v>5640</v>
      </c>
      <c r="B4441" s="50"/>
      <c r="C4441" s="50"/>
      <c r="D4441" s="50" t="s">
        <v>1230</v>
      </c>
      <c r="E4441" s="50"/>
      <c r="F4441" s="50"/>
    </row>
    <row r="4442" spans="1:6">
      <c r="A4442" s="50" t="s">
        <v>5641</v>
      </c>
      <c r="B4442" s="50"/>
      <c r="C4442" s="50"/>
      <c r="D4442" s="50" t="s">
        <v>1230</v>
      </c>
      <c r="E4442" s="50"/>
      <c r="F4442" s="50"/>
    </row>
    <row r="4443" spans="1:6">
      <c r="A4443" s="50" t="s">
        <v>5642</v>
      </c>
      <c r="B4443" s="50"/>
      <c r="C4443" s="50"/>
      <c r="D4443" s="50" t="s">
        <v>1341</v>
      </c>
      <c r="E4443" s="50"/>
      <c r="F4443" s="50"/>
    </row>
    <row r="4444" spans="1:6">
      <c r="A4444" s="50" t="s">
        <v>5643</v>
      </c>
      <c r="B4444" s="50"/>
      <c r="C4444" s="50"/>
      <c r="D4444" s="50" t="s">
        <v>1230</v>
      </c>
      <c r="E4444" s="50"/>
      <c r="F4444" s="50"/>
    </row>
    <row r="4445" spans="1:6">
      <c r="A4445" s="50" t="s">
        <v>5644</v>
      </c>
      <c r="B4445" s="50"/>
      <c r="C4445" s="50"/>
      <c r="D4445" s="50" t="s">
        <v>1230</v>
      </c>
      <c r="E4445" s="50"/>
      <c r="F4445" s="50"/>
    </row>
    <row r="4446" spans="1:6">
      <c r="A4446" s="50" t="s">
        <v>5645</v>
      </c>
      <c r="B4446" s="50"/>
      <c r="C4446" s="50"/>
      <c r="D4446" s="50" t="s">
        <v>1341</v>
      </c>
      <c r="E4446" s="50"/>
      <c r="F4446" s="50"/>
    </row>
    <row r="4447" spans="1:6">
      <c r="A4447" s="50" t="s">
        <v>5646</v>
      </c>
      <c r="B4447" s="50"/>
      <c r="C4447" s="50"/>
      <c r="D4447" s="50" t="s">
        <v>1230</v>
      </c>
      <c r="E4447" s="50"/>
      <c r="F4447" s="50"/>
    </row>
    <row r="4448" spans="1:6">
      <c r="A4448" s="50" t="s">
        <v>5647</v>
      </c>
      <c r="B4448" s="50"/>
      <c r="C4448" s="50"/>
      <c r="D4448" s="50" t="s">
        <v>1230</v>
      </c>
      <c r="E4448" s="50"/>
      <c r="F4448" s="50"/>
    </row>
    <row r="4449" spans="1:6">
      <c r="A4449" s="50" t="s">
        <v>5648</v>
      </c>
      <c r="B4449" s="50"/>
      <c r="C4449" s="50"/>
      <c r="D4449" s="50" t="s">
        <v>1230</v>
      </c>
      <c r="E4449" s="50"/>
      <c r="F4449" s="50"/>
    </row>
    <row r="4450" spans="1:6">
      <c r="A4450" s="50" t="s">
        <v>5649</v>
      </c>
      <c r="B4450" s="50"/>
      <c r="C4450" s="50"/>
      <c r="D4450" s="50" t="s">
        <v>1341</v>
      </c>
      <c r="E4450" s="50"/>
      <c r="F4450" s="50"/>
    </row>
    <row r="4451" spans="1:6">
      <c r="A4451" s="50" t="s">
        <v>5650</v>
      </c>
      <c r="B4451" s="50"/>
      <c r="C4451" s="50"/>
      <c r="D4451" s="50" t="s">
        <v>1230</v>
      </c>
      <c r="E4451" s="50"/>
      <c r="F4451" s="50"/>
    </row>
    <row r="4452" spans="1:6">
      <c r="A4452" s="50" t="s">
        <v>5651</v>
      </c>
      <c r="B4452" s="50"/>
      <c r="C4452" s="50"/>
      <c r="D4452" s="50" t="s">
        <v>1230</v>
      </c>
      <c r="E4452" s="50"/>
      <c r="F4452" s="50"/>
    </row>
    <row r="4453" spans="1:6">
      <c r="A4453" s="50" t="s">
        <v>5652</v>
      </c>
      <c r="B4453" s="50"/>
      <c r="C4453" s="50"/>
      <c r="D4453" s="50" t="s">
        <v>1341</v>
      </c>
      <c r="E4453" s="50"/>
      <c r="F4453" s="50"/>
    </row>
    <row r="4454" spans="1:6">
      <c r="A4454" s="50" t="s">
        <v>5653</v>
      </c>
      <c r="B4454" s="50"/>
      <c r="C4454" s="50"/>
      <c r="D4454" s="50" t="s">
        <v>1534</v>
      </c>
      <c r="E4454" s="50"/>
      <c r="F4454" s="50"/>
    </row>
    <row r="4455" spans="1:6">
      <c r="A4455" s="50" t="s">
        <v>5654</v>
      </c>
      <c r="B4455" s="50"/>
      <c r="C4455" s="50"/>
      <c r="D4455" s="50" t="s">
        <v>1132</v>
      </c>
      <c r="E4455" s="50"/>
      <c r="F4455" s="50"/>
    </row>
    <row r="4456" spans="1:6">
      <c r="A4456" s="50" t="s">
        <v>5655</v>
      </c>
      <c r="B4456" s="50"/>
      <c r="C4456" s="50"/>
      <c r="D4456" s="50" t="s">
        <v>1230</v>
      </c>
      <c r="E4456" s="50"/>
      <c r="F4456" s="50"/>
    </row>
    <row r="4457" spans="1:6">
      <c r="A4457" s="50" t="s">
        <v>5656</v>
      </c>
      <c r="B4457" s="50"/>
      <c r="C4457" s="50"/>
      <c r="D4457" s="50" t="s">
        <v>1132</v>
      </c>
      <c r="E4457" s="50"/>
      <c r="F4457" s="50"/>
    </row>
    <row r="4458" spans="1:6">
      <c r="A4458" s="50" t="s">
        <v>5657</v>
      </c>
      <c r="B4458" s="50"/>
      <c r="C4458" s="50"/>
      <c r="D4458" s="50" t="s">
        <v>1132</v>
      </c>
      <c r="E4458" s="50"/>
      <c r="F4458" s="50"/>
    </row>
    <row r="4459" spans="1:6">
      <c r="A4459" s="50" t="s">
        <v>5658</v>
      </c>
      <c r="B4459" s="50"/>
      <c r="C4459" s="50"/>
      <c r="D4459" s="50" t="s">
        <v>1132</v>
      </c>
      <c r="E4459" s="50"/>
      <c r="F4459" s="50"/>
    </row>
    <row r="4460" spans="1:6">
      <c r="A4460" s="50" t="s">
        <v>5659</v>
      </c>
      <c r="B4460" s="50"/>
      <c r="C4460" s="50"/>
      <c r="D4460" s="50" t="s">
        <v>1230</v>
      </c>
      <c r="E4460" s="50"/>
      <c r="F4460" s="50"/>
    </row>
    <row r="4461" spans="1:6">
      <c r="A4461" s="50" t="s">
        <v>5660</v>
      </c>
      <c r="B4461" s="50"/>
      <c r="C4461" s="50"/>
      <c r="D4461" s="50" t="s">
        <v>3386</v>
      </c>
      <c r="E4461" s="50"/>
      <c r="F4461" s="50"/>
    </row>
    <row r="4462" spans="1:6">
      <c r="A4462" s="50" t="s">
        <v>5661</v>
      </c>
      <c r="B4462" s="50"/>
      <c r="C4462" s="50"/>
      <c r="D4462" s="50" t="s">
        <v>1230</v>
      </c>
      <c r="E4462" s="50"/>
      <c r="F4462" s="50"/>
    </row>
    <row r="4463" spans="1:6">
      <c r="A4463" s="50" t="s">
        <v>5662</v>
      </c>
      <c r="B4463" s="50"/>
      <c r="C4463" s="50"/>
      <c r="D4463" s="50" t="s">
        <v>1230</v>
      </c>
      <c r="E4463" s="50"/>
      <c r="F4463" s="50"/>
    </row>
    <row r="4464" spans="1:6">
      <c r="A4464" s="50" t="s">
        <v>5663</v>
      </c>
      <c r="B4464" s="50"/>
      <c r="C4464" s="50"/>
      <c r="D4464" s="50" t="s">
        <v>1230</v>
      </c>
      <c r="E4464" s="50"/>
      <c r="F4464" s="50"/>
    </row>
    <row r="4465" spans="1:6">
      <c r="A4465" s="50" t="s">
        <v>5664</v>
      </c>
      <c r="B4465" s="50"/>
      <c r="C4465" s="50"/>
      <c r="D4465" s="50" t="s">
        <v>1230</v>
      </c>
      <c r="E4465" s="50"/>
      <c r="F4465" s="50"/>
    </row>
    <row r="4466" spans="1:6">
      <c r="A4466" s="50" t="s">
        <v>5665</v>
      </c>
      <c r="B4466" s="50"/>
      <c r="C4466" s="50"/>
      <c r="D4466" s="50" t="s">
        <v>1341</v>
      </c>
      <c r="E4466" s="50"/>
      <c r="F4466" s="50"/>
    </row>
    <row r="4467" spans="1:6">
      <c r="A4467" s="50" t="s">
        <v>5666</v>
      </c>
      <c r="B4467" s="50"/>
      <c r="C4467" s="50"/>
      <c r="D4467" s="50" t="s">
        <v>1341</v>
      </c>
      <c r="E4467" s="50"/>
      <c r="F4467" s="50"/>
    </row>
    <row r="4468" spans="1:6">
      <c r="A4468" s="50" t="s">
        <v>5667</v>
      </c>
      <c r="B4468" s="50"/>
      <c r="C4468" s="50"/>
      <c r="D4468" s="50" t="s">
        <v>1230</v>
      </c>
      <c r="E4468" s="50"/>
      <c r="F4468" s="50"/>
    </row>
    <row r="4469" spans="1:6">
      <c r="A4469" s="50" t="s">
        <v>5668</v>
      </c>
      <c r="B4469" s="50"/>
      <c r="C4469" s="50"/>
      <c r="D4469" s="50" t="s">
        <v>1230</v>
      </c>
      <c r="E4469" s="50"/>
      <c r="F4469" s="50"/>
    </row>
    <row r="4470" spans="1:6">
      <c r="A4470" s="50" t="s">
        <v>5669</v>
      </c>
      <c r="B4470" s="50"/>
      <c r="C4470" s="50"/>
      <c r="D4470" s="50" t="s">
        <v>1341</v>
      </c>
      <c r="E4470" s="50"/>
      <c r="F4470" s="50"/>
    </row>
    <row r="4471" spans="1:6">
      <c r="A4471" s="50" t="s">
        <v>5670</v>
      </c>
      <c r="B4471" s="50"/>
      <c r="C4471" s="50"/>
      <c r="D4471" s="50" t="s">
        <v>3386</v>
      </c>
      <c r="E4471" s="50"/>
      <c r="F4471" s="50"/>
    </row>
    <row r="4472" spans="1:6">
      <c r="A4472" s="50" t="s">
        <v>5671</v>
      </c>
      <c r="B4472" s="50"/>
      <c r="C4472" s="50"/>
      <c r="D4472" s="50" t="s">
        <v>1230</v>
      </c>
      <c r="E4472" s="50"/>
      <c r="F4472" s="50"/>
    </row>
    <row r="4473" spans="1:6">
      <c r="A4473" s="50" t="s">
        <v>5672</v>
      </c>
      <c r="B4473" s="50"/>
      <c r="C4473" s="50"/>
      <c r="D4473" s="50" t="s">
        <v>1230</v>
      </c>
      <c r="E4473" s="50"/>
      <c r="F4473" s="50"/>
    </row>
    <row r="4474" spans="1:6">
      <c r="A4474" s="50" t="s">
        <v>5673</v>
      </c>
      <c r="B4474" s="50"/>
      <c r="C4474" s="50"/>
      <c r="D4474" s="50" t="s">
        <v>1230</v>
      </c>
      <c r="E4474" s="50"/>
      <c r="F4474" s="50"/>
    </row>
    <row r="4475" spans="1:6">
      <c r="A4475" s="50" t="s">
        <v>5674</v>
      </c>
      <c r="B4475" s="50"/>
      <c r="C4475" s="50"/>
      <c r="D4475" s="50" t="s">
        <v>1230</v>
      </c>
      <c r="E4475" s="50"/>
      <c r="F4475" s="50"/>
    </row>
    <row r="4476" spans="1:6">
      <c r="A4476" s="50" t="s">
        <v>5675</v>
      </c>
      <c r="B4476" s="50"/>
      <c r="C4476" s="50"/>
      <c r="D4476" s="50" t="s">
        <v>1230</v>
      </c>
      <c r="E4476" s="50"/>
      <c r="F4476" s="50"/>
    </row>
    <row r="4477" spans="1:6">
      <c r="A4477" s="50" t="s">
        <v>5676</v>
      </c>
      <c r="B4477" s="50"/>
      <c r="C4477" s="50"/>
      <c r="D4477" s="50" t="s">
        <v>1230</v>
      </c>
      <c r="E4477" s="50"/>
      <c r="F4477" s="50"/>
    </row>
    <row r="4478" spans="1:6">
      <c r="A4478" s="50" t="s">
        <v>5677</v>
      </c>
      <c r="B4478" s="50"/>
      <c r="C4478" s="50"/>
      <c r="D4478" s="50" t="s">
        <v>1230</v>
      </c>
      <c r="E4478" s="50"/>
      <c r="F4478" s="50"/>
    </row>
    <row r="4479" spans="1:6">
      <c r="A4479" s="50" t="s">
        <v>5678</v>
      </c>
      <c r="B4479" s="50"/>
      <c r="C4479" s="50"/>
      <c r="D4479" s="50" t="s">
        <v>1132</v>
      </c>
      <c r="E4479" s="50"/>
      <c r="F4479" s="50"/>
    </row>
    <row r="4480" spans="1:6">
      <c r="A4480" s="50" t="s">
        <v>5679</v>
      </c>
      <c r="B4480" s="50"/>
      <c r="C4480" s="50"/>
      <c r="D4480" s="50" t="s">
        <v>1230</v>
      </c>
      <c r="E4480" s="50"/>
      <c r="F4480" s="50"/>
    </row>
    <row r="4481" spans="1:6">
      <c r="A4481" s="50" t="s">
        <v>5680</v>
      </c>
      <c r="B4481" s="50"/>
      <c r="C4481" s="50"/>
      <c r="D4481" s="50" t="s">
        <v>1230</v>
      </c>
      <c r="E4481" s="50"/>
      <c r="F4481" s="50"/>
    </row>
    <row r="4482" spans="1:6">
      <c r="A4482" s="50" t="s">
        <v>5681</v>
      </c>
      <c r="B4482" s="50"/>
      <c r="C4482" s="50"/>
      <c r="D4482" s="50" t="s">
        <v>1230</v>
      </c>
      <c r="E4482" s="50"/>
      <c r="F4482" s="50"/>
    </row>
    <row r="4483" spans="1:6">
      <c r="A4483" s="50" t="s">
        <v>5682</v>
      </c>
      <c r="B4483" s="50"/>
      <c r="C4483" s="50"/>
      <c r="D4483" s="50" t="s">
        <v>1230</v>
      </c>
      <c r="E4483" s="50"/>
      <c r="F4483" s="50"/>
    </row>
    <row r="4484" spans="1:6">
      <c r="A4484" s="50" t="s">
        <v>5683</v>
      </c>
      <c r="B4484" s="50"/>
      <c r="C4484" s="50"/>
      <c r="D4484" s="50" t="s">
        <v>1230</v>
      </c>
      <c r="E4484" s="50"/>
      <c r="F4484" s="50"/>
    </row>
    <row r="4485" spans="1:6">
      <c r="A4485" s="50" t="s">
        <v>5684</v>
      </c>
      <c r="B4485" s="50"/>
      <c r="C4485" s="50"/>
      <c r="D4485" s="50" t="s">
        <v>1230</v>
      </c>
      <c r="E4485" s="50"/>
      <c r="F4485" s="50"/>
    </row>
    <row r="4486" spans="1:6">
      <c r="A4486" s="50" t="s">
        <v>5685</v>
      </c>
      <c r="B4486" s="50"/>
      <c r="C4486" s="50"/>
      <c r="D4486" s="50" t="s">
        <v>1230</v>
      </c>
      <c r="E4486" s="50"/>
      <c r="F4486" s="50"/>
    </row>
    <row r="4487" spans="1:6">
      <c r="A4487" s="50" t="s">
        <v>5686</v>
      </c>
      <c r="B4487" s="50"/>
      <c r="C4487" s="50"/>
      <c r="D4487" s="50" t="s">
        <v>1230</v>
      </c>
      <c r="E4487" s="50"/>
      <c r="F4487" s="50"/>
    </row>
    <row r="4488" spans="1:6">
      <c r="A4488" s="50" t="s">
        <v>5687</v>
      </c>
      <c r="B4488" s="50"/>
      <c r="C4488" s="50"/>
      <c r="D4488" s="50" t="s">
        <v>1230</v>
      </c>
      <c r="E4488" s="50"/>
      <c r="F4488" s="50"/>
    </row>
    <row r="4489" spans="1:6">
      <c r="A4489" s="50" t="s">
        <v>5688</v>
      </c>
      <c r="B4489" s="50"/>
      <c r="C4489" s="50"/>
      <c r="D4489" s="50" t="s">
        <v>1230</v>
      </c>
      <c r="E4489" s="50"/>
      <c r="F4489" s="50"/>
    </row>
    <row r="4490" spans="1:6">
      <c r="A4490" s="50" t="s">
        <v>5689</v>
      </c>
      <c r="B4490" s="50"/>
      <c r="C4490" s="50"/>
      <c r="D4490" s="50" t="s">
        <v>1230</v>
      </c>
      <c r="E4490" s="50"/>
      <c r="F4490" s="50"/>
    </row>
    <row r="4491" spans="1:6">
      <c r="A4491" s="50" t="s">
        <v>5690</v>
      </c>
      <c r="B4491" s="50"/>
      <c r="C4491" s="50"/>
      <c r="D4491" s="50" t="s">
        <v>1230</v>
      </c>
      <c r="E4491" s="50"/>
      <c r="F4491" s="50"/>
    </row>
    <row r="4492" spans="1:6">
      <c r="A4492" s="50" t="s">
        <v>5691</v>
      </c>
      <c r="B4492" s="50"/>
      <c r="C4492" s="50"/>
      <c r="D4492" s="50" t="s">
        <v>1230</v>
      </c>
      <c r="E4492" s="50"/>
      <c r="F4492" s="50"/>
    </row>
    <row r="4493" spans="1:6">
      <c r="A4493" s="50" t="s">
        <v>5692</v>
      </c>
      <c r="B4493" s="50"/>
      <c r="C4493" s="50"/>
      <c r="D4493" s="50" t="s">
        <v>1230</v>
      </c>
      <c r="E4493" s="50"/>
      <c r="F4493" s="50"/>
    </row>
    <row r="4494" spans="1:6">
      <c r="A4494" s="50" t="s">
        <v>5693</v>
      </c>
      <c r="B4494" s="50"/>
      <c r="C4494" s="50"/>
      <c r="D4494" s="50" t="s">
        <v>1230</v>
      </c>
      <c r="E4494" s="50"/>
      <c r="F4494" s="50"/>
    </row>
    <row r="4495" spans="1:6">
      <c r="A4495" s="50" t="s">
        <v>5694</v>
      </c>
      <c r="B4495" s="50"/>
      <c r="C4495" s="50"/>
      <c r="D4495" s="50" t="s">
        <v>1230</v>
      </c>
      <c r="E4495" s="50"/>
      <c r="F4495" s="50"/>
    </row>
    <row r="4496" spans="1:6">
      <c r="A4496" s="50" t="s">
        <v>5695</v>
      </c>
      <c r="B4496" s="50"/>
      <c r="C4496" s="50"/>
      <c r="D4496" s="50" t="s">
        <v>1230</v>
      </c>
      <c r="E4496" s="50"/>
      <c r="F4496" s="50"/>
    </row>
    <row r="4497" spans="1:6">
      <c r="A4497" s="50" t="s">
        <v>5696</v>
      </c>
      <c r="B4497" s="50"/>
      <c r="C4497" s="50"/>
      <c r="D4497" s="50" t="s">
        <v>1230</v>
      </c>
      <c r="E4497" s="50"/>
      <c r="F4497" s="50"/>
    </row>
    <row r="4498" spans="1:6">
      <c r="A4498" s="50" t="s">
        <v>5697</v>
      </c>
      <c r="B4498" s="50"/>
      <c r="C4498" s="50"/>
      <c r="D4498" s="50" t="s">
        <v>1341</v>
      </c>
      <c r="E4498" s="50"/>
      <c r="F4498" s="50"/>
    </row>
    <row r="4499" spans="1:6">
      <c r="A4499" s="50" t="s">
        <v>5698</v>
      </c>
      <c r="B4499" s="50"/>
      <c r="C4499" s="50"/>
      <c r="D4499" s="50" t="s">
        <v>1230</v>
      </c>
      <c r="E4499" s="50"/>
      <c r="F4499" s="50"/>
    </row>
    <row r="4500" spans="1:6">
      <c r="A4500" s="50" t="s">
        <v>5699</v>
      </c>
      <c r="B4500" s="50"/>
      <c r="C4500" s="50"/>
      <c r="D4500" s="50" t="s">
        <v>1230</v>
      </c>
      <c r="E4500" s="50"/>
      <c r="F4500" s="50"/>
    </row>
    <row r="4501" spans="1:6">
      <c r="A4501" s="50" t="s">
        <v>5700</v>
      </c>
      <c r="B4501" s="50"/>
      <c r="C4501" s="50"/>
      <c r="D4501" s="50" t="s">
        <v>1341</v>
      </c>
      <c r="E4501" s="50"/>
      <c r="F4501" s="50"/>
    </row>
    <row r="4502" spans="1:6">
      <c r="A4502" s="50" t="s">
        <v>5701</v>
      </c>
      <c r="B4502" s="50"/>
      <c r="C4502" s="50"/>
      <c r="D4502" s="50" t="s">
        <v>1341</v>
      </c>
      <c r="E4502" s="50"/>
      <c r="F4502" s="50"/>
    </row>
    <row r="4503" spans="1:6">
      <c r="A4503" s="50" t="s">
        <v>5702</v>
      </c>
      <c r="B4503" s="50"/>
      <c r="C4503" s="50"/>
      <c r="D4503" s="50" t="s">
        <v>1341</v>
      </c>
      <c r="E4503" s="50"/>
      <c r="F4503" s="50"/>
    </row>
    <row r="4504" spans="1:6">
      <c r="A4504" s="50" t="s">
        <v>5703</v>
      </c>
      <c r="B4504" s="50"/>
      <c r="C4504" s="50"/>
      <c r="D4504" s="50" t="s">
        <v>1230</v>
      </c>
      <c r="E4504" s="50"/>
      <c r="F4504" s="50"/>
    </row>
    <row r="4505" spans="1:6">
      <c r="A4505" s="50" t="s">
        <v>5704</v>
      </c>
      <c r="B4505" s="50"/>
      <c r="C4505" s="50"/>
      <c r="D4505" s="50" t="s">
        <v>1230</v>
      </c>
      <c r="E4505" s="50"/>
      <c r="F4505" s="50"/>
    </row>
    <row r="4506" spans="1:6">
      <c r="A4506" s="50" t="s">
        <v>5705</v>
      </c>
      <c r="B4506" s="50"/>
      <c r="C4506" s="50"/>
      <c r="D4506" s="50" t="s">
        <v>3386</v>
      </c>
      <c r="E4506" s="50"/>
      <c r="F4506" s="50"/>
    </row>
    <row r="4507" spans="1:6">
      <c r="A4507" s="50" t="s">
        <v>5706</v>
      </c>
      <c r="B4507" s="50"/>
      <c r="C4507" s="50"/>
      <c r="D4507" s="50" t="s">
        <v>1230</v>
      </c>
      <c r="E4507" s="50"/>
      <c r="F4507" s="50"/>
    </row>
    <row r="4508" spans="1:6">
      <c r="A4508" s="50" t="s">
        <v>5707</v>
      </c>
      <c r="B4508" s="50"/>
      <c r="C4508" s="50"/>
      <c r="D4508" s="50" t="s">
        <v>1341</v>
      </c>
      <c r="E4508" s="50"/>
      <c r="F4508" s="50"/>
    </row>
    <row r="4509" spans="1:6">
      <c r="A4509" s="50" t="s">
        <v>5708</v>
      </c>
      <c r="B4509" s="50"/>
      <c r="C4509" s="50"/>
      <c r="D4509" s="50" t="s">
        <v>1230</v>
      </c>
      <c r="E4509" s="50"/>
      <c r="F4509" s="50"/>
    </row>
    <row r="4510" spans="1:6">
      <c r="A4510" s="50" t="s">
        <v>5709</v>
      </c>
      <c r="B4510" s="50"/>
      <c r="C4510" s="50"/>
      <c r="D4510" s="50" t="s">
        <v>1341</v>
      </c>
      <c r="E4510" s="50"/>
      <c r="F4510" s="50"/>
    </row>
    <row r="4511" spans="1:6">
      <c r="A4511" s="50" t="s">
        <v>5710</v>
      </c>
      <c r="B4511" s="50"/>
      <c r="C4511" s="50"/>
      <c r="D4511" s="50" t="s">
        <v>3386</v>
      </c>
      <c r="E4511" s="50"/>
      <c r="F4511" s="50"/>
    </row>
    <row r="4512" spans="1:6">
      <c r="A4512" s="50" t="s">
        <v>5711</v>
      </c>
      <c r="B4512" s="50"/>
      <c r="C4512" s="50"/>
      <c r="D4512" s="50" t="s">
        <v>1230</v>
      </c>
      <c r="E4512" s="50"/>
      <c r="F4512" s="50"/>
    </row>
    <row r="4513" spans="1:6">
      <c r="A4513" s="50" t="s">
        <v>5712</v>
      </c>
      <c r="B4513" s="50"/>
      <c r="C4513" s="50"/>
      <c r="D4513" s="50" t="s">
        <v>1230</v>
      </c>
      <c r="E4513" s="50"/>
      <c r="F4513" s="50"/>
    </row>
    <row r="4514" spans="1:6">
      <c r="A4514" s="50" t="s">
        <v>5713</v>
      </c>
      <c r="B4514" s="50"/>
      <c r="C4514" s="50"/>
      <c r="D4514" s="50" t="s">
        <v>3386</v>
      </c>
      <c r="E4514" s="50"/>
      <c r="F4514" s="50"/>
    </row>
    <row r="4515" spans="1:6">
      <c r="A4515" s="50" t="s">
        <v>5714</v>
      </c>
      <c r="B4515" s="50"/>
      <c r="C4515" s="50"/>
      <c r="D4515" s="50" t="s">
        <v>1230</v>
      </c>
      <c r="E4515" s="50"/>
      <c r="F4515" s="50"/>
    </row>
    <row r="4516" spans="1:6">
      <c r="A4516" s="50" t="s">
        <v>5715</v>
      </c>
      <c r="B4516" s="50"/>
      <c r="C4516" s="50"/>
      <c r="D4516" s="50" t="s">
        <v>1230</v>
      </c>
      <c r="E4516" s="50"/>
      <c r="F4516" s="50"/>
    </row>
    <row r="4517" spans="1:6">
      <c r="A4517" s="50" t="s">
        <v>5716</v>
      </c>
      <c r="B4517" s="50"/>
      <c r="C4517" s="50"/>
      <c r="D4517" s="50" t="s">
        <v>1230</v>
      </c>
      <c r="E4517" s="50"/>
      <c r="F4517" s="50"/>
    </row>
    <row r="4518" spans="1:6">
      <c r="A4518" s="50" t="s">
        <v>5717</v>
      </c>
      <c r="B4518" s="50"/>
      <c r="C4518" s="50"/>
      <c r="D4518" s="50" t="s">
        <v>1132</v>
      </c>
      <c r="E4518" s="50"/>
      <c r="F4518" s="50"/>
    </row>
    <row r="4519" spans="1:6">
      <c r="A4519" s="50" t="s">
        <v>5718</v>
      </c>
      <c r="B4519" s="50"/>
      <c r="C4519" s="50"/>
      <c r="D4519" s="50" t="s">
        <v>1534</v>
      </c>
      <c r="E4519" s="50"/>
      <c r="F4519" s="50"/>
    </row>
    <row r="4520" spans="1:6">
      <c r="A4520" s="50" t="s">
        <v>5719</v>
      </c>
      <c r="B4520" s="50"/>
      <c r="C4520" s="50"/>
      <c r="D4520" s="50" t="s">
        <v>1534</v>
      </c>
      <c r="E4520" s="50"/>
      <c r="F4520" s="50"/>
    </row>
    <row r="4521" spans="1:6">
      <c r="A4521" s="50" t="s">
        <v>5720</v>
      </c>
      <c r="B4521" s="50"/>
      <c r="C4521" s="50"/>
      <c r="D4521" s="50" t="s">
        <v>1534</v>
      </c>
      <c r="E4521" s="50"/>
      <c r="F4521" s="50"/>
    </row>
    <row r="4522" spans="1:6">
      <c r="A4522" s="50" t="s">
        <v>5721</v>
      </c>
      <c r="B4522" s="50"/>
      <c r="C4522" s="50"/>
      <c r="D4522" s="50" t="s">
        <v>1534</v>
      </c>
      <c r="E4522" s="50"/>
      <c r="F4522" s="50"/>
    </row>
    <row r="4523" spans="1:6">
      <c r="A4523" s="50" t="s">
        <v>5722</v>
      </c>
      <c r="B4523" s="50"/>
      <c r="C4523" s="50"/>
      <c r="D4523" s="50" t="s">
        <v>1534</v>
      </c>
      <c r="E4523" s="50"/>
      <c r="F4523" s="50"/>
    </row>
    <row r="4524" spans="1:6">
      <c r="A4524" s="50" t="s">
        <v>5723</v>
      </c>
      <c r="B4524" s="50"/>
      <c r="C4524" s="50"/>
      <c r="D4524" s="50" t="s">
        <v>1132</v>
      </c>
      <c r="E4524" s="50"/>
      <c r="F4524" s="50"/>
    </row>
    <row r="4525" spans="1:6">
      <c r="A4525" s="50" t="s">
        <v>5724</v>
      </c>
      <c r="B4525" s="50"/>
      <c r="C4525" s="50"/>
      <c r="D4525" s="50" t="s">
        <v>1132</v>
      </c>
      <c r="E4525" s="50"/>
      <c r="F4525" s="50"/>
    </row>
    <row r="4526" spans="1:6">
      <c r="A4526" s="50" t="s">
        <v>5725</v>
      </c>
      <c r="B4526" s="50"/>
      <c r="C4526" s="50"/>
      <c r="D4526" s="50" t="s">
        <v>1132</v>
      </c>
      <c r="E4526" s="50"/>
      <c r="F4526" s="50"/>
    </row>
    <row r="4527" spans="1:6">
      <c r="A4527" s="50" t="s">
        <v>5726</v>
      </c>
      <c r="B4527" s="50"/>
      <c r="C4527" s="50"/>
      <c r="D4527" s="50" t="s">
        <v>1132</v>
      </c>
      <c r="E4527" s="50"/>
      <c r="F4527" s="50"/>
    </row>
    <row r="4528" spans="1:6">
      <c r="A4528" s="50" t="s">
        <v>5727</v>
      </c>
      <c r="B4528" s="50"/>
      <c r="C4528" s="50"/>
      <c r="D4528" s="50" t="s">
        <v>1132</v>
      </c>
      <c r="E4528" s="50"/>
      <c r="F4528" s="50"/>
    </row>
    <row r="4529" spans="1:6">
      <c r="A4529" s="50" t="s">
        <v>5728</v>
      </c>
      <c r="B4529" s="50"/>
      <c r="C4529" s="50"/>
      <c r="D4529" s="50" t="s">
        <v>3386</v>
      </c>
      <c r="E4529" s="50"/>
      <c r="F4529" s="50"/>
    </row>
    <row r="4530" spans="1:6">
      <c r="A4530" s="50" t="s">
        <v>5729</v>
      </c>
      <c r="B4530" s="50"/>
      <c r="C4530" s="50"/>
      <c r="D4530" s="50" t="s">
        <v>3386</v>
      </c>
      <c r="E4530" s="50"/>
      <c r="F4530" s="50"/>
    </row>
    <row r="4531" spans="1:6">
      <c r="A4531" s="50" t="s">
        <v>5730</v>
      </c>
      <c r="B4531" s="50"/>
      <c r="C4531" s="50"/>
      <c r="D4531" s="50" t="s">
        <v>3386</v>
      </c>
      <c r="E4531" s="50"/>
      <c r="F4531" s="50"/>
    </row>
    <row r="4532" spans="1:6">
      <c r="A4532" s="50" t="s">
        <v>5731</v>
      </c>
      <c r="B4532" s="50"/>
      <c r="C4532" s="50"/>
      <c r="D4532" s="50" t="s">
        <v>3386</v>
      </c>
      <c r="E4532" s="50"/>
      <c r="F4532" s="50"/>
    </row>
    <row r="4533" spans="1:6">
      <c r="A4533" s="50" t="s">
        <v>5732</v>
      </c>
      <c r="B4533" s="50"/>
      <c r="C4533" s="50"/>
      <c r="D4533" s="50" t="s">
        <v>3386</v>
      </c>
      <c r="E4533" s="50"/>
      <c r="F4533" s="50"/>
    </row>
    <row r="4534" spans="1:6">
      <c r="A4534" s="50" t="s">
        <v>5733</v>
      </c>
      <c r="B4534" s="50"/>
      <c r="C4534" s="50"/>
      <c r="D4534" s="50" t="s">
        <v>3386</v>
      </c>
      <c r="E4534" s="50"/>
      <c r="F4534" s="50"/>
    </row>
    <row r="4535" spans="1:6">
      <c r="A4535" s="50" t="s">
        <v>5734</v>
      </c>
      <c r="B4535" s="50"/>
      <c r="C4535" s="50"/>
      <c r="D4535" s="50" t="s">
        <v>3386</v>
      </c>
      <c r="E4535" s="50"/>
      <c r="F4535" s="50"/>
    </row>
    <row r="4536" spans="1:6">
      <c r="A4536" s="50" t="s">
        <v>5735</v>
      </c>
      <c r="B4536" s="50"/>
      <c r="C4536" s="50"/>
      <c r="D4536" s="50" t="s">
        <v>3386</v>
      </c>
      <c r="E4536" s="50"/>
      <c r="F4536" s="50"/>
    </row>
    <row r="4537" spans="1:6">
      <c r="A4537" s="50" t="s">
        <v>5736</v>
      </c>
      <c r="B4537" s="50"/>
      <c r="C4537" s="50"/>
      <c r="D4537" s="50" t="s">
        <v>3386</v>
      </c>
      <c r="E4537" s="50"/>
      <c r="F4537" s="50"/>
    </row>
    <row r="4538" spans="1:6">
      <c r="A4538" s="50" t="s">
        <v>5737</v>
      </c>
      <c r="B4538" s="50"/>
      <c r="C4538" s="50"/>
      <c r="D4538" s="50" t="s">
        <v>3386</v>
      </c>
      <c r="E4538" s="50"/>
      <c r="F4538" s="50"/>
    </row>
    <row r="4539" spans="1:6">
      <c r="A4539" s="50" t="s">
        <v>5738</v>
      </c>
      <c r="B4539" s="50"/>
      <c r="C4539" s="50"/>
      <c r="D4539" s="50" t="s">
        <v>3386</v>
      </c>
      <c r="E4539" s="50"/>
      <c r="F4539" s="50"/>
    </row>
    <row r="4540" spans="1:6">
      <c r="A4540" s="50" t="s">
        <v>5739</v>
      </c>
      <c r="B4540" s="50"/>
      <c r="C4540" s="50"/>
      <c r="D4540" s="50" t="s">
        <v>3386</v>
      </c>
      <c r="E4540" s="50"/>
      <c r="F4540" s="50"/>
    </row>
    <row r="4541" spans="1:6">
      <c r="A4541" s="50" t="s">
        <v>5740</v>
      </c>
      <c r="B4541" s="50"/>
      <c r="C4541" s="50"/>
      <c r="D4541" s="50" t="s">
        <v>3386</v>
      </c>
      <c r="E4541" s="50"/>
      <c r="F4541" s="50"/>
    </row>
    <row r="4542" spans="1:6">
      <c r="A4542" s="50" t="s">
        <v>5741</v>
      </c>
      <c r="B4542" s="50"/>
      <c r="C4542" s="50"/>
      <c r="D4542" s="50" t="s">
        <v>3386</v>
      </c>
      <c r="E4542" s="50"/>
      <c r="F4542" s="50"/>
    </row>
    <row r="4543" spans="1:6">
      <c r="A4543" s="50" t="s">
        <v>5742</v>
      </c>
      <c r="B4543" s="50"/>
      <c r="C4543" s="50"/>
      <c r="D4543" s="50" t="s">
        <v>3386</v>
      </c>
      <c r="E4543" s="50"/>
      <c r="F4543" s="50"/>
    </row>
    <row r="4544" spans="1:6">
      <c r="A4544" s="50" t="s">
        <v>5743</v>
      </c>
      <c r="B4544" s="50"/>
      <c r="C4544" s="50"/>
      <c r="D4544" s="50" t="s">
        <v>3386</v>
      </c>
      <c r="E4544" s="50"/>
      <c r="F4544" s="50"/>
    </row>
    <row r="4545" spans="1:6">
      <c r="A4545" s="50" t="s">
        <v>5744</v>
      </c>
      <c r="B4545" s="50"/>
      <c r="C4545" s="50"/>
      <c r="D4545" s="50" t="s">
        <v>3386</v>
      </c>
      <c r="E4545" s="50"/>
      <c r="F4545" s="50"/>
    </row>
    <row r="4546" spans="1:6">
      <c r="A4546" s="50" t="s">
        <v>5745</v>
      </c>
      <c r="B4546" s="50"/>
      <c r="C4546" s="50"/>
      <c r="D4546" s="50" t="s">
        <v>3386</v>
      </c>
      <c r="E4546" s="50"/>
      <c r="F4546" s="50"/>
    </row>
    <row r="4547" spans="1:6">
      <c r="A4547" s="50" t="s">
        <v>5746</v>
      </c>
      <c r="B4547" s="50"/>
      <c r="C4547" s="50"/>
      <c r="D4547" s="50" t="s">
        <v>3386</v>
      </c>
      <c r="E4547" s="50"/>
      <c r="F4547" s="50"/>
    </row>
    <row r="4548" spans="1:6">
      <c r="A4548" s="50" t="s">
        <v>5747</v>
      </c>
      <c r="B4548" s="50"/>
      <c r="C4548" s="50"/>
      <c r="D4548" s="50" t="s">
        <v>3386</v>
      </c>
      <c r="E4548" s="50"/>
      <c r="F4548" s="50"/>
    </row>
    <row r="4549" spans="1:6">
      <c r="A4549" s="50" t="s">
        <v>5748</v>
      </c>
      <c r="B4549" s="50"/>
      <c r="C4549" s="50"/>
      <c r="D4549" s="50" t="s">
        <v>3386</v>
      </c>
      <c r="E4549" s="50"/>
      <c r="F4549" s="50"/>
    </row>
    <row r="4550" spans="1:6">
      <c r="A4550" s="50" t="s">
        <v>5749</v>
      </c>
      <c r="B4550" s="50"/>
      <c r="C4550" s="50"/>
      <c r="D4550" s="50" t="s">
        <v>3386</v>
      </c>
      <c r="E4550" s="50"/>
      <c r="F4550" s="50"/>
    </row>
    <row r="4551" spans="1:6">
      <c r="A4551" s="50" t="s">
        <v>5750</v>
      </c>
      <c r="B4551" s="50"/>
      <c r="C4551" s="50"/>
      <c r="D4551" s="50" t="s">
        <v>3386</v>
      </c>
      <c r="E4551" s="50"/>
      <c r="F4551" s="50"/>
    </row>
    <row r="4552" spans="1:6">
      <c r="A4552" s="50" t="s">
        <v>5751</v>
      </c>
      <c r="B4552" s="50"/>
      <c r="C4552" s="50"/>
      <c r="D4552" s="50" t="s">
        <v>3386</v>
      </c>
      <c r="E4552" s="50"/>
      <c r="F4552" s="50"/>
    </row>
    <row r="4553" spans="1:6">
      <c r="A4553" s="50" t="s">
        <v>5752</v>
      </c>
      <c r="B4553" s="50"/>
      <c r="C4553" s="50"/>
      <c r="D4553" s="50" t="s">
        <v>3386</v>
      </c>
      <c r="E4553" s="50"/>
      <c r="F4553" s="50"/>
    </row>
    <row r="4554" spans="1:6">
      <c r="A4554" s="50" t="s">
        <v>5753</v>
      </c>
      <c r="B4554" s="50"/>
      <c r="C4554" s="50"/>
      <c r="D4554" s="50" t="s">
        <v>3386</v>
      </c>
      <c r="E4554" s="50"/>
      <c r="F4554" s="50"/>
    </row>
    <row r="4555" spans="1:6">
      <c r="A4555" s="50" t="s">
        <v>5754</v>
      </c>
      <c r="B4555" s="50"/>
      <c r="C4555" s="50"/>
      <c r="D4555" s="50" t="s">
        <v>3386</v>
      </c>
      <c r="E4555" s="50"/>
      <c r="F4555" s="50"/>
    </row>
    <row r="4556" spans="1:6">
      <c r="A4556" s="50" t="s">
        <v>5755</v>
      </c>
      <c r="B4556" s="50"/>
      <c r="C4556" s="50"/>
      <c r="D4556" s="50" t="s">
        <v>3386</v>
      </c>
      <c r="E4556" s="50"/>
      <c r="F4556" s="50"/>
    </row>
    <row r="4557" spans="1:6">
      <c r="A4557" s="50" t="s">
        <v>5756</v>
      </c>
      <c r="B4557" s="50"/>
      <c r="C4557" s="50"/>
      <c r="D4557" s="50" t="s">
        <v>3386</v>
      </c>
      <c r="E4557" s="50"/>
      <c r="F4557" s="50"/>
    </row>
    <row r="4558" spans="1:6">
      <c r="A4558" s="50" t="s">
        <v>5757</v>
      </c>
      <c r="B4558" s="50"/>
      <c r="C4558" s="50"/>
      <c r="D4558" s="50" t="s">
        <v>3386</v>
      </c>
      <c r="E4558" s="50"/>
      <c r="F4558" s="50"/>
    </row>
    <row r="4559" spans="1:6">
      <c r="A4559" s="50" t="s">
        <v>5758</v>
      </c>
      <c r="B4559" s="50"/>
      <c r="C4559" s="50"/>
      <c r="D4559" s="50" t="s">
        <v>3386</v>
      </c>
      <c r="E4559" s="50"/>
      <c r="F4559" s="50"/>
    </row>
    <row r="4560" spans="1:6">
      <c r="A4560" s="50" t="s">
        <v>5759</v>
      </c>
      <c r="B4560" s="50"/>
      <c r="C4560" s="50"/>
      <c r="D4560" s="50" t="s">
        <v>3386</v>
      </c>
      <c r="E4560" s="50"/>
      <c r="F4560" s="50"/>
    </row>
    <row r="4561" spans="1:6">
      <c r="A4561" s="50" t="s">
        <v>5760</v>
      </c>
      <c r="B4561" s="50"/>
      <c r="C4561" s="50"/>
      <c r="D4561" s="50" t="s">
        <v>3386</v>
      </c>
      <c r="E4561" s="50"/>
      <c r="F4561" s="50"/>
    </row>
    <row r="4562" spans="1:6">
      <c r="A4562" s="50" t="s">
        <v>5761</v>
      </c>
      <c r="B4562" s="50"/>
      <c r="C4562" s="50"/>
      <c r="D4562" s="50" t="s">
        <v>3386</v>
      </c>
      <c r="E4562" s="50"/>
      <c r="F4562" s="50"/>
    </row>
    <row r="4563" spans="1:6">
      <c r="A4563" s="50" t="s">
        <v>5762</v>
      </c>
      <c r="B4563" s="50"/>
      <c r="C4563" s="50"/>
      <c r="D4563" s="50" t="s">
        <v>3386</v>
      </c>
      <c r="E4563" s="50"/>
      <c r="F4563" s="50"/>
    </row>
    <row r="4564" spans="1:6">
      <c r="A4564" s="50" t="s">
        <v>5763</v>
      </c>
      <c r="B4564" s="50"/>
      <c r="C4564" s="50"/>
      <c r="D4564" s="50" t="s">
        <v>3386</v>
      </c>
      <c r="E4564" s="50"/>
      <c r="F4564" s="50"/>
    </row>
    <row r="4565" spans="1:6">
      <c r="A4565" s="50" t="s">
        <v>5764</v>
      </c>
      <c r="B4565" s="50"/>
      <c r="C4565" s="50"/>
      <c r="D4565" s="50" t="s">
        <v>3386</v>
      </c>
      <c r="E4565" s="50"/>
      <c r="F4565" s="50"/>
    </row>
    <row r="4566" spans="1:6">
      <c r="A4566" s="50" t="s">
        <v>5765</v>
      </c>
      <c r="B4566" s="50"/>
      <c r="C4566" s="50"/>
      <c r="D4566" s="50" t="s">
        <v>3386</v>
      </c>
      <c r="E4566" s="50"/>
      <c r="F4566" s="50"/>
    </row>
    <row r="4567" spans="1:6">
      <c r="A4567" s="50" t="s">
        <v>5766</v>
      </c>
      <c r="B4567" s="50"/>
      <c r="C4567" s="50"/>
      <c r="D4567" s="50" t="s">
        <v>3386</v>
      </c>
      <c r="E4567" s="50"/>
      <c r="F4567" s="50"/>
    </row>
    <row r="4568" spans="1:6">
      <c r="A4568" s="50" t="s">
        <v>5767</v>
      </c>
      <c r="B4568" s="50"/>
      <c r="C4568" s="50"/>
      <c r="D4568" s="50" t="s">
        <v>3386</v>
      </c>
      <c r="E4568" s="50"/>
      <c r="F4568" s="50"/>
    </row>
    <row r="4569" spans="1:6">
      <c r="A4569" s="50" t="s">
        <v>5768</v>
      </c>
      <c r="B4569" s="50"/>
      <c r="C4569" s="50"/>
      <c r="D4569" s="50" t="s">
        <v>1230</v>
      </c>
      <c r="E4569" s="50"/>
      <c r="F4569" s="50"/>
    </row>
    <row r="4570" spans="1:6">
      <c r="A4570" s="50" t="s">
        <v>5769</v>
      </c>
      <c r="B4570" s="50"/>
      <c r="C4570" s="50"/>
      <c r="D4570" s="50" t="s">
        <v>3386</v>
      </c>
      <c r="E4570" s="50"/>
      <c r="F4570" s="50"/>
    </row>
    <row r="4571" spans="1:6">
      <c r="A4571" s="50" t="s">
        <v>5770</v>
      </c>
      <c r="B4571" s="50"/>
      <c r="C4571" s="50"/>
      <c r="D4571" s="50" t="s">
        <v>3386</v>
      </c>
      <c r="E4571" s="50"/>
      <c r="F4571" s="50"/>
    </row>
    <row r="4572" spans="1:6">
      <c r="A4572" s="50" t="s">
        <v>5771</v>
      </c>
      <c r="B4572" s="50"/>
      <c r="C4572" s="50"/>
      <c r="D4572" s="50" t="s">
        <v>3386</v>
      </c>
      <c r="E4572" s="50"/>
      <c r="F4572" s="50"/>
    </row>
    <row r="4573" spans="1:6">
      <c r="A4573" s="50" t="s">
        <v>5772</v>
      </c>
      <c r="B4573" s="50"/>
      <c r="C4573" s="50"/>
      <c r="D4573" s="50" t="s">
        <v>3386</v>
      </c>
      <c r="E4573" s="50"/>
      <c r="F4573" s="50"/>
    </row>
    <row r="4574" spans="1:6">
      <c r="A4574" s="50" t="s">
        <v>5773</v>
      </c>
      <c r="B4574" s="50"/>
      <c r="C4574" s="50"/>
      <c r="D4574" s="50" t="s">
        <v>3386</v>
      </c>
      <c r="E4574" s="50"/>
      <c r="F4574" s="50"/>
    </row>
    <row r="4575" spans="1:6">
      <c r="A4575" s="50" t="s">
        <v>5774</v>
      </c>
      <c r="B4575" s="50"/>
      <c r="C4575" s="50"/>
      <c r="D4575" s="50" t="s">
        <v>1230</v>
      </c>
      <c r="E4575" s="50"/>
      <c r="F4575" s="50"/>
    </row>
    <row r="4576" spans="1:6">
      <c r="A4576" s="50" t="s">
        <v>5775</v>
      </c>
      <c r="B4576" s="50"/>
      <c r="C4576" s="50"/>
      <c r="D4576" s="50" t="s">
        <v>3386</v>
      </c>
      <c r="E4576" s="50"/>
      <c r="F4576" s="50"/>
    </row>
    <row r="4577" spans="1:6">
      <c r="A4577" s="50" t="s">
        <v>5776</v>
      </c>
      <c r="B4577" s="50"/>
      <c r="C4577" s="50"/>
      <c r="D4577" s="50" t="s">
        <v>3386</v>
      </c>
      <c r="E4577" s="50"/>
      <c r="F4577" s="50"/>
    </row>
    <row r="4578" spans="1:6">
      <c r="A4578" s="50" t="s">
        <v>5777</v>
      </c>
      <c r="B4578" s="50"/>
      <c r="C4578" s="50"/>
      <c r="D4578" s="50" t="s">
        <v>3386</v>
      </c>
      <c r="E4578" s="50"/>
      <c r="F4578" s="50"/>
    </row>
    <row r="4579" spans="1:6">
      <c r="A4579" s="50" t="s">
        <v>5778</v>
      </c>
      <c r="B4579" s="50"/>
      <c r="C4579" s="50"/>
      <c r="D4579" s="50" t="s">
        <v>1230</v>
      </c>
      <c r="E4579" s="50"/>
      <c r="F4579" s="50"/>
    </row>
    <row r="4580" spans="1:6">
      <c r="A4580" s="50" t="s">
        <v>5779</v>
      </c>
      <c r="B4580" s="50"/>
      <c r="C4580" s="50"/>
      <c r="D4580" s="50" t="s">
        <v>3386</v>
      </c>
      <c r="E4580" s="50"/>
      <c r="F4580" s="50"/>
    </row>
    <row r="4581" spans="1:6">
      <c r="A4581" s="50" t="s">
        <v>5780</v>
      </c>
      <c r="B4581" s="50"/>
      <c r="C4581" s="50"/>
      <c r="D4581" s="50" t="s">
        <v>3386</v>
      </c>
      <c r="E4581" s="50"/>
      <c r="F4581" s="50"/>
    </row>
    <row r="4582" spans="1:6">
      <c r="A4582" s="50" t="s">
        <v>5781</v>
      </c>
      <c r="B4582" s="50"/>
      <c r="C4582" s="50"/>
      <c r="D4582" s="50" t="s">
        <v>3386</v>
      </c>
      <c r="E4582" s="50"/>
      <c r="F4582" s="50"/>
    </row>
    <row r="4583" spans="1:6">
      <c r="A4583" s="50" t="s">
        <v>5782</v>
      </c>
      <c r="B4583" s="50"/>
      <c r="C4583" s="50"/>
      <c r="D4583" s="50" t="s">
        <v>3386</v>
      </c>
      <c r="E4583" s="50"/>
      <c r="F4583" s="50"/>
    </row>
    <row r="4584" spans="1:6">
      <c r="A4584" s="50" t="s">
        <v>5783</v>
      </c>
      <c r="B4584" s="50"/>
      <c r="C4584" s="50"/>
      <c r="D4584" s="50" t="s">
        <v>1230</v>
      </c>
      <c r="E4584" s="50"/>
      <c r="F4584" s="50"/>
    </row>
    <row r="4585" spans="1:6">
      <c r="A4585" s="50" t="s">
        <v>5784</v>
      </c>
      <c r="B4585" s="50"/>
      <c r="C4585" s="50"/>
      <c r="D4585" s="50" t="s">
        <v>3386</v>
      </c>
      <c r="E4585" s="50"/>
      <c r="F4585" s="50"/>
    </row>
    <row r="4586" spans="1:6">
      <c r="A4586" s="50" t="s">
        <v>5785</v>
      </c>
      <c r="B4586" s="50"/>
      <c r="C4586" s="50"/>
      <c r="D4586" s="50" t="s">
        <v>3386</v>
      </c>
      <c r="E4586" s="50"/>
      <c r="F4586" s="50"/>
    </row>
    <row r="4587" spans="1:6">
      <c r="A4587" s="50" t="s">
        <v>5786</v>
      </c>
      <c r="B4587" s="50"/>
      <c r="C4587" s="50"/>
      <c r="D4587" s="50" t="s">
        <v>3386</v>
      </c>
      <c r="E4587" s="50"/>
      <c r="F4587" s="50"/>
    </row>
    <row r="4588" spans="1:6">
      <c r="A4588" s="50" t="s">
        <v>5787</v>
      </c>
      <c r="B4588" s="50"/>
      <c r="C4588" s="50"/>
      <c r="D4588" s="50" t="s">
        <v>3386</v>
      </c>
      <c r="E4588" s="50"/>
      <c r="F4588" s="50"/>
    </row>
    <row r="4589" spans="1:6">
      <c r="A4589" s="50" t="s">
        <v>5788</v>
      </c>
      <c r="B4589" s="50"/>
      <c r="C4589" s="50"/>
      <c r="D4589" s="50" t="s">
        <v>3386</v>
      </c>
      <c r="E4589" s="50"/>
      <c r="F4589" s="50"/>
    </row>
    <row r="4590" spans="1:6">
      <c r="A4590" s="50" t="s">
        <v>5789</v>
      </c>
      <c r="B4590" s="50"/>
      <c r="C4590" s="50"/>
      <c r="D4590" s="50" t="s">
        <v>3386</v>
      </c>
      <c r="E4590" s="50"/>
      <c r="F4590" s="50"/>
    </row>
    <row r="4591" spans="1:6">
      <c r="A4591" s="50" t="s">
        <v>5790</v>
      </c>
      <c r="B4591" s="50"/>
      <c r="C4591" s="50"/>
      <c r="D4591" s="50" t="s">
        <v>1230</v>
      </c>
      <c r="E4591" s="50"/>
      <c r="F4591" s="50"/>
    </row>
    <row r="4592" spans="1:6">
      <c r="A4592" s="50" t="s">
        <v>5791</v>
      </c>
      <c r="B4592" s="50"/>
      <c r="C4592" s="50"/>
      <c r="D4592" s="50" t="s">
        <v>1230</v>
      </c>
      <c r="E4592" s="50"/>
      <c r="F4592" s="50"/>
    </row>
    <row r="4593" spans="1:6">
      <c r="A4593" s="50" t="s">
        <v>5792</v>
      </c>
      <c r="B4593" s="50"/>
      <c r="C4593" s="50"/>
      <c r="D4593" s="50" t="s">
        <v>3386</v>
      </c>
      <c r="E4593" s="50"/>
      <c r="F4593" s="50"/>
    </row>
    <row r="4594" spans="1:6">
      <c r="A4594" s="50" t="s">
        <v>5793</v>
      </c>
      <c r="B4594" s="50"/>
      <c r="C4594" s="50"/>
      <c r="D4594" s="50" t="s">
        <v>3386</v>
      </c>
      <c r="E4594" s="50"/>
      <c r="F4594" s="50"/>
    </row>
    <row r="4595" spans="1:6">
      <c r="A4595" s="50" t="s">
        <v>5794</v>
      </c>
      <c r="B4595" s="50"/>
      <c r="C4595" s="50"/>
      <c r="D4595" s="50" t="s">
        <v>1230</v>
      </c>
      <c r="E4595" s="50"/>
      <c r="F4595" s="50"/>
    </row>
    <row r="4596" spans="1:6">
      <c r="A4596" s="50" t="s">
        <v>5795</v>
      </c>
      <c r="B4596" s="50"/>
      <c r="C4596" s="50"/>
      <c r="D4596" s="50" t="s">
        <v>3386</v>
      </c>
      <c r="E4596" s="50"/>
      <c r="F4596" s="50"/>
    </row>
    <row r="4597" spans="1:6">
      <c r="A4597" s="50" t="s">
        <v>5796</v>
      </c>
      <c r="B4597" s="50"/>
      <c r="C4597" s="50"/>
      <c r="D4597" s="50" t="s">
        <v>3386</v>
      </c>
      <c r="E4597" s="50"/>
      <c r="F4597" s="50"/>
    </row>
    <row r="4598" spans="1:6">
      <c r="A4598" s="50" t="s">
        <v>5797</v>
      </c>
      <c r="B4598" s="50"/>
      <c r="C4598" s="50"/>
      <c r="D4598" s="50" t="s">
        <v>3386</v>
      </c>
      <c r="E4598" s="50"/>
      <c r="F4598" s="50"/>
    </row>
    <row r="4599" spans="1:6">
      <c r="A4599" s="50" t="s">
        <v>5798</v>
      </c>
      <c r="B4599" s="50"/>
      <c r="C4599" s="50"/>
      <c r="D4599" s="50" t="s">
        <v>3386</v>
      </c>
      <c r="E4599" s="50"/>
      <c r="F4599" s="50"/>
    </row>
    <row r="4600" spans="1:6">
      <c r="A4600" s="50" t="s">
        <v>5799</v>
      </c>
      <c r="B4600" s="50"/>
      <c r="C4600" s="50"/>
      <c r="D4600" s="50" t="s">
        <v>3386</v>
      </c>
      <c r="E4600" s="50"/>
      <c r="F4600" s="50"/>
    </row>
    <row r="4601" spans="1:6">
      <c r="A4601" s="50" t="s">
        <v>5800</v>
      </c>
      <c r="B4601" s="50"/>
      <c r="C4601" s="50"/>
      <c r="D4601" s="50" t="s">
        <v>3386</v>
      </c>
      <c r="E4601" s="50"/>
      <c r="F4601" s="50"/>
    </row>
    <row r="4602" spans="1:6">
      <c r="A4602" s="50" t="s">
        <v>5801</v>
      </c>
      <c r="B4602" s="50"/>
      <c r="C4602" s="50"/>
      <c r="D4602" s="50" t="s">
        <v>3386</v>
      </c>
      <c r="E4602" s="50"/>
      <c r="F4602" s="50"/>
    </row>
    <row r="4603" spans="1:6">
      <c r="A4603" s="50" t="s">
        <v>5802</v>
      </c>
      <c r="B4603" s="50"/>
      <c r="C4603" s="50"/>
      <c r="D4603" s="50" t="s">
        <v>3386</v>
      </c>
      <c r="E4603" s="50"/>
      <c r="F4603" s="50"/>
    </row>
    <row r="4604" spans="1:6">
      <c r="A4604" s="50" t="s">
        <v>5803</v>
      </c>
      <c r="B4604" s="50"/>
      <c r="C4604" s="50"/>
      <c r="D4604" s="50" t="s">
        <v>4365</v>
      </c>
      <c r="E4604" s="50"/>
      <c r="F4604" s="50"/>
    </row>
    <row r="4605" spans="1:6">
      <c r="A4605" s="50" t="s">
        <v>5804</v>
      </c>
      <c r="B4605" s="50"/>
      <c r="C4605" s="50"/>
      <c r="D4605" s="50" t="s">
        <v>3386</v>
      </c>
      <c r="E4605" s="50"/>
      <c r="F4605" s="50"/>
    </row>
    <row r="4606" spans="1:6">
      <c r="A4606" s="50" t="s">
        <v>5805</v>
      </c>
      <c r="B4606" s="50"/>
      <c r="C4606" s="50"/>
      <c r="D4606" s="50" t="s">
        <v>3386</v>
      </c>
      <c r="E4606" s="50"/>
      <c r="F4606" s="50"/>
    </row>
    <row r="4607" spans="1:6">
      <c r="A4607" s="50" t="s">
        <v>5806</v>
      </c>
      <c r="B4607" s="50"/>
      <c r="C4607" s="50"/>
      <c r="D4607" s="50" t="s">
        <v>4365</v>
      </c>
      <c r="E4607" s="50"/>
      <c r="F4607" s="50"/>
    </row>
    <row r="4608" spans="1:6">
      <c r="A4608" s="50" t="s">
        <v>5807</v>
      </c>
      <c r="B4608" s="50"/>
      <c r="C4608" s="50"/>
      <c r="D4608" s="50" t="s">
        <v>4365</v>
      </c>
      <c r="E4608" s="50"/>
      <c r="F4608" s="50"/>
    </row>
    <row r="4609" spans="1:6">
      <c r="A4609" s="50" t="s">
        <v>5808</v>
      </c>
      <c r="B4609" s="50"/>
      <c r="C4609" s="50"/>
      <c r="D4609" s="50" t="s">
        <v>3386</v>
      </c>
      <c r="E4609" s="50"/>
      <c r="F4609" s="50"/>
    </row>
    <row r="4610" spans="1:6">
      <c r="A4610" s="50" t="s">
        <v>5809</v>
      </c>
      <c r="B4610" s="50"/>
      <c r="C4610" s="50"/>
      <c r="D4610" s="50" t="s">
        <v>1157</v>
      </c>
      <c r="E4610" s="50"/>
      <c r="F4610" s="50"/>
    </row>
    <row r="4611" spans="1:6">
      <c r="A4611" s="50" t="s">
        <v>5810</v>
      </c>
      <c r="B4611" s="50"/>
      <c r="C4611" s="50"/>
      <c r="D4611" s="50" t="s">
        <v>2414</v>
      </c>
      <c r="E4611" s="50"/>
      <c r="F4611" s="50"/>
    </row>
    <row r="4612" spans="1:6">
      <c r="A4612" s="50" t="s">
        <v>5811</v>
      </c>
      <c r="B4612" s="50"/>
      <c r="C4612" s="50"/>
      <c r="D4612" s="50" t="s">
        <v>2414</v>
      </c>
      <c r="E4612" s="50"/>
      <c r="F4612" s="50"/>
    </row>
    <row r="4613" spans="1:6">
      <c r="A4613" s="50" t="s">
        <v>5812</v>
      </c>
      <c r="B4613" s="50"/>
      <c r="C4613" s="50"/>
      <c r="D4613" s="50" t="s">
        <v>1157</v>
      </c>
      <c r="E4613" s="50"/>
      <c r="F4613" s="50"/>
    </row>
    <row r="4614" spans="1:6">
      <c r="A4614" s="50" t="s">
        <v>5813</v>
      </c>
      <c r="B4614" s="50"/>
      <c r="C4614" s="50"/>
      <c r="D4614" s="50" t="s">
        <v>1157</v>
      </c>
      <c r="E4614" s="50"/>
      <c r="F4614" s="50"/>
    </row>
    <row r="4615" spans="1:6">
      <c r="A4615" s="50" t="s">
        <v>5814</v>
      </c>
      <c r="B4615" s="50"/>
      <c r="C4615" s="50"/>
      <c r="D4615" s="50" t="s">
        <v>1230</v>
      </c>
      <c r="E4615" s="50"/>
      <c r="F4615" s="50"/>
    </row>
    <row r="4616" spans="1:6">
      <c r="A4616" s="50" t="s">
        <v>5815</v>
      </c>
      <c r="B4616" s="50"/>
      <c r="C4616" s="50"/>
      <c r="D4616" s="50" t="s">
        <v>1157</v>
      </c>
      <c r="E4616" s="50"/>
      <c r="F4616" s="50"/>
    </row>
    <row r="4617" spans="1:6">
      <c r="A4617" s="50" t="s">
        <v>5816</v>
      </c>
      <c r="B4617" s="50"/>
      <c r="C4617" s="50"/>
      <c r="D4617" s="50" t="s">
        <v>1157</v>
      </c>
      <c r="E4617" s="50"/>
      <c r="F4617" s="50"/>
    </row>
    <row r="4618" spans="1:6">
      <c r="A4618" s="50" t="s">
        <v>5817</v>
      </c>
      <c r="B4618" s="50"/>
      <c r="C4618" s="50"/>
      <c r="D4618" s="50" t="s">
        <v>1157</v>
      </c>
      <c r="E4618" s="50"/>
      <c r="F4618" s="50"/>
    </row>
    <row r="4619" spans="1:6">
      <c r="A4619" s="50" t="s">
        <v>5818</v>
      </c>
      <c r="B4619" s="50"/>
      <c r="C4619" s="50"/>
      <c r="D4619" s="50" t="s">
        <v>1230</v>
      </c>
      <c r="E4619" s="50"/>
      <c r="F4619" s="50"/>
    </row>
    <row r="4620" spans="1:6">
      <c r="A4620" s="50" t="s">
        <v>5819</v>
      </c>
      <c r="B4620" s="50"/>
      <c r="C4620" s="50"/>
      <c r="D4620" s="50" t="s">
        <v>1157</v>
      </c>
      <c r="E4620" s="50"/>
      <c r="F4620" s="50"/>
    </row>
    <row r="4621" spans="1:6">
      <c r="A4621" s="50" t="s">
        <v>5820</v>
      </c>
      <c r="B4621" s="50"/>
      <c r="C4621" s="50"/>
      <c r="D4621" s="50" t="s">
        <v>1157</v>
      </c>
      <c r="E4621" s="50"/>
      <c r="F4621" s="50"/>
    </row>
    <row r="4622" spans="1:6">
      <c r="A4622" s="50" t="s">
        <v>5821</v>
      </c>
      <c r="B4622" s="50"/>
      <c r="C4622" s="50"/>
      <c r="D4622" s="50" t="s">
        <v>1157</v>
      </c>
      <c r="E4622" s="50"/>
      <c r="F4622" s="50"/>
    </row>
    <row r="4623" spans="1:6">
      <c r="A4623" s="50" t="s">
        <v>5822</v>
      </c>
      <c r="B4623" s="50"/>
      <c r="C4623" s="50"/>
      <c r="D4623" s="50" t="s">
        <v>3386</v>
      </c>
      <c r="E4623" s="50"/>
      <c r="F4623" s="50"/>
    </row>
    <row r="4624" spans="1:6">
      <c r="A4624" s="50" t="s">
        <v>5823</v>
      </c>
      <c r="B4624" s="50"/>
      <c r="C4624" s="50"/>
      <c r="D4624" s="50" t="s">
        <v>2799</v>
      </c>
      <c r="E4624" s="50"/>
      <c r="F4624" s="50"/>
    </row>
    <row r="4625" spans="1:6">
      <c r="A4625" s="50" t="s">
        <v>5824</v>
      </c>
      <c r="B4625" s="50"/>
      <c r="C4625" s="50"/>
      <c r="D4625" s="50" t="s">
        <v>2794</v>
      </c>
      <c r="E4625" s="50"/>
      <c r="F4625" s="50"/>
    </row>
    <row r="4626" spans="1:6">
      <c r="A4626" s="50" t="s">
        <v>5825</v>
      </c>
      <c r="B4626" s="50"/>
      <c r="C4626" s="50"/>
      <c r="D4626" s="50" t="s">
        <v>3386</v>
      </c>
      <c r="E4626" s="50"/>
      <c r="F4626" s="50"/>
    </row>
    <row r="4627" spans="1:6">
      <c r="A4627" s="50" t="s">
        <v>5826</v>
      </c>
      <c r="B4627" s="50"/>
      <c r="C4627" s="50"/>
      <c r="D4627" s="50" t="s">
        <v>1157</v>
      </c>
      <c r="E4627" s="50"/>
      <c r="F4627" s="50"/>
    </row>
    <row r="4628" spans="1:6">
      <c r="A4628" s="50" t="s">
        <v>5827</v>
      </c>
      <c r="B4628" s="50"/>
      <c r="C4628" s="50"/>
      <c r="D4628" s="50" t="s">
        <v>1157</v>
      </c>
      <c r="E4628" s="50"/>
      <c r="F4628" s="50"/>
    </row>
    <row r="4629" spans="1:6">
      <c r="A4629" s="50" t="s">
        <v>5828</v>
      </c>
      <c r="B4629" s="50"/>
      <c r="C4629" s="50"/>
      <c r="D4629" s="50" t="s">
        <v>1157</v>
      </c>
      <c r="E4629" s="50"/>
      <c r="F4629" s="50"/>
    </row>
    <row r="4630" spans="1:6">
      <c r="A4630" s="50" t="s">
        <v>5829</v>
      </c>
      <c r="B4630" s="50"/>
      <c r="C4630" s="50"/>
      <c r="D4630" s="50" t="s">
        <v>1157</v>
      </c>
      <c r="E4630" s="50"/>
      <c r="F4630" s="50"/>
    </row>
    <row r="4631" spans="1:6">
      <c r="A4631" s="50" t="s">
        <v>5830</v>
      </c>
      <c r="B4631" s="50"/>
      <c r="C4631" s="50"/>
      <c r="D4631" s="50" t="s">
        <v>1157</v>
      </c>
      <c r="E4631" s="50"/>
      <c r="F4631" s="50"/>
    </row>
    <row r="4632" spans="1:6">
      <c r="A4632" s="50" t="s">
        <v>5831</v>
      </c>
      <c r="B4632" s="50"/>
      <c r="C4632" s="50"/>
      <c r="D4632" s="50" t="s">
        <v>1157</v>
      </c>
      <c r="E4632" s="50"/>
      <c r="F4632" s="50"/>
    </row>
    <row r="4633" spans="1:6">
      <c r="A4633" s="50" t="s">
        <v>5832</v>
      </c>
      <c r="B4633" s="50"/>
      <c r="C4633" s="50"/>
      <c r="D4633" s="50" t="s">
        <v>1157</v>
      </c>
      <c r="E4633" s="50"/>
      <c r="F4633" s="50"/>
    </row>
    <row r="4634" spans="1:6">
      <c r="A4634" s="50" t="s">
        <v>5833</v>
      </c>
      <c r="B4634" s="50"/>
      <c r="C4634" s="50"/>
      <c r="D4634" s="50" t="s">
        <v>1157</v>
      </c>
      <c r="E4634" s="50"/>
      <c r="F4634" s="50"/>
    </row>
    <row r="4635" spans="1:6">
      <c r="A4635" s="50" t="s">
        <v>5834</v>
      </c>
      <c r="B4635" s="50"/>
      <c r="C4635" s="50"/>
      <c r="D4635" s="50" t="s">
        <v>1157</v>
      </c>
      <c r="E4635" s="50"/>
      <c r="F4635" s="50"/>
    </row>
    <row r="4636" spans="1:6">
      <c r="A4636" s="50" t="s">
        <v>5835</v>
      </c>
      <c r="B4636" s="50"/>
      <c r="C4636" s="50"/>
      <c r="D4636" s="50" t="s">
        <v>2794</v>
      </c>
      <c r="E4636" s="50"/>
      <c r="F4636" s="50"/>
    </row>
    <row r="4637" spans="1:6">
      <c r="A4637" s="50" t="s">
        <v>5836</v>
      </c>
      <c r="B4637" s="50"/>
      <c r="C4637" s="50"/>
      <c r="D4637" s="50" t="s">
        <v>2414</v>
      </c>
      <c r="E4637" s="50"/>
      <c r="F4637" s="50"/>
    </row>
    <row r="4638" spans="1:6">
      <c r="A4638" s="50" t="s">
        <v>5837</v>
      </c>
      <c r="B4638" s="50"/>
      <c r="C4638" s="50"/>
      <c r="D4638" s="50" t="s">
        <v>1230</v>
      </c>
      <c r="E4638" s="50"/>
      <c r="F4638" s="50"/>
    </row>
    <row r="4639" spans="1:6">
      <c r="A4639" s="50" t="s">
        <v>5838</v>
      </c>
      <c r="B4639" s="50"/>
      <c r="C4639" s="50"/>
      <c r="D4639" s="50" t="s">
        <v>1157</v>
      </c>
      <c r="E4639" s="50"/>
      <c r="F4639" s="50"/>
    </row>
    <row r="4640" spans="1:6">
      <c r="A4640" s="50" t="s">
        <v>5839</v>
      </c>
      <c r="B4640" s="50"/>
      <c r="C4640" s="50"/>
      <c r="D4640" s="50" t="s">
        <v>2794</v>
      </c>
      <c r="E4640" s="50"/>
      <c r="F4640" s="50"/>
    </row>
    <row r="4641" spans="1:6">
      <c r="A4641" s="50" t="s">
        <v>5840</v>
      </c>
      <c r="B4641" s="50"/>
      <c r="C4641" s="50"/>
      <c r="D4641" s="50" t="s">
        <v>2794</v>
      </c>
      <c r="E4641" s="50"/>
      <c r="F4641" s="50"/>
    </row>
    <row r="4642" spans="1:6">
      <c r="A4642" s="50" t="s">
        <v>5841</v>
      </c>
      <c r="B4642" s="50"/>
      <c r="C4642" s="50"/>
      <c r="D4642" s="50" t="s">
        <v>2414</v>
      </c>
      <c r="E4642" s="50"/>
      <c r="F4642" s="50"/>
    </row>
    <row r="4643" spans="1:6">
      <c r="A4643" s="50" t="s">
        <v>5842</v>
      </c>
      <c r="B4643" s="50"/>
      <c r="C4643" s="50"/>
      <c r="D4643" s="50" t="s">
        <v>2794</v>
      </c>
      <c r="E4643" s="50"/>
      <c r="F4643" s="50"/>
    </row>
    <row r="4644" spans="1:6">
      <c r="A4644" s="50" t="s">
        <v>5843</v>
      </c>
      <c r="B4644" s="50"/>
      <c r="C4644" s="50"/>
      <c r="D4644" s="50" t="s">
        <v>1157</v>
      </c>
      <c r="E4644" s="50"/>
      <c r="F4644" s="50"/>
    </row>
    <row r="4645" spans="1:6">
      <c r="A4645" s="50" t="s">
        <v>5844</v>
      </c>
      <c r="B4645" s="50"/>
      <c r="C4645" s="50"/>
      <c r="D4645" s="50" t="s">
        <v>1157</v>
      </c>
      <c r="E4645" s="50"/>
      <c r="F4645" s="50"/>
    </row>
    <row r="4646" spans="1:6">
      <c r="A4646" s="50" t="s">
        <v>5845</v>
      </c>
      <c r="B4646" s="50"/>
      <c r="C4646" s="50"/>
      <c r="D4646" s="50" t="s">
        <v>1157</v>
      </c>
      <c r="E4646" s="50"/>
      <c r="F4646" s="50"/>
    </row>
    <row r="4647" spans="1:6">
      <c r="A4647" s="50" t="s">
        <v>5846</v>
      </c>
      <c r="B4647" s="50"/>
      <c r="C4647" s="50"/>
      <c r="D4647" s="50" t="s">
        <v>1487</v>
      </c>
      <c r="E4647" s="50"/>
      <c r="F4647" s="50"/>
    </row>
    <row r="4648" spans="1:6">
      <c r="A4648" s="50" t="s">
        <v>5847</v>
      </c>
      <c r="B4648" s="50"/>
      <c r="C4648" s="50"/>
      <c r="D4648" s="50" t="s">
        <v>1487</v>
      </c>
      <c r="E4648" s="50"/>
      <c r="F4648" s="50"/>
    </row>
    <row r="4649" spans="1:6">
      <c r="A4649" s="50" t="s">
        <v>5848</v>
      </c>
      <c r="B4649" s="50"/>
      <c r="C4649" s="50"/>
      <c r="D4649" s="50" t="s">
        <v>1487</v>
      </c>
      <c r="E4649" s="50"/>
      <c r="F4649" s="50"/>
    </row>
    <row r="4650" spans="1:6">
      <c r="A4650" s="50" t="s">
        <v>5849</v>
      </c>
      <c r="B4650" s="50"/>
      <c r="C4650" s="50"/>
      <c r="D4650" s="50" t="s">
        <v>1487</v>
      </c>
      <c r="E4650" s="50"/>
      <c r="F4650" s="50"/>
    </row>
    <row r="4651" spans="1:6">
      <c r="A4651" s="50" t="s">
        <v>5850</v>
      </c>
      <c r="B4651" s="50"/>
      <c r="C4651" s="50"/>
      <c r="D4651" s="50" t="s">
        <v>1487</v>
      </c>
      <c r="E4651" s="50"/>
      <c r="F4651" s="50"/>
    </row>
    <row r="4652" spans="1:6">
      <c r="A4652" s="50" t="s">
        <v>5851</v>
      </c>
      <c r="B4652" s="50"/>
      <c r="C4652" s="50"/>
      <c r="D4652" s="50" t="s">
        <v>1487</v>
      </c>
      <c r="E4652" s="50"/>
      <c r="F4652" s="50"/>
    </row>
    <row r="4653" spans="1:6">
      <c r="A4653" s="50" t="s">
        <v>5852</v>
      </c>
      <c r="B4653" s="50"/>
      <c r="C4653" s="50"/>
      <c r="D4653" s="50" t="s">
        <v>1487</v>
      </c>
      <c r="E4653" s="50"/>
      <c r="F4653" s="50"/>
    </row>
    <row r="4654" spans="1:6">
      <c r="A4654" s="50" t="s">
        <v>5853</v>
      </c>
      <c r="B4654" s="50"/>
      <c r="C4654" s="50"/>
      <c r="D4654" s="50" t="s">
        <v>1487</v>
      </c>
      <c r="E4654" s="50"/>
      <c r="F4654" s="50"/>
    </row>
    <row r="4655" spans="1:6">
      <c r="A4655" s="50" t="s">
        <v>5854</v>
      </c>
      <c r="B4655" s="50"/>
      <c r="C4655" s="50"/>
      <c r="D4655" s="50" t="s">
        <v>1487</v>
      </c>
      <c r="E4655" s="50"/>
      <c r="F4655" s="50"/>
    </row>
    <row r="4656" spans="1:6">
      <c r="A4656" s="50" t="s">
        <v>5855</v>
      </c>
      <c r="B4656" s="50"/>
      <c r="C4656" s="50"/>
      <c r="D4656" s="50" t="s">
        <v>1487</v>
      </c>
      <c r="E4656" s="50"/>
      <c r="F4656" s="50"/>
    </row>
    <row r="4657" spans="1:6">
      <c r="A4657" s="50" t="s">
        <v>5856</v>
      </c>
      <c r="B4657" s="50"/>
      <c r="C4657" s="50"/>
      <c r="D4657" s="50" t="s">
        <v>1487</v>
      </c>
      <c r="E4657" s="50"/>
      <c r="F4657" s="50"/>
    </row>
    <row r="4658" spans="1:6">
      <c r="A4658" s="50" t="s">
        <v>5857</v>
      </c>
      <c r="B4658" s="50"/>
      <c r="C4658" s="50"/>
      <c r="D4658" s="50" t="s">
        <v>1487</v>
      </c>
      <c r="E4658" s="50"/>
      <c r="F4658" s="50"/>
    </row>
    <row r="4659" spans="1:6">
      <c r="A4659" s="50" t="s">
        <v>5858</v>
      </c>
      <c r="B4659" s="50"/>
      <c r="C4659" s="50"/>
      <c r="D4659" s="50" t="s">
        <v>1487</v>
      </c>
      <c r="E4659" s="50"/>
      <c r="F4659" s="50"/>
    </row>
    <row r="4660" spans="1:6">
      <c r="A4660" s="50" t="s">
        <v>5859</v>
      </c>
      <c r="B4660" s="50"/>
      <c r="C4660" s="50"/>
      <c r="D4660" s="50" t="s">
        <v>1157</v>
      </c>
      <c r="E4660" s="50"/>
      <c r="F4660" s="50"/>
    </row>
    <row r="4661" spans="1:6">
      <c r="A4661" s="50" t="s">
        <v>5860</v>
      </c>
      <c r="B4661" s="50"/>
      <c r="C4661" s="50"/>
      <c r="D4661" s="50" t="s">
        <v>1487</v>
      </c>
      <c r="E4661" s="50"/>
      <c r="F4661" s="50"/>
    </row>
    <row r="4662" spans="1:6">
      <c r="A4662" s="50" t="s">
        <v>5861</v>
      </c>
      <c r="B4662" s="50"/>
      <c r="C4662" s="50"/>
      <c r="D4662" s="50" t="s">
        <v>1487</v>
      </c>
      <c r="E4662" s="50"/>
      <c r="F4662" s="50"/>
    </row>
    <row r="4663" spans="1:6">
      <c r="A4663" s="50" t="s">
        <v>5862</v>
      </c>
      <c r="B4663" s="50"/>
      <c r="C4663" s="50"/>
      <c r="D4663" s="50" t="s">
        <v>1487</v>
      </c>
      <c r="E4663" s="50"/>
      <c r="F4663" s="50"/>
    </row>
    <row r="4664" spans="1:6">
      <c r="A4664" s="50" t="s">
        <v>5863</v>
      </c>
      <c r="B4664" s="50"/>
      <c r="C4664" s="50"/>
      <c r="D4664" s="50" t="s">
        <v>1487</v>
      </c>
      <c r="E4664" s="50"/>
      <c r="F4664" s="50"/>
    </row>
    <row r="4665" spans="1:6">
      <c r="A4665" s="50" t="s">
        <v>5864</v>
      </c>
      <c r="B4665" s="50"/>
      <c r="C4665" s="50"/>
      <c r="D4665" s="50" t="s">
        <v>1230</v>
      </c>
      <c r="E4665" s="50"/>
      <c r="F4665" s="50"/>
    </row>
    <row r="4666" spans="1:6">
      <c r="A4666" s="50" t="s">
        <v>5865</v>
      </c>
      <c r="B4666" s="50"/>
      <c r="C4666" s="50"/>
      <c r="D4666" s="50" t="s">
        <v>1230</v>
      </c>
      <c r="E4666" s="50"/>
      <c r="F4666" s="50"/>
    </row>
    <row r="4667" spans="1:6">
      <c r="A4667" s="50" t="s">
        <v>5866</v>
      </c>
      <c r="B4667" s="50"/>
      <c r="C4667" s="50"/>
      <c r="D4667" s="50" t="s">
        <v>1487</v>
      </c>
      <c r="E4667" s="50"/>
      <c r="F4667" s="50"/>
    </row>
    <row r="4668" spans="1:6">
      <c r="A4668" s="50" t="s">
        <v>5867</v>
      </c>
      <c r="B4668" s="50"/>
      <c r="C4668" s="50"/>
      <c r="D4668" s="50" t="s">
        <v>1487</v>
      </c>
      <c r="E4668" s="50"/>
      <c r="F4668" s="50"/>
    </row>
    <row r="4669" spans="1:6">
      <c r="A4669" s="50" t="s">
        <v>5868</v>
      </c>
      <c r="B4669" s="50"/>
      <c r="C4669" s="50"/>
      <c r="D4669" s="50" t="s">
        <v>1487</v>
      </c>
      <c r="E4669" s="50"/>
      <c r="F4669" s="50"/>
    </row>
    <row r="4670" spans="1:6">
      <c r="A4670" s="50" t="s">
        <v>5869</v>
      </c>
      <c r="B4670" s="50"/>
      <c r="C4670" s="50"/>
      <c r="D4670" s="50" t="s">
        <v>1157</v>
      </c>
      <c r="E4670" s="50"/>
      <c r="F4670" s="50"/>
    </row>
    <row r="4671" spans="1:6">
      <c r="A4671" s="50" t="s">
        <v>5870</v>
      </c>
      <c r="B4671" s="50"/>
      <c r="C4671" s="50"/>
      <c r="D4671" s="50" t="s">
        <v>1157</v>
      </c>
      <c r="E4671" s="50"/>
      <c r="F4671" s="50"/>
    </row>
    <row r="4672" spans="1:6">
      <c r="A4672" s="50" t="s">
        <v>5871</v>
      </c>
      <c r="B4672" s="50"/>
      <c r="C4672" s="50"/>
      <c r="D4672" s="50" t="s">
        <v>1487</v>
      </c>
      <c r="E4672" s="50"/>
      <c r="F4672" s="50"/>
    </row>
    <row r="4673" spans="1:6">
      <c r="A4673" s="50" t="s">
        <v>5872</v>
      </c>
      <c r="B4673" s="50"/>
      <c r="C4673" s="50"/>
      <c r="D4673" s="50" t="s">
        <v>1487</v>
      </c>
      <c r="E4673" s="50"/>
      <c r="F4673" s="50"/>
    </row>
    <row r="4674" spans="1:6">
      <c r="A4674" s="50" t="s">
        <v>5873</v>
      </c>
      <c r="B4674" s="50"/>
      <c r="C4674" s="50"/>
      <c r="D4674" s="50" t="s">
        <v>1157</v>
      </c>
      <c r="E4674" s="50"/>
      <c r="F4674" s="50"/>
    </row>
    <row r="4675" spans="1:6">
      <c r="A4675" s="50" t="s">
        <v>5874</v>
      </c>
      <c r="B4675" s="50"/>
      <c r="C4675" s="50"/>
      <c r="D4675" s="50" t="s">
        <v>1487</v>
      </c>
      <c r="E4675" s="50"/>
      <c r="F4675" s="50"/>
    </row>
    <row r="4676" spans="1:6">
      <c r="A4676" s="50" t="s">
        <v>5875</v>
      </c>
      <c r="B4676" s="50"/>
      <c r="C4676" s="50"/>
      <c r="D4676" s="50" t="s">
        <v>3386</v>
      </c>
      <c r="E4676" s="50"/>
      <c r="F4676" s="50"/>
    </row>
    <row r="4677" spans="1:6">
      <c r="A4677" s="50" t="s">
        <v>5876</v>
      </c>
      <c r="B4677" s="50"/>
      <c r="C4677" s="50"/>
      <c r="D4677" s="50" t="s">
        <v>1235</v>
      </c>
      <c r="E4677" s="50"/>
      <c r="F4677" s="50"/>
    </row>
    <row r="4678" spans="1:6">
      <c r="A4678" s="50" t="s">
        <v>5877</v>
      </c>
      <c r="B4678" s="50"/>
      <c r="C4678" s="50"/>
      <c r="D4678" s="50" t="s">
        <v>3386</v>
      </c>
      <c r="E4678" s="50"/>
      <c r="F4678" s="50"/>
    </row>
    <row r="4679" spans="1:6">
      <c r="A4679" s="50" t="s">
        <v>5878</v>
      </c>
      <c r="B4679" s="50"/>
      <c r="C4679" s="50"/>
      <c r="D4679" s="50" t="s">
        <v>3386</v>
      </c>
      <c r="E4679" s="50"/>
      <c r="F4679" s="50"/>
    </row>
    <row r="4680" spans="1:6">
      <c r="A4680" s="50" t="s">
        <v>5879</v>
      </c>
      <c r="B4680" s="50"/>
      <c r="C4680" s="50"/>
      <c r="D4680" s="50" t="s">
        <v>3386</v>
      </c>
      <c r="E4680" s="50"/>
      <c r="F4680" s="50"/>
    </row>
    <row r="4681" spans="1:6">
      <c r="A4681" s="50" t="s">
        <v>5880</v>
      </c>
      <c r="B4681" s="50"/>
      <c r="C4681" s="50"/>
      <c r="D4681" s="50" t="s">
        <v>3386</v>
      </c>
      <c r="E4681" s="50"/>
      <c r="F4681" s="50"/>
    </row>
    <row r="4682" spans="1:6">
      <c r="A4682" s="50" t="s">
        <v>5881</v>
      </c>
      <c r="B4682" s="50"/>
      <c r="C4682" s="50"/>
      <c r="D4682" s="50" t="s">
        <v>1235</v>
      </c>
      <c r="E4682" s="50"/>
      <c r="F4682" s="50"/>
    </row>
    <row r="4683" spans="1:6">
      <c r="A4683" s="50" t="s">
        <v>5882</v>
      </c>
      <c r="B4683" s="50"/>
      <c r="C4683" s="50"/>
      <c r="D4683" s="50" t="s">
        <v>3386</v>
      </c>
      <c r="E4683" s="50"/>
      <c r="F4683" s="50"/>
    </row>
    <row r="4684" spans="1:6">
      <c r="A4684" s="50" t="s">
        <v>5883</v>
      </c>
      <c r="B4684" s="50"/>
      <c r="C4684" s="50"/>
      <c r="D4684" s="50" t="s">
        <v>3386</v>
      </c>
      <c r="E4684" s="50"/>
      <c r="F4684" s="50"/>
    </row>
    <row r="4685" spans="1:6">
      <c r="A4685" s="50" t="s">
        <v>5884</v>
      </c>
      <c r="B4685" s="50"/>
      <c r="C4685" s="50"/>
      <c r="D4685" s="50" t="s">
        <v>3386</v>
      </c>
      <c r="E4685" s="50"/>
      <c r="F4685" s="50"/>
    </row>
    <row r="4686" spans="1:6">
      <c r="A4686" s="50" t="s">
        <v>5885</v>
      </c>
      <c r="B4686" s="50"/>
      <c r="C4686" s="50"/>
      <c r="D4686" s="50" t="s">
        <v>3386</v>
      </c>
      <c r="E4686" s="50"/>
      <c r="F4686" s="50"/>
    </row>
    <row r="4687" spans="1:6">
      <c r="A4687" s="50" t="s">
        <v>5886</v>
      </c>
      <c r="B4687" s="50"/>
      <c r="C4687" s="50"/>
      <c r="D4687" s="50" t="s">
        <v>3386</v>
      </c>
      <c r="E4687" s="50"/>
      <c r="F4687" s="50"/>
    </row>
    <row r="4688" spans="1:6">
      <c r="A4688" s="50" t="s">
        <v>5887</v>
      </c>
      <c r="B4688" s="50"/>
      <c r="C4688" s="50"/>
      <c r="D4688" s="50" t="s">
        <v>1235</v>
      </c>
      <c r="E4688" s="50"/>
      <c r="F4688" s="50"/>
    </row>
    <row r="4689" spans="1:6">
      <c r="A4689" s="50" t="s">
        <v>5888</v>
      </c>
      <c r="B4689" s="50"/>
      <c r="C4689" s="50"/>
      <c r="D4689" s="50" t="s">
        <v>3386</v>
      </c>
      <c r="E4689" s="50"/>
      <c r="F4689" s="50"/>
    </row>
    <row r="4690" spans="1:6">
      <c r="A4690" s="50" t="s">
        <v>5889</v>
      </c>
      <c r="B4690" s="50"/>
      <c r="C4690" s="50"/>
      <c r="D4690" s="50" t="s">
        <v>3386</v>
      </c>
      <c r="E4690" s="50"/>
      <c r="F4690" s="50"/>
    </row>
    <row r="4691" spans="1:6">
      <c r="A4691" s="50" t="s">
        <v>5890</v>
      </c>
      <c r="B4691" s="50"/>
      <c r="C4691" s="50"/>
      <c r="D4691" s="50" t="s">
        <v>3386</v>
      </c>
      <c r="E4691" s="50"/>
      <c r="F4691" s="50"/>
    </row>
    <row r="4692" spans="1:6">
      <c r="A4692" s="50" t="s">
        <v>5891</v>
      </c>
      <c r="B4692" s="50"/>
      <c r="C4692" s="50"/>
      <c r="D4692" s="50" t="s">
        <v>3386</v>
      </c>
      <c r="E4692" s="50"/>
      <c r="F4692" s="50"/>
    </row>
    <row r="4693" spans="1:6">
      <c r="A4693" s="50" t="s">
        <v>5892</v>
      </c>
      <c r="B4693" s="50"/>
      <c r="C4693" s="50"/>
      <c r="D4693" s="50" t="s">
        <v>3386</v>
      </c>
      <c r="E4693" s="50"/>
      <c r="F4693" s="50"/>
    </row>
    <row r="4694" spans="1:6">
      <c r="A4694" s="50" t="s">
        <v>5893</v>
      </c>
      <c r="B4694" s="50"/>
      <c r="C4694" s="50"/>
      <c r="D4694" s="50" t="s">
        <v>1235</v>
      </c>
      <c r="E4694" s="50"/>
      <c r="F4694" s="50"/>
    </row>
    <row r="4695" spans="1:6">
      <c r="A4695" s="50" t="s">
        <v>5894</v>
      </c>
      <c r="B4695" s="50"/>
      <c r="C4695" s="50"/>
      <c r="D4695" s="50" t="s">
        <v>3386</v>
      </c>
      <c r="E4695" s="50"/>
      <c r="F4695" s="50"/>
    </row>
    <row r="4696" spans="1:6">
      <c r="A4696" s="50" t="s">
        <v>5895</v>
      </c>
      <c r="B4696" s="50"/>
      <c r="C4696" s="50"/>
      <c r="D4696" s="50" t="s">
        <v>3386</v>
      </c>
      <c r="E4696" s="50"/>
      <c r="F4696" s="50"/>
    </row>
    <row r="4697" spans="1:6">
      <c r="A4697" s="50" t="s">
        <v>5896</v>
      </c>
      <c r="B4697" s="50"/>
      <c r="C4697" s="50"/>
      <c r="D4697" s="50" t="s">
        <v>3386</v>
      </c>
      <c r="E4697" s="50"/>
      <c r="F4697" s="50"/>
    </row>
    <row r="4698" spans="1:6">
      <c r="A4698" s="50" t="s">
        <v>5897</v>
      </c>
      <c r="B4698" s="50"/>
      <c r="C4698" s="50"/>
      <c r="D4698" s="50" t="s">
        <v>3386</v>
      </c>
      <c r="E4698" s="50"/>
      <c r="F4698" s="50"/>
    </row>
    <row r="4699" spans="1:6">
      <c r="A4699" s="50" t="s">
        <v>5898</v>
      </c>
      <c r="B4699" s="50"/>
      <c r="C4699" s="50"/>
      <c r="D4699" s="50" t="s">
        <v>3386</v>
      </c>
      <c r="E4699" s="50"/>
      <c r="F4699" s="50"/>
    </row>
    <row r="4700" spans="1:6">
      <c r="A4700" s="50" t="s">
        <v>5899</v>
      </c>
      <c r="B4700" s="50"/>
      <c r="C4700" s="50"/>
      <c r="D4700" s="50" t="s">
        <v>3386</v>
      </c>
      <c r="E4700" s="50"/>
      <c r="F4700" s="50"/>
    </row>
    <row r="4701" spans="1:6">
      <c r="A4701" s="50" t="s">
        <v>5900</v>
      </c>
      <c r="B4701" s="50"/>
      <c r="C4701" s="50"/>
      <c r="D4701" s="50" t="s">
        <v>3386</v>
      </c>
      <c r="E4701" s="50"/>
      <c r="F4701" s="50"/>
    </row>
    <row r="4702" spans="1:6">
      <c r="A4702" s="50" t="s">
        <v>5901</v>
      </c>
      <c r="B4702" s="50"/>
      <c r="C4702" s="50"/>
      <c r="D4702" s="50" t="s">
        <v>3386</v>
      </c>
      <c r="E4702" s="50"/>
      <c r="F4702" s="50"/>
    </row>
    <row r="4703" spans="1:6">
      <c r="A4703" s="50" t="s">
        <v>5902</v>
      </c>
      <c r="B4703" s="50"/>
      <c r="C4703" s="50"/>
      <c r="D4703" s="50" t="s">
        <v>3386</v>
      </c>
      <c r="E4703" s="50"/>
      <c r="F4703" s="50"/>
    </row>
    <row r="4704" spans="1:6">
      <c r="A4704" s="50" t="s">
        <v>5903</v>
      </c>
      <c r="B4704" s="50"/>
      <c r="C4704" s="50"/>
      <c r="D4704" s="50" t="s">
        <v>2794</v>
      </c>
      <c r="E4704" s="50"/>
      <c r="F4704" s="50"/>
    </row>
    <row r="4705" spans="1:6">
      <c r="A4705" s="50" t="s">
        <v>5904</v>
      </c>
      <c r="B4705" s="50"/>
      <c r="C4705" s="50"/>
      <c r="D4705" s="50" t="s">
        <v>2794</v>
      </c>
      <c r="E4705" s="50"/>
      <c r="F4705" s="50"/>
    </row>
    <row r="4706" spans="1:6">
      <c r="A4706" s="50" t="s">
        <v>5905</v>
      </c>
      <c r="B4706" s="50"/>
      <c r="C4706" s="50"/>
      <c r="D4706" s="50" t="s">
        <v>2794</v>
      </c>
      <c r="E4706" s="50"/>
      <c r="F4706" s="50"/>
    </row>
    <row r="4707" spans="1:6">
      <c r="A4707" s="50" t="s">
        <v>5906</v>
      </c>
      <c r="B4707" s="50"/>
      <c r="C4707" s="50"/>
      <c r="D4707" s="50" t="s">
        <v>2794</v>
      </c>
      <c r="E4707" s="50"/>
      <c r="F4707" s="50"/>
    </row>
    <row r="4708" spans="1:6">
      <c r="A4708" s="50" t="s">
        <v>5907</v>
      </c>
      <c r="B4708" s="50"/>
      <c r="C4708" s="50"/>
      <c r="D4708" s="50" t="s">
        <v>2414</v>
      </c>
      <c r="E4708" s="50"/>
      <c r="F4708" s="50"/>
    </row>
    <row r="4709" spans="1:6">
      <c r="A4709" s="50" t="s">
        <v>5908</v>
      </c>
      <c r="B4709" s="50"/>
      <c r="C4709" s="50"/>
      <c r="D4709" s="50" t="s">
        <v>2414</v>
      </c>
      <c r="E4709" s="50"/>
      <c r="F4709" s="50"/>
    </row>
    <row r="4710" spans="1:6">
      <c r="A4710" s="50" t="s">
        <v>5909</v>
      </c>
      <c r="B4710" s="50"/>
      <c r="C4710" s="50"/>
      <c r="D4710" s="50" t="s">
        <v>2794</v>
      </c>
      <c r="E4710" s="50"/>
      <c r="F4710" s="50"/>
    </row>
    <row r="4711" spans="1:6">
      <c r="A4711" s="50" t="s">
        <v>5910</v>
      </c>
      <c r="B4711" s="50"/>
      <c r="C4711" s="50"/>
      <c r="D4711" s="50" t="s">
        <v>2794</v>
      </c>
      <c r="E4711" s="50"/>
      <c r="F4711" s="50"/>
    </row>
    <row r="4712" spans="1:6">
      <c r="A4712" s="50" t="s">
        <v>5911</v>
      </c>
      <c r="B4712" s="50"/>
      <c r="C4712" s="50"/>
      <c r="D4712" s="50" t="s">
        <v>2799</v>
      </c>
      <c r="E4712" s="50"/>
      <c r="F4712" s="50"/>
    </row>
    <row r="4713" spans="1:6">
      <c r="A4713" s="50" t="s">
        <v>5912</v>
      </c>
      <c r="B4713" s="50"/>
      <c r="C4713" s="50"/>
      <c r="D4713" s="50" t="s">
        <v>2819</v>
      </c>
      <c r="E4713" s="50"/>
      <c r="F4713" s="50"/>
    </row>
    <row r="4714" spans="1:6">
      <c r="A4714" s="50" t="s">
        <v>5913</v>
      </c>
      <c r="B4714" s="50"/>
      <c r="C4714" s="50"/>
      <c r="D4714" s="50" t="s">
        <v>2799</v>
      </c>
      <c r="E4714" s="50"/>
      <c r="F4714" s="50"/>
    </row>
    <row r="4715" spans="1:6">
      <c r="A4715" s="50" t="s">
        <v>5914</v>
      </c>
      <c r="B4715" s="50"/>
      <c r="C4715" s="50"/>
      <c r="D4715" s="50" t="s">
        <v>2799</v>
      </c>
      <c r="E4715" s="50"/>
      <c r="F4715" s="50"/>
    </row>
    <row r="4716" spans="1:6">
      <c r="A4716" s="50" t="s">
        <v>5915</v>
      </c>
      <c r="B4716" s="50"/>
      <c r="C4716" s="50"/>
      <c r="D4716" s="50" t="s">
        <v>2799</v>
      </c>
      <c r="E4716" s="50"/>
      <c r="F4716" s="50"/>
    </row>
    <row r="4717" spans="1:6">
      <c r="A4717" s="50" t="s">
        <v>5916</v>
      </c>
      <c r="B4717" s="50"/>
      <c r="C4717" s="50"/>
      <c r="D4717" s="50" t="s">
        <v>2799</v>
      </c>
      <c r="E4717" s="50"/>
      <c r="F4717" s="50"/>
    </row>
    <row r="4718" spans="1:6">
      <c r="A4718" s="50" t="s">
        <v>5917</v>
      </c>
      <c r="B4718" s="50"/>
      <c r="C4718" s="50"/>
      <c r="D4718" s="50" t="s">
        <v>2414</v>
      </c>
      <c r="E4718" s="50"/>
      <c r="F4718" s="50"/>
    </row>
    <row r="4719" spans="1:6">
      <c r="A4719" s="50" t="s">
        <v>5918</v>
      </c>
      <c r="B4719" s="50"/>
      <c r="C4719" s="50"/>
      <c r="D4719" s="50" t="s">
        <v>2794</v>
      </c>
      <c r="E4719" s="50"/>
      <c r="F4719" s="50"/>
    </row>
    <row r="4720" spans="1:6">
      <c r="A4720" s="50" t="s">
        <v>5919</v>
      </c>
      <c r="B4720" s="50"/>
      <c r="C4720" s="50"/>
      <c r="D4720" s="50" t="s">
        <v>2799</v>
      </c>
      <c r="E4720" s="50"/>
      <c r="F4720" s="50"/>
    </row>
    <row r="4721" spans="1:6">
      <c r="A4721" s="50" t="s">
        <v>5920</v>
      </c>
      <c r="B4721" s="50"/>
      <c r="C4721" s="50"/>
      <c r="D4721" s="50" t="s">
        <v>2799</v>
      </c>
      <c r="E4721" s="50"/>
      <c r="F4721" s="50"/>
    </row>
    <row r="4722" spans="1:6">
      <c r="A4722" s="50" t="s">
        <v>5921</v>
      </c>
      <c r="B4722" s="50"/>
      <c r="C4722" s="50"/>
      <c r="D4722" s="50" t="s">
        <v>2794</v>
      </c>
      <c r="E4722" s="50"/>
      <c r="F4722" s="50"/>
    </row>
    <row r="4723" spans="1:6">
      <c r="A4723" s="50" t="s">
        <v>5922</v>
      </c>
      <c r="B4723" s="50"/>
      <c r="C4723" s="50"/>
      <c r="D4723" s="50" t="s">
        <v>2794</v>
      </c>
      <c r="E4723" s="50"/>
      <c r="F4723" s="50"/>
    </row>
    <row r="4724" spans="1:6">
      <c r="A4724" s="50" t="s">
        <v>5923</v>
      </c>
      <c r="B4724" s="50"/>
      <c r="C4724" s="50"/>
      <c r="D4724" s="50" t="s">
        <v>2794</v>
      </c>
      <c r="E4724" s="50"/>
      <c r="F4724" s="50"/>
    </row>
    <row r="4725" spans="1:6">
      <c r="A4725" s="50" t="s">
        <v>5924</v>
      </c>
      <c r="B4725" s="50"/>
      <c r="C4725" s="50"/>
      <c r="D4725" s="50" t="s">
        <v>2799</v>
      </c>
      <c r="E4725" s="50"/>
      <c r="F4725" s="50"/>
    </row>
    <row r="4726" spans="1:6">
      <c r="A4726" s="50" t="s">
        <v>5925</v>
      </c>
      <c r="B4726" s="50"/>
      <c r="C4726" s="50"/>
      <c r="D4726" s="50" t="s">
        <v>2794</v>
      </c>
      <c r="E4726" s="50"/>
      <c r="F4726" s="50"/>
    </row>
    <row r="4727" spans="1:6">
      <c r="A4727" s="50" t="s">
        <v>5926</v>
      </c>
      <c r="B4727" s="50"/>
      <c r="C4727" s="50"/>
      <c r="D4727" s="50" t="s">
        <v>1260</v>
      </c>
      <c r="E4727" s="50"/>
      <c r="F4727" s="50"/>
    </row>
    <row r="4728" spans="1:6">
      <c r="A4728" s="50" t="s">
        <v>5927</v>
      </c>
      <c r="B4728" s="50"/>
      <c r="C4728" s="50"/>
      <c r="D4728" s="50" t="s">
        <v>1157</v>
      </c>
      <c r="E4728" s="50"/>
      <c r="F4728" s="50"/>
    </row>
    <row r="4729" spans="1:6">
      <c r="A4729" s="50" t="s">
        <v>5928</v>
      </c>
      <c r="B4729" s="50"/>
      <c r="C4729" s="50"/>
      <c r="D4729" s="50" t="s">
        <v>1260</v>
      </c>
      <c r="E4729" s="50"/>
      <c r="F4729" s="50"/>
    </row>
    <row r="4730" spans="1:6">
      <c r="A4730" s="50" t="s">
        <v>5929</v>
      </c>
      <c r="B4730" s="50"/>
      <c r="C4730" s="50"/>
      <c r="D4730" s="50" t="s">
        <v>2794</v>
      </c>
      <c r="E4730" s="50"/>
      <c r="F4730" s="50"/>
    </row>
    <row r="4731" spans="1:6">
      <c r="A4731" s="50" t="s">
        <v>5930</v>
      </c>
      <c r="B4731" s="50"/>
      <c r="C4731" s="50"/>
      <c r="D4731" s="50" t="s">
        <v>2794</v>
      </c>
      <c r="E4731" s="50"/>
      <c r="F4731" s="50"/>
    </row>
    <row r="4732" spans="1:6">
      <c r="A4732" s="50" t="s">
        <v>5931</v>
      </c>
      <c r="B4732" s="50"/>
      <c r="C4732" s="50"/>
      <c r="D4732" s="50" t="s">
        <v>2414</v>
      </c>
      <c r="E4732" s="50"/>
      <c r="F4732" s="50"/>
    </row>
    <row r="4733" spans="1:6">
      <c r="A4733" s="50" t="s">
        <v>5932</v>
      </c>
      <c r="B4733" s="50"/>
      <c r="C4733" s="50"/>
      <c r="D4733" s="50" t="s">
        <v>2414</v>
      </c>
      <c r="E4733" s="50"/>
      <c r="F4733" s="50"/>
    </row>
    <row r="4734" spans="1:6">
      <c r="A4734" s="50" t="s">
        <v>5933</v>
      </c>
      <c r="B4734" s="50"/>
      <c r="C4734" s="50"/>
      <c r="D4734" s="50" t="s">
        <v>2799</v>
      </c>
      <c r="E4734" s="50"/>
      <c r="F4734" s="50"/>
    </row>
    <row r="4735" spans="1:6">
      <c r="A4735" s="50" t="s">
        <v>5934</v>
      </c>
      <c r="B4735" s="50"/>
      <c r="C4735" s="50"/>
      <c r="D4735" s="50" t="s">
        <v>2799</v>
      </c>
      <c r="E4735" s="50"/>
      <c r="F4735" s="50"/>
    </row>
    <row r="4736" spans="1:6">
      <c r="A4736" s="50" t="s">
        <v>5935</v>
      </c>
      <c r="B4736" s="50"/>
      <c r="C4736" s="50"/>
      <c r="D4736" s="50" t="s">
        <v>2414</v>
      </c>
      <c r="E4736" s="50"/>
      <c r="F4736" s="50"/>
    </row>
    <row r="4737" spans="1:6">
      <c r="A4737" s="50" t="s">
        <v>5936</v>
      </c>
      <c r="B4737" s="50"/>
      <c r="C4737" s="50"/>
      <c r="D4737" s="50" t="s">
        <v>2799</v>
      </c>
      <c r="E4737" s="50"/>
      <c r="F4737" s="50"/>
    </row>
    <row r="4738" spans="1:6">
      <c r="A4738" s="50" t="s">
        <v>5937</v>
      </c>
      <c r="B4738" s="50"/>
      <c r="C4738" s="50"/>
      <c r="D4738" s="50" t="s">
        <v>2794</v>
      </c>
      <c r="E4738" s="50"/>
      <c r="F4738" s="50"/>
    </row>
    <row r="4739" spans="1:6">
      <c r="A4739" s="50" t="s">
        <v>5938</v>
      </c>
      <c r="B4739" s="50"/>
      <c r="C4739" s="50"/>
      <c r="D4739" s="50" t="s">
        <v>2799</v>
      </c>
      <c r="E4739" s="50"/>
      <c r="F4739" s="50"/>
    </row>
    <row r="4740" spans="1:6">
      <c r="A4740" s="50" t="s">
        <v>5939</v>
      </c>
      <c r="B4740" s="50"/>
      <c r="C4740" s="50"/>
      <c r="D4740" s="50" t="s">
        <v>2799</v>
      </c>
      <c r="E4740" s="50"/>
      <c r="F4740" s="50"/>
    </row>
    <row r="4741" spans="1:6">
      <c r="A4741" s="50" t="s">
        <v>5940</v>
      </c>
      <c r="B4741" s="50"/>
      <c r="C4741" s="50"/>
      <c r="D4741" s="50" t="s">
        <v>2414</v>
      </c>
      <c r="E4741" s="50"/>
      <c r="F4741" s="50"/>
    </row>
    <row r="4742" spans="1:6">
      <c r="A4742" s="50" t="s">
        <v>5941</v>
      </c>
      <c r="B4742" s="50"/>
      <c r="C4742" s="50"/>
      <c r="D4742" s="50" t="s">
        <v>2799</v>
      </c>
      <c r="E4742" s="50"/>
      <c r="F4742" s="50"/>
    </row>
    <row r="4743" spans="1:6">
      <c r="A4743" s="50" t="s">
        <v>5942</v>
      </c>
      <c r="B4743" s="50"/>
      <c r="C4743" s="50"/>
      <c r="D4743" s="50" t="s">
        <v>2799</v>
      </c>
      <c r="E4743" s="50"/>
      <c r="F4743" s="50"/>
    </row>
    <row r="4744" spans="1:6">
      <c r="A4744" s="50" t="s">
        <v>5943</v>
      </c>
      <c r="B4744" s="50"/>
      <c r="C4744" s="50"/>
      <c r="D4744" s="50" t="s">
        <v>2799</v>
      </c>
      <c r="E4744" s="50"/>
      <c r="F4744" s="50"/>
    </row>
    <row r="4745" spans="1:6">
      <c r="A4745" s="50" t="s">
        <v>5944</v>
      </c>
      <c r="B4745" s="50"/>
      <c r="C4745" s="50"/>
      <c r="D4745" s="50" t="s">
        <v>2794</v>
      </c>
      <c r="E4745" s="50"/>
      <c r="F4745" s="50"/>
    </row>
    <row r="4746" spans="1:6">
      <c r="A4746" s="50" t="s">
        <v>5945</v>
      </c>
      <c r="B4746" s="50"/>
      <c r="C4746" s="50"/>
      <c r="D4746" s="50" t="s">
        <v>2799</v>
      </c>
      <c r="E4746" s="50"/>
      <c r="F4746" s="50"/>
    </row>
    <row r="4747" spans="1:6">
      <c r="A4747" s="50" t="s">
        <v>5946</v>
      </c>
      <c r="B4747" s="50"/>
      <c r="C4747" s="50"/>
      <c r="D4747" s="50" t="s">
        <v>1260</v>
      </c>
      <c r="E4747" s="50"/>
      <c r="F4747" s="50"/>
    </row>
    <row r="4748" spans="1:6">
      <c r="A4748" s="50" t="s">
        <v>5947</v>
      </c>
      <c r="B4748" s="50"/>
      <c r="C4748" s="50"/>
      <c r="D4748" s="50" t="s">
        <v>1260</v>
      </c>
      <c r="E4748" s="50"/>
      <c r="F4748" s="50"/>
    </row>
    <row r="4749" spans="1:6">
      <c r="A4749" s="50" t="s">
        <v>5948</v>
      </c>
      <c r="B4749" s="50"/>
      <c r="C4749" s="50"/>
      <c r="D4749" s="50" t="s">
        <v>1260</v>
      </c>
      <c r="E4749" s="50"/>
      <c r="F4749" s="50"/>
    </row>
    <row r="4750" spans="1:6">
      <c r="A4750" s="50" t="s">
        <v>5949</v>
      </c>
      <c r="B4750" s="50"/>
      <c r="C4750" s="50"/>
      <c r="D4750" s="50" t="s">
        <v>2794</v>
      </c>
      <c r="E4750" s="50"/>
      <c r="F4750" s="50"/>
    </row>
    <row r="4751" spans="1:6">
      <c r="A4751" s="50" t="s">
        <v>5950</v>
      </c>
      <c r="B4751" s="50"/>
      <c r="C4751" s="50"/>
      <c r="D4751" s="50" t="s">
        <v>2794</v>
      </c>
      <c r="E4751" s="50"/>
      <c r="F4751" s="50"/>
    </row>
    <row r="4752" spans="1:6">
      <c r="A4752" s="50" t="s">
        <v>5951</v>
      </c>
      <c r="B4752" s="50"/>
      <c r="C4752" s="50"/>
      <c r="D4752" s="50" t="s">
        <v>2794</v>
      </c>
      <c r="E4752" s="50"/>
      <c r="F4752" s="50"/>
    </row>
    <row r="4753" spans="1:6">
      <c r="A4753" s="50" t="s">
        <v>5952</v>
      </c>
      <c r="B4753" s="50"/>
      <c r="C4753" s="50"/>
      <c r="D4753" s="50" t="s">
        <v>2414</v>
      </c>
      <c r="E4753" s="50"/>
      <c r="F4753" s="50"/>
    </row>
    <row r="4754" spans="1:6">
      <c r="A4754" s="50" t="s">
        <v>5953</v>
      </c>
      <c r="B4754" s="50"/>
      <c r="C4754" s="50"/>
      <c r="D4754" s="50" t="s">
        <v>2794</v>
      </c>
      <c r="E4754" s="50"/>
      <c r="F4754" s="50"/>
    </row>
    <row r="4755" spans="1:6">
      <c r="A4755" s="50" t="s">
        <v>5954</v>
      </c>
      <c r="B4755" s="50"/>
      <c r="C4755" s="50"/>
      <c r="D4755" s="50" t="s">
        <v>2799</v>
      </c>
      <c r="E4755" s="50"/>
      <c r="F4755" s="50"/>
    </row>
    <row r="4756" spans="1:6">
      <c r="A4756" s="50" t="s">
        <v>5955</v>
      </c>
      <c r="B4756" s="50"/>
      <c r="C4756" s="50"/>
      <c r="D4756" s="50" t="s">
        <v>2799</v>
      </c>
      <c r="E4756" s="50"/>
      <c r="F4756" s="50"/>
    </row>
    <row r="4757" spans="1:6">
      <c r="A4757" s="50" t="s">
        <v>5956</v>
      </c>
      <c r="B4757" s="50"/>
      <c r="C4757" s="50"/>
      <c r="D4757" s="50" t="s">
        <v>2414</v>
      </c>
      <c r="E4757" s="50"/>
      <c r="F4757" s="50"/>
    </row>
    <row r="4758" spans="1:6">
      <c r="A4758" s="50" t="s">
        <v>5957</v>
      </c>
      <c r="B4758" s="50"/>
      <c r="C4758" s="50"/>
      <c r="D4758" s="50" t="s">
        <v>2414</v>
      </c>
      <c r="E4758" s="50"/>
      <c r="F4758" s="50"/>
    </row>
    <row r="4759" spans="1:6">
      <c r="A4759" s="50" t="s">
        <v>5958</v>
      </c>
      <c r="B4759" s="50"/>
      <c r="C4759" s="50"/>
      <c r="D4759" s="50" t="s">
        <v>2414</v>
      </c>
      <c r="E4759" s="50"/>
      <c r="F4759" s="50"/>
    </row>
    <row r="4760" spans="1:6">
      <c r="A4760" s="50" t="s">
        <v>5959</v>
      </c>
      <c r="B4760" s="50"/>
      <c r="C4760" s="50"/>
      <c r="D4760" s="50" t="s">
        <v>2799</v>
      </c>
      <c r="E4760" s="50"/>
      <c r="F4760" s="50"/>
    </row>
    <row r="4761" spans="1:6">
      <c r="A4761" s="50" t="s">
        <v>5960</v>
      </c>
      <c r="B4761" s="50"/>
      <c r="C4761" s="50"/>
      <c r="D4761" s="50" t="s">
        <v>2414</v>
      </c>
      <c r="E4761" s="50"/>
      <c r="F4761" s="50"/>
    </row>
    <row r="4762" spans="1:6">
      <c r="A4762" s="50" t="s">
        <v>5961</v>
      </c>
      <c r="B4762" s="50"/>
      <c r="C4762" s="50"/>
      <c r="D4762" s="50" t="s">
        <v>2799</v>
      </c>
      <c r="E4762" s="50"/>
      <c r="F4762" s="50"/>
    </row>
    <row r="4763" spans="1:6">
      <c r="A4763" s="50" t="s">
        <v>5962</v>
      </c>
      <c r="B4763" s="50"/>
      <c r="C4763" s="50"/>
      <c r="D4763" s="50" t="s">
        <v>2799</v>
      </c>
      <c r="E4763" s="50"/>
      <c r="F4763" s="50"/>
    </row>
    <row r="4764" spans="1:6">
      <c r="A4764" s="50" t="s">
        <v>5963</v>
      </c>
      <c r="B4764" s="50"/>
      <c r="C4764" s="50"/>
      <c r="D4764" s="50" t="s">
        <v>2794</v>
      </c>
      <c r="E4764" s="50"/>
      <c r="F4764" s="50"/>
    </row>
    <row r="4765" spans="1:6">
      <c r="A4765" s="50" t="s">
        <v>5964</v>
      </c>
      <c r="B4765" s="50"/>
      <c r="C4765" s="50"/>
      <c r="D4765" s="50" t="s">
        <v>2794</v>
      </c>
      <c r="E4765" s="50"/>
      <c r="F4765" s="50"/>
    </row>
    <row r="4766" spans="1:6">
      <c r="A4766" s="50" t="s">
        <v>5965</v>
      </c>
      <c r="B4766" s="50"/>
      <c r="C4766" s="50"/>
      <c r="D4766" s="50" t="s">
        <v>2794</v>
      </c>
      <c r="E4766" s="50"/>
      <c r="F4766" s="50"/>
    </row>
    <row r="4767" spans="1:6">
      <c r="A4767" s="50" t="s">
        <v>5966</v>
      </c>
      <c r="B4767" s="50"/>
      <c r="C4767" s="50"/>
      <c r="D4767" s="50" t="s">
        <v>2794</v>
      </c>
      <c r="E4767" s="50"/>
      <c r="F4767" s="50"/>
    </row>
    <row r="4768" spans="1:6">
      <c r="A4768" s="50" t="s">
        <v>5967</v>
      </c>
      <c r="B4768" s="50"/>
      <c r="C4768" s="50"/>
      <c r="D4768" s="50" t="s">
        <v>2794</v>
      </c>
      <c r="E4768" s="50"/>
      <c r="F4768" s="50"/>
    </row>
    <row r="4769" spans="1:6">
      <c r="A4769" s="50" t="s">
        <v>5968</v>
      </c>
      <c r="B4769" s="50"/>
      <c r="C4769" s="50"/>
      <c r="D4769" s="50" t="s">
        <v>2414</v>
      </c>
      <c r="E4769" s="50"/>
      <c r="F4769" s="50"/>
    </row>
    <row r="4770" spans="1:6">
      <c r="A4770" s="50" t="s">
        <v>5969</v>
      </c>
      <c r="B4770" s="50"/>
      <c r="C4770" s="50"/>
      <c r="D4770" s="50" t="s">
        <v>2799</v>
      </c>
      <c r="E4770" s="50"/>
      <c r="F4770" s="50"/>
    </row>
    <row r="4771" spans="1:6">
      <c r="A4771" s="50" t="s">
        <v>5970</v>
      </c>
      <c r="B4771" s="50"/>
      <c r="C4771" s="50"/>
      <c r="D4771" s="50" t="s">
        <v>2799</v>
      </c>
      <c r="E4771" s="50"/>
      <c r="F4771" s="50"/>
    </row>
    <row r="4772" spans="1:6">
      <c r="A4772" s="50" t="s">
        <v>5971</v>
      </c>
      <c r="B4772" s="50"/>
      <c r="C4772" s="50"/>
      <c r="D4772" s="50" t="s">
        <v>2799</v>
      </c>
      <c r="E4772" s="50"/>
      <c r="F4772" s="50"/>
    </row>
    <row r="4773" spans="1:6">
      <c r="A4773" s="50" t="s">
        <v>5972</v>
      </c>
      <c r="B4773" s="50"/>
      <c r="C4773" s="50"/>
      <c r="D4773" s="50" t="s">
        <v>2799</v>
      </c>
      <c r="E4773" s="50"/>
      <c r="F4773" s="50"/>
    </row>
    <row r="4774" spans="1:6">
      <c r="A4774" s="50" t="s">
        <v>5973</v>
      </c>
      <c r="B4774" s="50"/>
      <c r="C4774" s="50"/>
      <c r="D4774" s="50" t="s">
        <v>2799</v>
      </c>
      <c r="E4774" s="50"/>
      <c r="F4774" s="50"/>
    </row>
    <row r="4775" spans="1:6">
      <c r="A4775" s="50" t="s">
        <v>5974</v>
      </c>
      <c r="B4775" s="50"/>
      <c r="C4775" s="50"/>
      <c r="D4775" s="50" t="s">
        <v>2799</v>
      </c>
      <c r="E4775" s="50"/>
      <c r="F4775" s="50"/>
    </row>
    <row r="4776" spans="1:6">
      <c r="A4776" s="50" t="s">
        <v>5975</v>
      </c>
      <c r="B4776" s="50"/>
      <c r="C4776" s="50"/>
      <c r="D4776" s="50" t="s">
        <v>2799</v>
      </c>
      <c r="E4776" s="50"/>
      <c r="F4776" s="50"/>
    </row>
    <row r="4777" spans="1:6">
      <c r="A4777" s="50" t="s">
        <v>5976</v>
      </c>
      <c r="B4777" s="50"/>
      <c r="C4777" s="50"/>
      <c r="D4777" s="50" t="s">
        <v>2799</v>
      </c>
      <c r="E4777" s="50"/>
      <c r="F4777" s="50"/>
    </row>
    <row r="4778" spans="1:6">
      <c r="A4778" s="50" t="s">
        <v>5977</v>
      </c>
      <c r="B4778" s="50"/>
      <c r="C4778" s="50"/>
      <c r="D4778" s="50"/>
      <c r="E4778" s="50" t="s">
        <v>3828</v>
      </c>
      <c r="F4778" s="50"/>
    </row>
    <row r="4779" spans="1:6">
      <c r="A4779" s="50" t="s">
        <v>5978</v>
      </c>
      <c r="B4779" s="50"/>
      <c r="C4779" s="50"/>
      <c r="D4779" s="50"/>
      <c r="E4779" s="50" t="s">
        <v>3828</v>
      </c>
      <c r="F4779" s="50"/>
    </row>
    <row r="4780" spans="1:6">
      <c r="A4780" s="50" t="s">
        <v>5979</v>
      </c>
      <c r="B4780" s="50"/>
      <c r="C4780" s="50"/>
      <c r="D4780" s="50"/>
      <c r="E4780" s="50" t="s">
        <v>2267</v>
      </c>
      <c r="F4780" s="50"/>
    </row>
    <row r="4781" spans="1:6">
      <c r="A4781" s="50" t="s">
        <v>5980</v>
      </c>
      <c r="B4781" s="50"/>
      <c r="C4781" s="50"/>
      <c r="D4781" s="50"/>
      <c r="E4781" s="50" t="s">
        <v>3828</v>
      </c>
      <c r="F4781" s="50"/>
    </row>
    <row r="4782" spans="1:6">
      <c r="A4782" s="50" t="s">
        <v>5981</v>
      </c>
      <c r="B4782" s="50"/>
      <c r="C4782" s="50"/>
      <c r="D4782" s="50"/>
      <c r="E4782" s="50" t="s">
        <v>3825</v>
      </c>
      <c r="F4782" s="50"/>
    </row>
    <row r="4783" spans="1:6">
      <c r="A4783" s="50" t="s">
        <v>5982</v>
      </c>
      <c r="B4783" s="50"/>
      <c r="C4783" s="50"/>
      <c r="D4783" s="50"/>
      <c r="E4783" s="50" t="s">
        <v>3825</v>
      </c>
      <c r="F4783" s="50"/>
    </row>
    <row r="4784" spans="1:6">
      <c r="A4784" s="50" t="s">
        <v>5983</v>
      </c>
      <c r="B4784" s="50"/>
      <c r="C4784" s="50"/>
      <c r="D4784" s="50"/>
      <c r="E4784" s="50" t="s">
        <v>3828</v>
      </c>
      <c r="F4784" s="50"/>
    </row>
    <row r="4785" spans="1:6">
      <c r="A4785" s="50" t="s">
        <v>5984</v>
      </c>
      <c r="B4785" s="50"/>
      <c r="C4785" s="50"/>
      <c r="D4785" s="50"/>
      <c r="E4785" s="50" t="s">
        <v>3828</v>
      </c>
      <c r="F4785" s="50"/>
    </row>
    <row r="4786" spans="1:6">
      <c r="A4786" s="50" t="s">
        <v>5985</v>
      </c>
      <c r="B4786" s="50"/>
      <c r="C4786" s="50"/>
      <c r="D4786" s="50"/>
      <c r="E4786" s="50" t="s">
        <v>3129</v>
      </c>
      <c r="F4786" s="50"/>
    </row>
    <row r="4787" spans="1:6">
      <c r="A4787" s="50" t="s">
        <v>5986</v>
      </c>
      <c r="B4787" s="50"/>
      <c r="C4787" s="50"/>
      <c r="D4787" s="50"/>
      <c r="E4787" s="50" t="s">
        <v>3129</v>
      </c>
      <c r="F4787" s="50"/>
    </row>
    <row r="4788" spans="1:6">
      <c r="A4788" s="50" t="s">
        <v>5987</v>
      </c>
      <c r="B4788" s="50"/>
      <c r="C4788" s="50"/>
      <c r="D4788" s="50"/>
      <c r="E4788" s="50" t="s">
        <v>3825</v>
      </c>
      <c r="F4788" s="50"/>
    </row>
    <row r="4789" spans="1:6">
      <c r="A4789" s="50" t="s">
        <v>5988</v>
      </c>
      <c r="B4789" s="50"/>
      <c r="C4789" s="50"/>
      <c r="D4789" s="50"/>
      <c r="E4789" s="50" t="s">
        <v>3772</v>
      </c>
      <c r="F4789" s="50"/>
    </row>
    <row r="4790" spans="1:6">
      <c r="A4790" s="50" t="s">
        <v>5989</v>
      </c>
      <c r="B4790" s="50"/>
      <c r="C4790" s="50"/>
      <c r="D4790" s="50"/>
      <c r="E4790" s="50" t="s">
        <v>3772</v>
      </c>
      <c r="F4790" s="50"/>
    </row>
    <row r="4791" spans="1:6">
      <c r="A4791" s="50" t="s">
        <v>5990</v>
      </c>
      <c r="B4791" s="50"/>
      <c r="C4791" s="50"/>
      <c r="D4791" s="50"/>
      <c r="E4791" s="50" t="s">
        <v>2267</v>
      </c>
      <c r="F4791" s="50"/>
    </row>
    <row r="4792" spans="1:6">
      <c r="A4792" s="50" t="s">
        <v>5991</v>
      </c>
      <c r="B4792" s="50"/>
      <c r="C4792" s="50"/>
      <c r="D4792" s="50"/>
      <c r="E4792" s="50" t="s">
        <v>2267</v>
      </c>
      <c r="F4792" s="50"/>
    </row>
    <row r="4793" spans="1:6">
      <c r="A4793" s="50" t="s">
        <v>5992</v>
      </c>
      <c r="B4793" s="50"/>
      <c r="C4793" s="50"/>
      <c r="D4793" s="50"/>
      <c r="E4793" s="50" t="s">
        <v>2267</v>
      </c>
      <c r="F4793" s="50"/>
    </row>
    <row r="4794" spans="1:6">
      <c r="A4794" s="50" t="s">
        <v>5993</v>
      </c>
      <c r="B4794" s="50"/>
      <c r="C4794" s="50"/>
      <c r="D4794" s="50"/>
      <c r="E4794" s="50" t="s">
        <v>2267</v>
      </c>
      <c r="F4794" s="50"/>
    </row>
    <row r="4795" spans="1:6">
      <c r="A4795" s="50" t="s">
        <v>5994</v>
      </c>
      <c r="B4795" s="50"/>
      <c r="C4795" s="50"/>
      <c r="D4795" s="50"/>
      <c r="E4795" s="50" t="s">
        <v>3825</v>
      </c>
      <c r="F4795" s="50"/>
    </row>
    <row r="4796" spans="1:6">
      <c r="A4796" s="50" t="s">
        <v>5995</v>
      </c>
      <c r="B4796" s="50"/>
      <c r="C4796" s="50"/>
      <c r="D4796" s="50"/>
      <c r="E4796" s="50" t="s">
        <v>3772</v>
      </c>
      <c r="F4796" s="50"/>
    </row>
    <row r="4797" spans="1:6">
      <c r="A4797" s="50" t="s">
        <v>5996</v>
      </c>
      <c r="B4797" s="50"/>
      <c r="C4797" s="50"/>
      <c r="D4797" s="50"/>
      <c r="E4797" s="50" t="s">
        <v>3772</v>
      </c>
      <c r="F4797" s="50"/>
    </row>
    <row r="4798" spans="1:6">
      <c r="A4798" s="50" t="s">
        <v>5997</v>
      </c>
      <c r="B4798" s="50"/>
      <c r="C4798" s="50"/>
      <c r="D4798" s="50"/>
      <c r="E4798" s="50" t="s">
        <v>3828</v>
      </c>
      <c r="F4798" s="50"/>
    </row>
    <row r="4799" spans="1:6">
      <c r="A4799" s="50" t="s">
        <v>5998</v>
      </c>
      <c r="B4799" s="50"/>
      <c r="C4799" s="50"/>
      <c r="D4799" s="50"/>
      <c r="E4799" s="50" t="s">
        <v>3772</v>
      </c>
      <c r="F4799" s="50"/>
    </row>
    <row r="4800" spans="1:6">
      <c r="A4800" s="50" t="s">
        <v>5999</v>
      </c>
      <c r="B4800" s="50"/>
      <c r="C4800" s="50"/>
      <c r="D4800" s="50"/>
      <c r="E4800" s="50" t="s">
        <v>3129</v>
      </c>
      <c r="F4800" s="50"/>
    </row>
    <row r="4801" spans="1:6">
      <c r="A4801" s="50" t="s">
        <v>6000</v>
      </c>
      <c r="B4801" s="50"/>
      <c r="C4801" s="50"/>
      <c r="D4801" s="50"/>
      <c r="E4801" s="50" t="s">
        <v>3772</v>
      </c>
      <c r="F4801" s="50"/>
    </row>
    <row r="4802" spans="1:6">
      <c r="A4802" s="50" t="s">
        <v>6001</v>
      </c>
      <c r="B4802" s="50"/>
      <c r="C4802" s="50"/>
      <c r="D4802" s="50"/>
      <c r="E4802" s="50" t="s">
        <v>3129</v>
      </c>
      <c r="F4802" s="50"/>
    </row>
    <row r="4803" spans="1:6">
      <c r="A4803" s="50" t="s">
        <v>6002</v>
      </c>
      <c r="B4803" s="50"/>
      <c r="C4803" s="50"/>
      <c r="D4803" s="50"/>
      <c r="E4803" s="50" t="s">
        <v>2267</v>
      </c>
      <c r="F4803" s="50"/>
    </row>
    <row r="4804" spans="1:6">
      <c r="A4804" s="50" t="s">
        <v>6003</v>
      </c>
      <c r="B4804" s="50"/>
      <c r="C4804" s="50"/>
      <c r="D4804" s="50"/>
      <c r="E4804" s="50" t="s">
        <v>1866</v>
      </c>
      <c r="F4804" s="50"/>
    </row>
    <row r="4805" spans="1:6">
      <c r="A4805" s="50" t="s">
        <v>6004</v>
      </c>
      <c r="B4805" s="50"/>
      <c r="C4805" s="50"/>
      <c r="D4805" s="50"/>
      <c r="E4805" s="50" t="s">
        <v>1866</v>
      </c>
      <c r="F4805" s="50"/>
    </row>
    <row r="4806" spans="1:6">
      <c r="A4806" s="50" t="s">
        <v>6005</v>
      </c>
      <c r="B4806" s="50"/>
      <c r="C4806" s="50"/>
      <c r="D4806" s="50"/>
      <c r="E4806" s="50" t="s">
        <v>3772</v>
      </c>
      <c r="F4806" s="50"/>
    </row>
    <row r="4807" spans="1:6">
      <c r="A4807" s="50" t="s">
        <v>6006</v>
      </c>
      <c r="B4807" s="50"/>
      <c r="C4807" s="50"/>
      <c r="D4807" s="50"/>
      <c r="E4807" s="50" t="s">
        <v>2267</v>
      </c>
      <c r="F4807" s="50"/>
    </row>
    <row r="4808" spans="1:6">
      <c r="A4808" s="50" t="s">
        <v>6007</v>
      </c>
      <c r="B4808" s="50"/>
      <c r="C4808" s="50"/>
      <c r="D4808" s="50"/>
      <c r="E4808" s="50" t="s">
        <v>3828</v>
      </c>
      <c r="F4808" s="50"/>
    </row>
    <row r="4809" spans="1:6">
      <c r="A4809" s="50" t="s">
        <v>6008</v>
      </c>
      <c r="B4809" s="50"/>
      <c r="C4809" s="50"/>
      <c r="D4809" s="50"/>
      <c r="E4809" s="50" t="s">
        <v>2666</v>
      </c>
      <c r="F4809" s="50"/>
    </row>
    <row r="4810" spans="1:6">
      <c r="A4810" s="50" t="s">
        <v>6009</v>
      </c>
      <c r="B4810" s="50"/>
      <c r="C4810" s="50"/>
      <c r="D4810" s="50"/>
      <c r="E4810" s="50" t="s">
        <v>3825</v>
      </c>
      <c r="F4810" s="50"/>
    </row>
    <row r="4811" spans="1:6">
      <c r="A4811" s="50" t="s">
        <v>6010</v>
      </c>
      <c r="B4811" s="50"/>
      <c r="C4811" s="50"/>
      <c r="D4811" s="50"/>
      <c r="E4811" s="50" t="s">
        <v>1866</v>
      </c>
      <c r="F4811" s="50"/>
    </row>
    <row r="4812" spans="1:6">
      <c r="A4812" s="50" t="s">
        <v>6011</v>
      </c>
      <c r="B4812" s="50"/>
      <c r="C4812" s="50"/>
      <c r="D4812" s="50"/>
      <c r="E4812" s="50" t="s">
        <v>3772</v>
      </c>
      <c r="F4812" s="50"/>
    </row>
    <row r="4813" spans="1:6">
      <c r="A4813" s="50" t="s">
        <v>6012</v>
      </c>
      <c r="B4813" s="50"/>
      <c r="C4813" s="50"/>
      <c r="D4813" s="50"/>
      <c r="E4813" s="50" t="s">
        <v>3772</v>
      </c>
      <c r="F4813" s="50"/>
    </row>
    <row r="4814" spans="1:6">
      <c r="A4814" s="50" t="s">
        <v>6013</v>
      </c>
      <c r="B4814" s="50"/>
      <c r="C4814" s="50"/>
      <c r="D4814" s="50"/>
      <c r="E4814" s="50" t="s">
        <v>3129</v>
      </c>
      <c r="F4814" s="50"/>
    </row>
    <row r="4815" spans="1:6">
      <c r="A4815" s="50" t="s">
        <v>6014</v>
      </c>
      <c r="B4815" s="50"/>
      <c r="C4815" s="50"/>
      <c r="D4815" s="50"/>
      <c r="E4815" s="50" t="s">
        <v>2666</v>
      </c>
      <c r="F4815" s="50"/>
    </row>
    <row r="4816" spans="1:6">
      <c r="A4816" s="50" t="s">
        <v>6015</v>
      </c>
      <c r="B4816" s="50"/>
      <c r="C4816" s="50"/>
      <c r="D4816" s="50"/>
      <c r="E4816" s="50" t="s">
        <v>3772</v>
      </c>
      <c r="F4816" s="50"/>
    </row>
    <row r="4817" spans="1:6">
      <c r="A4817" s="50" t="s">
        <v>6016</v>
      </c>
      <c r="B4817" s="50"/>
      <c r="C4817" s="50"/>
      <c r="D4817" s="50"/>
      <c r="E4817" s="50" t="s">
        <v>2666</v>
      </c>
      <c r="F4817" s="50"/>
    </row>
    <row r="4818" spans="1:6">
      <c r="A4818" s="50" t="s">
        <v>6017</v>
      </c>
      <c r="B4818" s="50"/>
      <c r="C4818" s="50"/>
      <c r="D4818" s="50"/>
      <c r="E4818" s="50" t="s">
        <v>2267</v>
      </c>
      <c r="F4818" s="50"/>
    </row>
    <row r="4819" spans="1:6">
      <c r="A4819" s="50" t="s">
        <v>6018</v>
      </c>
      <c r="B4819" s="50"/>
      <c r="C4819" s="50"/>
      <c r="D4819" s="50"/>
      <c r="E4819" s="50" t="s">
        <v>2267</v>
      </c>
      <c r="F4819" s="50"/>
    </row>
    <row r="4820" spans="1:6">
      <c r="A4820" s="50" t="s">
        <v>6019</v>
      </c>
      <c r="B4820" s="50"/>
      <c r="C4820" s="50"/>
      <c r="D4820" s="50"/>
      <c r="E4820" s="50" t="s">
        <v>2267</v>
      </c>
      <c r="F4820" s="50"/>
    </row>
    <row r="4821" spans="1:6">
      <c r="A4821" s="50" t="s">
        <v>6020</v>
      </c>
      <c r="B4821" s="50"/>
      <c r="C4821" s="50"/>
      <c r="D4821" s="50"/>
      <c r="E4821" s="50" t="s">
        <v>3828</v>
      </c>
      <c r="F4821" s="50"/>
    </row>
    <row r="4822" spans="1:6">
      <c r="A4822" s="50" t="s">
        <v>6021</v>
      </c>
      <c r="B4822" s="50"/>
      <c r="C4822" s="50"/>
      <c r="D4822" s="50"/>
      <c r="E4822" s="50" t="s">
        <v>2267</v>
      </c>
      <c r="F4822" s="50"/>
    </row>
    <row r="4823" spans="1:6">
      <c r="A4823" s="50" t="s">
        <v>6022</v>
      </c>
      <c r="B4823" s="50"/>
      <c r="C4823" s="50"/>
      <c r="D4823" s="50"/>
      <c r="E4823" s="50" t="s">
        <v>2666</v>
      </c>
      <c r="F4823" s="50"/>
    </row>
    <row r="4824" spans="1:6">
      <c r="A4824" s="50" t="s">
        <v>6023</v>
      </c>
      <c r="B4824" s="50"/>
      <c r="C4824" s="50"/>
      <c r="D4824" s="50"/>
      <c r="E4824" s="50" t="s">
        <v>2267</v>
      </c>
      <c r="F4824" s="50"/>
    </row>
    <row r="4825" spans="1:6">
      <c r="A4825" s="50" t="s">
        <v>6024</v>
      </c>
      <c r="B4825" s="50"/>
      <c r="C4825" s="50"/>
      <c r="D4825" s="50"/>
      <c r="E4825" s="50" t="s">
        <v>3828</v>
      </c>
      <c r="F4825" s="50"/>
    </row>
    <row r="4826" spans="1:6">
      <c r="A4826" s="50" t="s">
        <v>6025</v>
      </c>
      <c r="B4826" s="50"/>
      <c r="C4826" s="50"/>
      <c r="D4826" s="50"/>
      <c r="E4826" s="50" t="s">
        <v>3129</v>
      </c>
      <c r="F4826" s="50"/>
    </row>
    <row r="4827" spans="1:6">
      <c r="A4827" s="50" t="s">
        <v>6026</v>
      </c>
      <c r="B4827" s="50"/>
      <c r="C4827" s="50"/>
      <c r="D4827" s="50"/>
      <c r="E4827" s="50" t="s">
        <v>2267</v>
      </c>
      <c r="F4827" s="50"/>
    </row>
    <row r="4828" spans="1:6">
      <c r="A4828" s="50" t="s">
        <v>6027</v>
      </c>
      <c r="B4828" s="50"/>
      <c r="C4828" s="50"/>
      <c r="D4828" s="50"/>
      <c r="E4828" s="50" t="s">
        <v>3772</v>
      </c>
      <c r="F4828" s="50"/>
    </row>
    <row r="4829" spans="1:6">
      <c r="A4829" s="50" t="s">
        <v>6028</v>
      </c>
      <c r="B4829" s="50"/>
      <c r="C4829" s="50"/>
      <c r="D4829" s="50"/>
      <c r="E4829" s="50" t="s">
        <v>3129</v>
      </c>
      <c r="F4829" s="50"/>
    </row>
    <row r="4830" spans="1:6">
      <c r="A4830" s="50" t="s">
        <v>6029</v>
      </c>
      <c r="B4830" s="50"/>
      <c r="C4830" s="50"/>
      <c r="D4830" s="50"/>
      <c r="E4830" s="50" t="s">
        <v>3828</v>
      </c>
      <c r="F4830" s="50"/>
    </row>
    <row r="4831" spans="1:6">
      <c r="A4831" s="50" t="s">
        <v>6030</v>
      </c>
      <c r="B4831" s="50"/>
      <c r="C4831" s="50"/>
      <c r="D4831" s="50"/>
      <c r="E4831" s="50" t="s">
        <v>2267</v>
      </c>
      <c r="F4831" s="50"/>
    </row>
    <row r="4832" spans="1:6">
      <c r="A4832" s="50" t="s">
        <v>6031</v>
      </c>
      <c r="B4832" s="50"/>
      <c r="C4832" s="50"/>
      <c r="D4832" s="50"/>
      <c r="E4832" s="50" t="s">
        <v>3129</v>
      </c>
      <c r="F4832" s="50"/>
    </row>
    <row r="4833" spans="1:6">
      <c r="A4833" s="50" t="s">
        <v>6032</v>
      </c>
      <c r="B4833" s="50"/>
      <c r="C4833" s="50"/>
      <c r="D4833" s="50"/>
      <c r="E4833" s="50" t="s">
        <v>3825</v>
      </c>
      <c r="F4833" s="50"/>
    </row>
    <row r="4834" spans="1:6">
      <c r="A4834" s="50" t="s">
        <v>6033</v>
      </c>
      <c r="B4834" s="50"/>
      <c r="C4834" s="50"/>
      <c r="D4834" s="50"/>
      <c r="E4834" s="50" t="s">
        <v>3772</v>
      </c>
      <c r="F4834" s="50"/>
    </row>
    <row r="4835" spans="1:6">
      <c r="A4835" s="50" t="s">
        <v>6034</v>
      </c>
      <c r="B4835" s="50"/>
      <c r="C4835" s="50"/>
      <c r="D4835" s="50"/>
      <c r="E4835" s="50" t="s">
        <v>3129</v>
      </c>
      <c r="F4835" s="50"/>
    </row>
    <row r="4836" spans="1:6">
      <c r="A4836" s="50" t="s">
        <v>6035</v>
      </c>
      <c r="B4836" s="50"/>
      <c r="C4836" s="50"/>
      <c r="D4836" s="50"/>
      <c r="E4836" s="50" t="s">
        <v>2666</v>
      </c>
      <c r="F4836" s="50"/>
    </row>
    <row r="4837" spans="1:6">
      <c r="A4837" s="50" t="s">
        <v>6036</v>
      </c>
      <c r="B4837" s="50"/>
      <c r="C4837" s="50"/>
      <c r="D4837" s="50"/>
      <c r="E4837" s="50" t="s">
        <v>3825</v>
      </c>
      <c r="F4837" s="50"/>
    </row>
    <row r="4838" spans="1:6">
      <c r="A4838" s="50" t="s">
        <v>6037</v>
      </c>
      <c r="B4838" s="50"/>
      <c r="C4838" s="50"/>
      <c r="D4838" s="50"/>
      <c r="E4838" s="50" t="s">
        <v>3825</v>
      </c>
      <c r="F4838" s="50"/>
    </row>
    <row r="4839" spans="1:6">
      <c r="A4839" s="50" t="s">
        <v>6038</v>
      </c>
      <c r="B4839" s="50"/>
      <c r="C4839" s="50"/>
      <c r="D4839" s="50"/>
      <c r="E4839" s="50" t="s">
        <v>2666</v>
      </c>
      <c r="F4839" s="50"/>
    </row>
    <row r="4840" spans="1:6">
      <c r="A4840" s="50" t="s">
        <v>6039</v>
      </c>
      <c r="B4840" s="50"/>
      <c r="C4840" s="50"/>
      <c r="D4840" s="50"/>
      <c r="E4840" s="50" t="s">
        <v>2267</v>
      </c>
      <c r="F4840" s="50"/>
    </row>
    <row r="4841" spans="1:6">
      <c r="A4841" s="50" t="s">
        <v>6040</v>
      </c>
      <c r="B4841" s="50"/>
      <c r="C4841" s="50"/>
      <c r="D4841" s="50"/>
      <c r="E4841" s="50" t="s">
        <v>3828</v>
      </c>
      <c r="F4841" s="50"/>
    </row>
    <row r="4842" spans="1:6">
      <c r="A4842" s="50" t="s">
        <v>6041</v>
      </c>
      <c r="B4842" s="50"/>
      <c r="C4842" s="50"/>
      <c r="D4842" s="50"/>
      <c r="E4842" s="50" t="s">
        <v>2267</v>
      </c>
      <c r="F4842" s="50"/>
    </row>
    <row r="4843" spans="1:6">
      <c r="A4843" s="50" t="s">
        <v>6042</v>
      </c>
      <c r="B4843" s="50"/>
      <c r="C4843" s="50"/>
      <c r="D4843" s="50"/>
      <c r="E4843" s="50" t="s">
        <v>3129</v>
      </c>
      <c r="F4843" s="50"/>
    </row>
    <row r="4844" spans="1:6">
      <c r="A4844" s="50" t="s">
        <v>6043</v>
      </c>
      <c r="B4844" s="50"/>
      <c r="C4844" s="50"/>
      <c r="D4844" s="50"/>
      <c r="E4844" s="50" t="s">
        <v>3129</v>
      </c>
      <c r="F4844" s="50"/>
    </row>
    <row r="4845" spans="1:6">
      <c r="A4845" s="50" t="s">
        <v>6044</v>
      </c>
      <c r="B4845" s="50"/>
      <c r="C4845" s="50"/>
      <c r="D4845" s="50"/>
      <c r="E4845" s="50" t="s">
        <v>3129</v>
      </c>
      <c r="F4845" s="50"/>
    </row>
    <row r="4846" spans="1:6">
      <c r="A4846" s="50" t="s">
        <v>6045</v>
      </c>
      <c r="B4846" s="50"/>
      <c r="C4846" s="50"/>
      <c r="D4846" s="50"/>
      <c r="E4846" s="50" t="s">
        <v>3825</v>
      </c>
      <c r="F4846" s="50"/>
    </row>
    <row r="4847" spans="1:6">
      <c r="A4847" s="50" t="s">
        <v>6046</v>
      </c>
      <c r="B4847" s="50"/>
      <c r="C4847" s="50"/>
      <c r="D4847" s="50"/>
      <c r="E4847" s="50" t="s">
        <v>3129</v>
      </c>
      <c r="F4847" s="50"/>
    </row>
    <row r="4848" spans="1:6">
      <c r="A4848" s="50" t="s">
        <v>6047</v>
      </c>
      <c r="B4848" s="50"/>
      <c r="C4848" s="50"/>
      <c r="D4848" s="50"/>
      <c r="E4848" s="50" t="s">
        <v>3772</v>
      </c>
      <c r="F4848" s="50"/>
    </row>
    <row r="4849" spans="1:6">
      <c r="A4849" s="50" t="s">
        <v>6048</v>
      </c>
      <c r="B4849" s="50"/>
      <c r="C4849" s="50"/>
      <c r="D4849" s="50"/>
      <c r="E4849" s="50" t="s">
        <v>3129</v>
      </c>
      <c r="F4849" s="50"/>
    </row>
    <row r="4850" spans="1:6">
      <c r="A4850" s="50" t="s">
        <v>6049</v>
      </c>
      <c r="B4850" s="50"/>
      <c r="C4850" s="50"/>
      <c r="D4850" s="50"/>
      <c r="E4850" s="50" t="s">
        <v>3825</v>
      </c>
      <c r="F4850" s="50"/>
    </row>
    <row r="4851" spans="1:6">
      <c r="A4851" s="50" t="s">
        <v>6050</v>
      </c>
      <c r="B4851" s="50"/>
      <c r="C4851" s="50"/>
      <c r="D4851" s="50"/>
      <c r="E4851" s="50" t="s">
        <v>3772</v>
      </c>
      <c r="F4851" s="50"/>
    </row>
    <row r="4852" spans="1:6">
      <c r="A4852" s="50" t="s">
        <v>6051</v>
      </c>
      <c r="B4852" s="50"/>
      <c r="C4852" s="50"/>
      <c r="D4852" s="50"/>
      <c r="E4852" s="50" t="s">
        <v>3825</v>
      </c>
      <c r="F4852" s="50"/>
    </row>
    <row r="4853" spans="1:6">
      <c r="A4853" s="50" t="s">
        <v>6052</v>
      </c>
      <c r="B4853" s="50"/>
      <c r="C4853" s="50"/>
      <c r="D4853" s="50"/>
      <c r="E4853" s="50" t="s">
        <v>3825</v>
      </c>
      <c r="F4853" s="50"/>
    </row>
    <row r="4854" spans="1:6">
      <c r="A4854" s="50" t="s">
        <v>6053</v>
      </c>
      <c r="B4854" s="50"/>
      <c r="C4854" s="50"/>
      <c r="D4854" s="50"/>
      <c r="E4854" s="50" t="s">
        <v>3772</v>
      </c>
      <c r="F4854" s="50"/>
    </row>
    <row r="4855" spans="1:6">
      <c r="A4855" s="50" t="s">
        <v>6054</v>
      </c>
      <c r="B4855" s="50"/>
      <c r="C4855" s="50"/>
      <c r="D4855" s="50"/>
      <c r="E4855" s="50" t="s">
        <v>3772</v>
      </c>
      <c r="F4855" s="50"/>
    </row>
    <row r="4856" spans="1:6">
      <c r="A4856" s="50" t="s">
        <v>6055</v>
      </c>
      <c r="B4856" s="50"/>
      <c r="C4856" s="50"/>
      <c r="D4856" s="50"/>
      <c r="E4856" s="50" t="s">
        <v>1399</v>
      </c>
      <c r="F4856" s="50"/>
    </row>
    <row r="4857" spans="1:6">
      <c r="A4857" s="50" t="s">
        <v>6056</v>
      </c>
      <c r="B4857" s="50"/>
      <c r="C4857" s="50"/>
      <c r="D4857" s="50"/>
      <c r="E4857" s="50" t="s">
        <v>1399</v>
      </c>
      <c r="F4857" s="50"/>
    </row>
    <row r="4858" spans="1:6">
      <c r="A4858" s="50" t="s">
        <v>6057</v>
      </c>
      <c r="B4858" s="50"/>
      <c r="C4858" s="50"/>
      <c r="D4858" s="50"/>
      <c r="E4858" s="50" t="s">
        <v>3772</v>
      </c>
      <c r="F4858" s="50"/>
    </row>
    <row r="4859" spans="1:6">
      <c r="A4859" s="50" t="s">
        <v>6058</v>
      </c>
      <c r="B4859" s="50"/>
      <c r="C4859" s="50"/>
      <c r="D4859" s="50"/>
      <c r="E4859" s="50" t="s">
        <v>1866</v>
      </c>
      <c r="F4859" s="50"/>
    </row>
    <row r="4860" spans="1:6">
      <c r="A4860" s="50" t="s">
        <v>6059</v>
      </c>
      <c r="B4860" s="50"/>
      <c r="C4860" s="50"/>
      <c r="D4860" s="50"/>
      <c r="E4860" s="50" t="s">
        <v>1399</v>
      </c>
      <c r="F4860" s="50"/>
    </row>
    <row r="4861" spans="1:6">
      <c r="A4861" s="50" t="s">
        <v>6060</v>
      </c>
      <c r="B4861" s="50"/>
      <c r="C4861" s="50"/>
      <c r="D4861" s="50"/>
      <c r="E4861" s="50" t="s">
        <v>3772</v>
      </c>
      <c r="F4861" s="50"/>
    </row>
    <row r="4862" spans="1:6">
      <c r="A4862" s="50" t="s">
        <v>6061</v>
      </c>
      <c r="B4862" s="50"/>
      <c r="C4862" s="50"/>
      <c r="D4862" s="50"/>
      <c r="E4862" s="50" t="s">
        <v>1399</v>
      </c>
      <c r="F4862" s="50"/>
    </row>
    <row r="4863" spans="1:6">
      <c r="A4863" s="50" t="s">
        <v>6062</v>
      </c>
      <c r="B4863" s="50"/>
      <c r="C4863" s="50"/>
      <c r="D4863" s="50"/>
      <c r="E4863" s="50" t="s">
        <v>1866</v>
      </c>
      <c r="F4863" s="50"/>
    </row>
    <row r="4864" spans="1:6">
      <c r="A4864" s="50" t="s">
        <v>6063</v>
      </c>
      <c r="B4864" s="50"/>
      <c r="C4864" s="50"/>
      <c r="D4864" s="50"/>
      <c r="E4864" s="50" t="s">
        <v>1866</v>
      </c>
      <c r="F4864" s="50"/>
    </row>
    <row r="4865" spans="1:6">
      <c r="A4865" s="50" t="s">
        <v>6064</v>
      </c>
      <c r="B4865" s="50"/>
      <c r="C4865" s="50"/>
      <c r="D4865" s="50"/>
      <c r="E4865" s="50" t="s">
        <v>3772</v>
      </c>
      <c r="F4865" s="50"/>
    </row>
    <row r="4866" spans="1:6">
      <c r="A4866" s="50" t="s">
        <v>6065</v>
      </c>
      <c r="B4866" s="50"/>
      <c r="C4866" s="50"/>
      <c r="D4866" s="50"/>
      <c r="E4866" s="50" t="s">
        <v>3772</v>
      </c>
      <c r="F4866" s="50"/>
    </row>
    <row r="4867" spans="1:6">
      <c r="A4867" s="50" t="s">
        <v>6066</v>
      </c>
      <c r="B4867" s="50"/>
      <c r="C4867" s="50"/>
      <c r="D4867" s="50"/>
      <c r="E4867" s="50" t="s">
        <v>3772</v>
      </c>
      <c r="F4867" s="50"/>
    </row>
    <row r="4868" spans="1:6">
      <c r="A4868" s="50" t="s">
        <v>6067</v>
      </c>
      <c r="B4868" s="50"/>
      <c r="C4868" s="50"/>
      <c r="D4868" s="50"/>
      <c r="E4868" s="50" t="s">
        <v>3772</v>
      </c>
      <c r="F4868" s="50"/>
    </row>
    <row r="4869" spans="1:6">
      <c r="A4869" s="50" t="s">
        <v>6068</v>
      </c>
      <c r="B4869" s="50"/>
      <c r="C4869" s="50"/>
      <c r="D4869" s="50"/>
      <c r="E4869" s="50" t="s">
        <v>1866</v>
      </c>
      <c r="F4869" s="50"/>
    </row>
    <row r="4870" spans="1:6">
      <c r="A4870" s="50" t="s">
        <v>6069</v>
      </c>
      <c r="B4870" s="50"/>
      <c r="C4870" s="50"/>
      <c r="D4870" s="50"/>
      <c r="E4870" s="50" t="s">
        <v>1866</v>
      </c>
      <c r="F4870" s="50"/>
    </row>
    <row r="4871" spans="1:6">
      <c r="A4871" s="50" t="s">
        <v>6070</v>
      </c>
      <c r="B4871" s="50"/>
      <c r="C4871" s="50"/>
      <c r="D4871" s="50"/>
      <c r="E4871" s="50" t="s">
        <v>1866</v>
      </c>
      <c r="F4871" s="50"/>
    </row>
    <row r="4872" spans="1:6">
      <c r="A4872" s="50" t="s">
        <v>6071</v>
      </c>
      <c r="B4872" s="50"/>
      <c r="C4872" s="50"/>
      <c r="D4872" s="50"/>
      <c r="E4872" s="50" t="s">
        <v>3772</v>
      </c>
      <c r="F4872" s="50"/>
    </row>
    <row r="4873" spans="1:6">
      <c r="A4873" s="50" t="s">
        <v>6072</v>
      </c>
      <c r="B4873" s="50"/>
      <c r="C4873" s="50"/>
      <c r="D4873" s="50"/>
      <c r="E4873" s="50" t="s">
        <v>3772</v>
      </c>
      <c r="F4873" s="50"/>
    </row>
    <row r="4874" spans="1:6">
      <c r="A4874" s="50" t="s">
        <v>6073</v>
      </c>
      <c r="B4874" s="50"/>
      <c r="C4874" s="50"/>
      <c r="D4874" s="50"/>
      <c r="E4874" s="50" t="s">
        <v>1866</v>
      </c>
      <c r="F4874" s="50"/>
    </row>
    <row r="4875" spans="1:6">
      <c r="A4875" s="50" t="s">
        <v>6074</v>
      </c>
      <c r="B4875" s="50"/>
      <c r="C4875" s="50"/>
      <c r="D4875" s="50"/>
      <c r="E4875" s="50" t="s">
        <v>3772</v>
      </c>
      <c r="F4875" s="50"/>
    </row>
    <row r="4876" spans="1:6">
      <c r="A4876" s="50" t="s">
        <v>6075</v>
      </c>
      <c r="B4876" s="50"/>
      <c r="C4876" s="50"/>
      <c r="D4876" s="50"/>
      <c r="E4876" s="50" t="s">
        <v>1866</v>
      </c>
      <c r="F4876" s="50"/>
    </row>
    <row r="4877" spans="1:6">
      <c r="A4877" s="50" t="s">
        <v>6076</v>
      </c>
      <c r="B4877" s="50"/>
      <c r="C4877" s="50"/>
      <c r="D4877" s="50"/>
      <c r="E4877" s="50" t="s">
        <v>3772</v>
      </c>
      <c r="F4877" s="50"/>
    </row>
    <row r="4878" spans="1:6">
      <c r="A4878" s="50" t="s">
        <v>6077</v>
      </c>
      <c r="B4878" s="50"/>
      <c r="C4878" s="50"/>
      <c r="D4878" s="50"/>
      <c r="E4878" s="50" t="s">
        <v>3828</v>
      </c>
      <c r="F4878" s="50"/>
    </row>
    <row r="4879" spans="1:6">
      <c r="A4879" s="50" t="s">
        <v>6078</v>
      </c>
      <c r="B4879" s="50"/>
      <c r="C4879" s="50"/>
      <c r="D4879" s="50"/>
      <c r="E4879" s="50" t="s">
        <v>3129</v>
      </c>
      <c r="F4879" s="50"/>
    </row>
    <row r="4880" spans="1:6">
      <c r="A4880" s="50" t="s">
        <v>6079</v>
      </c>
      <c r="B4880" s="50"/>
      <c r="C4880" s="50"/>
      <c r="D4880" s="50"/>
      <c r="E4880" s="50" t="s">
        <v>1399</v>
      </c>
      <c r="F4880" s="50"/>
    </row>
    <row r="4881" spans="1:6">
      <c r="A4881" s="50" t="s">
        <v>6080</v>
      </c>
      <c r="B4881" s="50"/>
      <c r="C4881" s="50"/>
      <c r="D4881" s="50"/>
      <c r="E4881" s="50" t="s">
        <v>3772</v>
      </c>
      <c r="F4881" s="50"/>
    </row>
    <row r="4882" spans="1:6">
      <c r="A4882" s="50" t="s">
        <v>6081</v>
      </c>
      <c r="B4882" s="50"/>
      <c r="C4882" s="50"/>
      <c r="D4882" s="50"/>
      <c r="E4882" s="50" t="s">
        <v>3772</v>
      </c>
      <c r="F4882" s="50"/>
    </row>
    <row r="4883" spans="1:6">
      <c r="A4883" s="50" t="s">
        <v>6082</v>
      </c>
      <c r="B4883" s="50"/>
      <c r="C4883" s="50"/>
      <c r="D4883" s="50"/>
      <c r="E4883" s="50" t="s">
        <v>3772</v>
      </c>
      <c r="F4883" s="50"/>
    </row>
    <row r="4884" spans="1:6">
      <c r="A4884" s="50" t="s">
        <v>6083</v>
      </c>
      <c r="B4884" s="50"/>
      <c r="C4884" s="50"/>
      <c r="D4884" s="50"/>
      <c r="E4884" s="50" t="s">
        <v>1399</v>
      </c>
      <c r="F4884" s="50"/>
    </row>
    <row r="4885" spans="1:6">
      <c r="A4885" s="50" t="s">
        <v>6084</v>
      </c>
      <c r="B4885" s="50"/>
      <c r="C4885" s="50"/>
      <c r="D4885" s="50"/>
      <c r="E4885" s="50" t="s">
        <v>3772</v>
      </c>
      <c r="F4885" s="50"/>
    </row>
    <row r="4886" spans="1:6">
      <c r="A4886" s="50" t="s">
        <v>6085</v>
      </c>
      <c r="B4886" s="50"/>
      <c r="C4886" s="50"/>
      <c r="D4886" s="50"/>
      <c r="E4886" s="50" t="s">
        <v>1399</v>
      </c>
      <c r="F4886" s="50"/>
    </row>
    <row r="4887" spans="1:6">
      <c r="A4887" s="50" t="s">
        <v>6086</v>
      </c>
      <c r="B4887" s="50"/>
      <c r="C4887" s="50"/>
      <c r="D4887" s="50"/>
      <c r="E4887" s="50" t="s">
        <v>1399</v>
      </c>
      <c r="F4887" s="50"/>
    </row>
    <row r="4888" spans="1:6">
      <c r="A4888" s="50" t="s">
        <v>6087</v>
      </c>
      <c r="B4888" s="50"/>
      <c r="C4888" s="50"/>
      <c r="D4888" s="50"/>
      <c r="E4888" s="50" t="s">
        <v>3772</v>
      </c>
      <c r="F4888" s="50"/>
    </row>
    <row r="4889" spans="1:6">
      <c r="A4889" s="50" t="s">
        <v>6088</v>
      </c>
      <c r="B4889" s="50"/>
      <c r="C4889" s="50"/>
      <c r="D4889" s="50"/>
      <c r="E4889" s="50" t="s">
        <v>1399</v>
      </c>
      <c r="F4889" s="50"/>
    </row>
    <row r="4890" spans="1:6">
      <c r="A4890" s="50" t="s">
        <v>6089</v>
      </c>
      <c r="B4890" s="50"/>
      <c r="C4890" s="50"/>
      <c r="D4890" s="50"/>
      <c r="E4890" s="50" t="s">
        <v>1399</v>
      </c>
      <c r="F4890" s="50"/>
    </row>
    <row r="4891" spans="1:6">
      <c r="A4891" s="50" t="s">
        <v>6090</v>
      </c>
      <c r="B4891" s="50"/>
      <c r="C4891" s="50"/>
      <c r="D4891" s="50"/>
      <c r="E4891" s="50" t="s">
        <v>1399</v>
      </c>
      <c r="F4891" s="50"/>
    </row>
    <row r="4892" spans="1:6">
      <c r="A4892" s="50" t="s">
        <v>6091</v>
      </c>
      <c r="B4892" s="50"/>
      <c r="C4892" s="50"/>
      <c r="D4892" s="50"/>
      <c r="E4892" s="50" t="s">
        <v>1399</v>
      </c>
      <c r="F4892" s="50"/>
    </row>
    <row r="4893" spans="1:6">
      <c r="A4893" s="50" t="s">
        <v>6092</v>
      </c>
      <c r="B4893" s="50"/>
      <c r="C4893" s="50"/>
      <c r="D4893" s="50"/>
      <c r="E4893" s="50" t="s">
        <v>1399</v>
      </c>
      <c r="F4893" s="50"/>
    </row>
    <row r="4894" spans="1:6">
      <c r="A4894" s="50" t="s">
        <v>6093</v>
      </c>
      <c r="B4894" s="50"/>
      <c r="C4894" s="50"/>
      <c r="D4894" s="50"/>
      <c r="E4894" s="50" t="s">
        <v>1399</v>
      </c>
      <c r="F4894" s="50"/>
    </row>
    <row r="4895" spans="1:6">
      <c r="A4895" s="50" t="s">
        <v>6094</v>
      </c>
      <c r="B4895" s="50"/>
      <c r="C4895" s="50"/>
      <c r="D4895" s="50"/>
      <c r="E4895" s="50" t="s">
        <v>1399</v>
      </c>
      <c r="F4895" s="50"/>
    </row>
    <row r="4896" spans="1:6">
      <c r="A4896" s="50" t="s">
        <v>6095</v>
      </c>
      <c r="B4896" s="50"/>
      <c r="C4896" s="50"/>
      <c r="D4896" s="50"/>
      <c r="E4896" s="50" t="s">
        <v>1399</v>
      </c>
      <c r="F4896" s="50"/>
    </row>
    <row r="4897" spans="1:6">
      <c r="A4897" s="50" t="s">
        <v>6096</v>
      </c>
      <c r="B4897" s="50"/>
      <c r="C4897" s="50"/>
      <c r="D4897" s="50"/>
      <c r="E4897" s="50" t="s">
        <v>1399</v>
      </c>
      <c r="F4897" s="50"/>
    </row>
    <row r="4898" spans="1:6">
      <c r="A4898" s="50" t="s">
        <v>6097</v>
      </c>
      <c r="B4898" s="50"/>
      <c r="C4898" s="50"/>
      <c r="D4898" s="50"/>
      <c r="E4898" s="50" t="s">
        <v>1399</v>
      </c>
      <c r="F4898" s="50"/>
    </row>
    <row r="4899" spans="1:6">
      <c r="A4899" s="50" t="s">
        <v>6098</v>
      </c>
      <c r="B4899" s="50"/>
      <c r="C4899" s="50"/>
      <c r="D4899" s="50"/>
      <c r="E4899" s="50" t="s">
        <v>3772</v>
      </c>
      <c r="F4899" s="50"/>
    </row>
    <row r="4900" spans="1:6">
      <c r="A4900" s="50" t="s">
        <v>6099</v>
      </c>
      <c r="B4900" s="50"/>
      <c r="C4900" s="50"/>
      <c r="D4900" s="50"/>
      <c r="E4900" s="50" t="s">
        <v>1399</v>
      </c>
      <c r="F4900" s="50"/>
    </row>
    <row r="4901" spans="1:6">
      <c r="A4901" s="50" t="s">
        <v>6100</v>
      </c>
      <c r="B4901" s="50"/>
      <c r="C4901" s="50"/>
      <c r="D4901" s="50"/>
      <c r="E4901" s="50" t="s">
        <v>1399</v>
      </c>
      <c r="F4901" s="50"/>
    </row>
    <row r="4902" spans="1:6">
      <c r="A4902" s="50" t="s">
        <v>6101</v>
      </c>
      <c r="B4902" s="50"/>
      <c r="C4902" s="50"/>
      <c r="D4902" s="50"/>
      <c r="E4902" s="50" t="s">
        <v>1399</v>
      </c>
      <c r="F4902" s="50"/>
    </row>
    <row r="4903" spans="1:6">
      <c r="A4903" s="50" t="s">
        <v>6102</v>
      </c>
      <c r="B4903" s="50"/>
      <c r="C4903" s="50"/>
      <c r="D4903" s="50"/>
      <c r="E4903" s="50" t="s">
        <v>1399</v>
      </c>
      <c r="F4903" s="50"/>
    </row>
    <row r="4904" spans="1:6">
      <c r="A4904" s="50" t="s">
        <v>6103</v>
      </c>
      <c r="B4904" s="50"/>
      <c r="C4904" s="50"/>
      <c r="D4904" s="50"/>
      <c r="E4904" s="50" t="s">
        <v>1399</v>
      </c>
      <c r="F4904" s="50"/>
    </row>
    <row r="4905" spans="1:6">
      <c r="A4905" s="50" t="s">
        <v>6104</v>
      </c>
      <c r="B4905" s="50"/>
      <c r="C4905" s="50"/>
      <c r="D4905" s="50"/>
      <c r="E4905" s="50" t="s">
        <v>1399</v>
      </c>
      <c r="F4905" s="50"/>
    </row>
    <row r="4906" spans="1:6">
      <c r="A4906" s="50" t="s">
        <v>6105</v>
      </c>
      <c r="B4906" s="50"/>
      <c r="C4906" s="50"/>
      <c r="D4906" s="50"/>
      <c r="E4906" s="50" t="s">
        <v>1399</v>
      </c>
      <c r="F4906" s="50"/>
    </row>
    <row r="4907" spans="1:6">
      <c r="A4907" s="50" t="s">
        <v>6106</v>
      </c>
      <c r="B4907" s="50"/>
      <c r="C4907" s="50"/>
      <c r="D4907" s="50"/>
      <c r="E4907" s="50" t="s">
        <v>1399</v>
      </c>
      <c r="F4907" s="50"/>
    </row>
    <row r="4908" spans="1:6">
      <c r="A4908" s="50" t="s">
        <v>6107</v>
      </c>
      <c r="B4908" s="50"/>
      <c r="C4908" s="50"/>
      <c r="D4908" s="50"/>
      <c r="E4908" s="50" t="s">
        <v>1399</v>
      </c>
      <c r="F4908" s="50"/>
    </row>
    <row r="4909" spans="1:6">
      <c r="A4909" s="50" t="s">
        <v>6108</v>
      </c>
      <c r="B4909" s="50"/>
      <c r="C4909" s="50"/>
      <c r="D4909" s="50"/>
      <c r="E4909" s="50" t="s">
        <v>1399</v>
      </c>
      <c r="F4909" s="50"/>
    </row>
    <row r="4910" spans="1:6">
      <c r="A4910" s="50" t="s">
        <v>6109</v>
      </c>
      <c r="B4910" s="50"/>
      <c r="C4910" s="50"/>
      <c r="D4910" s="50"/>
      <c r="E4910" s="50" t="s">
        <v>1399</v>
      </c>
      <c r="F4910" s="50"/>
    </row>
    <row r="4911" spans="1:6">
      <c r="A4911" s="50" t="s">
        <v>6110</v>
      </c>
      <c r="B4911" s="50"/>
      <c r="C4911" s="50"/>
      <c r="D4911" s="50"/>
      <c r="E4911" s="50" t="s">
        <v>1399</v>
      </c>
      <c r="F4911" s="50"/>
    </row>
    <row r="4912" spans="1:6">
      <c r="A4912" s="50" t="s">
        <v>6111</v>
      </c>
      <c r="B4912" s="50"/>
      <c r="C4912" s="50"/>
      <c r="D4912" s="50"/>
      <c r="E4912" s="50" t="s">
        <v>1399</v>
      </c>
      <c r="F4912" s="50"/>
    </row>
    <row r="4913" spans="1:6">
      <c r="A4913" s="50" t="s">
        <v>6112</v>
      </c>
      <c r="B4913" s="50"/>
      <c r="C4913" s="50"/>
      <c r="D4913" s="50"/>
      <c r="E4913" s="50" t="s">
        <v>1399</v>
      </c>
      <c r="F4913" s="50"/>
    </row>
    <row r="4914" spans="1:6">
      <c r="A4914" s="50" t="s">
        <v>6113</v>
      </c>
      <c r="B4914" s="50"/>
      <c r="C4914" s="50"/>
      <c r="D4914" s="50"/>
      <c r="E4914" s="50" t="s">
        <v>3772</v>
      </c>
      <c r="F4914" s="50"/>
    </row>
    <row r="4915" spans="1:6">
      <c r="A4915" s="50" t="s">
        <v>6114</v>
      </c>
      <c r="B4915" s="50"/>
      <c r="C4915" s="50"/>
      <c r="D4915" s="50"/>
      <c r="E4915" s="50" t="s">
        <v>1399</v>
      </c>
      <c r="F4915" s="50"/>
    </row>
    <row r="4916" spans="1:6">
      <c r="A4916" s="50" t="s">
        <v>6115</v>
      </c>
      <c r="B4916" s="50"/>
      <c r="C4916" s="50"/>
      <c r="D4916" s="50"/>
      <c r="E4916" s="50" t="s">
        <v>1399</v>
      </c>
      <c r="F4916" s="50"/>
    </row>
    <row r="4917" spans="1:6">
      <c r="A4917" s="50" t="s">
        <v>6116</v>
      </c>
      <c r="B4917" s="50"/>
      <c r="C4917" s="50"/>
      <c r="D4917" s="50"/>
      <c r="E4917" s="50" t="s">
        <v>3772</v>
      </c>
      <c r="F4917" s="50"/>
    </row>
    <row r="4918" spans="1:6">
      <c r="A4918" s="50" t="s">
        <v>6117</v>
      </c>
      <c r="B4918" s="50"/>
      <c r="C4918" s="50"/>
      <c r="D4918" s="50"/>
      <c r="E4918" s="50" t="s">
        <v>1399</v>
      </c>
      <c r="F4918" s="50"/>
    </row>
    <row r="4919" spans="1:6">
      <c r="A4919" s="50" t="s">
        <v>6118</v>
      </c>
      <c r="B4919" s="50"/>
      <c r="C4919" s="50"/>
      <c r="D4919" s="50"/>
      <c r="E4919" s="50" t="s">
        <v>3772</v>
      </c>
      <c r="F4919" s="50"/>
    </row>
    <row r="4920" spans="1:6">
      <c r="A4920" s="50" t="s">
        <v>6119</v>
      </c>
      <c r="B4920" s="50"/>
      <c r="C4920" s="50"/>
      <c r="D4920" s="50"/>
      <c r="E4920" s="50" t="s">
        <v>3772</v>
      </c>
      <c r="F4920" s="50"/>
    </row>
    <row r="4921" spans="1:6">
      <c r="A4921" s="50" t="s">
        <v>6120</v>
      </c>
      <c r="B4921" s="50"/>
      <c r="C4921" s="50"/>
      <c r="D4921" s="50"/>
      <c r="E4921" s="50" t="s">
        <v>3772</v>
      </c>
      <c r="F4921" s="50"/>
    </row>
    <row r="4922" spans="1:6">
      <c r="A4922" s="50" t="s">
        <v>6121</v>
      </c>
      <c r="B4922" s="50"/>
      <c r="C4922" s="50"/>
      <c r="D4922" s="50"/>
      <c r="E4922" s="50" t="s">
        <v>3772</v>
      </c>
      <c r="F4922" s="50"/>
    </row>
    <row r="4923" spans="1:6">
      <c r="A4923" s="50" t="s">
        <v>6122</v>
      </c>
      <c r="B4923" s="50"/>
      <c r="C4923" s="50"/>
      <c r="D4923" s="50"/>
      <c r="E4923" s="50" t="s">
        <v>1399</v>
      </c>
      <c r="F4923" s="50"/>
    </row>
    <row r="4924" spans="1:6">
      <c r="A4924" s="50" t="s">
        <v>6123</v>
      </c>
      <c r="B4924" s="50"/>
      <c r="C4924" s="50"/>
      <c r="D4924" s="50"/>
      <c r="E4924" s="50" t="s">
        <v>1399</v>
      </c>
      <c r="F4924" s="50"/>
    </row>
    <row r="4925" spans="1:6">
      <c r="A4925" s="50" t="s">
        <v>6124</v>
      </c>
      <c r="B4925" s="50"/>
      <c r="C4925" s="50"/>
      <c r="D4925" s="50"/>
      <c r="E4925" s="50" t="s">
        <v>3772</v>
      </c>
      <c r="F4925" s="50"/>
    </row>
    <row r="4926" spans="1:6">
      <c r="A4926" s="50" t="s">
        <v>6125</v>
      </c>
      <c r="B4926" s="50"/>
      <c r="C4926" s="50"/>
      <c r="D4926" s="50"/>
      <c r="E4926" s="50" t="s">
        <v>3772</v>
      </c>
      <c r="F4926" s="50"/>
    </row>
    <row r="4927" spans="1:6">
      <c r="A4927" s="50" t="s">
        <v>6126</v>
      </c>
      <c r="B4927" s="50"/>
      <c r="C4927" s="50"/>
      <c r="D4927" s="50"/>
      <c r="E4927" s="50" t="s">
        <v>3772</v>
      </c>
      <c r="F4927" s="50"/>
    </row>
    <row r="4928" spans="1:6">
      <c r="A4928" s="50" t="s">
        <v>6127</v>
      </c>
      <c r="B4928" s="50"/>
      <c r="C4928" s="50"/>
      <c r="D4928" s="50"/>
      <c r="E4928" s="50" t="s">
        <v>1399</v>
      </c>
      <c r="F4928" s="50"/>
    </row>
    <row r="4929" spans="1:6">
      <c r="A4929" s="50" t="s">
        <v>6128</v>
      </c>
      <c r="B4929" s="50"/>
      <c r="C4929" s="50"/>
      <c r="D4929" s="50"/>
      <c r="E4929" s="50" t="s">
        <v>1399</v>
      </c>
      <c r="F4929" s="50"/>
    </row>
    <row r="4930" spans="1:6">
      <c r="A4930" s="50" t="s">
        <v>6129</v>
      </c>
      <c r="B4930" s="50"/>
      <c r="C4930" s="50"/>
      <c r="D4930" s="50"/>
      <c r="E4930" s="50" t="s">
        <v>1399</v>
      </c>
      <c r="F4930" s="50"/>
    </row>
    <row r="4931" spans="1:6">
      <c r="A4931" s="50" t="s">
        <v>6130</v>
      </c>
      <c r="B4931" s="50"/>
      <c r="C4931" s="50"/>
      <c r="D4931" s="50"/>
      <c r="E4931" s="50" t="s">
        <v>1399</v>
      </c>
      <c r="F4931" s="50"/>
    </row>
    <row r="4932" spans="1:6">
      <c r="A4932" s="50" t="s">
        <v>6131</v>
      </c>
      <c r="B4932" s="50"/>
      <c r="C4932" s="50"/>
      <c r="D4932" s="50"/>
      <c r="E4932" s="50" t="s">
        <v>1399</v>
      </c>
      <c r="F4932" s="50"/>
    </row>
    <row r="4933" spans="1:6">
      <c r="A4933" s="50" t="s">
        <v>6132</v>
      </c>
      <c r="B4933" s="50"/>
      <c r="C4933" s="50"/>
      <c r="D4933" s="50"/>
      <c r="E4933" s="50" t="s">
        <v>1399</v>
      </c>
      <c r="F4933" s="50"/>
    </row>
    <row r="4934" spans="1:6">
      <c r="A4934" s="50" t="s">
        <v>6133</v>
      </c>
      <c r="B4934" s="50"/>
      <c r="C4934" s="50"/>
      <c r="D4934" s="50"/>
      <c r="E4934" s="50" t="s">
        <v>1399</v>
      </c>
      <c r="F4934" s="50"/>
    </row>
    <row r="4935" spans="1:6">
      <c r="A4935" s="50" t="s">
        <v>6134</v>
      </c>
      <c r="B4935" s="50"/>
      <c r="C4935" s="50"/>
      <c r="D4935" s="50"/>
      <c r="E4935" s="50" t="s">
        <v>1399</v>
      </c>
      <c r="F4935" s="50"/>
    </row>
    <row r="4936" spans="1:6">
      <c r="A4936" s="50" t="s">
        <v>6135</v>
      </c>
      <c r="B4936" s="50"/>
      <c r="C4936" s="50"/>
      <c r="D4936" s="50"/>
      <c r="E4936" s="50" t="s">
        <v>1399</v>
      </c>
      <c r="F4936" s="50"/>
    </row>
    <row r="4937" spans="1:6">
      <c r="A4937" s="50" t="s">
        <v>6136</v>
      </c>
      <c r="B4937" s="50"/>
      <c r="C4937" s="50"/>
      <c r="D4937" s="50"/>
      <c r="E4937" s="50" t="s">
        <v>1399</v>
      </c>
      <c r="F4937" s="50"/>
    </row>
    <row r="4938" spans="1:6">
      <c r="A4938" s="50" t="s">
        <v>6137</v>
      </c>
      <c r="B4938" s="50"/>
      <c r="C4938" s="50"/>
      <c r="D4938" s="50"/>
      <c r="E4938" s="50" t="s">
        <v>1399</v>
      </c>
      <c r="F4938" s="50"/>
    </row>
    <row r="4939" spans="1:6">
      <c r="A4939" s="50" t="s">
        <v>6138</v>
      </c>
      <c r="B4939" s="50"/>
      <c r="C4939" s="50"/>
      <c r="D4939" s="50"/>
      <c r="E4939" s="50" t="s">
        <v>1399</v>
      </c>
      <c r="F4939" s="50"/>
    </row>
    <row r="4940" spans="1:6">
      <c r="A4940" s="50" t="s">
        <v>6139</v>
      </c>
      <c r="B4940" s="50"/>
      <c r="C4940" s="50"/>
      <c r="D4940" s="50"/>
      <c r="E4940" s="50" t="s">
        <v>1399</v>
      </c>
      <c r="F4940" s="50"/>
    </row>
    <row r="4941" spans="1:6">
      <c r="A4941" s="50" t="s">
        <v>6140</v>
      </c>
      <c r="B4941" s="50"/>
      <c r="C4941" s="50"/>
      <c r="D4941" s="50"/>
      <c r="E4941" s="50" t="s">
        <v>1399</v>
      </c>
      <c r="F4941" s="50"/>
    </row>
    <row r="4942" spans="1:6">
      <c r="A4942" s="50" t="s">
        <v>6141</v>
      </c>
      <c r="B4942" s="50"/>
      <c r="C4942" s="50"/>
      <c r="D4942" s="50"/>
      <c r="E4942" s="50" t="s">
        <v>1399</v>
      </c>
      <c r="F4942" s="50"/>
    </row>
    <row r="4943" spans="1:6">
      <c r="A4943" s="50" t="s">
        <v>6142</v>
      </c>
      <c r="B4943" s="50"/>
      <c r="C4943" s="50"/>
      <c r="D4943" s="50"/>
      <c r="E4943" s="50" t="s">
        <v>1399</v>
      </c>
      <c r="F4943" s="50"/>
    </row>
    <row r="4944" spans="1:6">
      <c r="A4944" s="50" t="s">
        <v>6143</v>
      </c>
      <c r="B4944" s="50"/>
      <c r="C4944" s="50"/>
      <c r="D4944" s="50"/>
      <c r="E4944" s="50" t="s">
        <v>1399</v>
      </c>
      <c r="F4944" s="50"/>
    </row>
    <row r="4945" spans="1:6">
      <c r="A4945" s="50" t="s">
        <v>6144</v>
      </c>
      <c r="B4945" s="50"/>
      <c r="C4945" s="50"/>
      <c r="D4945" s="50"/>
      <c r="E4945" s="50" t="s">
        <v>1399</v>
      </c>
      <c r="F4945" s="50"/>
    </row>
    <row r="4946" spans="1:6">
      <c r="A4946" s="50" t="s">
        <v>6145</v>
      </c>
      <c r="B4946" s="50"/>
      <c r="C4946" s="50"/>
      <c r="D4946" s="50"/>
      <c r="E4946" s="50" t="s">
        <v>1399</v>
      </c>
      <c r="F4946" s="50"/>
    </row>
    <row r="4947" spans="1:6">
      <c r="A4947" s="50" t="s">
        <v>6146</v>
      </c>
      <c r="B4947" s="50"/>
      <c r="C4947" s="50"/>
      <c r="D4947" s="50"/>
      <c r="E4947" s="50" t="s">
        <v>3772</v>
      </c>
      <c r="F4947" s="50"/>
    </row>
    <row r="4948" spans="1:6">
      <c r="A4948" s="50" t="s">
        <v>6147</v>
      </c>
      <c r="B4948" s="50"/>
      <c r="C4948" s="50"/>
      <c r="D4948" s="50"/>
      <c r="E4948" s="50" t="s">
        <v>3772</v>
      </c>
      <c r="F4948" s="50"/>
    </row>
    <row r="4949" spans="1:6">
      <c r="A4949" s="50" t="s">
        <v>6148</v>
      </c>
      <c r="B4949" s="50"/>
      <c r="C4949" s="50"/>
      <c r="D4949" s="50"/>
      <c r="E4949" s="50" t="s">
        <v>3772</v>
      </c>
      <c r="F4949" s="50"/>
    </row>
    <row r="4950" spans="1:6">
      <c r="A4950" s="50" t="s">
        <v>6149</v>
      </c>
      <c r="B4950" s="50"/>
      <c r="C4950" s="50"/>
      <c r="D4950" s="50"/>
      <c r="E4950" s="50" t="s">
        <v>1399</v>
      </c>
      <c r="F4950" s="50"/>
    </row>
    <row r="4951" spans="1:6">
      <c r="A4951" s="50" t="s">
        <v>6150</v>
      </c>
      <c r="B4951" s="50"/>
      <c r="C4951" s="50"/>
      <c r="D4951" s="50"/>
      <c r="E4951" s="50" t="s">
        <v>1399</v>
      </c>
      <c r="F4951" s="50"/>
    </row>
    <row r="4952" spans="1:6">
      <c r="A4952" s="50" t="s">
        <v>6151</v>
      </c>
      <c r="B4952" s="50"/>
      <c r="C4952" s="50"/>
      <c r="D4952" s="50"/>
      <c r="E4952" s="50" t="s">
        <v>1399</v>
      </c>
      <c r="F4952" s="50"/>
    </row>
    <row r="4953" spans="1:6">
      <c r="A4953" s="50" t="s">
        <v>6152</v>
      </c>
      <c r="B4953" s="50"/>
      <c r="C4953" s="50"/>
      <c r="D4953" s="50"/>
      <c r="E4953" s="50" t="s">
        <v>1399</v>
      </c>
      <c r="F4953" s="50"/>
    </row>
    <row r="4954" spans="1:6">
      <c r="A4954" s="50" t="s">
        <v>6153</v>
      </c>
      <c r="B4954" s="50"/>
      <c r="C4954" s="50"/>
      <c r="D4954" s="50"/>
      <c r="E4954" s="50" t="s">
        <v>1399</v>
      </c>
      <c r="F4954" s="50"/>
    </row>
    <row r="4955" spans="1:6">
      <c r="A4955" s="50" t="s">
        <v>6154</v>
      </c>
      <c r="B4955" s="50"/>
      <c r="C4955" s="50"/>
      <c r="D4955" s="50"/>
      <c r="E4955" s="50" t="s">
        <v>1399</v>
      </c>
      <c r="F4955" s="50"/>
    </row>
    <row r="4956" spans="1:6">
      <c r="A4956" s="50" t="s">
        <v>6155</v>
      </c>
      <c r="B4956" s="50"/>
      <c r="C4956" s="50"/>
      <c r="D4956" s="50"/>
      <c r="E4956" s="50" t="s">
        <v>1399</v>
      </c>
      <c r="F4956" s="50"/>
    </row>
    <row r="4957" spans="1:6">
      <c r="A4957" s="50" t="s">
        <v>6156</v>
      </c>
      <c r="B4957" s="50"/>
      <c r="C4957" s="50"/>
      <c r="D4957" s="50"/>
      <c r="E4957" s="50" t="s">
        <v>1399</v>
      </c>
      <c r="F4957" s="50"/>
    </row>
    <row r="4958" spans="1:6">
      <c r="A4958" s="50" t="s">
        <v>6157</v>
      </c>
      <c r="B4958" s="50"/>
      <c r="C4958" s="50"/>
      <c r="D4958" s="50"/>
      <c r="E4958" s="50" t="s">
        <v>3772</v>
      </c>
      <c r="F4958" s="50"/>
    </row>
    <row r="4959" spans="1:6">
      <c r="A4959" s="50" t="s">
        <v>6158</v>
      </c>
      <c r="B4959" s="50"/>
      <c r="C4959" s="50"/>
      <c r="D4959" s="50"/>
      <c r="E4959" s="50" t="s">
        <v>2267</v>
      </c>
      <c r="F4959" s="50"/>
    </row>
    <row r="4960" spans="1:6">
      <c r="A4960" s="50" t="s">
        <v>6159</v>
      </c>
      <c r="B4960" s="50"/>
      <c r="C4960" s="50"/>
      <c r="D4960" s="50"/>
      <c r="E4960" s="50" t="s">
        <v>5135</v>
      </c>
      <c r="F4960" s="50"/>
    </row>
    <row r="4961" spans="1:6">
      <c r="A4961" s="50" t="s">
        <v>6160</v>
      </c>
      <c r="B4961" s="50"/>
      <c r="C4961" s="50"/>
      <c r="D4961" s="50"/>
      <c r="E4961" s="50" t="s">
        <v>2267</v>
      </c>
      <c r="F4961" s="50"/>
    </row>
    <row r="4962" spans="1:6">
      <c r="A4962" s="50" t="s">
        <v>6161</v>
      </c>
      <c r="B4962" s="50"/>
      <c r="C4962" s="50"/>
      <c r="D4962" s="50"/>
      <c r="E4962" s="50" t="s">
        <v>2267</v>
      </c>
      <c r="F4962" s="50"/>
    </row>
    <row r="4963" spans="1:6">
      <c r="A4963" s="50" t="s">
        <v>6162</v>
      </c>
      <c r="B4963" s="50"/>
      <c r="C4963" s="50"/>
      <c r="D4963" s="50"/>
      <c r="E4963" s="50" t="s">
        <v>2267</v>
      </c>
      <c r="F4963" s="50"/>
    </row>
    <row r="4964" spans="1:6">
      <c r="A4964" s="50" t="s">
        <v>6163</v>
      </c>
      <c r="B4964" s="50"/>
      <c r="C4964" s="50"/>
      <c r="D4964" s="50"/>
      <c r="E4964" s="50" t="s">
        <v>2267</v>
      </c>
      <c r="F4964" s="50"/>
    </row>
    <row r="4965" spans="1:6">
      <c r="A4965" s="50" t="s">
        <v>6164</v>
      </c>
      <c r="B4965" s="50"/>
      <c r="C4965" s="50"/>
      <c r="D4965" s="50"/>
      <c r="E4965" s="50" t="s">
        <v>5135</v>
      </c>
      <c r="F4965" s="50"/>
    </row>
    <row r="4966" spans="1:6">
      <c r="A4966" s="50" t="s">
        <v>6165</v>
      </c>
      <c r="B4966" s="50"/>
      <c r="C4966" s="50"/>
      <c r="D4966" s="50"/>
      <c r="E4966" s="50" t="s">
        <v>5135</v>
      </c>
      <c r="F4966" s="50"/>
    </row>
    <row r="4967" spans="1:6">
      <c r="A4967" s="50" t="s">
        <v>6166</v>
      </c>
      <c r="B4967" s="50"/>
      <c r="C4967" s="50"/>
      <c r="D4967" s="50"/>
      <c r="E4967" s="50" t="s">
        <v>2267</v>
      </c>
      <c r="F4967" s="50"/>
    </row>
    <row r="4968" spans="1:6">
      <c r="A4968" s="50" t="s">
        <v>6167</v>
      </c>
      <c r="B4968" s="50"/>
      <c r="C4968" s="50"/>
      <c r="D4968" s="50"/>
      <c r="E4968" s="50" t="s">
        <v>5135</v>
      </c>
      <c r="F4968" s="50"/>
    </row>
    <row r="4969" spans="1:6">
      <c r="A4969" s="50" t="s">
        <v>6168</v>
      </c>
      <c r="B4969" s="50"/>
      <c r="C4969" s="50"/>
      <c r="D4969" s="50"/>
      <c r="E4969" s="50" t="s">
        <v>2267</v>
      </c>
      <c r="F4969" s="50"/>
    </row>
    <row r="4970" spans="1:6">
      <c r="A4970" s="50" t="s">
        <v>6169</v>
      </c>
      <c r="B4970" s="50"/>
      <c r="C4970" s="50"/>
      <c r="D4970" s="50"/>
      <c r="E4970" s="50" t="s">
        <v>5135</v>
      </c>
      <c r="F4970" s="50"/>
    </row>
    <row r="4971" spans="1:6">
      <c r="A4971" s="50" t="s">
        <v>6170</v>
      </c>
      <c r="B4971" s="50"/>
      <c r="C4971" s="50"/>
      <c r="D4971" s="50"/>
      <c r="E4971" s="50" t="s">
        <v>2267</v>
      </c>
      <c r="F4971" s="50"/>
    </row>
    <row r="4972" spans="1:6">
      <c r="A4972" s="50" t="s">
        <v>6171</v>
      </c>
      <c r="B4972" s="50"/>
      <c r="C4972" s="50"/>
      <c r="D4972" s="50"/>
      <c r="E4972" s="50" t="s">
        <v>2267</v>
      </c>
      <c r="F4972" s="50"/>
    </row>
    <row r="4973" spans="1:6">
      <c r="A4973" s="50" t="s">
        <v>6172</v>
      </c>
      <c r="B4973" s="50"/>
      <c r="C4973" s="50"/>
      <c r="D4973" s="50"/>
      <c r="E4973" s="50" t="s">
        <v>5135</v>
      </c>
      <c r="F4973" s="50"/>
    </row>
    <row r="4974" spans="1:6">
      <c r="A4974" s="50" t="s">
        <v>6173</v>
      </c>
      <c r="B4974" s="50"/>
      <c r="C4974" s="50"/>
      <c r="D4974" s="50"/>
      <c r="E4974" s="50" t="s">
        <v>5135</v>
      </c>
      <c r="F4974" s="50"/>
    </row>
    <row r="4975" spans="1:6">
      <c r="A4975" s="50" t="s">
        <v>6174</v>
      </c>
      <c r="B4975" s="50"/>
      <c r="C4975" s="50"/>
      <c r="D4975" s="50"/>
      <c r="E4975" s="50" t="s">
        <v>2267</v>
      </c>
      <c r="F4975" s="50"/>
    </row>
    <row r="4976" spans="1:6">
      <c r="A4976" s="50" t="s">
        <v>6175</v>
      </c>
      <c r="B4976" s="50"/>
      <c r="C4976" s="50"/>
      <c r="D4976" s="50"/>
      <c r="E4976" s="50" t="s">
        <v>2267</v>
      </c>
      <c r="F4976" s="50"/>
    </row>
    <row r="4977" spans="1:6">
      <c r="A4977" s="50" t="s">
        <v>6176</v>
      </c>
      <c r="B4977" s="50"/>
      <c r="C4977" s="50"/>
      <c r="D4977" s="50"/>
      <c r="E4977" s="50" t="s">
        <v>2267</v>
      </c>
      <c r="F4977" s="50"/>
    </row>
    <row r="4978" spans="1:6">
      <c r="A4978" s="50" t="s">
        <v>6177</v>
      </c>
      <c r="B4978" s="50"/>
      <c r="C4978" s="50"/>
      <c r="D4978" s="50"/>
      <c r="E4978" s="50" t="s">
        <v>2267</v>
      </c>
      <c r="F4978" s="50"/>
    </row>
    <row r="4979" spans="1:6">
      <c r="A4979" s="50" t="s">
        <v>6178</v>
      </c>
      <c r="B4979" s="50"/>
      <c r="C4979" s="50"/>
      <c r="D4979" s="50"/>
      <c r="E4979" s="50" t="s">
        <v>2267</v>
      </c>
      <c r="F4979" s="50"/>
    </row>
    <row r="4980" spans="1:6">
      <c r="A4980" s="50" t="s">
        <v>6179</v>
      </c>
      <c r="B4980" s="50"/>
      <c r="C4980" s="50"/>
      <c r="D4980" s="50"/>
      <c r="E4980" s="50" t="s">
        <v>5135</v>
      </c>
      <c r="F4980" s="50"/>
    </row>
    <row r="4981" spans="1:6">
      <c r="A4981" s="50" t="s">
        <v>6180</v>
      </c>
      <c r="B4981" s="50"/>
      <c r="C4981" s="50"/>
      <c r="D4981" s="50"/>
      <c r="E4981" s="50" t="s">
        <v>2267</v>
      </c>
      <c r="F4981" s="50"/>
    </row>
    <row r="4982" spans="1:6">
      <c r="A4982" s="50" t="s">
        <v>6181</v>
      </c>
      <c r="B4982" s="50"/>
      <c r="C4982" s="50"/>
      <c r="D4982" s="50"/>
      <c r="E4982" s="50" t="s">
        <v>5135</v>
      </c>
      <c r="F4982" s="50"/>
    </row>
    <row r="4983" spans="1:6">
      <c r="A4983" s="50" t="s">
        <v>6182</v>
      </c>
      <c r="B4983" s="50"/>
      <c r="C4983" s="50"/>
      <c r="D4983" s="50"/>
      <c r="E4983" s="50" t="s">
        <v>5135</v>
      </c>
      <c r="F4983" s="50"/>
    </row>
    <row r="4984" spans="1:6">
      <c r="A4984" s="50" t="s">
        <v>6183</v>
      </c>
      <c r="B4984" s="50"/>
      <c r="C4984" s="50"/>
      <c r="D4984" s="50"/>
      <c r="E4984" s="50" t="s">
        <v>2267</v>
      </c>
      <c r="F4984" s="50"/>
    </row>
    <row r="4985" spans="1:6">
      <c r="A4985" s="50" t="s">
        <v>6184</v>
      </c>
      <c r="B4985" s="50"/>
      <c r="C4985" s="50"/>
      <c r="D4985" s="50"/>
      <c r="E4985" s="50" t="s">
        <v>2267</v>
      </c>
      <c r="F4985" s="50"/>
    </row>
    <row r="4986" spans="1:6">
      <c r="A4986" s="50" t="s">
        <v>6185</v>
      </c>
      <c r="B4986" s="50"/>
      <c r="C4986" s="50"/>
      <c r="D4986" s="50"/>
      <c r="E4986" s="50" t="s">
        <v>5135</v>
      </c>
      <c r="F4986" s="50"/>
    </row>
    <row r="4987" spans="1:6">
      <c r="A4987" s="50" t="s">
        <v>6186</v>
      </c>
      <c r="B4987" s="50"/>
      <c r="C4987" s="50"/>
      <c r="D4987" s="50"/>
      <c r="E4987" s="50" t="s">
        <v>2267</v>
      </c>
      <c r="F4987" s="50"/>
    </row>
    <row r="4988" spans="1:6">
      <c r="A4988" s="50" t="s">
        <v>6187</v>
      </c>
      <c r="B4988" s="50"/>
      <c r="C4988" s="50"/>
      <c r="D4988" s="50"/>
      <c r="E4988" s="50" t="s">
        <v>5135</v>
      </c>
      <c r="F4988" s="50"/>
    </row>
    <row r="4989" spans="1:6">
      <c r="A4989" s="50" t="s">
        <v>6188</v>
      </c>
      <c r="B4989" s="50"/>
      <c r="C4989" s="50"/>
      <c r="D4989" s="50"/>
      <c r="E4989" s="50" t="s">
        <v>2267</v>
      </c>
      <c r="F4989" s="50"/>
    </row>
    <row r="4990" spans="1:6">
      <c r="A4990" s="50" t="s">
        <v>6189</v>
      </c>
      <c r="B4990" s="50"/>
      <c r="C4990" s="50"/>
      <c r="D4990" s="50"/>
      <c r="E4990" s="50" t="s">
        <v>5135</v>
      </c>
      <c r="F4990" s="50"/>
    </row>
    <row r="4991" spans="1:6">
      <c r="A4991" s="50" t="s">
        <v>6190</v>
      </c>
      <c r="B4991" s="50"/>
      <c r="C4991" s="50"/>
      <c r="D4991" s="50"/>
      <c r="E4991" s="50" t="s">
        <v>2267</v>
      </c>
      <c r="F4991" s="50"/>
    </row>
    <row r="4992" spans="1:6">
      <c r="A4992" s="50" t="s">
        <v>6191</v>
      </c>
      <c r="B4992" s="50"/>
      <c r="C4992" s="50"/>
      <c r="D4992" s="50"/>
      <c r="E4992" s="50" t="s">
        <v>5135</v>
      </c>
      <c r="F4992" s="50"/>
    </row>
    <row r="4993" spans="1:6">
      <c r="A4993" s="50" t="s">
        <v>6192</v>
      </c>
      <c r="B4993" s="50"/>
      <c r="C4993" s="50"/>
      <c r="D4993" s="50"/>
      <c r="E4993" s="50" t="s">
        <v>5135</v>
      </c>
      <c r="F4993" s="50"/>
    </row>
    <row r="4994" spans="1:6">
      <c r="A4994" s="50" t="s">
        <v>6193</v>
      </c>
      <c r="B4994" s="50"/>
      <c r="C4994" s="50"/>
      <c r="D4994" s="50"/>
      <c r="E4994" s="50" t="s">
        <v>2267</v>
      </c>
      <c r="F4994" s="50"/>
    </row>
    <row r="4995" spans="1:6">
      <c r="A4995" s="50" t="s">
        <v>6194</v>
      </c>
      <c r="B4995" s="50"/>
      <c r="C4995" s="50"/>
      <c r="D4995" s="50"/>
      <c r="E4995" s="50" t="s">
        <v>5135</v>
      </c>
      <c r="F4995" s="50"/>
    </row>
    <row r="4996" spans="1:6">
      <c r="A4996" s="50" t="s">
        <v>6195</v>
      </c>
      <c r="B4996" s="50"/>
      <c r="C4996" s="50"/>
      <c r="D4996" s="50"/>
      <c r="E4996" s="50" t="s">
        <v>5135</v>
      </c>
      <c r="F4996" s="50"/>
    </row>
    <row r="4997" spans="1:6">
      <c r="A4997" s="50" t="s">
        <v>6196</v>
      </c>
      <c r="B4997" s="50"/>
      <c r="C4997" s="50"/>
      <c r="D4997" s="50"/>
      <c r="E4997" s="50" t="s">
        <v>5135</v>
      </c>
      <c r="F4997" s="50"/>
    </row>
    <row r="4998" spans="1:6">
      <c r="A4998" s="50" t="s">
        <v>6197</v>
      </c>
      <c r="B4998" s="50"/>
      <c r="C4998" s="50"/>
      <c r="D4998" s="50"/>
      <c r="E4998" s="50" t="s">
        <v>5135</v>
      </c>
      <c r="F4998" s="50"/>
    </row>
    <row r="4999" spans="1:6">
      <c r="A4999" s="50" t="s">
        <v>6198</v>
      </c>
      <c r="B4999" s="50"/>
      <c r="C4999" s="50"/>
      <c r="D4999" s="50"/>
      <c r="E4999" s="50" t="s">
        <v>2267</v>
      </c>
      <c r="F4999" s="50"/>
    </row>
    <row r="5000" spans="1:6">
      <c r="A5000" s="50" t="s">
        <v>6199</v>
      </c>
      <c r="B5000" s="50"/>
      <c r="C5000" s="50"/>
      <c r="D5000" s="50"/>
      <c r="E5000" s="50" t="s">
        <v>5135</v>
      </c>
      <c r="F5000" s="50"/>
    </row>
    <row r="5001" spans="1:6">
      <c r="A5001" s="50" t="s">
        <v>6200</v>
      </c>
      <c r="B5001" s="50"/>
      <c r="C5001" s="50"/>
      <c r="D5001" s="50"/>
      <c r="E5001" s="50" t="s">
        <v>2267</v>
      </c>
      <c r="F5001" s="50"/>
    </row>
    <row r="5002" spans="1:6">
      <c r="A5002" s="50" t="s">
        <v>6201</v>
      </c>
      <c r="B5002" s="50"/>
      <c r="C5002" s="50"/>
      <c r="D5002" s="50"/>
      <c r="E5002" s="50" t="s">
        <v>2267</v>
      </c>
      <c r="F5002" s="50"/>
    </row>
    <row r="5003" spans="1:6">
      <c r="A5003" s="50" t="s">
        <v>6202</v>
      </c>
      <c r="B5003" s="50"/>
      <c r="C5003" s="50"/>
      <c r="D5003" s="50"/>
      <c r="E5003" s="50" t="s">
        <v>5135</v>
      </c>
      <c r="F5003" s="50"/>
    </row>
    <row r="5004" spans="1:6">
      <c r="A5004" s="50" t="s">
        <v>6203</v>
      </c>
      <c r="B5004" s="50"/>
      <c r="C5004" s="50"/>
      <c r="D5004" s="50"/>
      <c r="E5004" s="50" t="s">
        <v>2267</v>
      </c>
      <c r="F5004" s="50"/>
    </row>
    <row r="5005" spans="1:6">
      <c r="A5005" s="50" t="s">
        <v>6204</v>
      </c>
      <c r="B5005" s="50"/>
      <c r="C5005" s="50"/>
      <c r="D5005" s="50"/>
      <c r="E5005" s="50" t="s">
        <v>5135</v>
      </c>
      <c r="F5005" s="50"/>
    </row>
    <row r="5006" spans="1:6">
      <c r="A5006" s="50" t="s">
        <v>6205</v>
      </c>
      <c r="B5006" s="50"/>
      <c r="C5006" s="50"/>
      <c r="D5006" s="50"/>
      <c r="E5006" s="50" t="s">
        <v>2267</v>
      </c>
      <c r="F5006" s="50"/>
    </row>
    <row r="5007" spans="1:6">
      <c r="A5007" s="50" t="s">
        <v>6206</v>
      </c>
      <c r="B5007" s="50"/>
      <c r="C5007" s="50"/>
      <c r="D5007" s="50"/>
      <c r="E5007" s="50" t="s">
        <v>2267</v>
      </c>
      <c r="F5007" s="50"/>
    </row>
    <row r="5008" spans="1:6">
      <c r="A5008" s="50" t="s">
        <v>6207</v>
      </c>
      <c r="B5008" s="50"/>
      <c r="C5008" s="50"/>
      <c r="D5008" s="50"/>
      <c r="E5008" s="50" t="s">
        <v>2267</v>
      </c>
      <c r="F5008" s="50"/>
    </row>
    <row r="5009" spans="1:6">
      <c r="A5009" s="50" t="s">
        <v>6208</v>
      </c>
      <c r="B5009" s="50"/>
      <c r="C5009" s="50"/>
      <c r="D5009" s="50"/>
      <c r="E5009" s="50" t="s">
        <v>2267</v>
      </c>
      <c r="F5009" s="50"/>
    </row>
    <row r="5010" spans="1:6">
      <c r="A5010" s="50" t="s">
        <v>6209</v>
      </c>
      <c r="B5010" s="50"/>
      <c r="C5010" s="50"/>
      <c r="D5010" s="50"/>
      <c r="E5010" s="50" t="s">
        <v>5135</v>
      </c>
      <c r="F5010" s="50"/>
    </row>
    <row r="5011" spans="1:6">
      <c r="A5011" s="50" t="s">
        <v>6210</v>
      </c>
      <c r="B5011" s="50"/>
      <c r="C5011" s="50"/>
      <c r="D5011" s="50"/>
      <c r="E5011" s="50" t="s">
        <v>2267</v>
      </c>
      <c r="F5011" s="50"/>
    </row>
    <row r="5012" spans="1:6">
      <c r="A5012" s="50" t="s">
        <v>6211</v>
      </c>
      <c r="B5012" s="50"/>
      <c r="C5012" s="50"/>
      <c r="D5012" s="50"/>
      <c r="E5012" s="50" t="s">
        <v>2267</v>
      </c>
      <c r="F5012" s="50"/>
    </row>
    <row r="5013" spans="1:6">
      <c r="A5013" s="50" t="s">
        <v>6212</v>
      </c>
      <c r="B5013" s="50"/>
      <c r="C5013" s="50"/>
      <c r="D5013" s="50"/>
      <c r="E5013" s="50" t="s">
        <v>2267</v>
      </c>
      <c r="F5013" s="50"/>
    </row>
    <row r="5014" spans="1:6">
      <c r="A5014" s="50" t="s">
        <v>6213</v>
      </c>
      <c r="B5014" s="50"/>
      <c r="C5014" s="50"/>
      <c r="D5014" s="50"/>
      <c r="E5014" s="50" t="s">
        <v>2267</v>
      </c>
      <c r="F5014" s="50"/>
    </row>
    <row r="5015" spans="1:6">
      <c r="A5015" s="50" t="s">
        <v>6214</v>
      </c>
      <c r="B5015" s="50"/>
      <c r="C5015" s="50"/>
      <c r="D5015" s="50"/>
      <c r="E5015" s="50" t="s">
        <v>5135</v>
      </c>
      <c r="F5015" s="50"/>
    </row>
    <row r="5016" spans="1:6">
      <c r="A5016" s="50" t="s">
        <v>6215</v>
      </c>
      <c r="B5016" s="50"/>
      <c r="C5016" s="50"/>
      <c r="D5016" s="50"/>
      <c r="E5016" s="50" t="s">
        <v>2819</v>
      </c>
      <c r="F5016" s="50"/>
    </row>
    <row r="5017" spans="1:6">
      <c r="A5017" s="50" t="s">
        <v>6216</v>
      </c>
      <c r="B5017" s="50"/>
      <c r="C5017" s="50"/>
      <c r="D5017" s="50"/>
      <c r="E5017" s="50" t="s">
        <v>2819</v>
      </c>
      <c r="F5017" s="50"/>
    </row>
    <row r="5018" spans="1:6">
      <c r="A5018" s="50" t="s">
        <v>6217</v>
      </c>
      <c r="B5018" s="50"/>
      <c r="C5018" s="50"/>
      <c r="D5018" s="50"/>
      <c r="E5018" s="50" t="s">
        <v>5135</v>
      </c>
      <c r="F5018" s="50"/>
    </row>
    <row r="5019" spans="1:6">
      <c r="A5019" s="50" t="s">
        <v>6218</v>
      </c>
      <c r="B5019" s="50"/>
      <c r="C5019" s="50"/>
      <c r="D5019" s="50"/>
      <c r="E5019" s="50" t="s">
        <v>2267</v>
      </c>
      <c r="F5019" s="50"/>
    </row>
    <row r="5020" spans="1:6">
      <c r="A5020" s="50" t="s">
        <v>6219</v>
      </c>
      <c r="B5020" s="50"/>
      <c r="C5020" s="50"/>
      <c r="D5020" s="50"/>
      <c r="E5020" s="50" t="s">
        <v>2819</v>
      </c>
      <c r="F5020" s="50"/>
    </row>
    <row r="5021" spans="1:6">
      <c r="A5021" s="50" t="s">
        <v>6220</v>
      </c>
      <c r="B5021" s="50"/>
      <c r="C5021" s="50"/>
      <c r="D5021" s="50"/>
      <c r="E5021" s="50" t="s">
        <v>2819</v>
      </c>
      <c r="F5021" s="50"/>
    </row>
    <row r="5022" spans="1:6">
      <c r="A5022" s="50" t="s">
        <v>6221</v>
      </c>
      <c r="B5022" s="50"/>
      <c r="C5022" s="50"/>
      <c r="D5022" s="50"/>
      <c r="E5022" s="50" t="s">
        <v>2819</v>
      </c>
      <c r="F5022" s="50"/>
    </row>
    <row r="5023" spans="1:6">
      <c r="A5023" s="50" t="s">
        <v>6222</v>
      </c>
      <c r="B5023" s="50"/>
      <c r="C5023" s="50"/>
      <c r="D5023" s="50"/>
      <c r="E5023" s="50" t="s">
        <v>2819</v>
      </c>
      <c r="F5023" s="50"/>
    </row>
    <row r="5024" spans="1:6">
      <c r="A5024" s="50" t="s">
        <v>6223</v>
      </c>
      <c r="B5024" s="50"/>
      <c r="C5024" s="50"/>
      <c r="D5024" s="50"/>
      <c r="E5024" s="50" t="s">
        <v>2267</v>
      </c>
      <c r="F5024" s="50"/>
    </row>
    <row r="5025" spans="1:6">
      <c r="A5025" s="50" t="s">
        <v>6224</v>
      </c>
      <c r="B5025" s="50"/>
      <c r="C5025" s="50"/>
      <c r="D5025" s="50"/>
      <c r="E5025" s="50" t="s">
        <v>2819</v>
      </c>
      <c r="F5025" s="50"/>
    </row>
    <row r="5026" spans="1:6">
      <c r="A5026" s="50" t="s">
        <v>6225</v>
      </c>
      <c r="B5026" s="50"/>
      <c r="C5026" s="50"/>
      <c r="D5026" s="50"/>
      <c r="E5026" s="50" t="s">
        <v>2819</v>
      </c>
      <c r="F5026" s="50"/>
    </row>
    <row r="5027" spans="1:6">
      <c r="A5027" s="50" t="s">
        <v>6226</v>
      </c>
      <c r="B5027" s="50"/>
      <c r="C5027" s="50"/>
      <c r="D5027" s="50"/>
      <c r="E5027" s="50" t="s">
        <v>2819</v>
      </c>
      <c r="F5027" s="50"/>
    </row>
    <row r="5028" spans="1:6">
      <c r="A5028" s="50" t="s">
        <v>6227</v>
      </c>
      <c r="B5028" s="50"/>
      <c r="C5028" s="50"/>
      <c r="D5028" s="50"/>
      <c r="E5028" s="50" t="s">
        <v>2267</v>
      </c>
      <c r="F5028" s="50"/>
    </row>
    <row r="5029" spans="1:6">
      <c r="A5029" s="50" t="s">
        <v>6228</v>
      </c>
      <c r="B5029" s="50"/>
      <c r="C5029" s="50"/>
      <c r="D5029" s="50"/>
      <c r="E5029" s="50" t="s">
        <v>5135</v>
      </c>
      <c r="F5029" s="50"/>
    </row>
    <row r="5030" spans="1:6">
      <c r="A5030" s="50" t="s">
        <v>6229</v>
      </c>
      <c r="B5030" s="50"/>
      <c r="C5030" s="50"/>
      <c r="D5030" s="50"/>
      <c r="E5030" s="50" t="s">
        <v>2819</v>
      </c>
      <c r="F5030" s="50"/>
    </row>
    <row r="5031" spans="1:6">
      <c r="A5031" s="50" t="s">
        <v>6230</v>
      </c>
      <c r="B5031" s="50"/>
      <c r="C5031" s="50"/>
      <c r="D5031" s="50"/>
      <c r="E5031" s="50" t="s">
        <v>2267</v>
      </c>
      <c r="F5031" s="50"/>
    </row>
    <row r="5032" spans="1:6">
      <c r="A5032" s="50" t="s">
        <v>6231</v>
      </c>
      <c r="B5032" s="50"/>
      <c r="C5032" s="50"/>
      <c r="D5032" s="50"/>
      <c r="E5032" s="50" t="s">
        <v>2819</v>
      </c>
      <c r="F5032" s="50"/>
    </row>
    <row r="5033" spans="1:6">
      <c r="A5033" s="50" t="s">
        <v>6232</v>
      </c>
      <c r="B5033" s="50"/>
      <c r="C5033" s="50"/>
      <c r="D5033" s="50"/>
      <c r="E5033" s="50" t="s">
        <v>2819</v>
      </c>
      <c r="F5033" s="50"/>
    </row>
    <row r="5034" spans="1:6">
      <c r="A5034" s="50" t="s">
        <v>6233</v>
      </c>
      <c r="B5034" s="50"/>
      <c r="C5034" s="50"/>
      <c r="D5034" s="50"/>
      <c r="E5034" s="50" t="s">
        <v>2819</v>
      </c>
      <c r="F5034" s="50"/>
    </row>
    <row r="5035" spans="1:6">
      <c r="A5035" s="50" t="s">
        <v>6234</v>
      </c>
      <c r="B5035" s="50"/>
      <c r="C5035" s="50"/>
      <c r="D5035" s="50"/>
      <c r="E5035" s="50" t="s">
        <v>2819</v>
      </c>
      <c r="F5035" s="50"/>
    </row>
    <row r="5036" spans="1:6">
      <c r="A5036" s="50" t="s">
        <v>6235</v>
      </c>
      <c r="B5036" s="50"/>
      <c r="C5036" s="50"/>
      <c r="D5036" s="50"/>
      <c r="E5036" s="50" t="s">
        <v>2267</v>
      </c>
      <c r="F5036" s="50"/>
    </row>
    <row r="5037" spans="1:6">
      <c r="A5037" s="50" t="s">
        <v>6236</v>
      </c>
      <c r="B5037" s="50"/>
      <c r="C5037" s="50"/>
      <c r="D5037" s="50"/>
      <c r="E5037" s="50" t="s">
        <v>2819</v>
      </c>
      <c r="F5037" s="50"/>
    </row>
    <row r="5038" spans="1:6">
      <c r="A5038" s="50" t="s">
        <v>6237</v>
      </c>
      <c r="B5038" s="50"/>
      <c r="C5038" s="50"/>
      <c r="D5038" s="50"/>
      <c r="E5038" s="50" t="s">
        <v>2267</v>
      </c>
      <c r="F5038" s="50"/>
    </row>
    <row r="5039" spans="1:6">
      <c r="A5039" s="50" t="s">
        <v>6238</v>
      </c>
      <c r="B5039" s="50"/>
      <c r="C5039" s="50"/>
      <c r="D5039" s="50"/>
      <c r="E5039" s="50" t="s">
        <v>2819</v>
      </c>
      <c r="F5039" s="50"/>
    </row>
    <row r="5040" spans="1:6">
      <c r="A5040" s="50" t="s">
        <v>6239</v>
      </c>
      <c r="B5040" s="50"/>
      <c r="C5040" s="50"/>
      <c r="D5040" s="50"/>
      <c r="E5040" s="50" t="s">
        <v>2819</v>
      </c>
      <c r="F5040" s="50"/>
    </row>
    <row r="5041" spans="1:6">
      <c r="A5041" s="50" t="s">
        <v>6240</v>
      </c>
      <c r="B5041" s="50"/>
      <c r="C5041" s="50"/>
      <c r="D5041" s="50"/>
      <c r="E5041" s="50" t="s">
        <v>2819</v>
      </c>
      <c r="F5041" s="50"/>
    </row>
    <row r="5042" spans="1:6">
      <c r="A5042" s="50" t="s">
        <v>6241</v>
      </c>
      <c r="B5042" s="50"/>
      <c r="C5042" s="50"/>
      <c r="D5042" s="50"/>
      <c r="E5042" s="50" t="s">
        <v>2819</v>
      </c>
      <c r="F5042" s="50"/>
    </row>
    <row r="5043" spans="1:6">
      <c r="A5043" s="50" t="s">
        <v>6242</v>
      </c>
      <c r="B5043" s="50"/>
      <c r="C5043" s="50"/>
      <c r="D5043" s="50"/>
      <c r="E5043" s="50" t="s">
        <v>2819</v>
      </c>
      <c r="F5043" s="50"/>
    </row>
    <row r="5044" spans="1:6">
      <c r="A5044" s="50" t="s">
        <v>6243</v>
      </c>
      <c r="B5044" s="50"/>
      <c r="C5044" s="50"/>
      <c r="D5044" s="50"/>
      <c r="E5044" s="50" t="s">
        <v>2819</v>
      </c>
      <c r="F5044" s="50"/>
    </row>
    <row r="5045" spans="1:6">
      <c r="A5045" s="50" t="s">
        <v>6244</v>
      </c>
      <c r="B5045" s="50"/>
      <c r="C5045" s="50"/>
      <c r="D5045" s="50"/>
      <c r="E5045" s="50" t="s">
        <v>2819</v>
      </c>
      <c r="F5045" s="50"/>
    </row>
    <row r="5046" spans="1:6">
      <c r="A5046" s="50" t="s">
        <v>6245</v>
      </c>
      <c r="B5046" s="50"/>
      <c r="C5046" s="50"/>
      <c r="D5046" s="50"/>
      <c r="E5046" s="50" t="s">
        <v>2819</v>
      </c>
      <c r="F5046" s="50"/>
    </row>
    <row r="5047" spans="1:6">
      <c r="A5047" s="50" t="s">
        <v>6246</v>
      </c>
      <c r="B5047" s="50"/>
      <c r="C5047" s="50"/>
      <c r="D5047" s="50"/>
      <c r="E5047" s="50" t="s">
        <v>2819</v>
      </c>
      <c r="F5047" s="50"/>
    </row>
    <row r="5048" spans="1:6">
      <c r="A5048" s="50" t="s">
        <v>6247</v>
      </c>
      <c r="B5048" s="50"/>
      <c r="C5048" s="50"/>
      <c r="D5048" s="50"/>
      <c r="E5048" s="50" t="s">
        <v>2819</v>
      </c>
      <c r="F5048" s="50"/>
    </row>
    <row r="5049" spans="1:6">
      <c r="A5049" s="50" t="s">
        <v>6248</v>
      </c>
      <c r="B5049" s="50"/>
      <c r="C5049" s="50"/>
      <c r="D5049" s="50"/>
      <c r="E5049" s="50" t="s">
        <v>2819</v>
      </c>
      <c r="F5049" s="50"/>
    </row>
    <row r="5050" spans="1:6">
      <c r="A5050" s="50" t="s">
        <v>6249</v>
      </c>
      <c r="B5050" s="50"/>
      <c r="C5050" s="50"/>
      <c r="D5050" s="50"/>
      <c r="E5050" s="50" t="s">
        <v>2819</v>
      </c>
      <c r="F5050" s="50"/>
    </row>
    <row r="5051" spans="1:6">
      <c r="A5051" s="50" t="s">
        <v>6250</v>
      </c>
      <c r="B5051" s="50"/>
      <c r="C5051" s="50"/>
      <c r="D5051" s="50"/>
      <c r="E5051" s="50" t="s">
        <v>3129</v>
      </c>
      <c r="F5051" s="50"/>
    </row>
    <row r="5052" spans="1:6">
      <c r="A5052" s="50" t="s">
        <v>6251</v>
      </c>
      <c r="B5052" s="50"/>
      <c r="C5052" s="50"/>
      <c r="D5052" s="50"/>
      <c r="E5052" s="50" t="s">
        <v>2819</v>
      </c>
      <c r="F5052" s="50"/>
    </row>
    <row r="5053" spans="1:6">
      <c r="A5053" s="50" t="s">
        <v>6252</v>
      </c>
      <c r="B5053" s="50"/>
      <c r="C5053" s="50"/>
      <c r="D5053" s="50"/>
      <c r="E5053" s="50" t="s">
        <v>2819</v>
      </c>
      <c r="F5053" s="50"/>
    </row>
    <row r="5054" spans="1:6">
      <c r="A5054" s="50" t="s">
        <v>6253</v>
      </c>
      <c r="B5054" s="50"/>
      <c r="C5054" s="50"/>
      <c r="D5054" s="50"/>
      <c r="E5054" s="50" t="s">
        <v>2819</v>
      </c>
      <c r="F5054" s="50"/>
    </row>
    <row r="5055" spans="1:6">
      <c r="A5055" s="50" t="s">
        <v>6254</v>
      </c>
      <c r="B5055" s="50"/>
      <c r="C5055" s="50"/>
      <c r="D5055" s="50"/>
      <c r="E5055" s="50" t="s">
        <v>2819</v>
      </c>
      <c r="F5055" s="50"/>
    </row>
    <row r="5056" spans="1:6">
      <c r="A5056" s="50" t="s">
        <v>6255</v>
      </c>
      <c r="B5056" s="50"/>
      <c r="C5056" s="50"/>
      <c r="D5056" s="50"/>
      <c r="E5056" s="50" t="s">
        <v>2819</v>
      </c>
      <c r="F5056" s="50"/>
    </row>
    <row r="5057" spans="1:6">
      <c r="A5057" s="50" t="s">
        <v>6256</v>
      </c>
      <c r="B5057" s="50"/>
      <c r="C5057" s="50"/>
      <c r="D5057" s="50"/>
      <c r="E5057" s="50" t="s">
        <v>2819</v>
      </c>
      <c r="F5057" s="50"/>
    </row>
    <row r="5058" spans="1:6">
      <c r="A5058" s="50" t="s">
        <v>6257</v>
      </c>
      <c r="B5058" s="50"/>
      <c r="C5058" s="50"/>
      <c r="D5058" s="50"/>
      <c r="E5058" s="50" t="s">
        <v>2819</v>
      </c>
      <c r="F5058" s="50"/>
    </row>
    <row r="5059" spans="1:6">
      <c r="A5059" s="50" t="s">
        <v>6258</v>
      </c>
      <c r="B5059" s="50"/>
      <c r="C5059" s="50"/>
      <c r="D5059" s="50"/>
      <c r="E5059" s="50" t="s">
        <v>2819</v>
      </c>
      <c r="F5059" s="50"/>
    </row>
    <row r="5060" spans="1:6">
      <c r="A5060" s="50" t="s">
        <v>6259</v>
      </c>
      <c r="B5060" s="50"/>
      <c r="C5060" s="50"/>
      <c r="D5060" s="50"/>
      <c r="E5060" s="50" t="s">
        <v>2819</v>
      </c>
      <c r="F5060" s="50"/>
    </row>
    <row r="5061" spans="1:6">
      <c r="A5061" s="50" t="s">
        <v>6260</v>
      </c>
      <c r="B5061" s="50"/>
      <c r="C5061" s="50"/>
      <c r="D5061" s="50"/>
      <c r="E5061" s="50" t="s">
        <v>2819</v>
      </c>
      <c r="F5061" s="50"/>
    </row>
    <row r="5062" spans="1:6">
      <c r="A5062" s="50" t="s">
        <v>6261</v>
      </c>
      <c r="B5062" s="50"/>
      <c r="C5062" s="50"/>
      <c r="D5062" s="50"/>
      <c r="E5062" s="50" t="s">
        <v>2819</v>
      </c>
      <c r="F5062" s="50"/>
    </row>
    <row r="5063" spans="1:6">
      <c r="A5063" s="50" t="s">
        <v>6262</v>
      </c>
      <c r="B5063" s="50"/>
      <c r="C5063" s="50"/>
      <c r="D5063" s="50"/>
      <c r="E5063" s="50" t="s">
        <v>2819</v>
      </c>
      <c r="F5063" s="50"/>
    </row>
    <row r="5064" spans="1:6">
      <c r="A5064" s="50" t="s">
        <v>6263</v>
      </c>
      <c r="B5064" s="50"/>
      <c r="C5064" s="50"/>
      <c r="D5064" s="50"/>
      <c r="E5064" s="50" t="s">
        <v>2819</v>
      </c>
      <c r="F5064" s="50"/>
    </row>
    <row r="5065" spans="1:6">
      <c r="A5065" s="50" t="s">
        <v>6264</v>
      </c>
      <c r="B5065" s="50"/>
      <c r="C5065" s="50"/>
      <c r="D5065" s="50"/>
      <c r="E5065" s="50" t="s">
        <v>2819</v>
      </c>
      <c r="F5065" s="50"/>
    </row>
    <row r="5066" spans="1:6">
      <c r="A5066" s="50" t="s">
        <v>6265</v>
      </c>
      <c r="B5066" s="50"/>
      <c r="C5066" s="50"/>
      <c r="D5066" s="50"/>
      <c r="E5066" s="50" t="s">
        <v>2819</v>
      </c>
      <c r="F5066" s="50"/>
    </row>
    <row r="5067" spans="1:6">
      <c r="A5067" s="50" t="s">
        <v>6266</v>
      </c>
      <c r="B5067" s="50"/>
      <c r="C5067" s="50"/>
      <c r="D5067" s="50"/>
      <c r="E5067" s="50" t="s">
        <v>2819</v>
      </c>
      <c r="F5067" s="50"/>
    </row>
    <row r="5068" spans="1:6">
      <c r="A5068" s="50" t="s">
        <v>6267</v>
      </c>
      <c r="B5068" s="50"/>
      <c r="C5068" s="50"/>
      <c r="D5068" s="50"/>
      <c r="E5068" s="50" t="s">
        <v>2819</v>
      </c>
      <c r="F5068" s="50"/>
    </row>
    <row r="5069" spans="1:6">
      <c r="A5069" s="50" t="s">
        <v>6268</v>
      </c>
      <c r="B5069" s="50"/>
      <c r="C5069" s="50"/>
      <c r="D5069" s="50"/>
      <c r="E5069" s="50" t="s">
        <v>2819</v>
      </c>
      <c r="F5069" s="50"/>
    </row>
    <row r="5070" spans="1:6">
      <c r="A5070" s="50" t="s">
        <v>6269</v>
      </c>
      <c r="B5070" s="50"/>
      <c r="C5070" s="50"/>
      <c r="D5070" s="50"/>
      <c r="E5070" s="50" t="s">
        <v>2819</v>
      </c>
      <c r="F5070" s="50"/>
    </row>
    <row r="5071" spans="1:6">
      <c r="A5071" s="50" t="s">
        <v>6270</v>
      </c>
      <c r="B5071" s="50"/>
      <c r="C5071" s="50"/>
      <c r="D5071" s="50"/>
      <c r="E5071" s="50" t="s">
        <v>2819</v>
      </c>
      <c r="F5071" s="50"/>
    </row>
    <row r="5072" spans="1:6">
      <c r="A5072" s="50" t="s">
        <v>6271</v>
      </c>
      <c r="B5072" s="50"/>
      <c r="C5072" s="50"/>
      <c r="D5072" s="50"/>
      <c r="E5072" s="50" t="s">
        <v>2819</v>
      </c>
      <c r="F5072" s="50"/>
    </row>
    <row r="5073" spans="1:6">
      <c r="A5073" s="50" t="s">
        <v>6272</v>
      </c>
      <c r="B5073" s="50"/>
      <c r="C5073" s="50"/>
      <c r="D5073" s="50"/>
      <c r="E5073" s="50" t="s">
        <v>2819</v>
      </c>
      <c r="F5073" s="50"/>
    </row>
    <row r="5074" spans="1:6">
      <c r="A5074" s="50" t="s">
        <v>6273</v>
      </c>
      <c r="B5074" s="50"/>
      <c r="C5074" s="50"/>
      <c r="D5074" s="50"/>
      <c r="E5074" s="50" t="s">
        <v>2819</v>
      </c>
      <c r="F5074" s="50"/>
    </row>
    <row r="5075" spans="1:6">
      <c r="A5075" s="50" t="s">
        <v>6274</v>
      </c>
      <c r="B5075" s="50"/>
      <c r="C5075" s="50"/>
      <c r="D5075" s="50"/>
      <c r="E5075" s="50" t="s">
        <v>2819</v>
      </c>
      <c r="F5075" s="50"/>
    </row>
    <row r="5076" spans="1:6">
      <c r="A5076" s="50" t="s">
        <v>6275</v>
      </c>
      <c r="B5076" s="50"/>
      <c r="C5076" s="50"/>
      <c r="D5076" s="50"/>
      <c r="E5076" s="50" t="s">
        <v>2267</v>
      </c>
      <c r="F5076" s="50"/>
    </row>
    <row r="5077" spans="1:6">
      <c r="A5077" s="50" t="s">
        <v>6276</v>
      </c>
      <c r="B5077" s="50"/>
      <c r="C5077" s="50"/>
      <c r="D5077" s="50"/>
      <c r="E5077" s="50" t="s">
        <v>2819</v>
      </c>
      <c r="F5077" s="50"/>
    </row>
    <row r="5078" spans="1:6">
      <c r="A5078" s="50" t="s">
        <v>6277</v>
      </c>
      <c r="B5078" s="50"/>
      <c r="C5078" s="50"/>
      <c r="D5078" s="50"/>
      <c r="E5078" s="50" t="s">
        <v>3129</v>
      </c>
      <c r="F5078" s="50"/>
    </row>
    <row r="5079" spans="1:6">
      <c r="A5079" s="50" t="s">
        <v>6278</v>
      </c>
      <c r="B5079" s="50"/>
      <c r="C5079" s="50"/>
      <c r="D5079" s="50"/>
      <c r="E5079" s="50" t="s">
        <v>2819</v>
      </c>
      <c r="F5079" s="50"/>
    </row>
    <row r="5080" spans="1:6">
      <c r="A5080" s="50" t="s">
        <v>6279</v>
      </c>
      <c r="B5080" s="50"/>
      <c r="C5080" s="50"/>
      <c r="D5080" s="50"/>
      <c r="E5080" s="50" t="s">
        <v>2819</v>
      </c>
      <c r="F5080" s="50"/>
    </row>
    <row r="5081" spans="1:6">
      <c r="A5081" s="50" t="s">
        <v>6280</v>
      </c>
      <c r="B5081" s="50"/>
      <c r="C5081" s="50"/>
      <c r="D5081" s="50"/>
      <c r="E5081" s="50" t="s">
        <v>2267</v>
      </c>
      <c r="F5081" s="50"/>
    </row>
    <row r="5082" spans="1:6">
      <c r="A5082" s="50" t="s">
        <v>6281</v>
      </c>
      <c r="B5082" s="50"/>
      <c r="C5082" s="50"/>
      <c r="D5082" s="50"/>
      <c r="E5082" s="50" t="s">
        <v>2819</v>
      </c>
      <c r="F5082" s="50"/>
    </row>
    <row r="5083" spans="1:6">
      <c r="A5083" s="50" t="s">
        <v>6282</v>
      </c>
      <c r="B5083" s="50"/>
      <c r="C5083" s="50"/>
      <c r="D5083" s="50"/>
      <c r="E5083" s="50" t="s">
        <v>5135</v>
      </c>
      <c r="F5083" s="50"/>
    </row>
    <row r="5084" spans="1:6">
      <c r="A5084" s="50" t="s">
        <v>6283</v>
      </c>
      <c r="B5084" s="50"/>
      <c r="C5084" s="50"/>
      <c r="D5084" s="50"/>
      <c r="E5084" s="50" t="s">
        <v>2819</v>
      </c>
      <c r="F5084" s="50"/>
    </row>
    <row r="5085" spans="1:6">
      <c r="A5085" s="50" t="s">
        <v>6284</v>
      </c>
      <c r="B5085" s="50"/>
      <c r="C5085" s="50"/>
      <c r="D5085" s="50"/>
      <c r="E5085" s="50" t="s">
        <v>2819</v>
      </c>
      <c r="F5085" s="50"/>
    </row>
    <row r="5086" spans="1:6">
      <c r="A5086" s="50" t="s">
        <v>6285</v>
      </c>
      <c r="B5086" s="50"/>
      <c r="C5086" s="50"/>
      <c r="D5086" s="50"/>
      <c r="E5086" s="50" t="s">
        <v>2819</v>
      </c>
      <c r="F5086" s="50"/>
    </row>
    <row r="5087" spans="1:6">
      <c r="A5087" s="50" t="s">
        <v>6286</v>
      </c>
      <c r="B5087" s="50"/>
      <c r="C5087" s="50"/>
      <c r="D5087" s="50"/>
      <c r="E5087" s="50" t="s">
        <v>2819</v>
      </c>
      <c r="F5087" s="50"/>
    </row>
    <row r="5088" spans="1:6">
      <c r="A5088" s="50" t="s">
        <v>6287</v>
      </c>
      <c r="B5088" s="50"/>
      <c r="C5088" s="50"/>
      <c r="D5088" s="50"/>
      <c r="E5088" s="50" t="s">
        <v>3129</v>
      </c>
      <c r="F5088" s="50"/>
    </row>
    <row r="5089" spans="1:6">
      <c r="A5089" s="50" t="s">
        <v>6288</v>
      </c>
      <c r="B5089" s="50"/>
      <c r="C5089" s="50"/>
      <c r="D5089" s="50"/>
      <c r="E5089" s="50" t="s">
        <v>5135</v>
      </c>
      <c r="F5089" s="50"/>
    </row>
    <row r="5090" spans="1:6">
      <c r="A5090" s="50" t="s">
        <v>6289</v>
      </c>
      <c r="B5090" s="50"/>
      <c r="C5090" s="50"/>
      <c r="D5090" s="50"/>
      <c r="E5090" s="50" t="s">
        <v>5135</v>
      </c>
      <c r="F5090" s="50"/>
    </row>
    <row r="5091" spans="1:6">
      <c r="A5091" s="50" t="s">
        <v>6290</v>
      </c>
      <c r="B5091" s="50"/>
      <c r="C5091" s="50"/>
      <c r="D5091" s="50"/>
      <c r="E5091" s="50" t="s">
        <v>5135</v>
      </c>
      <c r="F5091" s="50"/>
    </row>
    <row r="5092" spans="1:6">
      <c r="A5092" s="50" t="s">
        <v>6291</v>
      </c>
      <c r="B5092" s="50"/>
      <c r="C5092" s="50"/>
      <c r="D5092" s="50"/>
      <c r="E5092" s="50" t="s">
        <v>5135</v>
      </c>
      <c r="F5092" s="50"/>
    </row>
    <row r="5093" spans="1:6">
      <c r="A5093" s="50" t="s">
        <v>6292</v>
      </c>
      <c r="B5093" s="50"/>
      <c r="C5093" s="50"/>
      <c r="D5093" s="50"/>
      <c r="E5093" s="50" t="s">
        <v>2464</v>
      </c>
      <c r="F5093" s="50"/>
    </row>
    <row r="5094" spans="1:6">
      <c r="A5094" s="50" t="s">
        <v>6293</v>
      </c>
      <c r="B5094" s="50"/>
      <c r="C5094" s="50"/>
      <c r="D5094" s="50"/>
      <c r="E5094" s="50" t="s">
        <v>2464</v>
      </c>
      <c r="F5094" s="50"/>
    </row>
    <row r="5095" spans="1:6">
      <c r="A5095" s="50" t="s">
        <v>6294</v>
      </c>
      <c r="B5095" s="50"/>
      <c r="C5095" s="50"/>
      <c r="D5095" s="50"/>
      <c r="E5095" s="50" t="s">
        <v>5135</v>
      </c>
      <c r="F5095" s="50"/>
    </row>
    <row r="5096" spans="1:6">
      <c r="A5096" s="50" t="s">
        <v>6295</v>
      </c>
      <c r="B5096" s="50"/>
      <c r="C5096" s="50"/>
      <c r="D5096" s="50"/>
      <c r="E5096" s="50" t="s">
        <v>5135</v>
      </c>
      <c r="F5096" s="50"/>
    </row>
    <row r="5097" spans="1:6">
      <c r="A5097" s="50" t="s">
        <v>6296</v>
      </c>
      <c r="B5097" s="50"/>
      <c r="C5097" s="50"/>
      <c r="D5097" s="50"/>
      <c r="E5097" s="50" t="s">
        <v>5135</v>
      </c>
      <c r="F5097" s="50"/>
    </row>
    <row r="5098" spans="1:6">
      <c r="A5098" s="50" t="s">
        <v>6297</v>
      </c>
      <c r="B5098" s="50"/>
      <c r="C5098" s="50"/>
      <c r="D5098" s="50"/>
      <c r="E5098" s="50" t="s">
        <v>2464</v>
      </c>
      <c r="F5098" s="50"/>
    </row>
    <row r="5099" spans="1:6">
      <c r="A5099" s="50" t="s">
        <v>6298</v>
      </c>
      <c r="B5099" s="50"/>
      <c r="C5099" s="50"/>
      <c r="D5099" s="50"/>
      <c r="E5099" s="50" t="s">
        <v>2464</v>
      </c>
      <c r="F5099" s="50"/>
    </row>
    <row r="5100" spans="1:6">
      <c r="A5100" s="50" t="s">
        <v>6299</v>
      </c>
      <c r="B5100" s="50"/>
      <c r="C5100" s="50"/>
      <c r="D5100" s="50"/>
      <c r="E5100" s="50" t="s">
        <v>2464</v>
      </c>
      <c r="F5100" s="50"/>
    </row>
    <row r="5101" spans="1:6">
      <c r="A5101" s="50" t="s">
        <v>6300</v>
      </c>
      <c r="B5101" s="50"/>
      <c r="C5101" s="50"/>
      <c r="D5101" s="50"/>
      <c r="E5101" s="50" t="s">
        <v>2464</v>
      </c>
      <c r="F5101" s="50"/>
    </row>
    <row r="5102" spans="1:6">
      <c r="A5102" s="50" t="s">
        <v>6301</v>
      </c>
      <c r="B5102" s="50"/>
      <c r="C5102" s="50"/>
      <c r="D5102" s="50"/>
      <c r="E5102" s="50" t="s">
        <v>2464</v>
      </c>
      <c r="F5102" s="50"/>
    </row>
    <row r="5103" spans="1:6">
      <c r="A5103" s="50" t="s">
        <v>6302</v>
      </c>
      <c r="B5103" s="50"/>
      <c r="C5103" s="50"/>
      <c r="D5103" s="50"/>
      <c r="E5103" s="50" t="s">
        <v>5135</v>
      </c>
      <c r="F5103" s="50"/>
    </row>
    <row r="5104" spans="1:6">
      <c r="A5104" s="50" t="s">
        <v>6303</v>
      </c>
      <c r="B5104" s="50"/>
      <c r="C5104" s="50"/>
      <c r="D5104" s="50"/>
      <c r="E5104" s="50" t="s">
        <v>2464</v>
      </c>
      <c r="F5104" s="50"/>
    </row>
    <row r="5105" spans="1:6">
      <c r="A5105" s="50" t="s">
        <v>6304</v>
      </c>
      <c r="B5105" s="50"/>
      <c r="C5105" s="50"/>
      <c r="D5105" s="50"/>
      <c r="E5105" s="50" t="s">
        <v>5135</v>
      </c>
      <c r="F5105" s="50"/>
    </row>
    <row r="5106" spans="1:6">
      <c r="A5106" s="50" t="s">
        <v>6305</v>
      </c>
      <c r="B5106" s="50"/>
      <c r="C5106" s="50"/>
      <c r="D5106" s="50"/>
      <c r="E5106" s="50" t="s">
        <v>5135</v>
      </c>
      <c r="F5106" s="50"/>
    </row>
    <row r="5107" spans="1:6">
      <c r="A5107" s="50" t="s">
        <v>6306</v>
      </c>
      <c r="B5107" s="50"/>
      <c r="C5107" s="50"/>
      <c r="D5107" s="50"/>
      <c r="E5107" s="50" t="s">
        <v>5135</v>
      </c>
      <c r="F5107" s="50"/>
    </row>
    <row r="5108" spans="1:6">
      <c r="A5108" s="50" t="s">
        <v>6307</v>
      </c>
      <c r="B5108" s="50"/>
      <c r="C5108" s="50"/>
      <c r="D5108" s="50"/>
      <c r="E5108" s="50" t="s">
        <v>5135</v>
      </c>
      <c r="F5108" s="50"/>
    </row>
    <row r="5109" spans="1:6">
      <c r="A5109" s="50" t="s">
        <v>6308</v>
      </c>
      <c r="B5109" s="50"/>
      <c r="C5109" s="50"/>
      <c r="D5109" s="50"/>
      <c r="E5109" s="50" t="s">
        <v>2464</v>
      </c>
      <c r="F5109" s="50"/>
    </row>
    <row r="5110" spans="1:6">
      <c r="A5110" s="50" t="s">
        <v>6309</v>
      </c>
      <c r="B5110" s="50"/>
      <c r="C5110" s="50"/>
      <c r="D5110" s="50"/>
      <c r="E5110" s="50" t="s">
        <v>5135</v>
      </c>
      <c r="F5110" s="50"/>
    </row>
    <row r="5111" spans="1:6">
      <c r="A5111" s="50" t="s">
        <v>6310</v>
      </c>
      <c r="B5111" s="50"/>
      <c r="C5111" s="50"/>
      <c r="D5111" s="50"/>
      <c r="E5111" s="50" t="s">
        <v>5135</v>
      </c>
      <c r="F5111" s="50"/>
    </row>
    <row r="5112" spans="1:6">
      <c r="A5112" s="50" t="s">
        <v>6311</v>
      </c>
      <c r="B5112" s="50"/>
      <c r="C5112" s="50"/>
      <c r="D5112" s="50"/>
      <c r="E5112" s="50" t="s">
        <v>5135</v>
      </c>
      <c r="F5112" s="50"/>
    </row>
    <row r="5113" spans="1:6">
      <c r="A5113" s="50" t="s">
        <v>6312</v>
      </c>
      <c r="B5113" s="50"/>
      <c r="C5113" s="50"/>
      <c r="D5113" s="50"/>
      <c r="E5113" s="50" t="s">
        <v>5135</v>
      </c>
      <c r="F5113" s="50"/>
    </row>
    <row r="5114" spans="1:6">
      <c r="A5114" s="50" t="s">
        <v>6313</v>
      </c>
      <c r="B5114" s="50"/>
      <c r="C5114" s="50"/>
      <c r="D5114" s="50"/>
      <c r="E5114" s="50" t="s">
        <v>2464</v>
      </c>
      <c r="F5114" s="50"/>
    </row>
    <row r="5115" spans="1:6">
      <c r="A5115" s="50" t="s">
        <v>6314</v>
      </c>
      <c r="B5115" s="50"/>
      <c r="C5115" s="50"/>
      <c r="D5115" s="50"/>
      <c r="E5115" s="50" t="s">
        <v>5135</v>
      </c>
      <c r="F5115" s="50"/>
    </row>
    <row r="5116" spans="1:6">
      <c r="A5116" s="50" t="s">
        <v>6315</v>
      </c>
      <c r="B5116" s="50"/>
      <c r="C5116" s="50"/>
      <c r="D5116" s="50"/>
      <c r="E5116" s="50" t="s">
        <v>5135</v>
      </c>
      <c r="F5116" s="50"/>
    </row>
    <row r="5117" spans="1:6">
      <c r="A5117" s="50" t="s">
        <v>6316</v>
      </c>
      <c r="B5117" s="50"/>
      <c r="C5117" s="50"/>
      <c r="D5117" s="50"/>
      <c r="E5117" s="50" t="s">
        <v>5135</v>
      </c>
      <c r="F5117" s="50"/>
    </row>
    <row r="5118" spans="1:6">
      <c r="A5118" s="50" t="s">
        <v>6317</v>
      </c>
      <c r="B5118" s="50"/>
      <c r="C5118" s="50"/>
      <c r="D5118" s="50"/>
      <c r="E5118" s="50" t="s">
        <v>2464</v>
      </c>
      <c r="F5118" s="50"/>
    </row>
    <row r="5119" spans="1:6">
      <c r="A5119" s="50" t="s">
        <v>6318</v>
      </c>
      <c r="B5119" s="50"/>
      <c r="C5119" s="50"/>
      <c r="D5119" s="50"/>
      <c r="E5119" s="50" t="s">
        <v>5135</v>
      </c>
      <c r="F5119" s="50"/>
    </row>
    <row r="5120" spans="1:6">
      <c r="A5120" s="50" t="s">
        <v>6319</v>
      </c>
      <c r="B5120" s="50"/>
      <c r="C5120" s="50"/>
      <c r="D5120" s="50"/>
      <c r="E5120" s="50" t="s">
        <v>5135</v>
      </c>
      <c r="F5120" s="50"/>
    </row>
    <row r="5121" spans="1:6">
      <c r="A5121" s="50" t="s">
        <v>6320</v>
      </c>
      <c r="B5121" s="50"/>
      <c r="C5121" s="50"/>
      <c r="D5121" s="50"/>
      <c r="E5121" s="50" t="s">
        <v>5135</v>
      </c>
      <c r="F5121" s="50"/>
    </row>
    <row r="5122" spans="1:6">
      <c r="A5122" s="50" t="s">
        <v>6321</v>
      </c>
      <c r="B5122" s="50"/>
      <c r="C5122" s="50"/>
      <c r="D5122" s="50"/>
      <c r="E5122" s="50" t="s">
        <v>2464</v>
      </c>
      <c r="F5122" s="50"/>
    </row>
    <row r="5123" spans="1:6">
      <c r="A5123" s="50" t="s">
        <v>6322</v>
      </c>
      <c r="B5123" s="50"/>
      <c r="C5123" s="50"/>
      <c r="D5123" s="50"/>
      <c r="E5123" s="50" t="s">
        <v>5135</v>
      </c>
      <c r="F5123" s="50"/>
    </row>
    <row r="5124" spans="1:6">
      <c r="A5124" s="50" t="s">
        <v>6323</v>
      </c>
      <c r="B5124" s="50"/>
      <c r="C5124" s="50"/>
      <c r="D5124" s="50"/>
      <c r="E5124" s="50" t="s">
        <v>5135</v>
      </c>
      <c r="F5124" s="50"/>
    </row>
    <row r="5125" spans="1:6">
      <c r="A5125" s="50" t="s">
        <v>6324</v>
      </c>
      <c r="B5125" s="50"/>
      <c r="C5125" s="50"/>
      <c r="D5125" s="50"/>
      <c r="E5125" s="50" t="s">
        <v>5135</v>
      </c>
      <c r="F5125" s="50"/>
    </row>
    <row r="5126" spans="1:6">
      <c r="A5126" s="50" t="s">
        <v>6325</v>
      </c>
      <c r="B5126" s="50"/>
      <c r="C5126" s="50"/>
      <c r="D5126" s="50"/>
      <c r="E5126" s="50" t="s">
        <v>5135</v>
      </c>
      <c r="F5126" s="50"/>
    </row>
    <row r="5127" spans="1:6">
      <c r="A5127" s="50" t="s">
        <v>6326</v>
      </c>
      <c r="B5127" s="50"/>
      <c r="C5127" s="50"/>
      <c r="D5127" s="50"/>
      <c r="E5127" s="50" t="s">
        <v>2464</v>
      </c>
      <c r="F5127" s="50"/>
    </row>
    <row r="5128" spans="1:6">
      <c r="A5128" s="50" t="s">
        <v>6327</v>
      </c>
      <c r="B5128" s="50"/>
      <c r="C5128" s="50"/>
      <c r="D5128" s="50"/>
      <c r="E5128" s="50" t="s">
        <v>5135</v>
      </c>
      <c r="F5128" s="50"/>
    </row>
    <row r="5129" spans="1:6">
      <c r="A5129" s="50" t="s">
        <v>6328</v>
      </c>
      <c r="B5129" s="50"/>
      <c r="C5129" s="50"/>
      <c r="D5129" s="50"/>
      <c r="E5129" s="50" t="s">
        <v>3129</v>
      </c>
      <c r="F5129" s="50"/>
    </row>
    <row r="5130" spans="1:6">
      <c r="A5130" s="50" t="s">
        <v>6329</v>
      </c>
      <c r="B5130" s="50"/>
      <c r="C5130" s="50"/>
      <c r="D5130" s="50"/>
      <c r="E5130" s="50" t="s">
        <v>3129</v>
      </c>
      <c r="F5130" s="50"/>
    </row>
    <row r="5131" spans="1:6">
      <c r="A5131" s="50" t="s">
        <v>6330</v>
      </c>
      <c r="B5131" s="50"/>
      <c r="C5131" s="50"/>
      <c r="D5131" s="50"/>
      <c r="E5131" s="50" t="s">
        <v>3129</v>
      </c>
      <c r="F5131" s="50"/>
    </row>
    <row r="5132" spans="1:6">
      <c r="A5132" s="50" t="s">
        <v>6331</v>
      </c>
      <c r="B5132" s="50"/>
      <c r="C5132" s="50"/>
      <c r="D5132" s="50"/>
      <c r="E5132" s="50" t="s">
        <v>3129</v>
      </c>
      <c r="F5132" s="50"/>
    </row>
    <row r="5133" spans="1:6">
      <c r="A5133" s="50" t="s">
        <v>6332</v>
      </c>
      <c r="B5133" s="50"/>
      <c r="C5133" s="50"/>
      <c r="D5133" s="50"/>
      <c r="E5133" s="50" t="s">
        <v>3129</v>
      </c>
      <c r="F5133" s="50"/>
    </row>
    <row r="5134" spans="1:6">
      <c r="A5134" s="50" t="s">
        <v>6333</v>
      </c>
      <c r="B5134" s="50"/>
      <c r="C5134" s="50"/>
      <c r="D5134" s="50"/>
      <c r="E5134" s="50" t="s">
        <v>3129</v>
      </c>
      <c r="F5134" s="50"/>
    </row>
    <row r="5135" spans="1:6">
      <c r="A5135" s="50" t="s">
        <v>6334</v>
      </c>
      <c r="B5135" s="50"/>
      <c r="C5135" s="50"/>
      <c r="D5135" s="50"/>
      <c r="E5135" s="50" t="s">
        <v>3825</v>
      </c>
      <c r="F5135" s="50"/>
    </row>
    <row r="5136" spans="1:6">
      <c r="A5136" s="50" t="s">
        <v>6335</v>
      </c>
      <c r="B5136" s="50"/>
      <c r="C5136" s="50"/>
      <c r="D5136" s="50"/>
      <c r="E5136" s="50" t="s">
        <v>3129</v>
      </c>
      <c r="F5136" s="50"/>
    </row>
    <row r="5137" spans="1:6">
      <c r="A5137" s="50" t="s">
        <v>6336</v>
      </c>
      <c r="B5137" s="50"/>
      <c r="C5137" s="50"/>
      <c r="D5137" s="50"/>
      <c r="E5137" s="50" t="s">
        <v>3129</v>
      </c>
      <c r="F5137" s="50"/>
    </row>
    <row r="5138" spans="1:6">
      <c r="A5138" s="50" t="s">
        <v>6337</v>
      </c>
      <c r="B5138" s="50"/>
      <c r="C5138" s="50"/>
      <c r="D5138" s="50"/>
      <c r="E5138" s="50" t="s">
        <v>3129</v>
      </c>
      <c r="F5138" s="50"/>
    </row>
    <row r="5139" spans="1:6">
      <c r="A5139" s="50" t="s">
        <v>6338</v>
      </c>
      <c r="B5139" s="50"/>
      <c r="C5139" s="50"/>
      <c r="D5139" s="50"/>
      <c r="E5139" s="50" t="s">
        <v>3129</v>
      </c>
      <c r="F5139" s="50"/>
    </row>
    <row r="5140" spans="1:6">
      <c r="A5140" s="50" t="s">
        <v>6339</v>
      </c>
      <c r="B5140" s="50"/>
      <c r="C5140" s="50"/>
      <c r="D5140" s="50"/>
      <c r="E5140" s="50" t="s">
        <v>3129</v>
      </c>
      <c r="F5140" s="50"/>
    </row>
    <row r="5141" spans="1:6">
      <c r="A5141" s="50" t="s">
        <v>6340</v>
      </c>
      <c r="B5141" s="50"/>
      <c r="C5141" s="50"/>
      <c r="D5141" s="50"/>
      <c r="E5141" s="50" t="s">
        <v>3129</v>
      </c>
      <c r="F5141" s="50"/>
    </row>
    <row r="5142" spans="1:6">
      <c r="A5142" s="50" t="s">
        <v>6341</v>
      </c>
      <c r="B5142" s="50"/>
      <c r="C5142" s="50"/>
      <c r="D5142" s="50"/>
      <c r="E5142" s="50" t="s">
        <v>3129</v>
      </c>
      <c r="F5142" s="50"/>
    </row>
    <row r="5143" spans="1:6">
      <c r="A5143" s="50" t="s">
        <v>6342</v>
      </c>
      <c r="B5143" s="50"/>
      <c r="C5143" s="50"/>
      <c r="D5143" s="50"/>
      <c r="E5143" s="50" t="s">
        <v>5135</v>
      </c>
      <c r="F5143" s="50"/>
    </row>
    <row r="5144" spans="1:6">
      <c r="A5144" s="50" t="s">
        <v>6343</v>
      </c>
      <c r="B5144" s="50"/>
      <c r="C5144" s="50"/>
      <c r="D5144" s="50"/>
      <c r="E5144" s="50" t="s">
        <v>3129</v>
      </c>
      <c r="F5144" s="50"/>
    </row>
    <row r="5145" spans="1:6">
      <c r="A5145" s="50" t="s">
        <v>6344</v>
      </c>
      <c r="B5145" s="50"/>
      <c r="C5145" s="50"/>
      <c r="D5145" s="50"/>
      <c r="E5145" s="50" t="s">
        <v>3129</v>
      </c>
      <c r="F5145" s="50"/>
    </row>
    <row r="5146" spans="1:6">
      <c r="A5146" s="50" t="s">
        <v>6345</v>
      </c>
      <c r="B5146" s="50"/>
      <c r="C5146" s="50"/>
      <c r="D5146" s="50"/>
      <c r="E5146" s="50" t="s">
        <v>3129</v>
      </c>
      <c r="F5146" s="50"/>
    </row>
    <row r="5147" spans="1:6">
      <c r="A5147" s="50" t="s">
        <v>6346</v>
      </c>
      <c r="B5147" s="50"/>
      <c r="C5147" s="50"/>
      <c r="D5147" s="50"/>
      <c r="E5147" s="50" t="s">
        <v>3129</v>
      </c>
      <c r="F5147" s="50"/>
    </row>
    <row r="5148" spans="1:6">
      <c r="A5148" s="50" t="s">
        <v>6347</v>
      </c>
      <c r="B5148" s="50"/>
      <c r="C5148" s="50"/>
      <c r="D5148" s="50"/>
      <c r="E5148" s="50" t="s">
        <v>3129</v>
      </c>
      <c r="F5148" s="50"/>
    </row>
    <row r="5149" spans="1:6">
      <c r="A5149" s="50" t="s">
        <v>6348</v>
      </c>
      <c r="B5149" s="50"/>
      <c r="C5149" s="50"/>
      <c r="D5149" s="50"/>
      <c r="E5149" s="50" t="s">
        <v>3129</v>
      </c>
      <c r="F5149" s="50"/>
    </row>
    <row r="5150" spans="1:6">
      <c r="A5150" s="50" t="s">
        <v>6349</v>
      </c>
      <c r="B5150" s="50"/>
      <c r="C5150" s="50"/>
      <c r="D5150" s="50"/>
      <c r="E5150" s="50" t="s">
        <v>3129</v>
      </c>
      <c r="F5150" s="50"/>
    </row>
    <row r="5151" spans="1:6">
      <c r="A5151" s="50" t="s">
        <v>6350</v>
      </c>
      <c r="B5151" s="50"/>
      <c r="C5151" s="50"/>
      <c r="D5151" s="50"/>
      <c r="E5151" s="50" t="s">
        <v>2819</v>
      </c>
      <c r="F5151" s="50"/>
    </row>
    <row r="5152" spans="1:6">
      <c r="A5152" s="50" t="s">
        <v>6351</v>
      </c>
      <c r="B5152" s="50"/>
      <c r="C5152" s="50"/>
      <c r="D5152" s="50"/>
      <c r="E5152" s="50" t="s">
        <v>3129</v>
      </c>
      <c r="F5152" s="50"/>
    </row>
    <row r="5153" spans="1:6">
      <c r="A5153" s="50" t="s">
        <v>6352</v>
      </c>
      <c r="B5153" s="50"/>
      <c r="C5153" s="50"/>
      <c r="D5153" s="50"/>
      <c r="E5153" s="50" t="s">
        <v>3129</v>
      </c>
      <c r="F5153" s="50"/>
    </row>
    <row r="5154" spans="1:6">
      <c r="A5154" s="50" t="s">
        <v>6353</v>
      </c>
      <c r="B5154" s="50"/>
      <c r="C5154" s="50"/>
      <c r="D5154" s="50"/>
      <c r="E5154" s="50" t="s">
        <v>3129</v>
      </c>
      <c r="F5154" s="50"/>
    </row>
    <row r="5155" spans="1:6">
      <c r="A5155" s="50" t="s">
        <v>6354</v>
      </c>
      <c r="B5155" s="50"/>
      <c r="C5155" s="50"/>
      <c r="D5155" s="50"/>
      <c r="E5155" s="50" t="s">
        <v>3129</v>
      </c>
      <c r="F5155" s="50"/>
    </row>
    <row r="5156" spans="1:6">
      <c r="A5156" s="50" t="s">
        <v>6355</v>
      </c>
      <c r="B5156" s="50"/>
      <c r="C5156" s="50"/>
      <c r="D5156" s="50"/>
      <c r="E5156" s="50" t="s">
        <v>3129</v>
      </c>
      <c r="F5156" s="50"/>
    </row>
    <row r="5157" spans="1:6">
      <c r="A5157" s="50" t="s">
        <v>6356</v>
      </c>
      <c r="B5157" s="50"/>
      <c r="C5157" s="50"/>
      <c r="D5157" s="50"/>
      <c r="E5157" s="50" t="s">
        <v>3129</v>
      </c>
      <c r="F5157" s="50"/>
    </row>
    <row r="5158" spans="1:6">
      <c r="A5158" s="50" t="s">
        <v>6357</v>
      </c>
      <c r="B5158" s="50"/>
      <c r="C5158" s="50"/>
      <c r="D5158" s="50"/>
      <c r="E5158" s="50" t="s">
        <v>3129</v>
      </c>
      <c r="F5158" s="50"/>
    </row>
    <row r="5159" spans="1:6">
      <c r="A5159" s="50" t="s">
        <v>6358</v>
      </c>
      <c r="B5159" s="50"/>
      <c r="C5159" s="50"/>
      <c r="D5159" s="50"/>
      <c r="E5159" s="50" t="s">
        <v>3129</v>
      </c>
      <c r="F5159" s="50"/>
    </row>
    <row r="5160" spans="1:6">
      <c r="A5160" s="50" t="s">
        <v>6359</v>
      </c>
      <c r="B5160" s="50"/>
      <c r="C5160" s="50"/>
      <c r="D5160" s="50"/>
      <c r="E5160" s="50" t="s">
        <v>3129</v>
      </c>
      <c r="F5160" s="50"/>
    </row>
    <row r="5161" spans="1:6">
      <c r="A5161" s="50" t="s">
        <v>6360</v>
      </c>
      <c r="B5161" s="50"/>
      <c r="C5161" s="50"/>
      <c r="D5161" s="50"/>
      <c r="E5161" s="50" t="s">
        <v>3129</v>
      </c>
      <c r="F5161" s="50"/>
    </row>
    <row r="5162" spans="1:6">
      <c r="A5162" s="50" t="s">
        <v>6361</v>
      </c>
      <c r="B5162" s="50"/>
      <c r="C5162" s="50"/>
      <c r="D5162" s="50"/>
      <c r="E5162" s="50" t="s">
        <v>3129</v>
      </c>
      <c r="F5162" s="50"/>
    </row>
    <row r="5163" spans="1:6">
      <c r="A5163" s="50" t="s">
        <v>6362</v>
      </c>
      <c r="B5163" s="50"/>
      <c r="C5163" s="50"/>
      <c r="D5163" s="50"/>
      <c r="E5163" s="50" t="s">
        <v>3129</v>
      </c>
      <c r="F5163" s="50"/>
    </row>
    <row r="5164" spans="1:6">
      <c r="A5164" s="50" t="s">
        <v>6363</v>
      </c>
      <c r="B5164" s="50"/>
      <c r="C5164" s="50"/>
      <c r="D5164" s="50"/>
      <c r="E5164" s="50" t="s">
        <v>3129</v>
      </c>
      <c r="F5164" s="50"/>
    </row>
    <row r="5165" spans="1:6">
      <c r="A5165" s="50" t="s">
        <v>6364</v>
      </c>
      <c r="B5165" s="50"/>
      <c r="C5165" s="50"/>
      <c r="D5165" s="50"/>
      <c r="E5165" s="50" t="s">
        <v>3129</v>
      </c>
      <c r="F5165" s="50"/>
    </row>
    <row r="5166" spans="1:6">
      <c r="A5166" s="50" t="s">
        <v>6365</v>
      </c>
      <c r="B5166" s="50"/>
      <c r="C5166" s="50"/>
      <c r="D5166" s="50"/>
      <c r="E5166" s="50" t="s">
        <v>3129</v>
      </c>
      <c r="F5166" s="50"/>
    </row>
    <row r="5167" spans="1:6">
      <c r="A5167" s="50" t="s">
        <v>6366</v>
      </c>
      <c r="B5167" s="50"/>
      <c r="C5167" s="50"/>
      <c r="D5167" s="50"/>
      <c r="E5167" s="50" t="s">
        <v>3129</v>
      </c>
      <c r="F5167" s="50"/>
    </row>
    <row r="5168" spans="1:6">
      <c r="A5168" s="50" t="s">
        <v>6367</v>
      </c>
      <c r="B5168" s="50"/>
      <c r="C5168" s="50"/>
      <c r="D5168" s="50"/>
      <c r="E5168" s="50" t="s">
        <v>3825</v>
      </c>
      <c r="F5168" s="50"/>
    </row>
    <row r="5169" spans="1:6">
      <c r="A5169" s="50" t="s">
        <v>6368</v>
      </c>
      <c r="B5169" s="50"/>
      <c r="C5169" s="50"/>
      <c r="D5169" s="50"/>
      <c r="E5169" s="50" t="s">
        <v>3129</v>
      </c>
      <c r="F5169" s="50"/>
    </row>
    <row r="5170" spans="1:6">
      <c r="A5170" s="50" t="s">
        <v>6369</v>
      </c>
      <c r="B5170" s="50"/>
      <c r="C5170" s="50"/>
      <c r="D5170" s="50"/>
      <c r="E5170" s="50" t="s">
        <v>3129</v>
      </c>
      <c r="F5170" s="50"/>
    </row>
    <row r="5171" spans="1:6">
      <c r="A5171" s="50" t="s">
        <v>6370</v>
      </c>
      <c r="B5171" s="50"/>
      <c r="C5171" s="50"/>
      <c r="D5171" s="50"/>
      <c r="E5171" s="50" t="s">
        <v>3129</v>
      </c>
      <c r="F5171" s="50"/>
    </row>
    <row r="5172" spans="1:6">
      <c r="A5172" s="50" t="s">
        <v>6371</v>
      </c>
      <c r="B5172" s="50"/>
      <c r="C5172" s="50"/>
      <c r="D5172" s="50"/>
      <c r="E5172" s="50" t="s">
        <v>3129</v>
      </c>
      <c r="F5172" s="50"/>
    </row>
    <row r="5173" spans="1:6">
      <c r="A5173" s="50" t="s">
        <v>6372</v>
      </c>
      <c r="B5173" s="50"/>
      <c r="C5173" s="50"/>
      <c r="D5173" s="50"/>
      <c r="E5173" s="50" t="s">
        <v>3129</v>
      </c>
      <c r="F5173" s="50"/>
    </row>
    <row r="5174" spans="1:6">
      <c r="A5174" s="50" t="s">
        <v>6373</v>
      </c>
      <c r="B5174" s="50"/>
      <c r="C5174" s="50"/>
      <c r="D5174" s="50"/>
      <c r="E5174" s="50" t="s">
        <v>3129</v>
      </c>
      <c r="F5174" s="50"/>
    </row>
    <row r="5175" spans="1:6">
      <c r="A5175" s="50" t="s">
        <v>6374</v>
      </c>
      <c r="B5175" s="50"/>
      <c r="C5175" s="50"/>
      <c r="D5175" s="50"/>
      <c r="E5175" s="50" t="s">
        <v>3129</v>
      </c>
      <c r="F5175" s="50"/>
    </row>
    <row r="5176" spans="1:6">
      <c r="A5176" s="50" t="s">
        <v>6375</v>
      </c>
      <c r="B5176" s="50"/>
      <c r="C5176" s="50"/>
      <c r="D5176" s="50"/>
      <c r="E5176" s="50" t="s">
        <v>3129</v>
      </c>
      <c r="F5176" s="50"/>
    </row>
    <row r="5177" spans="1:6">
      <c r="A5177" s="50" t="s">
        <v>6376</v>
      </c>
      <c r="B5177" s="50"/>
      <c r="C5177" s="50"/>
      <c r="D5177" s="50"/>
      <c r="E5177" s="50" t="s">
        <v>3129</v>
      </c>
      <c r="F5177" s="50"/>
    </row>
    <row r="5178" spans="1:6">
      <c r="A5178" s="50" t="s">
        <v>6377</v>
      </c>
      <c r="B5178" s="50"/>
      <c r="C5178" s="50"/>
      <c r="D5178" s="50"/>
      <c r="E5178" s="50" t="s">
        <v>3129</v>
      </c>
      <c r="F5178" s="50"/>
    </row>
    <row r="5179" spans="1:6">
      <c r="A5179" s="50" t="s">
        <v>6378</v>
      </c>
      <c r="B5179" s="50"/>
      <c r="C5179" s="50"/>
      <c r="D5179" s="50"/>
      <c r="E5179" s="50" t="s">
        <v>3129</v>
      </c>
      <c r="F5179" s="50"/>
    </row>
    <row r="5180" spans="1:6">
      <c r="A5180" s="50" t="s">
        <v>6379</v>
      </c>
      <c r="B5180" s="50"/>
      <c r="C5180" s="50"/>
      <c r="D5180" s="50"/>
      <c r="E5180" s="50" t="s">
        <v>3129</v>
      </c>
      <c r="F5180" s="50"/>
    </row>
    <row r="5181" spans="1:6">
      <c r="A5181" s="50" t="s">
        <v>6380</v>
      </c>
      <c r="B5181" s="50"/>
      <c r="C5181" s="50"/>
      <c r="D5181" s="50"/>
      <c r="E5181" s="50" t="s">
        <v>3825</v>
      </c>
      <c r="F5181" s="50"/>
    </row>
    <row r="5182" spans="1:6">
      <c r="A5182" s="50" t="s">
        <v>6381</v>
      </c>
      <c r="B5182" s="50"/>
      <c r="C5182" s="50"/>
      <c r="D5182" s="50"/>
      <c r="E5182" s="50" t="s">
        <v>3129</v>
      </c>
      <c r="F5182" s="50"/>
    </row>
    <row r="5183" spans="1:6">
      <c r="A5183" s="50" t="s">
        <v>6382</v>
      </c>
      <c r="B5183" s="50"/>
      <c r="C5183" s="50"/>
      <c r="D5183" s="50"/>
      <c r="E5183" s="50" t="s">
        <v>3129</v>
      </c>
      <c r="F5183" s="50"/>
    </row>
    <row r="5184" spans="1:6">
      <c r="A5184" s="50" t="s">
        <v>6383</v>
      </c>
      <c r="B5184" s="50"/>
      <c r="C5184" s="50"/>
      <c r="D5184" s="50"/>
      <c r="E5184" s="50" t="s">
        <v>3129</v>
      </c>
      <c r="F5184" s="50"/>
    </row>
    <row r="5185" spans="1:6">
      <c r="A5185" s="50" t="s">
        <v>6384</v>
      </c>
      <c r="B5185" s="50"/>
      <c r="C5185" s="50"/>
      <c r="D5185" s="50"/>
      <c r="E5185" s="50" t="s">
        <v>3129</v>
      </c>
      <c r="F5185" s="50"/>
    </row>
    <row r="5186" spans="1:6">
      <c r="A5186" s="50" t="s">
        <v>6385</v>
      </c>
      <c r="B5186" s="50"/>
      <c r="C5186" s="50"/>
      <c r="D5186" s="50"/>
      <c r="E5186" s="50" t="s">
        <v>3129</v>
      </c>
      <c r="F5186" s="50"/>
    </row>
    <row r="5187" spans="1:6">
      <c r="A5187" s="50" t="s">
        <v>6386</v>
      </c>
      <c r="B5187" s="50"/>
      <c r="C5187" s="50"/>
      <c r="D5187" s="50"/>
      <c r="E5187" s="50" t="s">
        <v>3129</v>
      </c>
      <c r="F5187" s="50"/>
    </row>
    <row r="5188" spans="1:6">
      <c r="A5188" s="50" t="s">
        <v>6387</v>
      </c>
      <c r="B5188" s="50"/>
      <c r="C5188" s="50"/>
      <c r="D5188" s="50"/>
      <c r="E5188" s="50" t="s">
        <v>3129</v>
      </c>
      <c r="F5188" s="50"/>
    </row>
    <row r="5189" spans="1:6">
      <c r="A5189" s="50" t="s">
        <v>6388</v>
      </c>
      <c r="B5189" s="50"/>
      <c r="C5189" s="50"/>
      <c r="D5189" s="50"/>
      <c r="E5189" s="50" t="s">
        <v>5135</v>
      </c>
      <c r="F5189" s="50"/>
    </row>
    <row r="5190" spans="1:6">
      <c r="A5190" s="50" t="s">
        <v>6389</v>
      </c>
      <c r="B5190" s="50"/>
      <c r="C5190" s="50"/>
      <c r="D5190" s="50"/>
      <c r="E5190" s="50" t="s">
        <v>3825</v>
      </c>
      <c r="F5190" s="50"/>
    </row>
    <row r="5191" spans="1:6">
      <c r="A5191" s="50" t="s">
        <v>6390</v>
      </c>
      <c r="B5191" s="50"/>
      <c r="C5191" s="50"/>
      <c r="D5191" s="50"/>
      <c r="E5191" s="50" t="s">
        <v>3129</v>
      </c>
      <c r="F5191" s="50"/>
    </row>
    <row r="5192" spans="1:6">
      <c r="A5192" s="50" t="s">
        <v>6391</v>
      </c>
      <c r="B5192" s="50"/>
      <c r="C5192" s="50"/>
      <c r="D5192" s="50"/>
      <c r="E5192" s="50" t="s">
        <v>3129</v>
      </c>
      <c r="F5192" s="50"/>
    </row>
    <row r="5193" spans="1:6">
      <c r="A5193" s="50" t="s">
        <v>6392</v>
      </c>
      <c r="B5193" s="50"/>
      <c r="C5193" s="50"/>
      <c r="D5193" s="50"/>
      <c r="E5193" s="50" t="s">
        <v>3129</v>
      </c>
      <c r="F5193" s="50"/>
    </row>
    <row r="5194" spans="1:6">
      <c r="A5194" s="50" t="s">
        <v>6393</v>
      </c>
      <c r="B5194" s="50"/>
      <c r="C5194" s="50"/>
      <c r="D5194" s="50"/>
      <c r="E5194" s="50" t="s">
        <v>3825</v>
      </c>
      <c r="F5194" s="50"/>
    </row>
    <row r="5195" spans="1:6">
      <c r="A5195" s="50" t="s">
        <v>6394</v>
      </c>
      <c r="B5195" s="50"/>
      <c r="C5195" s="50"/>
      <c r="D5195" s="50"/>
      <c r="E5195" s="50" t="s">
        <v>3129</v>
      </c>
      <c r="F5195" s="50"/>
    </row>
    <row r="5196" spans="1:6">
      <c r="A5196" s="50" t="s">
        <v>6395</v>
      </c>
      <c r="B5196" s="50"/>
      <c r="C5196" s="50"/>
      <c r="D5196" s="50"/>
      <c r="E5196" s="50" t="s">
        <v>3129</v>
      </c>
      <c r="F5196" s="50"/>
    </row>
    <row r="5197" spans="1:6">
      <c r="A5197" s="50" t="s">
        <v>6396</v>
      </c>
      <c r="B5197" s="50"/>
      <c r="C5197" s="50"/>
      <c r="D5197" s="50"/>
      <c r="E5197" s="50" t="s">
        <v>3129</v>
      </c>
      <c r="F5197" s="50"/>
    </row>
    <row r="5198" spans="1:6">
      <c r="A5198" s="50" t="s">
        <v>6397</v>
      </c>
      <c r="B5198" s="50"/>
      <c r="C5198" s="50"/>
      <c r="D5198" s="50"/>
      <c r="E5198" s="50" t="s">
        <v>3129</v>
      </c>
      <c r="F5198" s="50"/>
    </row>
    <row r="5199" spans="1:6">
      <c r="A5199" s="50" t="s">
        <v>6398</v>
      </c>
      <c r="B5199" s="50"/>
      <c r="C5199" s="50"/>
      <c r="D5199" s="50"/>
      <c r="E5199" s="50" t="s">
        <v>3129</v>
      </c>
      <c r="F5199" s="50"/>
    </row>
    <row r="5200" spans="1:6">
      <c r="A5200" s="50" t="s">
        <v>6399</v>
      </c>
      <c r="B5200" s="50"/>
      <c r="C5200" s="50"/>
      <c r="D5200" s="50"/>
      <c r="E5200" s="50" t="s">
        <v>3129</v>
      </c>
      <c r="F5200" s="50"/>
    </row>
    <row r="5201" spans="1:6">
      <c r="A5201" s="50" t="s">
        <v>6400</v>
      </c>
      <c r="B5201" s="50"/>
      <c r="C5201" s="50"/>
      <c r="D5201" s="50"/>
      <c r="E5201" s="50" t="s">
        <v>3129</v>
      </c>
      <c r="F5201" s="50"/>
    </row>
    <row r="5202" spans="1:6">
      <c r="A5202" s="50" t="s">
        <v>6401</v>
      </c>
      <c r="B5202" s="50"/>
      <c r="C5202" s="50"/>
      <c r="D5202" s="50"/>
      <c r="E5202" s="50" t="s">
        <v>3129</v>
      </c>
      <c r="F5202" s="50"/>
    </row>
    <row r="5203" spans="1:6">
      <c r="A5203" s="50" t="s">
        <v>6402</v>
      </c>
      <c r="B5203" s="50"/>
      <c r="C5203" s="50"/>
      <c r="D5203" s="50"/>
      <c r="E5203" s="50" t="s">
        <v>3129</v>
      </c>
      <c r="F5203" s="50"/>
    </row>
    <row r="5204" spans="1:6">
      <c r="A5204" s="50" t="s">
        <v>6403</v>
      </c>
      <c r="B5204" s="50"/>
      <c r="C5204" s="50"/>
      <c r="D5204" s="50"/>
      <c r="E5204" s="50" t="s">
        <v>3129</v>
      </c>
      <c r="F5204" s="50"/>
    </row>
    <row r="5205" spans="1:6">
      <c r="A5205" s="50" t="s">
        <v>6404</v>
      </c>
      <c r="B5205" s="50"/>
      <c r="C5205" s="50"/>
      <c r="D5205" s="50"/>
      <c r="E5205" s="50" t="s">
        <v>3129</v>
      </c>
      <c r="F5205" s="50"/>
    </row>
    <row r="5206" spans="1:6">
      <c r="A5206" s="50" t="s">
        <v>6405</v>
      </c>
      <c r="B5206" s="50"/>
      <c r="C5206" s="50"/>
      <c r="D5206" s="50"/>
      <c r="E5206" s="50" t="s">
        <v>5135</v>
      </c>
      <c r="F5206" s="50"/>
    </row>
    <row r="5207" spans="1:6">
      <c r="A5207" s="50" t="s">
        <v>6406</v>
      </c>
      <c r="B5207" s="50"/>
      <c r="C5207" s="50"/>
      <c r="D5207" s="50"/>
      <c r="E5207" s="50" t="s">
        <v>5135</v>
      </c>
      <c r="F5207" s="50"/>
    </row>
    <row r="5208" spans="1:6">
      <c r="A5208" s="50" t="s">
        <v>6407</v>
      </c>
      <c r="B5208" s="50"/>
      <c r="C5208" s="50"/>
      <c r="D5208" s="50"/>
      <c r="E5208" s="50" t="s">
        <v>5135</v>
      </c>
      <c r="F5208" s="50"/>
    </row>
    <row r="5209" spans="1:6">
      <c r="A5209" s="50" t="s">
        <v>6408</v>
      </c>
      <c r="B5209" s="50"/>
      <c r="C5209" s="50"/>
      <c r="D5209" s="50"/>
      <c r="E5209" s="50" t="s">
        <v>3825</v>
      </c>
      <c r="F5209" s="50"/>
    </row>
    <row r="5210" spans="1:6">
      <c r="A5210" s="50" t="s">
        <v>6409</v>
      </c>
      <c r="B5210" s="50"/>
      <c r="C5210" s="50"/>
      <c r="D5210" s="50"/>
      <c r="E5210" s="50" t="s">
        <v>5135</v>
      </c>
      <c r="F5210" s="50"/>
    </row>
    <row r="5211" spans="1:6">
      <c r="A5211" s="50" t="s">
        <v>6410</v>
      </c>
      <c r="B5211" s="50"/>
      <c r="C5211" s="50"/>
      <c r="D5211" s="50"/>
      <c r="E5211" s="50" t="s">
        <v>5135</v>
      </c>
      <c r="F5211" s="50"/>
    </row>
    <row r="5212" spans="1:6">
      <c r="A5212" s="50" t="s">
        <v>6411</v>
      </c>
      <c r="B5212" s="50"/>
      <c r="C5212" s="50"/>
      <c r="D5212" s="50"/>
      <c r="E5212" s="50" t="s">
        <v>5135</v>
      </c>
      <c r="F5212" s="50"/>
    </row>
    <row r="5213" spans="1:6">
      <c r="A5213" s="50" t="s">
        <v>6412</v>
      </c>
      <c r="B5213" s="50"/>
      <c r="C5213" s="50"/>
      <c r="D5213" s="50"/>
      <c r="E5213" s="50" t="s">
        <v>3825</v>
      </c>
      <c r="F5213" s="50"/>
    </row>
    <row r="5214" spans="1:6">
      <c r="A5214" s="50" t="s">
        <v>6413</v>
      </c>
      <c r="B5214" s="50"/>
      <c r="C5214" s="50"/>
      <c r="D5214" s="50"/>
      <c r="E5214" s="50" t="s">
        <v>5135</v>
      </c>
      <c r="F5214" s="50"/>
    </row>
    <row r="5215" spans="1:6">
      <c r="A5215" s="50" t="s">
        <v>6414</v>
      </c>
      <c r="B5215" s="50"/>
      <c r="C5215" s="50"/>
      <c r="D5215" s="50"/>
      <c r="E5215" s="50" t="s">
        <v>5135</v>
      </c>
      <c r="F5215" s="50"/>
    </row>
    <row r="5216" spans="1:6">
      <c r="A5216" s="50" t="s">
        <v>6415</v>
      </c>
      <c r="B5216" s="50"/>
      <c r="C5216" s="50"/>
      <c r="D5216" s="50"/>
      <c r="E5216" s="50" t="s">
        <v>5135</v>
      </c>
      <c r="F5216" s="50"/>
    </row>
    <row r="5217" spans="1:6">
      <c r="A5217" s="50" t="s">
        <v>6416</v>
      </c>
      <c r="B5217" s="50"/>
      <c r="C5217" s="50"/>
      <c r="D5217" s="50"/>
      <c r="E5217" s="50" t="s">
        <v>3825</v>
      </c>
      <c r="F5217" s="50"/>
    </row>
    <row r="5218" spans="1:6">
      <c r="A5218" s="50" t="s">
        <v>6417</v>
      </c>
      <c r="B5218" s="50"/>
      <c r="C5218" s="50"/>
      <c r="D5218" s="50"/>
      <c r="E5218" s="50" t="s">
        <v>5135</v>
      </c>
      <c r="F5218" s="50"/>
    </row>
    <row r="5219" spans="1:6">
      <c r="A5219" s="50" t="s">
        <v>6418</v>
      </c>
      <c r="B5219" s="50"/>
      <c r="C5219" s="50"/>
      <c r="D5219" s="50"/>
      <c r="E5219" s="50" t="s">
        <v>5135</v>
      </c>
      <c r="F5219" s="50"/>
    </row>
    <row r="5220" spans="1:6">
      <c r="A5220" s="50" t="s">
        <v>6419</v>
      </c>
      <c r="B5220" s="50"/>
      <c r="C5220" s="50"/>
      <c r="D5220" s="50"/>
      <c r="E5220" s="50" t="s">
        <v>5135</v>
      </c>
      <c r="F5220" s="50"/>
    </row>
    <row r="5221" spans="1:6">
      <c r="A5221" s="50" t="s">
        <v>6420</v>
      </c>
      <c r="B5221" s="50"/>
      <c r="C5221" s="50"/>
      <c r="D5221" s="50"/>
      <c r="E5221" s="50" t="s">
        <v>5135</v>
      </c>
      <c r="F5221" s="50"/>
    </row>
    <row r="5222" spans="1:6">
      <c r="A5222" s="50" t="s">
        <v>6421</v>
      </c>
      <c r="B5222" s="50"/>
      <c r="C5222" s="50"/>
      <c r="D5222" s="50"/>
      <c r="E5222" s="50" t="s">
        <v>5135</v>
      </c>
      <c r="F5222" s="50"/>
    </row>
    <row r="5223" spans="1:6">
      <c r="A5223" s="50" t="s">
        <v>6422</v>
      </c>
      <c r="B5223" s="50"/>
      <c r="C5223" s="50"/>
      <c r="D5223" s="50"/>
      <c r="E5223" s="50" t="s">
        <v>5135</v>
      </c>
      <c r="F5223" s="50"/>
    </row>
    <row r="5224" spans="1:6">
      <c r="A5224" s="50" t="s">
        <v>6423</v>
      </c>
      <c r="B5224" s="50"/>
      <c r="C5224" s="50"/>
      <c r="D5224" s="50"/>
      <c r="E5224" s="50" t="s">
        <v>5135</v>
      </c>
      <c r="F5224" s="50"/>
    </row>
    <row r="5225" spans="1:6">
      <c r="A5225" s="50" t="s">
        <v>6424</v>
      </c>
      <c r="B5225" s="50"/>
      <c r="C5225" s="50"/>
      <c r="D5225" s="50"/>
      <c r="E5225" s="50" t="s">
        <v>3825</v>
      </c>
      <c r="F5225" s="50"/>
    </row>
    <row r="5226" spans="1:6">
      <c r="A5226" s="50" t="s">
        <v>6425</v>
      </c>
      <c r="B5226" s="50"/>
      <c r="C5226" s="50"/>
      <c r="D5226" s="50"/>
      <c r="E5226" s="50" t="s">
        <v>5135</v>
      </c>
      <c r="F5226" s="50"/>
    </row>
    <row r="5227" spans="1:6">
      <c r="A5227" s="50" t="s">
        <v>6426</v>
      </c>
      <c r="B5227" s="50"/>
      <c r="C5227" s="50"/>
      <c r="D5227" s="50"/>
      <c r="E5227" s="50" t="s">
        <v>5135</v>
      </c>
      <c r="F5227" s="50"/>
    </row>
    <row r="5228" spans="1:6">
      <c r="A5228" s="50" t="s">
        <v>6427</v>
      </c>
      <c r="B5228" s="50"/>
      <c r="C5228" s="50"/>
      <c r="D5228" s="50"/>
      <c r="E5228" s="50" t="s">
        <v>3825</v>
      </c>
      <c r="F5228" s="50"/>
    </row>
    <row r="5229" spans="1:6">
      <c r="A5229" s="50" t="s">
        <v>6428</v>
      </c>
      <c r="B5229" s="50"/>
      <c r="C5229" s="50"/>
      <c r="D5229" s="50"/>
      <c r="E5229" s="50" t="s">
        <v>5135</v>
      </c>
      <c r="F5229" s="50"/>
    </row>
    <row r="5230" spans="1:6">
      <c r="A5230" s="50" t="s">
        <v>6429</v>
      </c>
      <c r="B5230" s="50"/>
      <c r="C5230" s="50"/>
      <c r="D5230" s="50"/>
      <c r="E5230" s="50" t="s">
        <v>5135</v>
      </c>
      <c r="F5230" s="50"/>
    </row>
    <row r="5231" spans="1:6">
      <c r="A5231" s="50" t="s">
        <v>6430</v>
      </c>
      <c r="B5231" s="50"/>
      <c r="C5231" s="50"/>
      <c r="D5231" s="50"/>
      <c r="E5231" s="50" t="s">
        <v>5135</v>
      </c>
      <c r="F5231" s="50"/>
    </row>
    <row r="5232" spans="1:6">
      <c r="A5232" s="50" t="s">
        <v>6431</v>
      </c>
      <c r="B5232" s="50"/>
      <c r="C5232" s="50"/>
      <c r="D5232" s="50"/>
      <c r="E5232" s="50" t="s">
        <v>5135</v>
      </c>
      <c r="F5232" s="50"/>
    </row>
    <row r="5233" spans="1:6">
      <c r="A5233" s="50" t="s">
        <v>6432</v>
      </c>
      <c r="B5233" s="50"/>
      <c r="C5233" s="50"/>
      <c r="D5233" s="50"/>
      <c r="E5233" s="50" t="s">
        <v>5135</v>
      </c>
      <c r="F5233" s="50"/>
    </row>
    <row r="5234" spans="1:6">
      <c r="A5234" s="50" t="s">
        <v>6433</v>
      </c>
      <c r="B5234" s="50"/>
      <c r="C5234" s="50"/>
      <c r="D5234" s="50"/>
      <c r="E5234" s="50" t="s">
        <v>5135</v>
      </c>
      <c r="F5234" s="50"/>
    </row>
    <row r="5235" spans="1:6">
      <c r="A5235" s="50" t="s">
        <v>6434</v>
      </c>
      <c r="B5235" s="50"/>
      <c r="C5235" s="50"/>
      <c r="D5235" s="50"/>
      <c r="E5235" s="50" t="s">
        <v>5135</v>
      </c>
      <c r="F5235" s="50"/>
    </row>
    <row r="5236" spans="1:6">
      <c r="A5236" s="50" t="s">
        <v>6435</v>
      </c>
      <c r="B5236" s="50"/>
      <c r="C5236" s="50"/>
      <c r="D5236" s="50"/>
      <c r="E5236" s="50" t="s">
        <v>3825</v>
      </c>
      <c r="F5236" s="50"/>
    </row>
    <row r="5237" spans="1:6">
      <c r="A5237" s="50" t="s">
        <v>6436</v>
      </c>
      <c r="B5237" s="50"/>
      <c r="C5237" s="50"/>
      <c r="D5237" s="50"/>
      <c r="E5237" s="50" t="s">
        <v>5135</v>
      </c>
      <c r="F5237" s="50"/>
    </row>
    <row r="5238" spans="1:6">
      <c r="A5238" s="50" t="s">
        <v>6437</v>
      </c>
      <c r="B5238" s="50"/>
      <c r="C5238" s="50"/>
      <c r="D5238" s="50"/>
      <c r="E5238" s="50" t="s">
        <v>5135</v>
      </c>
      <c r="F5238" s="50"/>
    </row>
    <row r="5239" spans="1:6">
      <c r="A5239" s="50" t="s">
        <v>6438</v>
      </c>
      <c r="B5239" s="50"/>
      <c r="C5239" s="50"/>
      <c r="D5239" s="50"/>
      <c r="E5239" s="50" t="s">
        <v>5135</v>
      </c>
      <c r="F5239" s="50"/>
    </row>
    <row r="5240" spans="1:6">
      <c r="A5240" s="50" t="s">
        <v>6439</v>
      </c>
      <c r="B5240" s="50"/>
      <c r="C5240" s="50"/>
      <c r="D5240" s="50"/>
      <c r="E5240" s="50" t="s">
        <v>5135</v>
      </c>
      <c r="F5240" s="50"/>
    </row>
    <row r="5241" spans="1:6">
      <c r="A5241" s="50" t="s">
        <v>6440</v>
      </c>
      <c r="B5241" s="50"/>
      <c r="C5241" s="50"/>
      <c r="D5241" s="50"/>
      <c r="E5241" s="50" t="s">
        <v>5135</v>
      </c>
      <c r="F5241" s="50"/>
    </row>
    <row r="5242" spans="1:6">
      <c r="A5242" s="50" t="s">
        <v>6441</v>
      </c>
      <c r="B5242" s="50"/>
      <c r="C5242" s="50"/>
      <c r="D5242" s="50"/>
      <c r="E5242" s="50" t="s">
        <v>5135</v>
      </c>
      <c r="F5242" s="50"/>
    </row>
    <row r="5243" spans="1:6">
      <c r="A5243" s="50" t="s">
        <v>6442</v>
      </c>
      <c r="B5243" s="50"/>
      <c r="C5243" s="50"/>
      <c r="D5243" s="50"/>
      <c r="E5243" s="50" t="s">
        <v>3825</v>
      </c>
      <c r="F5243" s="50"/>
    </row>
    <row r="5244" spans="1:6">
      <c r="A5244" s="50" t="s">
        <v>6443</v>
      </c>
      <c r="B5244" s="50"/>
      <c r="C5244" s="50"/>
      <c r="D5244" s="50"/>
      <c r="E5244" s="50" t="s">
        <v>5135</v>
      </c>
      <c r="F5244" s="50"/>
    </row>
    <row r="5245" spans="1:6">
      <c r="A5245" s="50" t="s">
        <v>6444</v>
      </c>
      <c r="B5245" s="50"/>
      <c r="C5245" s="50"/>
      <c r="D5245" s="50"/>
      <c r="E5245" s="50" t="s">
        <v>5135</v>
      </c>
      <c r="F5245" s="50"/>
    </row>
    <row r="5246" spans="1:6">
      <c r="A5246" s="50" t="s">
        <v>6445</v>
      </c>
      <c r="B5246" s="50"/>
      <c r="C5246" s="50"/>
      <c r="D5246" s="50"/>
      <c r="E5246" s="50" t="s">
        <v>3825</v>
      </c>
      <c r="F5246" s="50"/>
    </row>
    <row r="5247" spans="1:6">
      <c r="A5247" s="50" t="s">
        <v>6446</v>
      </c>
      <c r="B5247" s="50"/>
      <c r="C5247" s="50"/>
      <c r="D5247" s="50"/>
      <c r="E5247" s="50" t="s">
        <v>5135</v>
      </c>
      <c r="F5247" s="50"/>
    </row>
    <row r="5248" spans="1:6">
      <c r="A5248" s="50" t="s">
        <v>6447</v>
      </c>
      <c r="B5248" s="50"/>
      <c r="C5248" s="50"/>
      <c r="D5248" s="50"/>
      <c r="E5248" s="50" t="s">
        <v>5135</v>
      </c>
      <c r="F5248" s="50"/>
    </row>
    <row r="5249" spans="1:6">
      <c r="A5249" s="50" t="s">
        <v>6448</v>
      </c>
      <c r="B5249" s="50"/>
      <c r="C5249" s="50"/>
      <c r="D5249" s="50"/>
      <c r="E5249" s="50" t="s">
        <v>5135</v>
      </c>
      <c r="F5249" s="50"/>
    </row>
    <row r="5250" spans="1:6">
      <c r="A5250" s="50" t="s">
        <v>6449</v>
      </c>
      <c r="B5250" s="50"/>
      <c r="C5250" s="50"/>
      <c r="D5250" s="50"/>
      <c r="E5250" s="50" t="s">
        <v>5135</v>
      </c>
      <c r="F5250" s="50"/>
    </row>
    <row r="5251" spans="1:6">
      <c r="A5251" s="50" t="s">
        <v>6450</v>
      </c>
      <c r="B5251" s="50"/>
      <c r="C5251" s="50"/>
      <c r="D5251" s="50"/>
      <c r="E5251" s="50" t="s">
        <v>5135</v>
      </c>
      <c r="F5251" s="50"/>
    </row>
    <row r="5252" spans="1:6">
      <c r="A5252" s="50" t="s">
        <v>6451</v>
      </c>
      <c r="B5252" s="50"/>
      <c r="C5252" s="50"/>
      <c r="D5252" s="50"/>
      <c r="E5252" s="50" t="s">
        <v>5135</v>
      </c>
      <c r="F5252" s="50"/>
    </row>
    <row r="5253" spans="1:6">
      <c r="A5253" s="50" t="s">
        <v>6452</v>
      </c>
      <c r="B5253" s="50"/>
      <c r="C5253" s="50"/>
      <c r="D5253" s="50"/>
      <c r="E5253" s="50" t="s">
        <v>3825</v>
      </c>
      <c r="F5253" s="50"/>
    </row>
    <row r="5254" spans="1:6">
      <c r="A5254" s="50" t="s">
        <v>6453</v>
      </c>
      <c r="B5254" s="50"/>
      <c r="C5254" s="50"/>
      <c r="D5254" s="50"/>
      <c r="E5254" s="50" t="s">
        <v>5135</v>
      </c>
      <c r="F5254" s="50"/>
    </row>
    <row r="5255" spans="1:6">
      <c r="A5255" s="50" t="s">
        <v>6454</v>
      </c>
      <c r="B5255" s="50"/>
      <c r="C5255" s="50"/>
      <c r="D5255" s="50"/>
      <c r="E5255" s="50" t="s">
        <v>3825</v>
      </c>
      <c r="F5255" s="50"/>
    </row>
    <row r="5256" spans="1:6">
      <c r="A5256" s="50" t="s">
        <v>6455</v>
      </c>
      <c r="B5256" s="50"/>
      <c r="C5256" s="50"/>
      <c r="D5256" s="50"/>
      <c r="E5256" s="50" t="s">
        <v>3825</v>
      </c>
      <c r="F5256" s="50"/>
    </row>
    <row r="5257" spans="1:6">
      <c r="A5257" s="50" t="s">
        <v>6456</v>
      </c>
      <c r="B5257" s="50"/>
      <c r="C5257" s="50"/>
      <c r="D5257" s="50"/>
      <c r="E5257" s="50" t="s">
        <v>5135</v>
      </c>
      <c r="F5257" s="50"/>
    </row>
    <row r="5258" spans="1:6">
      <c r="A5258" s="50" t="s">
        <v>6457</v>
      </c>
      <c r="B5258" s="50"/>
      <c r="C5258" s="50"/>
      <c r="D5258" s="50"/>
      <c r="E5258" s="50" t="s">
        <v>5135</v>
      </c>
      <c r="F5258" s="50"/>
    </row>
    <row r="5259" spans="1:6">
      <c r="A5259" s="50" t="s">
        <v>6458</v>
      </c>
      <c r="B5259" s="50"/>
      <c r="C5259" s="50"/>
      <c r="D5259" s="50"/>
      <c r="E5259" s="50" t="s">
        <v>5135</v>
      </c>
      <c r="F5259" s="50"/>
    </row>
    <row r="5260" spans="1:6">
      <c r="A5260" s="50" t="s">
        <v>6459</v>
      </c>
      <c r="B5260" s="50"/>
      <c r="C5260" s="50"/>
      <c r="D5260" s="50"/>
      <c r="E5260" s="50" t="s">
        <v>5135</v>
      </c>
      <c r="F5260" s="50"/>
    </row>
    <row r="5261" spans="1:6">
      <c r="A5261" s="50" t="s">
        <v>6460</v>
      </c>
      <c r="B5261" s="50"/>
      <c r="C5261" s="50"/>
      <c r="D5261" s="50"/>
      <c r="E5261" s="50" t="s">
        <v>5135</v>
      </c>
      <c r="F5261" s="50"/>
    </row>
    <row r="5262" spans="1:6">
      <c r="A5262" s="50" t="s">
        <v>6461</v>
      </c>
      <c r="B5262" s="50"/>
      <c r="C5262" s="50"/>
      <c r="D5262" s="50"/>
      <c r="E5262" s="50" t="s">
        <v>3825</v>
      </c>
      <c r="F5262" s="50"/>
    </row>
    <row r="5263" spans="1:6">
      <c r="A5263" s="50" t="s">
        <v>6462</v>
      </c>
      <c r="B5263" s="50"/>
      <c r="C5263" s="50"/>
      <c r="D5263" s="50"/>
      <c r="E5263" s="50" t="s">
        <v>5135</v>
      </c>
      <c r="F5263" s="50"/>
    </row>
    <row r="5264" spans="1:6">
      <c r="A5264" s="50" t="s">
        <v>6463</v>
      </c>
      <c r="B5264" s="50"/>
      <c r="C5264" s="50"/>
      <c r="D5264" s="50"/>
      <c r="E5264" s="50" t="s">
        <v>3825</v>
      </c>
      <c r="F5264" s="50"/>
    </row>
    <row r="5265" spans="1:6">
      <c r="A5265" s="50" t="s">
        <v>6464</v>
      </c>
      <c r="B5265" s="50"/>
      <c r="C5265" s="50"/>
      <c r="D5265" s="50"/>
      <c r="E5265" s="50" t="s">
        <v>3129</v>
      </c>
      <c r="F5265" s="50"/>
    </row>
    <row r="5266" spans="1:6">
      <c r="A5266" s="50" t="s">
        <v>6465</v>
      </c>
      <c r="B5266" s="50"/>
      <c r="C5266" s="50"/>
      <c r="D5266" s="50"/>
      <c r="E5266" s="50" t="s">
        <v>3825</v>
      </c>
      <c r="F5266" s="50"/>
    </row>
    <row r="5267" spans="1:6">
      <c r="A5267" s="50" t="s">
        <v>6466</v>
      </c>
      <c r="B5267" s="50"/>
      <c r="C5267" s="50"/>
      <c r="D5267" s="50"/>
      <c r="E5267" s="50" t="s">
        <v>3825</v>
      </c>
      <c r="F5267" s="50"/>
    </row>
    <row r="5268" spans="1:6">
      <c r="A5268" s="50" t="s">
        <v>6467</v>
      </c>
      <c r="B5268" s="50"/>
      <c r="C5268" s="50"/>
      <c r="D5268" s="50"/>
      <c r="E5268" s="50" t="s">
        <v>5135</v>
      </c>
      <c r="F5268" s="50"/>
    </row>
    <row r="5269" spans="1:6">
      <c r="A5269" s="50" t="s">
        <v>6468</v>
      </c>
      <c r="B5269" s="50"/>
      <c r="C5269" s="50"/>
      <c r="D5269" s="50"/>
      <c r="E5269" s="50" t="s">
        <v>3825</v>
      </c>
      <c r="F5269" s="50"/>
    </row>
    <row r="5270" spans="1:6">
      <c r="A5270" s="50" t="s">
        <v>6469</v>
      </c>
      <c r="B5270" s="50"/>
      <c r="C5270" s="50"/>
      <c r="D5270" s="50"/>
      <c r="E5270" s="50" t="s">
        <v>3825</v>
      </c>
      <c r="F5270" s="50"/>
    </row>
    <row r="5271" spans="1:6">
      <c r="A5271" s="50" t="s">
        <v>6470</v>
      </c>
      <c r="B5271" s="50"/>
      <c r="C5271" s="50"/>
      <c r="D5271" s="50"/>
      <c r="E5271" s="50" t="s">
        <v>4681</v>
      </c>
      <c r="F5271" s="50"/>
    </row>
    <row r="5272" spans="1:6">
      <c r="A5272" s="50" t="s">
        <v>6471</v>
      </c>
      <c r="B5272" s="50"/>
      <c r="C5272" s="50"/>
      <c r="D5272" s="50"/>
      <c r="E5272" s="50" t="s">
        <v>4681</v>
      </c>
      <c r="F5272" s="50"/>
    </row>
    <row r="5273" spans="1:6">
      <c r="A5273" s="50" t="s">
        <v>6472</v>
      </c>
      <c r="B5273" s="50"/>
      <c r="C5273" s="50"/>
      <c r="D5273" s="50"/>
      <c r="E5273" s="50" t="s">
        <v>4681</v>
      </c>
      <c r="F5273" s="50"/>
    </row>
    <row r="5274" spans="1:6">
      <c r="A5274" s="50" t="s">
        <v>6473</v>
      </c>
      <c r="B5274" s="50"/>
      <c r="C5274" s="50"/>
      <c r="D5274" s="50"/>
      <c r="E5274" s="50" t="s">
        <v>3825</v>
      </c>
      <c r="F5274" s="50"/>
    </row>
    <row r="5275" spans="1:6">
      <c r="A5275" s="50" t="s">
        <v>6474</v>
      </c>
      <c r="B5275" s="50"/>
      <c r="C5275" s="50"/>
      <c r="D5275" s="50"/>
      <c r="E5275" s="50" t="s">
        <v>3825</v>
      </c>
      <c r="F5275" s="50"/>
    </row>
    <row r="5276" spans="1:6">
      <c r="A5276" s="50" t="s">
        <v>6475</v>
      </c>
      <c r="B5276" s="50"/>
      <c r="C5276" s="50"/>
      <c r="D5276" s="50"/>
      <c r="E5276" s="50" t="s">
        <v>4681</v>
      </c>
      <c r="F5276" s="50"/>
    </row>
    <row r="5277" spans="1:6">
      <c r="A5277" s="50" t="s">
        <v>6476</v>
      </c>
      <c r="B5277" s="50"/>
      <c r="C5277" s="50"/>
      <c r="D5277" s="50"/>
      <c r="E5277" s="50" t="s">
        <v>4681</v>
      </c>
      <c r="F5277" s="50"/>
    </row>
    <row r="5278" spans="1:6">
      <c r="A5278" s="50" t="s">
        <v>6477</v>
      </c>
      <c r="B5278" s="50"/>
      <c r="C5278" s="50"/>
      <c r="D5278" s="50"/>
      <c r="E5278" s="50" t="s">
        <v>3825</v>
      </c>
      <c r="F5278" s="50"/>
    </row>
    <row r="5279" spans="1:6">
      <c r="A5279" s="50" t="s">
        <v>6478</v>
      </c>
      <c r="B5279" s="50"/>
      <c r="C5279" s="50"/>
      <c r="D5279" s="50"/>
      <c r="E5279" s="50" t="s">
        <v>4681</v>
      </c>
      <c r="F5279" s="50"/>
    </row>
    <row r="5280" spans="1:6">
      <c r="A5280" s="50" t="s">
        <v>6479</v>
      </c>
      <c r="B5280" s="50"/>
      <c r="C5280" s="50"/>
      <c r="D5280" s="50"/>
      <c r="E5280" s="50" t="s">
        <v>4681</v>
      </c>
      <c r="F5280" s="50"/>
    </row>
    <row r="5281" spans="1:6">
      <c r="A5281" s="50" t="s">
        <v>6480</v>
      </c>
      <c r="B5281" s="50"/>
      <c r="C5281" s="50"/>
      <c r="D5281" s="50"/>
      <c r="E5281" s="50" t="s">
        <v>4681</v>
      </c>
      <c r="F5281" s="50"/>
    </row>
    <row r="5282" spans="1:6">
      <c r="A5282" s="50" t="s">
        <v>6481</v>
      </c>
      <c r="B5282" s="50"/>
      <c r="C5282" s="50"/>
      <c r="D5282" s="50"/>
      <c r="E5282" s="50" t="s">
        <v>3825</v>
      </c>
      <c r="F5282" s="50"/>
    </row>
    <row r="5283" spans="1:6">
      <c r="A5283" s="50" t="s">
        <v>6482</v>
      </c>
      <c r="B5283" s="50"/>
      <c r="C5283" s="50"/>
      <c r="D5283" s="50"/>
      <c r="E5283" s="50" t="s">
        <v>4681</v>
      </c>
      <c r="F5283" s="50"/>
    </row>
    <row r="5284" spans="1:6">
      <c r="A5284" s="50" t="s">
        <v>6483</v>
      </c>
      <c r="B5284" s="50"/>
      <c r="C5284" s="50"/>
      <c r="D5284" s="50"/>
      <c r="E5284" s="50" t="s">
        <v>4681</v>
      </c>
      <c r="F5284" s="50"/>
    </row>
    <row r="5285" spans="1:6">
      <c r="A5285" s="50" t="s">
        <v>6484</v>
      </c>
      <c r="B5285" s="50"/>
      <c r="C5285" s="50"/>
      <c r="D5285" s="50"/>
      <c r="E5285" s="50" t="s">
        <v>4681</v>
      </c>
      <c r="F5285" s="50"/>
    </row>
    <row r="5286" spans="1:6">
      <c r="A5286" s="50" t="s">
        <v>6485</v>
      </c>
      <c r="B5286" s="50"/>
      <c r="C5286" s="50"/>
      <c r="D5286" s="50"/>
      <c r="E5286" s="50" t="s">
        <v>3825</v>
      </c>
      <c r="F5286" s="50"/>
    </row>
    <row r="5287" spans="1:6">
      <c r="A5287" s="50" t="s">
        <v>6486</v>
      </c>
      <c r="B5287" s="50"/>
      <c r="C5287" s="50"/>
      <c r="D5287" s="50"/>
      <c r="E5287" s="50" t="s">
        <v>3825</v>
      </c>
      <c r="F5287" s="50"/>
    </row>
    <row r="5288" spans="1:6">
      <c r="A5288" s="50" t="s">
        <v>6487</v>
      </c>
      <c r="B5288" s="50"/>
      <c r="C5288" s="50"/>
      <c r="D5288" s="50"/>
      <c r="E5288" s="50" t="s">
        <v>3825</v>
      </c>
      <c r="F5288" s="50"/>
    </row>
    <row r="5289" spans="1:6">
      <c r="A5289" s="50" t="s">
        <v>6488</v>
      </c>
      <c r="B5289" s="50"/>
      <c r="C5289" s="50"/>
      <c r="D5289" s="50"/>
      <c r="E5289" s="50" t="s">
        <v>3825</v>
      </c>
      <c r="F5289" s="50"/>
    </row>
    <row r="5290" spans="1:6">
      <c r="A5290" s="50" t="s">
        <v>6489</v>
      </c>
      <c r="B5290" s="50"/>
      <c r="C5290" s="50"/>
      <c r="D5290" s="50"/>
      <c r="E5290" s="50" t="s">
        <v>4681</v>
      </c>
      <c r="F5290" s="50"/>
    </row>
    <row r="5291" spans="1:6">
      <c r="A5291" s="50" t="s">
        <v>6490</v>
      </c>
      <c r="B5291" s="50"/>
      <c r="C5291" s="50"/>
      <c r="D5291" s="50"/>
      <c r="E5291" s="50" t="s">
        <v>3825</v>
      </c>
      <c r="F5291" s="50"/>
    </row>
    <row r="5292" spans="1:6">
      <c r="A5292" s="50" t="s">
        <v>6491</v>
      </c>
      <c r="B5292" s="50"/>
      <c r="C5292" s="50"/>
      <c r="D5292" s="50"/>
      <c r="E5292" s="50" t="s">
        <v>4681</v>
      </c>
      <c r="F5292" s="50"/>
    </row>
    <row r="5293" spans="1:6">
      <c r="A5293" s="50" t="s">
        <v>6492</v>
      </c>
      <c r="B5293" s="50"/>
      <c r="C5293" s="50"/>
      <c r="D5293" s="50"/>
      <c r="E5293" s="50" t="s">
        <v>4681</v>
      </c>
      <c r="F5293" s="50"/>
    </row>
    <row r="5294" spans="1:6">
      <c r="A5294" s="50" t="s">
        <v>6493</v>
      </c>
      <c r="B5294" s="50"/>
      <c r="C5294" s="50"/>
      <c r="D5294" s="50"/>
      <c r="E5294" s="50" t="s">
        <v>4681</v>
      </c>
      <c r="F5294" s="50"/>
    </row>
    <row r="5295" spans="1:6">
      <c r="A5295" s="50" t="s">
        <v>6494</v>
      </c>
      <c r="B5295" s="50"/>
      <c r="C5295" s="50"/>
      <c r="D5295" s="50"/>
      <c r="E5295" s="50" t="s">
        <v>3825</v>
      </c>
      <c r="F5295" s="50"/>
    </row>
    <row r="5296" spans="1:6">
      <c r="A5296" s="50" t="s">
        <v>6495</v>
      </c>
      <c r="B5296" s="50"/>
      <c r="C5296" s="50"/>
      <c r="D5296" s="50"/>
      <c r="E5296" s="50" t="s">
        <v>3825</v>
      </c>
      <c r="F5296" s="50"/>
    </row>
    <row r="5297" spans="1:6">
      <c r="A5297" s="50" t="s">
        <v>6496</v>
      </c>
      <c r="B5297" s="50"/>
      <c r="C5297" s="50"/>
      <c r="D5297" s="50"/>
      <c r="E5297" s="50" t="s">
        <v>3825</v>
      </c>
      <c r="F5297" s="50"/>
    </row>
    <row r="5298" spans="1:6">
      <c r="A5298" s="50" t="s">
        <v>6497</v>
      </c>
      <c r="B5298" s="50"/>
      <c r="C5298" s="50"/>
      <c r="D5298" s="50"/>
      <c r="E5298" s="50" t="s">
        <v>3825</v>
      </c>
      <c r="F5298" s="50"/>
    </row>
    <row r="5299" spans="1:6">
      <c r="A5299" s="50" t="s">
        <v>6498</v>
      </c>
      <c r="B5299" s="50"/>
      <c r="C5299" s="50"/>
      <c r="D5299" s="50"/>
      <c r="E5299" s="50" t="s">
        <v>4681</v>
      </c>
      <c r="F5299" s="50"/>
    </row>
    <row r="5300" spans="1:6">
      <c r="A5300" s="50" t="s">
        <v>6499</v>
      </c>
      <c r="B5300" s="50"/>
      <c r="C5300" s="50"/>
      <c r="D5300" s="50"/>
      <c r="E5300" s="50" t="s">
        <v>4681</v>
      </c>
      <c r="F5300" s="50"/>
    </row>
    <row r="5301" spans="1:6">
      <c r="A5301" s="50" t="s">
        <v>6500</v>
      </c>
      <c r="B5301" s="50"/>
      <c r="C5301" s="50"/>
      <c r="D5301" s="50"/>
      <c r="E5301" s="50" t="s">
        <v>2799</v>
      </c>
      <c r="F5301" s="50"/>
    </row>
    <row r="5302" spans="1:6">
      <c r="A5302" s="50" t="s">
        <v>6501</v>
      </c>
      <c r="B5302" s="50"/>
      <c r="C5302" s="50"/>
      <c r="D5302" s="50"/>
      <c r="E5302" s="50" t="s">
        <v>2799</v>
      </c>
      <c r="F5302" s="50"/>
    </row>
    <row r="5303" spans="1:6">
      <c r="A5303" s="50" t="s">
        <v>6502</v>
      </c>
      <c r="B5303" s="50"/>
      <c r="C5303" s="50"/>
      <c r="D5303" s="50"/>
      <c r="E5303" s="50" t="s">
        <v>2799</v>
      </c>
      <c r="F5303" s="50"/>
    </row>
    <row r="5304" spans="1:6">
      <c r="A5304" s="50" t="s">
        <v>6503</v>
      </c>
      <c r="B5304" s="50"/>
      <c r="C5304" s="50"/>
      <c r="D5304" s="50"/>
      <c r="E5304" s="50" t="s">
        <v>2799</v>
      </c>
      <c r="F5304" s="50"/>
    </row>
    <row r="5305" spans="1:6">
      <c r="A5305" s="50" t="s">
        <v>6504</v>
      </c>
      <c r="B5305" s="50"/>
      <c r="C5305" s="50"/>
      <c r="D5305" s="50"/>
      <c r="E5305" s="50" t="s">
        <v>2799</v>
      </c>
      <c r="F5305" s="50"/>
    </row>
    <row r="5306" spans="1:6">
      <c r="A5306" s="50" t="s">
        <v>6505</v>
      </c>
      <c r="B5306" s="50"/>
      <c r="C5306" s="50"/>
      <c r="D5306" s="50"/>
      <c r="E5306" s="50" t="s">
        <v>2799</v>
      </c>
      <c r="F5306" s="50"/>
    </row>
    <row r="5307" spans="1:6">
      <c r="A5307" s="50" t="s">
        <v>6506</v>
      </c>
      <c r="B5307" s="50"/>
      <c r="C5307" s="50"/>
      <c r="D5307" s="50"/>
      <c r="E5307" s="50" t="s">
        <v>2799</v>
      </c>
      <c r="F5307" s="50"/>
    </row>
    <row r="5308" spans="1:6">
      <c r="A5308" s="50" t="s">
        <v>6507</v>
      </c>
      <c r="B5308" s="50"/>
      <c r="C5308" s="50"/>
      <c r="D5308" s="50"/>
      <c r="E5308" s="50" t="s">
        <v>2799</v>
      </c>
      <c r="F5308" s="50"/>
    </row>
    <row r="5309" spans="1:6">
      <c r="A5309" s="50" t="s">
        <v>6508</v>
      </c>
      <c r="B5309" s="50"/>
      <c r="C5309" s="50"/>
      <c r="D5309" s="50"/>
      <c r="E5309" s="50" t="s">
        <v>5135</v>
      </c>
      <c r="F5309" s="50"/>
    </row>
    <row r="5310" spans="1:6">
      <c r="A5310" s="50" t="s">
        <v>6509</v>
      </c>
      <c r="B5310" s="50"/>
      <c r="C5310" s="50"/>
      <c r="D5310" s="50"/>
      <c r="E5310" s="50" t="s">
        <v>5135</v>
      </c>
      <c r="F5310" s="50"/>
    </row>
    <row r="5311" spans="1:6">
      <c r="A5311" s="50" t="s">
        <v>6510</v>
      </c>
      <c r="B5311" s="50"/>
      <c r="C5311" s="50"/>
      <c r="D5311" s="50"/>
      <c r="E5311" s="50" t="s">
        <v>5135</v>
      </c>
      <c r="F5311" s="50"/>
    </row>
    <row r="5312" spans="1:6">
      <c r="A5312" s="50" t="s">
        <v>6511</v>
      </c>
      <c r="B5312" s="50"/>
      <c r="C5312" s="50"/>
      <c r="D5312" s="50"/>
      <c r="E5312" s="50" t="s">
        <v>3129</v>
      </c>
      <c r="F5312" s="50"/>
    </row>
    <row r="5313" spans="1:6">
      <c r="A5313" s="50" t="s">
        <v>6512</v>
      </c>
      <c r="B5313" s="50"/>
      <c r="C5313" s="50"/>
      <c r="D5313" s="50"/>
      <c r="E5313" s="50" t="s">
        <v>5135</v>
      </c>
      <c r="F5313" s="50"/>
    </row>
    <row r="5314" spans="1:6">
      <c r="A5314" s="50" t="s">
        <v>6513</v>
      </c>
      <c r="B5314" s="50"/>
      <c r="C5314" s="50"/>
      <c r="D5314" s="50"/>
      <c r="E5314" s="50" t="s">
        <v>5135</v>
      </c>
      <c r="F5314" s="50"/>
    </row>
    <row r="5315" spans="1:6">
      <c r="A5315" s="50" t="s">
        <v>6514</v>
      </c>
      <c r="B5315" s="50"/>
      <c r="C5315" s="50"/>
      <c r="D5315" s="50"/>
      <c r="E5315" s="50" t="s">
        <v>5135</v>
      </c>
      <c r="F5315" s="50"/>
    </row>
    <row r="5316" spans="1:6">
      <c r="A5316" s="50" t="s">
        <v>6515</v>
      </c>
      <c r="B5316" s="50"/>
      <c r="C5316" s="50"/>
      <c r="D5316" s="50"/>
      <c r="E5316" s="50" t="s">
        <v>5135</v>
      </c>
      <c r="F5316" s="50"/>
    </row>
    <row r="5317" spans="1:6">
      <c r="A5317" s="50" t="s">
        <v>6516</v>
      </c>
      <c r="B5317" s="50"/>
      <c r="C5317" s="50"/>
      <c r="D5317" s="50"/>
      <c r="E5317" s="50" t="s">
        <v>5135</v>
      </c>
      <c r="F5317" s="50"/>
    </row>
    <row r="5318" spans="1:6">
      <c r="A5318" s="50" t="s">
        <v>6517</v>
      </c>
      <c r="B5318" s="50"/>
      <c r="C5318" s="50"/>
      <c r="D5318" s="50"/>
      <c r="E5318" s="50" t="s">
        <v>5135</v>
      </c>
      <c r="F5318" s="50"/>
    </row>
    <row r="5319" spans="1:6">
      <c r="A5319" s="50" t="s">
        <v>6518</v>
      </c>
      <c r="B5319" s="50"/>
      <c r="C5319" s="50"/>
      <c r="D5319" s="50"/>
      <c r="E5319" s="50" t="s">
        <v>5135</v>
      </c>
      <c r="F5319" s="50"/>
    </row>
    <row r="5320" spans="1:6">
      <c r="A5320" s="50" t="s">
        <v>6519</v>
      </c>
      <c r="B5320" s="50"/>
      <c r="C5320" s="50"/>
      <c r="D5320" s="50"/>
      <c r="E5320" s="50" t="s">
        <v>5135</v>
      </c>
      <c r="F5320" s="50"/>
    </row>
    <row r="5321" spans="1:6">
      <c r="A5321" s="50" t="s">
        <v>6520</v>
      </c>
      <c r="B5321" s="50"/>
      <c r="C5321" s="50"/>
      <c r="D5321" s="50"/>
      <c r="E5321" s="50" t="s">
        <v>5135</v>
      </c>
      <c r="F5321" s="50"/>
    </row>
    <row r="5322" spans="1:6">
      <c r="A5322" s="50" t="s">
        <v>6521</v>
      </c>
      <c r="B5322" s="50"/>
      <c r="C5322" s="50"/>
      <c r="D5322" s="50"/>
      <c r="E5322" s="50" t="s">
        <v>5135</v>
      </c>
      <c r="F5322" s="50"/>
    </row>
    <row r="5323" spans="1:6">
      <c r="A5323" s="50" t="s">
        <v>6522</v>
      </c>
      <c r="B5323" s="50"/>
      <c r="C5323" s="50"/>
      <c r="D5323" s="50"/>
      <c r="E5323" s="50" t="s">
        <v>5135</v>
      </c>
      <c r="F5323" s="50"/>
    </row>
    <row r="5324" spans="1:6">
      <c r="A5324" s="50" t="s">
        <v>6523</v>
      </c>
      <c r="B5324" s="50"/>
      <c r="C5324" s="50"/>
      <c r="D5324" s="50"/>
      <c r="E5324" s="50" t="s">
        <v>5135</v>
      </c>
      <c r="F5324" s="50"/>
    </row>
    <row r="5325" spans="1:6">
      <c r="A5325" s="50" t="s">
        <v>6524</v>
      </c>
      <c r="B5325" s="50"/>
      <c r="C5325" s="50"/>
      <c r="D5325" s="50"/>
      <c r="E5325" s="50" t="s">
        <v>5135</v>
      </c>
      <c r="F5325" s="50"/>
    </row>
    <row r="5326" spans="1:6">
      <c r="A5326" s="50" t="s">
        <v>6525</v>
      </c>
      <c r="B5326" s="50"/>
      <c r="C5326" s="50"/>
      <c r="D5326" s="50"/>
      <c r="E5326" s="50" t="s">
        <v>5135</v>
      </c>
      <c r="F5326" s="50"/>
    </row>
    <row r="5327" spans="1:6">
      <c r="A5327" s="50" t="s">
        <v>6526</v>
      </c>
      <c r="B5327" s="50"/>
      <c r="C5327" s="50"/>
      <c r="D5327" s="50"/>
      <c r="E5327" s="50" t="s">
        <v>2799</v>
      </c>
      <c r="F5327" s="50"/>
    </row>
    <row r="5328" spans="1:6">
      <c r="A5328" s="50" t="s">
        <v>6527</v>
      </c>
      <c r="B5328" s="50"/>
      <c r="C5328" s="50"/>
      <c r="D5328" s="50"/>
      <c r="E5328" s="50" t="s">
        <v>5135</v>
      </c>
      <c r="F5328" s="50"/>
    </row>
    <row r="5329" spans="1:6">
      <c r="A5329" s="50" t="s">
        <v>6528</v>
      </c>
      <c r="B5329" s="50"/>
      <c r="C5329" s="50"/>
      <c r="D5329" s="50"/>
      <c r="E5329" s="50" t="s">
        <v>3129</v>
      </c>
      <c r="F5329" s="50"/>
    </row>
    <row r="5330" spans="1:6">
      <c r="A5330" s="50" t="s">
        <v>6529</v>
      </c>
      <c r="B5330" s="50"/>
      <c r="C5330" s="50"/>
      <c r="D5330" s="50"/>
      <c r="E5330" s="50" t="s">
        <v>2799</v>
      </c>
      <c r="F5330" s="50"/>
    </row>
    <row r="5331" spans="1:6">
      <c r="A5331" s="50" t="s">
        <v>6530</v>
      </c>
      <c r="B5331" s="50"/>
      <c r="C5331" s="50"/>
      <c r="D5331" s="50"/>
      <c r="E5331" s="50" t="s">
        <v>5135</v>
      </c>
      <c r="F5331" s="50"/>
    </row>
    <row r="5332" spans="1:6">
      <c r="A5332" s="50" t="s">
        <v>6531</v>
      </c>
      <c r="B5332" s="50"/>
      <c r="C5332" s="50"/>
      <c r="D5332" s="50"/>
      <c r="E5332" s="50" t="s">
        <v>5135</v>
      </c>
      <c r="F5332" s="50"/>
    </row>
    <row r="5333" spans="1:6">
      <c r="A5333" s="50" t="s">
        <v>6532</v>
      </c>
      <c r="B5333" s="50"/>
      <c r="C5333" s="50"/>
      <c r="D5333" s="50"/>
      <c r="E5333" s="50" t="s">
        <v>5135</v>
      </c>
      <c r="F5333" s="50"/>
    </row>
    <row r="5334" spans="1:6">
      <c r="A5334" s="50" t="s">
        <v>6533</v>
      </c>
      <c r="B5334" s="50"/>
      <c r="C5334" s="50"/>
      <c r="D5334" s="50"/>
      <c r="E5334" s="50" t="s">
        <v>5135</v>
      </c>
      <c r="F5334" s="50"/>
    </row>
    <row r="5335" spans="1:6">
      <c r="A5335" s="50" t="s">
        <v>6534</v>
      </c>
      <c r="B5335" s="50"/>
      <c r="C5335" s="50"/>
      <c r="D5335" s="50"/>
      <c r="E5335" s="50" t="s">
        <v>5135</v>
      </c>
      <c r="F5335" s="50"/>
    </row>
    <row r="5336" spans="1:6">
      <c r="A5336" s="50" t="s">
        <v>6535</v>
      </c>
      <c r="B5336" s="50"/>
      <c r="C5336" s="50"/>
      <c r="D5336" s="50"/>
      <c r="E5336" s="50" t="s">
        <v>5135</v>
      </c>
      <c r="F5336" s="50"/>
    </row>
    <row r="5337" spans="1:6">
      <c r="A5337" s="50" t="s">
        <v>6536</v>
      </c>
      <c r="B5337" s="50"/>
      <c r="C5337" s="50"/>
      <c r="D5337" s="50"/>
      <c r="E5337" s="50" t="s">
        <v>3129</v>
      </c>
      <c r="F5337" s="50"/>
    </row>
    <row r="5338" spans="1:6">
      <c r="A5338" s="50" t="s">
        <v>6537</v>
      </c>
      <c r="B5338" s="50"/>
      <c r="C5338" s="50"/>
      <c r="D5338" s="50"/>
      <c r="E5338" s="50" t="s">
        <v>5135</v>
      </c>
      <c r="F5338" s="50"/>
    </row>
    <row r="5339" spans="1:6">
      <c r="A5339" s="50" t="s">
        <v>6538</v>
      </c>
      <c r="B5339" s="50"/>
      <c r="C5339" s="50"/>
      <c r="D5339" s="50"/>
      <c r="E5339" s="50" t="s">
        <v>5135</v>
      </c>
      <c r="F5339" s="50"/>
    </row>
    <row r="5340" spans="1:6">
      <c r="A5340" s="50" t="s">
        <v>6539</v>
      </c>
      <c r="B5340" s="50"/>
      <c r="C5340" s="50"/>
      <c r="D5340" s="50"/>
      <c r="E5340" s="50" t="s">
        <v>5135</v>
      </c>
      <c r="F5340" s="50"/>
    </row>
    <row r="5341" spans="1:6">
      <c r="A5341" s="50" t="s">
        <v>6540</v>
      </c>
      <c r="B5341" s="50"/>
      <c r="C5341" s="50"/>
      <c r="D5341" s="50"/>
      <c r="E5341" s="50" t="s">
        <v>5135</v>
      </c>
      <c r="F5341" s="50"/>
    </row>
    <row r="5342" spans="1:6">
      <c r="A5342" s="50" t="s">
        <v>6541</v>
      </c>
      <c r="B5342" s="50"/>
      <c r="C5342" s="50"/>
      <c r="D5342" s="50"/>
      <c r="E5342" s="50" t="s">
        <v>5135</v>
      </c>
      <c r="F5342" s="50"/>
    </row>
    <row r="5343" spans="1:6">
      <c r="A5343" s="50" t="s">
        <v>6542</v>
      </c>
      <c r="B5343" s="50"/>
      <c r="C5343" s="50"/>
      <c r="D5343" s="50"/>
      <c r="E5343" s="50" t="s">
        <v>5135</v>
      </c>
      <c r="F5343" s="50"/>
    </row>
    <row r="5344" spans="1:6">
      <c r="A5344" s="50" t="s">
        <v>6543</v>
      </c>
      <c r="B5344" s="50"/>
      <c r="C5344" s="50"/>
      <c r="D5344" s="50"/>
      <c r="E5344" s="50" t="s">
        <v>5135</v>
      </c>
      <c r="F5344" s="50"/>
    </row>
    <row r="5345" spans="1:6">
      <c r="A5345" s="50" t="s">
        <v>6544</v>
      </c>
      <c r="B5345" s="50"/>
      <c r="C5345" s="50"/>
      <c r="D5345" s="50"/>
      <c r="E5345" s="50" t="s">
        <v>5135</v>
      </c>
      <c r="F5345" s="50"/>
    </row>
    <row r="5346" spans="1:6">
      <c r="A5346" s="50" t="s">
        <v>6545</v>
      </c>
      <c r="B5346" s="50"/>
      <c r="C5346" s="50"/>
      <c r="D5346" s="50"/>
      <c r="E5346" s="50" t="s">
        <v>5135</v>
      </c>
      <c r="F5346" s="50"/>
    </row>
    <row r="5347" spans="1:6">
      <c r="A5347" s="50" t="s">
        <v>6546</v>
      </c>
      <c r="B5347" s="50"/>
      <c r="C5347" s="50"/>
      <c r="D5347" s="50"/>
      <c r="E5347" s="50" t="s">
        <v>3825</v>
      </c>
      <c r="F5347" s="50"/>
    </row>
    <row r="5348" spans="1:6">
      <c r="A5348" s="50" t="s">
        <v>6547</v>
      </c>
      <c r="B5348" s="50"/>
      <c r="C5348" s="50"/>
      <c r="D5348" s="50"/>
      <c r="E5348" s="50" t="s">
        <v>3825</v>
      </c>
      <c r="F5348" s="50"/>
    </row>
    <row r="5349" spans="1:6">
      <c r="A5349" s="50" t="s">
        <v>6548</v>
      </c>
      <c r="B5349" s="50"/>
      <c r="C5349" s="50"/>
      <c r="D5349" s="50"/>
      <c r="E5349" s="50" t="s">
        <v>3825</v>
      </c>
      <c r="F5349" s="50"/>
    </row>
    <row r="5350" spans="1:6">
      <c r="A5350" s="50" t="s">
        <v>6549</v>
      </c>
      <c r="B5350" s="50"/>
      <c r="C5350" s="50"/>
      <c r="D5350" s="50"/>
      <c r="E5350" s="50" t="s">
        <v>3825</v>
      </c>
      <c r="F5350" s="50"/>
    </row>
    <row r="5351" spans="1:6">
      <c r="A5351" s="50" t="s">
        <v>6550</v>
      </c>
      <c r="B5351" s="50"/>
      <c r="C5351" s="50"/>
      <c r="D5351" s="50"/>
      <c r="E5351" s="50" t="s">
        <v>3825</v>
      </c>
      <c r="F5351" s="50"/>
    </row>
    <row r="5352" spans="1:6">
      <c r="A5352" s="50" t="s">
        <v>6551</v>
      </c>
      <c r="B5352" s="50"/>
      <c r="C5352" s="50"/>
      <c r="D5352" s="50"/>
      <c r="E5352" s="50" t="s">
        <v>3825</v>
      </c>
      <c r="F5352" s="50"/>
    </row>
    <row r="5353" spans="1:6">
      <c r="A5353" s="50" t="s">
        <v>6552</v>
      </c>
      <c r="B5353" s="50"/>
      <c r="C5353" s="50"/>
      <c r="D5353" s="50"/>
      <c r="E5353" s="50" t="s">
        <v>3825</v>
      </c>
      <c r="F5353" s="50"/>
    </row>
    <row r="5354" spans="1:6">
      <c r="A5354" s="50" t="s">
        <v>6553</v>
      </c>
      <c r="B5354" s="50"/>
      <c r="C5354" s="50"/>
      <c r="D5354" s="50"/>
      <c r="E5354" s="50" t="s">
        <v>3825</v>
      </c>
      <c r="F5354" s="50"/>
    </row>
    <row r="5355" spans="1:6">
      <c r="A5355" s="50" t="s">
        <v>6554</v>
      </c>
      <c r="B5355" s="50"/>
      <c r="C5355" s="50"/>
      <c r="D5355" s="50"/>
      <c r="E5355" s="50" t="s">
        <v>3825</v>
      </c>
      <c r="F5355" s="50"/>
    </row>
    <row r="5356" spans="1:6">
      <c r="A5356" s="50" t="s">
        <v>6555</v>
      </c>
      <c r="B5356" s="50"/>
      <c r="C5356" s="50"/>
      <c r="D5356" s="50"/>
      <c r="E5356" s="50" t="s">
        <v>3825</v>
      </c>
      <c r="F5356" s="50"/>
    </row>
    <row r="5357" spans="1:6">
      <c r="A5357" s="50" t="s">
        <v>6556</v>
      </c>
      <c r="B5357" s="50"/>
      <c r="C5357" s="50"/>
      <c r="D5357" s="50"/>
      <c r="E5357" s="50" t="s">
        <v>3825</v>
      </c>
      <c r="F5357" s="50"/>
    </row>
    <row r="5358" spans="1:6">
      <c r="A5358" s="50" t="s">
        <v>6557</v>
      </c>
      <c r="B5358" s="50"/>
      <c r="C5358" s="50"/>
      <c r="D5358" s="50"/>
      <c r="E5358" s="50" t="s">
        <v>3825</v>
      </c>
      <c r="F5358" s="50"/>
    </row>
    <row r="5359" spans="1:6">
      <c r="A5359" s="50" t="s">
        <v>6558</v>
      </c>
      <c r="B5359" s="50"/>
      <c r="C5359" s="50"/>
      <c r="D5359" s="50"/>
      <c r="E5359" s="50" t="s">
        <v>3825</v>
      </c>
      <c r="F5359" s="50"/>
    </row>
    <row r="5360" spans="1:6">
      <c r="A5360" s="50" t="s">
        <v>6559</v>
      </c>
      <c r="B5360" s="50"/>
      <c r="C5360" s="50"/>
      <c r="D5360" s="50"/>
      <c r="E5360" s="50" t="s">
        <v>3825</v>
      </c>
      <c r="F5360" s="50"/>
    </row>
    <row r="5361" spans="1:6">
      <c r="A5361" s="50" t="s">
        <v>6560</v>
      </c>
      <c r="B5361" s="50"/>
      <c r="C5361" s="50"/>
      <c r="D5361" s="50"/>
      <c r="E5361" s="50" t="s">
        <v>3825</v>
      </c>
      <c r="F5361" s="50"/>
    </row>
    <row r="5362" spans="1:6">
      <c r="A5362" s="50" t="s">
        <v>6561</v>
      </c>
      <c r="B5362" s="50"/>
      <c r="C5362" s="50"/>
      <c r="D5362" s="50"/>
      <c r="E5362" s="50" t="s">
        <v>3825</v>
      </c>
      <c r="F5362" s="50"/>
    </row>
    <row r="5363" spans="1:6">
      <c r="A5363" s="50" t="s">
        <v>6562</v>
      </c>
      <c r="B5363" s="50"/>
      <c r="C5363" s="50"/>
      <c r="D5363" s="50"/>
      <c r="E5363" s="50" t="s">
        <v>3825</v>
      </c>
      <c r="F5363" s="50"/>
    </row>
    <row r="5364" spans="1:6">
      <c r="A5364" s="50" t="s">
        <v>6563</v>
      </c>
      <c r="B5364" s="50"/>
      <c r="C5364" s="50"/>
      <c r="D5364" s="50"/>
      <c r="E5364" s="50" t="s">
        <v>3825</v>
      </c>
      <c r="F5364" s="50"/>
    </row>
    <row r="5365" spans="1:6">
      <c r="A5365" s="50" t="s">
        <v>6564</v>
      </c>
      <c r="B5365" s="50"/>
      <c r="C5365" s="50"/>
      <c r="D5365" s="50"/>
      <c r="E5365" s="50" t="s">
        <v>3825</v>
      </c>
      <c r="F5365" s="50"/>
    </row>
    <row r="5366" spans="1:6">
      <c r="A5366" s="50" t="s">
        <v>6565</v>
      </c>
      <c r="B5366" s="50"/>
      <c r="C5366" s="50"/>
      <c r="D5366" s="50"/>
      <c r="E5366" s="50" t="s">
        <v>3825</v>
      </c>
      <c r="F5366" s="50"/>
    </row>
    <row r="5367" spans="1:6">
      <c r="A5367" s="50" t="s">
        <v>6566</v>
      </c>
      <c r="B5367" s="50"/>
      <c r="C5367" s="50"/>
      <c r="D5367" s="50"/>
      <c r="E5367" s="50" t="s">
        <v>3825</v>
      </c>
      <c r="F5367" s="50"/>
    </row>
    <row r="5368" spans="1:6">
      <c r="A5368" s="50" t="s">
        <v>6567</v>
      </c>
      <c r="B5368" s="50"/>
      <c r="C5368" s="50"/>
      <c r="D5368" s="50"/>
      <c r="E5368" s="50" t="s">
        <v>3825</v>
      </c>
      <c r="F5368" s="50"/>
    </row>
    <row r="5369" spans="1:6">
      <c r="A5369" s="50" t="s">
        <v>6568</v>
      </c>
      <c r="B5369" s="50"/>
      <c r="C5369" s="50"/>
      <c r="D5369" s="50"/>
      <c r="E5369" s="50" t="s">
        <v>3825</v>
      </c>
      <c r="F5369" s="50"/>
    </row>
    <row r="5370" spans="1:6">
      <c r="A5370" s="50" t="s">
        <v>6569</v>
      </c>
      <c r="B5370" s="50"/>
      <c r="C5370" s="50"/>
      <c r="D5370" s="50"/>
      <c r="E5370" s="50" t="s">
        <v>3825</v>
      </c>
      <c r="F5370" s="50"/>
    </row>
    <row r="5371" spans="1:6">
      <c r="A5371" s="50" t="s">
        <v>6570</v>
      </c>
      <c r="B5371" s="50"/>
      <c r="C5371" s="50"/>
      <c r="D5371" s="50"/>
      <c r="E5371" s="50" t="s">
        <v>3825</v>
      </c>
      <c r="F5371" s="50"/>
    </row>
    <row r="5372" spans="1:6">
      <c r="A5372" s="50" t="s">
        <v>6571</v>
      </c>
      <c r="B5372" s="50"/>
      <c r="C5372" s="50"/>
      <c r="D5372" s="50"/>
      <c r="E5372" s="50" t="s">
        <v>3825</v>
      </c>
      <c r="F5372" s="50"/>
    </row>
    <row r="5373" spans="1:6">
      <c r="A5373" s="50" t="s">
        <v>6572</v>
      </c>
      <c r="B5373" s="50"/>
      <c r="C5373" s="50"/>
      <c r="D5373" s="50"/>
      <c r="E5373" s="50" t="s">
        <v>3825</v>
      </c>
      <c r="F5373" s="50"/>
    </row>
    <row r="5374" spans="1:6">
      <c r="A5374" s="50" t="s">
        <v>6573</v>
      </c>
      <c r="B5374" s="50"/>
      <c r="C5374" s="50"/>
      <c r="D5374" s="50"/>
      <c r="E5374" s="50" t="s">
        <v>3825</v>
      </c>
      <c r="F5374" s="50"/>
    </row>
    <row r="5375" spans="1:6">
      <c r="A5375" s="50" t="s">
        <v>6574</v>
      </c>
      <c r="B5375" s="50"/>
      <c r="C5375" s="50"/>
      <c r="D5375" s="50"/>
      <c r="E5375" s="50" t="s">
        <v>3825</v>
      </c>
      <c r="F5375" s="50"/>
    </row>
    <row r="5376" spans="1:6">
      <c r="A5376" s="50" t="s">
        <v>6575</v>
      </c>
      <c r="B5376" s="50"/>
      <c r="C5376" s="50"/>
      <c r="D5376" s="50"/>
      <c r="E5376" s="50" t="s">
        <v>3825</v>
      </c>
      <c r="F5376" s="50"/>
    </row>
    <row r="5377" spans="1:6">
      <c r="A5377" s="50" t="s">
        <v>6576</v>
      </c>
      <c r="B5377" s="50"/>
      <c r="C5377" s="50"/>
      <c r="D5377" s="50"/>
      <c r="E5377" s="50" t="s">
        <v>3825</v>
      </c>
      <c r="F5377" s="50"/>
    </row>
    <row r="5378" spans="1:6">
      <c r="A5378" s="50" t="s">
        <v>6577</v>
      </c>
      <c r="B5378" s="50"/>
      <c r="C5378" s="50"/>
      <c r="D5378" s="50"/>
      <c r="E5378" s="50" t="s">
        <v>3825</v>
      </c>
      <c r="F5378" s="50"/>
    </row>
    <row r="5379" spans="1:6">
      <c r="A5379" s="50" t="s">
        <v>6578</v>
      </c>
      <c r="B5379" s="50"/>
      <c r="C5379" s="50"/>
      <c r="D5379" s="50"/>
      <c r="E5379" s="50" t="s">
        <v>3825</v>
      </c>
      <c r="F5379" s="50"/>
    </row>
    <row r="5380" spans="1:6">
      <c r="A5380" s="50" t="s">
        <v>6579</v>
      </c>
      <c r="B5380" s="50"/>
      <c r="C5380" s="50"/>
      <c r="D5380" s="50"/>
      <c r="E5380" s="50" t="s">
        <v>3825</v>
      </c>
      <c r="F5380" s="50"/>
    </row>
    <row r="5381" spans="1:6">
      <c r="A5381" s="50" t="s">
        <v>6580</v>
      </c>
      <c r="B5381" s="50"/>
      <c r="C5381" s="50"/>
      <c r="D5381" s="50"/>
      <c r="E5381" s="50" t="s">
        <v>3825</v>
      </c>
      <c r="F5381" s="50"/>
    </row>
    <row r="5382" spans="1:6">
      <c r="A5382" s="50" t="s">
        <v>6581</v>
      </c>
      <c r="B5382" s="50"/>
      <c r="C5382" s="50"/>
      <c r="D5382" s="50"/>
      <c r="E5382" s="50" t="s">
        <v>3825</v>
      </c>
      <c r="F5382" s="50"/>
    </row>
    <row r="5383" spans="1:6">
      <c r="A5383" s="50" t="s">
        <v>6582</v>
      </c>
      <c r="B5383" s="50"/>
      <c r="C5383" s="50"/>
      <c r="D5383" s="50"/>
      <c r="E5383" s="50" t="s">
        <v>3825</v>
      </c>
      <c r="F5383" s="50"/>
    </row>
    <row r="5384" spans="1:6">
      <c r="A5384" s="50" t="s">
        <v>6583</v>
      </c>
      <c r="B5384" s="50"/>
      <c r="C5384" s="50"/>
      <c r="D5384" s="50"/>
      <c r="E5384" s="50" t="s">
        <v>3825</v>
      </c>
      <c r="F5384" s="50"/>
    </row>
    <row r="5385" spans="1:6">
      <c r="A5385" s="50" t="s">
        <v>6584</v>
      </c>
      <c r="B5385" s="50"/>
      <c r="C5385" s="50"/>
      <c r="D5385" s="50"/>
      <c r="E5385" s="50" t="s">
        <v>3825</v>
      </c>
      <c r="F5385" s="50"/>
    </row>
    <row r="5386" spans="1:6">
      <c r="A5386" s="50" t="s">
        <v>6585</v>
      </c>
      <c r="B5386" s="50"/>
      <c r="C5386" s="50"/>
      <c r="D5386" s="50"/>
      <c r="E5386" s="50" t="s">
        <v>3825</v>
      </c>
      <c r="F5386" s="50"/>
    </row>
    <row r="5387" spans="1:6">
      <c r="A5387" s="50" t="s">
        <v>6586</v>
      </c>
      <c r="B5387" s="50"/>
      <c r="C5387" s="50"/>
      <c r="D5387" s="50"/>
      <c r="E5387" s="50" t="s">
        <v>3825</v>
      </c>
      <c r="F5387" s="50"/>
    </row>
    <row r="5388" spans="1:6">
      <c r="A5388" s="50" t="s">
        <v>6587</v>
      </c>
      <c r="B5388" s="50"/>
      <c r="C5388" s="50"/>
      <c r="D5388" s="50"/>
      <c r="E5388" s="50" t="s">
        <v>3825</v>
      </c>
      <c r="F5388" s="50"/>
    </row>
    <row r="5389" spans="1:6">
      <c r="A5389" s="50" t="s">
        <v>6588</v>
      </c>
      <c r="B5389" s="50"/>
      <c r="C5389" s="50"/>
      <c r="D5389" s="50"/>
      <c r="E5389" s="50" t="s">
        <v>3828</v>
      </c>
      <c r="F5389" s="50"/>
    </row>
    <row r="5390" spans="1:6">
      <c r="A5390" s="50" t="s">
        <v>6589</v>
      </c>
      <c r="B5390" s="50"/>
      <c r="C5390" s="50"/>
      <c r="D5390" s="50"/>
      <c r="E5390" s="50" t="s">
        <v>3828</v>
      </c>
      <c r="F5390" s="50"/>
    </row>
    <row r="5391" spans="1:6">
      <c r="A5391" s="50" t="s">
        <v>6590</v>
      </c>
      <c r="B5391" s="50"/>
      <c r="C5391" s="50"/>
      <c r="D5391" s="50"/>
      <c r="E5391" s="50" t="s">
        <v>3828</v>
      </c>
      <c r="F5391" s="50"/>
    </row>
    <row r="5392" spans="1:6">
      <c r="A5392" s="50" t="s">
        <v>6591</v>
      </c>
      <c r="B5392" s="50"/>
      <c r="C5392" s="50"/>
      <c r="D5392" s="50"/>
      <c r="E5392" s="50" t="s">
        <v>3828</v>
      </c>
      <c r="F5392" s="50"/>
    </row>
    <row r="5393" spans="1:6">
      <c r="A5393" s="50" t="s">
        <v>6592</v>
      </c>
      <c r="B5393" s="50"/>
      <c r="C5393" s="50"/>
      <c r="D5393" s="50"/>
      <c r="E5393" s="50" t="s">
        <v>3828</v>
      </c>
      <c r="F5393" s="50"/>
    </row>
    <row r="5394" spans="1:6">
      <c r="A5394" s="50" t="s">
        <v>6593</v>
      </c>
      <c r="B5394" s="50"/>
      <c r="C5394" s="50"/>
      <c r="D5394" s="50"/>
      <c r="E5394" s="50" t="s">
        <v>3828</v>
      </c>
      <c r="F5394" s="50"/>
    </row>
    <row r="5395" spans="1:6">
      <c r="A5395" s="50" t="s">
        <v>6594</v>
      </c>
      <c r="B5395" s="50"/>
      <c r="C5395" s="50"/>
      <c r="D5395" s="50"/>
      <c r="E5395" s="50" t="s">
        <v>4681</v>
      </c>
      <c r="F5395" s="50"/>
    </row>
    <row r="5396" spans="1:6">
      <c r="A5396" s="50" t="s">
        <v>6595</v>
      </c>
      <c r="B5396" s="50"/>
      <c r="C5396" s="50"/>
      <c r="D5396" s="50"/>
      <c r="E5396" s="50" t="s">
        <v>4681</v>
      </c>
      <c r="F5396" s="50"/>
    </row>
    <row r="5397" spans="1:6">
      <c r="A5397" s="50" t="s">
        <v>6596</v>
      </c>
      <c r="B5397" s="50"/>
      <c r="C5397" s="50"/>
      <c r="D5397" s="50"/>
      <c r="E5397" s="50" t="s">
        <v>3828</v>
      </c>
      <c r="F5397" s="50"/>
    </row>
    <row r="5398" spans="1:6">
      <c r="A5398" s="50" t="s">
        <v>6597</v>
      </c>
      <c r="B5398" s="50"/>
      <c r="C5398" s="50"/>
      <c r="D5398" s="50"/>
      <c r="E5398" s="50" t="s">
        <v>2666</v>
      </c>
      <c r="F5398" s="50"/>
    </row>
    <row r="5399" spans="1:6">
      <c r="A5399" s="50" t="s">
        <v>6598</v>
      </c>
      <c r="B5399" s="50"/>
      <c r="C5399" s="50"/>
      <c r="D5399" s="50"/>
      <c r="E5399" s="50" t="s">
        <v>2666</v>
      </c>
      <c r="F5399" s="50"/>
    </row>
    <row r="5400" spans="1:6">
      <c r="A5400" s="50" t="s">
        <v>6599</v>
      </c>
      <c r="B5400" s="50"/>
      <c r="C5400" s="50"/>
      <c r="D5400" s="50"/>
      <c r="E5400" s="50" t="s">
        <v>2666</v>
      </c>
      <c r="F5400" s="50"/>
    </row>
    <row r="5401" spans="1:6">
      <c r="A5401" s="50" t="s">
        <v>6600</v>
      </c>
      <c r="B5401" s="50"/>
      <c r="C5401" s="50"/>
      <c r="D5401" s="50"/>
      <c r="E5401" s="50" t="s">
        <v>2666</v>
      </c>
      <c r="F5401" s="50"/>
    </row>
    <row r="5402" spans="1:6">
      <c r="A5402" s="50" t="s">
        <v>6601</v>
      </c>
      <c r="B5402" s="50"/>
      <c r="C5402" s="50"/>
      <c r="D5402" s="50"/>
      <c r="E5402" s="50" t="s">
        <v>2666</v>
      </c>
      <c r="F5402" s="50"/>
    </row>
    <row r="5403" spans="1:6">
      <c r="A5403" s="50" t="s">
        <v>6602</v>
      </c>
      <c r="B5403" s="50"/>
      <c r="C5403" s="50"/>
      <c r="D5403" s="50"/>
      <c r="E5403" s="50" t="s">
        <v>2666</v>
      </c>
      <c r="F5403" s="50"/>
    </row>
    <row r="5404" spans="1:6">
      <c r="A5404" s="50" t="s">
        <v>6603</v>
      </c>
      <c r="B5404" s="50"/>
      <c r="C5404" s="50"/>
      <c r="D5404" s="50"/>
      <c r="E5404" s="50" t="s">
        <v>2666</v>
      </c>
      <c r="F5404" s="50"/>
    </row>
    <row r="5405" spans="1:6">
      <c r="A5405" s="50" t="s">
        <v>6604</v>
      </c>
      <c r="B5405" s="50"/>
      <c r="C5405" s="50"/>
      <c r="D5405" s="50"/>
      <c r="E5405" s="50" t="s">
        <v>2666</v>
      </c>
      <c r="F5405" s="50"/>
    </row>
    <row r="5406" spans="1:6">
      <c r="A5406" s="50" t="s">
        <v>6605</v>
      </c>
      <c r="B5406" s="50"/>
      <c r="C5406" s="50"/>
      <c r="D5406" s="50"/>
      <c r="E5406" s="50" t="s">
        <v>2666</v>
      </c>
      <c r="F5406" s="50"/>
    </row>
    <row r="5407" spans="1:6">
      <c r="A5407" s="50" t="s">
        <v>6606</v>
      </c>
      <c r="B5407" s="50"/>
      <c r="C5407" s="50"/>
      <c r="D5407" s="50"/>
      <c r="E5407" s="50" t="s">
        <v>2666</v>
      </c>
      <c r="F5407" s="50"/>
    </row>
    <row r="5408" spans="1:6">
      <c r="A5408" s="50" t="s">
        <v>6607</v>
      </c>
      <c r="B5408" s="50"/>
      <c r="C5408" s="50"/>
      <c r="D5408" s="50"/>
      <c r="E5408" s="50" t="s">
        <v>2666</v>
      </c>
      <c r="F5408" s="50"/>
    </row>
    <row r="5409" spans="1:6">
      <c r="A5409" s="50" t="s">
        <v>6608</v>
      </c>
      <c r="B5409" s="50"/>
      <c r="C5409" s="50"/>
      <c r="D5409" s="50"/>
      <c r="E5409" s="50" t="s">
        <v>2666</v>
      </c>
      <c r="F5409" s="50"/>
    </row>
    <row r="5410" spans="1:6">
      <c r="A5410" s="50" t="s">
        <v>6609</v>
      </c>
      <c r="B5410" s="50"/>
      <c r="C5410" s="50"/>
      <c r="D5410" s="50"/>
      <c r="E5410" s="50" t="s">
        <v>4681</v>
      </c>
      <c r="F5410" s="50"/>
    </row>
    <row r="5411" spans="1:6">
      <c r="A5411" s="50" t="s">
        <v>6610</v>
      </c>
      <c r="B5411" s="50"/>
      <c r="C5411" s="50"/>
      <c r="D5411" s="50"/>
      <c r="E5411" s="50" t="s">
        <v>2666</v>
      </c>
      <c r="F5411" s="50"/>
    </row>
    <row r="5412" spans="1:6">
      <c r="A5412" s="50" t="s">
        <v>6611</v>
      </c>
      <c r="B5412" s="50"/>
      <c r="C5412" s="50"/>
      <c r="D5412" s="50"/>
      <c r="E5412" s="50" t="s">
        <v>2666</v>
      </c>
      <c r="F5412" s="50"/>
    </row>
    <row r="5413" spans="1:6">
      <c r="A5413" s="50" t="s">
        <v>6612</v>
      </c>
      <c r="B5413" s="50"/>
      <c r="C5413" s="50"/>
      <c r="D5413" s="50"/>
      <c r="E5413" s="50" t="s">
        <v>4681</v>
      </c>
      <c r="F5413" s="50"/>
    </row>
    <row r="5414" spans="1:6">
      <c r="A5414" s="50" t="s">
        <v>6613</v>
      </c>
      <c r="B5414" s="50"/>
      <c r="C5414" s="50"/>
      <c r="D5414" s="50"/>
      <c r="E5414" s="50" t="s">
        <v>3828</v>
      </c>
      <c r="F5414" s="50"/>
    </row>
    <row r="5415" spans="1:6">
      <c r="A5415" s="50" t="s">
        <v>6614</v>
      </c>
      <c r="B5415" s="50"/>
      <c r="C5415" s="50"/>
      <c r="D5415" s="50"/>
      <c r="E5415" s="50" t="s">
        <v>2666</v>
      </c>
      <c r="F5415" s="50"/>
    </row>
    <row r="5416" spans="1:6">
      <c r="A5416" s="50" t="s">
        <v>6615</v>
      </c>
      <c r="B5416" s="50"/>
      <c r="C5416" s="50"/>
      <c r="D5416" s="50"/>
      <c r="E5416" s="50" t="s">
        <v>2666</v>
      </c>
      <c r="F5416" s="50"/>
    </row>
    <row r="5417" spans="1:6">
      <c r="A5417" s="50" t="s">
        <v>6616</v>
      </c>
      <c r="B5417" s="50"/>
      <c r="C5417" s="50"/>
      <c r="D5417" s="50"/>
      <c r="E5417" s="50" t="s">
        <v>3828</v>
      </c>
      <c r="F5417" s="50"/>
    </row>
    <row r="5418" spans="1:6">
      <c r="A5418" s="50" t="s">
        <v>6617</v>
      </c>
      <c r="B5418" s="50"/>
      <c r="C5418" s="50"/>
      <c r="D5418" s="50"/>
      <c r="E5418" s="50" t="s">
        <v>2666</v>
      </c>
      <c r="F5418" s="50"/>
    </row>
    <row r="5419" spans="1:6">
      <c r="A5419" s="50" t="s">
        <v>6618</v>
      </c>
      <c r="B5419" s="50"/>
      <c r="C5419" s="50"/>
      <c r="D5419" s="50"/>
      <c r="E5419" s="50" t="s">
        <v>2666</v>
      </c>
      <c r="F5419" s="50"/>
    </row>
    <row r="5420" spans="1:6">
      <c r="A5420" s="50" t="s">
        <v>6619</v>
      </c>
      <c r="B5420" s="50"/>
      <c r="C5420" s="50"/>
      <c r="D5420" s="50"/>
      <c r="E5420" s="50" t="s">
        <v>2666</v>
      </c>
      <c r="F5420" s="50"/>
    </row>
    <row r="5421" spans="1:6">
      <c r="A5421" s="50" t="s">
        <v>6620</v>
      </c>
      <c r="B5421" s="50"/>
      <c r="C5421" s="50"/>
      <c r="D5421" s="50"/>
      <c r="E5421" s="50" t="s">
        <v>2666</v>
      </c>
      <c r="F5421" s="50"/>
    </row>
    <row r="5422" spans="1:6">
      <c r="A5422" s="50" t="s">
        <v>6621</v>
      </c>
      <c r="B5422" s="50"/>
      <c r="C5422" s="50"/>
      <c r="D5422" s="50"/>
      <c r="E5422" s="50" t="s">
        <v>2666</v>
      </c>
      <c r="F5422" s="50"/>
    </row>
    <row r="5423" spans="1:6">
      <c r="A5423" s="50" t="s">
        <v>6622</v>
      </c>
      <c r="B5423" s="50"/>
      <c r="C5423" s="50"/>
      <c r="D5423" s="50"/>
      <c r="E5423" s="50" t="s">
        <v>2666</v>
      </c>
      <c r="F5423" s="50"/>
    </row>
    <row r="5424" spans="1:6">
      <c r="A5424" s="50" t="s">
        <v>6623</v>
      </c>
      <c r="B5424" s="50"/>
      <c r="C5424" s="50"/>
      <c r="D5424" s="50"/>
      <c r="E5424" s="50" t="s">
        <v>2666</v>
      </c>
      <c r="F5424" s="50"/>
    </row>
    <row r="5425" spans="1:6">
      <c r="A5425" s="50" t="s">
        <v>6624</v>
      </c>
      <c r="B5425" s="50"/>
      <c r="C5425" s="50"/>
      <c r="D5425" s="50"/>
      <c r="E5425" s="50" t="s">
        <v>2666</v>
      </c>
      <c r="F5425" s="50"/>
    </row>
    <row r="5426" spans="1:6">
      <c r="A5426" s="50" t="s">
        <v>6625</v>
      </c>
      <c r="B5426" s="50"/>
      <c r="C5426" s="50"/>
      <c r="D5426" s="50"/>
      <c r="E5426" s="50" t="s">
        <v>2666</v>
      </c>
      <c r="F5426" s="50"/>
    </row>
    <row r="5427" spans="1:6">
      <c r="A5427" s="50" t="s">
        <v>6626</v>
      </c>
      <c r="B5427" s="50"/>
      <c r="C5427" s="50"/>
      <c r="D5427" s="50"/>
      <c r="E5427" s="50" t="s">
        <v>2666</v>
      </c>
      <c r="F5427" s="50"/>
    </row>
    <row r="5428" spans="1:6">
      <c r="A5428" s="50" t="s">
        <v>6627</v>
      </c>
      <c r="B5428" s="50"/>
      <c r="C5428" s="50"/>
      <c r="D5428" s="50"/>
      <c r="E5428" s="50" t="s">
        <v>2666</v>
      </c>
      <c r="F5428" s="50"/>
    </row>
    <row r="5429" spans="1:6">
      <c r="A5429" s="50" t="s">
        <v>6628</v>
      </c>
      <c r="B5429" s="50"/>
      <c r="C5429" s="50"/>
      <c r="D5429" s="50"/>
      <c r="E5429" s="50" t="s">
        <v>3828</v>
      </c>
      <c r="F5429" s="50"/>
    </row>
    <row r="5430" spans="1:6">
      <c r="A5430" s="50" t="s">
        <v>6629</v>
      </c>
      <c r="B5430" s="50"/>
      <c r="C5430" s="50"/>
      <c r="D5430" s="50"/>
      <c r="E5430" s="50" t="s">
        <v>2666</v>
      </c>
      <c r="F5430" s="50"/>
    </row>
    <row r="5431" spans="1:6">
      <c r="A5431" s="50" t="s">
        <v>6630</v>
      </c>
      <c r="B5431" s="50"/>
      <c r="C5431" s="50"/>
      <c r="D5431" s="50"/>
      <c r="E5431" s="50" t="s">
        <v>3828</v>
      </c>
      <c r="F5431" s="50"/>
    </row>
    <row r="5432" spans="1:6">
      <c r="A5432" s="50" t="s">
        <v>6631</v>
      </c>
      <c r="B5432" s="50"/>
      <c r="C5432" s="50"/>
      <c r="D5432" s="50"/>
      <c r="E5432" s="50" t="s">
        <v>2666</v>
      </c>
      <c r="F5432" s="50"/>
    </row>
    <row r="5433" spans="1:6">
      <c r="A5433" s="50" t="s">
        <v>6632</v>
      </c>
      <c r="B5433" s="50"/>
      <c r="C5433" s="50"/>
      <c r="D5433" s="50"/>
      <c r="E5433" s="50" t="s">
        <v>2666</v>
      </c>
      <c r="F5433" s="50"/>
    </row>
    <row r="5434" spans="1:6">
      <c r="A5434" s="50" t="s">
        <v>6633</v>
      </c>
      <c r="B5434" s="50"/>
      <c r="C5434" s="50"/>
      <c r="D5434" s="50"/>
      <c r="E5434" s="50" t="s">
        <v>3825</v>
      </c>
      <c r="F5434" s="50"/>
    </row>
    <row r="5435" spans="1:6">
      <c r="A5435" s="50" t="s">
        <v>6634</v>
      </c>
      <c r="B5435" s="50"/>
      <c r="C5435" s="50"/>
      <c r="D5435" s="50"/>
      <c r="E5435" s="50" t="s">
        <v>3825</v>
      </c>
      <c r="F5435" s="50"/>
    </row>
    <row r="5436" spans="1:6">
      <c r="A5436" s="50" t="s">
        <v>6635</v>
      </c>
      <c r="B5436" s="50"/>
      <c r="C5436" s="50"/>
      <c r="D5436" s="50"/>
      <c r="E5436" s="50" t="s">
        <v>5135</v>
      </c>
      <c r="F5436" s="50"/>
    </row>
    <row r="5437" spans="1:6">
      <c r="A5437" s="50" t="s">
        <v>6636</v>
      </c>
      <c r="B5437" s="50"/>
      <c r="C5437" s="50"/>
      <c r="D5437" s="50"/>
      <c r="E5437" s="50" t="s">
        <v>3825</v>
      </c>
      <c r="F5437" s="50"/>
    </row>
    <row r="5438" spans="1:6">
      <c r="A5438" s="50" t="s">
        <v>6637</v>
      </c>
      <c r="B5438" s="50"/>
      <c r="C5438" s="50"/>
      <c r="D5438" s="50"/>
      <c r="E5438" s="50" t="s">
        <v>3825</v>
      </c>
      <c r="F5438" s="50"/>
    </row>
    <row r="5439" spans="1:6">
      <c r="A5439" s="50" t="s">
        <v>6638</v>
      </c>
      <c r="B5439" s="50"/>
      <c r="C5439" s="50"/>
      <c r="D5439" s="50"/>
      <c r="E5439" s="50" t="s">
        <v>3825</v>
      </c>
      <c r="F5439" s="50"/>
    </row>
    <row r="5440" spans="1:6">
      <c r="A5440" s="50" t="s">
        <v>6639</v>
      </c>
      <c r="B5440" s="50"/>
      <c r="C5440" s="50"/>
      <c r="D5440" s="50"/>
      <c r="E5440" s="50" t="s">
        <v>4681</v>
      </c>
      <c r="F5440" s="50"/>
    </row>
    <row r="5441" spans="1:6">
      <c r="A5441" s="50" t="s">
        <v>6640</v>
      </c>
      <c r="B5441" s="50"/>
      <c r="C5441" s="50"/>
      <c r="D5441" s="50"/>
      <c r="E5441" s="50" t="s">
        <v>3825</v>
      </c>
      <c r="F5441" s="50"/>
    </row>
    <row r="5442" spans="1:6">
      <c r="A5442" s="50" t="s">
        <v>6641</v>
      </c>
      <c r="B5442" s="50"/>
      <c r="C5442" s="50"/>
      <c r="D5442" s="50"/>
      <c r="E5442" s="50" t="s">
        <v>3825</v>
      </c>
      <c r="F5442" s="50"/>
    </row>
    <row r="5443" spans="1:6">
      <c r="A5443" s="50" t="s">
        <v>6642</v>
      </c>
      <c r="B5443" s="50"/>
      <c r="C5443" s="50"/>
      <c r="D5443" s="50"/>
      <c r="E5443" s="50" t="s">
        <v>3825</v>
      </c>
      <c r="F5443" s="50"/>
    </row>
    <row r="5444" spans="1:6">
      <c r="A5444" s="50" t="s">
        <v>6643</v>
      </c>
      <c r="B5444" s="50"/>
      <c r="C5444" s="50"/>
      <c r="D5444" s="50"/>
      <c r="E5444" s="50" t="s">
        <v>3825</v>
      </c>
      <c r="F5444" s="50"/>
    </row>
    <row r="5445" spans="1:6">
      <c r="A5445" s="50" t="s">
        <v>6644</v>
      </c>
      <c r="B5445" s="50"/>
      <c r="C5445" s="50"/>
      <c r="D5445" s="50"/>
      <c r="E5445" s="50" t="s">
        <v>3825</v>
      </c>
      <c r="F5445" s="50"/>
    </row>
    <row r="5446" spans="1:6">
      <c r="A5446" s="50" t="s">
        <v>6645</v>
      </c>
      <c r="B5446" s="50"/>
      <c r="C5446" s="50"/>
      <c r="D5446" s="50"/>
      <c r="E5446" s="50" t="s">
        <v>3825</v>
      </c>
      <c r="F5446" s="50"/>
    </row>
    <row r="5447" spans="1:6">
      <c r="A5447" s="50" t="s">
        <v>6646</v>
      </c>
      <c r="B5447" s="50"/>
      <c r="C5447" s="50"/>
      <c r="D5447" s="50"/>
      <c r="E5447" s="50" t="s">
        <v>3825</v>
      </c>
      <c r="F5447" s="50"/>
    </row>
    <row r="5448" spans="1:6">
      <c r="A5448" s="50" t="s">
        <v>6647</v>
      </c>
      <c r="B5448" s="50"/>
      <c r="C5448" s="50"/>
      <c r="D5448" s="50"/>
      <c r="E5448" s="50" t="s">
        <v>3825</v>
      </c>
      <c r="F5448" s="50"/>
    </row>
    <row r="5449" spans="1:6">
      <c r="A5449" s="50" t="s">
        <v>6648</v>
      </c>
      <c r="B5449" s="50"/>
      <c r="C5449" s="50"/>
      <c r="D5449" s="50"/>
      <c r="E5449" s="50" t="s">
        <v>3825</v>
      </c>
      <c r="F5449" s="50"/>
    </row>
    <row r="5450" spans="1:6">
      <c r="A5450" s="50" t="s">
        <v>6649</v>
      </c>
      <c r="B5450" s="50"/>
      <c r="C5450" s="50"/>
      <c r="D5450" s="50"/>
      <c r="E5450" s="50" t="s">
        <v>3825</v>
      </c>
      <c r="F5450" s="50"/>
    </row>
    <row r="5451" spans="1:6">
      <c r="A5451" s="50" t="s">
        <v>6650</v>
      </c>
      <c r="B5451" s="50"/>
      <c r="C5451" s="50"/>
      <c r="D5451" s="50"/>
      <c r="E5451" s="50" t="s">
        <v>3825</v>
      </c>
      <c r="F5451" s="50"/>
    </row>
    <row r="5452" spans="1:6">
      <c r="A5452" s="50" t="s">
        <v>6651</v>
      </c>
      <c r="B5452" s="50"/>
      <c r="C5452" s="50"/>
      <c r="D5452" s="50"/>
      <c r="E5452" s="50" t="s">
        <v>3825</v>
      </c>
      <c r="F5452" s="50"/>
    </row>
    <row r="5453" spans="1:6">
      <c r="A5453" s="50" t="s">
        <v>6652</v>
      </c>
      <c r="B5453" s="50"/>
      <c r="C5453" s="50"/>
      <c r="D5453" s="50"/>
      <c r="E5453" s="50" t="s">
        <v>3825</v>
      </c>
      <c r="F5453" s="50"/>
    </row>
    <row r="5454" spans="1:6">
      <c r="A5454" s="50" t="s">
        <v>6653</v>
      </c>
      <c r="B5454" s="50"/>
      <c r="C5454" s="50"/>
      <c r="D5454" s="50"/>
      <c r="E5454" s="50" t="s">
        <v>3825</v>
      </c>
      <c r="F5454" s="50"/>
    </row>
    <row r="5455" spans="1:6">
      <c r="A5455" s="50" t="s">
        <v>6654</v>
      </c>
      <c r="B5455" s="50"/>
      <c r="C5455" s="50"/>
      <c r="D5455" s="50"/>
      <c r="E5455" s="50" t="s">
        <v>3825</v>
      </c>
      <c r="F5455" s="50"/>
    </row>
    <row r="5456" spans="1:6">
      <c r="A5456" s="50" t="s">
        <v>6655</v>
      </c>
      <c r="B5456" s="50"/>
      <c r="C5456" s="50"/>
      <c r="D5456" s="50"/>
      <c r="E5456" s="50" t="s">
        <v>3825</v>
      </c>
      <c r="F5456" s="50"/>
    </row>
    <row r="5457" spans="1:6">
      <c r="A5457" s="50" t="s">
        <v>6656</v>
      </c>
      <c r="B5457" s="50"/>
      <c r="C5457" s="50"/>
      <c r="D5457" s="50"/>
      <c r="E5457" s="50" t="s">
        <v>3825</v>
      </c>
      <c r="F5457" s="50"/>
    </row>
    <row r="5458" spans="1:6">
      <c r="A5458" s="50" t="s">
        <v>6657</v>
      </c>
      <c r="B5458" s="50"/>
      <c r="C5458" s="50"/>
      <c r="D5458" s="50"/>
      <c r="E5458" s="50" t="s">
        <v>4681</v>
      </c>
      <c r="F5458" s="50"/>
    </row>
    <row r="5459" spans="1:6">
      <c r="A5459" s="50" t="s">
        <v>6658</v>
      </c>
      <c r="B5459" s="50"/>
      <c r="C5459" s="50"/>
      <c r="D5459" s="50"/>
      <c r="E5459" s="50" t="s">
        <v>3825</v>
      </c>
      <c r="F5459" s="50"/>
    </row>
    <row r="5460" spans="1:6">
      <c r="A5460" s="50" t="s">
        <v>6659</v>
      </c>
      <c r="B5460" s="50"/>
      <c r="C5460" s="50"/>
      <c r="D5460" s="50"/>
      <c r="E5460" s="50" t="s">
        <v>3825</v>
      </c>
      <c r="F5460" s="50"/>
    </row>
    <row r="5461" spans="1:6">
      <c r="A5461" s="50" t="s">
        <v>6660</v>
      </c>
      <c r="B5461" s="50"/>
      <c r="C5461" s="50"/>
      <c r="D5461" s="50"/>
      <c r="E5461" s="50" t="s">
        <v>3825</v>
      </c>
      <c r="F5461" s="50"/>
    </row>
    <row r="5462" spans="1:6">
      <c r="A5462" s="50" t="s">
        <v>6661</v>
      </c>
      <c r="B5462" s="50"/>
      <c r="C5462" s="50"/>
      <c r="D5462" s="50"/>
      <c r="E5462" s="50" t="s">
        <v>3825</v>
      </c>
      <c r="F5462" s="50"/>
    </row>
    <row r="5463" spans="1:6">
      <c r="A5463" s="50" t="s">
        <v>6662</v>
      </c>
      <c r="B5463" s="50"/>
      <c r="C5463" s="50"/>
      <c r="D5463" s="50"/>
      <c r="E5463" s="50" t="s">
        <v>5135</v>
      </c>
      <c r="F5463" s="50"/>
    </row>
    <row r="5464" spans="1:6">
      <c r="A5464" s="50" t="s">
        <v>6663</v>
      </c>
      <c r="B5464" s="50"/>
      <c r="C5464" s="50"/>
      <c r="D5464" s="50"/>
      <c r="E5464" s="50" t="s">
        <v>3825</v>
      </c>
      <c r="F5464" s="50"/>
    </row>
    <row r="5465" spans="1:6">
      <c r="A5465" s="50" t="s">
        <v>6664</v>
      </c>
      <c r="B5465" s="50"/>
      <c r="C5465" s="50"/>
      <c r="D5465" s="50"/>
      <c r="E5465" s="50" t="s">
        <v>3825</v>
      </c>
      <c r="F5465" s="50"/>
    </row>
    <row r="5466" spans="1:6">
      <c r="A5466" s="50" t="s">
        <v>6665</v>
      </c>
      <c r="B5466" s="50"/>
      <c r="C5466" s="50"/>
      <c r="D5466" s="50"/>
      <c r="E5466" s="50" t="s">
        <v>3825</v>
      </c>
      <c r="F5466" s="50"/>
    </row>
    <row r="5467" spans="1:6">
      <c r="A5467" s="50" t="s">
        <v>6666</v>
      </c>
      <c r="B5467" s="50"/>
      <c r="C5467" s="50"/>
      <c r="D5467" s="50"/>
      <c r="E5467" s="50" t="s">
        <v>3825</v>
      </c>
      <c r="F5467" s="50"/>
    </row>
    <row r="5468" spans="1:6">
      <c r="A5468" s="50" t="s">
        <v>6667</v>
      </c>
      <c r="B5468" s="50"/>
      <c r="C5468" s="50"/>
      <c r="D5468" s="50"/>
      <c r="E5468" s="50" t="s">
        <v>3825</v>
      </c>
      <c r="F5468" s="50"/>
    </row>
    <row r="5469" spans="1:6">
      <c r="A5469" s="50" t="s">
        <v>6668</v>
      </c>
      <c r="B5469" s="50"/>
      <c r="C5469" s="50"/>
      <c r="D5469" s="50"/>
      <c r="E5469" s="50" t="s">
        <v>3825</v>
      </c>
      <c r="F5469" s="50"/>
    </row>
    <row r="5470" spans="1:6">
      <c r="A5470" s="50" t="s">
        <v>6669</v>
      </c>
      <c r="B5470" s="50"/>
      <c r="C5470" s="50"/>
      <c r="D5470" s="50"/>
      <c r="E5470" s="50" t="s">
        <v>5135</v>
      </c>
      <c r="F5470" s="50"/>
    </row>
    <row r="5471" spans="1:6">
      <c r="A5471" s="50" t="s">
        <v>6670</v>
      </c>
      <c r="B5471" s="50"/>
      <c r="C5471" s="50"/>
      <c r="D5471" s="50"/>
      <c r="E5471" s="50" t="s">
        <v>3825</v>
      </c>
      <c r="F5471" s="50"/>
    </row>
    <row r="5472" spans="1:6">
      <c r="A5472" s="50" t="s">
        <v>6671</v>
      </c>
      <c r="B5472" s="50"/>
      <c r="C5472" s="50"/>
      <c r="D5472" s="50"/>
      <c r="E5472" s="50" t="s">
        <v>3825</v>
      </c>
      <c r="F5472" s="50"/>
    </row>
    <row r="5473" spans="1:6">
      <c r="A5473" s="50" t="s">
        <v>6672</v>
      </c>
      <c r="B5473" s="50"/>
      <c r="C5473" s="50"/>
      <c r="D5473" s="50"/>
      <c r="E5473" s="50" t="s">
        <v>3825</v>
      </c>
      <c r="F5473" s="50"/>
    </row>
    <row r="5474" spans="1:6">
      <c r="A5474" s="50" t="s">
        <v>6673</v>
      </c>
      <c r="B5474" s="50"/>
      <c r="C5474" s="50"/>
      <c r="D5474" s="50"/>
      <c r="E5474" s="50" t="s">
        <v>3825</v>
      </c>
      <c r="F5474" s="50"/>
    </row>
    <row r="5475" spans="1:6">
      <c r="A5475" s="50" t="s">
        <v>6674</v>
      </c>
      <c r="B5475" s="50"/>
      <c r="C5475" s="50"/>
      <c r="D5475" s="50"/>
      <c r="E5475" s="50" t="s">
        <v>3825</v>
      </c>
      <c r="F5475" s="50"/>
    </row>
    <row r="5476" spans="1:6">
      <c r="A5476" s="50" t="s">
        <v>6675</v>
      </c>
      <c r="B5476" s="50"/>
      <c r="C5476" s="50"/>
      <c r="D5476" s="50"/>
      <c r="E5476" s="50" t="s">
        <v>3825</v>
      </c>
      <c r="F5476" s="50"/>
    </row>
    <row r="5477" spans="1:6">
      <c r="A5477" s="50" t="s">
        <v>6676</v>
      </c>
      <c r="B5477" s="50"/>
      <c r="C5477" s="50"/>
      <c r="D5477" s="50"/>
      <c r="E5477" s="50" t="s">
        <v>3825</v>
      </c>
      <c r="F5477" s="50"/>
    </row>
    <row r="5478" spans="1:6">
      <c r="A5478" s="50" t="s">
        <v>6677</v>
      </c>
      <c r="B5478" s="50"/>
      <c r="C5478" s="50"/>
      <c r="D5478" s="50"/>
      <c r="E5478" s="50" t="s">
        <v>4174</v>
      </c>
      <c r="F5478" s="50"/>
    </row>
    <row r="5479" spans="1:6">
      <c r="A5479" s="50" t="s">
        <v>6678</v>
      </c>
      <c r="B5479" s="50"/>
      <c r="C5479" s="50"/>
      <c r="D5479" s="50"/>
      <c r="E5479" s="50" t="s">
        <v>2666</v>
      </c>
      <c r="F5479" s="50"/>
    </row>
    <row r="5480" spans="1:6">
      <c r="A5480" s="50" t="s">
        <v>6679</v>
      </c>
      <c r="B5480" s="50"/>
      <c r="C5480" s="50"/>
      <c r="D5480" s="50"/>
      <c r="E5480" s="50" t="s">
        <v>4681</v>
      </c>
      <c r="F5480" s="50"/>
    </row>
    <row r="5481" spans="1:6">
      <c r="A5481" s="50" t="s">
        <v>6680</v>
      </c>
      <c r="B5481" s="50"/>
      <c r="C5481" s="50"/>
      <c r="D5481" s="50"/>
      <c r="E5481" s="50" t="s">
        <v>4681</v>
      </c>
      <c r="F5481" s="50"/>
    </row>
    <row r="5482" spans="1:6">
      <c r="A5482" s="50" t="s">
        <v>6681</v>
      </c>
      <c r="B5482" s="50"/>
      <c r="C5482" s="50"/>
      <c r="D5482" s="50"/>
      <c r="E5482" s="50" t="s">
        <v>4681</v>
      </c>
      <c r="F5482" s="50"/>
    </row>
    <row r="5483" spans="1:6">
      <c r="A5483" s="50" t="s">
        <v>6682</v>
      </c>
      <c r="B5483" s="50"/>
      <c r="C5483" s="50"/>
      <c r="D5483" s="50"/>
      <c r="E5483" s="50" t="s">
        <v>4681</v>
      </c>
      <c r="F5483" s="50"/>
    </row>
    <row r="5484" spans="1:6">
      <c r="A5484" s="50" t="s">
        <v>6683</v>
      </c>
      <c r="B5484" s="50"/>
      <c r="C5484" s="50"/>
      <c r="D5484" s="50"/>
      <c r="E5484" s="50" t="s">
        <v>3825</v>
      </c>
      <c r="F5484" s="50"/>
    </row>
    <row r="5485" spans="1:6">
      <c r="A5485" s="50" t="s">
        <v>6684</v>
      </c>
      <c r="B5485" s="50"/>
      <c r="C5485" s="50"/>
      <c r="D5485" s="50"/>
      <c r="E5485" s="50" t="s">
        <v>4174</v>
      </c>
      <c r="F5485" s="50"/>
    </row>
    <row r="5486" spans="1:6">
      <c r="A5486" s="50" t="s">
        <v>6685</v>
      </c>
      <c r="B5486" s="50"/>
      <c r="C5486" s="50"/>
      <c r="D5486" s="50"/>
      <c r="E5486" s="50" t="s">
        <v>4681</v>
      </c>
      <c r="F5486" s="50"/>
    </row>
    <row r="5487" spans="1:6">
      <c r="A5487" s="50" t="s">
        <v>6686</v>
      </c>
      <c r="B5487" s="50"/>
      <c r="C5487" s="50"/>
      <c r="D5487" s="50"/>
      <c r="E5487" s="50" t="s">
        <v>4681</v>
      </c>
      <c r="F5487" s="50"/>
    </row>
    <row r="5488" spans="1:6">
      <c r="A5488" s="50" t="s">
        <v>6687</v>
      </c>
      <c r="B5488" s="50"/>
      <c r="C5488" s="50"/>
      <c r="D5488" s="50"/>
      <c r="E5488" s="50" t="s">
        <v>4174</v>
      </c>
      <c r="F5488" s="50"/>
    </row>
    <row r="5489" spans="1:6">
      <c r="A5489" s="50" t="s">
        <v>6688</v>
      </c>
      <c r="B5489" s="50"/>
      <c r="C5489" s="50"/>
      <c r="D5489" s="50"/>
      <c r="E5489" s="50" t="s">
        <v>3825</v>
      </c>
      <c r="F5489" s="50"/>
    </row>
    <row r="5490" spans="1:6">
      <c r="A5490" s="50" t="s">
        <v>6689</v>
      </c>
      <c r="B5490" s="50"/>
      <c r="C5490" s="50"/>
      <c r="D5490" s="50"/>
      <c r="E5490" s="50" t="s">
        <v>4681</v>
      </c>
      <c r="F5490" s="50"/>
    </row>
    <row r="5491" spans="1:6">
      <c r="A5491" s="50" t="s">
        <v>6690</v>
      </c>
      <c r="B5491" s="50"/>
      <c r="C5491" s="50"/>
      <c r="D5491" s="50"/>
      <c r="E5491" s="50" t="s">
        <v>4681</v>
      </c>
      <c r="F5491" s="50"/>
    </row>
    <row r="5492" spans="1:6">
      <c r="A5492" s="50" t="s">
        <v>6691</v>
      </c>
      <c r="B5492" s="50"/>
      <c r="C5492" s="50"/>
      <c r="D5492" s="50"/>
      <c r="E5492" s="50" t="s">
        <v>4681</v>
      </c>
      <c r="F5492" s="50"/>
    </row>
    <row r="5493" spans="1:6">
      <c r="A5493" s="50" t="s">
        <v>6692</v>
      </c>
      <c r="B5493" s="50"/>
      <c r="C5493" s="50"/>
      <c r="D5493" s="50"/>
      <c r="E5493" s="50" t="s">
        <v>3825</v>
      </c>
      <c r="F5493" s="50"/>
    </row>
    <row r="5494" spans="1:6">
      <c r="A5494" s="50" t="s">
        <v>6693</v>
      </c>
      <c r="B5494" s="50"/>
      <c r="C5494" s="50"/>
      <c r="D5494" s="50"/>
      <c r="E5494" s="50" t="s">
        <v>3825</v>
      </c>
      <c r="F5494" s="50"/>
    </row>
    <row r="5495" spans="1:6">
      <c r="A5495" s="50" t="s">
        <v>6694</v>
      </c>
      <c r="B5495" s="50"/>
      <c r="C5495" s="50"/>
      <c r="D5495" s="50"/>
      <c r="E5495" s="50" t="s">
        <v>4681</v>
      </c>
      <c r="F5495" s="50"/>
    </row>
    <row r="5496" spans="1:6">
      <c r="A5496" s="50" t="s">
        <v>6695</v>
      </c>
      <c r="B5496" s="50"/>
      <c r="C5496" s="50"/>
      <c r="D5496" s="50"/>
      <c r="E5496" s="50" t="s">
        <v>3825</v>
      </c>
      <c r="F5496" s="50"/>
    </row>
    <row r="5497" spans="1:6">
      <c r="A5497" s="50" t="s">
        <v>6696</v>
      </c>
      <c r="B5497" s="50"/>
      <c r="C5497" s="50"/>
      <c r="D5497" s="50"/>
      <c r="E5497" s="50" t="s">
        <v>4681</v>
      </c>
      <c r="F5497" s="50"/>
    </row>
    <row r="5498" spans="1:6">
      <c r="A5498" s="50" t="s">
        <v>6697</v>
      </c>
      <c r="B5498" s="50"/>
      <c r="C5498" s="50"/>
      <c r="D5498" s="50"/>
      <c r="E5498" s="50" t="s">
        <v>4681</v>
      </c>
      <c r="F5498" s="50"/>
    </row>
    <row r="5499" spans="1:6">
      <c r="A5499" s="50" t="s">
        <v>6698</v>
      </c>
      <c r="B5499" s="50"/>
      <c r="C5499" s="50"/>
      <c r="D5499" s="50"/>
      <c r="E5499" s="50" t="s">
        <v>3825</v>
      </c>
      <c r="F5499" s="50"/>
    </row>
    <row r="5500" spans="1:6">
      <c r="A5500" s="50" t="s">
        <v>6699</v>
      </c>
      <c r="B5500" s="50"/>
      <c r="C5500" s="50"/>
      <c r="D5500" s="50"/>
      <c r="E5500" s="50" t="s">
        <v>4174</v>
      </c>
      <c r="F5500" s="50"/>
    </row>
    <row r="5501" spans="1:6">
      <c r="A5501" s="50" t="s">
        <v>6700</v>
      </c>
      <c r="B5501" s="50"/>
      <c r="C5501" s="50"/>
      <c r="D5501" s="50"/>
      <c r="E5501" s="50" t="s">
        <v>4174</v>
      </c>
      <c r="F5501" s="50"/>
    </row>
    <row r="5502" spans="1:6">
      <c r="A5502" s="50" t="s">
        <v>6701</v>
      </c>
      <c r="B5502" s="50"/>
      <c r="C5502" s="50"/>
      <c r="D5502" s="50"/>
      <c r="E5502" s="50" t="s">
        <v>4174</v>
      </c>
      <c r="F5502" s="50"/>
    </row>
    <row r="5503" spans="1:6">
      <c r="A5503" s="50" t="s">
        <v>6702</v>
      </c>
      <c r="B5503" s="50"/>
      <c r="C5503" s="50"/>
      <c r="D5503" s="50"/>
      <c r="E5503" s="50" t="s">
        <v>4681</v>
      </c>
      <c r="F5503" s="50"/>
    </row>
    <row r="5504" spans="1:6">
      <c r="A5504" s="50" t="s">
        <v>6703</v>
      </c>
      <c r="B5504" s="50"/>
      <c r="C5504" s="50"/>
      <c r="D5504" s="50"/>
      <c r="E5504" s="50" t="s">
        <v>4174</v>
      </c>
      <c r="F5504" s="50"/>
    </row>
    <row r="5505" spans="1:6">
      <c r="A5505" s="50" t="s">
        <v>6704</v>
      </c>
      <c r="B5505" s="50"/>
      <c r="C5505" s="50"/>
      <c r="D5505" s="50"/>
      <c r="E5505" s="50" t="s">
        <v>4681</v>
      </c>
      <c r="F5505" s="50"/>
    </row>
    <row r="5506" spans="1:6">
      <c r="A5506" s="50" t="s">
        <v>6705</v>
      </c>
      <c r="B5506" s="50"/>
      <c r="C5506" s="50"/>
      <c r="D5506" s="50"/>
      <c r="E5506" s="50" t="s">
        <v>4681</v>
      </c>
      <c r="F5506" s="50"/>
    </row>
    <row r="5507" spans="1:6">
      <c r="A5507" s="50" t="s">
        <v>6706</v>
      </c>
      <c r="B5507" s="50"/>
      <c r="C5507" s="50"/>
      <c r="D5507" s="50"/>
      <c r="E5507" s="50" t="s">
        <v>4681</v>
      </c>
      <c r="F5507" s="50"/>
    </row>
    <row r="5508" spans="1:6">
      <c r="A5508" s="50" t="s">
        <v>6707</v>
      </c>
      <c r="B5508" s="50"/>
      <c r="C5508" s="50"/>
      <c r="D5508" s="50"/>
      <c r="E5508" s="50" t="s">
        <v>4681</v>
      </c>
      <c r="F5508" s="50"/>
    </row>
    <row r="5509" spans="1:6">
      <c r="A5509" s="50" t="s">
        <v>6708</v>
      </c>
      <c r="B5509" s="50"/>
      <c r="C5509" s="50"/>
      <c r="D5509" s="50"/>
      <c r="E5509" s="50" t="s">
        <v>4681</v>
      </c>
      <c r="F5509" s="50"/>
    </row>
    <row r="5510" spans="1:6">
      <c r="A5510" s="50" t="s">
        <v>6709</v>
      </c>
      <c r="B5510" s="50"/>
      <c r="C5510" s="50"/>
      <c r="D5510" s="50"/>
      <c r="E5510" s="50" t="s">
        <v>4681</v>
      </c>
      <c r="F5510" s="50"/>
    </row>
    <row r="5511" spans="1:6">
      <c r="A5511" s="50" t="s">
        <v>6710</v>
      </c>
      <c r="B5511" s="50"/>
      <c r="C5511" s="50"/>
      <c r="D5511" s="50"/>
      <c r="E5511" s="50" t="s">
        <v>4681</v>
      </c>
      <c r="F5511" s="50"/>
    </row>
    <row r="5512" spans="1:6">
      <c r="A5512" s="50" t="s">
        <v>6711</v>
      </c>
      <c r="B5512" s="50"/>
      <c r="C5512" s="50"/>
      <c r="D5512" s="50"/>
      <c r="E5512" s="50" t="s">
        <v>3825</v>
      </c>
      <c r="F5512" s="50"/>
    </row>
    <row r="5513" spans="1:6">
      <c r="A5513" s="50" t="s">
        <v>6712</v>
      </c>
      <c r="B5513" s="50"/>
      <c r="C5513" s="50"/>
      <c r="D5513" s="50"/>
      <c r="E5513" s="50" t="s">
        <v>3825</v>
      </c>
      <c r="F5513" s="50"/>
    </row>
    <row r="5514" spans="1:6">
      <c r="A5514" s="50" t="s">
        <v>6713</v>
      </c>
      <c r="B5514" s="50"/>
      <c r="C5514" s="50"/>
      <c r="D5514" s="50"/>
      <c r="E5514" s="50" t="s">
        <v>3825</v>
      </c>
      <c r="F5514" s="50"/>
    </row>
    <row r="5515" spans="1:6">
      <c r="A5515" s="50" t="s">
        <v>6714</v>
      </c>
      <c r="B5515" s="50"/>
      <c r="C5515" s="50"/>
      <c r="D5515" s="50"/>
      <c r="E5515" s="50" t="s">
        <v>4681</v>
      </c>
      <c r="F5515" s="50"/>
    </row>
    <row r="5516" spans="1:6">
      <c r="A5516" s="50" t="s">
        <v>6715</v>
      </c>
      <c r="B5516" s="50"/>
      <c r="C5516" s="50"/>
      <c r="D5516" s="50"/>
      <c r="E5516" s="50" t="s">
        <v>4681</v>
      </c>
      <c r="F5516" s="50"/>
    </row>
    <row r="5517" spans="1:6">
      <c r="A5517" s="50" t="s">
        <v>6716</v>
      </c>
      <c r="B5517" s="50"/>
      <c r="C5517" s="50"/>
      <c r="D5517" s="50"/>
      <c r="E5517" s="50" t="s">
        <v>4681</v>
      </c>
      <c r="F5517" s="50"/>
    </row>
    <row r="5518" spans="1:6">
      <c r="A5518" s="50" t="s">
        <v>6717</v>
      </c>
      <c r="B5518" s="50"/>
      <c r="C5518" s="50"/>
      <c r="D5518" s="50"/>
      <c r="E5518" s="50" t="s">
        <v>4681</v>
      </c>
      <c r="F5518" s="50"/>
    </row>
    <row r="5519" spans="1:6">
      <c r="A5519" s="50" t="s">
        <v>6718</v>
      </c>
      <c r="B5519" s="50"/>
      <c r="C5519" s="50"/>
      <c r="D5519" s="50"/>
      <c r="E5519" s="50" t="s">
        <v>4681</v>
      </c>
      <c r="F5519" s="50"/>
    </row>
    <row r="5520" spans="1:6">
      <c r="A5520" s="50" t="s">
        <v>6719</v>
      </c>
      <c r="B5520" s="50"/>
      <c r="C5520" s="50"/>
      <c r="D5520" s="50"/>
      <c r="E5520" s="50" t="s">
        <v>4681</v>
      </c>
      <c r="F5520" s="50"/>
    </row>
    <row r="5521" spans="1:6">
      <c r="A5521" s="50" t="s">
        <v>6720</v>
      </c>
      <c r="B5521" s="50"/>
      <c r="C5521" s="50"/>
      <c r="D5521" s="50"/>
      <c r="E5521" s="50" t="s">
        <v>4681</v>
      </c>
      <c r="F5521" s="50"/>
    </row>
    <row r="5522" spans="1:6">
      <c r="A5522" s="50" t="s">
        <v>6721</v>
      </c>
      <c r="B5522" s="50"/>
      <c r="C5522" s="50"/>
      <c r="D5522" s="50"/>
      <c r="E5522" s="50" t="s">
        <v>3825</v>
      </c>
      <c r="F5522" s="50"/>
    </row>
    <row r="5523" spans="1:6">
      <c r="A5523" s="50" t="s">
        <v>6722</v>
      </c>
      <c r="B5523" s="50"/>
      <c r="C5523" s="50"/>
      <c r="D5523" s="50"/>
      <c r="E5523" s="50" t="s">
        <v>3825</v>
      </c>
      <c r="F5523" s="50"/>
    </row>
    <row r="5524" spans="1:6">
      <c r="A5524" s="50" t="s">
        <v>6723</v>
      </c>
      <c r="B5524" s="50"/>
      <c r="C5524" s="50"/>
      <c r="D5524" s="50"/>
      <c r="E5524" s="50" t="s">
        <v>3825</v>
      </c>
      <c r="F5524" s="50"/>
    </row>
    <row r="5525" spans="1:6">
      <c r="A5525" s="50" t="s">
        <v>6724</v>
      </c>
      <c r="B5525" s="50"/>
      <c r="C5525" s="50"/>
      <c r="D5525" s="50"/>
      <c r="E5525" s="50" t="s">
        <v>3825</v>
      </c>
      <c r="F5525" s="50"/>
    </row>
    <row r="5526" spans="1:6">
      <c r="A5526" s="50" t="s">
        <v>6725</v>
      </c>
      <c r="B5526" s="50"/>
      <c r="C5526" s="50"/>
      <c r="D5526" s="50"/>
      <c r="E5526" s="50" t="s">
        <v>4681</v>
      </c>
      <c r="F5526" s="50"/>
    </row>
    <row r="5527" spans="1:6">
      <c r="A5527" s="50" t="s">
        <v>6726</v>
      </c>
      <c r="B5527" s="50"/>
      <c r="C5527" s="50"/>
      <c r="D5527" s="50"/>
      <c r="E5527" s="50" t="s">
        <v>4336</v>
      </c>
      <c r="F5527" s="50"/>
    </row>
    <row r="5528" spans="1:6">
      <c r="A5528" s="50" t="s">
        <v>6727</v>
      </c>
      <c r="B5528" s="50"/>
      <c r="C5528" s="50"/>
      <c r="D5528" s="50"/>
      <c r="E5528" s="50" t="s">
        <v>4681</v>
      </c>
      <c r="F5528" s="50"/>
    </row>
    <row r="5529" spans="1:6">
      <c r="A5529" s="50" t="s">
        <v>6728</v>
      </c>
      <c r="B5529" s="50"/>
      <c r="C5529" s="50"/>
      <c r="D5529" s="50"/>
      <c r="E5529" s="50" t="s">
        <v>4681</v>
      </c>
      <c r="F5529" s="50"/>
    </row>
    <row r="5530" spans="1:6">
      <c r="A5530" s="50" t="s">
        <v>6729</v>
      </c>
      <c r="B5530" s="50"/>
      <c r="C5530" s="50"/>
      <c r="D5530" s="50"/>
      <c r="E5530" s="50" t="s">
        <v>4681</v>
      </c>
      <c r="F5530" s="50"/>
    </row>
    <row r="5531" spans="1:6">
      <c r="A5531" s="50" t="s">
        <v>6730</v>
      </c>
      <c r="B5531" s="50"/>
      <c r="C5531" s="50"/>
      <c r="D5531" s="50"/>
      <c r="E5531" s="50" t="s">
        <v>4681</v>
      </c>
      <c r="F5531" s="50"/>
    </row>
    <row r="5532" spans="1:6">
      <c r="A5532" s="50" t="s">
        <v>6731</v>
      </c>
      <c r="B5532" s="50"/>
      <c r="C5532" s="50"/>
      <c r="D5532" s="50"/>
      <c r="E5532" s="50" t="s">
        <v>4681</v>
      </c>
      <c r="F5532" s="50"/>
    </row>
    <row r="5533" spans="1:6">
      <c r="A5533" s="50" t="s">
        <v>6732</v>
      </c>
      <c r="B5533" s="50"/>
      <c r="C5533" s="50"/>
      <c r="D5533" s="50"/>
      <c r="E5533" s="50" t="s">
        <v>4336</v>
      </c>
      <c r="F5533" s="50"/>
    </row>
    <row r="5534" spans="1:6">
      <c r="A5534" s="50" t="s">
        <v>6733</v>
      </c>
      <c r="B5534" s="50"/>
      <c r="C5534" s="50"/>
      <c r="D5534" s="50"/>
      <c r="E5534" s="50" t="s">
        <v>4336</v>
      </c>
      <c r="F5534" s="50"/>
    </row>
    <row r="5535" spans="1:6">
      <c r="A5535" s="50" t="s">
        <v>6734</v>
      </c>
      <c r="B5535" s="50"/>
      <c r="C5535" s="50"/>
      <c r="D5535" s="50"/>
      <c r="E5535" s="50" t="s">
        <v>4336</v>
      </c>
      <c r="F5535" s="50"/>
    </row>
    <row r="5536" spans="1:6">
      <c r="A5536" s="50" t="s">
        <v>6735</v>
      </c>
      <c r="B5536" s="50"/>
      <c r="C5536" s="50"/>
      <c r="D5536" s="50"/>
      <c r="E5536" s="50" t="s">
        <v>4336</v>
      </c>
      <c r="F5536" s="50"/>
    </row>
    <row r="5537" spans="1:6">
      <c r="A5537" s="50" t="s">
        <v>6736</v>
      </c>
      <c r="B5537" s="50"/>
      <c r="C5537" s="50"/>
      <c r="D5537" s="50"/>
      <c r="E5537" s="50" t="s">
        <v>4336</v>
      </c>
      <c r="F5537" s="50"/>
    </row>
    <row r="5538" spans="1:6">
      <c r="A5538" s="50" t="s">
        <v>6737</v>
      </c>
      <c r="B5538" s="50"/>
      <c r="C5538" s="50"/>
      <c r="D5538" s="50"/>
      <c r="E5538" s="50" t="s">
        <v>4336</v>
      </c>
      <c r="F5538" s="50"/>
    </row>
    <row r="5539" spans="1:6">
      <c r="A5539" s="50" t="s">
        <v>6738</v>
      </c>
      <c r="B5539" s="50"/>
      <c r="C5539" s="50"/>
      <c r="D5539" s="50"/>
      <c r="E5539" s="50" t="s">
        <v>4681</v>
      </c>
      <c r="F5539" s="50"/>
    </row>
    <row r="5540" spans="1:6">
      <c r="A5540" s="50" t="s">
        <v>6739</v>
      </c>
      <c r="B5540" s="50"/>
      <c r="C5540" s="50"/>
      <c r="D5540" s="50"/>
      <c r="E5540" s="50" t="s">
        <v>4336</v>
      </c>
      <c r="F5540" s="50"/>
    </row>
    <row r="5541" spans="1:6">
      <c r="A5541" s="50" t="s">
        <v>6740</v>
      </c>
      <c r="B5541" s="50"/>
      <c r="C5541" s="50"/>
      <c r="D5541" s="50"/>
      <c r="E5541" s="50" t="s">
        <v>4681</v>
      </c>
      <c r="F5541" s="50"/>
    </row>
    <row r="5542" spans="1:6">
      <c r="A5542" s="50" t="s">
        <v>6741</v>
      </c>
      <c r="B5542" s="50"/>
      <c r="C5542" s="50"/>
      <c r="D5542" s="50"/>
      <c r="E5542" s="50" t="s">
        <v>1134</v>
      </c>
      <c r="F5542" s="50"/>
    </row>
    <row r="5543" spans="1:6">
      <c r="A5543" s="50" t="s">
        <v>6742</v>
      </c>
      <c r="B5543" s="50"/>
      <c r="C5543" s="50"/>
      <c r="D5543" s="50"/>
      <c r="E5543" s="50" t="s">
        <v>4681</v>
      </c>
      <c r="F5543" s="50"/>
    </row>
    <row r="5544" spans="1:6">
      <c r="A5544" s="50" t="s">
        <v>6743</v>
      </c>
      <c r="B5544" s="50"/>
      <c r="C5544" s="50"/>
      <c r="D5544" s="50"/>
      <c r="E5544" s="50" t="s">
        <v>4336</v>
      </c>
      <c r="F5544" s="50"/>
    </row>
    <row r="5545" spans="1:6">
      <c r="A5545" s="50" t="s">
        <v>6744</v>
      </c>
      <c r="B5545" s="50"/>
      <c r="C5545" s="50"/>
      <c r="D5545" s="50"/>
      <c r="E5545" s="50" t="s">
        <v>4681</v>
      </c>
      <c r="F5545" s="50"/>
    </row>
    <row r="5546" spans="1:6">
      <c r="A5546" s="50" t="s">
        <v>6745</v>
      </c>
      <c r="B5546" s="50"/>
      <c r="C5546" s="50"/>
      <c r="D5546" s="50"/>
      <c r="E5546" s="50" t="s">
        <v>4336</v>
      </c>
      <c r="F5546" s="50"/>
    </row>
    <row r="5547" spans="1:6">
      <c r="A5547" s="50" t="s">
        <v>6746</v>
      </c>
      <c r="B5547" s="50"/>
      <c r="C5547" s="50"/>
      <c r="D5547" s="50"/>
      <c r="E5547" s="50" t="s">
        <v>4336</v>
      </c>
      <c r="F5547" s="50"/>
    </row>
    <row r="5548" spans="1:6">
      <c r="A5548" s="50" t="s">
        <v>6747</v>
      </c>
      <c r="B5548" s="50"/>
      <c r="C5548" s="50"/>
      <c r="D5548" s="50"/>
      <c r="E5548" s="50" t="s">
        <v>4336</v>
      </c>
      <c r="F5548" s="50"/>
    </row>
    <row r="5549" spans="1:6">
      <c r="A5549" s="50" t="s">
        <v>6748</v>
      </c>
      <c r="B5549" s="50"/>
      <c r="C5549" s="50"/>
      <c r="D5549" s="50"/>
      <c r="E5549" s="50" t="s">
        <v>4336</v>
      </c>
      <c r="F5549" s="50"/>
    </row>
    <row r="5550" spans="1:6">
      <c r="A5550" s="50" t="s">
        <v>6749</v>
      </c>
      <c r="B5550" s="50"/>
      <c r="C5550" s="50"/>
      <c r="D5550" s="50"/>
      <c r="E5550" s="50" t="s">
        <v>4681</v>
      </c>
      <c r="F5550" s="50"/>
    </row>
    <row r="5551" spans="1:6">
      <c r="A5551" s="50" t="s">
        <v>6750</v>
      </c>
      <c r="B5551" s="50"/>
      <c r="C5551" s="50"/>
      <c r="D5551" s="50"/>
      <c r="E5551" s="50" t="s">
        <v>4681</v>
      </c>
      <c r="F5551" s="50"/>
    </row>
    <row r="5552" spans="1:6">
      <c r="A5552" s="50" t="s">
        <v>6751</v>
      </c>
      <c r="B5552" s="50"/>
      <c r="C5552" s="50"/>
      <c r="D5552" s="50"/>
      <c r="E5552" s="50" t="s">
        <v>4681</v>
      </c>
      <c r="F5552" s="50"/>
    </row>
    <row r="5553" spans="1:6">
      <c r="A5553" s="50" t="s">
        <v>6752</v>
      </c>
      <c r="B5553" s="50"/>
      <c r="C5553" s="50"/>
      <c r="D5553" s="50"/>
      <c r="E5553" s="50" t="s">
        <v>4681</v>
      </c>
      <c r="F5553" s="50"/>
    </row>
    <row r="5554" spans="1:6">
      <c r="A5554" s="50" t="s">
        <v>6753</v>
      </c>
      <c r="B5554" s="50"/>
      <c r="C5554" s="50"/>
      <c r="D5554" s="50"/>
      <c r="E5554" s="50" t="s">
        <v>4681</v>
      </c>
      <c r="F5554" s="50"/>
    </row>
    <row r="5555" spans="1:6">
      <c r="A5555" s="50" t="s">
        <v>6754</v>
      </c>
      <c r="B5555" s="50"/>
      <c r="C5555" s="50"/>
      <c r="D5555" s="50"/>
      <c r="E5555" s="50" t="s">
        <v>4336</v>
      </c>
      <c r="F5555" s="50"/>
    </row>
    <row r="5556" spans="1:6">
      <c r="A5556" s="50" t="s">
        <v>6755</v>
      </c>
      <c r="B5556" s="50"/>
      <c r="C5556" s="50"/>
      <c r="D5556" s="50"/>
      <c r="E5556" s="50" t="s">
        <v>4681</v>
      </c>
      <c r="F5556" s="50"/>
    </row>
    <row r="5557" spans="1:6">
      <c r="A5557" s="50" t="s">
        <v>6756</v>
      </c>
      <c r="B5557" s="50"/>
      <c r="C5557" s="50"/>
      <c r="D5557" s="50"/>
      <c r="E5557" s="50" t="s">
        <v>4336</v>
      </c>
      <c r="F5557" s="50"/>
    </row>
    <row r="5558" spans="1:6">
      <c r="A5558" s="50" t="s">
        <v>6757</v>
      </c>
      <c r="B5558" s="50"/>
      <c r="C5558" s="50"/>
      <c r="D5558" s="50"/>
      <c r="E5558" s="50" t="s">
        <v>4336</v>
      </c>
      <c r="F5558" s="50"/>
    </row>
    <row r="5559" spans="1:6">
      <c r="A5559" s="50" t="s">
        <v>6758</v>
      </c>
      <c r="B5559" s="50"/>
      <c r="C5559" s="50"/>
      <c r="D5559" s="50"/>
      <c r="E5559" s="50" t="s">
        <v>4336</v>
      </c>
      <c r="F5559" s="50"/>
    </row>
    <row r="5560" spans="1:6">
      <c r="A5560" s="50" t="s">
        <v>6759</v>
      </c>
      <c r="B5560" s="50"/>
      <c r="C5560" s="50"/>
      <c r="D5560" s="50"/>
      <c r="E5560" s="50" t="s">
        <v>4336</v>
      </c>
      <c r="F5560" s="50"/>
    </row>
    <row r="5561" spans="1:6">
      <c r="A5561" s="50" t="s">
        <v>6760</v>
      </c>
      <c r="B5561" s="50"/>
      <c r="C5561" s="50"/>
      <c r="D5561" s="50"/>
      <c r="E5561" s="50" t="s">
        <v>4336</v>
      </c>
      <c r="F5561" s="50"/>
    </row>
    <row r="5562" spans="1:6">
      <c r="A5562" s="50" t="s">
        <v>6761</v>
      </c>
      <c r="B5562" s="50"/>
      <c r="C5562" s="50"/>
      <c r="D5562" s="50"/>
      <c r="E5562" s="50" t="s">
        <v>1134</v>
      </c>
      <c r="F5562" s="50"/>
    </row>
    <row r="5563" spans="1:6">
      <c r="A5563" s="50" t="s">
        <v>6762</v>
      </c>
      <c r="B5563" s="50"/>
      <c r="C5563" s="50"/>
      <c r="D5563" s="50"/>
      <c r="E5563" s="50" t="s">
        <v>1134</v>
      </c>
      <c r="F5563" s="50"/>
    </row>
    <row r="5564" spans="1:6">
      <c r="A5564" s="50" t="s">
        <v>6763</v>
      </c>
      <c r="B5564" s="50"/>
      <c r="C5564" s="50"/>
      <c r="D5564" s="50"/>
      <c r="E5564" s="50" t="s">
        <v>1134</v>
      </c>
      <c r="F5564" s="50"/>
    </row>
    <row r="5565" spans="1:6">
      <c r="A5565" s="50" t="s">
        <v>6764</v>
      </c>
      <c r="B5565" s="50"/>
      <c r="C5565" s="50"/>
      <c r="D5565" s="50"/>
      <c r="E5565" s="50" t="s">
        <v>1134</v>
      </c>
      <c r="F5565" s="50"/>
    </row>
    <row r="5566" spans="1:6">
      <c r="A5566" s="50" t="s">
        <v>6765</v>
      </c>
      <c r="B5566" s="50"/>
      <c r="C5566" s="50"/>
      <c r="D5566" s="50"/>
      <c r="E5566" s="50" t="s">
        <v>4336</v>
      </c>
      <c r="F5566" s="50"/>
    </row>
    <row r="5567" spans="1:6">
      <c r="A5567" s="50" t="s">
        <v>6766</v>
      </c>
      <c r="B5567" s="50"/>
      <c r="C5567" s="50"/>
      <c r="D5567" s="50"/>
      <c r="E5567" s="50" t="s">
        <v>4336</v>
      </c>
      <c r="F5567" s="50"/>
    </row>
    <row r="5568" spans="1:6">
      <c r="A5568" s="50" t="s">
        <v>6767</v>
      </c>
      <c r="B5568" s="50"/>
      <c r="C5568" s="50"/>
      <c r="D5568" s="50"/>
      <c r="E5568" s="50" t="s">
        <v>1134</v>
      </c>
      <c r="F5568" s="50"/>
    </row>
    <row r="5569" spans="1:6">
      <c r="A5569" s="50" t="s">
        <v>6768</v>
      </c>
      <c r="B5569" s="50"/>
      <c r="C5569" s="50"/>
      <c r="D5569" s="50"/>
      <c r="E5569" s="50" t="s">
        <v>1134</v>
      </c>
      <c r="F5569" s="50"/>
    </row>
    <row r="5570" spans="1:6">
      <c r="A5570" s="50" t="s">
        <v>6769</v>
      </c>
      <c r="B5570" s="50"/>
      <c r="C5570" s="50"/>
      <c r="D5570" s="50"/>
      <c r="E5570" s="50" t="s">
        <v>4336</v>
      </c>
      <c r="F5570" s="50"/>
    </row>
    <row r="5571" spans="1:6">
      <c r="A5571" s="50" t="s">
        <v>6770</v>
      </c>
      <c r="B5571" s="50"/>
      <c r="C5571" s="50"/>
      <c r="D5571" s="50"/>
      <c r="E5571" s="50" t="s">
        <v>1134</v>
      </c>
      <c r="F5571" s="50"/>
    </row>
    <row r="5572" spans="1:6">
      <c r="A5572" s="50" t="s">
        <v>6771</v>
      </c>
      <c r="B5572" s="50"/>
      <c r="C5572" s="50"/>
      <c r="D5572" s="50"/>
      <c r="E5572" s="50" t="s">
        <v>1134</v>
      </c>
      <c r="F5572" s="50"/>
    </row>
    <row r="5573" spans="1:6">
      <c r="A5573" s="50" t="s">
        <v>6772</v>
      </c>
      <c r="B5573" s="50"/>
      <c r="C5573" s="50"/>
      <c r="D5573" s="50"/>
      <c r="E5573" s="50" t="s">
        <v>1134</v>
      </c>
      <c r="F5573" s="50"/>
    </row>
    <row r="5574" spans="1:6">
      <c r="A5574" s="50" t="s">
        <v>6773</v>
      </c>
      <c r="B5574" s="50"/>
      <c r="C5574" s="50"/>
      <c r="D5574" s="50"/>
      <c r="E5574" s="50" t="s">
        <v>1134</v>
      </c>
      <c r="F5574" s="50"/>
    </row>
    <row r="5575" spans="1:6">
      <c r="A5575" s="50" t="s">
        <v>6774</v>
      </c>
      <c r="B5575" s="50"/>
      <c r="C5575" s="50"/>
      <c r="D5575" s="50"/>
      <c r="E5575" s="50" t="s">
        <v>4336</v>
      </c>
      <c r="F5575" s="50"/>
    </row>
    <row r="5576" spans="1:6">
      <c r="A5576" s="50" t="s">
        <v>6775</v>
      </c>
      <c r="B5576" s="50"/>
      <c r="C5576" s="50"/>
      <c r="D5576" s="50"/>
      <c r="E5576" s="50" t="s">
        <v>1134</v>
      </c>
      <c r="F5576" s="50"/>
    </row>
    <row r="5577" spans="1:6">
      <c r="A5577" s="50" t="s">
        <v>6776</v>
      </c>
      <c r="B5577" s="50"/>
      <c r="C5577" s="50"/>
      <c r="D5577" s="50"/>
      <c r="E5577" s="50" t="s">
        <v>1134</v>
      </c>
      <c r="F5577" s="50"/>
    </row>
    <row r="5578" spans="1:6">
      <c r="A5578" s="50" t="s">
        <v>6777</v>
      </c>
      <c r="B5578" s="50"/>
      <c r="C5578" s="50"/>
      <c r="D5578" s="50"/>
      <c r="E5578" s="50" t="s">
        <v>1134</v>
      </c>
      <c r="F5578" s="50"/>
    </row>
    <row r="5579" spans="1:6">
      <c r="A5579" s="50" t="s">
        <v>6778</v>
      </c>
      <c r="B5579" s="50"/>
      <c r="C5579" s="50"/>
      <c r="D5579" s="50"/>
      <c r="E5579" s="50" t="s">
        <v>1134</v>
      </c>
      <c r="F5579" s="50"/>
    </row>
    <row r="5580" spans="1:6">
      <c r="A5580" s="50" t="s">
        <v>6779</v>
      </c>
      <c r="B5580" s="50"/>
      <c r="C5580" s="50"/>
      <c r="D5580" s="50"/>
      <c r="E5580" s="50" t="s">
        <v>1134</v>
      </c>
      <c r="F5580" s="50"/>
    </row>
    <row r="5581" spans="1:6">
      <c r="A5581" s="50" t="s">
        <v>6780</v>
      </c>
      <c r="B5581" s="50"/>
      <c r="C5581" s="50"/>
      <c r="D5581" s="50"/>
      <c r="E5581" s="50" t="s">
        <v>1134</v>
      </c>
      <c r="F5581" s="50"/>
    </row>
    <row r="5582" spans="1:6">
      <c r="A5582" s="50" t="s">
        <v>6781</v>
      </c>
      <c r="B5582" s="50"/>
      <c r="C5582" s="50"/>
      <c r="D5582" s="50"/>
      <c r="E5582" s="50" t="s">
        <v>1134</v>
      </c>
      <c r="F5582" s="50"/>
    </row>
    <row r="5583" spans="1:6">
      <c r="A5583" s="50" t="s">
        <v>6782</v>
      </c>
      <c r="B5583" s="50"/>
      <c r="C5583" s="50"/>
      <c r="D5583" s="50"/>
      <c r="E5583" s="50" t="s">
        <v>1134</v>
      </c>
      <c r="F5583" s="50"/>
    </row>
    <row r="5584" spans="1:6">
      <c r="A5584" s="50" t="s">
        <v>6783</v>
      </c>
      <c r="B5584" s="50"/>
      <c r="C5584" s="50"/>
      <c r="D5584" s="50"/>
      <c r="E5584" s="50" t="s">
        <v>1134</v>
      </c>
      <c r="F5584" s="50"/>
    </row>
    <row r="5585" spans="1:6">
      <c r="A5585" s="50" t="s">
        <v>6784</v>
      </c>
      <c r="B5585" s="50"/>
      <c r="C5585" s="50"/>
      <c r="D5585" s="50"/>
      <c r="E5585" s="50" t="s">
        <v>1134</v>
      </c>
      <c r="F5585" s="50"/>
    </row>
    <row r="5586" spans="1:6">
      <c r="A5586" s="50" t="s">
        <v>6785</v>
      </c>
      <c r="B5586" s="50"/>
      <c r="C5586" s="50"/>
      <c r="D5586" s="50"/>
      <c r="E5586" s="50" t="s">
        <v>1134</v>
      </c>
      <c r="F5586" s="50"/>
    </row>
    <row r="5587" spans="1:6">
      <c r="A5587" s="50" t="s">
        <v>6786</v>
      </c>
      <c r="B5587" s="50"/>
      <c r="C5587" s="50"/>
      <c r="D5587" s="50"/>
      <c r="E5587" s="50" t="s">
        <v>1134</v>
      </c>
      <c r="F5587" s="50"/>
    </row>
    <row r="5588" spans="1:6">
      <c r="A5588" s="50" t="s">
        <v>6787</v>
      </c>
      <c r="B5588" s="50"/>
      <c r="C5588" s="50"/>
      <c r="D5588" s="50"/>
      <c r="E5588" s="50" t="s">
        <v>4624</v>
      </c>
      <c r="F5588" s="50"/>
    </row>
    <row r="5589" spans="1:6">
      <c r="A5589" s="50" t="s">
        <v>6788</v>
      </c>
      <c r="B5589" s="50"/>
      <c r="C5589" s="50"/>
      <c r="D5589" s="50"/>
      <c r="E5589" s="50" t="s">
        <v>4624</v>
      </c>
      <c r="F5589" s="50"/>
    </row>
    <row r="5590" spans="1:6">
      <c r="A5590" s="50" t="s">
        <v>6789</v>
      </c>
      <c r="B5590" s="50"/>
      <c r="C5590" s="50"/>
      <c r="D5590" s="50"/>
      <c r="E5590" s="50" t="s">
        <v>4624</v>
      </c>
      <c r="F5590" s="50"/>
    </row>
    <row r="5591" spans="1:6">
      <c r="A5591" s="50" t="s">
        <v>6790</v>
      </c>
      <c r="B5591" s="50"/>
      <c r="C5591" s="50"/>
      <c r="D5591" s="50"/>
      <c r="E5591" s="50" t="s">
        <v>2632</v>
      </c>
      <c r="F5591" s="50"/>
    </row>
    <row r="5592" spans="1:6">
      <c r="A5592" s="50" t="s">
        <v>6791</v>
      </c>
      <c r="B5592" s="50"/>
      <c r="C5592" s="50"/>
      <c r="D5592" s="50"/>
      <c r="E5592" s="50" t="s">
        <v>5135</v>
      </c>
      <c r="F5592" s="50"/>
    </row>
    <row r="5593" spans="1:6">
      <c r="A5593" s="50" t="s">
        <v>6792</v>
      </c>
      <c r="B5593" s="50"/>
      <c r="C5593" s="50"/>
      <c r="D5593" s="50"/>
      <c r="E5593" s="50" t="s">
        <v>3825</v>
      </c>
      <c r="F5593" s="50"/>
    </row>
    <row r="5594" spans="1:6">
      <c r="A5594" s="50" t="s">
        <v>6793</v>
      </c>
      <c r="B5594" s="50"/>
      <c r="C5594" s="50"/>
      <c r="D5594" s="50"/>
      <c r="E5594" s="50" t="s">
        <v>4624</v>
      </c>
      <c r="F5594" s="50"/>
    </row>
    <row r="5595" spans="1:6">
      <c r="A5595" s="50" t="s">
        <v>6794</v>
      </c>
      <c r="B5595" s="50"/>
      <c r="C5595" s="50"/>
      <c r="D5595" s="50"/>
      <c r="E5595" s="50" t="s">
        <v>5135</v>
      </c>
      <c r="F5595" s="50"/>
    </row>
    <row r="5596" spans="1:6">
      <c r="A5596" s="50" t="s">
        <v>6795</v>
      </c>
      <c r="B5596" s="50"/>
      <c r="C5596" s="50"/>
      <c r="D5596" s="50"/>
      <c r="E5596" s="50" t="s">
        <v>3825</v>
      </c>
      <c r="F5596" s="50"/>
    </row>
    <row r="5597" spans="1:6">
      <c r="A5597" s="50" t="s">
        <v>6796</v>
      </c>
      <c r="B5597" s="50"/>
      <c r="C5597" s="50"/>
      <c r="D5597" s="50"/>
      <c r="E5597" s="50" t="s">
        <v>2632</v>
      </c>
      <c r="F5597" s="50"/>
    </row>
    <row r="5598" spans="1:6">
      <c r="A5598" s="50" t="s">
        <v>6797</v>
      </c>
      <c r="B5598" s="50"/>
      <c r="C5598" s="50"/>
      <c r="D5598" s="50"/>
      <c r="E5598" s="50" t="s">
        <v>2632</v>
      </c>
      <c r="F5598" s="50"/>
    </row>
    <row r="5599" spans="1:6">
      <c r="A5599" s="50" t="s">
        <v>6798</v>
      </c>
      <c r="B5599" s="50"/>
      <c r="C5599" s="50"/>
      <c r="D5599" s="50"/>
      <c r="E5599" s="50" t="s">
        <v>2632</v>
      </c>
      <c r="F5599" s="50"/>
    </row>
    <row r="5600" spans="1:6">
      <c r="A5600" s="50" t="s">
        <v>6799</v>
      </c>
      <c r="B5600" s="50"/>
      <c r="C5600" s="50"/>
      <c r="D5600" s="50"/>
      <c r="E5600" s="50" t="s">
        <v>5135</v>
      </c>
      <c r="F5600" s="50"/>
    </row>
    <row r="5601" spans="1:6">
      <c r="A5601" s="50" t="s">
        <v>6800</v>
      </c>
      <c r="B5601" s="50"/>
      <c r="C5601" s="50"/>
      <c r="D5601" s="50"/>
      <c r="E5601" s="50" t="s">
        <v>4624</v>
      </c>
      <c r="F5601" s="50"/>
    </row>
    <row r="5602" spans="1:6">
      <c r="A5602" s="50" t="s">
        <v>6801</v>
      </c>
      <c r="B5602" s="50"/>
      <c r="C5602" s="50"/>
      <c r="D5602" s="50"/>
      <c r="E5602" s="50" t="s">
        <v>3825</v>
      </c>
      <c r="F5602" s="50"/>
    </row>
    <row r="5603" spans="1:6">
      <c r="A5603" s="50" t="s">
        <v>6802</v>
      </c>
      <c r="B5603" s="50"/>
      <c r="C5603" s="50"/>
      <c r="D5603" s="50"/>
      <c r="E5603" s="50" t="s">
        <v>4624</v>
      </c>
      <c r="F5603" s="50"/>
    </row>
    <row r="5604" spans="1:6">
      <c r="A5604" s="50" t="s">
        <v>6803</v>
      </c>
      <c r="B5604" s="50"/>
      <c r="C5604" s="50"/>
      <c r="D5604" s="50"/>
      <c r="E5604" s="50" t="s">
        <v>5135</v>
      </c>
      <c r="F5604" s="50"/>
    </row>
    <row r="5605" spans="1:6">
      <c r="A5605" s="50" t="s">
        <v>6804</v>
      </c>
      <c r="B5605" s="50"/>
      <c r="C5605" s="50"/>
      <c r="D5605" s="50"/>
      <c r="E5605" s="50" t="s">
        <v>4624</v>
      </c>
      <c r="F5605" s="50"/>
    </row>
    <row r="5606" spans="1:6">
      <c r="A5606" s="50" t="s">
        <v>6805</v>
      </c>
      <c r="B5606" s="50"/>
      <c r="C5606" s="50"/>
      <c r="D5606" s="50"/>
      <c r="E5606" s="50" t="s">
        <v>2464</v>
      </c>
      <c r="F5606" s="50"/>
    </row>
    <row r="5607" spans="1:6">
      <c r="A5607" s="50" t="s">
        <v>6806</v>
      </c>
      <c r="B5607" s="50"/>
      <c r="C5607" s="50"/>
      <c r="D5607" s="50"/>
      <c r="E5607" s="50" t="s">
        <v>2632</v>
      </c>
      <c r="F5607" s="50"/>
    </row>
    <row r="5608" spans="1:6">
      <c r="A5608" s="50" t="s">
        <v>6807</v>
      </c>
      <c r="B5608" s="50"/>
      <c r="C5608" s="50"/>
      <c r="D5608" s="50"/>
      <c r="E5608" s="50" t="s">
        <v>4624</v>
      </c>
      <c r="F5608" s="50"/>
    </row>
    <row r="5609" spans="1:6">
      <c r="A5609" s="50" t="s">
        <v>6808</v>
      </c>
      <c r="B5609" s="50"/>
      <c r="C5609" s="50"/>
      <c r="D5609" s="50"/>
      <c r="E5609" s="50" t="s">
        <v>5135</v>
      </c>
      <c r="F5609" s="50"/>
    </row>
    <row r="5610" spans="1:6">
      <c r="A5610" s="50" t="s">
        <v>6809</v>
      </c>
      <c r="B5610" s="50"/>
      <c r="C5610" s="50"/>
      <c r="D5610" s="50"/>
      <c r="E5610" s="50" t="s">
        <v>4624</v>
      </c>
      <c r="F5610" s="50"/>
    </row>
    <row r="5611" spans="1:6">
      <c r="A5611" s="50" t="s">
        <v>6810</v>
      </c>
      <c r="B5611" s="50"/>
      <c r="C5611" s="50"/>
      <c r="D5611" s="50"/>
      <c r="E5611" s="50" t="s">
        <v>2632</v>
      </c>
      <c r="F5611" s="50"/>
    </row>
    <row r="5612" spans="1:6">
      <c r="A5612" s="50" t="s">
        <v>6811</v>
      </c>
      <c r="B5612" s="50"/>
      <c r="C5612" s="50"/>
      <c r="D5612" s="50"/>
      <c r="E5612" s="50" t="s">
        <v>5135</v>
      </c>
      <c r="F5612" s="50"/>
    </row>
    <row r="5613" spans="1:6">
      <c r="A5613" s="50" t="s">
        <v>6812</v>
      </c>
      <c r="B5613" s="50"/>
      <c r="C5613" s="50"/>
      <c r="D5613" s="50"/>
      <c r="E5613" s="50" t="s">
        <v>5135</v>
      </c>
      <c r="F5613" s="50"/>
    </row>
    <row r="5614" spans="1:6">
      <c r="A5614" s="50" t="s">
        <v>6813</v>
      </c>
      <c r="B5614" s="50"/>
      <c r="C5614" s="50"/>
      <c r="D5614" s="50"/>
      <c r="E5614" s="50" t="s">
        <v>5135</v>
      </c>
      <c r="F5614" s="50"/>
    </row>
    <row r="5615" spans="1:6">
      <c r="A5615" s="50" t="s">
        <v>6814</v>
      </c>
      <c r="B5615" s="50"/>
      <c r="C5615" s="50"/>
      <c r="D5615" s="50"/>
      <c r="E5615" s="50" t="s">
        <v>5135</v>
      </c>
      <c r="F5615" s="50"/>
    </row>
    <row r="5616" spans="1:6">
      <c r="A5616" s="50" t="s">
        <v>6815</v>
      </c>
      <c r="B5616" s="50"/>
      <c r="C5616" s="50"/>
      <c r="D5616" s="50"/>
      <c r="E5616" s="50" t="s">
        <v>3825</v>
      </c>
      <c r="F5616" s="50"/>
    </row>
    <row r="5617" spans="1:6">
      <c r="A5617" s="50" t="s">
        <v>6816</v>
      </c>
      <c r="B5617" s="50"/>
      <c r="C5617" s="50"/>
      <c r="D5617" s="50"/>
      <c r="E5617" s="50" t="s">
        <v>5135</v>
      </c>
      <c r="F5617" s="50"/>
    </row>
    <row r="5618" spans="1:6">
      <c r="A5618" s="50" t="s">
        <v>6817</v>
      </c>
      <c r="B5618" s="50"/>
      <c r="C5618" s="50"/>
      <c r="D5618" s="50"/>
      <c r="E5618" s="50" t="s">
        <v>2632</v>
      </c>
      <c r="F5618" s="50"/>
    </row>
    <row r="5619" spans="1:6">
      <c r="A5619" s="50" t="s">
        <v>6818</v>
      </c>
      <c r="B5619" s="50"/>
      <c r="C5619" s="50"/>
      <c r="D5619" s="50"/>
      <c r="E5619" s="50" t="s">
        <v>4624</v>
      </c>
      <c r="F5619" s="50"/>
    </row>
    <row r="5620" spans="1:6">
      <c r="A5620" s="50" t="s">
        <v>6819</v>
      </c>
      <c r="B5620" s="50"/>
      <c r="C5620" s="50"/>
      <c r="D5620" s="50"/>
      <c r="E5620" s="50" t="s">
        <v>2464</v>
      </c>
      <c r="F5620" s="50"/>
    </row>
    <row r="5621" spans="1:6">
      <c r="A5621" s="50" t="s">
        <v>6820</v>
      </c>
      <c r="B5621" s="50"/>
      <c r="C5621" s="50"/>
      <c r="D5621" s="50"/>
      <c r="E5621" s="50" t="s">
        <v>3825</v>
      </c>
      <c r="F5621" s="50"/>
    </row>
    <row r="5622" spans="1:6">
      <c r="A5622" s="50" t="s">
        <v>6821</v>
      </c>
      <c r="B5622" s="50"/>
      <c r="C5622" s="50"/>
      <c r="D5622" s="50"/>
      <c r="E5622" s="50" t="s">
        <v>2632</v>
      </c>
      <c r="F5622" s="50"/>
    </row>
    <row r="5623" spans="1:6">
      <c r="A5623" s="50" t="s">
        <v>6822</v>
      </c>
      <c r="B5623" s="50"/>
      <c r="C5623" s="50"/>
      <c r="D5623" s="50"/>
      <c r="E5623" s="50" t="s">
        <v>2632</v>
      </c>
      <c r="F5623" s="50"/>
    </row>
    <row r="5624" spans="1:6">
      <c r="A5624" s="50" t="s">
        <v>6823</v>
      </c>
      <c r="B5624" s="50"/>
      <c r="C5624" s="50"/>
      <c r="D5624" s="50"/>
      <c r="E5624" s="50" t="s">
        <v>2464</v>
      </c>
      <c r="F5624" s="50"/>
    </row>
    <row r="5625" spans="1:6">
      <c r="A5625" s="50" t="s">
        <v>6824</v>
      </c>
      <c r="B5625" s="50"/>
      <c r="C5625" s="50"/>
      <c r="D5625" s="50"/>
      <c r="E5625" s="50" t="s">
        <v>3825</v>
      </c>
      <c r="F5625" s="50"/>
    </row>
    <row r="5626" spans="1:6">
      <c r="A5626" s="50" t="s">
        <v>6825</v>
      </c>
      <c r="B5626" s="50"/>
      <c r="C5626" s="50"/>
      <c r="D5626" s="50"/>
      <c r="E5626" s="50" t="s">
        <v>2632</v>
      </c>
      <c r="F5626" s="50"/>
    </row>
    <row r="5627" spans="1:6">
      <c r="A5627" s="50" t="s">
        <v>6826</v>
      </c>
      <c r="B5627" s="50"/>
      <c r="C5627" s="50"/>
      <c r="D5627" s="50"/>
      <c r="E5627" s="50" t="s">
        <v>2464</v>
      </c>
      <c r="F5627" s="50"/>
    </row>
    <row r="5628" spans="1:6">
      <c r="A5628" s="50" t="s">
        <v>6827</v>
      </c>
      <c r="B5628" s="50"/>
      <c r="C5628" s="50"/>
      <c r="D5628" s="50"/>
      <c r="E5628" s="50" t="s">
        <v>2632</v>
      </c>
      <c r="F5628" s="50"/>
    </row>
    <row r="5629" spans="1:6">
      <c r="A5629" s="50" t="s">
        <v>6828</v>
      </c>
      <c r="B5629" s="50"/>
      <c r="C5629" s="50"/>
      <c r="D5629" s="50"/>
      <c r="E5629" s="50" t="s">
        <v>3825</v>
      </c>
      <c r="F5629" s="50"/>
    </row>
    <row r="5630" spans="1:6">
      <c r="A5630" s="50" t="s">
        <v>6829</v>
      </c>
      <c r="B5630" s="50"/>
      <c r="C5630" s="50"/>
      <c r="D5630" s="50"/>
      <c r="E5630" s="50" t="s">
        <v>4624</v>
      </c>
      <c r="F5630" s="50"/>
    </row>
    <row r="5631" spans="1:6">
      <c r="A5631" s="50" t="s">
        <v>6830</v>
      </c>
      <c r="B5631" s="50"/>
      <c r="C5631" s="50"/>
      <c r="D5631" s="50"/>
      <c r="E5631" s="50" t="s">
        <v>3825</v>
      </c>
      <c r="F5631" s="50"/>
    </row>
    <row r="5632" spans="1:6">
      <c r="A5632" s="50" t="s">
        <v>6831</v>
      </c>
      <c r="B5632" s="50"/>
      <c r="C5632" s="50"/>
      <c r="D5632" s="50"/>
      <c r="E5632" s="50" t="s">
        <v>2464</v>
      </c>
      <c r="F5632" s="50"/>
    </row>
    <row r="5633" spans="1:6">
      <c r="A5633" s="50" t="s">
        <v>6832</v>
      </c>
      <c r="B5633" s="50"/>
      <c r="C5633" s="50"/>
      <c r="D5633" s="50"/>
      <c r="E5633" s="50" t="s">
        <v>4624</v>
      </c>
      <c r="F5633" s="50"/>
    </row>
    <row r="5634" spans="1:6">
      <c r="A5634" s="50" t="s">
        <v>6833</v>
      </c>
      <c r="B5634" s="50"/>
      <c r="C5634" s="50"/>
      <c r="D5634" s="50"/>
      <c r="E5634" s="50" t="s">
        <v>2632</v>
      </c>
      <c r="F5634" s="50"/>
    </row>
    <row r="5635" spans="1:6">
      <c r="A5635" s="50" t="s">
        <v>6834</v>
      </c>
      <c r="B5635" s="50"/>
      <c r="C5635" s="50"/>
      <c r="D5635" s="50"/>
      <c r="E5635" s="50" t="s">
        <v>2464</v>
      </c>
      <c r="F5635" s="50"/>
    </row>
    <row r="5636" spans="1:6">
      <c r="A5636" s="50" t="s">
        <v>6835</v>
      </c>
      <c r="B5636" s="50"/>
      <c r="C5636" s="50"/>
      <c r="D5636" s="50"/>
      <c r="E5636" s="50" t="s">
        <v>5135</v>
      </c>
      <c r="F5636" s="50"/>
    </row>
    <row r="5637" spans="1:6">
      <c r="A5637" s="50" t="s">
        <v>6836</v>
      </c>
      <c r="B5637" s="50"/>
      <c r="C5637" s="50"/>
      <c r="D5637" s="50"/>
      <c r="E5637" s="50" t="s">
        <v>2632</v>
      </c>
      <c r="F5637" s="50"/>
    </row>
    <row r="5638" spans="1:6">
      <c r="A5638" s="50" t="s">
        <v>6837</v>
      </c>
      <c r="B5638" s="50"/>
      <c r="C5638" s="50"/>
      <c r="D5638" s="50"/>
      <c r="E5638" s="50" t="s">
        <v>4624</v>
      </c>
      <c r="F5638" s="50"/>
    </row>
    <row r="5639" spans="1:6">
      <c r="A5639" s="50" t="s">
        <v>6838</v>
      </c>
      <c r="B5639" s="50"/>
      <c r="C5639" s="50"/>
      <c r="D5639" s="50"/>
      <c r="E5639" s="50" t="s">
        <v>3825</v>
      </c>
      <c r="F5639" s="50"/>
    </row>
    <row r="5640" spans="1:6">
      <c r="A5640" s="50" t="s">
        <v>6839</v>
      </c>
      <c r="B5640" s="50"/>
      <c r="C5640" s="50"/>
      <c r="D5640" s="50"/>
      <c r="E5640" s="50" t="s">
        <v>2464</v>
      </c>
      <c r="F5640" s="50"/>
    </row>
    <row r="5641" spans="1:6">
      <c r="A5641" s="50" t="s">
        <v>6840</v>
      </c>
      <c r="B5641" s="50"/>
      <c r="C5641" s="50"/>
      <c r="D5641" s="50"/>
      <c r="E5641" s="50" t="s">
        <v>4624</v>
      </c>
      <c r="F5641" s="50"/>
    </row>
    <row r="5642" spans="1:6">
      <c r="A5642" s="50" t="s">
        <v>6841</v>
      </c>
      <c r="B5642" s="50"/>
      <c r="C5642" s="50"/>
      <c r="D5642" s="50"/>
      <c r="E5642" s="50" t="s">
        <v>2632</v>
      </c>
      <c r="F5642" s="50"/>
    </row>
    <row r="5643" spans="1:6">
      <c r="A5643" s="50" t="s">
        <v>6842</v>
      </c>
      <c r="B5643" s="50"/>
      <c r="C5643" s="50"/>
      <c r="D5643" s="50"/>
      <c r="E5643" s="50" t="s">
        <v>5135</v>
      </c>
      <c r="F5643" s="50"/>
    </row>
    <row r="5644" spans="1:6">
      <c r="A5644" s="50" t="s">
        <v>6843</v>
      </c>
      <c r="B5644" s="50"/>
      <c r="C5644" s="50"/>
      <c r="D5644" s="50"/>
      <c r="E5644" s="50" t="s">
        <v>2632</v>
      </c>
      <c r="F5644" s="50"/>
    </row>
    <row r="5645" spans="1:6">
      <c r="A5645" s="50" t="s">
        <v>6844</v>
      </c>
      <c r="B5645" s="50"/>
      <c r="C5645" s="50"/>
      <c r="D5645" s="50"/>
      <c r="E5645" s="50" t="s">
        <v>2464</v>
      </c>
      <c r="F5645" s="50"/>
    </row>
    <row r="5646" spans="1:6">
      <c r="A5646" s="50" t="s">
        <v>6845</v>
      </c>
      <c r="B5646" s="50"/>
      <c r="C5646" s="50"/>
      <c r="D5646" s="50"/>
      <c r="E5646" s="50" t="s">
        <v>2464</v>
      </c>
      <c r="F5646" s="50"/>
    </row>
    <row r="5647" spans="1:6">
      <c r="A5647" s="50" t="s">
        <v>6846</v>
      </c>
      <c r="B5647" s="50"/>
      <c r="C5647" s="50"/>
      <c r="D5647" s="50"/>
      <c r="E5647" s="50" t="s">
        <v>3825</v>
      </c>
      <c r="F5647" s="50"/>
    </row>
    <row r="5648" spans="1:6">
      <c r="A5648" s="50" t="s">
        <v>6847</v>
      </c>
      <c r="B5648" s="50"/>
      <c r="C5648" s="50"/>
      <c r="D5648" s="50"/>
      <c r="E5648" s="50" t="s">
        <v>3825</v>
      </c>
      <c r="F5648" s="50"/>
    </row>
    <row r="5649" spans="1:6">
      <c r="A5649" s="50" t="s">
        <v>6848</v>
      </c>
      <c r="B5649" s="50"/>
      <c r="C5649" s="50"/>
      <c r="D5649" s="50"/>
      <c r="E5649" s="50" t="s">
        <v>4624</v>
      </c>
      <c r="F5649" s="50"/>
    </row>
    <row r="5650" spans="1:6">
      <c r="A5650" s="50" t="s">
        <v>6849</v>
      </c>
      <c r="B5650" s="50"/>
      <c r="C5650" s="50"/>
      <c r="D5650" s="50"/>
      <c r="E5650" s="50" t="s">
        <v>2632</v>
      </c>
      <c r="F5650" s="50"/>
    </row>
    <row r="5651" spans="1:6">
      <c r="A5651" s="50" t="s">
        <v>6850</v>
      </c>
      <c r="B5651" s="50"/>
      <c r="C5651" s="50"/>
      <c r="D5651" s="50"/>
      <c r="E5651" s="50" t="s">
        <v>4624</v>
      </c>
      <c r="F5651" s="50"/>
    </row>
    <row r="5652" spans="1:6">
      <c r="A5652" s="50" t="s">
        <v>6851</v>
      </c>
      <c r="B5652" s="50"/>
      <c r="C5652" s="50"/>
      <c r="D5652" s="50"/>
      <c r="E5652" s="50" t="s">
        <v>2632</v>
      </c>
      <c r="F5652" s="50"/>
    </row>
    <row r="5653" spans="1:6">
      <c r="A5653" s="50" t="s">
        <v>6852</v>
      </c>
      <c r="B5653" s="50"/>
      <c r="C5653" s="50"/>
      <c r="D5653" s="50"/>
      <c r="E5653" s="50" t="s">
        <v>4624</v>
      </c>
      <c r="F5653" s="50"/>
    </row>
    <row r="5654" spans="1:6">
      <c r="A5654" s="50" t="s">
        <v>6853</v>
      </c>
      <c r="B5654" s="50"/>
      <c r="C5654" s="50"/>
      <c r="D5654" s="50"/>
      <c r="E5654" s="50" t="s">
        <v>2464</v>
      </c>
      <c r="F5654" s="50"/>
    </row>
    <row r="5655" spans="1:6">
      <c r="A5655" s="50" t="s">
        <v>6854</v>
      </c>
      <c r="B5655" s="50"/>
      <c r="C5655" s="50"/>
      <c r="D5655" s="50"/>
      <c r="E5655" s="50" t="s">
        <v>2464</v>
      </c>
      <c r="F5655" s="50"/>
    </row>
    <row r="5656" spans="1:6">
      <c r="A5656" s="50" t="s">
        <v>6855</v>
      </c>
      <c r="B5656" s="50"/>
      <c r="C5656" s="50"/>
      <c r="D5656" s="50"/>
      <c r="E5656" s="50" t="s">
        <v>3825</v>
      </c>
      <c r="F5656" s="50"/>
    </row>
    <row r="5657" spans="1:6">
      <c r="A5657" s="50" t="s">
        <v>6856</v>
      </c>
      <c r="B5657" s="50"/>
      <c r="C5657" s="50"/>
      <c r="D5657" s="50"/>
      <c r="E5657" s="50" t="s">
        <v>4624</v>
      </c>
      <c r="F5657" s="50"/>
    </row>
    <row r="5658" spans="1:6">
      <c r="A5658" s="50" t="s">
        <v>6857</v>
      </c>
      <c r="B5658" s="50"/>
      <c r="C5658" s="50"/>
      <c r="D5658" s="50"/>
      <c r="E5658" s="50" t="s">
        <v>2464</v>
      </c>
      <c r="F5658" s="50"/>
    </row>
    <row r="5659" spans="1:6">
      <c r="A5659" s="50" t="s">
        <v>6858</v>
      </c>
      <c r="B5659" s="50"/>
      <c r="C5659" s="50"/>
      <c r="D5659" s="50"/>
      <c r="E5659" s="50" t="s">
        <v>2464</v>
      </c>
      <c r="F5659" s="50"/>
    </row>
    <row r="5660" spans="1:6">
      <c r="A5660" s="50" t="s">
        <v>6859</v>
      </c>
      <c r="B5660" s="50"/>
      <c r="C5660" s="50"/>
      <c r="D5660" s="50"/>
      <c r="E5660" s="50" t="s">
        <v>3825</v>
      </c>
      <c r="F5660" s="50"/>
    </row>
    <row r="5661" spans="1:6">
      <c r="A5661" s="50" t="s">
        <v>6860</v>
      </c>
      <c r="B5661" s="50"/>
      <c r="C5661" s="50"/>
      <c r="D5661" s="50"/>
      <c r="E5661" s="50" t="s">
        <v>5135</v>
      </c>
      <c r="F5661" s="50"/>
    </row>
    <row r="5662" spans="1:6">
      <c r="A5662" s="50" t="s">
        <v>6861</v>
      </c>
      <c r="B5662" s="50"/>
      <c r="C5662" s="50"/>
      <c r="D5662" s="50"/>
      <c r="E5662" s="50" t="s">
        <v>4681</v>
      </c>
      <c r="F5662" s="50"/>
    </row>
    <row r="5663" spans="1:6">
      <c r="A5663" s="50" t="s">
        <v>6862</v>
      </c>
      <c r="B5663" s="50"/>
      <c r="C5663" s="50"/>
      <c r="D5663" s="50"/>
      <c r="E5663" s="50" t="s">
        <v>4681</v>
      </c>
      <c r="F5663" s="50"/>
    </row>
    <row r="5664" spans="1:6">
      <c r="A5664" s="50" t="s">
        <v>6863</v>
      </c>
      <c r="B5664" s="50"/>
      <c r="C5664" s="50"/>
      <c r="D5664" s="50"/>
      <c r="E5664" s="50" t="s">
        <v>4681</v>
      </c>
      <c r="F5664" s="50"/>
    </row>
    <row r="5665" spans="1:6">
      <c r="A5665" s="50" t="s">
        <v>6864</v>
      </c>
      <c r="B5665" s="50"/>
      <c r="C5665" s="50"/>
      <c r="D5665" s="50"/>
      <c r="E5665" s="50" t="s">
        <v>4681</v>
      </c>
      <c r="F5665" s="50"/>
    </row>
    <row r="5666" spans="1:6">
      <c r="A5666" s="50" t="s">
        <v>6865</v>
      </c>
      <c r="B5666" s="50"/>
      <c r="C5666" s="50"/>
      <c r="D5666" s="50"/>
      <c r="E5666" s="50" t="s">
        <v>4681</v>
      </c>
      <c r="F5666" s="50"/>
    </row>
    <row r="5667" spans="1:6">
      <c r="A5667" s="50" t="s">
        <v>6866</v>
      </c>
      <c r="B5667" s="50"/>
      <c r="C5667" s="50"/>
      <c r="D5667" s="50"/>
      <c r="E5667" s="50" t="s">
        <v>4681</v>
      </c>
      <c r="F5667" s="50"/>
    </row>
    <row r="5668" spans="1:6">
      <c r="A5668" s="50" t="s">
        <v>6867</v>
      </c>
      <c r="B5668" s="50"/>
      <c r="C5668" s="50"/>
      <c r="D5668" s="50"/>
      <c r="E5668" s="50" t="s">
        <v>4681</v>
      </c>
      <c r="F5668" s="50"/>
    </row>
    <row r="5669" spans="1:6">
      <c r="A5669" s="50" t="s">
        <v>6868</v>
      </c>
      <c r="B5669" s="50"/>
      <c r="C5669" s="50"/>
      <c r="D5669" s="50"/>
      <c r="E5669" s="50" t="s">
        <v>4681</v>
      </c>
      <c r="F5669" s="50"/>
    </row>
    <row r="5670" spans="1:6">
      <c r="A5670" s="50" t="s">
        <v>6869</v>
      </c>
      <c r="B5670" s="50"/>
      <c r="C5670" s="50"/>
      <c r="D5670" s="50"/>
      <c r="E5670" s="50" t="s">
        <v>4681</v>
      </c>
      <c r="F5670" s="50"/>
    </row>
    <row r="5671" spans="1:6">
      <c r="A5671" s="50" t="s">
        <v>6870</v>
      </c>
      <c r="B5671" s="50"/>
      <c r="C5671" s="50"/>
      <c r="D5671" s="50"/>
      <c r="E5671" s="50" t="s">
        <v>4681</v>
      </c>
      <c r="F5671" s="50"/>
    </row>
    <row r="5672" spans="1:6">
      <c r="A5672" s="50" t="s">
        <v>6871</v>
      </c>
      <c r="B5672" s="50"/>
      <c r="C5672" s="50"/>
      <c r="D5672" s="50"/>
      <c r="E5672" s="50" t="s">
        <v>4681</v>
      </c>
      <c r="F5672" s="50"/>
    </row>
    <row r="5673" spans="1:6">
      <c r="A5673" s="50" t="s">
        <v>6872</v>
      </c>
      <c r="B5673" s="50"/>
      <c r="C5673" s="50"/>
      <c r="D5673" s="50"/>
      <c r="E5673" s="50" t="s">
        <v>4681</v>
      </c>
      <c r="F5673" s="50"/>
    </row>
    <row r="5674" spans="1:6">
      <c r="A5674" s="50" t="s">
        <v>6873</v>
      </c>
      <c r="B5674" s="50"/>
      <c r="C5674" s="50"/>
      <c r="D5674" s="50"/>
      <c r="E5674" s="50" t="s">
        <v>4681</v>
      </c>
      <c r="F5674" s="50"/>
    </row>
    <row r="5675" spans="1:6">
      <c r="A5675" s="50" t="s">
        <v>6874</v>
      </c>
      <c r="B5675" s="50"/>
      <c r="C5675" s="50"/>
      <c r="D5675" s="50"/>
      <c r="E5675" s="50" t="s">
        <v>4681</v>
      </c>
      <c r="F5675" s="50"/>
    </row>
    <row r="5676" spans="1:6">
      <c r="A5676" s="50" t="s">
        <v>6875</v>
      </c>
      <c r="B5676" s="50"/>
      <c r="C5676" s="50"/>
      <c r="D5676" s="50"/>
      <c r="E5676" s="50" t="s">
        <v>4681</v>
      </c>
      <c r="F5676" s="50"/>
    </row>
    <row r="5677" spans="1:6">
      <c r="A5677" s="50" t="s">
        <v>6876</v>
      </c>
      <c r="B5677" s="50"/>
      <c r="C5677" s="50"/>
      <c r="D5677" s="50"/>
      <c r="E5677" s="50" t="s">
        <v>4681</v>
      </c>
      <c r="F5677" s="50"/>
    </row>
    <row r="5678" spans="1:6">
      <c r="A5678" s="50" t="s">
        <v>6877</v>
      </c>
      <c r="B5678" s="50"/>
      <c r="C5678" s="50"/>
      <c r="D5678" s="50"/>
      <c r="E5678" s="50" t="s">
        <v>4681</v>
      </c>
      <c r="F5678" s="50"/>
    </row>
    <row r="5679" spans="1:6">
      <c r="A5679" s="50" t="s">
        <v>6878</v>
      </c>
      <c r="B5679" s="50"/>
      <c r="C5679" s="50"/>
      <c r="D5679" s="50"/>
      <c r="E5679" s="50" t="s">
        <v>4681</v>
      </c>
      <c r="F5679" s="50"/>
    </row>
    <row r="5680" spans="1:6">
      <c r="A5680" s="50" t="s">
        <v>6879</v>
      </c>
      <c r="B5680" s="50"/>
      <c r="C5680" s="50"/>
      <c r="D5680" s="50"/>
      <c r="E5680" s="50" t="s">
        <v>4681</v>
      </c>
      <c r="F5680" s="50"/>
    </row>
    <row r="5681" spans="1:6">
      <c r="A5681" s="50" t="s">
        <v>6880</v>
      </c>
      <c r="B5681" s="50"/>
      <c r="C5681" s="50"/>
      <c r="D5681" s="50"/>
      <c r="E5681" s="50" t="s">
        <v>4681</v>
      </c>
      <c r="F5681" s="50"/>
    </row>
    <row r="5682" spans="1:6">
      <c r="A5682" s="50" t="s">
        <v>6881</v>
      </c>
      <c r="B5682" s="50"/>
      <c r="C5682" s="50"/>
      <c r="D5682" s="50"/>
      <c r="E5682" s="50" t="s">
        <v>4681</v>
      </c>
      <c r="F5682" s="50"/>
    </row>
    <row r="5683" spans="1:6">
      <c r="A5683" s="50" t="s">
        <v>6882</v>
      </c>
      <c r="B5683" s="50"/>
      <c r="C5683" s="50"/>
      <c r="D5683" s="50"/>
      <c r="E5683" s="50" t="s">
        <v>4681</v>
      </c>
      <c r="F5683" s="50"/>
    </row>
    <row r="5684" spans="1:6">
      <c r="A5684" s="50" t="s">
        <v>6883</v>
      </c>
      <c r="B5684" s="50"/>
      <c r="C5684" s="50"/>
      <c r="D5684" s="50"/>
      <c r="E5684" s="50" t="s">
        <v>4681</v>
      </c>
      <c r="F5684" s="50"/>
    </row>
    <row r="5685" spans="1:6">
      <c r="A5685" s="50" t="s">
        <v>6884</v>
      </c>
      <c r="B5685" s="50"/>
      <c r="C5685" s="50"/>
      <c r="D5685" s="50"/>
      <c r="E5685" s="50" t="s">
        <v>2632</v>
      </c>
      <c r="F5685" s="50"/>
    </row>
    <row r="5686" spans="1:6">
      <c r="A5686" s="50" t="s">
        <v>6885</v>
      </c>
      <c r="B5686" s="50"/>
      <c r="C5686" s="50"/>
      <c r="D5686" s="50"/>
      <c r="E5686" s="50" t="s">
        <v>2632</v>
      </c>
      <c r="F5686" s="50"/>
    </row>
    <row r="5687" spans="1:6">
      <c r="A5687" s="50" t="s">
        <v>6886</v>
      </c>
      <c r="B5687" s="50"/>
      <c r="C5687" s="50"/>
      <c r="D5687" s="50"/>
      <c r="E5687" s="50" t="s">
        <v>2632</v>
      </c>
      <c r="F5687" s="50"/>
    </row>
    <row r="5688" spans="1:6">
      <c r="A5688" s="50" t="s">
        <v>6887</v>
      </c>
      <c r="B5688" s="50"/>
      <c r="C5688" s="50"/>
      <c r="D5688" s="50"/>
      <c r="E5688" s="50" t="s">
        <v>2632</v>
      </c>
      <c r="F5688" s="50"/>
    </row>
    <row r="5689" spans="1:6">
      <c r="A5689" s="50" t="s">
        <v>6888</v>
      </c>
      <c r="B5689" s="50"/>
      <c r="C5689" s="50"/>
      <c r="D5689" s="50"/>
      <c r="E5689" s="50" t="s">
        <v>2632</v>
      </c>
      <c r="F5689" s="50"/>
    </row>
    <row r="5690" spans="1:6">
      <c r="A5690" s="50" t="s">
        <v>6889</v>
      </c>
      <c r="B5690" s="50"/>
      <c r="C5690" s="50"/>
      <c r="D5690" s="50"/>
      <c r="E5690" s="50" t="s">
        <v>2632</v>
      </c>
      <c r="F5690" s="50"/>
    </row>
    <row r="5691" spans="1:6">
      <c r="A5691" s="50" t="s">
        <v>6890</v>
      </c>
      <c r="B5691" s="50"/>
      <c r="C5691" s="50"/>
      <c r="D5691" s="50"/>
      <c r="E5691" s="50" t="s">
        <v>3825</v>
      </c>
      <c r="F5691" s="50"/>
    </row>
    <row r="5692" spans="1:6">
      <c r="A5692" s="50" t="s">
        <v>6891</v>
      </c>
      <c r="B5692" s="50"/>
      <c r="C5692" s="50"/>
      <c r="D5692" s="50"/>
      <c r="E5692" s="50" t="s">
        <v>2632</v>
      </c>
      <c r="F5692" s="50"/>
    </row>
    <row r="5693" spans="1:6">
      <c r="A5693" s="50" t="s">
        <v>6892</v>
      </c>
      <c r="B5693" s="50"/>
      <c r="C5693" s="50"/>
      <c r="D5693" s="50"/>
      <c r="E5693" s="50" t="s">
        <v>2632</v>
      </c>
      <c r="F5693" s="50"/>
    </row>
    <row r="5694" spans="1:6">
      <c r="A5694" s="50" t="s">
        <v>6893</v>
      </c>
      <c r="B5694" s="50"/>
      <c r="C5694" s="50"/>
      <c r="D5694" s="50"/>
      <c r="E5694" s="50" t="s">
        <v>3825</v>
      </c>
      <c r="F5694" s="50"/>
    </row>
    <row r="5695" spans="1:6">
      <c r="A5695" s="50" t="s">
        <v>6894</v>
      </c>
      <c r="B5695" s="50"/>
      <c r="C5695" s="50"/>
      <c r="D5695" s="50"/>
      <c r="E5695" s="50" t="s">
        <v>2632</v>
      </c>
      <c r="F5695" s="50"/>
    </row>
    <row r="5696" spans="1:6">
      <c r="A5696" s="50" t="s">
        <v>6895</v>
      </c>
      <c r="B5696" s="50"/>
      <c r="C5696" s="50"/>
      <c r="D5696" s="50"/>
      <c r="E5696" s="50" t="s">
        <v>2632</v>
      </c>
      <c r="F5696" s="50"/>
    </row>
    <row r="5697" spans="1:6">
      <c r="A5697" s="50" t="s">
        <v>6896</v>
      </c>
      <c r="B5697" s="50"/>
      <c r="C5697" s="50"/>
      <c r="D5697" s="50"/>
      <c r="E5697" s="50" t="s">
        <v>2632</v>
      </c>
      <c r="F5697" s="50"/>
    </row>
    <row r="5698" spans="1:6">
      <c r="A5698" s="50" t="s">
        <v>6897</v>
      </c>
      <c r="B5698" s="50"/>
      <c r="C5698" s="50"/>
      <c r="D5698" s="50"/>
      <c r="E5698" s="50" t="s">
        <v>2632</v>
      </c>
      <c r="F5698" s="50"/>
    </row>
    <row r="5699" spans="1:6">
      <c r="A5699" s="50" t="s">
        <v>6898</v>
      </c>
      <c r="B5699" s="50"/>
      <c r="C5699" s="50"/>
      <c r="D5699" s="50"/>
      <c r="E5699" s="50" t="s">
        <v>3825</v>
      </c>
      <c r="F5699" s="50"/>
    </row>
    <row r="5700" spans="1:6">
      <c r="A5700" s="50" t="s">
        <v>6899</v>
      </c>
      <c r="B5700" s="50"/>
      <c r="C5700" s="50"/>
      <c r="D5700" s="50"/>
      <c r="E5700" s="50" t="s">
        <v>2632</v>
      </c>
      <c r="F5700" s="50"/>
    </row>
    <row r="5701" spans="1:6">
      <c r="A5701" s="50" t="s">
        <v>6900</v>
      </c>
      <c r="B5701" s="50"/>
      <c r="C5701" s="50"/>
      <c r="D5701" s="50"/>
      <c r="E5701" s="50" t="s">
        <v>3825</v>
      </c>
      <c r="F5701" s="50"/>
    </row>
    <row r="5702" spans="1:6">
      <c r="A5702" s="50" t="s">
        <v>6901</v>
      </c>
      <c r="B5702" s="50"/>
      <c r="C5702" s="50"/>
      <c r="D5702" s="50"/>
      <c r="E5702" s="50" t="s">
        <v>3825</v>
      </c>
      <c r="F5702" s="50"/>
    </row>
    <row r="5703" spans="1:6">
      <c r="A5703" s="50" t="s">
        <v>6902</v>
      </c>
      <c r="B5703" s="50"/>
      <c r="C5703" s="50"/>
      <c r="D5703" s="50"/>
      <c r="E5703" s="50" t="s">
        <v>2632</v>
      </c>
      <c r="F5703" s="50"/>
    </row>
    <row r="5704" spans="1:6">
      <c r="A5704" s="50" t="s">
        <v>6903</v>
      </c>
      <c r="B5704" s="50"/>
      <c r="C5704" s="50"/>
      <c r="D5704" s="50"/>
      <c r="E5704" s="50" t="s">
        <v>3825</v>
      </c>
      <c r="F5704" s="50"/>
    </row>
    <row r="5705" spans="1:6">
      <c r="A5705" s="50" t="s">
        <v>6904</v>
      </c>
      <c r="B5705" s="50"/>
      <c r="C5705" s="50"/>
      <c r="D5705" s="50"/>
      <c r="E5705" s="50" t="s">
        <v>3825</v>
      </c>
      <c r="F5705" s="50"/>
    </row>
    <row r="5706" spans="1:6">
      <c r="A5706" s="50" t="s">
        <v>6905</v>
      </c>
      <c r="B5706" s="50"/>
      <c r="C5706" s="50"/>
      <c r="D5706" s="50"/>
      <c r="E5706" s="50" t="s">
        <v>3825</v>
      </c>
      <c r="F5706" s="50"/>
    </row>
    <row r="5707" spans="1:6">
      <c r="A5707" s="50" t="s">
        <v>6906</v>
      </c>
      <c r="B5707" s="50"/>
      <c r="C5707" s="50"/>
      <c r="D5707" s="50"/>
      <c r="E5707" s="50" t="s">
        <v>3825</v>
      </c>
      <c r="F5707" s="50"/>
    </row>
    <row r="5708" spans="1:6">
      <c r="A5708" s="50" t="s">
        <v>6907</v>
      </c>
      <c r="B5708" s="50"/>
      <c r="C5708" s="50"/>
      <c r="D5708" s="50"/>
      <c r="E5708" s="50" t="s">
        <v>3825</v>
      </c>
      <c r="F5708" s="50"/>
    </row>
    <row r="5709" spans="1:6">
      <c r="A5709" s="50" t="s">
        <v>6908</v>
      </c>
      <c r="B5709" s="50"/>
      <c r="C5709" s="50"/>
      <c r="D5709" s="50"/>
      <c r="E5709" s="50" t="s">
        <v>2632</v>
      </c>
      <c r="F5709" s="50"/>
    </row>
    <row r="5710" spans="1:6">
      <c r="A5710" s="50" t="s">
        <v>6909</v>
      </c>
      <c r="B5710" s="50"/>
      <c r="C5710" s="50"/>
      <c r="D5710" s="50"/>
      <c r="E5710" s="50" t="s">
        <v>3825</v>
      </c>
      <c r="F5710" s="50"/>
    </row>
    <row r="5711" spans="1:6">
      <c r="A5711" s="50" t="s">
        <v>6910</v>
      </c>
      <c r="B5711" s="50"/>
      <c r="C5711" s="50"/>
      <c r="D5711" s="50"/>
      <c r="E5711" s="50" t="s">
        <v>2632</v>
      </c>
      <c r="F5711" s="50"/>
    </row>
    <row r="5712" spans="1:6">
      <c r="A5712" s="50" t="s">
        <v>6911</v>
      </c>
      <c r="B5712" s="50"/>
      <c r="C5712" s="50"/>
      <c r="D5712" s="50"/>
      <c r="E5712" s="50" t="s">
        <v>2632</v>
      </c>
      <c r="F5712" s="50"/>
    </row>
    <row r="5713" spans="1:6">
      <c r="A5713" s="50" t="s">
        <v>6912</v>
      </c>
      <c r="B5713" s="50"/>
      <c r="C5713" s="50"/>
      <c r="D5713" s="50"/>
      <c r="E5713" s="50" t="s">
        <v>3825</v>
      </c>
      <c r="F5713" s="50"/>
    </row>
    <row r="5714" spans="1:6">
      <c r="A5714" s="50" t="s">
        <v>6913</v>
      </c>
      <c r="B5714" s="50"/>
      <c r="C5714" s="50"/>
      <c r="D5714" s="50"/>
      <c r="E5714" s="50" t="s">
        <v>2632</v>
      </c>
      <c r="F5714" s="50"/>
    </row>
    <row r="5715" spans="1:6">
      <c r="A5715" s="50" t="s">
        <v>6914</v>
      </c>
      <c r="B5715" s="50"/>
      <c r="C5715" s="50"/>
      <c r="D5715" s="50"/>
      <c r="E5715" s="50" t="s">
        <v>3825</v>
      </c>
      <c r="F5715" s="50"/>
    </row>
    <row r="5716" spans="1:6">
      <c r="A5716" s="50" t="s">
        <v>6915</v>
      </c>
      <c r="B5716" s="50"/>
      <c r="C5716" s="50"/>
      <c r="D5716" s="50"/>
      <c r="E5716" s="50" t="s">
        <v>3825</v>
      </c>
      <c r="F5716" s="50"/>
    </row>
    <row r="5717" spans="1:6">
      <c r="A5717" s="50" t="s">
        <v>6916</v>
      </c>
      <c r="B5717" s="50"/>
      <c r="C5717" s="50"/>
      <c r="D5717" s="50"/>
      <c r="E5717" s="50" t="s">
        <v>2632</v>
      </c>
      <c r="F5717" s="50"/>
    </row>
    <row r="5718" spans="1:6">
      <c r="A5718" s="50" t="s">
        <v>6917</v>
      </c>
      <c r="B5718" s="50"/>
      <c r="C5718" s="50"/>
      <c r="D5718" s="50"/>
      <c r="E5718" s="50" t="s">
        <v>2632</v>
      </c>
      <c r="F5718" s="50"/>
    </row>
    <row r="5719" spans="1:6">
      <c r="A5719" s="50" t="s">
        <v>6918</v>
      </c>
      <c r="B5719" s="50"/>
      <c r="C5719" s="50"/>
      <c r="D5719" s="50"/>
      <c r="E5719" s="50" t="s">
        <v>2632</v>
      </c>
      <c r="F5719" s="50"/>
    </row>
    <row r="5720" spans="1:6">
      <c r="A5720" s="50" t="s">
        <v>6919</v>
      </c>
      <c r="B5720" s="50"/>
      <c r="C5720" s="50"/>
      <c r="D5720" s="50"/>
      <c r="E5720" s="50" t="s">
        <v>2632</v>
      </c>
      <c r="F5720" s="50"/>
    </row>
    <row r="5721" spans="1:6">
      <c r="A5721" s="50" t="s">
        <v>6920</v>
      </c>
      <c r="B5721" s="50"/>
      <c r="C5721" s="50"/>
      <c r="D5721" s="50"/>
      <c r="E5721" s="50" t="s">
        <v>3825</v>
      </c>
      <c r="F5721" s="50"/>
    </row>
    <row r="5722" spans="1:6">
      <c r="A5722" s="50" t="s">
        <v>6921</v>
      </c>
      <c r="B5722" s="50"/>
      <c r="C5722" s="50"/>
      <c r="D5722" s="50"/>
      <c r="E5722" s="50" t="s">
        <v>2632</v>
      </c>
      <c r="F5722" s="50"/>
    </row>
    <row r="5723" spans="1:6">
      <c r="A5723" s="50" t="s">
        <v>6922</v>
      </c>
      <c r="B5723" s="50"/>
      <c r="C5723" s="50"/>
      <c r="D5723" s="50"/>
      <c r="E5723" s="50" t="s">
        <v>3825</v>
      </c>
      <c r="F5723" s="50"/>
    </row>
    <row r="5724" spans="1:6">
      <c r="A5724" s="50" t="s">
        <v>6923</v>
      </c>
      <c r="B5724" s="50"/>
      <c r="C5724" s="50"/>
      <c r="D5724" s="50"/>
      <c r="E5724" s="50" t="s">
        <v>2632</v>
      </c>
      <c r="F5724" s="50"/>
    </row>
    <row r="5725" spans="1:6">
      <c r="A5725" s="50" t="s">
        <v>6924</v>
      </c>
      <c r="B5725" s="50"/>
      <c r="C5725" s="50"/>
      <c r="D5725" s="50"/>
      <c r="E5725" s="50" t="s">
        <v>3825</v>
      </c>
      <c r="F5725" s="50"/>
    </row>
    <row r="5726" spans="1:6">
      <c r="A5726" s="50" t="s">
        <v>6925</v>
      </c>
      <c r="B5726" s="50"/>
      <c r="C5726" s="50"/>
      <c r="D5726" s="50"/>
      <c r="E5726" s="50" t="s">
        <v>3825</v>
      </c>
      <c r="F5726" s="50"/>
    </row>
    <row r="5727" spans="1:6">
      <c r="A5727" s="50" t="s">
        <v>6926</v>
      </c>
      <c r="B5727" s="50"/>
      <c r="C5727" s="50"/>
      <c r="D5727" s="50"/>
      <c r="E5727" s="50" t="s">
        <v>3825</v>
      </c>
      <c r="F5727" s="50"/>
    </row>
    <row r="5728" spans="1:6">
      <c r="A5728" s="50" t="s">
        <v>6927</v>
      </c>
      <c r="B5728" s="50"/>
      <c r="C5728" s="50"/>
      <c r="D5728" s="50"/>
      <c r="E5728" s="50" t="s">
        <v>2632</v>
      </c>
      <c r="F5728" s="50"/>
    </row>
    <row r="5729" spans="1:6">
      <c r="A5729" s="50" t="s">
        <v>6928</v>
      </c>
      <c r="B5729" s="50"/>
      <c r="C5729" s="50"/>
      <c r="D5729" s="50"/>
      <c r="E5729" s="50" t="s">
        <v>2632</v>
      </c>
      <c r="F5729" s="50"/>
    </row>
    <row r="5730" spans="1:6">
      <c r="A5730" s="50" t="s">
        <v>6929</v>
      </c>
      <c r="B5730" s="50"/>
      <c r="C5730" s="50"/>
      <c r="D5730" s="50"/>
      <c r="E5730" s="50" t="s">
        <v>2632</v>
      </c>
      <c r="F5730" s="50"/>
    </row>
    <row r="5731" spans="1:6">
      <c r="A5731" s="50" t="s">
        <v>6930</v>
      </c>
      <c r="B5731" s="50"/>
      <c r="C5731" s="50"/>
      <c r="D5731" s="50"/>
      <c r="E5731" s="50" t="s">
        <v>2632</v>
      </c>
      <c r="F5731" s="50"/>
    </row>
    <row r="5732" spans="1:6">
      <c r="A5732" s="50" t="s">
        <v>6931</v>
      </c>
      <c r="B5732" s="50"/>
      <c r="C5732" s="50"/>
      <c r="D5732" s="50"/>
      <c r="E5732" s="50" t="s">
        <v>2632</v>
      </c>
      <c r="F5732" s="50"/>
    </row>
    <row r="5733" spans="1:6">
      <c r="A5733" s="50" t="s">
        <v>6932</v>
      </c>
      <c r="B5733" s="50"/>
      <c r="C5733" s="50"/>
      <c r="D5733" s="50"/>
      <c r="E5733" s="50" t="s">
        <v>2632</v>
      </c>
      <c r="F5733" s="50"/>
    </row>
    <row r="5734" spans="1:6">
      <c r="A5734" s="50" t="s">
        <v>6933</v>
      </c>
      <c r="B5734" s="50"/>
      <c r="C5734" s="50"/>
      <c r="D5734" s="50"/>
      <c r="E5734" s="50" t="s">
        <v>2632</v>
      </c>
      <c r="F5734" s="50"/>
    </row>
    <row r="5735" spans="1:6">
      <c r="A5735" s="50" t="s">
        <v>6934</v>
      </c>
      <c r="B5735" s="50"/>
      <c r="C5735" s="50"/>
      <c r="D5735" s="50"/>
      <c r="E5735" s="50" t="s">
        <v>3825</v>
      </c>
      <c r="F5735" s="50"/>
    </row>
    <row r="5736" spans="1:6">
      <c r="A5736" s="50" t="s">
        <v>6935</v>
      </c>
      <c r="B5736" s="50"/>
      <c r="C5736" s="50"/>
      <c r="D5736" s="50"/>
      <c r="E5736" s="50" t="s">
        <v>2632</v>
      </c>
      <c r="F5736" s="50"/>
    </row>
    <row r="5737" spans="1:6">
      <c r="A5737" s="50" t="s">
        <v>6936</v>
      </c>
      <c r="B5737" s="50"/>
      <c r="C5737" s="50"/>
      <c r="D5737" s="50"/>
      <c r="E5737" s="50" t="s">
        <v>2632</v>
      </c>
      <c r="F5737" s="50"/>
    </row>
    <row r="5738" spans="1:6">
      <c r="A5738" s="50" t="s">
        <v>6937</v>
      </c>
      <c r="B5738" s="50"/>
      <c r="C5738" s="50"/>
      <c r="D5738" s="50"/>
      <c r="E5738" s="50" t="s">
        <v>3825</v>
      </c>
      <c r="F5738" s="50"/>
    </row>
    <row r="5739" spans="1:6">
      <c r="A5739" s="50" t="s">
        <v>6938</v>
      </c>
      <c r="B5739" s="50"/>
      <c r="C5739" s="50"/>
      <c r="D5739" s="50"/>
      <c r="E5739" s="50" t="s">
        <v>2632</v>
      </c>
      <c r="F5739" s="50"/>
    </row>
    <row r="5740" spans="1:6">
      <c r="A5740" s="50" t="s">
        <v>6939</v>
      </c>
      <c r="B5740" s="50"/>
      <c r="C5740" s="50"/>
      <c r="D5740" s="50"/>
      <c r="E5740" s="50" t="s">
        <v>3825</v>
      </c>
      <c r="F5740" s="50"/>
    </row>
    <row r="5741" spans="1:6">
      <c r="A5741" s="50" t="s">
        <v>6940</v>
      </c>
      <c r="B5741" s="50"/>
      <c r="C5741" s="50"/>
      <c r="D5741" s="50"/>
      <c r="E5741" s="50" t="s">
        <v>3825</v>
      </c>
      <c r="F5741" s="50"/>
    </row>
    <row r="5742" spans="1:6">
      <c r="A5742" s="50" t="s">
        <v>6941</v>
      </c>
      <c r="B5742" s="50"/>
      <c r="C5742" s="50"/>
      <c r="D5742" s="50"/>
      <c r="E5742" s="50" t="s">
        <v>3825</v>
      </c>
      <c r="F5742" s="50"/>
    </row>
    <row r="5743" spans="1:6">
      <c r="A5743" s="50" t="s">
        <v>6942</v>
      </c>
      <c r="B5743" s="50"/>
      <c r="C5743" s="50"/>
      <c r="D5743" s="50"/>
      <c r="E5743" s="50" t="s">
        <v>2632</v>
      </c>
      <c r="F5743" s="50"/>
    </row>
    <row r="5744" spans="1:6">
      <c r="A5744" s="50" t="s">
        <v>6943</v>
      </c>
      <c r="B5744" s="50"/>
      <c r="C5744" s="50"/>
      <c r="D5744" s="50"/>
      <c r="E5744" s="50" t="s">
        <v>2370</v>
      </c>
      <c r="F5744" s="50"/>
    </row>
    <row r="5745" spans="1:6">
      <c r="A5745" s="50" t="s">
        <v>6944</v>
      </c>
      <c r="B5745" s="50"/>
      <c r="C5745" s="50"/>
      <c r="D5745" s="50"/>
      <c r="E5745" s="50" t="s">
        <v>2632</v>
      </c>
      <c r="F5745" s="50"/>
    </row>
    <row r="5746" spans="1:6">
      <c r="A5746" s="50" t="s">
        <v>6945</v>
      </c>
      <c r="B5746" s="50"/>
      <c r="C5746" s="50"/>
      <c r="D5746" s="50"/>
      <c r="E5746" s="50" t="s">
        <v>2370</v>
      </c>
      <c r="F5746" s="50"/>
    </row>
    <row r="5747" spans="1:6">
      <c r="A5747" s="50" t="s">
        <v>6946</v>
      </c>
      <c r="B5747" s="50"/>
      <c r="C5747" s="50"/>
      <c r="D5747" s="50"/>
      <c r="E5747" s="50" t="s">
        <v>2370</v>
      </c>
      <c r="F5747" s="50"/>
    </row>
    <row r="5748" spans="1:6">
      <c r="A5748" s="50" t="s">
        <v>6947</v>
      </c>
      <c r="B5748" s="50"/>
      <c r="C5748" s="50"/>
      <c r="D5748" s="50"/>
      <c r="E5748" s="50" t="s">
        <v>2370</v>
      </c>
      <c r="F5748" s="50"/>
    </row>
    <row r="5749" spans="1:6">
      <c r="A5749" s="50" t="s">
        <v>6948</v>
      </c>
      <c r="B5749" s="50"/>
      <c r="C5749" s="50"/>
      <c r="D5749" s="50"/>
      <c r="E5749" s="50" t="s">
        <v>4681</v>
      </c>
      <c r="F5749" s="50"/>
    </row>
    <row r="5750" spans="1:6">
      <c r="A5750" s="50" t="s">
        <v>6949</v>
      </c>
      <c r="B5750" s="50"/>
      <c r="C5750" s="50"/>
      <c r="D5750" s="50"/>
      <c r="E5750" s="50" t="s">
        <v>2370</v>
      </c>
      <c r="F5750" s="50"/>
    </row>
    <row r="5751" spans="1:6">
      <c r="A5751" s="50" t="s">
        <v>6950</v>
      </c>
      <c r="B5751" s="50"/>
      <c r="C5751" s="50"/>
      <c r="D5751" s="50"/>
      <c r="E5751" s="50" t="s">
        <v>2370</v>
      </c>
      <c r="F5751" s="50"/>
    </row>
    <row r="5752" spans="1:6">
      <c r="A5752" s="50" t="s">
        <v>6951</v>
      </c>
      <c r="B5752" s="50"/>
      <c r="C5752" s="50"/>
      <c r="D5752" s="50"/>
      <c r="E5752" s="50" t="s">
        <v>2370</v>
      </c>
      <c r="F5752" s="50"/>
    </row>
    <row r="5753" spans="1:6">
      <c r="A5753" s="50" t="s">
        <v>6952</v>
      </c>
      <c r="B5753" s="50"/>
      <c r="C5753" s="50"/>
      <c r="D5753" s="50"/>
      <c r="E5753" s="50" t="s">
        <v>4681</v>
      </c>
      <c r="F5753" s="50"/>
    </row>
    <row r="5754" spans="1:6">
      <c r="A5754" s="50" t="s">
        <v>6953</v>
      </c>
      <c r="B5754" s="50"/>
      <c r="C5754" s="50"/>
      <c r="D5754" s="50"/>
      <c r="E5754" s="50" t="s">
        <v>4681</v>
      </c>
      <c r="F5754" s="50"/>
    </row>
    <row r="5755" spans="1:6">
      <c r="A5755" s="50" t="s">
        <v>6954</v>
      </c>
      <c r="B5755" s="50"/>
      <c r="C5755" s="50"/>
      <c r="D5755" s="50"/>
      <c r="E5755" s="50" t="s">
        <v>2370</v>
      </c>
      <c r="F5755" s="50"/>
    </row>
    <row r="5756" spans="1:6">
      <c r="A5756" s="50" t="s">
        <v>6955</v>
      </c>
      <c r="B5756" s="50"/>
      <c r="C5756" s="50"/>
      <c r="D5756" s="50"/>
      <c r="E5756" s="50" t="s">
        <v>2370</v>
      </c>
      <c r="F5756" s="50"/>
    </row>
    <row r="5757" spans="1:6">
      <c r="A5757" s="50" t="s">
        <v>6956</v>
      </c>
      <c r="B5757" s="50"/>
      <c r="C5757" s="50"/>
      <c r="D5757" s="50"/>
      <c r="E5757" s="50" t="s">
        <v>4681</v>
      </c>
      <c r="F5757" s="50"/>
    </row>
    <row r="5758" spans="1:6">
      <c r="A5758" s="50" t="s">
        <v>6957</v>
      </c>
      <c r="B5758" s="50"/>
      <c r="C5758" s="50"/>
      <c r="D5758" s="50"/>
      <c r="E5758" s="50" t="s">
        <v>2370</v>
      </c>
      <c r="F5758" s="50"/>
    </row>
    <row r="5759" spans="1:6">
      <c r="A5759" s="50" t="s">
        <v>6958</v>
      </c>
      <c r="B5759" s="50"/>
      <c r="C5759" s="50"/>
      <c r="D5759" s="50"/>
      <c r="E5759" s="50" t="s">
        <v>2370</v>
      </c>
      <c r="F5759" s="50"/>
    </row>
    <row r="5760" spans="1:6">
      <c r="A5760" s="50" t="s">
        <v>6959</v>
      </c>
      <c r="B5760" s="50"/>
      <c r="C5760" s="50"/>
      <c r="D5760" s="50"/>
      <c r="E5760" s="50" t="s">
        <v>2632</v>
      </c>
      <c r="F5760" s="50"/>
    </row>
    <row r="5761" spans="1:6">
      <c r="A5761" s="50" t="s">
        <v>6960</v>
      </c>
      <c r="B5761" s="50"/>
      <c r="C5761" s="50"/>
      <c r="D5761" s="50"/>
      <c r="E5761" s="50" t="s">
        <v>2370</v>
      </c>
      <c r="F5761" s="50"/>
    </row>
    <row r="5762" spans="1:6">
      <c r="A5762" s="50" t="s">
        <v>6961</v>
      </c>
      <c r="B5762" s="50"/>
      <c r="C5762" s="50"/>
      <c r="D5762" s="50"/>
      <c r="E5762" s="50" t="s">
        <v>2370</v>
      </c>
      <c r="F5762" s="50"/>
    </row>
    <row r="5763" spans="1:6">
      <c r="A5763" s="50" t="s">
        <v>6962</v>
      </c>
      <c r="B5763" s="50"/>
      <c r="C5763" s="50"/>
      <c r="D5763" s="50"/>
      <c r="E5763" s="50" t="s">
        <v>2370</v>
      </c>
      <c r="F5763" s="50"/>
    </row>
    <row r="5764" spans="1:6">
      <c r="A5764" s="50" t="s">
        <v>6963</v>
      </c>
      <c r="B5764" s="50"/>
      <c r="C5764" s="50"/>
      <c r="D5764" s="50"/>
      <c r="E5764" s="50" t="s">
        <v>2370</v>
      </c>
      <c r="F5764" s="50"/>
    </row>
    <row r="5765" spans="1:6">
      <c r="A5765" s="50" t="s">
        <v>6964</v>
      </c>
      <c r="B5765" s="50"/>
      <c r="C5765" s="50"/>
      <c r="D5765" s="50"/>
      <c r="E5765" s="50" t="s">
        <v>4681</v>
      </c>
      <c r="F5765" s="50"/>
    </row>
    <row r="5766" spans="1:6">
      <c r="A5766" s="50" t="s">
        <v>6965</v>
      </c>
      <c r="B5766" s="50"/>
      <c r="C5766" s="50"/>
      <c r="D5766" s="50"/>
      <c r="E5766" s="50" t="s">
        <v>2370</v>
      </c>
      <c r="F5766" s="50"/>
    </row>
    <row r="5767" spans="1:6">
      <c r="A5767" s="50" t="s">
        <v>6966</v>
      </c>
      <c r="B5767" s="50"/>
      <c r="C5767" s="50"/>
      <c r="D5767" s="50"/>
      <c r="E5767" s="50" t="s">
        <v>2370</v>
      </c>
      <c r="F5767" s="50"/>
    </row>
    <row r="5768" spans="1:6">
      <c r="A5768" s="50" t="s">
        <v>6967</v>
      </c>
      <c r="B5768" s="50"/>
      <c r="C5768" s="50"/>
      <c r="D5768" s="50"/>
      <c r="E5768" s="50" t="s">
        <v>2370</v>
      </c>
      <c r="F5768" s="50"/>
    </row>
    <row r="5769" spans="1:6">
      <c r="A5769" s="50" t="s">
        <v>6968</v>
      </c>
      <c r="B5769" s="50"/>
      <c r="C5769" s="50"/>
      <c r="D5769" s="50"/>
      <c r="E5769" s="50" t="s">
        <v>4681</v>
      </c>
      <c r="F5769" s="50"/>
    </row>
    <row r="5770" spans="1:6">
      <c r="A5770" s="50" t="s">
        <v>6969</v>
      </c>
      <c r="B5770" s="50"/>
      <c r="C5770" s="50"/>
      <c r="D5770" s="50"/>
      <c r="E5770" s="50" t="s">
        <v>2370</v>
      </c>
      <c r="F5770" s="50"/>
    </row>
    <row r="5771" spans="1:6">
      <c r="A5771" s="50" t="s">
        <v>6970</v>
      </c>
      <c r="B5771" s="50"/>
      <c r="C5771" s="50"/>
      <c r="D5771" s="50"/>
      <c r="E5771" s="50" t="s">
        <v>2370</v>
      </c>
      <c r="F5771" s="50"/>
    </row>
    <row r="5772" spans="1:6">
      <c r="A5772" s="50" t="s">
        <v>6971</v>
      </c>
      <c r="B5772" s="50"/>
      <c r="C5772" s="50"/>
      <c r="D5772" s="50"/>
      <c r="E5772" s="50" t="s">
        <v>2370</v>
      </c>
      <c r="F5772" s="50"/>
    </row>
    <row r="5773" spans="1:6">
      <c r="A5773" s="50" t="s">
        <v>6972</v>
      </c>
      <c r="B5773" s="50"/>
      <c r="C5773" s="50"/>
      <c r="D5773" s="50"/>
      <c r="E5773" s="50" t="s">
        <v>2370</v>
      </c>
      <c r="F5773" s="50"/>
    </row>
    <row r="5774" spans="1:6">
      <c r="A5774" s="50" t="s">
        <v>6973</v>
      </c>
      <c r="B5774" s="50"/>
      <c r="C5774" s="50"/>
      <c r="D5774" s="50"/>
      <c r="E5774" s="50" t="s">
        <v>2370</v>
      </c>
      <c r="F5774" s="50"/>
    </row>
    <row r="5775" spans="1:6">
      <c r="A5775" s="50" t="s">
        <v>6974</v>
      </c>
      <c r="B5775" s="50"/>
      <c r="C5775" s="50"/>
      <c r="D5775" s="50"/>
      <c r="E5775" s="50" t="s">
        <v>4681</v>
      </c>
      <c r="F5775" s="50"/>
    </row>
    <row r="5776" spans="1:6">
      <c r="A5776" s="50" t="s">
        <v>6975</v>
      </c>
      <c r="B5776" s="50"/>
      <c r="C5776" s="50"/>
      <c r="D5776" s="50"/>
      <c r="E5776" s="50" t="s">
        <v>2370</v>
      </c>
      <c r="F5776" s="50"/>
    </row>
    <row r="5777" spans="1:6">
      <c r="A5777" s="50" t="s">
        <v>6976</v>
      </c>
      <c r="B5777" s="50"/>
      <c r="C5777" s="50"/>
      <c r="D5777" s="50"/>
      <c r="E5777" s="50" t="s">
        <v>1534</v>
      </c>
      <c r="F5777" s="50"/>
    </row>
    <row r="5778" spans="1:6">
      <c r="A5778" s="50" t="s">
        <v>6977</v>
      </c>
      <c r="B5778" s="50"/>
      <c r="C5778" s="50"/>
      <c r="D5778" s="50"/>
      <c r="E5778" s="50" t="s">
        <v>2632</v>
      </c>
      <c r="F5778" s="50"/>
    </row>
    <row r="5779" spans="1:6">
      <c r="A5779" s="50" t="s">
        <v>6978</v>
      </c>
      <c r="B5779" s="50"/>
      <c r="C5779" s="50"/>
      <c r="D5779" s="50"/>
      <c r="E5779" s="50" t="s">
        <v>3260</v>
      </c>
      <c r="F5779" s="50"/>
    </row>
    <row r="5780" spans="1:6">
      <c r="A5780" s="50" t="s">
        <v>6979</v>
      </c>
      <c r="B5780" s="50"/>
      <c r="C5780" s="50"/>
      <c r="D5780" s="50"/>
      <c r="E5780" s="50" t="s">
        <v>2632</v>
      </c>
      <c r="F5780" s="50"/>
    </row>
    <row r="5781" spans="1:6">
      <c r="A5781" s="50" t="s">
        <v>6980</v>
      </c>
      <c r="B5781" s="50"/>
      <c r="C5781" s="50"/>
      <c r="D5781" s="50"/>
      <c r="E5781" s="50" t="s">
        <v>3260</v>
      </c>
      <c r="F5781" s="50"/>
    </row>
    <row r="5782" spans="1:6">
      <c r="A5782" s="50" t="s">
        <v>6981</v>
      </c>
      <c r="B5782" s="50"/>
      <c r="C5782" s="50"/>
      <c r="D5782" s="50"/>
      <c r="E5782" s="50" t="s">
        <v>2632</v>
      </c>
      <c r="F5782" s="50"/>
    </row>
    <row r="5783" spans="1:6">
      <c r="A5783" s="50" t="s">
        <v>6982</v>
      </c>
      <c r="B5783" s="50"/>
      <c r="C5783" s="50"/>
      <c r="D5783" s="50"/>
      <c r="E5783" s="50" t="s">
        <v>3386</v>
      </c>
      <c r="F5783" s="50"/>
    </row>
    <row r="5784" spans="1:6">
      <c r="A5784" s="50" t="s">
        <v>6983</v>
      </c>
      <c r="B5784" s="50"/>
      <c r="C5784" s="50"/>
      <c r="D5784" s="50"/>
      <c r="E5784" s="50" t="s">
        <v>2632</v>
      </c>
      <c r="F5784" s="50"/>
    </row>
    <row r="5785" spans="1:6">
      <c r="A5785" s="50" t="s">
        <v>6984</v>
      </c>
      <c r="B5785" s="50"/>
      <c r="C5785" s="50"/>
      <c r="D5785" s="50"/>
      <c r="E5785" s="50" t="s">
        <v>3260</v>
      </c>
      <c r="F5785" s="50"/>
    </row>
    <row r="5786" spans="1:6">
      <c r="A5786" s="50" t="s">
        <v>6985</v>
      </c>
      <c r="B5786" s="50"/>
      <c r="C5786" s="50"/>
      <c r="D5786" s="50"/>
      <c r="E5786" s="50" t="s">
        <v>1534</v>
      </c>
      <c r="F5786" s="50"/>
    </row>
    <row r="5787" spans="1:6">
      <c r="A5787" s="50" t="s">
        <v>6986</v>
      </c>
      <c r="B5787" s="50"/>
      <c r="C5787" s="50"/>
      <c r="D5787" s="50"/>
      <c r="E5787" s="50" t="s">
        <v>3386</v>
      </c>
      <c r="F5787" s="50"/>
    </row>
    <row r="5788" spans="1:6">
      <c r="A5788" s="50" t="s">
        <v>6987</v>
      </c>
      <c r="B5788" s="50"/>
      <c r="C5788" s="50"/>
      <c r="D5788" s="50"/>
      <c r="E5788" s="50" t="s">
        <v>2632</v>
      </c>
      <c r="F5788" s="50"/>
    </row>
    <row r="5789" spans="1:6">
      <c r="A5789" s="50" t="s">
        <v>6988</v>
      </c>
      <c r="B5789" s="50"/>
      <c r="C5789" s="50"/>
      <c r="D5789" s="50"/>
      <c r="E5789" s="50" t="s">
        <v>3386</v>
      </c>
      <c r="F5789" s="50"/>
    </row>
    <row r="5790" spans="1:6">
      <c r="A5790" s="50" t="s">
        <v>6989</v>
      </c>
      <c r="B5790" s="50"/>
      <c r="C5790" s="50"/>
      <c r="D5790" s="50"/>
      <c r="E5790" s="50" t="s">
        <v>1132</v>
      </c>
      <c r="F5790" s="50"/>
    </row>
    <row r="5791" spans="1:6">
      <c r="A5791" s="50" t="s">
        <v>6990</v>
      </c>
      <c r="B5791" s="50"/>
      <c r="C5791" s="50"/>
      <c r="D5791" s="50"/>
      <c r="E5791" s="50" t="s">
        <v>3398</v>
      </c>
      <c r="F5791" s="50"/>
    </row>
    <row r="5792" spans="1:6">
      <c r="A5792" s="50" t="s">
        <v>6991</v>
      </c>
      <c r="B5792" s="50"/>
      <c r="C5792" s="50"/>
      <c r="D5792" s="50"/>
      <c r="E5792" s="50" t="s">
        <v>3260</v>
      </c>
      <c r="F5792" s="50"/>
    </row>
    <row r="5793" spans="1:6">
      <c r="A5793" s="50" t="s">
        <v>6992</v>
      </c>
      <c r="B5793" s="50"/>
      <c r="C5793" s="50"/>
      <c r="D5793" s="50"/>
      <c r="E5793" s="50" t="s">
        <v>3260</v>
      </c>
      <c r="F5793" s="50"/>
    </row>
    <row r="5794" spans="1:6">
      <c r="A5794" s="50" t="s">
        <v>6993</v>
      </c>
      <c r="B5794" s="50"/>
      <c r="C5794" s="50"/>
      <c r="D5794" s="50"/>
      <c r="E5794" s="50" t="s">
        <v>2632</v>
      </c>
      <c r="F5794" s="50"/>
    </row>
    <row r="5795" spans="1:6">
      <c r="A5795" s="50" t="s">
        <v>6994</v>
      </c>
      <c r="B5795" s="50"/>
      <c r="C5795" s="50"/>
      <c r="D5795" s="50"/>
      <c r="E5795" s="50" t="s">
        <v>2632</v>
      </c>
      <c r="F5795" s="50"/>
    </row>
    <row r="5796" spans="1:6">
      <c r="A5796" s="50" t="s">
        <v>6995</v>
      </c>
      <c r="B5796" s="50"/>
      <c r="C5796" s="50"/>
      <c r="D5796" s="50"/>
      <c r="E5796" s="50" t="s">
        <v>3260</v>
      </c>
      <c r="F5796" s="50"/>
    </row>
    <row r="5797" spans="1:6">
      <c r="A5797" s="50" t="s">
        <v>6996</v>
      </c>
      <c r="B5797" s="50"/>
      <c r="C5797" s="50"/>
      <c r="D5797" s="50"/>
      <c r="E5797" s="50" t="s">
        <v>3260</v>
      </c>
      <c r="F5797" s="50"/>
    </row>
    <row r="5798" spans="1:6">
      <c r="A5798" s="50" t="s">
        <v>6997</v>
      </c>
      <c r="B5798" s="50"/>
      <c r="C5798" s="50"/>
      <c r="D5798" s="50"/>
      <c r="E5798" s="50" t="s">
        <v>2632</v>
      </c>
      <c r="F5798" s="50"/>
    </row>
    <row r="5799" spans="1:6">
      <c r="A5799" s="50" t="s">
        <v>6998</v>
      </c>
      <c r="B5799" s="50"/>
      <c r="C5799" s="50"/>
      <c r="D5799" s="50"/>
      <c r="E5799" s="50" t="s">
        <v>1534</v>
      </c>
      <c r="F5799" s="50"/>
    </row>
    <row r="5800" spans="1:6">
      <c r="A5800" s="50" t="s">
        <v>6999</v>
      </c>
      <c r="B5800" s="50"/>
      <c r="C5800" s="50"/>
      <c r="D5800" s="50"/>
      <c r="E5800" s="50" t="s">
        <v>3260</v>
      </c>
      <c r="F5800" s="50"/>
    </row>
    <row r="5801" spans="1:6">
      <c r="A5801" s="50" t="s">
        <v>7000</v>
      </c>
      <c r="B5801" s="50"/>
      <c r="C5801" s="50"/>
      <c r="D5801" s="50"/>
      <c r="E5801" s="50" t="s">
        <v>3386</v>
      </c>
      <c r="F5801" s="50"/>
    </row>
    <row r="5802" spans="1:6">
      <c r="A5802" s="50" t="s">
        <v>7001</v>
      </c>
      <c r="B5802" s="50"/>
      <c r="C5802" s="50"/>
      <c r="D5802" s="50"/>
      <c r="E5802" s="50" t="s">
        <v>2414</v>
      </c>
      <c r="F5802" s="50"/>
    </row>
    <row r="5803" spans="1:6">
      <c r="A5803" s="50" t="s">
        <v>7002</v>
      </c>
      <c r="B5803" s="50"/>
      <c r="C5803" s="50"/>
      <c r="D5803" s="50"/>
      <c r="E5803" s="50" t="s">
        <v>2632</v>
      </c>
      <c r="F5803" s="50"/>
    </row>
    <row r="5804" spans="1:6">
      <c r="A5804" s="50" t="s">
        <v>7003</v>
      </c>
      <c r="B5804" s="50"/>
      <c r="C5804" s="50"/>
      <c r="D5804" s="50"/>
      <c r="E5804" s="50" t="s">
        <v>3260</v>
      </c>
      <c r="F5804" s="50"/>
    </row>
    <row r="5805" spans="1:6">
      <c r="A5805" s="50" t="s">
        <v>7004</v>
      </c>
      <c r="B5805" s="50"/>
      <c r="C5805" s="50"/>
      <c r="D5805" s="50"/>
      <c r="E5805" s="50" t="s">
        <v>3260</v>
      </c>
      <c r="F5805" s="50"/>
    </row>
    <row r="5806" spans="1:6">
      <c r="A5806" s="50" t="s">
        <v>7005</v>
      </c>
      <c r="B5806" s="50"/>
      <c r="C5806" s="50"/>
      <c r="D5806" s="50"/>
      <c r="E5806" s="50" t="s">
        <v>2414</v>
      </c>
      <c r="F5806" s="50"/>
    </row>
    <row r="5807" spans="1:6">
      <c r="A5807" s="50" t="s">
        <v>7006</v>
      </c>
      <c r="B5807" s="50"/>
      <c r="C5807" s="50"/>
      <c r="D5807" s="50"/>
      <c r="E5807" s="50" t="s">
        <v>1534</v>
      </c>
      <c r="F5807" s="50"/>
    </row>
    <row r="5808" spans="1:6">
      <c r="A5808" s="50" t="s">
        <v>7007</v>
      </c>
      <c r="B5808" s="50"/>
      <c r="C5808" s="50"/>
      <c r="D5808" s="50"/>
      <c r="E5808" s="50" t="s">
        <v>2632</v>
      </c>
      <c r="F5808" s="50"/>
    </row>
    <row r="5809" spans="1:6">
      <c r="A5809" s="50" t="s">
        <v>7008</v>
      </c>
      <c r="B5809" s="50"/>
      <c r="C5809" s="50"/>
      <c r="D5809" s="50"/>
      <c r="E5809" s="50" t="s">
        <v>2414</v>
      </c>
      <c r="F5809" s="50"/>
    </row>
    <row r="5810" spans="1:6">
      <c r="A5810" s="50" t="s">
        <v>7009</v>
      </c>
      <c r="B5810" s="50"/>
      <c r="C5810" s="50"/>
      <c r="D5810" s="50"/>
      <c r="E5810" s="50" t="s">
        <v>2632</v>
      </c>
      <c r="F5810" s="50"/>
    </row>
    <row r="5811" spans="1:6">
      <c r="A5811" s="50" t="s">
        <v>7010</v>
      </c>
      <c r="B5811" s="50"/>
      <c r="C5811" s="50"/>
      <c r="D5811" s="50"/>
      <c r="E5811" s="50" t="s">
        <v>3260</v>
      </c>
      <c r="F5811" s="50"/>
    </row>
    <row r="5812" spans="1:6">
      <c r="A5812" s="50" t="s">
        <v>7011</v>
      </c>
      <c r="B5812" s="50"/>
      <c r="C5812" s="50"/>
      <c r="D5812" s="50"/>
      <c r="E5812" s="50" t="s">
        <v>3260</v>
      </c>
      <c r="F5812" s="50"/>
    </row>
    <row r="5813" spans="1:6">
      <c r="A5813" s="50" t="s">
        <v>7012</v>
      </c>
      <c r="B5813" s="50"/>
      <c r="C5813" s="50"/>
      <c r="D5813" s="50"/>
      <c r="E5813" s="50" t="s">
        <v>2632</v>
      </c>
      <c r="F5813" s="50"/>
    </row>
    <row r="5814" spans="1:6">
      <c r="A5814" s="50" t="s">
        <v>7013</v>
      </c>
      <c r="B5814" s="50"/>
      <c r="C5814" s="50"/>
      <c r="D5814" s="50"/>
      <c r="E5814" s="50" t="s">
        <v>3260</v>
      </c>
      <c r="F5814" s="50"/>
    </row>
    <row r="5815" spans="1:6">
      <c r="A5815" s="50" t="s">
        <v>7014</v>
      </c>
      <c r="B5815" s="50"/>
      <c r="C5815" s="50"/>
      <c r="D5815" s="50"/>
      <c r="E5815" s="50" t="s">
        <v>1132</v>
      </c>
      <c r="F5815" s="50"/>
    </row>
    <row r="5816" spans="1:6">
      <c r="A5816" s="50" t="s">
        <v>7015</v>
      </c>
      <c r="B5816" s="50"/>
      <c r="C5816" s="50"/>
      <c r="D5816" s="50"/>
      <c r="E5816" s="50" t="s">
        <v>1534</v>
      </c>
      <c r="F5816" s="50"/>
    </row>
    <row r="5817" spans="1:6">
      <c r="A5817" s="50" t="s">
        <v>7016</v>
      </c>
      <c r="B5817" s="50"/>
      <c r="C5817" s="50"/>
      <c r="D5817" s="50"/>
      <c r="E5817" s="50" t="s">
        <v>2632</v>
      </c>
      <c r="F5817" s="50"/>
    </row>
    <row r="5818" spans="1:6">
      <c r="A5818" s="50" t="s">
        <v>7017</v>
      </c>
      <c r="B5818" s="50"/>
      <c r="C5818" s="50"/>
      <c r="D5818" s="50"/>
      <c r="E5818" s="50" t="s">
        <v>2632</v>
      </c>
      <c r="F5818" s="50"/>
    </row>
    <row r="5819" spans="1:6">
      <c r="A5819" s="50" t="s">
        <v>7018</v>
      </c>
      <c r="B5819" s="50"/>
      <c r="C5819" s="50"/>
      <c r="D5819" s="50"/>
      <c r="E5819" s="50" t="s">
        <v>1132</v>
      </c>
      <c r="F5819" s="50"/>
    </row>
    <row r="5820" spans="1:6">
      <c r="A5820" s="50" t="s">
        <v>7019</v>
      </c>
      <c r="B5820" s="50"/>
      <c r="C5820" s="50"/>
      <c r="D5820" s="50"/>
      <c r="E5820" s="50" t="s">
        <v>2632</v>
      </c>
      <c r="F5820" s="50"/>
    </row>
    <row r="5821" spans="1:6">
      <c r="A5821" s="50" t="s">
        <v>7020</v>
      </c>
      <c r="B5821" s="50"/>
      <c r="C5821" s="50"/>
      <c r="D5821" s="50"/>
      <c r="E5821" s="50" t="s">
        <v>3260</v>
      </c>
      <c r="F5821" s="50"/>
    </row>
    <row r="5822" spans="1:6">
      <c r="A5822" s="50" t="s">
        <v>7021</v>
      </c>
      <c r="B5822" s="50"/>
      <c r="C5822" s="50"/>
      <c r="D5822" s="50"/>
      <c r="E5822" s="50" t="s">
        <v>2632</v>
      </c>
      <c r="F5822" s="50"/>
    </row>
    <row r="5823" spans="1:6">
      <c r="A5823" s="50" t="s">
        <v>7022</v>
      </c>
      <c r="B5823" s="50"/>
      <c r="C5823" s="50"/>
      <c r="D5823" s="50"/>
      <c r="E5823" s="50" t="s">
        <v>3386</v>
      </c>
      <c r="F5823" s="50"/>
    </row>
    <row r="5824" spans="1:6">
      <c r="A5824" s="50" t="s">
        <v>7023</v>
      </c>
      <c r="B5824" s="50"/>
      <c r="C5824" s="50"/>
      <c r="D5824" s="50"/>
      <c r="E5824" s="50" t="s">
        <v>2632</v>
      </c>
      <c r="F5824" s="50"/>
    </row>
    <row r="5825" spans="1:6">
      <c r="A5825" s="50" t="s">
        <v>7024</v>
      </c>
      <c r="B5825" s="50"/>
      <c r="C5825" s="50"/>
      <c r="D5825" s="50"/>
      <c r="E5825" s="50" t="s">
        <v>2632</v>
      </c>
      <c r="F5825" s="50"/>
    </row>
    <row r="5826" spans="1:6">
      <c r="A5826" s="50" t="s">
        <v>7025</v>
      </c>
      <c r="B5826" s="50"/>
      <c r="C5826" s="50"/>
      <c r="D5826" s="50"/>
      <c r="E5826" s="50" t="s">
        <v>2632</v>
      </c>
      <c r="F5826" s="50"/>
    </row>
    <row r="5827" spans="1:6">
      <c r="A5827" s="50" t="s">
        <v>7026</v>
      </c>
      <c r="B5827" s="50"/>
      <c r="C5827" s="50"/>
      <c r="D5827" s="50"/>
      <c r="E5827" s="50" t="s">
        <v>2632</v>
      </c>
      <c r="F5827" s="50"/>
    </row>
    <row r="5828" spans="1:6">
      <c r="A5828" s="50" t="s">
        <v>7027</v>
      </c>
      <c r="B5828" s="50"/>
      <c r="C5828" s="50"/>
      <c r="D5828" s="50"/>
      <c r="E5828" s="50" t="s">
        <v>3386</v>
      </c>
      <c r="F5828" s="50"/>
    </row>
    <row r="5829" spans="1:6">
      <c r="A5829" s="50" t="s">
        <v>7028</v>
      </c>
      <c r="B5829" s="50"/>
      <c r="C5829" s="50"/>
      <c r="D5829" s="50"/>
      <c r="E5829" s="50" t="s">
        <v>2632</v>
      </c>
      <c r="F5829" s="50"/>
    </row>
    <row r="5830" spans="1:6">
      <c r="A5830" s="50" t="s">
        <v>7029</v>
      </c>
      <c r="B5830" s="50"/>
      <c r="C5830" s="50"/>
      <c r="D5830" s="50"/>
      <c r="E5830" s="50" t="s">
        <v>1534</v>
      </c>
      <c r="F5830" s="50"/>
    </row>
    <row r="5831" spans="1:6">
      <c r="A5831" s="50" t="s">
        <v>7030</v>
      </c>
      <c r="B5831" s="50"/>
      <c r="C5831" s="50"/>
      <c r="D5831" s="50"/>
      <c r="E5831" s="50" t="s">
        <v>2632</v>
      </c>
      <c r="F5831" s="50"/>
    </row>
    <row r="5832" spans="1:6">
      <c r="A5832" s="50" t="s">
        <v>7031</v>
      </c>
      <c r="B5832" s="50"/>
      <c r="C5832" s="50"/>
      <c r="D5832" s="50"/>
      <c r="E5832" s="50" t="s">
        <v>2632</v>
      </c>
      <c r="F5832" s="50"/>
    </row>
    <row r="5833" spans="1:6">
      <c r="A5833" s="50" t="s">
        <v>7032</v>
      </c>
      <c r="B5833" s="50"/>
      <c r="C5833" s="50"/>
      <c r="D5833" s="50"/>
      <c r="E5833" s="50" t="s">
        <v>2632</v>
      </c>
      <c r="F5833" s="50"/>
    </row>
    <row r="5834" spans="1:6">
      <c r="A5834" s="50" t="s">
        <v>7033</v>
      </c>
      <c r="B5834" s="50"/>
      <c r="C5834" s="50"/>
      <c r="D5834" s="50"/>
      <c r="E5834" s="50" t="s">
        <v>3260</v>
      </c>
      <c r="F5834" s="50"/>
    </row>
    <row r="5835" spans="1:6">
      <c r="A5835" s="50" t="s">
        <v>7034</v>
      </c>
      <c r="B5835" s="50"/>
      <c r="C5835" s="50"/>
      <c r="D5835" s="50"/>
      <c r="E5835" s="50" t="s">
        <v>2632</v>
      </c>
      <c r="F5835" s="50"/>
    </row>
    <row r="5836" spans="1:6">
      <c r="A5836" s="50" t="s">
        <v>7035</v>
      </c>
      <c r="B5836" s="50"/>
      <c r="C5836" s="50"/>
      <c r="D5836" s="50"/>
      <c r="E5836" s="50" t="s">
        <v>2632</v>
      </c>
      <c r="F5836" s="50"/>
    </row>
    <row r="5837" spans="1:6">
      <c r="A5837" s="50" t="s">
        <v>7036</v>
      </c>
      <c r="B5837" s="50"/>
      <c r="C5837" s="50"/>
      <c r="D5837" s="50"/>
      <c r="E5837" s="50" t="s">
        <v>1132</v>
      </c>
      <c r="F5837" s="50"/>
    </row>
    <row r="5838" spans="1:6">
      <c r="A5838" s="50" t="s">
        <v>7037</v>
      </c>
      <c r="B5838" s="50"/>
      <c r="C5838" s="50"/>
      <c r="D5838" s="50"/>
      <c r="E5838" s="50" t="s">
        <v>3386</v>
      </c>
      <c r="F5838" s="50"/>
    </row>
    <row r="5839" spans="1:6">
      <c r="A5839" s="50" t="s">
        <v>7038</v>
      </c>
      <c r="B5839" s="50"/>
      <c r="C5839" s="50"/>
      <c r="D5839" s="50"/>
      <c r="E5839" s="50" t="s">
        <v>2632</v>
      </c>
      <c r="F5839" s="50"/>
    </row>
    <row r="5840" spans="1:6">
      <c r="A5840" s="50" t="s">
        <v>7039</v>
      </c>
      <c r="B5840" s="50"/>
      <c r="C5840" s="50"/>
      <c r="D5840" s="50"/>
      <c r="E5840" s="50" t="s">
        <v>3260</v>
      </c>
      <c r="F5840" s="50"/>
    </row>
    <row r="5841" spans="1:6">
      <c r="A5841" s="50" t="s">
        <v>7040</v>
      </c>
      <c r="B5841" s="50"/>
      <c r="C5841" s="50"/>
      <c r="D5841" s="50"/>
      <c r="E5841" s="50" t="s">
        <v>2632</v>
      </c>
      <c r="F5841" s="50"/>
    </row>
    <row r="5842" spans="1:6">
      <c r="A5842" s="50" t="s">
        <v>7041</v>
      </c>
      <c r="B5842" s="50"/>
      <c r="C5842" s="50"/>
      <c r="D5842" s="50"/>
      <c r="E5842" s="50" t="s">
        <v>2632</v>
      </c>
      <c r="F5842" s="50"/>
    </row>
    <row r="5843" spans="1:6">
      <c r="A5843" s="50" t="s">
        <v>7042</v>
      </c>
      <c r="B5843" s="50"/>
      <c r="C5843" s="50"/>
      <c r="D5843" s="50"/>
      <c r="E5843" s="50" t="s">
        <v>1534</v>
      </c>
      <c r="F5843" s="50"/>
    </row>
    <row r="5844" spans="1:6">
      <c r="A5844" s="50" t="s">
        <v>7043</v>
      </c>
      <c r="B5844" s="50"/>
      <c r="C5844" s="50"/>
      <c r="D5844" s="50"/>
      <c r="E5844" s="50" t="s">
        <v>3260</v>
      </c>
      <c r="F5844" s="50"/>
    </row>
    <row r="5845" spans="1:6">
      <c r="A5845" s="50" t="s">
        <v>7044</v>
      </c>
      <c r="B5845" s="50"/>
      <c r="C5845" s="50"/>
      <c r="D5845" s="50"/>
      <c r="E5845" s="50" t="s">
        <v>3386</v>
      </c>
      <c r="F5845" s="50"/>
    </row>
    <row r="5846" spans="1:6">
      <c r="A5846" s="50" t="s">
        <v>7045</v>
      </c>
      <c r="B5846" s="50"/>
      <c r="C5846" s="50"/>
      <c r="D5846" s="50"/>
      <c r="E5846" s="50" t="s">
        <v>3260</v>
      </c>
      <c r="F5846" s="50"/>
    </row>
    <row r="5847" spans="1:6">
      <c r="A5847" s="50" t="s">
        <v>7046</v>
      </c>
      <c r="B5847" s="50"/>
      <c r="C5847" s="50"/>
      <c r="D5847" s="50"/>
      <c r="E5847" s="50" t="s">
        <v>2632</v>
      </c>
      <c r="F5847" s="50"/>
    </row>
    <row r="5848" spans="1:6">
      <c r="A5848" s="50" t="s">
        <v>7047</v>
      </c>
      <c r="B5848" s="50"/>
      <c r="C5848" s="50"/>
      <c r="D5848" s="50"/>
      <c r="E5848" s="50" t="s">
        <v>2632</v>
      </c>
      <c r="F5848" s="50"/>
    </row>
    <row r="5849" spans="1:6">
      <c r="A5849" s="50" t="s">
        <v>7048</v>
      </c>
      <c r="B5849" s="50"/>
      <c r="C5849" s="50"/>
      <c r="D5849" s="50"/>
      <c r="E5849" s="50" t="s">
        <v>2632</v>
      </c>
      <c r="F5849" s="50"/>
    </row>
    <row r="5850" spans="1:6">
      <c r="A5850" s="50" t="s">
        <v>7049</v>
      </c>
      <c r="B5850" s="50"/>
      <c r="C5850" s="50"/>
      <c r="D5850" s="50"/>
      <c r="E5850" s="50" t="s">
        <v>3260</v>
      </c>
      <c r="F5850" s="50"/>
    </row>
    <row r="5851" spans="1:6">
      <c r="A5851" s="50" t="s">
        <v>7050</v>
      </c>
      <c r="B5851" s="50"/>
      <c r="C5851" s="50"/>
      <c r="D5851" s="50"/>
      <c r="E5851" s="50" t="s">
        <v>3260</v>
      </c>
      <c r="F5851" s="50"/>
    </row>
    <row r="5852" spans="1:6">
      <c r="A5852" s="50" t="s">
        <v>7051</v>
      </c>
      <c r="B5852" s="50"/>
      <c r="C5852" s="50"/>
      <c r="D5852" s="50"/>
      <c r="E5852" s="50" t="s">
        <v>3260</v>
      </c>
      <c r="F5852" s="50"/>
    </row>
    <row r="5853" spans="1:6">
      <c r="A5853" s="50" t="s">
        <v>7052</v>
      </c>
      <c r="B5853" s="50"/>
      <c r="C5853" s="50"/>
      <c r="D5853" s="50"/>
      <c r="E5853" s="50" t="s">
        <v>3386</v>
      </c>
      <c r="F5853" s="50"/>
    </row>
    <row r="5854" spans="1:6">
      <c r="A5854" s="50" t="s">
        <v>7053</v>
      </c>
      <c r="B5854" s="50"/>
      <c r="C5854" s="50"/>
      <c r="D5854" s="50"/>
      <c r="E5854" s="50" t="s">
        <v>2632</v>
      </c>
      <c r="F5854" s="50"/>
    </row>
    <row r="5855" spans="1:6">
      <c r="A5855" s="50" t="s">
        <v>7054</v>
      </c>
      <c r="B5855" s="50"/>
      <c r="C5855" s="50"/>
      <c r="D5855" s="50"/>
      <c r="E5855" s="50" t="s">
        <v>1132</v>
      </c>
      <c r="F5855" s="50"/>
    </row>
    <row r="5856" spans="1:6">
      <c r="A5856" s="50" t="s">
        <v>7055</v>
      </c>
      <c r="B5856" s="50"/>
      <c r="C5856" s="50"/>
      <c r="D5856" s="50"/>
      <c r="E5856" s="50" t="s">
        <v>2632</v>
      </c>
      <c r="F5856" s="50"/>
    </row>
    <row r="5857" spans="1:6">
      <c r="A5857" s="50" t="s">
        <v>7056</v>
      </c>
      <c r="B5857" s="50"/>
      <c r="C5857" s="50"/>
      <c r="D5857" s="50"/>
      <c r="E5857" s="50" t="s">
        <v>1132</v>
      </c>
      <c r="F5857" s="50"/>
    </row>
    <row r="5858" spans="1:6">
      <c r="A5858" s="50" t="s">
        <v>7057</v>
      </c>
      <c r="B5858" s="50"/>
      <c r="C5858" s="50"/>
      <c r="D5858" s="50"/>
      <c r="E5858" s="50" t="s">
        <v>2632</v>
      </c>
      <c r="F5858" s="50"/>
    </row>
    <row r="5859" spans="1:6">
      <c r="A5859" s="50" t="s">
        <v>7058</v>
      </c>
      <c r="B5859" s="50"/>
      <c r="C5859" s="50"/>
      <c r="D5859" s="50"/>
      <c r="E5859" s="50" t="s">
        <v>3260</v>
      </c>
      <c r="F5859" s="50"/>
    </row>
    <row r="5860" spans="1:6">
      <c r="A5860" s="50" t="s">
        <v>7059</v>
      </c>
      <c r="B5860" s="50"/>
      <c r="C5860" s="50"/>
      <c r="D5860" s="50"/>
      <c r="E5860" s="50" t="s">
        <v>3260</v>
      </c>
      <c r="F5860" s="50"/>
    </row>
    <row r="5861" spans="1:6">
      <c r="A5861" s="50" t="s">
        <v>7060</v>
      </c>
      <c r="B5861" s="50"/>
      <c r="C5861" s="50"/>
      <c r="D5861" s="50"/>
      <c r="E5861" s="50" t="s">
        <v>1534</v>
      </c>
      <c r="F5861" s="50"/>
    </row>
    <row r="5862" spans="1:6">
      <c r="A5862" s="50" t="s">
        <v>7061</v>
      </c>
      <c r="B5862" s="50"/>
      <c r="C5862" s="50"/>
      <c r="D5862" s="50"/>
      <c r="E5862" s="50" t="s">
        <v>2632</v>
      </c>
      <c r="F5862" s="50"/>
    </row>
    <row r="5863" spans="1:6">
      <c r="A5863" s="50" t="s">
        <v>7062</v>
      </c>
      <c r="B5863" s="50"/>
      <c r="C5863" s="50"/>
      <c r="D5863" s="50"/>
      <c r="E5863" s="50" t="s">
        <v>1534</v>
      </c>
      <c r="F5863" s="50"/>
    </row>
    <row r="5864" spans="1:6">
      <c r="A5864" s="50" t="s">
        <v>7063</v>
      </c>
      <c r="B5864" s="50"/>
      <c r="C5864" s="50"/>
      <c r="D5864" s="50"/>
      <c r="E5864" s="50" t="s">
        <v>2632</v>
      </c>
      <c r="F5864" s="50"/>
    </row>
    <row r="5865" spans="1:6">
      <c r="A5865" s="50" t="s">
        <v>7064</v>
      </c>
      <c r="B5865" s="50"/>
      <c r="C5865" s="50"/>
      <c r="D5865" s="50"/>
      <c r="E5865" s="50" t="s">
        <v>3260</v>
      </c>
      <c r="F5865" s="50"/>
    </row>
    <row r="5866" spans="1:6">
      <c r="A5866" s="50" t="s">
        <v>7065</v>
      </c>
      <c r="B5866" s="50"/>
      <c r="C5866" s="50"/>
      <c r="D5866" s="50"/>
      <c r="E5866" s="50" t="s">
        <v>3260</v>
      </c>
      <c r="F5866" s="50"/>
    </row>
    <row r="5867" spans="1:6">
      <c r="A5867" s="50" t="s">
        <v>7066</v>
      </c>
      <c r="B5867" s="50"/>
      <c r="C5867" s="50"/>
      <c r="D5867" s="50"/>
      <c r="E5867" s="50" t="s">
        <v>2632</v>
      </c>
      <c r="F5867" s="50"/>
    </row>
    <row r="5868" spans="1:6">
      <c r="A5868" s="50" t="s">
        <v>7067</v>
      </c>
      <c r="B5868" s="50"/>
      <c r="C5868" s="50"/>
      <c r="D5868" s="50"/>
      <c r="E5868" s="50" t="s">
        <v>1534</v>
      </c>
      <c r="F5868" s="50"/>
    </row>
    <row r="5869" spans="1:6">
      <c r="A5869" s="50" t="s">
        <v>7068</v>
      </c>
      <c r="B5869" s="50"/>
      <c r="C5869" s="50"/>
      <c r="D5869" s="50"/>
      <c r="E5869" s="50" t="s">
        <v>1534</v>
      </c>
      <c r="F5869" s="50"/>
    </row>
    <row r="5870" spans="1:6">
      <c r="A5870" s="50" t="s">
        <v>7069</v>
      </c>
      <c r="B5870" s="50"/>
      <c r="C5870" s="50"/>
      <c r="D5870" s="50"/>
      <c r="E5870" s="50" t="s">
        <v>1534</v>
      </c>
      <c r="F5870" s="50"/>
    </row>
    <row r="5871" spans="1:6">
      <c r="A5871" s="50" t="s">
        <v>7070</v>
      </c>
      <c r="B5871" s="50"/>
      <c r="C5871" s="50"/>
      <c r="D5871" s="50"/>
      <c r="E5871" s="50" t="s">
        <v>1534</v>
      </c>
      <c r="F5871" s="50"/>
    </row>
    <row r="5872" spans="1:6">
      <c r="A5872" s="50" t="s">
        <v>7071</v>
      </c>
      <c r="B5872" s="50"/>
      <c r="C5872" s="50"/>
      <c r="D5872" s="50"/>
      <c r="E5872" s="50" t="s">
        <v>1534</v>
      </c>
      <c r="F5872" s="50"/>
    </row>
    <row r="5873" spans="1:6">
      <c r="A5873" s="50" t="s">
        <v>7072</v>
      </c>
      <c r="B5873" s="50"/>
      <c r="C5873" s="50"/>
      <c r="D5873" s="50"/>
      <c r="E5873" s="50" t="s">
        <v>1534</v>
      </c>
      <c r="F5873" s="50"/>
    </row>
    <row r="5874" spans="1:6">
      <c r="A5874" s="50" t="s">
        <v>7073</v>
      </c>
      <c r="B5874" s="50"/>
      <c r="C5874" s="50"/>
      <c r="D5874" s="50"/>
      <c r="E5874" s="50" t="s">
        <v>1534</v>
      </c>
      <c r="F5874" s="50"/>
    </row>
    <row r="5875" spans="1:6">
      <c r="A5875" s="50" t="s">
        <v>7074</v>
      </c>
      <c r="B5875" s="50"/>
      <c r="C5875" s="50"/>
      <c r="D5875" s="50"/>
      <c r="E5875" s="50" t="s">
        <v>1534</v>
      </c>
      <c r="F5875" s="50"/>
    </row>
    <row r="5876" spans="1:6">
      <c r="A5876" s="50" t="s">
        <v>7075</v>
      </c>
      <c r="B5876" s="50"/>
      <c r="C5876" s="50"/>
      <c r="D5876" s="50"/>
      <c r="E5876" s="50" t="s">
        <v>1534</v>
      </c>
      <c r="F5876" s="50"/>
    </row>
    <row r="5877" spans="1:6">
      <c r="A5877" s="50" t="s">
        <v>7076</v>
      </c>
      <c r="B5877" s="50"/>
      <c r="C5877" s="50"/>
      <c r="D5877" s="50"/>
      <c r="E5877" s="50" t="s">
        <v>1534</v>
      </c>
      <c r="F5877" s="50"/>
    </row>
    <row r="5878" spans="1:6">
      <c r="A5878" s="50" t="s">
        <v>7077</v>
      </c>
      <c r="B5878" s="50"/>
      <c r="C5878" s="50"/>
      <c r="D5878" s="50"/>
      <c r="E5878" s="50" t="s">
        <v>1534</v>
      </c>
      <c r="F5878" s="50"/>
    </row>
    <row r="5879" spans="1:6">
      <c r="A5879" s="50" t="s">
        <v>7078</v>
      </c>
      <c r="B5879" s="50"/>
      <c r="C5879" s="50"/>
      <c r="D5879" s="50"/>
      <c r="E5879" s="50" t="s">
        <v>1534</v>
      </c>
      <c r="F5879" s="50"/>
    </row>
    <row r="5880" spans="1:6">
      <c r="A5880" s="50" t="s">
        <v>7079</v>
      </c>
      <c r="B5880" s="50"/>
      <c r="C5880" s="50"/>
      <c r="D5880" s="50"/>
      <c r="E5880" s="50" t="s">
        <v>1534</v>
      </c>
      <c r="F5880" s="50"/>
    </row>
    <row r="5881" spans="1:6">
      <c r="A5881" s="50" t="s">
        <v>7080</v>
      </c>
      <c r="B5881" s="50"/>
      <c r="C5881" s="50"/>
      <c r="D5881" s="50"/>
      <c r="E5881" s="50" t="s">
        <v>1534</v>
      </c>
      <c r="F5881" s="50"/>
    </row>
    <row r="5882" spans="1:6">
      <c r="A5882" s="50" t="s">
        <v>7081</v>
      </c>
      <c r="B5882" s="50"/>
      <c r="C5882" s="50"/>
      <c r="D5882" s="50"/>
      <c r="E5882" s="50" t="s">
        <v>1534</v>
      </c>
      <c r="F5882" s="50"/>
    </row>
    <row r="5883" spans="1:6">
      <c r="A5883" s="50" t="s">
        <v>7082</v>
      </c>
      <c r="B5883" s="50"/>
      <c r="C5883" s="50"/>
      <c r="D5883" s="50"/>
      <c r="E5883" s="50" t="s">
        <v>1534</v>
      </c>
      <c r="F5883" s="50"/>
    </row>
    <row r="5884" spans="1:6">
      <c r="A5884" s="50" t="s">
        <v>7083</v>
      </c>
      <c r="B5884" s="50"/>
      <c r="C5884" s="50"/>
      <c r="D5884" s="50"/>
      <c r="E5884" s="50" t="s">
        <v>1534</v>
      </c>
      <c r="F5884" s="50"/>
    </row>
    <row r="5885" spans="1:6">
      <c r="A5885" s="50" t="s">
        <v>7084</v>
      </c>
      <c r="B5885" s="50"/>
      <c r="C5885" s="50"/>
      <c r="D5885" s="50"/>
      <c r="E5885" s="50" t="s">
        <v>1534</v>
      </c>
      <c r="F5885" s="50"/>
    </row>
    <row r="5886" spans="1:6">
      <c r="A5886" s="50" t="s">
        <v>7085</v>
      </c>
      <c r="B5886" s="50"/>
      <c r="C5886" s="50"/>
      <c r="D5886" s="50"/>
      <c r="E5886" s="50" t="s">
        <v>1534</v>
      </c>
      <c r="F5886" s="50"/>
    </row>
    <row r="5887" spans="1:6">
      <c r="A5887" s="50" t="s">
        <v>7086</v>
      </c>
      <c r="B5887" s="50"/>
      <c r="C5887" s="50"/>
      <c r="D5887" s="50"/>
      <c r="E5887" s="50" t="s">
        <v>1534</v>
      </c>
      <c r="F5887" s="50"/>
    </row>
    <row r="5888" spans="1:6">
      <c r="A5888" s="50" t="s">
        <v>7087</v>
      </c>
      <c r="B5888" s="50"/>
      <c r="C5888" s="50"/>
      <c r="D5888" s="50"/>
      <c r="E5888" s="50" t="s">
        <v>1534</v>
      </c>
      <c r="F5888" s="50"/>
    </row>
    <row r="5889" spans="1:6">
      <c r="A5889" s="50" t="s">
        <v>7088</v>
      </c>
      <c r="B5889" s="50"/>
      <c r="C5889" s="50"/>
      <c r="D5889" s="50"/>
      <c r="E5889" s="50" t="s">
        <v>1534</v>
      </c>
      <c r="F5889" s="50"/>
    </row>
    <row r="5890" spans="1:6">
      <c r="A5890" s="50" t="s">
        <v>7089</v>
      </c>
      <c r="B5890" s="50"/>
      <c r="C5890" s="50"/>
      <c r="D5890" s="50"/>
      <c r="E5890" s="50" t="s">
        <v>1534</v>
      </c>
      <c r="F5890" s="50"/>
    </row>
    <row r="5891" spans="1:6">
      <c r="A5891" s="50" t="s">
        <v>7090</v>
      </c>
      <c r="B5891" s="50"/>
      <c r="C5891" s="50"/>
      <c r="D5891" s="50"/>
      <c r="E5891" s="50" t="s">
        <v>1534</v>
      </c>
      <c r="F5891" s="50"/>
    </row>
    <row r="5892" spans="1:6">
      <c r="A5892" s="50" t="s">
        <v>7091</v>
      </c>
      <c r="B5892" s="50"/>
      <c r="C5892" s="50"/>
      <c r="D5892" s="50"/>
      <c r="E5892" s="50" t="s">
        <v>1534</v>
      </c>
      <c r="F5892" s="50"/>
    </row>
    <row r="5893" spans="1:6">
      <c r="A5893" s="50" t="s">
        <v>7092</v>
      </c>
      <c r="B5893" s="50"/>
      <c r="C5893" s="50"/>
      <c r="D5893" s="50"/>
      <c r="E5893" s="50" t="s">
        <v>1534</v>
      </c>
      <c r="F5893" s="50"/>
    </row>
    <row r="5894" spans="1:6">
      <c r="A5894" s="50" t="s">
        <v>7093</v>
      </c>
      <c r="B5894" s="50"/>
      <c r="C5894" s="50"/>
      <c r="D5894" s="50"/>
      <c r="E5894" s="50" t="s">
        <v>3260</v>
      </c>
      <c r="F5894" s="50"/>
    </row>
    <row r="5895" spans="1:6">
      <c r="A5895" s="50" t="s">
        <v>7094</v>
      </c>
      <c r="B5895" s="50"/>
      <c r="C5895" s="50"/>
      <c r="D5895" s="50"/>
      <c r="E5895" s="50" t="s">
        <v>3260</v>
      </c>
      <c r="F5895" s="50"/>
    </row>
    <row r="5896" spans="1:6">
      <c r="A5896" s="50" t="s">
        <v>7095</v>
      </c>
      <c r="B5896" s="50"/>
      <c r="C5896" s="50"/>
      <c r="D5896" s="50"/>
      <c r="E5896" s="50" t="s">
        <v>3260</v>
      </c>
      <c r="F5896" s="50"/>
    </row>
    <row r="5897" spans="1:6">
      <c r="A5897" s="50" t="s">
        <v>7096</v>
      </c>
      <c r="B5897" s="50"/>
      <c r="C5897" s="50"/>
      <c r="D5897" s="50"/>
      <c r="E5897" s="50" t="s">
        <v>2464</v>
      </c>
      <c r="F5897" s="50"/>
    </row>
    <row r="5898" spans="1:6">
      <c r="A5898" s="50" t="s">
        <v>7097</v>
      </c>
      <c r="B5898" s="50"/>
      <c r="C5898" s="50"/>
      <c r="D5898" s="50"/>
      <c r="E5898" s="50" t="s">
        <v>2464</v>
      </c>
      <c r="F5898" s="50"/>
    </row>
    <row r="5899" spans="1:6">
      <c r="A5899" s="50" t="s">
        <v>7098</v>
      </c>
      <c r="B5899" s="50"/>
      <c r="C5899" s="50"/>
      <c r="D5899" s="50"/>
      <c r="E5899" s="50" t="s">
        <v>2632</v>
      </c>
      <c r="F5899" s="50"/>
    </row>
    <row r="5900" spans="1:6">
      <c r="A5900" s="50" t="s">
        <v>7099</v>
      </c>
      <c r="B5900" s="50"/>
      <c r="C5900" s="50"/>
      <c r="D5900" s="50"/>
      <c r="E5900" s="50" t="s">
        <v>3260</v>
      </c>
      <c r="F5900" s="50"/>
    </row>
    <row r="5901" spans="1:6">
      <c r="A5901" s="50" t="s">
        <v>7100</v>
      </c>
      <c r="B5901" s="50"/>
      <c r="C5901" s="50"/>
      <c r="D5901" s="50"/>
      <c r="E5901" s="50" t="s">
        <v>2632</v>
      </c>
      <c r="F5901" s="50"/>
    </row>
    <row r="5902" spans="1:6">
      <c r="A5902" s="50" t="s">
        <v>7101</v>
      </c>
      <c r="B5902" s="50"/>
      <c r="C5902" s="50"/>
      <c r="D5902" s="50"/>
      <c r="E5902" s="50" t="s">
        <v>3260</v>
      </c>
      <c r="F5902" s="50"/>
    </row>
    <row r="5903" spans="1:6">
      <c r="A5903" s="50" t="s">
        <v>7102</v>
      </c>
      <c r="B5903" s="50"/>
      <c r="C5903" s="50"/>
      <c r="D5903" s="50"/>
      <c r="E5903" s="50" t="s">
        <v>3260</v>
      </c>
      <c r="F5903" s="50"/>
    </row>
    <row r="5904" spans="1:6">
      <c r="A5904" s="50" t="s">
        <v>7103</v>
      </c>
      <c r="B5904" s="50"/>
      <c r="C5904" s="50"/>
      <c r="D5904" s="50"/>
      <c r="E5904" s="50" t="s">
        <v>3260</v>
      </c>
      <c r="F5904" s="50"/>
    </row>
    <row r="5905" spans="1:6">
      <c r="A5905" s="50" t="s">
        <v>7104</v>
      </c>
      <c r="B5905" s="50"/>
      <c r="C5905" s="50"/>
      <c r="D5905" s="50"/>
      <c r="E5905" s="50" t="s">
        <v>3260</v>
      </c>
      <c r="F5905" s="50"/>
    </row>
    <row r="5906" spans="1:6">
      <c r="A5906" s="50" t="s">
        <v>7105</v>
      </c>
      <c r="B5906" s="50"/>
      <c r="C5906" s="50"/>
      <c r="D5906" s="50"/>
      <c r="E5906" s="50" t="s">
        <v>3260</v>
      </c>
      <c r="F5906" s="50"/>
    </row>
    <row r="5907" spans="1:6">
      <c r="A5907" s="50" t="s">
        <v>7106</v>
      </c>
      <c r="B5907" s="50"/>
      <c r="C5907" s="50"/>
      <c r="D5907" s="50"/>
      <c r="E5907" s="50" t="s">
        <v>2464</v>
      </c>
      <c r="F5907" s="50"/>
    </row>
    <row r="5908" spans="1:6">
      <c r="A5908" s="50" t="s">
        <v>7107</v>
      </c>
      <c r="B5908" s="50"/>
      <c r="C5908" s="50"/>
      <c r="D5908" s="50"/>
      <c r="E5908" s="50" t="s">
        <v>3260</v>
      </c>
      <c r="F5908" s="50"/>
    </row>
    <row r="5909" spans="1:6">
      <c r="A5909" s="50" t="s">
        <v>7108</v>
      </c>
      <c r="B5909" s="50"/>
      <c r="C5909" s="50"/>
      <c r="D5909" s="50"/>
      <c r="E5909" s="50" t="s">
        <v>3260</v>
      </c>
      <c r="F5909" s="50"/>
    </row>
    <row r="5910" spans="1:6">
      <c r="A5910" s="50" t="s">
        <v>7109</v>
      </c>
      <c r="B5910" s="50"/>
      <c r="C5910" s="50"/>
      <c r="D5910" s="50"/>
      <c r="E5910" s="50" t="s">
        <v>2464</v>
      </c>
      <c r="F5910" s="50"/>
    </row>
    <row r="5911" spans="1:6">
      <c r="A5911" s="50" t="s">
        <v>7110</v>
      </c>
      <c r="B5911" s="50"/>
      <c r="C5911" s="50"/>
      <c r="D5911" s="50"/>
      <c r="E5911" s="50" t="s">
        <v>2464</v>
      </c>
      <c r="F5911" s="50"/>
    </row>
    <row r="5912" spans="1:6">
      <c r="A5912" s="50" t="s">
        <v>7111</v>
      </c>
      <c r="B5912" s="50"/>
      <c r="C5912" s="50"/>
      <c r="D5912" s="50"/>
      <c r="E5912" s="50" t="s">
        <v>3260</v>
      </c>
      <c r="F5912" s="50"/>
    </row>
    <row r="5913" spans="1:6">
      <c r="A5913" s="50" t="s">
        <v>7112</v>
      </c>
      <c r="B5913" s="50"/>
      <c r="C5913" s="50"/>
      <c r="D5913" s="50"/>
      <c r="E5913" s="50" t="s">
        <v>3260</v>
      </c>
      <c r="F5913" s="50"/>
    </row>
    <row r="5914" spans="1:6">
      <c r="A5914" s="50" t="s">
        <v>7113</v>
      </c>
      <c r="B5914" s="50"/>
      <c r="C5914" s="50"/>
      <c r="D5914" s="50"/>
      <c r="E5914" s="50" t="s">
        <v>2464</v>
      </c>
      <c r="F5914" s="50"/>
    </row>
    <row r="5915" spans="1:6">
      <c r="A5915" s="50" t="s">
        <v>7114</v>
      </c>
      <c r="B5915" s="50"/>
      <c r="C5915" s="50"/>
      <c r="D5915" s="50"/>
      <c r="E5915" s="50" t="s">
        <v>3260</v>
      </c>
      <c r="F5915" s="50"/>
    </row>
    <row r="5916" spans="1:6">
      <c r="A5916" s="50" t="s">
        <v>7115</v>
      </c>
      <c r="B5916" s="50"/>
      <c r="C5916" s="50"/>
      <c r="D5916" s="50"/>
      <c r="E5916" s="50" t="s">
        <v>3260</v>
      </c>
      <c r="F5916" s="50"/>
    </row>
    <row r="5917" spans="1:6">
      <c r="A5917" s="50" t="s">
        <v>7116</v>
      </c>
      <c r="B5917" s="50"/>
      <c r="C5917" s="50"/>
      <c r="D5917" s="50"/>
      <c r="E5917" s="50" t="s">
        <v>3260</v>
      </c>
      <c r="F5917" s="50"/>
    </row>
    <row r="5918" spans="1:6">
      <c r="A5918" s="50" t="s">
        <v>7117</v>
      </c>
      <c r="B5918" s="50"/>
      <c r="C5918" s="50"/>
      <c r="D5918" s="50"/>
      <c r="E5918" s="50" t="s">
        <v>2464</v>
      </c>
      <c r="F5918" s="50"/>
    </row>
    <row r="5919" spans="1:6">
      <c r="A5919" s="50" t="s">
        <v>7118</v>
      </c>
      <c r="B5919" s="50"/>
      <c r="C5919" s="50"/>
      <c r="D5919" s="50"/>
      <c r="E5919" s="50" t="s">
        <v>2632</v>
      </c>
      <c r="F5919" s="50"/>
    </row>
    <row r="5920" spans="1:6">
      <c r="A5920" s="50" t="s">
        <v>7119</v>
      </c>
      <c r="B5920" s="50"/>
      <c r="C5920" s="50"/>
      <c r="D5920" s="50"/>
      <c r="E5920" s="50" t="s">
        <v>3386</v>
      </c>
      <c r="F5920" s="50"/>
    </row>
    <row r="5921" spans="1:6">
      <c r="A5921" s="50" t="s">
        <v>7120</v>
      </c>
      <c r="B5921" s="50"/>
      <c r="C5921" s="50"/>
      <c r="D5921" s="50"/>
      <c r="E5921" s="50" t="s">
        <v>3386</v>
      </c>
      <c r="F5921" s="50"/>
    </row>
    <row r="5922" spans="1:6">
      <c r="A5922" s="50" t="s">
        <v>7121</v>
      </c>
      <c r="B5922" s="50"/>
      <c r="C5922" s="50"/>
      <c r="D5922" s="50"/>
      <c r="E5922" s="50" t="s">
        <v>2632</v>
      </c>
      <c r="F5922" s="50"/>
    </row>
    <row r="5923" spans="1:6">
      <c r="A5923" s="50" t="s">
        <v>7122</v>
      </c>
      <c r="B5923" s="50"/>
      <c r="C5923" s="50"/>
      <c r="D5923" s="50"/>
      <c r="E5923" s="50" t="s">
        <v>3260</v>
      </c>
      <c r="F5923" s="50"/>
    </row>
    <row r="5924" spans="1:6">
      <c r="A5924" s="50" t="s">
        <v>7123</v>
      </c>
      <c r="B5924" s="50"/>
      <c r="C5924" s="50"/>
      <c r="D5924" s="50"/>
      <c r="E5924" s="50" t="s">
        <v>3260</v>
      </c>
      <c r="F5924" s="50"/>
    </row>
    <row r="5925" spans="1:6">
      <c r="A5925" s="50" t="s">
        <v>7124</v>
      </c>
      <c r="B5925" s="50"/>
      <c r="C5925" s="50"/>
      <c r="D5925" s="50"/>
      <c r="E5925" s="50" t="s">
        <v>3260</v>
      </c>
      <c r="F5925" s="50"/>
    </row>
    <row r="5926" spans="1:6">
      <c r="A5926" s="50" t="s">
        <v>7125</v>
      </c>
      <c r="B5926" s="50"/>
      <c r="C5926" s="50"/>
      <c r="D5926" s="50"/>
      <c r="E5926" s="50" t="s">
        <v>2632</v>
      </c>
      <c r="F5926" s="50"/>
    </row>
    <row r="5927" spans="1:6">
      <c r="A5927" s="50" t="s">
        <v>7126</v>
      </c>
      <c r="B5927" s="50"/>
      <c r="C5927" s="50"/>
      <c r="D5927" s="50"/>
      <c r="E5927" s="50" t="s">
        <v>3260</v>
      </c>
      <c r="F5927" s="50"/>
    </row>
    <row r="5928" spans="1:6">
      <c r="A5928" s="50" t="s">
        <v>7127</v>
      </c>
      <c r="B5928" s="50"/>
      <c r="C5928" s="50"/>
      <c r="D5928" s="50"/>
      <c r="E5928" s="50" t="s">
        <v>3260</v>
      </c>
      <c r="F5928" s="50"/>
    </row>
    <row r="5929" spans="1:6">
      <c r="A5929" s="50" t="s">
        <v>7128</v>
      </c>
      <c r="B5929" s="50"/>
      <c r="C5929" s="50"/>
      <c r="D5929" s="50"/>
      <c r="E5929" s="50" t="s">
        <v>3260</v>
      </c>
      <c r="F5929" s="50"/>
    </row>
    <row r="5930" spans="1:6">
      <c r="A5930" s="50" t="s">
        <v>7129</v>
      </c>
      <c r="B5930" s="50"/>
      <c r="C5930" s="50"/>
      <c r="D5930" s="50"/>
      <c r="E5930" s="50" t="s">
        <v>2632</v>
      </c>
      <c r="F5930" s="50"/>
    </row>
    <row r="5931" spans="1:6">
      <c r="A5931" s="50" t="s">
        <v>7130</v>
      </c>
      <c r="B5931" s="50"/>
      <c r="C5931" s="50"/>
      <c r="D5931" s="50"/>
      <c r="E5931" s="50" t="s">
        <v>3260</v>
      </c>
      <c r="F5931" s="50"/>
    </row>
    <row r="5932" spans="1:6">
      <c r="A5932" s="50" t="s">
        <v>7131</v>
      </c>
      <c r="B5932" s="50"/>
      <c r="C5932" s="50"/>
      <c r="D5932" s="50"/>
      <c r="E5932" s="50" t="s">
        <v>2632</v>
      </c>
      <c r="F5932" s="50"/>
    </row>
    <row r="5933" spans="1:6">
      <c r="A5933" s="50" t="s">
        <v>7132</v>
      </c>
      <c r="B5933" s="50"/>
      <c r="C5933" s="50"/>
      <c r="D5933" s="50"/>
      <c r="E5933" s="50" t="s">
        <v>3260</v>
      </c>
      <c r="F5933" s="50"/>
    </row>
    <row r="5934" spans="1:6">
      <c r="A5934" s="50" t="s">
        <v>7133</v>
      </c>
      <c r="B5934" s="50"/>
      <c r="C5934" s="50"/>
      <c r="D5934" s="50"/>
      <c r="E5934" s="50" t="s">
        <v>3260</v>
      </c>
      <c r="F5934" s="50"/>
    </row>
    <row r="5935" spans="1:6">
      <c r="A5935" s="50" t="s">
        <v>7134</v>
      </c>
      <c r="B5935" s="50"/>
      <c r="C5935" s="50"/>
      <c r="D5935" s="50"/>
      <c r="E5935" s="50" t="s">
        <v>2632</v>
      </c>
      <c r="F5935" s="50"/>
    </row>
    <row r="5936" spans="1:6">
      <c r="A5936" s="50" t="s">
        <v>7135</v>
      </c>
      <c r="B5936" s="50"/>
      <c r="C5936" s="50"/>
      <c r="D5936" s="50"/>
      <c r="E5936" s="50" t="s">
        <v>3260</v>
      </c>
      <c r="F5936" s="50"/>
    </row>
    <row r="5937" spans="1:6">
      <c r="A5937" s="50" t="s">
        <v>7136</v>
      </c>
      <c r="B5937" s="50"/>
      <c r="C5937" s="50"/>
      <c r="D5937" s="50"/>
      <c r="E5937" s="50" t="s">
        <v>3260</v>
      </c>
      <c r="F5937" s="50"/>
    </row>
    <row r="5938" spans="1:6">
      <c r="A5938" s="50" t="s">
        <v>7137</v>
      </c>
      <c r="B5938" s="50"/>
      <c r="C5938" s="50"/>
      <c r="D5938" s="50"/>
      <c r="E5938" s="50" t="s">
        <v>3260</v>
      </c>
      <c r="F5938" s="50"/>
    </row>
    <row r="5939" spans="1:6">
      <c r="A5939" s="50" t="s">
        <v>7138</v>
      </c>
      <c r="B5939" s="50"/>
      <c r="C5939" s="50"/>
      <c r="D5939" s="50"/>
      <c r="E5939" s="50" t="s">
        <v>2632</v>
      </c>
      <c r="F5939" s="50"/>
    </row>
    <row r="5940" spans="1:6">
      <c r="A5940" s="50" t="s">
        <v>7139</v>
      </c>
      <c r="B5940" s="50"/>
      <c r="C5940" s="50"/>
      <c r="D5940" s="50"/>
      <c r="E5940" s="50" t="s">
        <v>3260</v>
      </c>
      <c r="F5940" s="50"/>
    </row>
    <row r="5941" spans="1:6">
      <c r="A5941" s="50" t="s">
        <v>7140</v>
      </c>
      <c r="B5941" s="50"/>
      <c r="C5941" s="50"/>
      <c r="D5941" s="50"/>
      <c r="E5941" s="50" t="s">
        <v>3386</v>
      </c>
      <c r="F5941" s="50"/>
    </row>
    <row r="5942" spans="1:6">
      <c r="A5942" s="50" t="s">
        <v>7141</v>
      </c>
      <c r="B5942" s="50"/>
      <c r="C5942" s="50"/>
      <c r="D5942" s="50"/>
      <c r="E5942" s="50" t="s">
        <v>2464</v>
      </c>
      <c r="F5942" s="50"/>
    </row>
    <row r="5943" spans="1:6">
      <c r="A5943" s="50" t="s">
        <v>7142</v>
      </c>
      <c r="B5943" s="50"/>
      <c r="C5943" s="50"/>
      <c r="D5943" s="50"/>
      <c r="E5943" s="50" t="s">
        <v>3260</v>
      </c>
      <c r="F5943" s="50"/>
    </row>
    <row r="5944" spans="1:6">
      <c r="A5944" s="50" t="s">
        <v>7143</v>
      </c>
      <c r="B5944" s="50"/>
      <c r="C5944" s="50"/>
      <c r="D5944" s="50"/>
      <c r="E5944" s="50" t="s">
        <v>3260</v>
      </c>
      <c r="F5944" s="50"/>
    </row>
    <row r="5945" spans="1:6">
      <c r="A5945" s="50" t="s">
        <v>7144</v>
      </c>
      <c r="B5945" s="50"/>
      <c r="C5945" s="50"/>
      <c r="D5945" s="50"/>
      <c r="E5945" s="50" t="s">
        <v>3260</v>
      </c>
      <c r="F5945" s="50"/>
    </row>
    <row r="5946" spans="1:6">
      <c r="A5946" s="50" t="s">
        <v>7145</v>
      </c>
      <c r="B5946" s="50"/>
      <c r="C5946" s="50"/>
      <c r="D5946" s="50"/>
      <c r="E5946" s="50" t="s">
        <v>3260</v>
      </c>
      <c r="F5946" s="50"/>
    </row>
    <row r="5947" spans="1:6">
      <c r="A5947" s="50" t="s">
        <v>7146</v>
      </c>
      <c r="B5947" s="50"/>
      <c r="C5947" s="50"/>
      <c r="D5947" s="50"/>
      <c r="E5947" s="50" t="s">
        <v>3260</v>
      </c>
      <c r="F5947" s="50"/>
    </row>
    <row r="5948" spans="1:6">
      <c r="A5948" s="50" t="s">
        <v>7147</v>
      </c>
      <c r="B5948" s="50"/>
      <c r="C5948" s="50"/>
      <c r="D5948" s="50"/>
      <c r="E5948" s="50" t="s">
        <v>3260</v>
      </c>
      <c r="F5948" s="50"/>
    </row>
    <row r="5949" spans="1:6">
      <c r="A5949" s="50" t="s">
        <v>7148</v>
      </c>
      <c r="B5949" s="50"/>
      <c r="C5949" s="50"/>
      <c r="D5949" s="50"/>
      <c r="E5949" s="50" t="s">
        <v>3260</v>
      </c>
      <c r="F5949" s="50"/>
    </row>
    <row r="5950" spans="1:6">
      <c r="A5950" s="50" t="s">
        <v>7149</v>
      </c>
      <c r="B5950" s="50"/>
      <c r="C5950" s="50"/>
      <c r="D5950" s="50"/>
      <c r="E5950" s="50" t="s">
        <v>3260</v>
      </c>
      <c r="F5950" s="50"/>
    </row>
    <row r="5951" spans="1:6">
      <c r="A5951" s="50" t="s">
        <v>7150</v>
      </c>
      <c r="B5951" s="50"/>
      <c r="C5951" s="50"/>
      <c r="D5951" s="50"/>
      <c r="E5951" s="50" t="s">
        <v>3260</v>
      </c>
      <c r="F5951" s="50"/>
    </row>
    <row r="5952" spans="1:6">
      <c r="A5952" s="50" t="s">
        <v>7151</v>
      </c>
      <c r="B5952" s="50"/>
      <c r="C5952" s="50"/>
      <c r="D5952" s="50"/>
      <c r="E5952" s="50" t="s">
        <v>3260</v>
      </c>
      <c r="F5952" s="50"/>
    </row>
    <row r="5953" spans="1:6">
      <c r="A5953" s="50" t="s">
        <v>7152</v>
      </c>
      <c r="B5953" s="50"/>
      <c r="C5953" s="50"/>
      <c r="D5953" s="50"/>
      <c r="E5953" s="50" t="s">
        <v>3260</v>
      </c>
      <c r="F5953" s="50"/>
    </row>
    <row r="5954" spans="1:6">
      <c r="A5954" s="50" t="s">
        <v>7153</v>
      </c>
      <c r="B5954" s="50"/>
      <c r="C5954" s="50"/>
      <c r="D5954" s="50"/>
      <c r="E5954" s="50" t="s">
        <v>3260</v>
      </c>
      <c r="F5954" s="50"/>
    </row>
    <row r="5955" spans="1:6">
      <c r="A5955" s="50" t="s">
        <v>7154</v>
      </c>
      <c r="B5955" s="50"/>
      <c r="C5955" s="50"/>
      <c r="D5955" s="50"/>
      <c r="E5955" s="50" t="s">
        <v>3260</v>
      </c>
      <c r="F5955" s="50"/>
    </row>
    <row r="5956" spans="1:6">
      <c r="A5956" s="50" t="s">
        <v>7155</v>
      </c>
      <c r="B5956" s="50"/>
      <c r="C5956" s="50"/>
      <c r="D5956" s="50"/>
      <c r="E5956" s="50" t="s">
        <v>1132</v>
      </c>
      <c r="F5956" s="50"/>
    </row>
    <row r="5957" spans="1:6">
      <c r="A5957" s="50" t="s">
        <v>7156</v>
      </c>
      <c r="B5957" s="50"/>
      <c r="C5957" s="50"/>
      <c r="D5957" s="50"/>
      <c r="E5957" s="50" t="s">
        <v>3260</v>
      </c>
      <c r="F5957" s="50"/>
    </row>
    <row r="5958" spans="1:6">
      <c r="A5958" s="50" t="s">
        <v>7157</v>
      </c>
      <c r="B5958" s="50"/>
      <c r="C5958" s="50"/>
      <c r="D5958" s="50"/>
      <c r="E5958" s="50" t="s">
        <v>3260</v>
      </c>
      <c r="F5958" s="50"/>
    </row>
    <row r="5959" spans="1:6">
      <c r="A5959" s="50" t="s">
        <v>7158</v>
      </c>
      <c r="B5959" s="50"/>
      <c r="C5959" s="50"/>
      <c r="D5959" s="50"/>
      <c r="E5959" s="50" t="s">
        <v>3260</v>
      </c>
      <c r="F5959" s="50"/>
    </row>
    <row r="5960" spans="1:6">
      <c r="A5960" s="50" t="s">
        <v>7159</v>
      </c>
      <c r="B5960" s="50"/>
      <c r="C5960" s="50"/>
      <c r="D5960" s="50"/>
      <c r="E5960" s="50" t="s">
        <v>3260</v>
      </c>
      <c r="F5960" s="50"/>
    </row>
    <row r="5961" spans="1:6">
      <c r="A5961" s="50" t="s">
        <v>7160</v>
      </c>
      <c r="B5961" s="50"/>
      <c r="C5961" s="50"/>
      <c r="D5961" s="50"/>
      <c r="E5961" s="50" t="s">
        <v>1132</v>
      </c>
      <c r="F5961" s="50"/>
    </row>
    <row r="5962" spans="1:6">
      <c r="A5962" s="50" t="s">
        <v>7161</v>
      </c>
      <c r="B5962" s="50"/>
      <c r="C5962" s="50"/>
      <c r="D5962" s="50"/>
      <c r="E5962" s="50" t="s">
        <v>3260</v>
      </c>
      <c r="F5962" s="50"/>
    </row>
    <row r="5963" spans="1:6">
      <c r="A5963" s="50" t="s">
        <v>7162</v>
      </c>
      <c r="B5963" s="50"/>
      <c r="C5963" s="50"/>
      <c r="D5963" s="50"/>
      <c r="E5963" s="50" t="s">
        <v>3260</v>
      </c>
      <c r="F5963" s="50"/>
    </row>
    <row r="5964" spans="1:6">
      <c r="A5964" s="50" t="s">
        <v>7163</v>
      </c>
      <c r="B5964" s="50"/>
      <c r="C5964" s="50"/>
      <c r="D5964" s="50"/>
      <c r="E5964" s="50" t="s">
        <v>3260</v>
      </c>
      <c r="F5964" s="50"/>
    </row>
    <row r="5965" spans="1:6">
      <c r="A5965" s="50" t="s">
        <v>7164</v>
      </c>
      <c r="B5965" s="50"/>
      <c r="C5965" s="50"/>
      <c r="D5965" s="50"/>
      <c r="E5965" s="50" t="s">
        <v>3260</v>
      </c>
      <c r="F5965" s="50"/>
    </row>
    <row r="5966" spans="1:6">
      <c r="A5966" s="50" t="s">
        <v>7165</v>
      </c>
      <c r="B5966" s="50"/>
      <c r="C5966" s="50"/>
      <c r="D5966" s="50"/>
      <c r="E5966" s="50" t="s">
        <v>3260</v>
      </c>
      <c r="F5966" s="50"/>
    </row>
    <row r="5967" spans="1:6">
      <c r="A5967" s="50" t="s">
        <v>7166</v>
      </c>
      <c r="B5967" s="50"/>
      <c r="C5967" s="50"/>
      <c r="D5967" s="50"/>
      <c r="E5967" s="50" t="s">
        <v>3260</v>
      </c>
      <c r="F5967" s="50"/>
    </row>
    <row r="5968" spans="1:6">
      <c r="A5968" s="50" t="s">
        <v>7167</v>
      </c>
      <c r="B5968" s="50"/>
      <c r="C5968" s="50"/>
      <c r="D5968" s="50"/>
      <c r="E5968" s="50" t="s">
        <v>3260</v>
      </c>
      <c r="F5968" s="50"/>
    </row>
    <row r="5969" spans="1:6">
      <c r="A5969" s="50" t="s">
        <v>7168</v>
      </c>
      <c r="B5969" s="50"/>
      <c r="C5969" s="50"/>
      <c r="D5969" s="50"/>
      <c r="E5969" s="50" t="s">
        <v>3260</v>
      </c>
      <c r="F5969" s="50"/>
    </row>
    <row r="5970" spans="1:6">
      <c r="A5970" s="50" t="s">
        <v>7169</v>
      </c>
      <c r="B5970" s="50"/>
      <c r="C5970" s="50"/>
      <c r="D5970" s="50"/>
      <c r="E5970" s="50" t="s">
        <v>3260</v>
      </c>
      <c r="F5970" s="50"/>
    </row>
    <row r="5971" spans="1:6">
      <c r="A5971" s="50" t="s">
        <v>7170</v>
      </c>
      <c r="B5971" s="50"/>
      <c r="C5971" s="50"/>
      <c r="D5971" s="50"/>
      <c r="E5971" s="50" t="s">
        <v>3260</v>
      </c>
      <c r="F5971" s="50"/>
    </row>
    <row r="5972" spans="1:6">
      <c r="A5972" s="50" t="s">
        <v>7171</v>
      </c>
      <c r="B5972" s="50"/>
      <c r="C5972" s="50"/>
      <c r="D5972" s="50"/>
      <c r="E5972" s="50" t="s">
        <v>3260</v>
      </c>
      <c r="F5972" s="50"/>
    </row>
    <row r="5973" spans="1:6">
      <c r="A5973" s="50" t="s">
        <v>7172</v>
      </c>
      <c r="B5973" s="50"/>
      <c r="C5973" s="50"/>
      <c r="D5973" s="50"/>
      <c r="E5973" s="50" t="s">
        <v>3260</v>
      </c>
      <c r="F5973" s="50"/>
    </row>
    <row r="5974" spans="1:6">
      <c r="A5974" s="50" t="s">
        <v>7173</v>
      </c>
      <c r="B5974" s="50"/>
      <c r="C5974" s="50"/>
      <c r="D5974" s="50"/>
      <c r="E5974" s="50" t="s">
        <v>3260</v>
      </c>
      <c r="F5974" s="50"/>
    </row>
    <row r="5975" spans="1:6">
      <c r="A5975" s="50" t="s">
        <v>7174</v>
      </c>
      <c r="B5975" s="50"/>
      <c r="C5975" s="50"/>
      <c r="D5975" s="50"/>
      <c r="E5975" s="50" t="s">
        <v>3260</v>
      </c>
      <c r="F5975" s="50"/>
    </row>
    <row r="5976" spans="1:6">
      <c r="A5976" s="50" t="s">
        <v>7175</v>
      </c>
      <c r="B5976" s="50"/>
      <c r="C5976" s="50"/>
      <c r="D5976" s="50"/>
      <c r="E5976" s="50" t="s">
        <v>3260</v>
      </c>
      <c r="F5976" s="50"/>
    </row>
    <row r="5977" spans="1:6">
      <c r="A5977" s="50" t="s">
        <v>7176</v>
      </c>
      <c r="B5977" s="50"/>
      <c r="C5977" s="50"/>
      <c r="D5977" s="50"/>
      <c r="E5977" s="50" t="s">
        <v>3260</v>
      </c>
      <c r="F5977" s="50"/>
    </row>
    <row r="5978" spans="1:6">
      <c r="A5978" s="50" t="s">
        <v>7177</v>
      </c>
      <c r="B5978" s="50"/>
      <c r="C5978" s="50"/>
      <c r="D5978" s="50"/>
      <c r="E5978" s="50" t="s">
        <v>3260</v>
      </c>
      <c r="F5978" s="50"/>
    </row>
    <row r="5979" spans="1:6">
      <c r="A5979" s="50" t="s">
        <v>7178</v>
      </c>
      <c r="B5979" s="50"/>
      <c r="C5979" s="50"/>
      <c r="D5979" s="50"/>
      <c r="E5979" s="50" t="s">
        <v>3260</v>
      </c>
      <c r="F5979" s="50"/>
    </row>
    <row r="5980" spans="1:6">
      <c r="A5980" s="50" t="s">
        <v>7179</v>
      </c>
      <c r="B5980" s="50"/>
      <c r="C5980" s="50"/>
      <c r="D5980" s="50"/>
      <c r="E5980" s="50" t="s">
        <v>3260</v>
      </c>
      <c r="F5980" s="50"/>
    </row>
    <row r="5981" spans="1:6">
      <c r="A5981" s="50" t="s">
        <v>7180</v>
      </c>
      <c r="B5981" s="50"/>
      <c r="C5981" s="50"/>
      <c r="D5981" s="50"/>
      <c r="E5981" s="50" t="s">
        <v>3260</v>
      </c>
      <c r="F5981" s="50"/>
    </row>
    <row r="5982" spans="1:6">
      <c r="A5982" s="50" t="s">
        <v>7181</v>
      </c>
      <c r="B5982" s="50"/>
      <c r="C5982" s="50"/>
      <c r="D5982" s="50"/>
      <c r="E5982" s="50" t="s">
        <v>3260</v>
      </c>
      <c r="F5982" s="50"/>
    </row>
    <row r="5983" spans="1:6">
      <c r="A5983" s="50" t="s">
        <v>7182</v>
      </c>
      <c r="B5983" s="50"/>
      <c r="C5983" s="50"/>
      <c r="D5983" s="50"/>
      <c r="E5983" s="50" t="s">
        <v>3260</v>
      </c>
      <c r="F5983" s="50"/>
    </row>
    <row r="5984" spans="1:6">
      <c r="A5984" s="50" t="s">
        <v>7183</v>
      </c>
      <c r="B5984" s="50"/>
      <c r="C5984" s="50"/>
      <c r="D5984" s="50"/>
      <c r="E5984" s="50" t="s">
        <v>3260</v>
      </c>
      <c r="F5984" s="50"/>
    </row>
    <row r="5985" spans="1:6">
      <c r="A5985" s="50" t="s">
        <v>7184</v>
      </c>
      <c r="B5985" s="50"/>
      <c r="C5985" s="50"/>
      <c r="D5985" s="50"/>
      <c r="E5985" s="50" t="s">
        <v>3260</v>
      </c>
      <c r="F5985" s="50"/>
    </row>
    <row r="5986" spans="1:6">
      <c r="A5986" s="50" t="s">
        <v>7185</v>
      </c>
      <c r="B5986" s="50"/>
      <c r="C5986" s="50"/>
      <c r="D5986" s="50"/>
      <c r="E5986" s="50" t="s">
        <v>3260</v>
      </c>
      <c r="F5986" s="50"/>
    </row>
    <row r="5987" spans="1:6">
      <c r="A5987" s="50" t="s">
        <v>7186</v>
      </c>
      <c r="B5987" s="50"/>
      <c r="C5987" s="50"/>
      <c r="D5987" s="50"/>
      <c r="E5987" s="50" t="s">
        <v>3260</v>
      </c>
      <c r="F5987" s="50"/>
    </row>
    <row r="5988" spans="1:6">
      <c r="A5988" s="50" t="s">
        <v>7187</v>
      </c>
      <c r="B5988" s="50"/>
      <c r="C5988" s="50"/>
      <c r="D5988" s="50"/>
      <c r="E5988" s="50" t="s">
        <v>3260</v>
      </c>
      <c r="F5988" s="50"/>
    </row>
    <row r="5989" spans="1:6">
      <c r="A5989" s="50" t="s">
        <v>7188</v>
      </c>
      <c r="B5989" s="50"/>
      <c r="C5989" s="50"/>
      <c r="D5989" s="50"/>
      <c r="E5989" s="50" t="s">
        <v>1132</v>
      </c>
      <c r="F5989" s="50"/>
    </row>
    <row r="5990" spans="1:6">
      <c r="A5990" s="50" t="s">
        <v>7189</v>
      </c>
      <c r="B5990" s="50"/>
      <c r="C5990" s="50"/>
      <c r="D5990" s="50"/>
      <c r="E5990" s="50" t="s">
        <v>3260</v>
      </c>
      <c r="F5990" s="50"/>
    </row>
    <row r="5991" spans="1:6">
      <c r="A5991" s="50" t="s">
        <v>7190</v>
      </c>
      <c r="B5991" s="50"/>
      <c r="C5991" s="50"/>
      <c r="D5991" s="50"/>
      <c r="E5991" s="50" t="s">
        <v>3260</v>
      </c>
      <c r="F5991" s="50"/>
    </row>
    <row r="5992" spans="1:6">
      <c r="A5992" s="50" t="s">
        <v>7191</v>
      </c>
      <c r="B5992" s="50"/>
      <c r="C5992" s="50"/>
      <c r="D5992" s="50"/>
      <c r="E5992" s="50" t="s">
        <v>3260</v>
      </c>
      <c r="F5992" s="50"/>
    </row>
    <row r="5993" spans="1:6">
      <c r="A5993" s="50" t="s">
        <v>7192</v>
      </c>
      <c r="B5993" s="50"/>
      <c r="C5993" s="50"/>
      <c r="D5993" s="50"/>
      <c r="E5993" s="50" t="s">
        <v>3260</v>
      </c>
      <c r="F5993" s="50"/>
    </row>
    <row r="5994" spans="1:6">
      <c r="A5994" s="50" t="s">
        <v>7193</v>
      </c>
      <c r="B5994" s="50"/>
      <c r="C5994" s="50"/>
      <c r="D5994" s="50"/>
      <c r="E5994" s="50" t="s">
        <v>3260</v>
      </c>
      <c r="F5994" s="50"/>
    </row>
    <row r="5995" spans="1:6">
      <c r="A5995" s="50" t="s">
        <v>7194</v>
      </c>
      <c r="B5995" s="50"/>
      <c r="C5995" s="50"/>
      <c r="D5995" s="50"/>
      <c r="E5995" s="50" t="s">
        <v>3260</v>
      </c>
      <c r="F5995" s="50"/>
    </row>
    <row r="5996" spans="1:6">
      <c r="A5996" s="50" t="s">
        <v>7195</v>
      </c>
      <c r="B5996" s="50"/>
      <c r="C5996" s="50"/>
      <c r="D5996" s="50"/>
      <c r="E5996" s="50" t="s">
        <v>3260</v>
      </c>
      <c r="F5996" s="50"/>
    </row>
    <row r="5997" spans="1:6">
      <c r="A5997" s="50" t="s">
        <v>7196</v>
      </c>
      <c r="B5997" s="50"/>
      <c r="C5997" s="50"/>
      <c r="D5997" s="50"/>
      <c r="E5997" s="50" t="s">
        <v>1132</v>
      </c>
      <c r="F5997" s="50"/>
    </row>
    <row r="5998" spans="1:6">
      <c r="A5998" s="50" t="s">
        <v>7197</v>
      </c>
      <c r="B5998" s="50"/>
      <c r="C5998" s="50"/>
      <c r="D5998" s="50"/>
      <c r="E5998" s="50" t="s">
        <v>3260</v>
      </c>
      <c r="F5998" s="50"/>
    </row>
    <row r="5999" spans="1:6">
      <c r="A5999" s="50" t="s">
        <v>7198</v>
      </c>
      <c r="B5999" s="50"/>
      <c r="C5999" s="50"/>
      <c r="D5999" s="50"/>
      <c r="E5999" s="50" t="s">
        <v>3260</v>
      </c>
      <c r="F5999" s="50"/>
    </row>
    <row r="6000" spans="1:6">
      <c r="A6000" s="50" t="s">
        <v>7199</v>
      </c>
      <c r="B6000" s="50"/>
      <c r="C6000" s="50"/>
      <c r="D6000" s="50"/>
      <c r="E6000" s="50" t="s">
        <v>1132</v>
      </c>
      <c r="F6000" s="50"/>
    </row>
    <row r="6001" spans="1:6">
      <c r="A6001" s="50" t="s">
        <v>7200</v>
      </c>
      <c r="B6001" s="50"/>
      <c r="C6001" s="50"/>
      <c r="D6001" s="50"/>
      <c r="E6001" s="50" t="s">
        <v>3260</v>
      </c>
      <c r="F6001" s="50"/>
    </row>
    <row r="6002" spans="1:6">
      <c r="A6002" s="50" t="s">
        <v>7201</v>
      </c>
      <c r="B6002" s="50"/>
      <c r="C6002" s="50"/>
      <c r="D6002" s="50"/>
      <c r="E6002" s="50" t="s">
        <v>3260</v>
      </c>
      <c r="F6002" s="50"/>
    </row>
    <row r="6003" spans="1:6">
      <c r="A6003" s="50" t="s">
        <v>7202</v>
      </c>
      <c r="B6003" s="50"/>
      <c r="C6003" s="50"/>
      <c r="D6003" s="50"/>
      <c r="E6003" s="50" t="s">
        <v>1132</v>
      </c>
      <c r="F6003" s="50"/>
    </row>
    <row r="6004" spans="1:6">
      <c r="A6004" s="50" t="s">
        <v>7203</v>
      </c>
      <c r="B6004" s="50"/>
      <c r="C6004" s="50"/>
      <c r="D6004" s="50"/>
      <c r="E6004" s="50" t="s">
        <v>1132</v>
      </c>
      <c r="F6004" s="50"/>
    </row>
    <row r="6005" spans="1:6">
      <c r="A6005" s="50" t="s">
        <v>7204</v>
      </c>
      <c r="B6005" s="50"/>
      <c r="C6005" s="50"/>
      <c r="D6005" s="50"/>
      <c r="E6005" s="50" t="s">
        <v>1132</v>
      </c>
      <c r="F6005" s="50"/>
    </row>
    <row r="6006" spans="1:6">
      <c r="A6006" s="50" t="s">
        <v>7205</v>
      </c>
      <c r="B6006" s="50"/>
      <c r="C6006" s="50"/>
      <c r="D6006" s="50"/>
      <c r="E6006" s="50" t="s">
        <v>1132</v>
      </c>
      <c r="F6006" s="50"/>
    </row>
    <row r="6007" spans="1:6">
      <c r="A6007" s="50" t="s">
        <v>7206</v>
      </c>
      <c r="B6007" s="50"/>
      <c r="C6007" s="50"/>
      <c r="D6007" s="50"/>
      <c r="E6007" s="50" t="s">
        <v>1132</v>
      </c>
      <c r="F6007" s="50"/>
    </row>
    <row r="6008" spans="1:6">
      <c r="A6008" s="50" t="s">
        <v>7207</v>
      </c>
      <c r="B6008" s="50"/>
      <c r="C6008" s="50"/>
      <c r="D6008" s="50"/>
      <c r="E6008" s="50" t="s">
        <v>1132</v>
      </c>
      <c r="F6008" s="50"/>
    </row>
    <row r="6009" spans="1:6">
      <c r="A6009" s="50" t="s">
        <v>7208</v>
      </c>
      <c r="B6009" s="50"/>
      <c r="C6009" s="50"/>
      <c r="D6009" s="50"/>
      <c r="E6009" s="50" t="s">
        <v>3260</v>
      </c>
      <c r="F6009" s="50"/>
    </row>
    <row r="6010" spans="1:6">
      <c r="A6010" s="50" t="s">
        <v>7209</v>
      </c>
      <c r="B6010" s="50"/>
      <c r="C6010" s="50"/>
      <c r="D6010" s="50"/>
      <c r="E6010" s="50" t="s">
        <v>1132</v>
      </c>
      <c r="F6010" s="50"/>
    </row>
    <row r="6011" spans="1:6">
      <c r="A6011" s="50" t="s">
        <v>7210</v>
      </c>
      <c r="B6011" s="50"/>
      <c r="C6011" s="50"/>
      <c r="D6011" s="50"/>
      <c r="E6011" s="50" t="s">
        <v>3260</v>
      </c>
      <c r="F6011" s="50"/>
    </row>
    <row r="6012" spans="1:6">
      <c r="A6012" s="50" t="s">
        <v>7211</v>
      </c>
      <c r="B6012" s="50"/>
      <c r="C6012" s="50"/>
      <c r="D6012" s="50"/>
      <c r="E6012" s="50" t="s">
        <v>3260</v>
      </c>
      <c r="F6012" s="50"/>
    </row>
    <row r="6013" spans="1:6">
      <c r="A6013" s="50" t="s">
        <v>7212</v>
      </c>
      <c r="B6013" s="50"/>
      <c r="C6013" s="50"/>
      <c r="D6013" s="50"/>
      <c r="E6013" s="50" t="s">
        <v>3260</v>
      </c>
      <c r="F6013" s="50"/>
    </row>
    <row r="6014" spans="1:6">
      <c r="A6014" s="50" t="s">
        <v>7213</v>
      </c>
      <c r="B6014" s="50"/>
      <c r="C6014" s="50"/>
      <c r="D6014" s="50"/>
      <c r="E6014" s="50" t="s">
        <v>1132</v>
      </c>
      <c r="F6014" s="50"/>
    </row>
    <row r="6015" spans="1:6">
      <c r="A6015" s="50" t="s">
        <v>7214</v>
      </c>
      <c r="B6015" s="50"/>
      <c r="C6015" s="50"/>
      <c r="D6015" s="50"/>
      <c r="E6015" s="50" t="s">
        <v>3260</v>
      </c>
      <c r="F6015" s="50"/>
    </row>
    <row r="6016" spans="1:6">
      <c r="A6016" s="50" t="s">
        <v>7215</v>
      </c>
      <c r="B6016" s="50"/>
      <c r="C6016" s="50"/>
      <c r="D6016" s="50"/>
      <c r="E6016" s="50" t="s">
        <v>3260</v>
      </c>
      <c r="F6016" s="50"/>
    </row>
    <row r="6017" spans="1:6">
      <c r="A6017" s="50" t="s">
        <v>7216</v>
      </c>
      <c r="B6017" s="50"/>
      <c r="C6017" s="50"/>
      <c r="D6017" s="50"/>
      <c r="E6017" s="50" t="s">
        <v>3260</v>
      </c>
      <c r="F6017" s="50"/>
    </row>
    <row r="6018" spans="1:6">
      <c r="A6018" s="50" t="s">
        <v>7217</v>
      </c>
      <c r="B6018" s="50"/>
      <c r="C6018" s="50"/>
      <c r="D6018" s="50"/>
      <c r="E6018" s="50" t="s">
        <v>3260</v>
      </c>
      <c r="F6018" s="50"/>
    </row>
    <row r="6019" spans="1:6">
      <c r="A6019" s="50" t="s">
        <v>7218</v>
      </c>
      <c r="B6019" s="50"/>
      <c r="C6019" s="50"/>
      <c r="D6019" s="50"/>
      <c r="E6019" s="50" t="s">
        <v>3260</v>
      </c>
      <c r="F6019" s="50"/>
    </row>
    <row r="6020" spans="1:6">
      <c r="A6020" s="50" t="s">
        <v>7219</v>
      </c>
      <c r="B6020" s="50"/>
      <c r="C6020" s="50"/>
      <c r="D6020" s="50"/>
      <c r="E6020" s="50" t="s">
        <v>1132</v>
      </c>
      <c r="F6020" s="50"/>
    </row>
    <row r="6021" spans="1:6">
      <c r="A6021" s="50" t="s">
        <v>7220</v>
      </c>
      <c r="B6021" s="50"/>
      <c r="C6021" s="50"/>
      <c r="D6021" s="50"/>
      <c r="E6021" s="50" t="s">
        <v>3260</v>
      </c>
      <c r="F6021" s="50"/>
    </row>
    <row r="6022" spans="1:6">
      <c r="A6022" s="50" t="s">
        <v>7221</v>
      </c>
      <c r="B6022" s="50"/>
      <c r="C6022" s="50"/>
      <c r="D6022" s="50"/>
      <c r="E6022" s="50" t="s">
        <v>3260</v>
      </c>
      <c r="F6022" s="50"/>
    </row>
    <row r="6023" spans="1:6">
      <c r="A6023" s="50" t="s">
        <v>7222</v>
      </c>
      <c r="B6023" s="50"/>
      <c r="C6023" s="50"/>
      <c r="D6023" s="50"/>
      <c r="E6023" s="50" t="s">
        <v>3260</v>
      </c>
      <c r="F6023" s="50"/>
    </row>
    <row r="6024" spans="1:6">
      <c r="A6024" s="50" t="s">
        <v>7223</v>
      </c>
      <c r="B6024" s="50"/>
      <c r="C6024" s="50"/>
      <c r="D6024" s="50"/>
      <c r="E6024" s="50" t="s">
        <v>3260</v>
      </c>
      <c r="F6024" s="50"/>
    </row>
    <row r="6025" spans="1:6">
      <c r="A6025" s="50" t="s">
        <v>7224</v>
      </c>
      <c r="B6025" s="50"/>
      <c r="C6025" s="50"/>
      <c r="D6025" s="50"/>
      <c r="E6025" s="50" t="s">
        <v>1132</v>
      </c>
      <c r="F6025" s="50"/>
    </row>
    <row r="6026" spans="1:6">
      <c r="A6026" s="50" t="s">
        <v>7225</v>
      </c>
      <c r="B6026" s="50"/>
      <c r="C6026" s="50"/>
      <c r="D6026" s="50"/>
      <c r="E6026" s="50" t="s">
        <v>3260</v>
      </c>
      <c r="F6026" s="50"/>
    </row>
    <row r="6027" spans="1:6">
      <c r="A6027" s="50" t="s">
        <v>7226</v>
      </c>
      <c r="B6027" s="50"/>
      <c r="C6027" s="50"/>
      <c r="D6027" s="50"/>
      <c r="E6027" s="50" t="s">
        <v>3260</v>
      </c>
      <c r="F6027" s="50"/>
    </row>
    <row r="6028" spans="1:6">
      <c r="A6028" s="50" t="s">
        <v>7227</v>
      </c>
      <c r="B6028" s="50"/>
      <c r="C6028" s="50"/>
      <c r="D6028" s="50"/>
      <c r="E6028" s="50" t="s">
        <v>3260</v>
      </c>
      <c r="F6028" s="50"/>
    </row>
    <row r="6029" spans="1:6">
      <c r="A6029" s="50" t="s">
        <v>7228</v>
      </c>
      <c r="B6029" s="50"/>
      <c r="C6029" s="50"/>
      <c r="D6029" s="50"/>
      <c r="E6029" s="50" t="s">
        <v>3260</v>
      </c>
      <c r="F6029" s="50"/>
    </row>
    <row r="6030" spans="1:6">
      <c r="A6030" s="50" t="s">
        <v>7229</v>
      </c>
      <c r="B6030" s="50"/>
      <c r="C6030" s="50"/>
      <c r="D6030" s="50"/>
      <c r="E6030" s="50" t="s">
        <v>3260</v>
      </c>
      <c r="F6030" s="50"/>
    </row>
    <row r="6031" spans="1:6">
      <c r="A6031" s="50" t="s">
        <v>7230</v>
      </c>
      <c r="B6031" s="50"/>
      <c r="C6031" s="50"/>
      <c r="D6031" s="50"/>
      <c r="E6031" s="50" t="s">
        <v>3260</v>
      </c>
      <c r="F6031" s="50"/>
    </row>
    <row r="6032" spans="1:6">
      <c r="A6032" s="50" t="s">
        <v>7231</v>
      </c>
      <c r="B6032" s="50"/>
      <c r="C6032" s="50"/>
      <c r="D6032" s="50"/>
      <c r="E6032" s="50" t="s">
        <v>3260</v>
      </c>
      <c r="F6032" s="50"/>
    </row>
    <row r="6033" spans="1:6">
      <c r="A6033" s="50" t="s">
        <v>7232</v>
      </c>
      <c r="B6033" s="50"/>
      <c r="C6033" s="50"/>
      <c r="D6033" s="50"/>
      <c r="E6033" s="50" t="s">
        <v>1132</v>
      </c>
      <c r="F6033" s="50"/>
    </row>
    <row r="6034" spans="1:6">
      <c r="A6034" s="50" t="s">
        <v>7233</v>
      </c>
      <c r="B6034" s="50"/>
      <c r="C6034" s="50"/>
      <c r="D6034" s="50"/>
      <c r="E6034" s="50" t="s">
        <v>3260</v>
      </c>
      <c r="F6034" s="50"/>
    </row>
    <row r="6035" spans="1:6">
      <c r="A6035" s="50" t="s">
        <v>7234</v>
      </c>
      <c r="B6035" s="50"/>
      <c r="C6035" s="50"/>
      <c r="D6035" s="50"/>
      <c r="E6035" s="50" t="s">
        <v>3260</v>
      </c>
      <c r="F6035" s="50"/>
    </row>
    <row r="6036" spans="1:6">
      <c r="A6036" s="50" t="s">
        <v>7235</v>
      </c>
      <c r="B6036" s="50"/>
      <c r="C6036" s="50"/>
      <c r="D6036" s="50"/>
      <c r="E6036" s="50" t="s">
        <v>1132</v>
      </c>
      <c r="F6036" s="50"/>
    </row>
    <row r="6037" spans="1:6">
      <c r="A6037" s="50" t="s">
        <v>7236</v>
      </c>
      <c r="B6037" s="50"/>
      <c r="C6037" s="50"/>
      <c r="D6037" s="50"/>
      <c r="E6037" s="50" t="s">
        <v>1132</v>
      </c>
      <c r="F6037" s="50"/>
    </row>
    <row r="6038" spans="1:6">
      <c r="A6038" s="50" t="s">
        <v>7237</v>
      </c>
      <c r="B6038" s="50"/>
      <c r="C6038" s="50"/>
      <c r="D6038" s="50"/>
      <c r="E6038" s="50" t="s">
        <v>3260</v>
      </c>
      <c r="F6038" s="50"/>
    </row>
    <row r="6039" spans="1:6">
      <c r="A6039" s="50" t="s">
        <v>7238</v>
      </c>
      <c r="B6039" s="50"/>
      <c r="C6039" s="50"/>
      <c r="D6039" s="50"/>
      <c r="E6039" s="50" t="s">
        <v>3260</v>
      </c>
      <c r="F6039" s="50"/>
    </row>
    <row r="6040" spans="1:6">
      <c r="A6040" s="50" t="s">
        <v>7239</v>
      </c>
      <c r="B6040" s="50"/>
      <c r="C6040" s="50"/>
      <c r="D6040" s="50"/>
      <c r="E6040" s="50" t="s">
        <v>3260</v>
      </c>
      <c r="F6040" s="50"/>
    </row>
    <row r="6041" spans="1:6">
      <c r="A6041" s="50" t="s">
        <v>7240</v>
      </c>
      <c r="B6041" s="50"/>
      <c r="C6041" s="50"/>
      <c r="D6041" s="50"/>
      <c r="E6041" s="50" t="s">
        <v>3260</v>
      </c>
      <c r="F6041" s="50"/>
    </row>
    <row r="6042" spans="1:6">
      <c r="A6042" s="50" t="s">
        <v>7241</v>
      </c>
      <c r="B6042" s="50"/>
      <c r="C6042" s="50"/>
      <c r="D6042" s="50"/>
      <c r="E6042" s="50" t="s">
        <v>3260</v>
      </c>
      <c r="F6042" s="50"/>
    </row>
    <row r="6043" spans="1:6">
      <c r="A6043" s="50" t="s">
        <v>7242</v>
      </c>
      <c r="B6043" s="50"/>
      <c r="C6043" s="50"/>
      <c r="D6043" s="50"/>
      <c r="E6043" s="50" t="s">
        <v>3260</v>
      </c>
      <c r="F6043" s="50"/>
    </row>
    <row r="6044" spans="1:6">
      <c r="A6044" s="50" t="s">
        <v>7243</v>
      </c>
      <c r="B6044" s="50"/>
      <c r="C6044" s="50"/>
      <c r="D6044" s="50"/>
      <c r="E6044" s="50" t="s">
        <v>1132</v>
      </c>
      <c r="F6044" s="50"/>
    </row>
    <row r="6045" spans="1:6">
      <c r="A6045" s="50" t="s">
        <v>7244</v>
      </c>
      <c r="B6045" s="50"/>
      <c r="C6045" s="50"/>
      <c r="D6045" s="50"/>
      <c r="E6045" s="50" t="s">
        <v>3260</v>
      </c>
      <c r="F6045" s="50"/>
    </row>
    <row r="6046" spans="1:6">
      <c r="A6046" s="50" t="s">
        <v>7245</v>
      </c>
      <c r="B6046" s="50"/>
      <c r="C6046" s="50"/>
      <c r="D6046" s="50"/>
      <c r="E6046" s="50" t="s">
        <v>1132</v>
      </c>
      <c r="F6046" s="50"/>
    </row>
    <row r="6047" spans="1:6">
      <c r="A6047" s="50" t="s">
        <v>7246</v>
      </c>
      <c r="B6047" s="50"/>
      <c r="C6047" s="50"/>
      <c r="D6047" s="50"/>
      <c r="E6047" s="50" t="s">
        <v>3260</v>
      </c>
      <c r="F6047" s="50"/>
    </row>
    <row r="6048" spans="1:6">
      <c r="A6048" s="50" t="s">
        <v>7247</v>
      </c>
      <c r="B6048" s="50"/>
      <c r="C6048" s="50"/>
      <c r="D6048" s="50"/>
      <c r="E6048" s="50" t="s">
        <v>3260</v>
      </c>
      <c r="F6048" s="50"/>
    </row>
    <row r="6049" spans="1:6">
      <c r="A6049" s="50" t="s">
        <v>7248</v>
      </c>
      <c r="B6049" s="50"/>
      <c r="C6049" s="50"/>
      <c r="D6049" s="50"/>
      <c r="E6049" s="50" t="s">
        <v>3260</v>
      </c>
      <c r="F6049" s="50"/>
    </row>
    <row r="6050" spans="1:6">
      <c r="A6050" s="50" t="s">
        <v>7249</v>
      </c>
      <c r="B6050" s="50"/>
      <c r="C6050" s="50"/>
      <c r="D6050" s="50"/>
      <c r="E6050" s="50" t="s">
        <v>3260</v>
      </c>
      <c r="F6050" s="50"/>
    </row>
    <row r="6051" spans="1:6">
      <c r="A6051" s="50" t="s">
        <v>7250</v>
      </c>
      <c r="B6051" s="50"/>
      <c r="C6051" s="50"/>
      <c r="D6051" s="50"/>
      <c r="E6051" s="50" t="s">
        <v>3260</v>
      </c>
      <c r="F6051" s="50"/>
    </row>
    <row r="6052" spans="1:6">
      <c r="A6052" s="50" t="s">
        <v>7251</v>
      </c>
      <c r="B6052" s="50"/>
      <c r="C6052" s="50"/>
      <c r="D6052" s="50"/>
      <c r="E6052" s="50" t="s">
        <v>3260</v>
      </c>
      <c r="F6052" s="50"/>
    </row>
    <row r="6053" spans="1:6">
      <c r="A6053" s="50" t="s">
        <v>7252</v>
      </c>
      <c r="B6053" s="50"/>
      <c r="C6053" s="50"/>
      <c r="D6053" s="50"/>
      <c r="E6053" s="50" t="s">
        <v>3260</v>
      </c>
      <c r="F6053" s="50"/>
    </row>
    <row r="6054" spans="1:6">
      <c r="A6054" s="50" t="s">
        <v>7253</v>
      </c>
      <c r="B6054" s="50"/>
      <c r="C6054" s="50"/>
      <c r="D6054" s="50"/>
      <c r="E6054" s="50" t="s">
        <v>3260</v>
      </c>
      <c r="F6054" s="50"/>
    </row>
    <row r="6055" spans="1:6">
      <c r="A6055" s="50" t="s">
        <v>7254</v>
      </c>
      <c r="B6055" s="50"/>
      <c r="C6055" s="50"/>
      <c r="D6055" s="50"/>
      <c r="E6055" s="50" t="s">
        <v>3260</v>
      </c>
      <c r="F6055" s="50"/>
    </row>
    <row r="6056" spans="1:6">
      <c r="A6056" s="50" t="s">
        <v>7255</v>
      </c>
      <c r="B6056" s="50"/>
      <c r="C6056" s="50"/>
      <c r="D6056" s="50"/>
      <c r="E6056" s="50" t="s">
        <v>1132</v>
      </c>
      <c r="F6056" s="50"/>
    </row>
    <row r="6057" spans="1:6">
      <c r="A6057" s="50" t="s">
        <v>7256</v>
      </c>
      <c r="B6057" s="50"/>
      <c r="C6057" s="50"/>
      <c r="D6057" s="50"/>
      <c r="E6057" s="50" t="s">
        <v>3260</v>
      </c>
      <c r="F6057" s="50"/>
    </row>
    <row r="6058" spans="1:6">
      <c r="A6058" s="50" t="s">
        <v>7257</v>
      </c>
      <c r="B6058" s="50"/>
      <c r="C6058" s="50"/>
      <c r="D6058" s="50"/>
      <c r="E6058" s="50" t="s">
        <v>3260</v>
      </c>
      <c r="F6058" s="50"/>
    </row>
    <row r="6059" spans="1:6">
      <c r="A6059" s="50" t="s">
        <v>7258</v>
      </c>
      <c r="B6059" s="50"/>
      <c r="C6059" s="50"/>
      <c r="D6059" s="50"/>
      <c r="E6059" s="50" t="s">
        <v>1132</v>
      </c>
      <c r="F6059" s="50"/>
    </row>
    <row r="6060" spans="1:6">
      <c r="A6060" s="50" t="s">
        <v>7259</v>
      </c>
      <c r="B6060" s="50"/>
      <c r="C6060" s="50"/>
      <c r="D6060" s="50"/>
      <c r="E6060" s="50" t="s">
        <v>1132</v>
      </c>
      <c r="F6060" s="50"/>
    </row>
    <row r="6061" spans="1:6">
      <c r="A6061" s="50" t="s">
        <v>7260</v>
      </c>
      <c r="B6061" s="50"/>
      <c r="C6061" s="50"/>
      <c r="D6061" s="50"/>
      <c r="E6061" s="50" t="s">
        <v>1132</v>
      </c>
      <c r="F6061" s="50"/>
    </row>
    <row r="6062" spans="1:6">
      <c r="A6062" s="50" t="s">
        <v>7261</v>
      </c>
      <c r="B6062" s="50"/>
      <c r="C6062" s="50"/>
      <c r="D6062" s="50"/>
      <c r="E6062" s="50" t="s">
        <v>1132</v>
      </c>
      <c r="F6062" s="50"/>
    </row>
    <row r="6063" spans="1:6">
      <c r="A6063" s="50" t="s">
        <v>7262</v>
      </c>
      <c r="B6063" s="50"/>
      <c r="C6063" s="50"/>
      <c r="D6063" s="50"/>
      <c r="E6063" s="50" t="s">
        <v>3260</v>
      </c>
      <c r="F6063" s="50"/>
    </row>
    <row r="6064" spans="1:6">
      <c r="A6064" s="50" t="s">
        <v>7263</v>
      </c>
      <c r="B6064" s="50"/>
      <c r="C6064" s="50"/>
      <c r="D6064" s="50"/>
      <c r="E6064" s="50" t="s">
        <v>3260</v>
      </c>
      <c r="F6064" s="50"/>
    </row>
    <row r="6065" spans="1:6">
      <c r="A6065" s="50" t="s">
        <v>7264</v>
      </c>
      <c r="B6065" s="50"/>
      <c r="C6065" s="50"/>
      <c r="D6065" s="50"/>
      <c r="E6065" s="50" t="s">
        <v>3260</v>
      </c>
      <c r="F6065" s="50"/>
    </row>
    <row r="6066" spans="1:6">
      <c r="A6066" s="50" t="s">
        <v>7265</v>
      </c>
      <c r="B6066" s="50"/>
      <c r="C6066" s="50"/>
      <c r="D6066" s="50"/>
      <c r="E6066" s="50" t="s">
        <v>3260</v>
      </c>
      <c r="F6066" s="50"/>
    </row>
    <row r="6067" spans="1:6">
      <c r="A6067" s="50" t="s">
        <v>7266</v>
      </c>
      <c r="B6067" s="50"/>
      <c r="C6067" s="50"/>
      <c r="D6067" s="50"/>
      <c r="E6067" s="50" t="s">
        <v>1132</v>
      </c>
      <c r="F6067" s="50"/>
    </row>
    <row r="6068" spans="1:6">
      <c r="A6068" s="50" t="s">
        <v>7267</v>
      </c>
      <c r="B6068" s="50"/>
      <c r="C6068" s="50"/>
      <c r="D6068" s="50"/>
      <c r="E6068" s="50" t="s">
        <v>1132</v>
      </c>
      <c r="F6068" s="50"/>
    </row>
    <row r="6069" spans="1:6">
      <c r="A6069" s="50" t="s">
        <v>7268</v>
      </c>
      <c r="B6069" s="50"/>
      <c r="C6069" s="50"/>
      <c r="D6069" s="50"/>
      <c r="E6069" s="50" t="s">
        <v>3260</v>
      </c>
      <c r="F6069" s="50"/>
    </row>
    <row r="6070" spans="1:6">
      <c r="A6070" s="50" t="s">
        <v>7269</v>
      </c>
      <c r="B6070" s="50"/>
      <c r="C6070" s="50"/>
      <c r="D6070" s="50"/>
      <c r="E6070" s="50" t="s">
        <v>1132</v>
      </c>
      <c r="F6070" s="50"/>
    </row>
    <row r="6071" spans="1:6">
      <c r="A6071" s="50" t="s">
        <v>7270</v>
      </c>
      <c r="B6071" s="50"/>
      <c r="C6071" s="50"/>
      <c r="D6071" s="50"/>
      <c r="E6071" s="50" t="s">
        <v>1132</v>
      </c>
      <c r="F6071" s="50"/>
    </row>
    <row r="6072" spans="1:6">
      <c r="A6072" s="50" t="s">
        <v>7271</v>
      </c>
      <c r="B6072" s="50"/>
      <c r="C6072" s="50"/>
      <c r="D6072" s="50"/>
      <c r="E6072" s="50" t="s">
        <v>1132</v>
      </c>
      <c r="F6072" s="50"/>
    </row>
    <row r="6073" spans="1:6">
      <c r="A6073" s="50" t="s">
        <v>7272</v>
      </c>
      <c r="B6073" s="50"/>
      <c r="C6073" s="50"/>
      <c r="D6073" s="50"/>
      <c r="E6073" s="50" t="s">
        <v>1132</v>
      </c>
      <c r="F6073" s="50"/>
    </row>
    <row r="6074" spans="1:6">
      <c r="A6074" s="50" t="s">
        <v>7273</v>
      </c>
      <c r="B6074" s="50"/>
      <c r="C6074" s="50"/>
      <c r="D6074" s="50"/>
      <c r="E6074" s="50" t="s">
        <v>1132</v>
      </c>
      <c r="F6074" s="50"/>
    </row>
    <row r="6075" spans="1:6">
      <c r="A6075" s="50" t="s">
        <v>7274</v>
      </c>
      <c r="B6075" s="50"/>
      <c r="C6075" s="50"/>
      <c r="D6075" s="50"/>
      <c r="E6075" s="50" t="s">
        <v>3260</v>
      </c>
      <c r="F6075" s="50"/>
    </row>
    <row r="6076" spans="1:6">
      <c r="A6076" s="50" t="s">
        <v>7275</v>
      </c>
      <c r="B6076" s="50"/>
      <c r="C6076" s="50"/>
      <c r="D6076" s="50"/>
      <c r="E6076" s="50" t="s">
        <v>1132</v>
      </c>
      <c r="F6076" s="50"/>
    </row>
    <row r="6077" spans="1:6">
      <c r="A6077" s="50" t="s">
        <v>7276</v>
      </c>
      <c r="B6077" s="50"/>
      <c r="C6077" s="50"/>
      <c r="D6077" s="50"/>
      <c r="E6077" s="50" t="s">
        <v>1132</v>
      </c>
      <c r="F6077" s="50"/>
    </row>
    <row r="6078" spans="1:6">
      <c r="A6078" s="50" t="s">
        <v>7277</v>
      </c>
      <c r="B6078" s="50"/>
      <c r="C6078" s="50"/>
      <c r="D6078" s="50"/>
      <c r="E6078" s="50" t="s">
        <v>1132</v>
      </c>
      <c r="F6078" s="50"/>
    </row>
    <row r="6079" spans="1:6">
      <c r="A6079" s="50" t="s">
        <v>7278</v>
      </c>
      <c r="B6079" s="50"/>
      <c r="C6079" s="50"/>
      <c r="D6079" s="50"/>
      <c r="E6079" s="50" t="s">
        <v>1132</v>
      </c>
      <c r="F6079" s="50"/>
    </row>
    <row r="6080" spans="1:6">
      <c r="A6080" s="50" t="s">
        <v>7279</v>
      </c>
      <c r="B6080" s="50"/>
      <c r="C6080" s="50"/>
      <c r="D6080" s="50"/>
      <c r="E6080" s="50" t="s">
        <v>1132</v>
      </c>
      <c r="F6080" s="50"/>
    </row>
    <row r="6081" spans="1:6">
      <c r="A6081" s="50" t="s">
        <v>7280</v>
      </c>
      <c r="B6081" s="50"/>
      <c r="C6081" s="50"/>
      <c r="D6081" s="50"/>
      <c r="E6081" s="50" t="s">
        <v>2632</v>
      </c>
      <c r="F6081" s="50"/>
    </row>
    <row r="6082" spans="1:6">
      <c r="A6082" s="50" t="s">
        <v>7281</v>
      </c>
      <c r="B6082" s="50"/>
      <c r="C6082" s="50"/>
      <c r="D6082" s="50"/>
      <c r="E6082" s="50" t="s">
        <v>1139</v>
      </c>
      <c r="F6082" s="50"/>
    </row>
    <row r="6083" spans="1:6">
      <c r="A6083" s="50" t="s">
        <v>7282</v>
      </c>
      <c r="B6083" s="50"/>
      <c r="C6083" s="50"/>
      <c r="D6083" s="50"/>
      <c r="E6083" s="50" t="s">
        <v>2632</v>
      </c>
      <c r="F6083" s="50"/>
    </row>
    <row r="6084" spans="1:6">
      <c r="A6084" s="50" t="s">
        <v>7283</v>
      </c>
      <c r="B6084" s="50"/>
      <c r="C6084" s="50"/>
      <c r="D6084" s="50"/>
      <c r="E6084" s="50" t="s">
        <v>2632</v>
      </c>
      <c r="F6084" s="50"/>
    </row>
    <row r="6085" spans="1:6">
      <c r="A6085" s="50" t="s">
        <v>7284</v>
      </c>
      <c r="B6085" s="50"/>
      <c r="C6085" s="50"/>
      <c r="D6085" s="50"/>
      <c r="E6085" s="50" t="s">
        <v>2632</v>
      </c>
      <c r="F6085" s="50"/>
    </row>
    <row r="6086" spans="1:6">
      <c r="A6086" s="50" t="s">
        <v>7285</v>
      </c>
      <c r="B6086" s="50"/>
      <c r="C6086" s="50"/>
      <c r="D6086" s="50"/>
      <c r="E6086" s="50" t="s">
        <v>2632</v>
      </c>
      <c r="F6086" s="50"/>
    </row>
    <row r="6087" spans="1:6">
      <c r="A6087" s="50" t="s">
        <v>7286</v>
      </c>
      <c r="B6087" s="50"/>
      <c r="C6087" s="50"/>
      <c r="D6087" s="50"/>
      <c r="E6087" s="50" t="s">
        <v>2632</v>
      </c>
      <c r="F6087" s="50"/>
    </row>
    <row r="6088" spans="1:6">
      <c r="A6088" s="50" t="s">
        <v>7287</v>
      </c>
      <c r="B6088" s="50"/>
      <c r="C6088" s="50"/>
      <c r="D6088" s="50"/>
      <c r="E6088" s="50" t="s">
        <v>2632</v>
      </c>
      <c r="F6088" s="50"/>
    </row>
    <row r="6089" spans="1:6">
      <c r="A6089" s="50" t="s">
        <v>7288</v>
      </c>
      <c r="B6089" s="50"/>
      <c r="C6089" s="50"/>
      <c r="D6089" s="50"/>
      <c r="E6089" s="50" t="s">
        <v>2632</v>
      </c>
      <c r="F6089" s="50"/>
    </row>
    <row r="6090" spans="1:6">
      <c r="A6090" s="50" t="s">
        <v>7289</v>
      </c>
      <c r="B6090" s="50"/>
      <c r="C6090" s="50"/>
      <c r="D6090" s="50"/>
      <c r="E6090" s="50" t="s">
        <v>2632</v>
      </c>
      <c r="F6090" s="50"/>
    </row>
    <row r="6091" spans="1:6">
      <c r="A6091" s="50" t="s">
        <v>7290</v>
      </c>
      <c r="B6091" s="50"/>
      <c r="C6091" s="50"/>
      <c r="D6091" s="50"/>
      <c r="E6091" s="50" t="s">
        <v>2632</v>
      </c>
      <c r="F6091" s="50"/>
    </row>
    <row r="6092" spans="1:6">
      <c r="A6092" s="50" t="s">
        <v>7291</v>
      </c>
      <c r="B6092" s="50"/>
      <c r="C6092" s="50"/>
      <c r="D6092" s="50"/>
      <c r="E6092" s="50" t="s">
        <v>4681</v>
      </c>
      <c r="F6092" s="50"/>
    </row>
    <row r="6093" spans="1:6">
      <c r="A6093" s="50" t="s">
        <v>7292</v>
      </c>
      <c r="B6093" s="50"/>
      <c r="C6093" s="50"/>
      <c r="D6093" s="50"/>
      <c r="E6093" s="50" t="s">
        <v>4081</v>
      </c>
      <c r="F6093" s="50"/>
    </row>
    <row r="6094" spans="1:6">
      <c r="A6094" s="50" t="s">
        <v>7293</v>
      </c>
      <c r="B6094" s="50"/>
      <c r="C6094" s="50"/>
      <c r="D6094" s="50"/>
      <c r="E6094" s="50" t="s">
        <v>2632</v>
      </c>
      <c r="F6094" s="50"/>
    </row>
    <row r="6095" spans="1:6">
      <c r="A6095" s="50" t="s">
        <v>7294</v>
      </c>
      <c r="B6095" s="50"/>
      <c r="C6095" s="50"/>
      <c r="D6095" s="50"/>
      <c r="E6095" s="50" t="s">
        <v>2632</v>
      </c>
      <c r="F6095" s="50"/>
    </row>
    <row r="6096" spans="1:6">
      <c r="A6096" s="50" t="s">
        <v>7295</v>
      </c>
      <c r="B6096" s="50"/>
      <c r="C6096" s="50"/>
      <c r="D6096" s="50"/>
      <c r="E6096" s="50" t="s">
        <v>2632</v>
      </c>
      <c r="F6096" s="50"/>
    </row>
    <row r="6097" spans="1:6">
      <c r="A6097" s="50" t="s">
        <v>7296</v>
      </c>
      <c r="B6097" s="50"/>
      <c r="C6097" s="50"/>
      <c r="D6097" s="50"/>
      <c r="E6097" s="50" t="s">
        <v>2632</v>
      </c>
      <c r="F6097" s="50"/>
    </row>
    <row r="6098" spans="1:6">
      <c r="A6098" s="50" t="s">
        <v>7297</v>
      </c>
      <c r="B6098" s="50"/>
      <c r="C6098" s="50"/>
      <c r="D6098" s="50"/>
      <c r="E6098" s="50" t="s">
        <v>2632</v>
      </c>
      <c r="F6098" s="50"/>
    </row>
    <row r="6099" spans="1:6">
      <c r="A6099" s="50" t="s">
        <v>7298</v>
      </c>
      <c r="B6099" s="50"/>
      <c r="C6099" s="50"/>
      <c r="D6099" s="50"/>
      <c r="E6099" s="50" t="s">
        <v>2632</v>
      </c>
      <c r="F6099" s="50"/>
    </row>
    <row r="6100" spans="1:6">
      <c r="A6100" s="50" t="s">
        <v>7299</v>
      </c>
      <c r="B6100" s="50"/>
      <c r="C6100" s="50"/>
      <c r="D6100" s="50"/>
      <c r="E6100" s="50" t="s">
        <v>2632</v>
      </c>
      <c r="F6100" s="50"/>
    </row>
    <row r="6101" spans="1:6">
      <c r="A6101" s="50" t="s">
        <v>7300</v>
      </c>
      <c r="B6101" s="50"/>
      <c r="C6101" s="50"/>
      <c r="D6101" s="50"/>
      <c r="E6101" s="50" t="s">
        <v>2632</v>
      </c>
      <c r="F6101" s="50"/>
    </row>
    <row r="6102" spans="1:6">
      <c r="A6102" s="50" t="s">
        <v>7301</v>
      </c>
      <c r="B6102" s="50"/>
      <c r="C6102" s="50"/>
      <c r="D6102" s="50"/>
      <c r="E6102" s="50" t="s">
        <v>2632</v>
      </c>
      <c r="F6102" s="50"/>
    </row>
    <row r="6103" spans="1:6">
      <c r="A6103" s="50" t="s">
        <v>7302</v>
      </c>
      <c r="B6103" s="50"/>
      <c r="C6103" s="50"/>
      <c r="D6103" s="50"/>
      <c r="E6103" s="50" t="s">
        <v>2632</v>
      </c>
      <c r="F6103" s="50"/>
    </row>
    <row r="6104" spans="1:6">
      <c r="A6104" s="50" t="s">
        <v>7303</v>
      </c>
      <c r="B6104" s="50"/>
      <c r="C6104" s="50"/>
      <c r="D6104" s="50"/>
      <c r="E6104" s="50" t="s">
        <v>4081</v>
      </c>
      <c r="F6104" s="50"/>
    </row>
    <row r="6105" spans="1:6">
      <c r="A6105" s="50" t="s">
        <v>7304</v>
      </c>
      <c r="B6105" s="50"/>
      <c r="C6105" s="50"/>
      <c r="D6105" s="50"/>
      <c r="E6105" s="50" t="s">
        <v>2632</v>
      </c>
      <c r="F6105" s="50"/>
    </row>
    <row r="6106" spans="1:6">
      <c r="A6106" s="50" t="s">
        <v>7305</v>
      </c>
      <c r="B6106" s="50"/>
      <c r="C6106" s="50"/>
      <c r="D6106" s="50"/>
      <c r="E6106" s="50" t="s">
        <v>2632</v>
      </c>
      <c r="F6106" s="50"/>
    </row>
    <row r="6107" spans="1:6">
      <c r="A6107" s="50" t="s">
        <v>7306</v>
      </c>
      <c r="B6107" s="50"/>
      <c r="C6107" s="50"/>
      <c r="D6107" s="50"/>
      <c r="E6107" s="50" t="s">
        <v>2632</v>
      </c>
      <c r="F6107" s="50"/>
    </row>
    <row r="6108" spans="1:6">
      <c r="A6108" s="50" t="s">
        <v>7307</v>
      </c>
      <c r="B6108" s="50"/>
      <c r="C6108" s="50"/>
      <c r="D6108" s="50"/>
      <c r="E6108" s="50" t="s">
        <v>2632</v>
      </c>
      <c r="F6108" s="50"/>
    </row>
    <row r="6109" spans="1:6">
      <c r="A6109" s="50" t="s">
        <v>7308</v>
      </c>
      <c r="B6109" s="50"/>
      <c r="C6109" s="50"/>
      <c r="D6109" s="50"/>
      <c r="E6109" s="50" t="s">
        <v>2632</v>
      </c>
      <c r="F6109" s="50"/>
    </row>
    <row r="6110" spans="1:6">
      <c r="A6110" s="50" t="s">
        <v>7309</v>
      </c>
      <c r="B6110" s="50"/>
      <c r="C6110" s="50"/>
      <c r="D6110" s="50"/>
      <c r="E6110" s="50" t="s">
        <v>2632</v>
      </c>
      <c r="F6110" s="50"/>
    </row>
    <row r="6111" spans="1:6">
      <c r="A6111" s="50" t="s">
        <v>7310</v>
      </c>
      <c r="B6111" s="50"/>
      <c r="C6111" s="50"/>
      <c r="D6111" s="50"/>
      <c r="E6111" s="50" t="s">
        <v>2632</v>
      </c>
      <c r="F6111" s="50"/>
    </row>
    <row r="6112" spans="1:6">
      <c r="A6112" s="50" t="s">
        <v>7311</v>
      </c>
      <c r="B6112" s="50"/>
      <c r="C6112" s="50"/>
      <c r="D6112" s="50"/>
      <c r="E6112" s="50" t="s">
        <v>2632</v>
      </c>
      <c r="F6112" s="50"/>
    </row>
    <row r="6113" spans="1:6">
      <c r="A6113" s="50" t="s">
        <v>7312</v>
      </c>
      <c r="B6113" s="50"/>
      <c r="C6113" s="50"/>
      <c r="D6113" s="50"/>
      <c r="E6113" s="50" t="s">
        <v>2632</v>
      </c>
      <c r="F6113" s="50"/>
    </row>
    <row r="6114" spans="1:6">
      <c r="A6114" s="50" t="s">
        <v>7313</v>
      </c>
      <c r="B6114" s="50"/>
      <c r="C6114" s="50"/>
      <c r="D6114" s="50"/>
      <c r="E6114" s="50" t="s">
        <v>2632</v>
      </c>
      <c r="F6114" s="50"/>
    </row>
    <row r="6115" spans="1:6">
      <c r="A6115" s="50" t="s">
        <v>7314</v>
      </c>
      <c r="B6115" s="50"/>
      <c r="C6115" s="50"/>
      <c r="D6115" s="50"/>
      <c r="E6115" s="50" t="s">
        <v>2632</v>
      </c>
      <c r="F6115" s="50"/>
    </row>
    <row r="6116" spans="1:6">
      <c r="A6116" s="50" t="s">
        <v>7315</v>
      </c>
      <c r="B6116" s="50"/>
      <c r="C6116" s="50"/>
      <c r="D6116" s="50"/>
      <c r="E6116" s="50" t="s">
        <v>2632</v>
      </c>
      <c r="F6116" s="50"/>
    </row>
    <row r="6117" spans="1:6">
      <c r="A6117" s="50" t="s">
        <v>7316</v>
      </c>
      <c r="B6117" s="50"/>
      <c r="C6117" s="50"/>
      <c r="D6117" s="50"/>
      <c r="E6117" s="50" t="s">
        <v>2632</v>
      </c>
      <c r="F6117" s="50"/>
    </row>
    <row r="6118" spans="1:6">
      <c r="A6118" s="50" t="s">
        <v>7317</v>
      </c>
      <c r="B6118" s="50"/>
      <c r="C6118" s="50"/>
      <c r="D6118" s="50"/>
      <c r="E6118" s="50" t="s">
        <v>2632</v>
      </c>
      <c r="F6118" s="50"/>
    </row>
    <row r="6119" spans="1:6">
      <c r="A6119" s="50" t="s">
        <v>7318</v>
      </c>
      <c r="B6119" s="50"/>
      <c r="C6119" s="50"/>
      <c r="D6119" s="50"/>
      <c r="E6119" s="50" t="s">
        <v>4081</v>
      </c>
      <c r="F6119" s="50"/>
    </row>
    <row r="6120" spans="1:6">
      <c r="A6120" s="50" t="s">
        <v>7319</v>
      </c>
      <c r="B6120" s="50"/>
      <c r="C6120" s="50"/>
      <c r="D6120" s="50"/>
      <c r="E6120" s="50" t="s">
        <v>2632</v>
      </c>
      <c r="F6120" s="50"/>
    </row>
    <row r="6121" spans="1:6">
      <c r="A6121" s="50" t="s">
        <v>7320</v>
      </c>
      <c r="B6121" s="50"/>
      <c r="C6121" s="50"/>
      <c r="D6121" s="50"/>
      <c r="E6121" s="50" t="s">
        <v>2632</v>
      </c>
      <c r="F6121" s="50"/>
    </row>
    <row r="6122" spans="1:6">
      <c r="A6122" s="50" t="s">
        <v>7321</v>
      </c>
      <c r="B6122" s="50"/>
      <c r="C6122" s="50"/>
      <c r="D6122" s="50"/>
      <c r="E6122" s="50" t="s">
        <v>4081</v>
      </c>
      <c r="F6122" s="50"/>
    </row>
    <row r="6123" spans="1:6">
      <c r="A6123" s="50" t="s">
        <v>7322</v>
      </c>
      <c r="B6123" s="50"/>
      <c r="C6123" s="50"/>
      <c r="D6123" s="50"/>
      <c r="E6123" s="50" t="s">
        <v>2632</v>
      </c>
      <c r="F6123" s="50"/>
    </row>
    <row r="6124" spans="1:6">
      <c r="A6124" s="50" t="s">
        <v>7323</v>
      </c>
      <c r="B6124" s="50"/>
      <c r="C6124" s="50"/>
      <c r="D6124" s="50"/>
      <c r="E6124" s="50" t="s">
        <v>2632</v>
      </c>
      <c r="F6124" s="50"/>
    </row>
    <row r="6125" spans="1:6">
      <c r="A6125" s="50" t="s">
        <v>7324</v>
      </c>
      <c r="B6125" s="50"/>
      <c r="C6125" s="50"/>
      <c r="D6125" s="50"/>
      <c r="E6125" s="50" t="s">
        <v>3398</v>
      </c>
      <c r="F6125" s="50"/>
    </row>
    <row r="6126" spans="1:6">
      <c r="A6126" s="50" t="s">
        <v>7325</v>
      </c>
      <c r="B6126" s="50"/>
      <c r="C6126" s="50"/>
      <c r="D6126" s="50"/>
      <c r="E6126" s="50" t="s">
        <v>2632</v>
      </c>
      <c r="F6126" s="50"/>
    </row>
    <row r="6127" spans="1:6">
      <c r="A6127" s="50" t="s">
        <v>7326</v>
      </c>
      <c r="B6127" s="50"/>
      <c r="C6127" s="50"/>
      <c r="D6127" s="50"/>
      <c r="E6127" s="50" t="s">
        <v>3260</v>
      </c>
      <c r="F6127" s="50"/>
    </row>
    <row r="6128" spans="1:6">
      <c r="A6128" s="50" t="s">
        <v>7327</v>
      </c>
      <c r="B6128" s="50"/>
      <c r="C6128" s="50"/>
      <c r="D6128" s="50"/>
      <c r="E6128" s="50" t="s">
        <v>3260</v>
      </c>
      <c r="F6128" s="50"/>
    </row>
    <row r="6129" spans="1:6">
      <c r="A6129" s="50" t="s">
        <v>7328</v>
      </c>
      <c r="B6129" s="50"/>
      <c r="C6129" s="50"/>
      <c r="D6129" s="50"/>
      <c r="E6129" s="50" t="s">
        <v>4081</v>
      </c>
      <c r="F6129" s="50"/>
    </row>
    <row r="6130" spans="1:6">
      <c r="A6130" s="50" t="s">
        <v>7329</v>
      </c>
      <c r="B6130" s="50"/>
      <c r="C6130" s="50"/>
      <c r="D6130" s="50"/>
      <c r="E6130" s="50" t="s">
        <v>3398</v>
      </c>
      <c r="F6130" s="50"/>
    </row>
    <row r="6131" spans="1:6">
      <c r="A6131" s="50" t="s">
        <v>7330</v>
      </c>
      <c r="B6131" s="50"/>
      <c r="C6131" s="50"/>
      <c r="D6131" s="50"/>
      <c r="E6131" s="50" t="s">
        <v>3398</v>
      </c>
      <c r="F6131" s="50"/>
    </row>
    <row r="6132" spans="1:6">
      <c r="A6132" s="50" t="s">
        <v>7331</v>
      </c>
      <c r="B6132" s="50"/>
      <c r="C6132" s="50"/>
      <c r="D6132" s="50"/>
      <c r="E6132" s="50" t="s">
        <v>4081</v>
      </c>
      <c r="F6132" s="50"/>
    </row>
    <row r="6133" spans="1:6">
      <c r="A6133" s="50" t="s">
        <v>7332</v>
      </c>
      <c r="B6133" s="50"/>
      <c r="C6133" s="50"/>
      <c r="D6133" s="50"/>
      <c r="E6133" s="50" t="s">
        <v>4081</v>
      </c>
      <c r="F6133" s="50"/>
    </row>
    <row r="6134" spans="1:6">
      <c r="A6134" s="50" t="s">
        <v>7333</v>
      </c>
      <c r="B6134" s="50"/>
      <c r="C6134" s="50"/>
      <c r="D6134" s="50"/>
      <c r="E6134" s="50" t="s">
        <v>3398</v>
      </c>
      <c r="F6134" s="50"/>
    </row>
    <row r="6135" spans="1:6">
      <c r="A6135" s="50" t="s">
        <v>7334</v>
      </c>
      <c r="B6135" s="50"/>
      <c r="C6135" s="50"/>
      <c r="D6135" s="50"/>
      <c r="E6135" s="50" t="s">
        <v>3398</v>
      </c>
      <c r="F6135" s="50"/>
    </row>
    <row r="6136" spans="1:6">
      <c r="A6136" s="50" t="s">
        <v>7335</v>
      </c>
      <c r="B6136" s="50"/>
      <c r="C6136" s="50"/>
      <c r="D6136" s="50"/>
      <c r="E6136" s="50" t="s">
        <v>3260</v>
      </c>
      <c r="F6136" s="50"/>
    </row>
    <row r="6137" spans="1:6">
      <c r="A6137" s="50" t="s">
        <v>7336</v>
      </c>
      <c r="B6137" s="50"/>
      <c r="C6137" s="50"/>
      <c r="D6137" s="50"/>
      <c r="E6137" s="50" t="s">
        <v>3260</v>
      </c>
      <c r="F6137" s="50"/>
    </row>
    <row r="6138" spans="1:6">
      <c r="A6138" s="50" t="s">
        <v>7337</v>
      </c>
      <c r="B6138" s="50"/>
      <c r="C6138" s="50"/>
      <c r="D6138" s="50"/>
      <c r="E6138" s="50" t="s">
        <v>3398</v>
      </c>
      <c r="F6138" s="50"/>
    </row>
    <row r="6139" spans="1:6">
      <c r="A6139" s="50" t="s">
        <v>7338</v>
      </c>
      <c r="B6139" s="50"/>
      <c r="C6139" s="50"/>
      <c r="D6139" s="50"/>
      <c r="E6139" s="50" t="s">
        <v>3260</v>
      </c>
      <c r="F6139" s="50"/>
    </row>
    <row r="6140" spans="1:6">
      <c r="A6140" s="50" t="s">
        <v>7339</v>
      </c>
      <c r="B6140" s="50"/>
      <c r="C6140" s="50"/>
      <c r="D6140" s="50"/>
      <c r="E6140" s="50" t="s">
        <v>3398</v>
      </c>
      <c r="F6140" s="50"/>
    </row>
    <row r="6141" spans="1:6">
      <c r="A6141" s="50" t="s">
        <v>7340</v>
      </c>
      <c r="B6141" s="50"/>
      <c r="C6141" s="50"/>
      <c r="D6141" s="50"/>
      <c r="E6141" s="50" t="s">
        <v>3260</v>
      </c>
      <c r="F6141" s="50"/>
    </row>
    <row r="6142" spans="1:6">
      <c r="A6142" s="50" t="s">
        <v>7341</v>
      </c>
      <c r="B6142" s="50"/>
      <c r="C6142" s="50"/>
      <c r="D6142" s="50"/>
      <c r="E6142" s="50" t="s">
        <v>3398</v>
      </c>
      <c r="F6142" s="50"/>
    </row>
    <row r="6143" spans="1:6">
      <c r="A6143" s="50" t="s">
        <v>7342</v>
      </c>
      <c r="B6143" s="50"/>
      <c r="C6143" s="50"/>
      <c r="D6143" s="50"/>
      <c r="E6143" s="50" t="s">
        <v>3260</v>
      </c>
      <c r="F6143" s="50"/>
    </row>
    <row r="6144" spans="1:6">
      <c r="A6144" s="50" t="s">
        <v>7343</v>
      </c>
      <c r="B6144" s="50"/>
      <c r="C6144" s="50"/>
      <c r="D6144" s="50"/>
      <c r="E6144" s="50" t="s">
        <v>3398</v>
      </c>
      <c r="F6144" s="50"/>
    </row>
    <row r="6145" spans="1:6">
      <c r="A6145" s="50" t="s">
        <v>7344</v>
      </c>
      <c r="B6145" s="50"/>
      <c r="C6145" s="50"/>
      <c r="D6145" s="50"/>
      <c r="E6145" s="50" t="s">
        <v>3260</v>
      </c>
      <c r="F6145" s="50"/>
    </row>
    <row r="6146" spans="1:6">
      <c r="A6146" s="50" t="s">
        <v>7345</v>
      </c>
      <c r="B6146" s="50"/>
      <c r="C6146" s="50"/>
      <c r="D6146" s="50"/>
      <c r="E6146" s="50" t="s">
        <v>3398</v>
      </c>
      <c r="F6146" s="50"/>
    </row>
    <row r="6147" spans="1:6">
      <c r="A6147" s="50" t="s">
        <v>7346</v>
      </c>
      <c r="B6147" s="50"/>
      <c r="C6147" s="50"/>
      <c r="D6147" s="50"/>
      <c r="E6147" s="50" t="s">
        <v>2632</v>
      </c>
      <c r="F6147" s="50"/>
    </row>
    <row r="6148" spans="1:6">
      <c r="A6148" s="50" t="s">
        <v>7347</v>
      </c>
      <c r="B6148" s="50"/>
      <c r="C6148" s="50"/>
      <c r="D6148" s="50"/>
      <c r="E6148" s="50" t="s">
        <v>3260</v>
      </c>
      <c r="F6148" s="50"/>
    </row>
    <row r="6149" spans="1:6">
      <c r="A6149" s="50" t="s">
        <v>7348</v>
      </c>
      <c r="B6149" s="50"/>
      <c r="C6149" s="50"/>
      <c r="D6149" s="50"/>
      <c r="E6149" s="50" t="s">
        <v>3260</v>
      </c>
      <c r="F6149" s="50"/>
    </row>
    <row r="6150" spans="1:6">
      <c r="A6150" s="50" t="s">
        <v>7349</v>
      </c>
      <c r="B6150" s="50"/>
      <c r="C6150" s="50"/>
      <c r="D6150" s="50"/>
      <c r="E6150" s="50" t="s">
        <v>3260</v>
      </c>
      <c r="F6150" s="50"/>
    </row>
    <row r="6151" spans="1:6">
      <c r="A6151" s="50" t="s">
        <v>7350</v>
      </c>
      <c r="B6151" s="50"/>
      <c r="C6151" s="50"/>
      <c r="D6151" s="50"/>
      <c r="E6151" s="50" t="s">
        <v>3260</v>
      </c>
      <c r="F6151" s="50"/>
    </row>
    <row r="6152" spans="1:6">
      <c r="A6152" s="50" t="s">
        <v>7351</v>
      </c>
      <c r="B6152" s="50"/>
      <c r="C6152" s="50"/>
      <c r="D6152" s="50"/>
      <c r="E6152" s="50" t="s">
        <v>4081</v>
      </c>
      <c r="F6152" s="50"/>
    </row>
    <row r="6153" spans="1:6">
      <c r="A6153" s="50" t="s">
        <v>7352</v>
      </c>
      <c r="B6153" s="50"/>
      <c r="C6153" s="50"/>
      <c r="D6153" s="50"/>
      <c r="E6153" s="50" t="s">
        <v>4081</v>
      </c>
      <c r="F6153" s="50"/>
    </row>
    <row r="6154" spans="1:6">
      <c r="A6154" s="50" t="s">
        <v>7353</v>
      </c>
      <c r="B6154" s="50"/>
      <c r="C6154" s="50"/>
      <c r="D6154" s="50"/>
      <c r="E6154" s="50" t="s">
        <v>4081</v>
      </c>
      <c r="F6154" s="50"/>
    </row>
    <row r="6155" spans="1:6">
      <c r="A6155" s="50" t="s">
        <v>7354</v>
      </c>
      <c r="B6155" s="50"/>
      <c r="C6155" s="50"/>
      <c r="D6155" s="50"/>
      <c r="E6155" s="50" t="s">
        <v>3398</v>
      </c>
      <c r="F6155" s="50"/>
    </row>
    <row r="6156" spans="1:6">
      <c r="A6156" s="50" t="s">
        <v>7355</v>
      </c>
      <c r="B6156" s="50"/>
      <c r="C6156" s="50"/>
      <c r="D6156" s="50"/>
      <c r="E6156" s="50" t="s">
        <v>3260</v>
      </c>
      <c r="F6156" s="50"/>
    </row>
    <row r="6157" spans="1:6">
      <c r="A6157" s="50" t="s">
        <v>7356</v>
      </c>
      <c r="B6157" s="50"/>
      <c r="C6157" s="50"/>
      <c r="D6157" s="50"/>
      <c r="E6157" s="50" t="s">
        <v>3260</v>
      </c>
      <c r="F6157" s="50"/>
    </row>
    <row r="6158" spans="1:6">
      <c r="A6158" s="50" t="s">
        <v>7357</v>
      </c>
      <c r="B6158" s="50"/>
      <c r="C6158" s="50"/>
      <c r="D6158" s="50"/>
      <c r="E6158" s="50" t="s">
        <v>3260</v>
      </c>
      <c r="F6158" s="50"/>
    </row>
    <row r="6159" spans="1:6">
      <c r="A6159" s="50" t="s">
        <v>7358</v>
      </c>
      <c r="B6159" s="50"/>
      <c r="C6159" s="50"/>
      <c r="D6159" s="50"/>
      <c r="E6159" s="50" t="s">
        <v>4081</v>
      </c>
      <c r="F6159" s="50"/>
    </row>
    <row r="6160" spans="1:6">
      <c r="A6160" s="50" t="s">
        <v>7359</v>
      </c>
      <c r="B6160" s="50"/>
      <c r="C6160" s="50"/>
      <c r="D6160" s="50"/>
      <c r="E6160" s="50" t="s">
        <v>3398</v>
      </c>
      <c r="F6160" s="50"/>
    </row>
    <row r="6161" spans="1:6">
      <c r="A6161" s="50" t="s">
        <v>7360</v>
      </c>
      <c r="B6161" s="50"/>
      <c r="C6161" s="50"/>
      <c r="D6161" s="50"/>
      <c r="E6161" s="50" t="s">
        <v>4081</v>
      </c>
      <c r="F6161" s="50"/>
    </row>
    <row r="6162" spans="1:6">
      <c r="A6162" s="50" t="s">
        <v>7361</v>
      </c>
      <c r="B6162" s="50"/>
      <c r="C6162" s="50"/>
      <c r="D6162" s="50"/>
      <c r="E6162" s="50" t="s">
        <v>3398</v>
      </c>
      <c r="F6162" s="50"/>
    </row>
    <row r="6163" spans="1:6">
      <c r="A6163" s="50" t="s">
        <v>7362</v>
      </c>
      <c r="B6163" s="50"/>
      <c r="C6163" s="50"/>
      <c r="D6163" s="50"/>
      <c r="E6163" s="50" t="s">
        <v>3260</v>
      </c>
      <c r="F6163" s="50"/>
    </row>
    <row r="6164" spans="1:6">
      <c r="A6164" s="50" t="s">
        <v>7363</v>
      </c>
      <c r="B6164" s="50"/>
      <c r="C6164" s="50"/>
      <c r="D6164" s="50"/>
      <c r="E6164" s="50" t="s">
        <v>3260</v>
      </c>
      <c r="F6164" s="50"/>
    </row>
    <row r="6165" spans="1:6">
      <c r="A6165" s="50" t="s">
        <v>7364</v>
      </c>
      <c r="B6165" s="50"/>
      <c r="C6165" s="50"/>
      <c r="D6165" s="50"/>
      <c r="E6165" s="50" t="s">
        <v>3260</v>
      </c>
      <c r="F6165" s="50"/>
    </row>
    <row r="6166" spans="1:6">
      <c r="A6166" s="50" t="s">
        <v>7365</v>
      </c>
      <c r="B6166" s="50"/>
      <c r="C6166" s="50"/>
      <c r="D6166" s="50"/>
      <c r="E6166" s="50" t="s">
        <v>4081</v>
      </c>
      <c r="F6166" s="50"/>
    </row>
    <row r="6167" spans="1:6">
      <c r="A6167" s="50" t="s">
        <v>7366</v>
      </c>
      <c r="B6167" s="50"/>
      <c r="C6167" s="50"/>
      <c r="D6167" s="50"/>
      <c r="E6167" s="50" t="s">
        <v>3398</v>
      </c>
      <c r="F6167" s="50"/>
    </row>
    <row r="6168" spans="1:6">
      <c r="A6168" s="50" t="s">
        <v>7367</v>
      </c>
      <c r="B6168" s="50"/>
      <c r="C6168" s="50"/>
      <c r="D6168" s="50"/>
      <c r="E6168" s="50" t="s">
        <v>3398</v>
      </c>
      <c r="F6168" s="50"/>
    </row>
    <row r="6169" spans="1:6">
      <c r="A6169" s="50" t="s">
        <v>7368</v>
      </c>
      <c r="B6169" s="50"/>
      <c r="C6169" s="50"/>
      <c r="D6169" s="50"/>
      <c r="E6169" s="50" t="s">
        <v>4081</v>
      </c>
      <c r="F6169" s="50"/>
    </row>
    <row r="6170" spans="1:6">
      <c r="A6170" s="50" t="s">
        <v>7369</v>
      </c>
      <c r="B6170" s="50"/>
      <c r="C6170" s="50"/>
      <c r="D6170" s="50"/>
      <c r="E6170" s="50" t="s">
        <v>3260</v>
      </c>
      <c r="F6170" s="50"/>
    </row>
    <row r="6171" spans="1:6">
      <c r="A6171" s="50" t="s">
        <v>7370</v>
      </c>
      <c r="B6171" s="50"/>
      <c r="C6171" s="50"/>
      <c r="D6171" s="50"/>
      <c r="E6171" s="50" t="s">
        <v>3398</v>
      </c>
      <c r="F6171" s="50"/>
    </row>
    <row r="6172" spans="1:6">
      <c r="A6172" s="50" t="s">
        <v>7371</v>
      </c>
      <c r="B6172" s="50"/>
      <c r="C6172" s="50"/>
      <c r="D6172" s="50"/>
      <c r="E6172" s="50" t="s">
        <v>3260</v>
      </c>
      <c r="F6172" s="50"/>
    </row>
    <row r="6173" spans="1:6">
      <c r="A6173" s="50" t="s">
        <v>7372</v>
      </c>
      <c r="B6173" s="50"/>
      <c r="C6173" s="50"/>
      <c r="D6173" s="50"/>
      <c r="E6173" s="50" t="s">
        <v>3398</v>
      </c>
      <c r="F6173" s="50"/>
    </row>
    <row r="6174" spans="1:6">
      <c r="A6174" s="50" t="s">
        <v>7373</v>
      </c>
      <c r="B6174" s="50"/>
      <c r="C6174" s="50"/>
      <c r="D6174" s="50"/>
      <c r="E6174" s="50" t="s">
        <v>4081</v>
      </c>
      <c r="F6174" s="50"/>
    </row>
    <row r="6175" spans="1:6">
      <c r="A6175" s="50" t="s">
        <v>7374</v>
      </c>
      <c r="B6175" s="50"/>
      <c r="C6175" s="50"/>
      <c r="D6175" s="50"/>
      <c r="E6175" s="50" t="s">
        <v>3260</v>
      </c>
      <c r="F6175" s="50"/>
    </row>
    <row r="6176" spans="1:6">
      <c r="A6176" s="50" t="s">
        <v>7375</v>
      </c>
      <c r="B6176" s="50"/>
      <c r="C6176" s="50"/>
      <c r="D6176" s="50"/>
      <c r="E6176" s="50" t="s">
        <v>3398</v>
      </c>
      <c r="F6176" s="50"/>
    </row>
    <row r="6177" spans="1:6">
      <c r="A6177" s="50" t="s">
        <v>7376</v>
      </c>
      <c r="B6177" s="50"/>
      <c r="C6177" s="50"/>
      <c r="D6177" s="50"/>
      <c r="E6177" s="50" t="s">
        <v>3260</v>
      </c>
      <c r="F6177" s="50"/>
    </row>
    <row r="6178" spans="1:6">
      <c r="A6178" s="50" t="s">
        <v>7377</v>
      </c>
      <c r="B6178" s="50"/>
      <c r="C6178" s="50"/>
      <c r="D6178" s="50"/>
      <c r="E6178" s="50" t="s">
        <v>3260</v>
      </c>
      <c r="F6178" s="50"/>
    </row>
    <row r="6179" spans="1:6">
      <c r="A6179" s="50" t="s">
        <v>7378</v>
      </c>
      <c r="B6179" s="50"/>
      <c r="C6179" s="50"/>
      <c r="D6179" s="50"/>
      <c r="E6179" s="50" t="s">
        <v>4081</v>
      </c>
      <c r="F6179" s="50"/>
    </row>
    <row r="6180" spans="1:6">
      <c r="A6180" s="50" t="s">
        <v>7379</v>
      </c>
      <c r="B6180" s="50"/>
      <c r="C6180" s="50"/>
      <c r="D6180" s="50"/>
      <c r="E6180" s="50" t="s">
        <v>3260</v>
      </c>
      <c r="F6180" s="50"/>
    </row>
    <row r="6181" spans="1:6">
      <c r="A6181" s="50" t="s">
        <v>7380</v>
      </c>
      <c r="B6181" s="50"/>
      <c r="C6181" s="50"/>
      <c r="D6181" s="50"/>
      <c r="E6181" s="50" t="s">
        <v>3260</v>
      </c>
      <c r="F6181" s="50"/>
    </row>
    <row r="6182" spans="1:6">
      <c r="A6182" s="50" t="s">
        <v>7381</v>
      </c>
      <c r="B6182" s="50"/>
      <c r="C6182" s="50"/>
      <c r="D6182" s="50"/>
      <c r="E6182" s="50" t="s">
        <v>3260</v>
      </c>
      <c r="F6182" s="50"/>
    </row>
    <row r="6183" spans="1:6">
      <c r="A6183" s="50" t="s">
        <v>7382</v>
      </c>
      <c r="B6183" s="50"/>
      <c r="C6183" s="50"/>
      <c r="D6183" s="50"/>
      <c r="E6183" s="50" t="s">
        <v>3398</v>
      </c>
      <c r="F6183" s="50"/>
    </row>
    <row r="6184" spans="1:6">
      <c r="A6184" s="50" t="s">
        <v>7383</v>
      </c>
      <c r="B6184" s="50"/>
      <c r="C6184" s="50"/>
      <c r="D6184" s="50"/>
      <c r="E6184" s="50" t="s">
        <v>3260</v>
      </c>
      <c r="F6184" s="50"/>
    </row>
    <row r="6185" spans="1:6">
      <c r="A6185" s="50" t="s">
        <v>7384</v>
      </c>
      <c r="B6185" s="50"/>
      <c r="C6185" s="50"/>
      <c r="D6185" s="50"/>
      <c r="E6185" s="50" t="s">
        <v>4651</v>
      </c>
      <c r="F6185" s="50"/>
    </row>
    <row r="6186" spans="1:6">
      <c r="A6186" s="50" t="s">
        <v>7385</v>
      </c>
      <c r="B6186" s="50"/>
      <c r="C6186" s="50"/>
      <c r="D6186" s="50"/>
      <c r="E6186" s="50" t="s">
        <v>4651</v>
      </c>
      <c r="F6186" s="50"/>
    </row>
    <row r="6187" spans="1:6">
      <c r="A6187" s="50" t="s">
        <v>7386</v>
      </c>
      <c r="B6187" s="50"/>
      <c r="C6187" s="50"/>
      <c r="D6187" s="50"/>
      <c r="E6187" s="50" t="s">
        <v>4651</v>
      </c>
      <c r="F6187" s="50"/>
    </row>
    <row r="6188" spans="1:6">
      <c r="A6188" s="50" t="s">
        <v>7387</v>
      </c>
      <c r="B6188" s="50"/>
      <c r="C6188" s="50"/>
      <c r="D6188" s="50"/>
      <c r="E6188" s="50" t="s">
        <v>3398</v>
      </c>
      <c r="F6188" s="50"/>
    </row>
    <row r="6189" spans="1:6">
      <c r="A6189" s="50" t="s">
        <v>7388</v>
      </c>
      <c r="B6189" s="50"/>
      <c r="C6189" s="50"/>
      <c r="D6189" s="50"/>
      <c r="E6189" s="50" t="s">
        <v>3398</v>
      </c>
      <c r="F6189" s="50"/>
    </row>
    <row r="6190" spans="1:6">
      <c r="A6190" s="50" t="s">
        <v>7389</v>
      </c>
      <c r="B6190" s="50"/>
      <c r="C6190" s="50"/>
      <c r="D6190" s="50"/>
      <c r="E6190" s="50" t="s">
        <v>4651</v>
      </c>
      <c r="F6190" s="50"/>
    </row>
    <row r="6191" spans="1:6">
      <c r="A6191" s="50" t="s">
        <v>7390</v>
      </c>
      <c r="B6191" s="50"/>
      <c r="C6191" s="50"/>
      <c r="D6191" s="50"/>
      <c r="E6191" s="50" t="s">
        <v>4651</v>
      </c>
      <c r="F6191" s="50"/>
    </row>
    <row r="6192" spans="1:6">
      <c r="A6192" s="50" t="s">
        <v>7391</v>
      </c>
      <c r="B6192" s="50"/>
      <c r="C6192" s="50"/>
      <c r="D6192" s="50"/>
      <c r="E6192" s="50" t="s">
        <v>4651</v>
      </c>
      <c r="F6192" s="50"/>
    </row>
    <row r="6193" spans="1:6">
      <c r="A6193" s="50" t="s">
        <v>7392</v>
      </c>
      <c r="B6193" s="50"/>
      <c r="C6193" s="50"/>
      <c r="D6193" s="50"/>
      <c r="E6193" s="50" t="s">
        <v>4651</v>
      </c>
      <c r="F6193" s="50"/>
    </row>
    <row r="6194" spans="1:6">
      <c r="A6194" s="50" t="s">
        <v>7393</v>
      </c>
      <c r="B6194" s="50"/>
      <c r="C6194" s="50"/>
      <c r="D6194" s="50"/>
      <c r="E6194" s="50" t="s">
        <v>4651</v>
      </c>
      <c r="F6194" s="50"/>
    </row>
    <row r="6195" spans="1:6">
      <c r="A6195" s="50" t="s">
        <v>7394</v>
      </c>
      <c r="B6195" s="50"/>
      <c r="C6195" s="50"/>
      <c r="D6195" s="50"/>
      <c r="E6195" s="50" t="s">
        <v>4651</v>
      </c>
      <c r="F6195" s="50"/>
    </row>
    <row r="6196" spans="1:6">
      <c r="A6196" s="50" t="s">
        <v>7395</v>
      </c>
      <c r="B6196" s="50"/>
      <c r="C6196" s="50"/>
      <c r="D6196" s="50"/>
      <c r="E6196" s="50" t="s">
        <v>4651</v>
      </c>
      <c r="F6196" s="50"/>
    </row>
    <row r="6197" spans="1:6">
      <c r="A6197" s="50" t="s">
        <v>7396</v>
      </c>
      <c r="B6197" s="50"/>
      <c r="C6197" s="50"/>
      <c r="D6197" s="50"/>
      <c r="E6197" s="50" t="s">
        <v>4651</v>
      </c>
      <c r="F6197" s="50"/>
    </row>
    <row r="6198" spans="1:6">
      <c r="A6198" s="50" t="s">
        <v>7397</v>
      </c>
      <c r="B6198" s="50"/>
      <c r="C6198" s="50"/>
      <c r="D6198" s="50"/>
      <c r="E6198" s="50" t="s">
        <v>4651</v>
      </c>
      <c r="F6198" s="50"/>
    </row>
    <row r="6199" spans="1:6">
      <c r="A6199" s="50" t="s">
        <v>7398</v>
      </c>
      <c r="B6199" s="50"/>
      <c r="C6199" s="50"/>
      <c r="D6199" s="50"/>
      <c r="E6199" s="50" t="s">
        <v>3398</v>
      </c>
      <c r="F6199" s="50"/>
    </row>
    <row r="6200" spans="1:6">
      <c r="A6200" s="50" t="s">
        <v>7399</v>
      </c>
      <c r="B6200" s="50"/>
      <c r="C6200" s="50"/>
      <c r="D6200" s="50"/>
      <c r="E6200" s="50" t="s">
        <v>3398</v>
      </c>
      <c r="F6200" s="50"/>
    </row>
    <row r="6201" spans="1:6">
      <c r="A6201" s="50" t="s">
        <v>7400</v>
      </c>
      <c r="B6201" s="50"/>
      <c r="C6201" s="50"/>
      <c r="D6201" s="50"/>
      <c r="E6201" s="50" t="s">
        <v>4651</v>
      </c>
      <c r="F6201" s="50"/>
    </row>
    <row r="6202" spans="1:6">
      <c r="A6202" s="50" t="s">
        <v>7401</v>
      </c>
      <c r="B6202" s="50"/>
      <c r="C6202" s="50"/>
      <c r="D6202" s="50"/>
      <c r="E6202" s="50" t="s">
        <v>4651</v>
      </c>
      <c r="F6202" s="50"/>
    </row>
    <row r="6203" spans="1:6">
      <c r="A6203" s="50" t="s">
        <v>7402</v>
      </c>
      <c r="B6203" s="50"/>
      <c r="C6203" s="50"/>
      <c r="D6203" s="50"/>
      <c r="E6203" s="50" t="s">
        <v>4651</v>
      </c>
      <c r="F6203" s="50"/>
    </row>
    <row r="6204" spans="1:6">
      <c r="A6204" s="50" t="s">
        <v>7403</v>
      </c>
      <c r="B6204" s="50"/>
      <c r="C6204" s="50"/>
      <c r="D6204" s="50"/>
      <c r="E6204" s="50" t="s">
        <v>4651</v>
      </c>
      <c r="F6204" s="50"/>
    </row>
    <row r="6205" spans="1:6">
      <c r="A6205" s="50" t="s">
        <v>7404</v>
      </c>
      <c r="B6205" s="50"/>
      <c r="C6205" s="50"/>
      <c r="D6205" s="50"/>
      <c r="E6205" s="50" t="s">
        <v>4651</v>
      </c>
      <c r="F6205" s="50"/>
    </row>
    <row r="6206" spans="1:6">
      <c r="A6206" s="50" t="s">
        <v>7405</v>
      </c>
      <c r="B6206" s="50"/>
      <c r="C6206" s="50"/>
      <c r="D6206" s="50"/>
      <c r="E6206" s="50" t="s">
        <v>4651</v>
      </c>
      <c r="F6206" s="50"/>
    </row>
    <row r="6207" spans="1:6">
      <c r="A6207" s="50" t="s">
        <v>7406</v>
      </c>
      <c r="B6207" s="50"/>
      <c r="C6207" s="50"/>
      <c r="D6207" s="50"/>
      <c r="E6207" s="50" t="s">
        <v>4651</v>
      </c>
      <c r="F6207" s="50"/>
    </row>
    <row r="6208" spans="1:6">
      <c r="A6208" s="50" t="s">
        <v>7407</v>
      </c>
      <c r="B6208" s="50"/>
      <c r="C6208" s="50"/>
      <c r="D6208" s="50"/>
      <c r="E6208" s="50" t="s">
        <v>4651</v>
      </c>
      <c r="F6208" s="50"/>
    </row>
    <row r="6209" spans="1:6">
      <c r="A6209" s="50" t="s">
        <v>7408</v>
      </c>
      <c r="B6209" s="50"/>
      <c r="C6209" s="50"/>
      <c r="D6209" s="50"/>
      <c r="E6209" s="50" t="s">
        <v>4651</v>
      </c>
      <c r="F6209" s="50"/>
    </row>
    <row r="6210" spans="1:6">
      <c r="A6210" s="50" t="s">
        <v>7409</v>
      </c>
      <c r="B6210" s="50"/>
      <c r="C6210" s="50"/>
      <c r="D6210" s="50"/>
      <c r="E6210" s="50" t="s">
        <v>4651</v>
      </c>
      <c r="F6210" s="50"/>
    </row>
    <row r="6211" spans="1:6">
      <c r="A6211" s="50" t="s">
        <v>7410</v>
      </c>
      <c r="B6211" s="50"/>
      <c r="C6211" s="50"/>
      <c r="D6211" s="50"/>
      <c r="E6211" s="50" t="s">
        <v>3398</v>
      </c>
      <c r="F6211" s="50"/>
    </row>
    <row r="6212" spans="1:6">
      <c r="A6212" s="50" t="s">
        <v>7411</v>
      </c>
      <c r="B6212" s="50"/>
      <c r="C6212" s="50"/>
      <c r="D6212" s="50"/>
      <c r="E6212" s="50" t="s">
        <v>4651</v>
      </c>
      <c r="F6212" s="50"/>
    </row>
    <row r="6213" spans="1:6">
      <c r="A6213" s="50" t="s">
        <v>7412</v>
      </c>
      <c r="B6213" s="50"/>
      <c r="C6213" s="50"/>
      <c r="D6213" s="50"/>
      <c r="E6213" s="50" t="s">
        <v>3398</v>
      </c>
      <c r="F6213" s="50"/>
    </row>
    <row r="6214" spans="1:6">
      <c r="A6214" s="50" t="s">
        <v>7413</v>
      </c>
      <c r="B6214" s="50"/>
      <c r="C6214" s="50"/>
      <c r="D6214" s="50"/>
      <c r="E6214" s="50" t="s">
        <v>3398</v>
      </c>
      <c r="F6214" s="50"/>
    </row>
    <row r="6215" spans="1:6">
      <c r="A6215" s="50" t="s">
        <v>7414</v>
      </c>
      <c r="B6215" s="50"/>
      <c r="C6215" s="50"/>
      <c r="D6215" s="50"/>
      <c r="E6215" s="50" t="s">
        <v>3398</v>
      </c>
      <c r="F6215" s="50"/>
    </row>
    <row r="6216" spans="1:6">
      <c r="A6216" s="50" t="s">
        <v>7415</v>
      </c>
      <c r="B6216" s="50"/>
      <c r="C6216" s="50"/>
      <c r="D6216" s="50"/>
      <c r="E6216" s="50" t="s">
        <v>3398</v>
      </c>
      <c r="F6216" s="50"/>
    </row>
    <row r="6217" spans="1:6">
      <c r="A6217" s="50" t="s">
        <v>7416</v>
      </c>
      <c r="B6217" s="50"/>
      <c r="C6217" s="50"/>
      <c r="D6217" s="50"/>
      <c r="E6217" s="50" t="s">
        <v>4651</v>
      </c>
      <c r="F6217" s="50"/>
    </row>
    <row r="6218" spans="1:6">
      <c r="A6218" s="50" t="s">
        <v>7417</v>
      </c>
      <c r="B6218" s="50"/>
      <c r="C6218" s="50"/>
      <c r="D6218" s="50"/>
      <c r="E6218" s="50" t="s">
        <v>3398</v>
      </c>
      <c r="F6218" s="50"/>
    </row>
    <row r="6219" spans="1:6">
      <c r="A6219" s="50" t="s">
        <v>7418</v>
      </c>
      <c r="B6219" s="50"/>
      <c r="C6219" s="50"/>
      <c r="D6219" s="50"/>
      <c r="E6219" s="50" t="s">
        <v>3398</v>
      </c>
      <c r="F6219" s="50"/>
    </row>
    <row r="6220" spans="1:6">
      <c r="A6220" s="50" t="s">
        <v>7419</v>
      </c>
      <c r="B6220" s="50"/>
      <c r="C6220" s="50"/>
      <c r="D6220" s="50"/>
      <c r="E6220" s="50" t="s">
        <v>3398</v>
      </c>
      <c r="F6220" s="50"/>
    </row>
    <row r="6221" spans="1:6">
      <c r="A6221" s="50" t="s">
        <v>7420</v>
      </c>
      <c r="B6221" s="50"/>
      <c r="C6221" s="50"/>
      <c r="D6221" s="50"/>
      <c r="E6221" s="50" t="s">
        <v>4651</v>
      </c>
      <c r="F6221" s="50"/>
    </row>
    <row r="6222" spans="1:6">
      <c r="A6222" s="50" t="s">
        <v>7421</v>
      </c>
      <c r="B6222" s="50"/>
      <c r="C6222" s="50"/>
      <c r="D6222" s="50"/>
      <c r="E6222" s="50" t="s">
        <v>4651</v>
      </c>
      <c r="F6222" s="50"/>
    </row>
    <row r="6223" spans="1:6">
      <c r="A6223" s="50" t="s">
        <v>7422</v>
      </c>
      <c r="B6223" s="50"/>
      <c r="C6223" s="50"/>
      <c r="D6223" s="50"/>
      <c r="E6223" s="50" t="s">
        <v>4651</v>
      </c>
      <c r="F6223" s="50"/>
    </row>
    <row r="6224" spans="1:6">
      <c r="A6224" s="50" t="s">
        <v>7423</v>
      </c>
      <c r="B6224" s="50"/>
      <c r="C6224" s="50"/>
      <c r="D6224" s="50"/>
      <c r="E6224" s="50" t="s">
        <v>4651</v>
      </c>
      <c r="F6224" s="50"/>
    </row>
    <row r="6225" spans="1:6">
      <c r="A6225" s="50" t="s">
        <v>7424</v>
      </c>
      <c r="B6225" s="50"/>
      <c r="C6225" s="50"/>
      <c r="D6225" s="50"/>
      <c r="E6225" s="50" t="s">
        <v>3398</v>
      </c>
      <c r="F6225" s="50"/>
    </row>
    <row r="6226" spans="1:6">
      <c r="A6226" s="50" t="s">
        <v>7425</v>
      </c>
      <c r="B6226" s="50"/>
      <c r="C6226" s="50"/>
      <c r="D6226" s="50"/>
      <c r="E6226" s="50" t="s">
        <v>3398</v>
      </c>
      <c r="F6226" s="50"/>
    </row>
    <row r="6227" spans="1:6">
      <c r="A6227" s="50" t="s">
        <v>7426</v>
      </c>
      <c r="B6227" s="50"/>
      <c r="C6227" s="50"/>
      <c r="D6227" s="50"/>
      <c r="E6227" s="50" t="s">
        <v>3398</v>
      </c>
      <c r="F6227" s="50"/>
    </row>
    <row r="6228" spans="1:6">
      <c r="A6228" s="50" t="s">
        <v>7427</v>
      </c>
      <c r="B6228" s="50"/>
      <c r="C6228" s="50"/>
      <c r="D6228" s="50"/>
      <c r="E6228" s="50" t="s">
        <v>3398</v>
      </c>
      <c r="F6228" s="50"/>
    </row>
    <row r="6229" spans="1:6">
      <c r="A6229" s="50" t="s">
        <v>7428</v>
      </c>
      <c r="B6229" s="50"/>
      <c r="C6229" s="50"/>
      <c r="D6229" s="50"/>
      <c r="E6229" s="50" t="s">
        <v>4651</v>
      </c>
      <c r="F6229" s="50"/>
    </row>
    <row r="6230" spans="1:6">
      <c r="A6230" s="50" t="s">
        <v>7429</v>
      </c>
      <c r="B6230" s="50"/>
      <c r="C6230" s="50"/>
      <c r="D6230" s="50"/>
      <c r="E6230" s="50" t="s">
        <v>3398</v>
      </c>
      <c r="F6230" s="50"/>
    </row>
    <row r="6231" spans="1:6">
      <c r="A6231" s="50" t="s">
        <v>7430</v>
      </c>
      <c r="B6231" s="50"/>
      <c r="C6231" s="50"/>
      <c r="D6231" s="50"/>
      <c r="E6231" s="50" t="s">
        <v>3398</v>
      </c>
      <c r="F6231" s="50"/>
    </row>
    <row r="6232" spans="1:6">
      <c r="A6232" s="50" t="s">
        <v>7431</v>
      </c>
      <c r="B6232" s="50"/>
      <c r="C6232" s="50"/>
      <c r="D6232" s="50"/>
      <c r="E6232" s="50" t="s">
        <v>1621</v>
      </c>
      <c r="F6232" s="50"/>
    </row>
    <row r="6233" spans="1:6">
      <c r="A6233" s="50" t="s">
        <v>7432</v>
      </c>
      <c r="B6233" s="50"/>
      <c r="C6233" s="50"/>
      <c r="D6233" s="50"/>
      <c r="E6233" s="50" t="s">
        <v>1621</v>
      </c>
      <c r="F6233" s="50"/>
    </row>
    <row r="6234" spans="1:6">
      <c r="A6234" s="50" t="s">
        <v>7433</v>
      </c>
      <c r="B6234" s="50"/>
      <c r="C6234" s="50"/>
      <c r="D6234" s="50"/>
      <c r="E6234" s="50" t="s">
        <v>1621</v>
      </c>
      <c r="F6234" s="50"/>
    </row>
    <row r="6235" spans="1:6">
      <c r="A6235" s="50" t="s">
        <v>7434</v>
      </c>
      <c r="B6235" s="50"/>
      <c r="C6235" s="50"/>
      <c r="D6235" s="50"/>
      <c r="E6235" s="50" t="s">
        <v>1587</v>
      </c>
      <c r="F6235" s="50"/>
    </row>
    <row r="6236" spans="1:6">
      <c r="A6236" s="50" t="s">
        <v>7435</v>
      </c>
      <c r="B6236" s="50"/>
      <c r="C6236" s="50"/>
      <c r="D6236" s="50"/>
      <c r="E6236" s="50" t="s">
        <v>3398</v>
      </c>
      <c r="F6236" s="50"/>
    </row>
    <row r="6237" spans="1:6">
      <c r="A6237" s="50" t="s">
        <v>7436</v>
      </c>
      <c r="B6237" s="50"/>
      <c r="C6237" s="50"/>
      <c r="D6237" s="50"/>
      <c r="E6237" s="50" t="s">
        <v>1587</v>
      </c>
      <c r="F6237" s="50"/>
    </row>
    <row r="6238" spans="1:6">
      <c r="A6238" s="50" t="s">
        <v>7437</v>
      </c>
      <c r="B6238" s="50"/>
      <c r="C6238" s="50"/>
      <c r="D6238" s="50"/>
      <c r="E6238" s="50" t="s">
        <v>1587</v>
      </c>
      <c r="F6238" s="50"/>
    </row>
    <row r="6239" spans="1:6">
      <c r="A6239" s="50" t="s">
        <v>7438</v>
      </c>
      <c r="B6239" s="50"/>
      <c r="C6239" s="50"/>
      <c r="D6239" s="50"/>
      <c r="E6239" s="50" t="s">
        <v>1621</v>
      </c>
      <c r="F6239" s="50"/>
    </row>
    <row r="6240" spans="1:6">
      <c r="A6240" s="50" t="s">
        <v>7439</v>
      </c>
      <c r="B6240" s="50"/>
      <c r="C6240" s="50"/>
      <c r="D6240" s="50"/>
      <c r="E6240" s="50" t="s">
        <v>1621</v>
      </c>
      <c r="F6240" s="50"/>
    </row>
    <row r="6241" spans="1:6">
      <c r="A6241" s="50" t="s">
        <v>7440</v>
      </c>
      <c r="B6241" s="50"/>
      <c r="C6241" s="50"/>
      <c r="D6241" s="50"/>
      <c r="E6241" s="50" t="s">
        <v>1621</v>
      </c>
      <c r="F6241" s="50"/>
    </row>
    <row r="6242" spans="1:6">
      <c r="A6242" s="50" t="s">
        <v>7441</v>
      </c>
      <c r="B6242" s="50"/>
      <c r="C6242" s="50"/>
      <c r="D6242" s="50"/>
      <c r="E6242" s="50" t="s">
        <v>1621</v>
      </c>
      <c r="F6242" s="50"/>
    </row>
    <row r="6243" spans="1:6">
      <c r="A6243" s="50" t="s">
        <v>7442</v>
      </c>
      <c r="B6243" s="50"/>
      <c r="C6243" s="50"/>
      <c r="D6243" s="50"/>
      <c r="E6243" s="50" t="s">
        <v>1587</v>
      </c>
      <c r="F6243" s="50"/>
    </row>
    <row r="6244" spans="1:6">
      <c r="A6244" s="50" t="s">
        <v>7443</v>
      </c>
      <c r="B6244" s="50"/>
      <c r="C6244" s="50"/>
      <c r="D6244" s="50"/>
      <c r="E6244" s="50" t="s">
        <v>1621</v>
      </c>
      <c r="F6244" s="50"/>
    </row>
    <row r="6245" spans="1:6">
      <c r="A6245" s="50" t="s">
        <v>7444</v>
      </c>
      <c r="B6245" s="50"/>
      <c r="C6245" s="50"/>
      <c r="D6245" s="50"/>
      <c r="E6245" s="50" t="s">
        <v>3398</v>
      </c>
      <c r="F6245" s="50"/>
    </row>
    <row r="6246" spans="1:6">
      <c r="A6246" s="50" t="s">
        <v>7445</v>
      </c>
      <c r="B6246" s="50"/>
      <c r="C6246" s="50"/>
      <c r="D6246" s="50"/>
      <c r="E6246" s="50" t="s">
        <v>1587</v>
      </c>
      <c r="F6246" s="50"/>
    </row>
    <row r="6247" spans="1:6">
      <c r="A6247" s="50" t="s">
        <v>7446</v>
      </c>
      <c r="B6247" s="50"/>
      <c r="C6247" s="50"/>
      <c r="D6247" s="50"/>
      <c r="E6247" s="50" t="s">
        <v>1621</v>
      </c>
      <c r="F6247" s="50"/>
    </row>
    <row r="6248" spans="1:6">
      <c r="A6248" s="50" t="s">
        <v>7447</v>
      </c>
      <c r="B6248" s="50"/>
      <c r="C6248" s="50"/>
      <c r="D6248" s="50"/>
      <c r="E6248" s="50" t="s">
        <v>1587</v>
      </c>
      <c r="F6248" s="50"/>
    </row>
    <row r="6249" spans="1:6">
      <c r="A6249" s="50" t="s">
        <v>7448</v>
      </c>
      <c r="B6249" s="50"/>
      <c r="C6249" s="50"/>
      <c r="D6249" s="50"/>
      <c r="E6249" s="50" t="s">
        <v>1587</v>
      </c>
      <c r="F6249" s="50"/>
    </row>
    <row r="6250" spans="1:6">
      <c r="A6250" s="50" t="s">
        <v>7449</v>
      </c>
      <c r="B6250" s="50"/>
      <c r="C6250" s="50"/>
      <c r="D6250" s="50"/>
      <c r="E6250" s="50" t="s">
        <v>1587</v>
      </c>
      <c r="F6250" s="50"/>
    </row>
    <row r="6251" spans="1:6">
      <c r="A6251" s="50" t="s">
        <v>7450</v>
      </c>
      <c r="B6251" s="50"/>
      <c r="C6251" s="50"/>
      <c r="D6251" s="50"/>
      <c r="E6251" s="50" t="s">
        <v>1587</v>
      </c>
      <c r="F6251" s="50"/>
    </row>
    <row r="6252" spans="1:6">
      <c r="A6252" s="50" t="s">
        <v>7451</v>
      </c>
      <c r="B6252" s="50"/>
      <c r="C6252" s="50"/>
      <c r="D6252" s="50"/>
      <c r="E6252" s="50" t="s">
        <v>1587</v>
      </c>
      <c r="F6252" s="50"/>
    </row>
    <row r="6253" spans="1:6">
      <c r="A6253" s="50" t="s">
        <v>7452</v>
      </c>
      <c r="B6253" s="50"/>
      <c r="C6253" s="50"/>
      <c r="D6253" s="50"/>
      <c r="E6253" s="50" t="s">
        <v>1587</v>
      </c>
      <c r="F6253" s="50"/>
    </row>
    <row r="6254" spans="1:6">
      <c r="A6254" s="50" t="s">
        <v>7453</v>
      </c>
      <c r="B6254" s="50"/>
      <c r="C6254" s="50"/>
      <c r="D6254" s="50"/>
      <c r="E6254" s="50" t="s">
        <v>1587</v>
      </c>
      <c r="F6254" s="50"/>
    </row>
    <row r="6255" spans="1:6">
      <c r="A6255" s="50" t="s">
        <v>7454</v>
      </c>
      <c r="B6255" s="50"/>
      <c r="C6255" s="50"/>
      <c r="D6255" s="50"/>
      <c r="E6255" s="50" t="s">
        <v>1587</v>
      </c>
      <c r="F6255" s="50"/>
    </row>
    <row r="6256" spans="1:6">
      <c r="A6256" s="50" t="s">
        <v>7455</v>
      </c>
      <c r="B6256" s="50"/>
      <c r="C6256" s="50"/>
      <c r="D6256" s="50"/>
      <c r="E6256" s="50" t="s">
        <v>1587</v>
      </c>
      <c r="F6256" s="50"/>
    </row>
    <row r="6257" spans="1:6">
      <c r="A6257" s="50" t="s">
        <v>7456</v>
      </c>
      <c r="B6257" s="50"/>
      <c r="C6257" s="50"/>
      <c r="D6257" s="50"/>
      <c r="E6257" s="50" t="s">
        <v>1587</v>
      </c>
      <c r="F6257" s="50"/>
    </row>
    <row r="6258" spans="1:6">
      <c r="A6258" s="50" t="s">
        <v>7457</v>
      </c>
      <c r="B6258" s="50"/>
      <c r="C6258" s="50"/>
      <c r="D6258" s="50"/>
      <c r="E6258" s="50" t="s">
        <v>1587</v>
      </c>
      <c r="F6258" s="50"/>
    </row>
    <row r="6259" spans="1:6">
      <c r="A6259" s="50" t="s">
        <v>7458</v>
      </c>
      <c r="B6259" s="50"/>
      <c r="C6259" s="50"/>
      <c r="D6259" s="50"/>
      <c r="E6259" s="50" t="s">
        <v>1587</v>
      </c>
      <c r="F6259" s="50"/>
    </row>
    <row r="6260" spans="1:6">
      <c r="A6260" s="50" t="s">
        <v>7459</v>
      </c>
      <c r="B6260" s="50"/>
      <c r="C6260" s="50"/>
      <c r="D6260" s="50"/>
      <c r="E6260" s="50" t="s">
        <v>1587</v>
      </c>
      <c r="F6260" s="50"/>
    </row>
    <row r="6261" spans="1:6">
      <c r="A6261" s="50" t="s">
        <v>7460</v>
      </c>
      <c r="B6261" s="50"/>
      <c r="C6261" s="50"/>
      <c r="D6261" s="50"/>
      <c r="E6261" s="50" t="s">
        <v>1621</v>
      </c>
      <c r="F6261" s="50"/>
    </row>
    <row r="6262" spans="1:6">
      <c r="A6262" s="50" t="s">
        <v>7461</v>
      </c>
      <c r="B6262" s="50"/>
      <c r="C6262" s="50"/>
      <c r="D6262" s="50"/>
      <c r="E6262" s="50" t="s">
        <v>1587</v>
      </c>
      <c r="F6262" s="50"/>
    </row>
    <row r="6263" spans="1:6">
      <c r="A6263" s="50" t="s">
        <v>7462</v>
      </c>
      <c r="B6263" s="50"/>
      <c r="C6263" s="50"/>
      <c r="D6263" s="50"/>
      <c r="E6263" s="50" t="s">
        <v>1587</v>
      </c>
      <c r="F6263" s="50"/>
    </row>
    <row r="6264" spans="1:6">
      <c r="A6264" s="50" t="s">
        <v>7463</v>
      </c>
      <c r="B6264" s="50"/>
      <c r="C6264" s="50"/>
      <c r="D6264" s="50"/>
      <c r="E6264" s="50" t="s">
        <v>1587</v>
      </c>
      <c r="F6264" s="50"/>
    </row>
    <row r="6265" spans="1:6">
      <c r="A6265" s="50" t="s">
        <v>7464</v>
      </c>
      <c r="B6265" s="50"/>
      <c r="C6265" s="50"/>
      <c r="D6265" s="50"/>
      <c r="E6265" s="50" t="s">
        <v>5018</v>
      </c>
      <c r="F6265" s="50"/>
    </row>
    <row r="6266" spans="1:6">
      <c r="A6266" s="50" t="s">
        <v>7465</v>
      </c>
      <c r="B6266" s="50"/>
      <c r="C6266" s="50"/>
      <c r="D6266" s="50"/>
      <c r="E6266" s="50" t="s">
        <v>1621</v>
      </c>
      <c r="F6266" s="50"/>
    </row>
    <row r="6267" spans="1:6">
      <c r="A6267" s="50" t="s">
        <v>7466</v>
      </c>
      <c r="B6267" s="50"/>
      <c r="C6267" s="50"/>
      <c r="D6267" s="50"/>
      <c r="E6267" s="50" t="s">
        <v>2257</v>
      </c>
      <c r="F6267" s="50"/>
    </row>
    <row r="6268" spans="1:6">
      <c r="A6268" s="50" t="s">
        <v>7467</v>
      </c>
      <c r="B6268" s="50"/>
      <c r="C6268" s="50"/>
      <c r="D6268" s="50"/>
      <c r="E6268" s="50" t="s">
        <v>2370</v>
      </c>
      <c r="F6268" s="50"/>
    </row>
    <row r="6269" spans="1:6">
      <c r="A6269" s="50" t="s">
        <v>7468</v>
      </c>
      <c r="B6269" s="50"/>
      <c r="C6269" s="50"/>
      <c r="D6269" s="50"/>
      <c r="E6269" s="50" t="s">
        <v>1587</v>
      </c>
      <c r="F6269" s="50"/>
    </row>
    <row r="6270" spans="1:6">
      <c r="A6270" s="50" t="s">
        <v>7469</v>
      </c>
      <c r="B6270" s="50"/>
      <c r="C6270" s="50"/>
      <c r="D6270" s="50"/>
      <c r="E6270" s="50" t="s">
        <v>1587</v>
      </c>
      <c r="F6270" s="50"/>
    </row>
    <row r="6271" spans="1:6">
      <c r="A6271" s="50" t="s">
        <v>7470</v>
      </c>
      <c r="B6271" s="50"/>
      <c r="C6271" s="50"/>
      <c r="D6271" s="50"/>
      <c r="E6271" s="50" t="s">
        <v>1587</v>
      </c>
      <c r="F6271" s="50"/>
    </row>
    <row r="6272" spans="1:6">
      <c r="A6272" s="50" t="s">
        <v>7471</v>
      </c>
      <c r="B6272" s="50"/>
      <c r="C6272" s="50"/>
      <c r="D6272" s="50"/>
      <c r="E6272" s="50" t="s">
        <v>1587</v>
      </c>
      <c r="F6272" s="50"/>
    </row>
    <row r="6273" spans="1:6">
      <c r="A6273" s="50" t="s">
        <v>7472</v>
      </c>
      <c r="B6273" s="50"/>
      <c r="C6273" s="50"/>
      <c r="D6273" s="50"/>
      <c r="E6273" s="50" t="s">
        <v>1587</v>
      </c>
      <c r="F6273" s="50"/>
    </row>
    <row r="6274" spans="1:6">
      <c r="A6274" s="50" t="s">
        <v>7473</v>
      </c>
      <c r="B6274" s="50"/>
      <c r="C6274" s="50"/>
      <c r="D6274" s="50"/>
      <c r="E6274" s="50" t="s">
        <v>1587</v>
      </c>
      <c r="F6274" s="50"/>
    </row>
    <row r="6275" spans="1:6">
      <c r="A6275" s="50" t="s">
        <v>7474</v>
      </c>
      <c r="B6275" s="50"/>
      <c r="C6275" s="50"/>
      <c r="D6275" s="50"/>
      <c r="E6275" s="50" t="s">
        <v>1587</v>
      </c>
      <c r="F6275" s="50"/>
    </row>
    <row r="6276" spans="1:6">
      <c r="A6276" s="50" t="s">
        <v>7475</v>
      </c>
      <c r="B6276" s="50"/>
      <c r="C6276" s="50"/>
      <c r="D6276" s="50"/>
      <c r="E6276" s="50" t="s">
        <v>1587</v>
      </c>
      <c r="F6276" s="50"/>
    </row>
    <row r="6277" spans="1:6">
      <c r="A6277" s="50" t="s">
        <v>7476</v>
      </c>
      <c r="B6277" s="50"/>
      <c r="C6277" s="50"/>
      <c r="D6277" s="50"/>
      <c r="E6277" s="50" t="s">
        <v>1587</v>
      </c>
      <c r="F6277" s="50"/>
    </row>
    <row r="6278" spans="1:6">
      <c r="A6278" s="50" t="s">
        <v>7477</v>
      </c>
      <c r="B6278" s="50"/>
      <c r="C6278" s="50"/>
      <c r="D6278" s="50"/>
      <c r="E6278" s="50" t="s">
        <v>1587</v>
      </c>
      <c r="F6278" s="50"/>
    </row>
    <row r="6279" spans="1:6">
      <c r="A6279" s="50" t="s">
        <v>7478</v>
      </c>
      <c r="B6279" s="50"/>
      <c r="C6279" s="50"/>
      <c r="D6279" s="50"/>
      <c r="E6279" s="50" t="s">
        <v>2257</v>
      </c>
      <c r="F6279" s="50"/>
    </row>
    <row r="6280" spans="1:6">
      <c r="A6280" s="50" t="s">
        <v>7479</v>
      </c>
      <c r="B6280" s="50"/>
      <c r="C6280" s="50"/>
      <c r="D6280" s="50"/>
      <c r="E6280" s="50" t="s">
        <v>3398</v>
      </c>
      <c r="F6280" s="50"/>
    </row>
    <row r="6281" spans="1:6">
      <c r="A6281" s="50" t="s">
        <v>7480</v>
      </c>
      <c r="B6281" s="50"/>
      <c r="C6281" s="50"/>
      <c r="D6281" s="50"/>
      <c r="E6281" s="50" t="s">
        <v>1587</v>
      </c>
      <c r="F6281" s="50"/>
    </row>
    <row r="6282" spans="1:6">
      <c r="A6282" s="50" t="s">
        <v>7481</v>
      </c>
      <c r="B6282" s="50"/>
      <c r="C6282" s="50"/>
      <c r="D6282" s="50"/>
      <c r="E6282" s="50" t="s">
        <v>5018</v>
      </c>
      <c r="F6282" s="50"/>
    </row>
    <row r="6283" spans="1:6">
      <c r="A6283" s="50" t="s">
        <v>7482</v>
      </c>
      <c r="B6283" s="50"/>
      <c r="C6283" s="50"/>
      <c r="D6283" s="50"/>
      <c r="E6283" s="50" t="s">
        <v>5018</v>
      </c>
      <c r="F6283" s="50"/>
    </row>
    <row r="6284" spans="1:6">
      <c r="A6284" s="50" t="s">
        <v>7483</v>
      </c>
      <c r="B6284" s="50"/>
      <c r="C6284" s="50"/>
      <c r="D6284" s="50"/>
      <c r="E6284" s="50" t="s">
        <v>5018</v>
      </c>
      <c r="F6284" s="50"/>
    </row>
    <row r="6285" spans="1:6">
      <c r="A6285" s="50" t="s">
        <v>7484</v>
      </c>
      <c r="B6285" s="50"/>
      <c r="C6285" s="50"/>
      <c r="D6285" s="50"/>
      <c r="E6285" s="50" t="s">
        <v>1587</v>
      </c>
      <c r="F6285" s="50"/>
    </row>
    <row r="6286" spans="1:6">
      <c r="A6286" s="50" t="s">
        <v>7485</v>
      </c>
      <c r="B6286" s="50"/>
      <c r="C6286" s="50"/>
      <c r="D6286" s="50"/>
      <c r="E6286" s="50" t="s">
        <v>1587</v>
      </c>
      <c r="F6286" s="50"/>
    </row>
    <row r="6287" spans="1:6">
      <c r="A6287" s="50" t="s">
        <v>7486</v>
      </c>
      <c r="B6287" s="50"/>
      <c r="C6287" s="50"/>
      <c r="D6287" s="50"/>
      <c r="E6287" s="50" t="s">
        <v>1587</v>
      </c>
      <c r="F6287" s="50"/>
    </row>
    <row r="6288" spans="1:6">
      <c r="A6288" s="50" t="s">
        <v>7487</v>
      </c>
      <c r="B6288" s="50"/>
      <c r="C6288" s="50"/>
      <c r="D6288" s="50"/>
      <c r="E6288" s="50" t="s">
        <v>1587</v>
      </c>
      <c r="F6288" s="50"/>
    </row>
    <row r="6289" spans="1:6">
      <c r="A6289" s="50" t="s">
        <v>7488</v>
      </c>
      <c r="B6289" s="50"/>
      <c r="C6289" s="50"/>
      <c r="D6289" s="50"/>
      <c r="E6289" s="50" t="s">
        <v>1621</v>
      </c>
      <c r="F6289" s="50"/>
    </row>
    <row r="6290" spans="1:6">
      <c r="A6290" s="50" t="s">
        <v>7489</v>
      </c>
      <c r="B6290" s="50"/>
      <c r="C6290" s="50"/>
      <c r="D6290" s="50"/>
      <c r="E6290" s="50" t="s">
        <v>1587</v>
      </c>
      <c r="F6290" s="50"/>
    </row>
    <row r="6291" spans="1:6">
      <c r="A6291" s="50" t="s">
        <v>7490</v>
      </c>
      <c r="B6291" s="50"/>
      <c r="C6291" s="50"/>
      <c r="D6291" s="50"/>
      <c r="E6291" s="50" t="s">
        <v>5018</v>
      </c>
      <c r="F6291" s="50"/>
    </row>
    <row r="6292" spans="1:6">
      <c r="A6292" s="50" t="s">
        <v>7491</v>
      </c>
      <c r="B6292" s="50"/>
      <c r="C6292" s="50"/>
      <c r="D6292" s="50"/>
      <c r="E6292" s="50" t="s">
        <v>1587</v>
      </c>
      <c r="F6292" s="50"/>
    </row>
    <row r="6293" spans="1:6">
      <c r="A6293" s="50" t="s">
        <v>7492</v>
      </c>
      <c r="B6293" s="50"/>
      <c r="C6293" s="50"/>
      <c r="D6293" s="50"/>
      <c r="E6293" s="50" t="s">
        <v>1587</v>
      </c>
      <c r="F6293" s="50"/>
    </row>
    <row r="6294" spans="1:6">
      <c r="A6294" s="50" t="s">
        <v>7493</v>
      </c>
      <c r="B6294" s="50"/>
      <c r="C6294" s="50"/>
      <c r="D6294" s="50"/>
      <c r="E6294" s="50" t="s">
        <v>1587</v>
      </c>
      <c r="F6294" s="50"/>
    </row>
    <row r="6295" spans="1:6">
      <c r="A6295" s="50" t="s">
        <v>7494</v>
      </c>
      <c r="B6295" s="50"/>
      <c r="C6295" s="50"/>
      <c r="D6295" s="50"/>
      <c r="E6295" s="50" t="s">
        <v>1587</v>
      </c>
      <c r="F6295" s="50"/>
    </row>
    <row r="6296" spans="1:6">
      <c r="A6296" s="50" t="s">
        <v>7495</v>
      </c>
      <c r="B6296" s="50"/>
      <c r="C6296" s="50"/>
      <c r="D6296" s="50"/>
      <c r="E6296" s="50" t="s">
        <v>1587</v>
      </c>
      <c r="F6296" s="50"/>
    </row>
    <row r="6297" spans="1:6">
      <c r="A6297" s="50" t="s">
        <v>7496</v>
      </c>
      <c r="B6297" s="50"/>
      <c r="C6297" s="50"/>
      <c r="D6297" s="50"/>
      <c r="E6297" s="50" t="s">
        <v>1587</v>
      </c>
      <c r="F6297" s="50"/>
    </row>
    <row r="6298" spans="1:6">
      <c r="A6298" s="50" t="s">
        <v>7497</v>
      </c>
      <c r="B6298" s="50"/>
      <c r="C6298" s="50"/>
      <c r="D6298" s="50"/>
      <c r="E6298" s="50" t="s">
        <v>1621</v>
      </c>
      <c r="F6298" s="50"/>
    </row>
    <row r="6299" spans="1:6">
      <c r="A6299" s="50" t="s">
        <v>7498</v>
      </c>
      <c r="B6299" s="50"/>
      <c r="C6299" s="50"/>
      <c r="D6299" s="50"/>
      <c r="E6299" s="50" t="s">
        <v>1621</v>
      </c>
      <c r="F6299" s="50"/>
    </row>
    <row r="6300" spans="1:6">
      <c r="A6300" s="50" t="s">
        <v>7499</v>
      </c>
      <c r="B6300" s="50"/>
      <c r="C6300" s="50"/>
      <c r="D6300" s="50"/>
      <c r="E6300" s="50" t="s">
        <v>1621</v>
      </c>
      <c r="F6300" s="50"/>
    </row>
    <row r="6301" spans="1:6">
      <c r="A6301" s="50" t="s">
        <v>7500</v>
      </c>
      <c r="B6301" s="50"/>
      <c r="C6301" s="50"/>
      <c r="D6301" s="50"/>
      <c r="E6301" s="50" t="s">
        <v>1621</v>
      </c>
      <c r="F6301" s="50"/>
    </row>
    <row r="6302" spans="1:6">
      <c r="A6302" s="50" t="s">
        <v>7501</v>
      </c>
      <c r="B6302" s="50"/>
      <c r="C6302" s="50"/>
      <c r="D6302" s="50"/>
      <c r="E6302" s="50" t="s">
        <v>1621</v>
      </c>
      <c r="F6302" s="50"/>
    </row>
    <row r="6303" spans="1:6">
      <c r="A6303" s="50" t="s">
        <v>7502</v>
      </c>
      <c r="B6303" s="50"/>
      <c r="C6303" s="50"/>
      <c r="D6303" s="50"/>
      <c r="E6303" s="50" t="s">
        <v>1621</v>
      </c>
      <c r="F6303" s="50"/>
    </row>
    <row r="6304" spans="1:6">
      <c r="A6304" s="50" t="s">
        <v>7503</v>
      </c>
      <c r="B6304" s="50"/>
      <c r="C6304" s="50"/>
      <c r="D6304" s="50"/>
      <c r="E6304" s="50" t="s">
        <v>1621</v>
      </c>
      <c r="F6304" s="50"/>
    </row>
    <row r="6305" spans="1:6">
      <c r="A6305" s="50" t="s">
        <v>7504</v>
      </c>
      <c r="B6305" s="50"/>
      <c r="C6305" s="50"/>
      <c r="D6305" s="50"/>
      <c r="E6305" s="50" t="s">
        <v>1587</v>
      </c>
      <c r="F6305" s="50"/>
    </row>
    <row r="6306" spans="1:6">
      <c r="A6306" s="50" t="s">
        <v>7505</v>
      </c>
      <c r="B6306" s="50"/>
      <c r="C6306" s="50"/>
      <c r="D6306" s="50"/>
      <c r="E6306" s="50" t="s">
        <v>1621</v>
      </c>
      <c r="F6306" s="50"/>
    </row>
    <row r="6307" spans="1:6">
      <c r="A6307" s="50" t="s">
        <v>7506</v>
      </c>
      <c r="B6307" s="50"/>
      <c r="C6307" s="50"/>
      <c r="D6307" s="50"/>
      <c r="E6307" s="50" t="s">
        <v>1587</v>
      </c>
      <c r="F6307" s="50"/>
    </row>
    <row r="6308" spans="1:6">
      <c r="A6308" s="50" t="s">
        <v>7507</v>
      </c>
      <c r="B6308" s="50"/>
      <c r="C6308" s="50"/>
      <c r="D6308" s="50"/>
      <c r="E6308" s="50" t="s">
        <v>3398</v>
      </c>
      <c r="F6308" s="50"/>
    </row>
    <row r="6309" spans="1:6">
      <c r="A6309" s="50" t="s">
        <v>7508</v>
      </c>
      <c r="B6309" s="50"/>
      <c r="C6309" s="50"/>
      <c r="D6309" s="50"/>
      <c r="E6309" s="50" t="s">
        <v>3398</v>
      </c>
      <c r="F6309" s="50"/>
    </row>
    <row r="6310" spans="1:6">
      <c r="A6310" s="50" t="s">
        <v>7509</v>
      </c>
      <c r="B6310" s="50"/>
      <c r="C6310" s="50"/>
      <c r="D6310" s="50"/>
      <c r="E6310" s="50" t="s">
        <v>3398</v>
      </c>
      <c r="F6310" s="50"/>
    </row>
    <row r="6311" spans="1:6">
      <c r="A6311" s="50" t="s">
        <v>7510</v>
      </c>
      <c r="B6311" s="50"/>
      <c r="C6311" s="50"/>
      <c r="D6311" s="50"/>
      <c r="E6311" s="50" t="s">
        <v>3398</v>
      </c>
      <c r="F6311" s="50"/>
    </row>
    <row r="6312" spans="1:6">
      <c r="A6312" s="50" t="s">
        <v>7511</v>
      </c>
      <c r="B6312" s="50"/>
      <c r="C6312" s="50"/>
      <c r="D6312" s="50"/>
      <c r="E6312" s="50" t="s">
        <v>3398</v>
      </c>
      <c r="F6312" s="50"/>
    </row>
    <row r="6313" spans="1:6">
      <c r="A6313" s="50" t="s">
        <v>7512</v>
      </c>
      <c r="B6313" s="50"/>
      <c r="C6313" s="50"/>
      <c r="D6313" s="50"/>
      <c r="E6313" s="50" t="s">
        <v>4651</v>
      </c>
      <c r="F6313" s="50"/>
    </row>
    <row r="6314" spans="1:6">
      <c r="A6314" s="50" t="s">
        <v>7513</v>
      </c>
      <c r="B6314" s="50"/>
      <c r="C6314" s="50"/>
      <c r="D6314" s="50"/>
      <c r="E6314" s="50" t="s">
        <v>3398</v>
      </c>
      <c r="F6314" s="50"/>
    </row>
    <row r="6315" spans="1:6">
      <c r="A6315" s="50" t="s">
        <v>7514</v>
      </c>
      <c r="B6315" s="50"/>
      <c r="C6315" s="50"/>
      <c r="D6315" s="50"/>
      <c r="E6315" s="50" t="s">
        <v>4651</v>
      </c>
      <c r="F6315" s="50"/>
    </row>
    <row r="6316" spans="1:6">
      <c r="A6316" s="50" t="s">
        <v>7515</v>
      </c>
      <c r="B6316" s="50"/>
      <c r="C6316" s="50"/>
      <c r="D6316" s="50"/>
      <c r="E6316" s="50" t="s">
        <v>3398</v>
      </c>
      <c r="F6316" s="50"/>
    </row>
    <row r="6317" spans="1:6">
      <c r="A6317" s="50" t="s">
        <v>7516</v>
      </c>
      <c r="B6317" s="50"/>
      <c r="C6317" s="50"/>
      <c r="D6317" s="50"/>
      <c r="E6317" s="50" t="s">
        <v>4651</v>
      </c>
      <c r="F6317" s="50"/>
    </row>
    <row r="6318" spans="1:6">
      <c r="A6318" s="50" t="s">
        <v>7517</v>
      </c>
      <c r="B6318" s="50"/>
      <c r="C6318" s="50"/>
      <c r="D6318" s="50"/>
      <c r="E6318" s="50" t="s">
        <v>3398</v>
      </c>
      <c r="F6318" s="50"/>
    </row>
    <row r="6319" spans="1:6">
      <c r="A6319" s="50" t="s">
        <v>7518</v>
      </c>
      <c r="B6319" s="50"/>
      <c r="C6319" s="50"/>
      <c r="D6319" s="50"/>
      <c r="E6319" s="50" t="s">
        <v>3398</v>
      </c>
      <c r="F6319" s="50"/>
    </row>
    <row r="6320" spans="1:6">
      <c r="A6320" s="50" t="s">
        <v>7519</v>
      </c>
      <c r="B6320" s="50"/>
      <c r="C6320" s="50"/>
      <c r="D6320" s="50"/>
      <c r="E6320" s="50" t="s">
        <v>3398</v>
      </c>
      <c r="F6320" s="50"/>
    </row>
    <row r="6321" spans="1:6">
      <c r="A6321" s="50" t="s">
        <v>7520</v>
      </c>
      <c r="B6321" s="50"/>
      <c r="C6321" s="50"/>
      <c r="D6321" s="50"/>
      <c r="E6321" s="50" t="s">
        <v>3398</v>
      </c>
      <c r="F6321" s="50"/>
    </row>
    <row r="6322" spans="1:6">
      <c r="A6322" s="50" t="s">
        <v>7521</v>
      </c>
      <c r="B6322" s="50"/>
      <c r="C6322" s="50"/>
      <c r="D6322" s="50"/>
      <c r="E6322" s="50" t="s">
        <v>3398</v>
      </c>
      <c r="F6322" s="50"/>
    </row>
    <row r="6323" spans="1:6">
      <c r="A6323" s="50" t="s">
        <v>7522</v>
      </c>
      <c r="B6323" s="50"/>
      <c r="C6323" s="50"/>
      <c r="D6323" s="50"/>
      <c r="E6323" s="50" t="s">
        <v>3398</v>
      </c>
      <c r="F6323" s="50"/>
    </row>
    <row r="6324" spans="1:6">
      <c r="A6324" s="50" t="s">
        <v>7523</v>
      </c>
      <c r="B6324" s="50"/>
      <c r="C6324" s="50"/>
      <c r="D6324" s="50"/>
      <c r="E6324" s="50" t="s">
        <v>3398</v>
      </c>
      <c r="F6324" s="50"/>
    </row>
    <row r="6325" spans="1:6">
      <c r="A6325" s="50" t="s">
        <v>7524</v>
      </c>
      <c r="B6325" s="50"/>
      <c r="C6325" s="50"/>
      <c r="D6325" s="50"/>
      <c r="E6325" s="50" t="s">
        <v>4651</v>
      </c>
      <c r="F6325" s="50"/>
    </row>
    <row r="6326" spans="1:6">
      <c r="A6326" s="50" t="s">
        <v>7525</v>
      </c>
      <c r="B6326" s="50"/>
      <c r="C6326" s="50"/>
      <c r="D6326" s="50"/>
      <c r="E6326" s="50" t="s">
        <v>3398</v>
      </c>
      <c r="F6326" s="50"/>
    </row>
    <row r="6327" spans="1:6">
      <c r="A6327" s="50" t="s">
        <v>7526</v>
      </c>
      <c r="B6327" s="50"/>
      <c r="C6327" s="50"/>
      <c r="D6327" s="50"/>
      <c r="E6327" s="50" t="s">
        <v>3398</v>
      </c>
      <c r="F6327" s="50"/>
    </row>
    <row r="6328" spans="1:6">
      <c r="A6328" s="50" t="s">
        <v>7527</v>
      </c>
      <c r="B6328" s="50"/>
      <c r="C6328" s="50"/>
      <c r="D6328" s="50"/>
      <c r="E6328" s="50" t="s">
        <v>3398</v>
      </c>
      <c r="F6328" s="50"/>
    </row>
    <row r="6329" spans="1:6">
      <c r="A6329" s="50" t="s">
        <v>7528</v>
      </c>
      <c r="B6329" s="50"/>
      <c r="C6329" s="50"/>
      <c r="D6329" s="50"/>
      <c r="E6329" s="50" t="s">
        <v>4651</v>
      </c>
      <c r="F6329" s="50"/>
    </row>
    <row r="6330" spans="1:6">
      <c r="A6330" s="50" t="s">
        <v>7529</v>
      </c>
      <c r="B6330" s="50"/>
      <c r="C6330" s="50"/>
      <c r="D6330" s="50"/>
      <c r="E6330" s="50" t="s">
        <v>3398</v>
      </c>
      <c r="F6330" s="50"/>
    </row>
    <row r="6331" spans="1:6">
      <c r="A6331" s="50" t="s">
        <v>7530</v>
      </c>
      <c r="B6331" s="50"/>
      <c r="C6331" s="50"/>
      <c r="D6331" s="50"/>
      <c r="E6331" s="50" t="s">
        <v>3398</v>
      </c>
      <c r="F6331" s="50"/>
    </row>
    <row r="6332" spans="1:6">
      <c r="A6332" s="50" t="s">
        <v>7531</v>
      </c>
      <c r="B6332" s="50"/>
      <c r="C6332" s="50"/>
      <c r="D6332" s="50"/>
      <c r="E6332" s="50" t="s">
        <v>3398</v>
      </c>
      <c r="F6332" s="50"/>
    </row>
    <row r="6333" spans="1:6">
      <c r="A6333" s="50" t="s">
        <v>7532</v>
      </c>
      <c r="B6333" s="50"/>
      <c r="C6333" s="50"/>
      <c r="D6333" s="50"/>
      <c r="E6333" s="50" t="s">
        <v>3398</v>
      </c>
      <c r="F6333" s="50"/>
    </row>
    <row r="6334" spans="1:6">
      <c r="A6334" s="50" t="s">
        <v>7533</v>
      </c>
      <c r="B6334" s="50"/>
      <c r="C6334" s="50"/>
      <c r="D6334" s="50"/>
      <c r="E6334" s="50" t="s">
        <v>3398</v>
      </c>
      <c r="F6334" s="50"/>
    </row>
    <row r="6335" spans="1:6">
      <c r="A6335" s="50" t="s">
        <v>7534</v>
      </c>
      <c r="B6335" s="50"/>
      <c r="C6335" s="50"/>
      <c r="D6335" s="50"/>
      <c r="E6335" s="50" t="s">
        <v>4651</v>
      </c>
      <c r="F6335" s="50"/>
    </row>
    <row r="6336" spans="1:6">
      <c r="A6336" s="50" t="s">
        <v>7535</v>
      </c>
      <c r="B6336" s="50"/>
      <c r="C6336" s="50"/>
      <c r="D6336" s="50"/>
      <c r="E6336" s="50" t="s">
        <v>3398</v>
      </c>
      <c r="F6336" s="50"/>
    </row>
    <row r="6337" spans="1:6">
      <c r="A6337" s="50" t="s">
        <v>7536</v>
      </c>
      <c r="B6337" s="50"/>
      <c r="C6337" s="50"/>
      <c r="D6337" s="50"/>
      <c r="E6337" s="50" t="s">
        <v>3398</v>
      </c>
      <c r="F6337" s="50"/>
    </row>
    <row r="6338" spans="1:6">
      <c r="A6338" s="50" t="s">
        <v>7537</v>
      </c>
      <c r="B6338" s="50"/>
      <c r="C6338" s="50"/>
      <c r="D6338" s="50"/>
      <c r="E6338" s="50" t="s">
        <v>3398</v>
      </c>
      <c r="F6338" s="50"/>
    </row>
    <row r="6339" spans="1:6">
      <c r="A6339" s="50" t="s">
        <v>7538</v>
      </c>
      <c r="B6339" s="50"/>
      <c r="C6339" s="50"/>
      <c r="D6339" s="50"/>
      <c r="E6339" s="50" t="s">
        <v>3398</v>
      </c>
      <c r="F6339" s="50"/>
    </row>
    <row r="6340" spans="1:6">
      <c r="A6340" s="50" t="s">
        <v>7539</v>
      </c>
      <c r="B6340" s="50"/>
      <c r="C6340" s="50"/>
      <c r="D6340" s="50"/>
      <c r="E6340" s="50" t="s">
        <v>3398</v>
      </c>
      <c r="F6340" s="50"/>
    </row>
    <row r="6341" spans="1:6">
      <c r="A6341" s="50" t="s">
        <v>7540</v>
      </c>
      <c r="B6341" s="50"/>
      <c r="C6341" s="50"/>
      <c r="D6341" s="50"/>
      <c r="E6341" s="50" t="s">
        <v>3398</v>
      </c>
      <c r="F6341" s="50"/>
    </row>
    <row r="6342" spans="1:6">
      <c r="A6342" s="50" t="s">
        <v>7541</v>
      </c>
      <c r="B6342" s="50"/>
      <c r="C6342" s="50"/>
      <c r="D6342" s="50"/>
      <c r="E6342" s="50" t="s">
        <v>4651</v>
      </c>
      <c r="F6342" s="50"/>
    </row>
    <row r="6343" spans="1:6">
      <c r="A6343" s="50" t="s">
        <v>7542</v>
      </c>
      <c r="B6343" s="50"/>
      <c r="C6343" s="50"/>
      <c r="D6343" s="50"/>
      <c r="E6343" s="50" t="s">
        <v>3398</v>
      </c>
      <c r="F6343" s="50"/>
    </row>
    <row r="6344" spans="1:6">
      <c r="A6344" s="50" t="s">
        <v>7543</v>
      </c>
      <c r="B6344" s="50"/>
      <c r="C6344" s="50"/>
      <c r="D6344" s="50"/>
      <c r="E6344" s="50" t="s">
        <v>3398</v>
      </c>
      <c r="F6344" s="50"/>
    </row>
    <row r="6345" spans="1:6">
      <c r="A6345" s="50" t="s">
        <v>7544</v>
      </c>
      <c r="B6345" s="50"/>
      <c r="C6345" s="50"/>
      <c r="D6345" s="50"/>
      <c r="E6345" s="50" t="s">
        <v>3398</v>
      </c>
      <c r="F6345" s="50"/>
    </row>
    <row r="6346" spans="1:6">
      <c r="A6346" s="50" t="s">
        <v>7545</v>
      </c>
      <c r="B6346" s="50"/>
      <c r="C6346" s="50"/>
      <c r="D6346" s="50"/>
      <c r="E6346" s="50" t="s">
        <v>2370</v>
      </c>
      <c r="F6346" s="50"/>
    </row>
    <row r="6347" spans="1:6">
      <c r="A6347" s="50" t="s">
        <v>7546</v>
      </c>
      <c r="B6347" s="50"/>
      <c r="C6347" s="50"/>
      <c r="D6347" s="50"/>
      <c r="E6347" s="50" t="s">
        <v>2370</v>
      </c>
      <c r="F6347" s="50"/>
    </row>
    <row r="6348" spans="1:6">
      <c r="A6348" s="50" t="s">
        <v>7547</v>
      </c>
      <c r="B6348" s="50"/>
      <c r="C6348" s="50"/>
      <c r="D6348" s="50"/>
      <c r="E6348" s="50" t="s">
        <v>2370</v>
      </c>
      <c r="F6348" s="50"/>
    </row>
    <row r="6349" spans="1:6">
      <c r="A6349" s="50" t="s">
        <v>7548</v>
      </c>
      <c r="B6349" s="50"/>
      <c r="C6349" s="50"/>
      <c r="D6349" s="50"/>
      <c r="E6349" s="50" t="s">
        <v>2370</v>
      </c>
      <c r="F6349" s="50"/>
    </row>
    <row r="6350" spans="1:6">
      <c r="A6350" s="50" t="s">
        <v>7549</v>
      </c>
      <c r="B6350" s="50"/>
      <c r="C6350" s="50"/>
      <c r="D6350" s="50"/>
      <c r="E6350" s="50" t="s">
        <v>2370</v>
      </c>
      <c r="F6350" s="50"/>
    </row>
    <row r="6351" spans="1:6">
      <c r="A6351" s="50" t="s">
        <v>7550</v>
      </c>
      <c r="B6351" s="50"/>
      <c r="C6351" s="50"/>
      <c r="D6351" s="50"/>
      <c r="E6351" s="50" t="s">
        <v>2370</v>
      </c>
      <c r="F6351" s="50"/>
    </row>
    <row r="6352" spans="1:6">
      <c r="A6352" s="50" t="s">
        <v>7551</v>
      </c>
      <c r="B6352" s="50"/>
      <c r="C6352" s="50"/>
      <c r="D6352" s="50"/>
      <c r="E6352" s="50" t="s">
        <v>2370</v>
      </c>
      <c r="F6352" s="50"/>
    </row>
    <row r="6353" spans="1:6">
      <c r="A6353" s="50" t="s">
        <v>7552</v>
      </c>
      <c r="B6353" s="50"/>
      <c r="C6353" s="50"/>
      <c r="D6353" s="50"/>
      <c r="E6353" s="50" t="s">
        <v>2370</v>
      </c>
      <c r="F6353" s="50"/>
    </row>
    <row r="6354" spans="1:6">
      <c r="A6354" s="50" t="s">
        <v>7553</v>
      </c>
      <c r="B6354" s="50"/>
      <c r="C6354" s="50"/>
      <c r="D6354" s="50"/>
      <c r="E6354" s="50" t="s">
        <v>2370</v>
      </c>
      <c r="F6354" s="50"/>
    </row>
    <row r="6355" spans="1:6">
      <c r="A6355" s="50" t="s">
        <v>7554</v>
      </c>
      <c r="B6355" s="50"/>
      <c r="C6355" s="50"/>
      <c r="D6355" s="50"/>
      <c r="E6355" s="50" t="s">
        <v>2370</v>
      </c>
      <c r="F6355" s="50"/>
    </row>
    <row r="6356" spans="1:6">
      <c r="A6356" s="50" t="s">
        <v>7555</v>
      </c>
      <c r="B6356" s="50"/>
      <c r="C6356" s="50"/>
      <c r="D6356" s="50"/>
      <c r="E6356" s="50" t="s">
        <v>2370</v>
      </c>
      <c r="F6356" s="50"/>
    </row>
    <row r="6357" spans="1:6">
      <c r="A6357" s="50" t="s">
        <v>7556</v>
      </c>
      <c r="B6357" s="50"/>
      <c r="C6357" s="50"/>
      <c r="D6357" s="50"/>
      <c r="E6357" s="50" t="s">
        <v>2370</v>
      </c>
      <c r="F6357" s="50"/>
    </row>
    <row r="6358" spans="1:6">
      <c r="A6358" s="50" t="s">
        <v>7557</v>
      </c>
      <c r="B6358" s="50"/>
      <c r="C6358" s="50"/>
      <c r="D6358" s="50"/>
      <c r="E6358" s="50" t="s">
        <v>2370</v>
      </c>
      <c r="F6358" s="50"/>
    </row>
    <row r="6359" spans="1:6">
      <c r="A6359" s="50" t="s">
        <v>7558</v>
      </c>
      <c r="B6359" s="50"/>
      <c r="C6359" s="50"/>
      <c r="D6359" s="50"/>
      <c r="E6359" s="50" t="s">
        <v>2370</v>
      </c>
      <c r="F6359" s="50"/>
    </row>
    <row r="6360" spans="1:6">
      <c r="A6360" s="50" t="s">
        <v>7559</v>
      </c>
      <c r="B6360" s="50"/>
      <c r="C6360" s="50"/>
      <c r="D6360" s="50"/>
      <c r="E6360" s="50" t="s">
        <v>2370</v>
      </c>
      <c r="F6360" s="50"/>
    </row>
    <row r="6361" spans="1:6">
      <c r="A6361" s="50" t="s">
        <v>7560</v>
      </c>
      <c r="B6361" s="50"/>
      <c r="C6361" s="50"/>
      <c r="D6361" s="50"/>
      <c r="E6361" s="50" t="s">
        <v>2370</v>
      </c>
      <c r="F6361" s="50"/>
    </row>
    <row r="6362" spans="1:6">
      <c r="A6362" s="50" t="s">
        <v>7561</v>
      </c>
      <c r="B6362" s="50"/>
      <c r="C6362" s="50"/>
      <c r="D6362" s="50"/>
      <c r="E6362" s="50" t="s">
        <v>2370</v>
      </c>
      <c r="F6362" s="50"/>
    </row>
    <row r="6363" spans="1:6">
      <c r="A6363" s="50" t="s">
        <v>7562</v>
      </c>
      <c r="B6363" s="50"/>
      <c r="C6363" s="50"/>
      <c r="D6363" s="50"/>
      <c r="E6363" s="50" t="s">
        <v>2370</v>
      </c>
      <c r="F6363" s="50"/>
    </row>
    <row r="6364" spans="1:6">
      <c r="A6364" s="50" t="s">
        <v>7563</v>
      </c>
      <c r="B6364" s="50"/>
      <c r="C6364" s="50"/>
      <c r="D6364" s="50"/>
      <c r="E6364" s="50" t="s">
        <v>2370</v>
      </c>
      <c r="F6364" s="50"/>
    </row>
    <row r="6365" spans="1:6">
      <c r="A6365" s="50" t="s">
        <v>7564</v>
      </c>
      <c r="B6365" s="50"/>
      <c r="C6365" s="50"/>
      <c r="D6365" s="50"/>
      <c r="E6365" s="50" t="s">
        <v>2370</v>
      </c>
      <c r="F6365" s="50"/>
    </row>
    <row r="6366" spans="1:6">
      <c r="A6366" s="50" t="s">
        <v>7565</v>
      </c>
      <c r="B6366" s="50"/>
      <c r="C6366" s="50"/>
      <c r="D6366" s="50"/>
      <c r="E6366" s="50" t="s">
        <v>2370</v>
      </c>
      <c r="F6366" s="50"/>
    </row>
    <row r="6367" spans="1:6">
      <c r="A6367" s="50" t="s">
        <v>7566</v>
      </c>
      <c r="B6367" s="50"/>
      <c r="C6367" s="50"/>
      <c r="D6367" s="50"/>
      <c r="E6367" s="50" t="s">
        <v>2370</v>
      </c>
      <c r="F6367" s="50"/>
    </row>
    <row r="6368" spans="1:6">
      <c r="A6368" s="50" t="s">
        <v>7567</v>
      </c>
      <c r="B6368" s="50"/>
      <c r="C6368" s="50"/>
      <c r="D6368" s="50"/>
      <c r="E6368" s="50" t="s">
        <v>1587</v>
      </c>
      <c r="F6368" s="50"/>
    </row>
    <row r="6369" spans="1:6">
      <c r="A6369" s="50" t="s">
        <v>7568</v>
      </c>
      <c r="B6369" s="50"/>
      <c r="C6369" s="50"/>
      <c r="D6369" s="50"/>
      <c r="E6369" s="50" t="s">
        <v>2370</v>
      </c>
      <c r="F6369" s="50"/>
    </row>
    <row r="6370" spans="1:6">
      <c r="A6370" s="50" t="s">
        <v>7569</v>
      </c>
      <c r="B6370" s="50"/>
      <c r="C6370" s="50"/>
      <c r="D6370" s="50"/>
      <c r="E6370" s="50" t="s">
        <v>2370</v>
      </c>
      <c r="F6370" s="50"/>
    </row>
    <row r="6371" spans="1:6">
      <c r="A6371" s="50" t="s">
        <v>7570</v>
      </c>
      <c r="B6371" s="50"/>
      <c r="C6371" s="50"/>
      <c r="D6371" s="50"/>
      <c r="E6371" s="50" t="s">
        <v>2370</v>
      </c>
      <c r="F6371" s="50"/>
    </row>
    <row r="6372" spans="1:6">
      <c r="A6372" s="50" t="s">
        <v>7571</v>
      </c>
      <c r="B6372" s="50"/>
      <c r="C6372" s="50"/>
      <c r="D6372" s="50"/>
      <c r="E6372" s="50" t="s">
        <v>2370</v>
      </c>
      <c r="F6372" s="50"/>
    </row>
    <row r="6373" spans="1:6">
      <c r="A6373" s="50" t="s">
        <v>7572</v>
      </c>
      <c r="B6373" s="50"/>
      <c r="C6373" s="50"/>
      <c r="D6373" s="50"/>
      <c r="E6373" s="50" t="s">
        <v>2370</v>
      </c>
      <c r="F6373" s="50"/>
    </row>
    <row r="6374" spans="1:6">
      <c r="A6374" s="50" t="s">
        <v>7573</v>
      </c>
      <c r="B6374" s="50"/>
      <c r="C6374" s="50"/>
      <c r="D6374" s="50"/>
      <c r="E6374" s="50" t="s">
        <v>2370</v>
      </c>
      <c r="F6374" s="50"/>
    </row>
    <row r="6375" spans="1:6">
      <c r="A6375" s="50" t="s">
        <v>7574</v>
      </c>
      <c r="B6375" s="50"/>
      <c r="C6375" s="50"/>
      <c r="D6375" s="50"/>
      <c r="E6375" s="50" t="s">
        <v>1587</v>
      </c>
      <c r="F6375" s="50"/>
    </row>
    <row r="6376" spans="1:6">
      <c r="A6376" s="50" t="s">
        <v>7575</v>
      </c>
      <c r="B6376" s="50"/>
      <c r="C6376" s="50"/>
      <c r="D6376" s="50"/>
      <c r="E6376" s="50" t="s">
        <v>2370</v>
      </c>
      <c r="F6376" s="50"/>
    </row>
    <row r="6377" spans="1:6">
      <c r="A6377" s="50" t="s">
        <v>7576</v>
      </c>
      <c r="B6377" s="50"/>
      <c r="C6377" s="50"/>
      <c r="D6377" s="50"/>
      <c r="E6377" s="50" t="s">
        <v>2370</v>
      </c>
      <c r="F6377" s="50"/>
    </row>
    <row r="6378" spans="1:6">
      <c r="A6378" s="50" t="s">
        <v>7577</v>
      </c>
      <c r="B6378" s="50"/>
      <c r="C6378" s="50"/>
      <c r="D6378" s="50"/>
      <c r="E6378" s="50" t="s">
        <v>2370</v>
      </c>
      <c r="F6378" s="50"/>
    </row>
    <row r="6379" spans="1:6">
      <c r="A6379" s="50" t="s">
        <v>7578</v>
      </c>
      <c r="B6379" s="50"/>
      <c r="C6379" s="50"/>
      <c r="D6379" s="50"/>
      <c r="E6379" s="50" t="s">
        <v>2370</v>
      </c>
      <c r="F6379" s="50"/>
    </row>
    <row r="6380" spans="1:6">
      <c r="A6380" s="50" t="s">
        <v>7579</v>
      </c>
      <c r="B6380" s="50"/>
      <c r="C6380" s="50"/>
      <c r="D6380" s="50"/>
      <c r="E6380" s="50" t="s">
        <v>2370</v>
      </c>
      <c r="F6380" s="50"/>
    </row>
    <row r="6381" spans="1:6">
      <c r="A6381" s="50" t="s">
        <v>7580</v>
      </c>
      <c r="B6381" s="50"/>
      <c r="C6381" s="50"/>
      <c r="D6381" s="50"/>
      <c r="E6381" s="50" t="s">
        <v>2370</v>
      </c>
      <c r="F6381" s="50"/>
    </row>
    <row r="6382" spans="1:6">
      <c r="A6382" s="50" t="s">
        <v>7581</v>
      </c>
      <c r="B6382" s="50"/>
      <c r="C6382" s="50"/>
      <c r="D6382" s="50"/>
      <c r="E6382" s="50" t="s">
        <v>2370</v>
      </c>
      <c r="F6382" s="50"/>
    </row>
    <row r="6383" spans="1:6">
      <c r="A6383" s="50" t="s">
        <v>7582</v>
      </c>
      <c r="B6383" s="50"/>
      <c r="C6383" s="50"/>
      <c r="D6383" s="50"/>
      <c r="E6383" s="50" t="s">
        <v>2370</v>
      </c>
      <c r="F6383" s="50"/>
    </row>
    <row r="6384" spans="1:6">
      <c r="A6384" s="50" t="s">
        <v>7583</v>
      </c>
      <c r="B6384" s="50"/>
      <c r="C6384" s="50"/>
      <c r="D6384" s="50"/>
      <c r="E6384" s="50" t="s">
        <v>2370</v>
      </c>
      <c r="F6384" s="50"/>
    </row>
    <row r="6385" spans="1:6">
      <c r="A6385" s="50" t="s">
        <v>7584</v>
      </c>
      <c r="B6385" s="50"/>
      <c r="C6385" s="50"/>
      <c r="D6385" s="50"/>
      <c r="E6385" s="50" t="s">
        <v>2370</v>
      </c>
      <c r="F6385" s="50"/>
    </row>
    <row r="6386" spans="1:6">
      <c r="A6386" s="50" t="s">
        <v>7585</v>
      </c>
      <c r="B6386" s="50"/>
      <c r="C6386" s="50"/>
      <c r="D6386" s="50"/>
      <c r="E6386" s="50" t="s">
        <v>1301</v>
      </c>
      <c r="F6386" s="50"/>
    </row>
    <row r="6387" spans="1:6">
      <c r="A6387" s="50" t="s">
        <v>7586</v>
      </c>
      <c r="B6387" s="50"/>
      <c r="C6387" s="50"/>
      <c r="D6387" s="50"/>
      <c r="E6387" s="50" t="s">
        <v>2370</v>
      </c>
      <c r="F6387" s="50"/>
    </row>
    <row r="6388" spans="1:6">
      <c r="A6388" s="50" t="s">
        <v>7587</v>
      </c>
      <c r="B6388" s="50"/>
      <c r="C6388" s="50"/>
      <c r="D6388" s="50"/>
      <c r="E6388" s="50" t="s">
        <v>3398</v>
      </c>
      <c r="F6388" s="50"/>
    </row>
    <row r="6389" spans="1:6">
      <c r="A6389" s="50" t="s">
        <v>7588</v>
      </c>
      <c r="B6389" s="50"/>
      <c r="C6389" s="50"/>
      <c r="D6389" s="50"/>
      <c r="E6389" s="50" t="s">
        <v>1301</v>
      </c>
      <c r="F6389" s="50"/>
    </row>
    <row r="6390" spans="1:6">
      <c r="A6390" s="50" t="s">
        <v>7589</v>
      </c>
      <c r="B6390" s="50"/>
      <c r="C6390" s="50"/>
      <c r="D6390" s="50"/>
      <c r="E6390" s="50" t="s">
        <v>1301</v>
      </c>
      <c r="F6390" s="50"/>
    </row>
    <row r="6391" spans="1:6">
      <c r="A6391" s="50" t="s">
        <v>7590</v>
      </c>
      <c r="B6391" s="50"/>
      <c r="C6391" s="50"/>
      <c r="D6391" s="50"/>
      <c r="E6391" s="50" t="s">
        <v>2370</v>
      </c>
      <c r="F6391" s="50"/>
    </row>
    <row r="6392" spans="1:6">
      <c r="A6392" s="50" t="s">
        <v>7591</v>
      </c>
      <c r="B6392" s="50"/>
      <c r="C6392" s="50"/>
      <c r="D6392" s="50"/>
      <c r="E6392" s="50" t="s">
        <v>3398</v>
      </c>
      <c r="F6392" s="50"/>
    </row>
    <row r="6393" spans="1:6">
      <c r="A6393" s="50" t="s">
        <v>7592</v>
      </c>
      <c r="B6393" s="50"/>
      <c r="C6393" s="50"/>
      <c r="D6393" s="50"/>
      <c r="E6393" s="50" t="s">
        <v>2370</v>
      </c>
      <c r="F6393" s="50"/>
    </row>
    <row r="6394" spans="1:6">
      <c r="A6394" s="50" t="s">
        <v>7593</v>
      </c>
      <c r="B6394" s="50"/>
      <c r="C6394" s="50"/>
      <c r="D6394" s="50"/>
      <c r="E6394" s="50" t="s">
        <v>3398</v>
      </c>
      <c r="F6394" s="50"/>
    </row>
    <row r="6395" spans="1:6">
      <c r="A6395" s="50" t="s">
        <v>7594</v>
      </c>
      <c r="B6395" s="50"/>
      <c r="C6395" s="50"/>
      <c r="D6395" s="50"/>
      <c r="E6395" s="50" t="s">
        <v>2370</v>
      </c>
      <c r="F6395" s="50"/>
    </row>
    <row r="6396" spans="1:6">
      <c r="A6396" s="50" t="s">
        <v>7595</v>
      </c>
      <c r="B6396" s="50"/>
      <c r="C6396" s="50"/>
      <c r="D6396" s="50"/>
      <c r="E6396" s="50" t="s">
        <v>2632</v>
      </c>
      <c r="F6396" s="50"/>
    </row>
    <row r="6397" spans="1:6">
      <c r="A6397" s="50" t="s">
        <v>7596</v>
      </c>
      <c r="B6397" s="50"/>
      <c r="C6397" s="50"/>
      <c r="D6397" s="50"/>
      <c r="E6397" s="50" t="s">
        <v>2632</v>
      </c>
      <c r="F6397" s="50"/>
    </row>
    <row r="6398" spans="1:6">
      <c r="A6398" s="50" t="s">
        <v>7597</v>
      </c>
      <c r="B6398" s="50"/>
      <c r="C6398" s="50"/>
      <c r="D6398" s="50"/>
      <c r="E6398" s="50" t="s">
        <v>2370</v>
      </c>
      <c r="F6398" s="50"/>
    </row>
    <row r="6399" spans="1:6">
      <c r="A6399" s="50" t="s">
        <v>7598</v>
      </c>
      <c r="B6399" s="50"/>
      <c r="C6399" s="50"/>
      <c r="D6399" s="50"/>
      <c r="E6399" s="50" t="s">
        <v>2370</v>
      </c>
      <c r="F6399" s="50"/>
    </row>
    <row r="6400" spans="1:6">
      <c r="A6400" s="50" t="s">
        <v>7599</v>
      </c>
      <c r="B6400" s="50"/>
      <c r="C6400" s="50"/>
      <c r="D6400" s="50"/>
      <c r="E6400" s="50" t="s">
        <v>2370</v>
      </c>
      <c r="F6400" s="50"/>
    </row>
    <row r="6401" spans="1:6">
      <c r="A6401" s="50" t="s">
        <v>7600</v>
      </c>
      <c r="B6401" s="50"/>
      <c r="C6401" s="50"/>
      <c r="D6401" s="50"/>
      <c r="E6401" s="50" t="s">
        <v>2370</v>
      </c>
      <c r="F6401" s="50"/>
    </row>
    <row r="6402" spans="1:6">
      <c r="A6402" s="50" t="s">
        <v>7601</v>
      </c>
      <c r="B6402" s="50"/>
      <c r="C6402" s="50"/>
      <c r="D6402" s="50"/>
      <c r="E6402" s="50" t="s">
        <v>2370</v>
      </c>
      <c r="F6402" s="50"/>
    </row>
    <row r="6403" spans="1:6">
      <c r="A6403" s="50" t="s">
        <v>7602</v>
      </c>
      <c r="B6403" s="50"/>
      <c r="C6403" s="50"/>
      <c r="D6403" s="50"/>
      <c r="E6403" s="50" t="s">
        <v>2370</v>
      </c>
      <c r="F6403" s="50"/>
    </row>
    <row r="6404" spans="1:6">
      <c r="A6404" s="50" t="s">
        <v>7603</v>
      </c>
      <c r="B6404" s="50"/>
      <c r="C6404" s="50"/>
      <c r="D6404" s="50"/>
      <c r="E6404" s="50" t="s">
        <v>2370</v>
      </c>
      <c r="F6404" s="50"/>
    </row>
    <row r="6405" spans="1:6">
      <c r="A6405" s="50" t="s">
        <v>7604</v>
      </c>
      <c r="B6405" s="50"/>
      <c r="C6405" s="50"/>
      <c r="D6405" s="50"/>
      <c r="E6405" s="50" t="s">
        <v>2370</v>
      </c>
      <c r="F6405" s="50"/>
    </row>
    <row r="6406" spans="1:6">
      <c r="A6406" s="50" t="s">
        <v>7605</v>
      </c>
      <c r="B6406" s="50"/>
      <c r="C6406" s="50"/>
      <c r="D6406" s="50"/>
      <c r="E6406" s="50" t="s">
        <v>1301</v>
      </c>
      <c r="F6406" s="50"/>
    </row>
    <row r="6407" spans="1:6">
      <c r="A6407" s="50" t="s">
        <v>7606</v>
      </c>
      <c r="B6407" s="50"/>
      <c r="C6407" s="50"/>
      <c r="D6407" s="50"/>
      <c r="E6407" s="50" t="s">
        <v>3398</v>
      </c>
      <c r="F6407" s="50"/>
    </row>
    <row r="6408" spans="1:6">
      <c r="A6408" s="50" t="s">
        <v>7607</v>
      </c>
      <c r="B6408" s="50"/>
      <c r="C6408" s="50"/>
      <c r="D6408" s="50"/>
      <c r="E6408" s="50" t="s">
        <v>2370</v>
      </c>
      <c r="F6408" s="50"/>
    </row>
    <row r="6409" spans="1:6">
      <c r="A6409" s="50" t="s">
        <v>7608</v>
      </c>
      <c r="B6409" s="50"/>
      <c r="C6409" s="50"/>
      <c r="D6409" s="50"/>
      <c r="E6409" s="50" t="s">
        <v>2370</v>
      </c>
      <c r="F6409" s="50"/>
    </row>
    <row r="6410" spans="1:6">
      <c r="A6410" s="50" t="s">
        <v>7609</v>
      </c>
      <c r="B6410" s="50"/>
      <c r="C6410" s="50"/>
      <c r="D6410" s="50"/>
      <c r="E6410" s="50" t="s">
        <v>2370</v>
      </c>
      <c r="F6410" s="50"/>
    </row>
    <row r="6411" spans="1:6">
      <c r="A6411" s="50" t="s">
        <v>7610</v>
      </c>
      <c r="B6411" s="50"/>
      <c r="C6411" s="50"/>
      <c r="D6411" s="50"/>
      <c r="E6411" s="50" t="s">
        <v>2370</v>
      </c>
      <c r="F6411" s="50"/>
    </row>
    <row r="6412" spans="1:6">
      <c r="A6412" s="50" t="s">
        <v>7611</v>
      </c>
      <c r="B6412" s="50"/>
      <c r="C6412" s="50"/>
      <c r="D6412" s="50"/>
      <c r="E6412" s="50" t="s">
        <v>2370</v>
      </c>
      <c r="F6412" s="50"/>
    </row>
    <row r="6413" spans="1:6">
      <c r="A6413" s="50" t="s">
        <v>7612</v>
      </c>
      <c r="B6413" s="50"/>
      <c r="C6413" s="50"/>
      <c r="D6413" s="50"/>
      <c r="E6413" s="50" t="s">
        <v>3398</v>
      </c>
      <c r="F6413" s="50"/>
    </row>
    <row r="6414" spans="1:6">
      <c r="A6414" s="50" t="s">
        <v>7613</v>
      </c>
      <c r="B6414" s="50"/>
      <c r="C6414" s="50"/>
      <c r="D6414" s="50"/>
      <c r="E6414" s="50" t="s">
        <v>2370</v>
      </c>
      <c r="F6414" s="50"/>
    </row>
    <row r="6415" spans="1:6">
      <c r="A6415" s="50" t="s">
        <v>7614</v>
      </c>
      <c r="B6415" s="50"/>
      <c r="C6415" s="50"/>
      <c r="D6415" s="50"/>
      <c r="E6415" s="50" t="s">
        <v>2370</v>
      </c>
      <c r="F6415" s="50"/>
    </row>
    <row r="6416" spans="1:6">
      <c r="A6416" s="50" t="s">
        <v>7615</v>
      </c>
      <c r="B6416" s="50"/>
      <c r="C6416" s="50"/>
      <c r="D6416" s="50"/>
      <c r="E6416" s="50" t="s">
        <v>3398</v>
      </c>
      <c r="F6416" s="50"/>
    </row>
    <row r="6417" spans="1:6">
      <c r="A6417" s="50" t="s">
        <v>7616</v>
      </c>
      <c r="B6417" s="50"/>
      <c r="C6417" s="50"/>
      <c r="D6417" s="50"/>
      <c r="E6417" s="50" t="s">
        <v>2370</v>
      </c>
      <c r="F6417" s="50"/>
    </row>
    <row r="6418" spans="1:6">
      <c r="A6418" s="50" t="s">
        <v>7617</v>
      </c>
      <c r="B6418" s="50"/>
      <c r="C6418" s="50"/>
      <c r="D6418" s="50"/>
      <c r="E6418" s="50" t="s">
        <v>2632</v>
      </c>
      <c r="F6418" s="50"/>
    </row>
    <row r="6419" spans="1:6">
      <c r="A6419" s="50" t="s">
        <v>7618</v>
      </c>
      <c r="B6419" s="50"/>
      <c r="C6419" s="50"/>
      <c r="D6419" s="50"/>
      <c r="E6419" s="50" t="s">
        <v>1301</v>
      </c>
      <c r="F6419" s="50"/>
    </row>
    <row r="6420" spans="1:6">
      <c r="A6420" s="50" t="s">
        <v>7619</v>
      </c>
      <c r="B6420" s="50"/>
      <c r="C6420" s="50"/>
      <c r="D6420" s="50"/>
      <c r="E6420" s="50" t="s">
        <v>1301</v>
      </c>
      <c r="F6420" s="50"/>
    </row>
    <row r="6421" spans="1:6">
      <c r="A6421" s="50" t="s">
        <v>7620</v>
      </c>
      <c r="B6421" s="50"/>
      <c r="C6421" s="50"/>
      <c r="D6421" s="50"/>
      <c r="E6421" s="50" t="s">
        <v>2370</v>
      </c>
      <c r="F6421" s="50"/>
    </row>
    <row r="6422" spans="1:6">
      <c r="A6422" s="50" t="s">
        <v>7621</v>
      </c>
      <c r="B6422" s="50"/>
      <c r="C6422" s="50"/>
      <c r="D6422" s="50"/>
      <c r="E6422" s="50" t="s">
        <v>2370</v>
      </c>
      <c r="F6422" s="50"/>
    </row>
    <row r="6423" spans="1:6">
      <c r="A6423" s="50" t="s">
        <v>7622</v>
      </c>
      <c r="B6423" s="50"/>
      <c r="C6423" s="50"/>
      <c r="D6423" s="50"/>
      <c r="E6423" s="50" t="s">
        <v>1301</v>
      </c>
      <c r="F6423" s="50"/>
    </row>
    <row r="6424" spans="1:6">
      <c r="A6424" s="50" t="s">
        <v>7623</v>
      </c>
      <c r="B6424" s="50"/>
      <c r="C6424" s="50"/>
      <c r="D6424" s="50"/>
      <c r="E6424" s="50" t="s">
        <v>2370</v>
      </c>
      <c r="F6424" s="50"/>
    </row>
    <row r="6425" spans="1:6">
      <c r="A6425" s="50" t="s">
        <v>7624</v>
      </c>
      <c r="B6425" s="50"/>
      <c r="C6425" s="50"/>
      <c r="D6425" s="50"/>
      <c r="E6425" s="50" t="s">
        <v>2370</v>
      </c>
      <c r="F6425" s="50"/>
    </row>
    <row r="6426" spans="1:6">
      <c r="A6426" s="50" t="s">
        <v>7625</v>
      </c>
      <c r="B6426" s="50"/>
      <c r="C6426" s="50"/>
      <c r="D6426" s="50"/>
      <c r="E6426" s="50" t="s">
        <v>2370</v>
      </c>
      <c r="F6426" s="50"/>
    </row>
    <row r="6427" spans="1:6">
      <c r="A6427" s="50" t="s">
        <v>7626</v>
      </c>
      <c r="B6427" s="50"/>
      <c r="C6427" s="50"/>
      <c r="D6427" s="50"/>
      <c r="E6427" s="50" t="s">
        <v>2370</v>
      </c>
      <c r="F6427" s="50"/>
    </row>
    <row r="6428" spans="1:6">
      <c r="A6428" s="50" t="s">
        <v>7627</v>
      </c>
      <c r="B6428" s="50"/>
      <c r="C6428" s="50"/>
      <c r="D6428" s="50"/>
      <c r="E6428" s="50" t="s">
        <v>2370</v>
      </c>
      <c r="F6428" s="50"/>
    </row>
    <row r="6429" spans="1:6">
      <c r="A6429" s="50" t="s">
        <v>7628</v>
      </c>
      <c r="B6429" s="50"/>
      <c r="C6429" s="50"/>
      <c r="D6429" s="50"/>
      <c r="E6429" s="50" t="s">
        <v>2370</v>
      </c>
      <c r="F6429" s="50"/>
    </row>
    <row r="6430" spans="1:6">
      <c r="A6430" s="50" t="s">
        <v>7629</v>
      </c>
      <c r="B6430" s="50"/>
      <c r="C6430" s="50"/>
      <c r="D6430" s="50"/>
      <c r="E6430" s="50" t="s">
        <v>2370</v>
      </c>
      <c r="F6430" s="50"/>
    </row>
    <row r="6431" spans="1:6">
      <c r="A6431" s="50" t="s">
        <v>7630</v>
      </c>
      <c r="B6431" s="50"/>
      <c r="C6431" s="50"/>
      <c r="D6431" s="50"/>
      <c r="E6431" s="50" t="s">
        <v>2370</v>
      </c>
      <c r="F6431" s="50"/>
    </row>
    <row r="6432" spans="1:6">
      <c r="A6432" s="50" t="s">
        <v>7631</v>
      </c>
      <c r="B6432" s="50"/>
      <c r="C6432" s="50"/>
      <c r="D6432" s="50"/>
      <c r="E6432" s="50" t="s">
        <v>2370</v>
      </c>
      <c r="F6432" s="50"/>
    </row>
    <row r="6433" spans="1:6">
      <c r="A6433" s="50" t="s">
        <v>7632</v>
      </c>
      <c r="B6433" s="50"/>
      <c r="C6433" s="50"/>
      <c r="D6433" s="50"/>
      <c r="E6433" s="50" t="s">
        <v>2370</v>
      </c>
      <c r="F6433" s="50"/>
    </row>
    <row r="6434" spans="1:6">
      <c r="A6434" s="50" t="s">
        <v>7633</v>
      </c>
      <c r="B6434" s="50"/>
      <c r="C6434" s="50"/>
      <c r="D6434" s="50"/>
      <c r="E6434" s="50" t="s">
        <v>2370</v>
      </c>
      <c r="F6434" s="50"/>
    </row>
    <row r="6435" spans="1:6">
      <c r="A6435" s="50" t="s">
        <v>7634</v>
      </c>
      <c r="B6435" s="50"/>
      <c r="C6435" s="50"/>
      <c r="D6435" s="50"/>
      <c r="E6435" s="50" t="s">
        <v>2370</v>
      </c>
      <c r="F6435" s="50"/>
    </row>
    <row r="6436" spans="1:6">
      <c r="A6436" s="50" t="s">
        <v>7635</v>
      </c>
      <c r="B6436" s="50"/>
      <c r="C6436" s="50"/>
      <c r="D6436" s="50"/>
      <c r="E6436" s="50" t="s">
        <v>2370</v>
      </c>
      <c r="F6436" s="50"/>
    </row>
    <row r="6437" spans="1:6">
      <c r="A6437" s="50" t="s">
        <v>7636</v>
      </c>
      <c r="B6437" s="50"/>
      <c r="C6437" s="50"/>
      <c r="D6437" s="50"/>
      <c r="E6437" s="50" t="s">
        <v>2370</v>
      </c>
      <c r="F6437" s="50"/>
    </row>
    <row r="6438" spans="1:6">
      <c r="A6438" s="50" t="s">
        <v>7637</v>
      </c>
      <c r="B6438" s="50"/>
      <c r="C6438" s="50"/>
      <c r="D6438" s="50"/>
      <c r="E6438" s="50" t="s">
        <v>2370</v>
      </c>
      <c r="F6438" s="50"/>
    </row>
    <row r="6439" spans="1:6">
      <c r="A6439" s="50" t="s">
        <v>7638</v>
      </c>
      <c r="B6439" s="50"/>
      <c r="C6439" s="50"/>
      <c r="D6439" s="50"/>
      <c r="E6439" s="50" t="s">
        <v>2370</v>
      </c>
      <c r="F6439" s="50"/>
    </row>
    <row r="6440" spans="1:6">
      <c r="A6440" s="50" t="s">
        <v>7639</v>
      </c>
      <c r="B6440" s="50"/>
      <c r="C6440" s="50"/>
      <c r="D6440" s="50"/>
      <c r="E6440" s="50" t="s">
        <v>1301</v>
      </c>
      <c r="F6440" s="50"/>
    </row>
    <row r="6441" spans="1:6">
      <c r="A6441" s="50" t="s">
        <v>7640</v>
      </c>
      <c r="B6441" s="50"/>
      <c r="C6441" s="50"/>
      <c r="D6441" s="50"/>
      <c r="E6441" s="50" t="s">
        <v>2370</v>
      </c>
      <c r="F6441" s="50"/>
    </row>
    <row r="6442" spans="1:6">
      <c r="A6442" s="50" t="s">
        <v>7641</v>
      </c>
      <c r="B6442" s="50"/>
      <c r="C6442" s="50"/>
      <c r="D6442" s="50"/>
      <c r="E6442" s="50" t="s">
        <v>2370</v>
      </c>
      <c r="F6442" s="50"/>
    </row>
    <row r="6443" spans="1:6">
      <c r="A6443" s="50" t="s">
        <v>7642</v>
      </c>
      <c r="B6443" s="50"/>
      <c r="C6443" s="50"/>
      <c r="D6443" s="50"/>
      <c r="E6443" s="50" t="s">
        <v>1301</v>
      </c>
      <c r="F6443" s="50"/>
    </row>
    <row r="6444" spans="1:6">
      <c r="A6444" s="50" t="s">
        <v>7643</v>
      </c>
      <c r="B6444" s="50"/>
      <c r="C6444" s="50"/>
      <c r="D6444" s="50"/>
      <c r="E6444" s="50" t="s">
        <v>1301</v>
      </c>
      <c r="F6444" s="50"/>
    </row>
    <row r="6445" spans="1:6">
      <c r="A6445" s="50" t="s">
        <v>7644</v>
      </c>
      <c r="B6445" s="50"/>
      <c r="C6445" s="50"/>
      <c r="D6445" s="50"/>
      <c r="E6445" s="50" t="s">
        <v>1301</v>
      </c>
      <c r="F6445" s="50"/>
    </row>
    <row r="6446" spans="1:6">
      <c r="A6446" s="50" t="s">
        <v>7645</v>
      </c>
      <c r="B6446" s="50"/>
      <c r="C6446" s="50"/>
      <c r="D6446" s="50"/>
      <c r="E6446" s="50" t="s">
        <v>1301</v>
      </c>
      <c r="F6446" s="50"/>
    </row>
    <row r="6447" spans="1:6">
      <c r="A6447" s="50" t="s">
        <v>7646</v>
      </c>
      <c r="B6447" s="50"/>
      <c r="C6447" s="50"/>
      <c r="D6447" s="50"/>
      <c r="E6447" s="50" t="s">
        <v>1301</v>
      </c>
      <c r="F6447" s="50"/>
    </row>
    <row r="6448" spans="1:6">
      <c r="A6448" s="50" t="s">
        <v>7647</v>
      </c>
      <c r="B6448" s="50"/>
      <c r="C6448" s="50"/>
      <c r="D6448" s="50"/>
      <c r="E6448" s="50" t="s">
        <v>1301</v>
      </c>
      <c r="F6448" s="50"/>
    </row>
    <row r="6449" spans="1:6">
      <c r="A6449" s="50" t="s">
        <v>7648</v>
      </c>
      <c r="B6449" s="50"/>
      <c r="C6449" s="50"/>
      <c r="D6449" s="50"/>
      <c r="E6449" s="50" t="s">
        <v>1301</v>
      </c>
      <c r="F6449" s="50"/>
    </row>
    <row r="6450" spans="1:6">
      <c r="A6450" s="50" t="s">
        <v>7649</v>
      </c>
      <c r="B6450" s="50"/>
      <c r="C6450" s="50"/>
      <c r="D6450" s="50"/>
      <c r="E6450" s="50" t="s">
        <v>1301</v>
      </c>
      <c r="F6450" s="50"/>
    </row>
    <row r="6451" spans="1:6">
      <c r="A6451" s="50" t="s">
        <v>7650</v>
      </c>
      <c r="B6451" s="50"/>
      <c r="C6451" s="50"/>
      <c r="D6451" s="50"/>
      <c r="E6451" s="50" t="s">
        <v>1301</v>
      </c>
      <c r="F6451" s="50"/>
    </row>
    <row r="6452" spans="1:6">
      <c r="A6452" s="50" t="s">
        <v>7651</v>
      </c>
      <c r="B6452" s="50"/>
      <c r="C6452" s="50"/>
      <c r="D6452" s="50"/>
      <c r="E6452" s="50" t="s">
        <v>1301</v>
      </c>
      <c r="F6452" s="50"/>
    </row>
    <row r="6453" spans="1:6">
      <c r="A6453" s="50" t="s">
        <v>7652</v>
      </c>
      <c r="B6453" s="50"/>
      <c r="C6453" s="50"/>
      <c r="D6453" s="50"/>
      <c r="E6453" s="50" t="s">
        <v>1301</v>
      </c>
      <c r="F6453" s="50"/>
    </row>
    <row r="6454" spans="1:6">
      <c r="A6454" s="50" t="s">
        <v>7653</v>
      </c>
      <c r="B6454" s="50"/>
      <c r="C6454" s="50"/>
      <c r="D6454" s="50"/>
      <c r="E6454" s="50" t="s">
        <v>1301</v>
      </c>
      <c r="F6454" s="50"/>
    </row>
    <row r="6455" spans="1:6">
      <c r="A6455" s="50" t="s">
        <v>7654</v>
      </c>
      <c r="B6455" s="50"/>
      <c r="C6455" s="50"/>
      <c r="D6455" s="50"/>
      <c r="E6455" s="50" t="s">
        <v>1301</v>
      </c>
      <c r="F6455" s="50"/>
    </row>
    <row r="6456" spans="1:6">
      <c r="A6456" s="50" t="s">
        <v>7655</v>
      </c>
      <c r="B6456" s="50"/>
      <c r="C6456" s="50"/>
      <c r="D6456" s="50"/>
      <c r="E6456" s="50" t="s">
        <v>1301</v>
      </c>
      <c r="F6456" s="50"/>
    </row>
    <row r="6457" spans="1:6">
      <c r="A6457" s="50" t="s">
        <v>7656</v>
      </c>
      <c r="B6457" s="50"/>
      <c r="C6457" s="50"/>
      <c r="D6457" s="50"/>
      <c r="E6457" s="50" t="s">
        <v>1301</v>
      </c>
      <c r="F6457" s="50"/>
    </row>
    <row r="6458" spans="1:6">
      <c r="A6458" s="50" t="s">
        <v>7657</v>
      </c>
      <c r="B6458" s="50"/>
      <c r="C6458" s="50"/>
      <c r="D6458" s="50"/>
      <c r="E6458" s="50" t="s">
        <v>1301</v>
      </c>
      <c r="F6458" s="50"/>
    </row>
    <row r="6459" spans="1:6">
      <c r="A6459" s="50" t="s">
        <v>7658</v>
      </c>
      <c r="B6459" s="50"/>
      <c r="C6459" s="50"/>
      <c r="D6459" s="50"/>
      <c r="E6459" s="50" t="s">
        <v>4081</v>
      </c>
      <c r="F6459" s="50"/>
    </row>
    <row r="6460" spans="1:6">
      <c r="A6460" s="50" t="s">
        <v>7659</v>
      </c>
      <c r="B6460" s="50"/>
      <c r="C6460" s="50"/>
      <c r="D6460" s="50"/>
      <c r="E6460" s="50" t="s">
        <v>1260</v>
      </c>
      <c r="F6460" s="50"/>
    </row>
    <row r="6461" spans="1:6">
      <c r="A6461" s="50" t="s">
        <v>7660</v>
      </c>
      <c r="B6461" s="50"/>
      <c r="C6461" s="50"/>
      <c r="D6461" s="50"/>
      <c r="E6461" s="50" t="s">
        <v>4081</v>
      </c>
      <c r="F6461" s="50"/>
    </row>
    <row r="6462" spans="1:6">
      <c r="A6462" s="50" t="s">
        <v>7661</v>
      </c>
      <c r="B6462" s="50"/>
      <c r="C6462" s="50"/>
      <c r="D6462" s="50"/>
      <c r="E6462" s="50" t="s">
        <v>2370</v>
      </c>
      <c r="F6462" s="50"/>
    </row>
    <row r="6463" spans="1:6">
      <c r="A6463" s="50" t="s">
        <v>7662</v>
      </c>
      <c r="B6463" s="50"/>
      <c r="C6463" s="50"/>
      <c r="D6463" s="50"/>
      <c r="E6463" s="50" t="s">
        <v>4081</v>
      </c>
      <c r="F6463" s="50"/>
    </row>
    <row r="6464" spans="1:6">
      <c r="A6464" s="50" t="s">
        <v>7663</v>
      </c>
      <c r="B6464" s="50"/>
      <c r="C6464" s="50"/>
      <c r="D6464" s="50"/>
      <c r="E6464" s="50" t="s">
        <v>1260</v>
      </c>
      <c r="F6464" s="50"/>
    </row>
    <row r="6465" spans="1:6">
      <c r="A6465" s="50" t="s">
        <v>7664</v>
      </c>
      <c r="B6465" s="50"/>
      <c r="C6465" s="50"/>
      <c r="D6465" s="50"/>
      <c r="E6465" s="50" t="s">
        <v>2632</v>
      </c>
      <c r="F6465" s="50"/>
    </row>
    <row r="6466" spans="1:6">
      <c r="A6466" s="50" t="s">
        <v>7665</v>
      </c>
      <c r="B6466" s="50"/>
      <c r="C6466" s="50"/>
      <c r="D6466" s="50"/>
      <c r="E6466" s="50" t="s">
        <v>2632</v>
      </c>
      <c r="F6466" s="50"/>
    </row>
    <row r="6467" spans="1:6">
      <c r="A6467" s="50" t="s">
        <v>7666</v>
      </c>
      <c r="B6467" s="50"/>
      <c r="C6467" s="50"/>
      <c r="D6467" s="50"/>
      <c r="E6467" s="50" t="s">
        <v>2632</v>
      </c>
      <c r="F6467" s="50"/>
    </row>
    <row r="6468" spans="1:6">
      <c r="A6468" s="50" t="s">
        <v>7667</v>
      </c>
      <c r="B6468" s="50"/>
      <c r="C6468" s="50"/>
      <c r="D6468" s="50"/>
      <c r="E6468" s="50" t="s">
        <v>3398</v>
      </c>
      <c r="F6468" s="50"/>
    </row>
    <row r="6469" spans="1:6">
      <c r="A6469" s="50" t="s">
        <v>7668</v>
      </c>
      <c r="B6469" s="50"/>
      <c r="C6469" s="50"/>
      <c r="D6469" s="50"/>
      <c r="E6469" s="50" t="s">
        <v>3398</v>
      </c>
      <c r="F6469" s="50"/>
    </row>
    <row r="6470" spans="1:6">
      <c r="A6470" s="50" t="s">
        <v>7669</v>
      </c>
      <c r="B6470" s="50"/>
      <c r="C6470" s="50"/>
      <c r="D6470" s="50"/>
      <c r="E6470" s="50" t="s">
        <v>2632</v>
      </c>
      <c r="F6470" s="50"/>
    </row>
    <row r="6471" spans="1:6">
      <c r="A6471" s="50" t="s">
        <v>7670</v>
      </c>
      <c r="B6471" s="50"/>
      <c r="C6471" s="50"/>
      <c r="D6471" s="50"/>
      <c r="E6471" s="50" t="s">
        <v>3398</v>
      </c>
      <c r="F6471" s="50"/>
    </row>
    <row r="6472" spans="1:6">
      <c r="A6472" s="50" t="s">
        <v>7671</v>
      </c>
      <c r="B6472" s="50"/>
      <c r="C6472" s="50"/>
      <c r="D6472" s="50"/>
      <c r="E6472" s="50" t="s">
        <v>4081</v>
      </c>
      <c r="F6472" s="50"/>
    </row>
    <row r="6473" spans="1:6">
      <c r="A6473" s="50" t="s">
        <v>7672</v>
      </c>
      <c r="B6473" s="50"/>
      <c r="C6473" s="50"/>
      <c r="D6473" s="50"/>
      <c r="E6473" s="50" t="s">
        <v>2632</v>
      </c>
      <c r="F6473" s="50"/>
    </row>
    <row r="6474" spans="1:6">
      <c r="A6474" s="50" t="s">
        <v>7673</v>
      </c>
      <c r="B6474" s="50"/>
      <c r="C6474" s="50"/>
      <c r="D6474" s="50"/>
      <c r="E6474" s="50" t="s">
        <v>3398</v>
      </c>
      <c r="F6474" s="50"/>
    </row>
    <row r="6475" spans="1:6">
      <c r="A6475" s="50" t="s">
        <v>7674</v>
      </c>
      <c r="B6475" s="50"/>
      <c r="C6475" s="50"/>
      <c r="D6475" s="50"/>
      <c r="E6475" s="50" t="s">
        <v>2632</v>
      </c>
      <c r="F6475" s="50"/>
    </row>
    <row r="6476" spans="1:6">
      <c r="A6476" s="50" t="s">
        <v>7675</v>
      </c>
      <c r="B6476" s="50"/>
      <c r="C6476" s="50"/>
      <c r="D6476" s="50"/>
      <c r="E6476" s="50" t="s">
        <v>2632</v>
      </c>
      <c r="F6476" s="50"/>
    </row>
    <row r="6477" spans="1:6">
      <c r="A6477" s="50" t="s">
        <v>7676</v>
      </c>
      <c r="B6477" s="50"/>
      <c r="C6477" s="50"/>
      <c r="D6477" s="50"/>
      <c r="E6477" s="50" t="s">
        <v>1260</v>
      </c>
      <c r="F6477" s="50"/>
    </row>
    <row r="6478" spans="1:6">
      <c r="A6478" s="50" t="s">
        <v>7677</v>
      </c>
      <c r="B6478" s="50"/>
      <c r="C6478" s="50"/>
      <c r="D6478" s="50"/>
      <c r="E6478" s="50" t="s">
        <v>2632</v>
      </c>
      <c r="F6478" s="50"/>
    </row>
    <row r="6479" spans="1:6">
      <c r="A6479" s="50" t="s">
        <v>7678</v>
      </c>
      <c r="B6479" s="50"/>
      <c r="C6479" s="50"/>
      <c r="D6479" s="50"/>
      <c r="E6479" s="50" t="s">
        <v>2632</v>
      </c>
      <c r="F6479" s="50"/>
    </row>
    <row r="6480" spans="1:6">
      <c r="A6480" s="50" t="s">
        <v>7679</v>
      </c>
      <c r="B6480" s="50"/>
      <c r="C6480" s="50"/>
      <c r="D6480" s="50"/>
      <c r="E6480" s="50" t="s">
        <v>2632</v>
      </c>
      <c r="F6480" s="50"/>
    </row>
    <row r="6481" spans="1:6">
      <c r="A6481" s="50" t="s">
        <v>7680</v>
      </c>
      <c r="B6481" s="50"/>
      <c r="C6481" s="50"/>
      <c r="D6481" s="50"/>
      <c r="E6481" s="50" t="s">
        <v>3398</v>
      </c>
      <c r="F6481" s="50"/>
    </row>
    <row r="6482" spans="1:6">
      <c r="A6482" s="50" t="s">
        <v>7681</v>
      </c>
      <c r="B6482" s="50"/>
      <c r="C6482" s="50"/>
      <c r="D6482" s="50"/>
      <c r="E6482" s="50" t="s">
        <v>2632</v>
      </c>
      <c r="F6482" s="50"/>
    </row>
    <row r="6483" spans="1:6">
      <c r="A6483" s="50" t="s">
        <v>7682</v>
      </c>
      <c r="B6483" s="50"/>
      <c r="C6483" s="50"/>
      <c r="D6483" s="50"/>
      <c r="E6483" s="50" t="s">
        <v>3398</v>
      </c>
      <c r="F6483" s="50"/>
    </row>
    <row r="6484" spans="1:6">
      <c r="A6484" s="50" t="s">
        <v>7683</v>
      </c>
      <c r="B6484" s="50"/>
      <c r="C6484" s="50"/>
      <c r="D6484" s="50"/>
      <c r="E6484" s="50" t="s">
        <v>3398</v>
      </c>
      <c r="F6484" s="50"/>
    </row>
    <row r="6485" spans="1:6">
      <c r="A6485" s="50" t="s">
        <v>7684</v>
      </c>
      <c r="B6485" s="50"/>
      <c r="C6485" s="50"/>
      <c r="D6485" s="50"/>
      <c r="E6485" s="50" t="s">
        <v>2632</v>
      </c>
      <c r="F6485" s="50"/>
    </row>
    <row r="6486" spans="1:6">
      <c r="A6486" s="50" t="s">
        <v>7685</v>
      </c>
      <c r="B6486" s="50"/>
      <c r="C6486" s="50"/>
      <c r="D6486" s="50"/>
      <c r="E6486" s="50" t="s">
        <v>1260</v>
      </c>
      <c r="F6486" s="50"/>
    </row>
    <row r="6487" spans="1:6">
      <c r="A6487" s="50" t="s">
        <v>7686</v>
      </c>
      <c r="B6487" s="50"/>
      <c r="C6487" s="50"/>
      <c r="D6487" s="50"/>
      <c r="E6487" s="50" t="s">
        <v>1260</v>
      </c>
      <c r="F6487" s="50"/>
    </row>
    <row r="6488" spans="1:6">
      <c r="A6488" s="50" t="s">
        <v>7687</v>
      </c>
      <c r="B6488" s="50"/>
      <c r="C6488" s="50"/>
      <c r="D6488" s="50"/>
      <c r="E6488" s="50" t="s">
        <v>1260</v>
      </c>
      <c r="F6488" s="50"/>
    </row>
    <row r="6489" spans="1:6">
      <c r="A6489" s="50" t="s">
        <v>7688</v>
      </c>
      <c r="B6489" s="50"/>
      <c r="C6489" s="50"/>
      <c r="D6489" s="50"/>
      <c r="E6489" s="50" t="s">
        <v>1260</v>
      </c>
      <c r="F6489" s="50"/>
    </row>
    <row r="6490" spans="1:6">
      <c r="A6490" s="50" t="s">
        <v>7689</v>
      </c>
      <c r="B6490" s="50"/>
      <c r="C6490" s="50"/>
      <c r="D6490" s="50"/>
      <c r="E6490" s="50" t="s">
        <v>1260</v>
      </c>
      <c r="F6490" s="50"/>
    </row>
    <row r="6491" spans="1:6">
      <c r="A6491" s="50" t="s">
        <v>7690</v>
      </c>
      <c r="B6491" s="50"/>
      <c r="C6491" s="50"/>
      <c r="D6491" s="50"/>
      <c r="E6491" s="50" t="s">
        <v>1260</v>
      </c>
      <c r="F6491" s="50"/>
    </row>
    <row r="6492" spans="1:6">
      <c r="A6492" s="50" t="s">
        <v>7691</v>
      </c>
      <c r="B6492" s="50"/>
      <c r="C6492" s="50"/>
      <c r="D6492" s="50"/>
      <c r="E6492" s="50" t="s">
        <v>1301</v>
      </c>
      <c r="F6492" s="50"/>
    </row>
    <row r="6493" spans="1:6">
      <c r="A6493" s="50" t="s">
        <v>7692</v>
      </c>
      <c r="B6493" s="50"/>
      <c r="C6493" s="50"/>
      <c r="D6493" s="50"/>
      <c r="E6493" s="50" t="s">
        <v>3398</v>
      </c>
      <c r="F6493" s="50"/>
    </row>
    <row r="6494" spans="1:6">
      <c r="A6494" s="50" t="s">
        <v>7693</v>
      </c>
      <c r="B6494" s="50"/>
      <c r="C6494" s="50"/>
      <c r="D6494" s="50"/>
      <c r="E6494" s="50" t="s">
        <v>3398</v>
      </c>
      <c r="F6494" s="50"/>
    </row>
    <row r="6495" spans="1:6">
      <c r="A6495" s="50" t="s">
        <v>7694</v>
      </c>
      <c r="B6495" s="50"/>
      <c r="C6495" s="50"/>
      <c r="D6495" s="50"/>
      <c r="E6495" s="50" t="s">
        <v>3398</v>
      </c>
      <c r="F6495" s="50"/>
    </row>
    <row r="6496" spans="1:6">
      <c r="A6496" s="50" t="s">
        <v>7695</v>
      </c>
      <c r="B6496" s="50"/>
      <c r="C6496" s="50"/>
      <c r="D6496" s="50"/>
      <c r="E6496" s="50" t="s">
        <v>2632</v>
      </c>
      <c r="F6496" s="50"/>
    </row>
    <row r="6497" spans="1:6">
      <c r="A6497" s="50" t="s">
        <v>7696</v>
      </c>
      <c r="B6497" s="50"/>
      <c r="C6497" s="50"/>
      <c r="D6497" s="50"/>
      <c r="E6497" s="50" t="s">
        <v>3398</v>
      </c>
      <c r="F6497" s="50"/>
    </row>
    <row r="6498" spans="1:6">
      <c r="A6498" s="50" t="s">
        <v>7697</v>
      </c>
      <c r="B6498" s="50"/>
      <c r="C6498" s="50"/>
      <c r="D6498" s="50"/>
      <c r="E6498" s="50" t="s">
        <v>3398</v>
      </c>
      <c r="F6498" s="50"/>
    </row>
    <row r="6499" spans="1:6">
      <c r="A6499" s="50" t="s">
        <v>7698</v>
      </c>
      <c r="B6499" s="50"/>
      <c r="C6499" s="50"/>
      <c r="D6499" s="50"/>
      <c r="E6499" s="50" t="s">
        <v>1260</v>
      </c>
      <c r="F6499" s="50"/>
    </row>
    <row r="6500" spans="1:6">
      <c r="A6500" s="50" t="s">
        <v>7699</v>
      </c>
      <c r="B6500" s="50"/>
      <c r="C6500" s="50"/>
      <c r="D6500" s="50"/>
      <c r="E6500" s="50" t="s">
        <v>1260</v>
      </c>
      <c r="F6500" s="50"/>
    </row>
    <row r="6501" spans="1:6">
      <c r="A6501" s="50" t="s">
        <v>7700</v>
      </c>
      <c r="B6501" s="50"/>
      <c r="C6501" s="50"/>
      <c r="D6501" s="50"/>
      <c r="E6501" s="50" t="s">
        <v>1260</v>
      </c>
      <c r="F6501" s="50"/>
    </row>
    <row r="6502" spans="1:6">
      <c r="A6502" s="50" t="s">
        <v>7701</v>
      </c>
      <c r="B6502" s="50"/>
      <c r="C6502" s="50"/>
      <c r="D6502" s="50"/>
      <c r="E6502" s="50" t="s">
        <v>1260</v>
      </c>
      <c r="F6502" s="50"/>
    </row>
    <row r="6503" spans="1:6">
      <c r="A6503" s="50" t="s">
        <v>7702</v>
      </c>
      <c r="B6503" s="50"/>
      <c r="C6503" s="50"/>
      <c r="D6503" s="50"/>
      <c r="E6503" s="50" t="s">
        <v>1260</v>
      </c>
      <c r="F6503" s="50"/>
    </row>
    <row r="6504" spans="1:6">
      <c r="A6504" s="50" t="s">
        <v>7703</v>
      </c>
      <c r="B6504" s="50"/>
      <c r="C6504" s="50"/>
      <c r="D6504" s="50"/>
      <c r="E6504" s="50" t="s">
        <v>1260</v>
      </c>
      <c r="F6504" s="50"/>
    </row>
    <row r="6505" spans="1:6">
      <c r="A6505" s="50" t="s">
        <v>7704</v>
      </c>
      <c r="B6505" s="50"/>
      <c r="C6505" s="50"/>
      <c r="D6505" s="50"/>
      <c r="E6505" s="50" t="s">
        <v>3398</v>
      </c>
      <c r="F6505" s="50"/>
    </row>
    <row r="6506" spans="1:6">
      <c r="A6506" s="50" t="s">
        <v>7705</v>
      </c>
      <c r="B6506" s="50"/>
      <c r="C6506" s="50"/>
      <c r="D6506" s="50"/>
      <c r="E6506" s="50" t="s">
        <v>3398</v>
      </c>
      <c r="F6506" s="50"/>
    </row>
    <row r="6507" spans="1:6">
      <c r="A6507" s="50" t="s">
        <v>7706</v>
      </c>
      <c r="B6507" s="50"/>
      <c r="C6507" s="50"/>
      <c r="D6507" s="50"/>
      <c r="E6507" s="50" t="s">
        <v>3398</v>
      </c>
      <c r="F6507" s="50"/>
    </row>
    <row r="6508" spans="1:6">
      <c r="A6508" s="50" t="s">
        <v>7707</v>
      </c>
      <c r="B6508" s="50"/>
      <c r="C6508" s="50"/>
      <c r="D6508" s="50"/>
      <c r="E6508" s="50" t="s">
        <v>1260</v>
      </c>
      <c r="F6508" s="50"/>
    </row>
    <row r="6509" spans="1:6">
      <c r="A6509" s="50" t="s">
        <v>7708</v>
      </c>
      <c r="B6509" s="50"/>
      <c r="C6509" s="50"/>
      <c r="D6509" s="50"/>
      <c r="E6509" s="50" t="s">
        <v>1260</v>
      </c>
      <c r="F6509" s="50"/>
    </row>
    <row r="6510" spans="1:6">
      <c r="A6510" s="50" t="s">
        <v>7709</v>
      </c>
      <c r="B6510" s="50"/>
      <c r="C6510" s="50"/>
      <c r="D6510" s="50"/>
      <c r="E6510" s="50" t="s">
        <v>1260</v>
      </c>
      <c r="F6510" s="50"/>
    </row>
    <row r="6511" spans="1:6">
      <c r="A6511" s="50" t="s">
        <v>7710</v>
      </c>
      <c r="B6511" s="50"/>
      <c r="C6511" s="50"/>
      <c r="D6511" s="50"/>
      <c r="E6511" s="50" t="s">
        <v>1260</v>
      </c>
      <c r="F6511" s="50"/>
    </row>
    <row r="6512" spans="1:6">
      <c r="A6512" s="50" t="s">
        <v>7711</v>
      </c>
      <c r="B6512" s="50"/>
      <c r="C6512" s="50"/>
      <c r="D6512" s="50"/>
      <c r="E6512" s="50" t="s">
        <v>1260</v>
      </c>
      <c r="F6512" s="50"/>
    </row>
    <row r="6513" spans="1:6">
      <c r="A6513" s="50" t="s">
        <v>7712</v>
      </c>
      <c r="B6513" s="50"/>
      <c r="C6513" s="50"/>
      <c r="D6513" s="50"/>
      <c r="E6513" s="50" t="s">
        <v>3398</v>
      </c>
      <c r="F6513" s="50"/>
    </row>
    <row r="6514" spans="1:6">
      <c r="A6514" s="50" t="s">
        <v>7713</v>
      </c>
      <c r="B6514" s="50"/>
      <c r="C6514" s="50"/>
      <c r="D6514" s="50"/>
      <c r="E6514" s="50" t="s">
        <v>1260</v>
      </c>
      <c r="F6514" s="50"/>
    </row>
    <row r="6515" spans="1:6">
      <c r="A6515" s="50" t="s">
        <v>7714</v>
      </c>
      <c r="B6515" s="50"/>
      <c r="C6515" s="50"/>
      <c r="D6515" s="50"/>
      <c r="E6515" s="50" t="s">
        <v>1260</v>
      </c>
      <c r="F6515" s="50"/>
    </row>
    <row r="6516" spans="1:6">
      <c r="A6516" s="50" t="s">
        <v>7715</v>
      </c>
      <c r="B6516" s="50"/>
      <c r="C6516" s="50"/>
      <c r="D6516" s="50"/>
      <c r="E6516" s="50" t="s">
        <v>1260</v>
      </c>
      <c r="F6516" s="50"/>
    </row>
    <row r="6517" spans="1:6">
      <c r="A6517" s="50" t="s">
        <v>7716</v>
      </c>
      <c r="B6517" s="50"/>
      <c r="C6517" s="50"/>
      <c r="D6517" s="50"/>
      <c r="E6517" s="50" t="s">
        <v>1260</v>
      </c>
      <c r="F6517" s="50"/>
    </row>
    <row r="6518" spans="1:6">
      <c r="A6518" s="50" t="s">
        <v>7717</v>
      </c>
      <c r="B6518" s="50"/>
      <c r="C6518" s="50"/>
      <c r="D6518" s="50"/>
      <c r="E6518" s="50" t="s">
        <v>2370</v>
      </c>
      <c r="F6518" s="50"/>
    </row>
    <row r="6519" spans="1:6">
      <c r="A6519" s="50" t="s">
        <v>7718</v>
      </c>
      <c r="B6519" s="50"/>
      <c r="C6519" s="50"/>
      <c r="D6519" s="50"/>
      <c r="E6519" s="50" t="s">
        <v>2370</v>
      </c>
      <c r="F6519" s="50"/>
    </row>
    <row r="6520" spans="1:6">
      <c r="A6520" s="50" t="s">
        <v>7719</v>
      </c>
      <c r="B6520" s="50"/>
      <c r="C6520" s="50"/>
      <c r="D6520" s="50"/>
      <c r="E6520" s="50" t="s">
        <v>2370</v>
      </c>
      <c r="F6520" s="50"/>
    </row>
    <row r="6521" spans="1:6">
      <c r="A6521" s="50" t="s">
        <v>7720</v>
      </c>
      <c r="B6521" s="50"/>
      <c r="C6521" s="50"/>
      <c r="D6521" s="50"/>
      <c r="E6521" s="50" t="s">
        <v>2370</v>
      </c>
      <c r="F6521" s="50"/>
    </row>
    <row r="6522" spans="1:6">
      <c r="A6522" s="50" t="s">
        <v>7721</v>
      </c>
      <c r="B6522" s="50"/>
      <c r="C6522" s="50"/>
      <c r="D6522" s="50"/>
      <c r="E6522" s="50" t="s">
        <v>2370</v>
      </c>
      <c r="F6522" s="50"/>
    </row>
    <row r="6523" spans="1:6">
      <c r="A6523" s="50" t="s">
        <v>7722</v>
      </c>
      <c r="B6523" s="50"/>
      <c r="C6523" s="50"/>
      <c r="D6523" s="50"/>
      <c r="E6523" s="50" t="s">
        <v>2370</v>
      </c>
      <c r="F6523" s="50"/>
    </row>
    <row r="6524" spans="1:6">
      <c r="A6524" s="50" t="s">
        <v>7723</v>
      </c>
      <c r="B6524" s="50"/>
      <c r="C6524" s="50"/>
      <c r="D6524" s="50"/>
      <c r="E6524" s="50" t="s">
        <v>2632</v>
      </c>
      <c r="F6524" s="50"/>
    </row>
    <row r="6525" spans="1:6">
      <c r="A6525" s="50" t="s">
        <v>7724</v>
      </c>
      <c r="B6525" s="50"/>
      <c r="C6525" s="50"/>
      <c r="D6525" s="50"/>
      <c r="E6525" s="50" t="s">
        <v>2370</v>
      </c>
      <c r="F6525" s="50"/>
    </row>
    <row r="6526" spans="1:6">
      <c r="A6526" s="50" t="s">
        <v>7725</v>
      </c>
      <c r="B6526" s="50"/>
      <c r="C6526" s="50"/>
      <c r="D6526" s="50"/>
      <c r="E6526" s="50" t="s">
        <v>2370</v>
      </c>
      <c r="F6526" s="50"/>
    </row>
    <row r="6527" spans="1:6">
      <c r="A6527" s="50" t="s">
        <v>7726</v>
      </c>
      <c r="B6527" s="50"/>
      <c r="C6527" s="50"/>
      <c r="D6527" s="50"/>
      <c r="E6527" s="50" t="s">
        <v>2370</v>
      </c>
      <c r="F6527" s="50"/>
    </row>
    <row r="6528" spans="1:6">
      <c r="A6528" s="50" t="s">
        <v>7727</v>
      </c>
      <c r="B6528" s="50"/>
      <c r="C6528" s="50"/>
      <c r="D6528" s="50"/>
      <c r="E6528" s="50" t="s">
        <v>2370</v>
      </c>
      <c r="F6528" s="50"/>
    </row>
    <row r="6529" spans="1:6">
      <c r="A6529" s="50" t="s">
        <v>7728</v>
      </c>
      <c r="B6529" s="50"/>
      <c r="C6529" s="50"/>
      <c r="D6529" s="50"/>
      <c r="E6529" s="50" t="s">
        <v>2370</v>
      </c>
      <c r="F6529" s="50"/>
    </row>
    <row r="6530" spans="1:6">
      <c r="A6530" s="50" t="s">
        <v>7729</v>
      </c>
      <c r="B6530" s="50"/>
      <c r="C6530" s="50"/>
      <c r="D6530" s="50"/>
      <c r="E6530" s="50" t="s">
        <v>2370</v>
      </c>
      <c r="F6530" s="50"/>
    </row>
    <row r="6531" spans="1:6">
      <c r="A6531" s="50" t="s">
        <v>7730</v>
      </c>
      <c r="B6531" s="50"/>
      <c r="C6531" s="50"/>
      <c r="D6531" s="50"/>
      <c r="E6531" s="50" t="s">
        <v>2370</v>
      </c>
      <c r="F6531" s="50"/>
    </row>
    <row r="6532" spans="1:6">
      <c r="A6532" s="50" t="s">
        <v>7731</v>
      </c>
      <c r="B6532" s="50"/>
      <c r="C6532" s="50"/>
      <c r="D6532" s="50"/>
      <c r="E6532" s="50" t="s">
        <v>2370</v>
      </c>
      <c r="F6532" s="50"/>
    </row>
    <row r="6533" spans="1:6">
      <c r="A6533" s="50" t="s">
        <v>7732</v>
      </c>
      <c r="B6533" s="50"/>
      <c r="C6533" s="50"/>
      <c r="D6533" s="50"/>
      <c r="E6533" s="50" t="s">
        <v>2370</v>
      </c>
      <c r="F6533" s="50"/>
    </row>
    <row r="6534" spans="1:6">
      <c r="A6534" s="50" t="s">
        <v>7733</v>
      </c>
      <c r="B6534" s="50"/>
      <c r="C6534" s="50"/>
      <c r="D6534" s="50"/>
      <c r="E6534" s="50" t="s">
        <v>2370</v>
      </c>
      <c r="F6534" s="50"/>
    </row>
    <row r="6535" spans="1:6">
      <c r="A6535" s="50" t="s">
        <v>7734</v>
      </c>
      <c r="B6535" s="50"/>
      <c r="C6535" s="50"/>
      <c r="D6535" s="50"/>
      <c r="E6535" s="50" t="s">
        <v>2370</v>
      </c>
      <c r="F6535" s="50"/>
    </row>
    <row r="6536" spans="1:6">
      <c r="A6536" s="50" t="s">
        <v>7735</v>
      </c>
      <c r="B6536" s="50"/>
      <c r="C6536" s="50"/>
      <c r="D6536" s="50"/>
      <c r="E6536" s="50" t="s">
        <v>2370</v>
      </c>
      <c r="F6536" s="50"/>
    </row>
    <row r="6537" spans="1:6">
      <c r="A6537" s="50" t="s">
        <v>7736</v>
      </c>
      <c r="B6537" s="50"/>
      <c r="C6537" s="50"/>
      <c r="D6537" s="50"/>
      <c r="E6537" s="50" t="s">
        <v>2370</v>
      </c>
      <c r="F6537" s="50"/>
    </row>
    <row r="6538" spans="1:6">
      <c r="A6538" s="50" t="s">
        <v>7737</v>
      </c>
      <c r="B6538" s="50"/>
      <c r="C6538" s="50"/>
      <c r="D6538" s="50"/>
      <c r="E6538" s="50" t="s">
        <v>2370</v>
      </c>
      <c r="F6538" s="50"/>
    </row>
    <row r="6539" spans="1:6">
      <c r="A6539" s="50" t="s">
        <v>7738</v>
      </c>
      <c r="B6539" s="50"/>
      <c r="C6539" s="50"/>
      <c r="D6539" s="50"/>
      <c r="E6539" s="50" t="s">
        <v>2370</v>
      </c>
      <c r="F6539" s="50"/>
    </row>
    <row r="6540" spans="1:6">
      <c r="A6540" s="50" t="s">
        <v>7739</v>
      </c>
      <c r="B6540" s="50"/>
      <c r="C6540" s="50"/>
      <c r="D6540" s="50"/>
      <c r="E6540" s="50" t="s">
        <v>2370</v>
      </c>
      <c r="F6540" s="50"/>
    </row>
    <row r="6541" spans="1:6">
      <c r="A6541" s="50" t="s">
        <v>7740</v>
      </c>
      <c r="B6541" s="50"/>
      <c r="C6541" s="50"/>
      <c r="D6541" s="50"/>
      <c r="E6541" s="50" t="s">
        <v>2370</v>
      </c>
      <c r="F6541" s="50"/>
    </row>
    <row r="6542" spans="1:6">
      <c r="A6542" s="50" t="s">
        <v>7741</v>
      </c>
      <c r="B6542" s="50"/>
      <c r="C6542" s="50"/>
      <c r="D6542" s="50"/>
      <c r="E6542" s="50" t="s">
        <v>2370</v>
      </c>
      <c r="F6542" s="50"/>
    </row>
    <row r="6543" spans="1:6">
      <c r="A6543" s="50" t="s">
        <v>7742</v>
      </c>
      <c r="B6543" s="50"/>
      <c r="C6543" s="50"/>
      <c r="D6543" s="50"/>
      <c r="E6543" s="50" t="s">
        <v>2370</v>
      </c>
      <c r="F6543" s="50"/>
    </row>
    <row r="6544" spans="1:6">
      <c r="A6544" s="50" t="s">
        <v>7743</v>
      </c>
      <c r="B6544" s="50"/>
      <c r="C6544" s="50"/>
      <c r="D6544" s="50"/>
      <c r="E6544" s="50" t="s">
        <v>2370</v>
      </c>
      <c r="F6544" s="50"/>
    </row>
    <row r="6545" spans="1:6">
      <c r="A6545" s="50" t="s">
        <v>7744</v>
      </c>
      <c r="B6545" s="50"/>
      <c r="C6545" s="50"/>
      <c r="D6545" s="50"/>
      <c r="E6545" s="50" t="s">
        <v>2370</v>
      </c>
      <c r="F6545" s="50"/>
    </row>
    <row r="6546" spans="1:6">
      <c r="A6546" s="50" t="s">
        <v>7745</v>
      </c>
      <c r="B6546" s="50"/>
      <c r="C6546" s="50"/>
      <c r="D6546" s="50"/>
      <c r="E6546" s="50" t="s">
        <v>2632</v>
      </c>
      <c r="F6546" s="50"/>
    </row>
    <row r="6547" spans="1:6">
      <c r="A6547" s="50" t="s">
        <v>7746</v>
      </c>
      <c r="B6547" s="50"/>
      <c r="C6547" s="50"/>
      <c r="D6547" s="50"/>
      <c r="E6547" s="50" t="s">
        <v>2370</v>
      </c>
      <c r="F6547" s="50"/>
    </row>
    <row r="6548" spans="1:6">
      <c r="A6548" s="50" t="s">
        <v>7747</v>
      </c>
      <c r="B6548" s="50"/>
      <c r="C6548" s="50"/>
      <c r="D6548" s="50"/>
      <c r="E6548" s="50" t="s">
        <v>2370</v>
      </c>
      <c r="F6548" s="50"/>
    </row>
    <row r="6549" spans="1:6">
      <c r="A6549" s="50" t="s">
        <v>7748</v>
      </c>
      <c r="B6549" s="50"/>
      <c r="C6549" s="50"/>
      <c r="D6549" s="50"/>
      <c r="E6549" s="50" t="s">
        <v>2370</v>
      </c>
      <c r="F6549" s="50"/>
    </row>
    <row r="6550" spans="1:6">
      <c r="A6550" s="50" t="s">
        <v>7749</v>
      </c>
      <c r="B6550" s="50"/>
      <c r="C6550" s="50"/>
      <c r="D6550" s="50"/>
      <c r="E6550" s="50" t="s">
        <v>2370</v>
      </c>
      <c r="F6550" s="50"/>
    </row>
    <row r="6551" spans="1:6">
      <c r="A6551" s="50" t="s">
        <v>7750</v>
      </c>
      <c r="B6551" s="50"/>
      <c r="C6551" s="50"/>
      <c r="D6551" s="50"/>
      <c r="E6551" s="50" t="s">
        <v>2370</v>
      </c>
      <c r="F6551" s="50"/>
    </row>
    <row r="6552" spans="1:6">
      <c r="A6552" s="50" t="s">
        <v>7751</v>
      </c>
      <c r="B6552" s="50"/>
      <c r="C6552" s="50"/>
      <c r="D6552" s="50"/>
      <c r="E6552" s="50" t="s">
        <v>2370</v>
      </c>
      <c r="F6552" s="50"/>
    </row>
    <row r="6553" spans="1:6">
      <c r="A6553" s="50" t="s">
        <v>7752</v>
      </c>
      <c r="B6553" s="50"/>
      <c r="C6553" s="50"/>
      <c r="D6553" s="50"/>
      <c r="E6553" s="50" t="s">
        <v>2370</v>
      </c>
      <c r="F6553" s="50"/>
    </row>
    <row r="6554" spans="1:6">
      <c r="A6554" s="50" t="s">
        <v>7753</v>
      </c>
      <c r="B6554" s="50"/>
      <c r="C6554" s="50"/>
      <c r="D6554" s="50"/>
      <c r="E6554" s="50" t="s">
        <v>2370</v>
      </c>
      <c r="F6554" s="50"/>
    </row>
    <row r="6555" spans="1:6">
      <c r="A6555" s="50" t="s">
        <v>7754</v>
      </c>
      <c r="B6555" s="50"/>
      <c r="C6555" s="50"/>
      <c r="D6555" s="50"/>
      <c r="E6555" s="50" t="s">
        <v>5018</v>
      </c>
      <c r="F6555" s="50"/>
    </row>
    <row r="6556" spans="1:6">
      <c r="A6556" s="50" t="s">
        <v>7755</v>
      </c>
      <c r="B6556" s="50"/>
      <c r="C6556" s="50"/>
      <c r="D6556" s="50"/>
      <c r="E6556" s="50" t="s">
        <v>5018</v>
      </c>
      <c r="F6556" s="50"/>
    </row>
    <row r="6557" spans="1:6">
      <c r="A6557" s="50" t="s">
        <v>7756</v>
      </c>
      <c r="B6557" s="50"/>
      <c r="C6557" s="50"/>
      <c r="D6557" s="50"/>
      <c r="E6557" s="50" t="s">
        <v>5018</v>
      </c>
      <c r="F6557" s="50"/>
    </row>
    <row r="6558" spans="1:6">
      <c r="A6558" s="50" t="s">
        <v>7757</v>
      </c>
      <c r="B6558" s="50"/>
      <c r="C6558" s="50"/>
      <c r="D6558" s="50"/>
      <c r="E6558" s="50" t="s">
        <v>5018</v>
      </c>
      <c r="F6558" s="50"/>
    </row>
    <row r="6559" spans="1:6">
      <c r="A6559" s="50" t="s">
        <v>7758</v>
      </c>
      <c r="B6559" s="50"/>
      <c r="C6559" s="50"/>
      <c r="D6559" s="50"/>
      <c r="E6559" s="50" t="s">
        <v>5018</v>
      </c>
      <c r="F6559" s="50"/>
    </row>
    <row r="6560" spans="1:6">
      <c r="A6560" s="50" t="s">
        <v>7759</v>
      </c>
      <c r="B6560" s="50"/>
      <c r="C6560" s="50"/>
      <c r="D6560" s="50"/>
      <c r="E6560" s="50" t="s">
        <v>5018</v>
      </c>
      <c r="F6560" s="50"/>
    </row>
    <row r="6561" spans="1:6">
      <c r="A6561" s="50" t="s">
        <v>7760</v>
      </c>
      <c r="B6561" s="50"/>
      <c r="C6561" s="50"/>
      <c r="D6561" s="50"/>
      <c r="E6561" s="50" t="s">
        <v>5018</v>
      </c>
      <c r="F6561" s="50"/>
    </row>
    <row r="6562" spans="1:6">
      <c r="A6562" s="50" t="s">
        <v>7761</v>
      </c>
      <c r="B6562" s="50"/>
      <c r="C6562" s="50"/>
      <c r="D6562" s="50"/>
      <c r="E6562" s="50" t="s">
        <v>5018</v>
      </c>
      <c r="F6562" s="50"/>
    </row>
    <row r="6563" spans="1:6">
      <c r="A6563" s="50" t="s">
        <v>7762</v>
      </c>
      <c r="B6563" s="50"/>
      <c r="C6563" s="50"/>
      <c r="D6563" s="50"/>
      <c r="E6563" s="50" t="s">
        <v>5018</v>
      </c>
      <c r="F6563" s="50"/>
    </row>
    <row r="6564" spans="1:6">
      <c r="A6564" s="50" t="s">
        <v>7763</v>
      </c>
      <c r="B6564" s="50"/>
      <c r="C6564" s="50"/>
      <c r="D6564" s="50"/>
      <c r="E6564" s="50" t="s">
        <v>5018</v>
      </c>
      <c r="F6564" s="50"/>
    </row>
    <row r="6565" spans="1:6">
      <c r="A6565" s="50" t="s">
        <v>7764</v>
      </c>
      <c r="B6565" s="50"/>
      <c r="C6565" s="50"/>
      <c r="D6565" s="50"/>
      <c r="E6565" s="50" t="s">
        <v>5018</v>
      </c>
      <c r="F6565" s="50"/>
    </row>
    <row r="6566" spans="1:6">
      <c r="A6566" s="50" t="s">
        <v>7765</v>
      </c>
      <c r="B6566" s="50"/>
      <c r="C6566" s="50"/>
      <c r="D6566" s="50"/>
      <c r="E6566" s="50" t="s">
        <v>5018</v>
      </c>
      <c r="F6566" s="50"/>
    </row>
    <row r="6567" spans="1:6">
      <c r="A6567" s="50" t="s">
        <v>7766</v>
      </c>
      <c r="B6567" s="50"/>
      <c r="C6567" s="50"/>
      <c r="D6567" s="50"/>
      <c r="E6567" s="50" t="s">
        <v>5018</v>
      </c>
      <c r="F6567" s="50"/>
    </row>
    <row r="6568" spans="1:6">
      <c r="A6568" s="50" t="s">
        <v>7767</v>
      </c>
      <c r="B6568" s="50"/>
      <c r="C6568" s="50"/>
      <c r="D6568" s="50"/>
      <c r="E6568" s="50" t="s">
        <v>5018</v>
      </c>
      <c r="F6568" s="50"/>
    </row>
    <row r="6569" spans="1:6">
      <c r="A6569" s="50" t="s">
        <v>7768</v>
      </c>
      <c r="B6569" s="50"/>
      <c r="C6569" s="50"/>
      <c r="D6569" s="50"/>
      <c r="E6569" s="50" t="s">
        <v>5018</v>
      </c>
      <c r="F6569" s="50"/>
    </row>
    <row r="6570" spans="1:6">
      <c r="A6570" s="50" t="s">
        <v>7769</v>
      </c>
      <c r="B6570" s="50"/>
      <c r="C6570" s="50"/>
      <c r="D6570" s="50"/>
      <c r="E6570" s="50" t="s">
        <v>5018</v>
      </c>
      <c r="F6570" s="50"/>
    </row>
    <row r="6571" spans="1:6">
      <c r="A6571" s="50" t="s">
        <v>7770</v>
      </c>
      <c r="B6571" s="50"/>
      <c r="C6571" s="50"/>
      <c r="D6571" s="50"/>
      <c r="E6571" s="50" t="s">
        <v>5018</v>
      </c>
      <c r="F6571" s="50"/>
    </row>
    <row r="6572" spans="1:6">
      <c r="A6572" s="50" t="s">
        <v>7771</v>
      </c>
      <c r="B6572" s="50"/>
      <c r="C6572" s="50"/>
      <c r="D6572" s="50"/>
      <c r="E6572" s="50" t="s">
        <v>5018</v>
      </c>
      <c r="F6572" s="50"/>
    </row>
    <row r="6573" spans="1:6">
      <c r="A6573" s="50" t="s">
        <v>7772</v>
      </c>
      <c r="B6573" s="50"/>
      <c r="C6573" s="50"/>
      <c r="D6573" s="50"/>
      <c r="E6573" s="50" t="s">
        <v>5018</v>
      </c>
      <c r="F6573" s="50"/>
    </row>
    <row r="6574" spans="1:6">
      <c r="A6574" s="50" t="s">
        <v>7773</v>
      </c>
      <c r="B6574" s="50"/>
      <c r="C6574" s="50"/>
      <c r="D6574" s="50"/>
      <c r="E6574" s="50" t="s">
        <v>5018</v>
      </c>
      <c r="F6574" s="50"/>
    </row>
    <row r="6575" spans="1:6">
      <c r="A6575" s="50" t="s">
        <v>7774</v>
      </c>
      <c r="B6575" s="50"/>
      <c r="C6575" s="50"/>
      <c r="D6575" s="50"/>
      <c r="E6575" s="50" t="s">
        <v>5018</v>
      </c>
      <c r="F6575" s="50"/>
    </row>
    <row r="6576" spans="1:6">
      <c r="A6576" s="50" t="s">
        <v>7775</v>
      </c>
      <c r="B6576" s="50"/>
      <c r="C6576" s="50"/>
      <c r="D6576" s="50"/>
      <c r="E6576" s="50" t="s">
        <v>5018</v>
      </c>
      <c r="F6576" s="50"/>
    </row>
    <row r="6577" spans="1:6">
      <c r="A6577" s="50" t="s">
        <v>7776</v>
      </c>
      <c r="B6577" s="50"/>
      <c r="C6577" s="50"/>
      <c r="D6577" s="50"/>
      <c r="E6577" s="50" t="s">
        <v>5018</v>
      </c>
      <c r="F6577" s="50"/>
    </row>
    <row r="6578" spans="1:6">
      <c r="A6578" s="50" t="s">
        <v>7777</v>
      </c>
      <c r="B6578" s="50"/>
      <c r="C6578" s="50"/>
      <c r="D6578" s="50"/>
      <c r="E6578" s="50" t="s">
        <v>5018</v>
      </c>
      <c r="F6578" s="50"/>
    </row>
    <row r="6579" spans="1:6">
      <c r="A6579" s="50" t="s">
        <v>7778</v>
      </c>
      <c r="B6579" s="50"/>
      <c r="C6579" s="50"/>
      <c r="D6579" s="50"/>
      <c r="E6579" s="50" t="s">
        <v>5018</v>
      </c>
      <c r="F6579" s="50"/>
    </row>
    <row r="6580" spans="1:6">
      <c r="A6580" s="50" t="s">
        <v>7779</v>
      </c>
      <c r="B6580" s="50"/>
      <c r="C6580" s="50"/>
      <c r="D6580" s="50"/>
      <c r="E6580" s="50" t="s">
        <v>5018</v>
      </c>
      <c r="F6580" s="50"/>
    </row>
    <row r="6581" spans="1:6">
      <c r="A6581" s="50" t="s">
        <v>7780</v>
      </c>
      <c r="B6581" s="50"/>
      <c r="C6581" s="50"/>
      <c r="D6581" s="50"/>
      <c r="E6581" s="50" t="s">
        <v>5018</v>
      </c>
      <c r="F6581" s="50"/>
    </row>
    <row r="6582" spans="1:6">
      <c r="A6582" s="50" t="s">
        <v>7781</v>
      </c>
      <c r="B6582" s="50"/>
      <c r="C6582" s="50"/>
      <c r="D6582" s="50"/>
      <c r="E6582" s="50" t="s">
        <v>5018</v>
      </c>
      <c r="F6582" s="50"/>
    </row>
    <row r="6583" spans="1:6">
      <c r="A6583" s="50" t="s">
        <v>7782</v>
      </c>
      <c r="B6583" s="50"/>
      <c r="C6583" s="50"/>
      <c r="D6583" s="50"/>
      <c r="E6583" s="50" t="s">
        <v>5018</v>
      </c>
      <c r="F6583" s="50"/>
    </row>
    <row r="6584" spans="1:6">
      <c r="A6584" s="50" t="s">
        <v>7783</v>
      </c>
      <c r="B6584" s="50"/>
      <c r="C6584" s="50"/>
      <c r="D6584" s="50"/>
      <c r="E6584" s="50" t="s">
        <v>5018</v>
      </c>
      <c r="F6584" s="50"/>
    </row>
    <row r="6585" spans="1:6">
      <c r="A6585" s="50" t="s">
        <v>7784</v>
      </c>
      <c r="B6585" s="50"/>
      <c r="C6585" s="50"/>
      <c r="D6585" s="50"/>
      <c r="E6585" s="50" t="s">
        <v>5018</v>
      </c>
      <c r="F6585" s="50"/>
    </row>
    <row r="6586" spans="1:6">
      <c r="A6586" s="50" t="s">
        <v>7785</v>
      </c>
      <c r="B6586" s="50"/>
      <c r="C6586" s="50"/>
      <c r="D6586" s="50"/>
      <c r="E6586" s="50" t="s">
        <v>5018</v>
      </c>
      <c r="F6586" s="50"/>
    </row>
    <row r="6587" spans="1:6">
      <c r="A6587" s="50" t="s">
        <v>7786</v>
      </c>
      <c r="B6587" s="50"/>
      <c r="C6587" s="50"/>
      <c r="D6587" s="50"/>
      <c r="E6587" s="50" t="s">
        <v>5018</v>
      </c>
      <c r="F6587" s="50"/>
    </row>
    <row r="6588" spans="1:6">
      <c r="A6588" s="50" t="s">
        <v>7787</v>
      </c>
      <c r="B6588" s="50"/>
      <c r="C6588" s="50"/>
      <c r="D6588" s="50"/>
      <c r="E6588" s="50" t="s">
        <v>5018</v>
      </c>
      <c r="F6588" s="50"/>
    </row>
    <row r="6589" spans="1:6">
      <c r="A6589" s="50" t="s">
        <v>7788</v>
      </c>
      <c r="B6589" s="50"/>
      <c r="C6589" s="50"/>
      <c r="D6589" s="50"/>
      <c r="E6589" s="50" t="s">
        <v>5018</v>
      </c>
      <c r="F6589" s="50"/>
    </row>
    <row r="6590" spans="1:6">
      <c r="A6590" s="50" t="s">
        <v>7789</v>
      </c>
      <c r="B6590" s="50"/>
      <c r="C6590" s="50"/>
      <c r="D6590" s="50"/>
      <c r="E6590" s="50" t="s">
        <v>5018</v>
      </c>
      <c r="F6590" s="50"/>
    </row>
    <row r="6591" spans="1:6">
      <c r="A6591" s="50" t="s">
        <v>7790</v>
      </c>
      <c r="B6591" s="50"/>
      <c r="C6591" s="50"/>
      <c r="D6591" s="50"/>
      <c r="E6591" s="50" t="s">
        <v>5018</v>
      </c>
      <c r="F6591" s="50"/>
    </row>
    <row r="6592" spans="1:6">
      <c r="A6592" s="50" t="s">
        <v>7791</v>
      </c>
      <c r="B6592" s="50"/>
      <c r="C6592" s="50"/>
      <c r="D6592" s="50"/>
      <c r="E6592" s="50" t="s">
        <v>5018</v>
      </c>
      <c r="F6592" s="50"/>
    </row>
    <row r="6593" spans="1:6">
      <c r="A6593" s="50" t="s">
        <v>7792</v>
      </c>
      <c r="B6593" s="50"/>
      <c r="C6593" s="50"/>
      <c r="D6593" s="50"/>
      <c r="E6593" s="50" t="s">
        <v>5018</v>
      </c>
      <c r="F6593" s="50"/>
    </row>
    <row r="6594" spans="1:6">
      <c r="A6594" s="50" t="s">
        <v>7793</v>
      </c>
      <c r="B6594" s="50"/>
      <c r="C6594" s="50"/>
      <c r="D6594" s="50"/>
      <c r="E6594" s="50" t="s">
        <v>5018</v>
      </c>
      <c r="F6594" s="50"/>
    </row>
    <row r="6595" spans="1:6">
      <c r="A6595" s="50" t="s">
        <v>7794</v>
      </c>
      <c r="B6595" s="50"/>
      <c r="C6595" s="50"/>
      <c r="D6595" s="50"/>
      <c r="E6595" s="50" t="s">
        <v>5018</v>
      </c>
      <c r="F6595" s="50"/>
    </row>
    <row r="6596" spans="1:6">
      <c r="A6596" s="50" t="s">
        <v>7795</v>
      </c>
      <c r="B6596" s="50"/>
      <c r="C6596" s="50"/>
      <c r="D6596" s="50"/>
      <c r="E6596" s="50" t="s">
        <v>5018</v>
      </c>
      <c r="F6596" s="50"/>
    </row>
    <row r="6597" spans="1:6">
      <c r="A6597" s="50" t="s">
        <v>7796</v>
      </c>
      <c r="B6597" s="50"/>
      <c r="C6597" s="50"/>
      <c r="D6597" s="50"/>
      <c r="E6597" s="50" t="s">
        <v>5018</v>
      </c>
      <c r="F6597" s="50"/>
    </row>
    <row r="6598" spans="1:6">
      <c r="A6598" s="50" t="s">
        <v>7797</v>
      </c>
      <c r="B6598" s="50"/>
      <c r="C6598" s="50"/>
      <c r="D6598" s="50"/>
      <c r="E6598" s="50" t="s">
        <v>5018</v>
      </c>
      <c r="F6598" s="50"/>
    </row>
    <row r="6599" spans="1:6">
      <c r="A6599" s="50" t="s">
        <v>7798</v>
      </c>
      <c r="B6599" s="50"/>
      <c r="C6599" s="50"/>
      <c r="D6599" s="50"/>
      <c r="E6599" s="50" t="s">
        <v>5018</v>
      </c>
      <c r="F6599" s="50"/>
    </row>
    <row r="6600" spans="1:6">
      <c r="A6600" s="50" t="s">
        <v>7799</v>
      </c>
      <c r="B6600" s="50"/>
      <c r="C6600" s="50"/>
      <c r="D6600" s="50"/>
      <c r="E6600" s="50" t="s">
        <v>5018</v>
      </c>
      <c r="F6600" s="50"/>
    </row>
    <row r="6601" spans="1:6">
      <c r="A6601" s="50" t="s">
        <v>7800</v>
      </c>
      <c r="B6601" s="50"/>
      <c r="C6601" s="50"/>
      <c r="D6601" s="50"/>
      <c r="E6601" s="50" t="s">
        <v>5018</v>
      </c>
      <c r="F6601" s="50"/>
    </row>
    <row r="6602" spans="1:6">
      <c r="A6602" s="50" t="s">
        <v>7801</v>
      </c>
      <c r="B6602" s="50"/>
      <c r="C6602" s="50"/>
      <c r="D6602" s="50"/>
      <c r="E6602" s="50" t="s">
        <v>5018</v>
      </c>
      <c r="F6602" s="50"/>
    </row>
    <row r="6603" spans="1:6">
      <c r="A6603" s="50" t="s">
        <v>7802</v>
      </c>
      <c r="B6603" s="50"/>
      <c r="C6603" s="50"/>
      <c r="D6603" s="50"/>
      <c r="E6603" s="50" t="s">
        <v>5018</v>
      </c>
      <c r="F6603" s="50"/>
    </row>
    <row r="6604" spans="1:6">
      <c r="A6604" s="50" t="s">
        <v>7803</v>
      </c>
      <c r="B6604" s="50"/>
      <c r="C6604" s="50"/>
      <c r="D6604" s="50"/>
      <c r="E6604" s="50" t="s">
        <v>5018</v>
      </c>
      <c r="F6604" s="50"/>
    </row>
    <row r="6605" spans="1:6">
      <c r="A6605" s="50" t="s">
        <v>7804</v>
      </c>
      <c r="B6605" s="50"/>
      <c r="C6605" s="50"/>
      <c r="D6605" s="50"/>
      <c r="E6605" s="50" t="s">
        <v>5018</v>
      </c>
      <c r="F6605" s="50"/>
    </row>
    <row r="6606" spans="1:6">
      <c r="A6606" s="50" t="s">
        <v>7805</v>
      </c>
      <c r="B6606" s="50"/>
      <c r="C6606" s="50"/>
      <c r="D6606" s="50"/>
      <c r="E6606" s="50" t="s">
        <v>5018</v>
      </c>
      <c r="F6606" s="50"/>
    </row>
    <row r="6607" spans="1:6">
      <c r="A6607" s="50" t="s">
        <v>7806</v>
      </c>
      <c r="B6607" s="50"/>
      <c r="C6607" s="50"/>
      <c r="D6607" s="50"/>
      <c r="E6607" s="50" t="s">
        <v>5018</v>
      </c>
      <c r="F6607" s="50"/>
    </row>
    <row r="6608" spans="1:6">
      <c r="A6608" s="50" t="s">
        <v>7807</v>
      </c>
      <c r="B6608" s="50"/>
      <c r="C6608" s="50"/>
      <c r="D6608" s="50"/>
      <c r="E6608" s="50" t="s">
        <v>5018</v>
      </c>
      <c r="F6608" s="50"/>
    </row>
    <row r="6609" spans="1:6">
      <c r="A6609" s="50" t="s">
        <v>7808</v>
      </c>
      <c r="B6609" s="50"/>
      <c r="C6609" s="50"/>
      <c r="D6609" s="50"/>
      <c r="E6609" s="50" t="s">
        <v>5018</v>
      </c>
      <c r="F6609" s="50"/>
    </row>
    <row r="6610" spans="1:6">
      <c r="A6610" s="50" t="s">
        <v>7809</v>
      </c>
      <c r="B6610" s="50"/>
      <c r="C6610" s="50"/>
      <c r="D6610" s="50"/>
      <c r="E6610" s="50" t="s">
        <v>5018</v>
      </c>
      <c r="F6610" s="50"/>
    </row>
    <row r="6611" spans="1:6">
      <c r="A6611" s="50" t="s">
        <v>7810</v>
      </c>
      <c r="B6611" s="50"/>
      <c r="C6611" s="50"/>
      <c r="D6611" s="50"/>
      <c r="E6611" s="50" t="s">
        <v>5018</v>
      </c>
      <c r="F6611" s="50"/>
    </row>
    <row r="6612" spans="1:6">
      <c r="A6612" s="50" t="s">
        <v>7811</v>
      </c>
      <c r="B6612" s="50"/>
      <c r="C6612" s="50"/>
      <c r="D6612" s="50"/>
      <c r="E6612" s="50" t="s">
        <v>5018</v>
      </c>
      <c r="F6612" s="50"/>
    </row>
    <row r="6613" spans="1:6">
      <c r="A6613" s="50" t="s">
        <v>7812</v>
      </c>
      <c r="B6613" s="50"/>
      <c r="C6613" s="50"/>
      <c r="D6613" s="50"/>
      <c r="E6613" s="50" t="s">
        <v>5018</v>
      </c>
      <c r="F6613" s="50"/>
    </row>
    <row r="6614" spans="1:6">
      <c r="A6614" s="50" t="s">
        <v>7813</v>
      </c>
      <c r="B6614" s="50"/>
      <c r="C6614" s="50"/>
      <c r="D6614" s="50"/>
      <c r="E6614" s="50" t="s">
        <v>1704</v>
      </c>
      <c r="F6614" s="50"/>
    </row>
    <row r="6615" spans="1:6">
      <c r="A6615" s="50" t="s">
        <v>7814</v>
      </c>
      <c r="B6615" s="50"/>
      <c r="C6615" s="50"/>
      <c r="D6615" s="50"/>
      <c r="E6615" s="50" t="s">
        <v>1704</v>
      </c>
      <c r="F6615" s="50"/>
    </row>
    <row r="6616" spans="1:6">
      <c r="A6616" s="50" t="s">
        <v>7815</v>
      </c>
      <c r="B6616" s="50"/>
      <c r="C6616" s="50"/>
      <c r="D6616" s="50"/>
      <c r="E6616" s="50" t="s">
        <v>1704</v>
      </c>
      <c r="F6616" s="50"/>
    </row>
    <row r="6617" spans="1:6">
      <c r="A6617" s="50" t="s">
        <v>7816</v>
      </c>
      <c r="B6617" s="50"/>
      <c r="C6617" s="50"/>
      <c r="D6617" s="50"/>
      <c r="E6617" s="50" t="s">
        <v>1704</v>
      </c>
      <c r="F6617" s="50"/>
    </row>
    <row r="6618" spans="1:6">
      <c r="A6618" s="50" t="s">
        <v>7817</v>
      </c>
      <c r="B6618" s="50"/>
      <c r="C6618" s="50"/>
      <c r="D6618" s="50"/>
      <c r="E6618" s="50" t="s">
        <v>5018</v>
      </c>
      <c r="F6618" s="50"/>
    </row>
    <row r="6619" spans="1:6">
      <c r="A6619" s="50" t="s">
        <v>7818</v>
      </c>
      <c r="B6619" s="50"/>
      <c r="C6619" s="50"/>
      <c r="D6619" s="50"/>
      <c r="E6619" s="50" t="s">
        <v>1660</v>
      </c>
      <c r="F6619" s="50"/>
    </row>
    <row r="6620" spans="1:6">
      <c r="A6620" s="50" t="s">
        <v>7819</v>
      </c>
      <c r="B6620" s="50"/>
      <c r="C6620" s="50"/>
      <c r="D6620" s="50"/>
      <c r="E6620" s="50" t="s">
        <v>1704</v>
      </c>
      <c r="F6620" s="50"/>
    </row>
    <row r="6621" spans="1:6">
      <c r="A6621" s="50" t="s">
        <v>7820</v>
      </c>
      <c r="B6621" s="50"/>
      <c r="C6621" s="50"/>
      <c r="D6621" s="50"/>
      <c r="E6621" s="50" t="s">
        <v>5018</v>
      </c>
      <c r="F6621" s="50"/>
    </row>
    <row r="6622" spans="1:6">
      <c r="A6622" s="50" t="s">
        <v>7821</v>
      </c>
      <c r="B6622" s="50"/>
      <c r="C6622" s="50"/>
      <c r="D6622" s="50"/>
      <c r="E6622" s="50" t="s">
        <v>1704</v>
      </c>
      <c r="F6622" s="50"/>
    </row>
    <row r="6623" spans="1:6">
      <c r="A6623" s="50" t="s">
        <v>7822</v>
      </c>
      <c r="B6623" s="50"/>
      <c r="C6623" s="50"/>
      <c r="D6623" s="50"/>
      <c r="E6623" s="50" t="s">
        <v>1704</v>
      </c>
      <c r="F6623" s="50"/>
    </row>
    <row r="6624" spans="1:6">
      <c r="A6624" s="50" t="s">
        <v>7823</v>
      </c>
      <c r="B6624" s="50"/>
      <c r="C6624" s="50"/>
      <c r="D6624" s="50"/>
      <c r="E6624" s="50" t="s">
        <v>1704</v>
      </c>
      <c r="F6624" s="50"/>
    </row>
    <row r="6625" spans="1:6">
      <c r="A6625" s="50" t="s">
        <v>7824</v>
      </c>
      <c r="B6625" s="50"/>
      <c r="C6625" s="50"/>
      <c r="D6625" s="50"/>
      <c r="E6625" s="50" t="s">
        <v>1704</v>
      </c>
      <c r="F6625" s="50"/>
    </row>
    <row r="6626" spans="1:6">
      <c r="A6626" s="50" t="s">
        <v>7825</v>
      </c>
      <c r="B6626" s="50"/>
      <c r="C6626" s="50"/>
      <c r="D6626" s="50"/>
      <c r="E6626" s="50" t="s">
        <v>1704</v>
      </c>
      <c r="F6626" s="50"/>
    </row>
    <row r="6627" spans="1:6">
      <c r="A6627" s="50" t="s">
        <v>7826</v>
      </c>
      <c r="B6627" s="50"/>
      <c r="C6627" s="50"/>
      <c r="D6627" s="50"/>
      <c r="E6627" s="50" t="s">
        <v>1704</v>
      </c>
      <c r="F6627" s="50"/>
    </row>
    <row r="6628" spans="1:6">
      <c r="A6628" s="50" t="s">
        <v>7827</v>
      </c>
      <c r="B6628" s="50"/>
      <c r="C6628" s="50"/>
      <c r="D6628" s="50"/>
      <c r="E6628" s="50" t="s">
        <v>3856</v>
      </c>
      <c r="F6628" s="50"/>
    </row>
    <row r="6629" spans="1:6">
      <c r="A6629" s="50" t="s">
        <v>7828</v>
      </c>
      <c r="B6629" s="50"/>
      <c r="C6629" s="50"/>
      <c r="D6629" s="50"/>
      <c r="E6629" s="50" t="s">
        <v>1704</v>
      </c>
      <c r="F6629" s="50"/>
    </row>
    <row r="6630" spans="1:6">
      <c r="A6630" s="50" t="s">
        <v>7829</v>
      </c>
      <c r="B6630" s="50"/>
      <c r="C6630" s="50"/>
      <c r="D6630" s="50"/>
      <c r="E6630" s="50" t="s">
        <v>1230</v>
      </c>
      <c r="F6630" s="50"/>
    </row>
    <row r="6631" spans="1:6">
      <c r="A6631" s="50" t="s">
        <v>7830</v>
      </c>
      <c r="B6631" s="50"/>
      <c r="C6631" s="50"/>
      <c r="D6631" s="50"/>
      <c r="E6631" s="50" t="s">
        <v>1660</v>
      </c>
      <c r="F6631" s="50"/>
    </row>
    <row r="6632" spans="1:6">
      <c r="A6632" s="50" t="s">
        <v>7831</v>
      </c>
      <c r="B6632" s="50"/>
      <c r="C6632" s="50"/>
      <c r="D6632" s="50"/>
      <c r="E6632" s="50" t="s">
        <v>1660</v>
      </c>
      <c r="F6632" s="50"/>
    </row>
    <row r="6633" spans="1:6">
      <c r="A6633" s="50" t="s">
        <v>7832</v>
      </c>
      <c r="B6633" s="50"/>
      <c r="C6633" s="50"/>
      <c r="D6633" s="50"/>
      <c r="E6633" s="50" t="s">
        <v>1704</v>
      </c>
      <c r="F6633" s="50"/>
    </row>
    <row r="6634" spans="1:6">
      <c r="A6634" s="50" t="s">
        <v>7833</v>
      </c>
      <c r="B6634" s="50"/>
      <c r="C6634" s="50"/>
      <c r="D6634" s="50"/>
      <c r="E6634" s="50" t="s">
        <v>1704</v>
      </c>
      <c r="F6634" s="50"/>
    </row>
    <row r="6635" spans="1:6">
      <c r="A6635" s="50" t="s">
        <v>7834</v>
      </c>
      <c r="B6635" s="50"/>
      <c r="C6635" s="50"/>
      <c r="D6635" s="50"/>
      <c r="E6635" s="50" t="s">
        <v>5018</v>
      </c>
      <c r="F6635" s="50"/>
    </row>
    <row r="6636" spans="1:6">
      <c r="A6636" s="50" t="s">
        <v>7835</v>
      </c>
      <c r="B6636" s="50"/>
      <c r="C6636" s="50"/>
      <c r="D6636" s="50"/>
      <c r="E6636" s="50" t="s">
        <v>1704</v>
      </c>
      <c r="F6636" s="50"/>
    </row>
    <row r="6637" spans="1:6">
      <c r="A6637" s="50" t="s">
        <v>7836</v>
      </c>
      <c r="B6637" s="50"/>
      <c r="C6637" s="50"/>
      <c r="D6637" s="50"/>
      <c r="E6637" s="50" t="s">
        <v>1704</v>
      </c>
      <c r="F6637" s="50"/>
    </row>
    <row r="6638" spans="1:6">
      <c r="A6638" s="50" t="s">
        <v>7837</v>
      </c>
      <c r="B6638" s="50"/>
      <c r="C6638" s="50"/>
      <c r="D6638" s="50"/>
      <c r="E6638" s="50" t="s">
        <v>3856</v>
      </c>
      <c r="F6638" s="50"/>
    </row>
    <row r="6639" spans="1:6">
      <c r="A6639" s="50" t="s">
        <v>7838</v>
      </c>
      <c r="B6639" s="50"/>
      <c r="C6639" s="50"/>
      <c r="D6639" s="50"/>
      <c r="E6639" s="50" t="s">
        <v>1704</v>
      </c>
      <c r="F6639" s="50"/>
    </row>
    <row r="6640" spans="1:6">
      <c r="A6640" s="50" t="s">
        <v>7839</v>
      </c>
      <c r="B6640" s="50"/>
      <c r="C6640" s="50"/>
      <c r="D6640" s="50"/>
      <c r="E6640" s="50" t="s">
        <v>5018</v>
      </c>
      <c r="F6640" s="50"/>
    </row>
    <row r="6641" spans="1:6">
      <c r="A6641" s="50" t="s">
        <v>7840</v>
      </c>
      <c r="B6641" s="50"/>
      <c r="C6641" s="50"/>
      <c r="D6641" s="50"/>
      <c r="E6641" s="50" t="s">
        <v>1704</v>
      </c>
      <c r="F6641" s="50"/>
    </row>
    <row r="6642" spans="1:6">
      <c r="A6642" s="50" t="s">
        <v>7841</v>
      </c>
      <c r="B6642" s="50"/>
      <c r="C6642" s="50"/>
      <c r="D6642" s="50"/>
      <c r="E6642" s="50" t="s">
        <v>1704</v>
      </c>
      <c r="F6642" s="50"/>
    </row>
    <row r="6643" spans="1:6">
      <c r="A6643" s="50" t="s">
        <v>7842</v>
      </c>
      <c r="B6643" s="50"/>
      <c r="C6643" s="50"/>
      <c r="D6643" s="50"/>
      <c r="E6643" s="50" t="s">
        <v>1704</v>
      </c>
      <c r="F6643" s="50"/>
    </row>
    <row r="6644" spans="1:6">
      <c r="A6644" s="50" t="s">
        <v>7843</v>
      </c>
      <c r="B6644" s="50"/>
      <c r="C6644" s="50"/>
      <c r="D6644" s="50"/>
      <c r="E6644" s="50" t="s">
        <v>1704</v>
      </c>
      <c r="F6644" s="50"/>
    </row>
    <row r="6645" spans="1:6">
      <c r="A6645" s="50" t="s">
        <v>7844</v>
      </c>
      <c r="B6645" s="50"/>
      <c r="C6645" s="50"/>
      <c r="D6645" s="50"/>
      <c r="E6645" s="50" t="s">
        <v>1704</v>
      </c>
      <c r="F6645" s="50"/>
    </row>
    <row r="6646" spans="1:6">
      <c r="A6646" s="50" t="s">
        <v>7845</v>
      </c>
      <c r="B6646" s="50"/>
      <c r="C6646" s="50"/>
      <c r="D6646" s="50"/>
      <c r="E6646" s="50" t="s">
        <v>1704</v>
      </c>
      <c r="F6646" s="50"/>
    </row>
    <row r="6647" spans="1:6">
      <c r="A6647" s="50" t="s">
        <v>7846</v>
      </c>
      <c r="B6647" s="50"/>
      <c r="C6647" s="50"/>
      <c r="D6647" s="50"/>
      <c r="E6647" s="50" t="s">
        <v>3856</v>
      </c>
      <c r="F6647" s="50"/>
    </row>
    <row r="6648" spans="1:6">
      <c r="A6648" s="50" t="s">
        <v>7847</v>
      </c>
      <c r="B6648" s="50"/>
      <c r="C6648" s="50"/>
      <c r="D6648" s="50"/>
      <c r="E6648" s="50" t="s">
        <v>1704</v>
      </c>
      <c r="F6648" s="50"/>
    </row>
    <row r="6649" spans="1:6">
      <c r="A6649" s="50" t="s">
        <v>7848</v>
      </c>
      <c r="B6649" s="50"/>
      <c r="C6649" s="50"/>
      <c r="D6649" s="50"/>
      <c r="E6649" s="50" t="s">
        <v>3856</v>
      </c>
      <c r="F6649" s="50"/>
    </row>
    <row r="6650" spans="1:6">
      <c r="A6650" s="50" t="s">
        <v>7849</v>
      </c>
      <c r="B6650" s="50"/>
      <c r="C6650" s="50"/>
      <c r="D6650" s="50"/>
      <c r="E6650" s="50" t="s">
        <v>5018</v>
      </c>
      <c r="F6650" s="50"/>
    </row>
    <row r="6651" spans="1:6">
      <c r="A6651" s="50" t="s">
        <v>7850</v>
      </c>
      <c r="B6651" s="50"/>
      <c r="C6651" s="50"/>
      <c r="D6651" s="50"/>
      <c r="E6651" s="50" t="s">
        <v>1704</v>
      </c>
      <c r="F6651" s="50"/>
    </row>
    <row r="6652" spans="1:6">
      <c r="A6652" s="50" t="s">
        <v>7851</v>
      </c>
      <c r="B6652" s="50"/>
      <c r="C6652" s="50"/>
      <c r="D6652" s="50"/>
      <c r="E6652" s="50" t="s">
        <v>1704</v>
      </c>
      <c r="F6652" s="50"/>
    </row>
    <row r="6653" spans="1:6">
      <c r="A6653" s="50" t="s">
        <v>7852</v>
      </c>
      <c r="B6653" s="50"/>
      <c r="C6653" s="50"/>
      <c r="D6653" s="50"/>
      <c r="E6653" s="50" t="s">
        <v>5018</v>
      </c>
      <c r="F6653" s="50"/>
    </row>
    <row r="6654" spans="1:6">
      <c r="A6654" s="50" t="s">
        <v>7853</v>
      </c>
      <c r="B6654" s="50"/>
      <c r="C6654" s="50"/>
      <c r="D6654" s="50"/>
      <c r="E6654" s="50" t="s">
        <v>1704</v>
      </c>
      <c r="F6654" s="50"/>
    </row>
    <row r="6655" spans="1:6">
      <c r="A6655" s="50" t="s">
        <v>7854</v>
      </c>
      <c r="B6655" s="50"/>
      <c r="C6655" s="50"/>
      <c r="D6655" s="50"/>
      <c r="E6655" s="50" t="s">
        <v>5018</v>
      </c>
      <c r="F6655" s="50"/>
    </row>
    <row r="6656" spans="1:6">
      <c r="A6656" s="50" t="s">
        <v>7855</v>
      </c>
      <c r="B6656" s="50"/>
      <c r="C6656" s="50"/>
      <c r="D6656" s="50"/>
      <c r="E6656" s="50" t="s">
        <v>1660</v>
      </c>
      <c r="F6656" s="50"/>
    </row>
    <row r="6657" spans="1:6">
      <c r="A6657" s="50" t="s">
        <v>7856</v>
      </c>
      <c r="B6657" s="50"/>
      <c r="C6657" s="50"/>
      <c r="D6657" s="50"/>
      <c r="E6657" s="50" t="s">
        <v>1660</v>
      </c>
      <c r="F6657" s="50"/>
    </row>
    <row r="6658" spans="1:6">
      <c r="A6658" s="50" t="s">
        <v>7857</v>
      </c>
      <c r="B6658" s="50"/>
      <c r="C6658" s="50"/>
      <c r="D6658" s="50"/>
      <c r="E6658" s="50" t="s">
        <v>1704</v>
      </c>
      <c r="F6658" s="50"/>
    </row>
    <row r="6659" spans="1:6">
      <c r="A6659" s="50" t="s">
        <v>7858</v>
      </c>
      <c r="B6659" s="50"/>
      <c r="C6659" s="50"/>
      <c r="D6659" s="50"/>
      <c r="E6659" s="50" t="s">
        <v>3856</v>
      </c>
      <c r="F6659" s="50"/>
    </row>
    <row r="6660" spans="1:6">
      <c r="A6660" s="50" t="s">
        <v>7859</v>
      </c>
      <c r="B6660" s="50"/>
      <c r="C6660" s="50"/>
      <c r="D6660" s="50"/>
      <c r="E6660" s="50" t="s">
        <v>1660</v>
      </c>
      <c r="F6660" s="50"/>
    </row>
    <row r="6661" spans="1:6">
      <c r="A6661" s="50" t="s">
        <v>7860</v>
      </c>
      <c r="B6661" s="50"/>
      <c r="C6661" s="50"/>
      <c r="D6661" s="50"/>
      <c r="E6661" s="50" t="s">
        <v>1660</v>
      </c>
      <c r="F6661" s="50"/>
    </row>
    <row r="6662" spans="1:6">
      <c r="A6662" s="50" t="s">
        <v>7861</v>
      </c>
      <c r="B6662" s="50"/>
      <c r="C6662" s="50"/>
      <c r="D6662" s="50"/>
      <c r="E6662" s="50" t="s">
        <v>1660</v>
      </c>
      <c r="F6662" s="50"/>
    </row>
    <row r="6663" spans="1:6">
      <c r="A6663" s="50" t="s">
        <v>7862</v>
      </c>
      <c r="B6663" s="50"/>
      <c r="C6663" s="50"/>
      <c r="D6663" s="50"/>
      <c r="E6663" s="50" t="s">
        <v>1660</v>
      </c>
      <c r="F6663" s="50"/>
    </row>
    <row r="6664" spans="1:6">
      <c r="A6664" s="50" t="s">
        <v>7863</v>
      </c>
      <c r="B6664" s="50"/>
      <c r="C6664" s="50"/>
      <c r="D6664" s="50"/>
      <c r="E6664" s="50" t="s">
        <v>1660</v>
      </c>
      <c r="F6664" s="50"/>
    </row>
    <row r="6665" spans="1:6">
      <c r="A6665" s="50" t="s">
        <v>7864</v>
      </c>
      <c r="B6665" s="50"/>
      <c r="C6665" s="50"/>
      <c r="D6665" s="50"/>
      <c r="E6665" s="50" t="s">
        <v>1660</v>
      </c>
      <c r="F6665" s="50"/>
    </row>
    <row r="6666" spans="1:6">
      <c r="A6666" s="50" t="s">
        <v>7865</v>
      </c>
      <c r="B6666" s="50"/>
      <c r="C6666" s="50"/>
      <c r="D6666" s="50"/>
      <c r="E6666" s="50" t="s">
        <v>1704</v>
      </c>
      <c r="F6666" s="50"/>
    </row>
    <row r="6667" spans="1:6">
      <c r="A6667" s="50" t="s">
        <v>7866</v>
      </c>
      <c r="B6667" s="50"/>
      <c r="C6667" s="50"/>
      <c r="D6667" s="50"/>
      <c r="E6667" s="50" t="s">
        <v>1704</v>
      </c>
      <c r="F6667" s="50"/>
    </row>
    <row r="6668" spans="1:6">
      <c r="A6668" s="50" t="s">
        <v>7867</v>
      </c>
      <c r="B6668" s="50"/>
      <c r="C6668" s="50"/>
      <c r="D6668" s="50"/>
      <c r="E6668" s="50" t="s">
        <v>3856</v>
      </c>
      <c r="F6668" s="50"/>
    </row>
    <row r="6669" spans="1:6">
      <c r="A6669" s="50" t="s">
        <v>7868</v>
      </c>
      <c r="B6669" s="50"/>
      <c r="C6669" s="50"/>
      <c r="D6669" s="50"/>
      <c r="E6669" s="50" t="s">
        <v>1704</v>
      </c>
      <c r="F6669" s="50"/>
    </row>
    <row r="6670" spans="1:6">
      <c r="A6670" s="50" t="s">
        <v>7869</v>
      </c>
      <c r="B6670" s="50"/>
      <c r="C6670" s="50"/>
      <c r="D6670" s="50"/>
      <c r="E6670" s="50" t="s">
        <v>3856</v>
      </c>
      <c r="F6670" s="50"/>
    </row>
    <row r="6671" spans="1:6">
      <c r="A6671" s="50" t="s">
        <v>7870</v>
      </c>
      <c r="B6671" s="50"/>
      <c r="C6671" s="50"/>
      <c r="D6671" s="50"/>
      <c r="E6671" s="50" t="s">
        <v>1704</v>
      </c>
      <c r="F6671" s="50"/>
    </row>
    <row r="6672" spans="1:6">
      <c r="A6672" s="50" t="s">
        <v>7871</v>
      </c>
      <c r="B6672" s="50"/>
      <c r="C6672" s="50"/>
      <c r="D6672" s="50"/>
      <c r="E6672" s="50" t="s">
        <v>5018</v>
      </c>
      <c r="F6672" s="50"/>
    </row>
    <row r="6673" spans="1:6">
      <c r="A6673" s="50" t="s">
        <v>7872</v>
      </c>
      <c r="B6673" s="50"/>
      <c r="C6673" s="50"/>
      <c r="D6673" s="50"/>
      <c r="E6673" s="50" t="s">
        <v>1704</v>
      </c>
      <c r="F6673" s="50"/>
    </row>
    <row r="6674" spans="1:6">
      <c r="A6674" s="50" t="s">
        <v>7873</v>
      </c>
      <c r="B6674" s="50"/>
      <c r="C6674" s="50"/>
      <c r="D6674" s="50"/>
      <c r="E6674" s="50" t="s">
        <v>1704</v>
      </c>
      <c r="F6674" s="50"/>
    </row>
    <row r="6675" spans="1:6">
      <c r="A6675" s="50" t="s">
        <v>7874</v>
      </c>
      <c r="B6675" s="50"/>
      <c r="C6675" s="50"/>
      <c r="D6675" s="50"/>
      <c r="E6675" s="50" t="s">
        <v>3856</v>
      </c>
      <c r="F6675" s="50"/>
    </row>
    <row r="6676" spans="1:6">
      <c r="A6676" s="50" t="s">
        <v>7875</v>
      </c>
      <c r="B6676" s="50"/>
      <c r="C6676" s="50"/>
      <c r="D6676" s="50"/>
      <c r="E6676" s="50" t="s">
        <v>1704</v>
      </c>
      <c r="F6676" s="50"/>
    </row>
    <row r="6677" spans="1:6">
      <c r="A6677" s="50" t="s">
        <v>7876</v>
      </c>
      <c r="B6677" s="50"/>
      <c r="C6677" s="50"/>
      <c r="D6677" s="50"/>
      <c r="E6677" s="50" t="s">
        <v>1704</v>
      </c>
      <c r="F6677" s="50"/>
    </row>
    <row r="6678" spans="1:6">
      <c r="A6678" s="50" t="s">
        <v>7877</v>
      </c>
      <c r="B6678" s="50"/>
      <c r="C6678" s="50"/>
      <c r="D6678" s="50"/>
      <c r="E6678" s="50" t="s">
        <v>1704</v>
      </c>
      <c r="F6678" s="50"/>
    </row>
    <row r="6679" spans="1:6">
      <c r="A6679" s="50" t="s">
        <v>7878</v>
      </c>
      <c r="B6679" s="50"/>
      <c r="C6679" s="50"/>
      <c r="D6679" s="50"/>
      <c r="E6679" s="50" t="s">
        <v>1704</v>
      </c>
      <c r="F6679" s="50"/>
    </row>
    <row r="6680" spans="1:6">
      <c r="A6680" s="50" t="s">
        <v>7879</v>
      </c>
      <c r="B6680" s="50"/>
      <c r="C6680" s="50"/>
      <c r="D6680" s="50"/>
      <c r="E6680" s="50" t="s">
        <v>1704</v>
      </c>
      <c r="F6680" s="50"/>
    </row>
    <row r="6681" spans="1:6">
      <c r="A6681" s="50" t="s">
        <v>7880</v>
      </c>
      <c r="B6681" s="50"/>
      <c r="C6681" s="50"/>
      <c r="D6681" s="50"/>
      <c r="E6681" s="50" t="s">
        <v>1704</v>
      </c>
      <c r="F6681" s="50"/>
    </row>
    <row r="6682" spans="1:6">
      <c r="A6682" s="50" t="s">
        <v>7881</v>
      </c>
      <c r="B6682" s="50"/>
      <c r="C6682" s="50"/>
      <c r="D6682" s="50"/>
      <c r="E6682" s="50" t="s">
        <v>1704</v>
      </c>
      <c r="F6682" s="50"/>
    </row>
    <row r="6683" spans="1:6">
      <c r="A6683" s="50" t="s">
        <v>7882</v>
      </c>
      <c r="B6683" s="50"/>
      <c r="C6683" s="50"/>
      <c r="D6683" s="50"/>
      <c r="E6683" s="50" t="s">
        <v>1704</v>
      </c>
      <c r="F6683" s="50"/>
    </row>
    <row r="6684" spans="1:6">
      <c r="A6684" s="50" t="s">
        <v>7883</v>
      </c>
      <c r="B6684" s="50"/>
      <c r="C6684" s="50"/>
      <c r="D6684" s="50"/>
      <c r="E6684" s="50" t="s">
        <v>1704</v>
      </c>
      <c r="F6684" s="50"/>
    </row>
    <row r="6685" spans="1:6">
      <c r="A6685" s="50" t="s">
        <v>7884</v>
      </c>
      <c r="B6685" s="50"/>
      <c r="C6685" s="50"/>
      <c r="D6685" s="50"/>
      <c r="E6685" s="50" t="s">
        <v>1704</v>
      </c>
      <c r="F6685" s="50"/>
    </row>
    <row r="6686" spans="1:6">
      <c r="A6686" s="50" t="s">
        <v>7885</v>
      </c>
      <c r="B6686" s="50"/>
      <c r="C6686" s="50"/>
      <c r="D6686" s="50"/>
      <c r="E6686" s="50" t="s">
        <v>1704</v>
      </c>
      <c r="F6686" s="50"/>
    </row>
    <row r="6687" spans="1:6">
      <c r="A6687" s="50" t="s">
        <v>7886</v>
      </c>
      <c r="B6687" s="50"/>
      <c r="C6687" s="50"/>
      <c r="D6687" s="50"/>
      <c r="E6687" s="50" t="s">
        <v>5018</v>
      </c>
      <c r="F6687" s="50"/>
    </row>
    <row r="6688" spans="1:6">
      <c r="A6688" s="50" t="s">
        <v>7887</v>
      </c>
      <c r="B6688" s="50"/>
      <c r="C6688" s="50"/>
      <c r="D6688" s="50"/>
      <c r="E6688" s="50" t="s">
        <v>3856</v>
      </c>
      <c r="F6688" s="50"/>
    </row>
    <row r="6689" spans="1:6">
      <c r="A6689" s="50" t="s">
        <v>7888</v>
      </c>
      <c r="B6689" s="50"/>
      <c r="C6689" s="50"/>
      <c r="D6689" s="50"/>
      <c r="E6689" s="50" t="s">
        <v>1154</v>
      </c>
      <c r="F6689" s="50"/>
    </row>
    <row r="6690" spans="1:6">
      <c r="A6690" s="50" t="s">
        <v>7889</v>
      </c>
      <c r="B6690" s="50"/>
      <c r="C6690" s="50"/>
      <c r="D6690" s="50"/>
      <c r="E6690" s="50" t="s">
        <v>1154</v>
      </c>
      <c r="F6690" s="50"/>
    </row>
    <row r="6691" spans="1:6">
      <c r="A6691" s="50" t="s">
        <v>7890</v>
      </c>
      <c r="B6691" s="50"/>
      <c r="C6691" s="50"/>
      <c r="D6691" s="50"/>
      <c r="E6691" s="50" t="s">
        <v>1704</v>
      </c>
      <c r="F6691" s="50"/>
    </row>
    <row r="6692" spans="1:6">
      <c r="A6692" s="50" t="s">
        <v>7891</v>
      </c>
      <c r="B6692" s="50"/>
      <c r="C6692" s="50"/>
      <c r="D6692" s="50"/>
      <c r="E6692" s="50" t="s">
        <v>1704</v>
      </c>
      <c r="F6692" s="50"/>
    </row>
    <row r="6693" spans="1:6">
      <c r="A6693" s="50" t="s">
        <v>7892</v>
      </c>
      <c r="B6693" s="50"/>
      <c r="C6693" s="50"/>
      <c r="D6693" s="50"/>
      <c r="E6693" s="50" t="s">
        <v>1704</v>
      </c>
      <c r="F6693" s="50"/>
    </row>
    <row r="6694" spans="1:6">
      <c r="A6694" s="50" t="s">
        <v>7893</v>
      </c>
      <c r="B6694" s="50"/>
      <c r="C6694" s="50"/>
      <c r="D6694" s="50"/>
      <c r="E6694" s="50" t="s">
        <v>1704</v>
      </c>
      <c r="F6694" s="50"/>
    </row>
    <row r="6695" spans="1:6">
      <c r="A6695" s="50" t="s">
        <v>7894</v>
      </c>
      <c r="B6695" s="50"/>
      <c r="C6695" s="50"/>
      <c r="D6695" s="50"/>
      <c r="E6695" s="50" t="s">
        <v>1154</v>
      </c>
      <c r="F6695" s="50"/>
    </row>
    <row r="6696" spans="1:6">
      <c r="A6696" s="50" t="s">
        <v>7895</v>
      </c>
      <c r="B6696" s="50"/>
      <c r="C6696" s="50"/>
      <c r="D6696" s="50"/>
      <c r="E6696" s="50" t="s">
        <v>1154</v>
      </c>
      <c r="F6696" s="50"/>
    </row>
    <row r="6697" spans="1:6">
      <c r="A6697" s="50" t="s">
        <v>7896</v>
      </c>
      <c r="B6697" s="50"/>
      <c r="C6697" s="50"/>
      <c r="D6697" s="50"/>
      <c r="E6697" s="50" t="s">
        <v>1154</v>
      </c>
      <c r="F6697" s="50"/>
    </row>
    <row r="6698" spans="1:6">
      <c r="A6698" s="50" t="s">
        <v>7897</v>
      </c>
      <c r="B6698" s="50"/>
      <c r="C6698" s="50"/>
      <c r="D6698" s="50"/>
      <c r="E6698" s="50" t="s">
        <v>1154</v>
      </c>
      <c r="F6698" s="50"/>
    </row>
    <row r="6699" spans="1:6">
      <c r="A6699" s="50" t="s">
        <v>7898</v>
      </c>
      <c r="B6699" s="50"/>
      <c r="C6699" s="50"/>
      <c r="D6699" s="50"/>
      <c r="E6699" s="50" t="s">
        <v>1154</v>
      </c>
      <c r="F6699" s="50"/>
    </row>
    <row r="6700" spans="1:6">
      <c r="A6700" s="50" t="s">
        <v>7899</v>
      </c>
      <c r="B6700" s="50"/>
      <c r="C6700" s="50"/>
      <c r="D6700" s="50"/>
      <c r="E6700" s="50" t="s">
        <v>1154</v>
      </c>
      <c r="F6700" s="50"/>
    </row>
    <row r="6701" spans="1:6">
      <c r="A6701" s="50" t="s">
        <v>7900</v>
      </c>
      <c r="B6701" s="50"/>
      <c r="C6701" s="50"/>
      <c r="D6701" s="50"/>
      <c r="E6701" s="50" t="s">
        <v>1154</v>
      </c>
      <c r="F6701" s="50"/>
    </row>
    <row r="6702" spans="1:6">
      <c r="A6702" s="50" t="s">
        <v>7901</v>
      </c>
      <c r="B6702" s="50"/>
      <c r="C6702" s="50"/>
      <c r="D6702" s="50"/>
      <c r="E6702" s="50" t="s">
        <v>1154</v>
      </c>
      <c r="F6702" s="50"/>
    </row>
    <row r="6703" spans="1:6">
      <c r="A6703" s="50" t="s">
        <v>7902</v>
      </c>
      <c r="B6703" s="50"/>
      <c r="C6703" s="50"/>
      <c r="D6703" s="50"/>
      <c r="E6703" s="50" t="s">
        <v>1154</v>
      </c>
      <c r="F6703" s="50"/>
    </row>
    <row r="6704" spans="1:6">
      <c r="A6704" s="50" t="s">
        <v>7903</v>
      </c>
      <c r="B6704" s="50"/>
      <c r="C6704" s="50"/>
      <c r="D6704" s="50"/>
      <c r="E6704" s="50" t="s">
        <v>1154</v>
      </c>
      <c r="F6704" s="50"/>
    </row>
    <row r="6705" spans="1:6">
      <c r="A6705" s="50" t="s">
        <v>7904</v>
      </c>
      <c r="B6705" s="50"/>
      <c r="C6705" s="50"/>
      <c r="D6705" s="50"/>
      <c r="E6705" s="50" t="s">
        <v>1154</v>
      </c>
      <c r="F6705" s="50"/>
    </row>
    <row r="6706" spans="1:6">
      <c r="A6706" s="50" t="s">
        <v>7905</v>
      </c>
      <c r="B6706" s="50"/>
      <c r="C6706" s="50"/>
      <c r="D6706" s="50"/>
      <c r="E6706" s="50" t="s">
        <v>1230</v>
      </c>
      <c r="F6706" s="50"/>
    </row>
    <row r="6707" spans="1:6">
      <c r="A6707" s="50" t="s">
        <v>7906</v>
      </c>
      <c r="B6707" s="50"/>
      <c r="C6707" s="50"/>
      <c r="D6707" s="50"/>
      <c r="E6707" s="50" t="s">
        <v>1154</v>
      </c>
      <c r="F6707" s="50"/>
    </row>
    <row r="6708" spans="1:6">
      <c r="A6708" s="50" t="s">
        <v>7907</v>
      </c>
      <c r="B6708" s="50"/>
      <c r="C6708" s="50"/>
      <c r="D6708" s="50"/>
      <c r="E6708" s="50" t="s">
        <v>1704</v>
      </c>
      <c r="F6708" s="50"/>
    </row>
    <row r="6709" spans="1:6">
      <c r="A6709" s="50" t="s">
        <v>7908</v>
      </c>
      <c r="B6709" s="50"/>
      <c r="C6709" s="50"/>
      <c r="D6709" s="50"/>
      <c r="E6709" s="50" t="s">
        <v>1230</v>
      </c>
      <c r="F6709" s="50"/>
    </row>
    <row r="6710" spans="1:6">
      <c r="A6710" s="50" t="s">
        <v>7909</v>
      </c>
      <c r="B6710" s="50"/>
      <c r="C6710" s="50"/>
      <c r="D6710" s="50"/>
      <c r="E6710" s="50" t="s">
        <v>1230</v>
      </c>
      <c r="F6710" s="50"/>
    </row>
    <row r="6711" spans="1:6">
      <c r="A6711" s="50" t="s">
        <v>7910</v>
      </c>
      <c r="B6711" s="50"/>
      <c r="C6711" s="50"/>
      <c r="D6711" s="50"/>
      <c r="E6711" s="50" t="s">
        <v>1230</v>
      </c>
      <c r="F6711" s="50"/>
    </row>
    <row r="6712" spans="1:6">
      <c r="A6712" s="50" t="s">
        <v>7911</v>
      </c>
      <c r="B6712" s="50"/>
      <c r="C6712" s="50"/>
      <c r="D6712" s="50"/>
      <c r="E6712" s="50" t="s">
        <v>1230</v>
      </c>
      <c r="F6712" s="50"/>
    </row>
    <row r="6713" spans="1:6">
      <c r="A6713" s="50" t="s">
        <v>7912</v>
      </c>
      <c r="B6713" s="50"/>
      <c r="C6713" s="50"/>
      <c r="D6713" s="50"/>
      <c r="E6713" s="50" t="s">
        <v>1230</v>
      </c>
      <c r="F6713" s="50"/>
    </row>
    <row r="6714" spans="1:6">
      <c r="A6714" s="50" t="s">
        <v>7913</v>
      </c>
      <c r="B6714" s="50"/>
      <c r="C6714" s="50"/>
      <c r="D6714" s="50"/>
      <c r="E6714" s="50" t="s">
        <v>1230</v>
      </c>
      <c r="F6714" s="50"/>
    </row>
    <row r="6715" spans="1:6">
      <c r="A6715" s="50" t="s">
        <v>7914</v>
      </c>
      <c r="B6715" s="50"/>
      <c r="C6715" s="50"/>
      <c r="D6715" s="50"/>
      <c r="E6715" s="50" t="s">
        <v>1154</v>
      </c>
      <c r="F6715" s="50"/>
    </row>
    <row r="6716" spans="1:6">
      <c r="A6716" s="50" t="s">
        <v>7915</v>
      </c>
      <c r="B6716" s="50"/>
      <c r="C6716" s="50"/>
      <c r="D6716" s="50"/>
      <c r="E6716" s="50" t="s">
        <v>1154</v>
      </c>
      <c r="F6716" s="50"/>
    </row>
    <row r="6717" spans="1:6">
      <c r="A6717" s="50" t="s">
        <v>7916</v>
      </c>
      <c r="B6717" s="50"/>
      <c r="C6717" s="50"/>
      <c r="D6717" s="50"/>
      <c r="E6717" s="50" t="s">
        <v>1154</v>
      </c>
      <c r="F6717" s="50"/>
    </row>
    <row r="6718" spans="1:6">
      <c r="A6718" s="50" t="s">
        <v>7917</v>
      </c>
      <c r="B6718" s="50"/>
      <c r="C6718" s="50"/>
      <c r="D6718" s="50"/>
      <c r="E6718" s="50" t="s">
        <v>1230</v>
      </c>
      <c r="F6718" s="50"/>
    </row>
    <row r="6719" spans="1:6">
      <c r="A6719" s="50" t="s">
        <v>7918</v>
      </c>
      <c r="B6719" s="50"/>
      <c r="C6719" s="50"/>
      <c r="D6719" s="50"/>
      <c r="E6719" s="50" t="s">
        <v>1154</v>
      </c>
      <c r="F6719" s="50"/>
    </row>
    <row r="6720" spans="1:6">
      <c r="A6720" s="50" t="s">
        <v>7919</v>
      </c>
      <c r="B6720" s="50"/>
      <c r="C6720" s="50"/>
      <c r="D6720" s="50"/>
      <c r="E6720" s="50" t="s">
        <v>1230</v>
      </c>
      <c r="F6720" s="50"/>
    </row>
    <row r="6721" spans="1:6">
      <c r="A6721" s="50" t="s">
        <v>7920</v>
      </c>
      <c r="B6721" s="50"/>
      <c r="C6721" s="50"/>
      <c r="D6721" s="50"/>
      <c r="E6721" s="50" t="s">
        <v>1230</v>
      </c>
      <c r="F6721" s="50"/>
    </row>
    <row r="6722" spans="1:6">
      <c r="A6722" s="50" t="s">
        <v>7921</v>
      </c>
      <c r="B6722" s="50"/>
      <c r="C6722" s="50"/>
      <c r="D6722" s="50"/>
      <c r="E6722" s="50" t="s">
        <v>1230</v>
      </c>
      <c r="F6722" s="50"/>
    </row>
    <row r="6723" spans="1:6">
      <c r="A6723" s="50" t="s">
        <v>7922</v>
      </c>
      <c r="B6723" s="50"/>
      <c r="C6723" s="50"/>
      <c r="D6723" s="50"/>
      <c r="E6723" s="50" t="s">
        <v>1154</v>
      </c>
      <c r="F6723" s="50"/>
    </row>
    <row r="6724" spans="1:6">
      <c r="A6724" s="50" t="s">
        <v>7923</v>
      </c>
      <c r="B6724" s="50"/>
      <c r="C6724" s="50"/>
      <c r="D6724" s="50"/>
      <c r="E6724" s="50" t="s">
        <v>1154</v>
      </c>
      <c r="F6724" s="50"/>
    </row>
    <row r="6725" spans="1:6">
      <c r="A6725" s="50" t="s">
        <v>7924</v>
      </c>
      <c r="B6725" s="50"/>
      <c r="C6725" s="50"/>
      <c r="D6725" s="50"/>
      <c r="E6725" s="50" t="s">
        <v>1154</v>
      </c>
      <c r="F6725" s="50"/>
    </row>
    <row r="6726" spans="1:6">
      <c r="A6726" s="50" t="s">
        <v>7925</v>
      </c>
      <c r="B6726" s="50"/>
      <c r="C6726" s="50"/>
      <c r="D6726" s="50"/>
      <c r="E6726" s="50" t="s">
        <v>1230</v>
      </c>
      <c r="F6726" s="50"/>
    </row>
    <row r="6727" spans="1:6">
      <c r="A6727" s="50" t="s">
        <v>7926</v>
      </c>
      <c r="B6727" s="50"/>
      <c r="C6727" s="50"/>
      <c r="D6727" s="50"/>
      <c r="E6727" s="50" t="s">
        <v>1154</v>
      </c>
      <c r="F6727" s="50"/>
    </row>
    <row r="6728" spans="1:6">
      <c r="A6728" s="50" t="s">
        <v>7927</v>
      </c>
      <c r="B6728" s="50"/>
      <c r="C6728" s="50"/>
      <c r="D6728" s="50"/>
      <c r="E6728" s="50" t="s">
        <v>1154</v>
      </c>
      <c r="F6728" s="50"/>
    </row>
    <row r="6729" spans="1:6">
      <c r="A6729" s="50" t="s">
        <v>7928</v>
      </c>
      <c r="B6729" s="50"/>
      <c r="C6729" s="50"/>
      <c r="D6729" s="50"/>
      <c r="E6729" s="50" t="s">
        <v>1230</v>
      </c>
      <c r="F6729" s="50"/>
    </row>
    <row r="6730" spans="1:6">
      <c r="A6730" s="50" t="s">
        <v>7929</v>
      </c>
      <c r="B6730" s="50"/>
      <c r="C6730" s="50"/>
      <c r="D6730" s="50"/>
      <c r="E6730" s="50" t="s">
        <v>1230</v>
      </c>
      <c r="F6730" s="50"/>
    </row>
    <row r="6731" spans="1:6">
      <c r="A6731" s="50" t="s">
        <v>7930</v>
      </c>
      <c r="B6731" s="50"/>
      <c r="C6731" s="50"/>
      <c r="D6731" s="50"/>
      <c r="E6731" s="50" t="s">
        <v>1230</v>
      </c>
      <c r="F6731" s="50"/>
    </row>
    <row r="6732" spans="1:6">
      <c r="A6732" s="50" t="s">
        <v>7931</v>
      </c>
      <c r="B6732" s="50"/>
      <c r="C6732" s="50"/>
      <c r="D6732" s="50"/>
      <c r="E6732" s="50" t="s">
        <v>1230</v>
      </c>
      <c r="F6732" s="50"/>
    </row>
    <row r="6733" spans="1:6">
      <c r="A6733" s="50" t="s">
        <v>7932</v>
      </c>
      <c r="B6733" s="50"/>
      <c r="C6733" s="50"/>
      <c r="D6733" s="50"/>
      <c r="E6733" s="50" t="s">
        <v>1154</v>
      </c>
      <c r="F6733" s="50"/>
    </row>
    <row r="6734" spans="1:6">
      <c r="A6734" s="50" t="s">
        <v>7933</v>
      </c>
      <c r="B6734" s="50"/>
      <c r="C6734" s="50"/>
      <c r="D6734" s="50"/>
      <c r="E6734" s="50" t="s">
        <v>1154</v>
      </c>
      <c r="F6734" s="50"/>
    </row>
    <row r="6735" spans="1:6">
      <c r="A6735" s="50" t="s">
        <v>7934</v>
      </c>
      <c r="B6735" s="50"/>
      <c r="C6735" s="50"/>
      <c r="D6735" s="50"/>
      <c r="E6735" s="50" t="s">
        <v>1230</v>
      </c>
      <c r="F6735" s="50"/>
    </row>
    <row r="6736" spans="1:6">
      <c r="A6736" s="50" t="s">
        <v>7935</v>
      </c>
      <c r="B6736" s="50"/>
      <c r="C6736" s="50"/>
      <c r="D6736" s="50"/>
      <c r="E6736" s="50" t="s">
        <v>1154</v>
      </c>
      <c r="F6736" s="50"/>
    </row>
    <row r="6737" spans="1:6">
      <c r="A6737" s="50" t="s">
        <v>7936</v>
      </c>
      <c r="B6737" s="50"/>
      <c r="C6737" s="50"/>
      <c r="D6737" s="50"/>
      <c r="E6737" s="50" t="s">
        <v>1154</v>
      </c>
      <c r="F6737" s="50"/>
    </row>
    <row r="6738" spans="1:6">
      <c r="A6738" s="50" t="s">
        <v>7937</v>
      </c>
      <c r="B6738" s="50"/>
      <c r="C6738" s="50"/>
      <c r="D6738" s="50"/>
      <c r="E6738" s="50" t="s">
        <v>1230</v>
      </c>
      <c r="F6738" s="50"/>
    </row>
    <row r="6739" spans="1:6">
      <c r="A6739" s="50" t="s">
        <v>7938</v>
      </c>
      <c r="B6739" s="50"/>
      <c r="C6739" s="50"/>
      <c r="D6739" s="50"/>
      <c r="E6739" s="50" t="s">
        <v>1154</v>
      </c>
      <c r="F6739" s="50"/>
    </row>
    <row r="6740" spans="1:6">
      <c r="A6740" s="50" t="s">
        <v>7939</v>
      </c>
      <c r="B6740" s="50"/>
      <c r="C6740" s="50"/>
      <c r="D6740" s="50"/>
      <c r="E6740" s="50" t="s">
        <v>1154</v>
      </c>
      <c r="F6740" s="50"/>
    </row>
    <row r="6741" spans="1:6">
      <c r="A6741" s="50" t="s">
        <v>7940</v>
      </c>
      <c r="B6741" s="50"/>
      <c r="C6741" s="50"/>
      <c r="D6741" s="50"/>
      <c r="E6741" s="50" t="s">
        <v>1154</v>
      </c>
      <c r="F6741" s="50"/>
    </row>
    <row r="6742" spans="1:6">
      <c r="A6742" s="50" t="s">
        <v>7941</v>
      </c>
      <c r="B6742" s="50"/>
      <c r="C6742" s="50"/>
      <c r="D6742" s="50"/>
      <c r="E6742" s="50" t="s">
        <v>1154</v>
      </c>
      <c r="F6742" s="50"/>
    </row>
    <row r="6743" spans="1:6">
      <c r="A6743" s="50" t="s">
        <v>7942</v>
      </c>
      <c r="B6743" s="50"/>
      <c r="C6743" s="50"/>
      <c r="D6743" s="50"/>
      <c r="E6743" s="50" t="s">
        <v>1230</v>
      </c>
      <c r="F6743" s="50"/>
    </row>
    <row r="6744" spans="1:6">
      <c r="A6744" s="50" t="s">
        <v>7943</v>
      </c>
      <c r="B6744" s="50"/>
      <c r="C6744" s="50"/>
      <c r="D6744" s="50"/>
      <c r="E6744" s="50" t="s">
        <v>1230</v>
      </c>
      <c r="F6744" s="50"/>
    </row>
    <row r="6745" spans="1:6">
      <c r="A6745" s="50" t="s">
        <v>7944</v>
      </c>
      <c r="B6745" s="50"/>
      <c r="C6745" s="50"/>
      <c r="D6745" s="50"/>
      <c r="E6745" s="50" t="s">
        <v>1154</v>
      </c>
      <c r="F6745" s="50"/>
    </row>
    <row r="6746" spans="1:6">
      <c r="A6746" s="50" t="s">
        <v>7945</v>
      </c>
      <c r="B6746" s="50"/>
      <c r="C6746" s="50"/>
      <c r="D6746" s="50"/>
      <c r="E6746" s="50" t="s">
        <v>1230</v>
      </c>
      <c r="F6746" s="50"/>
    </row>
    <row r="6747" spans="1:6">
      <c r="A6747" s="50" t="s">
        <v>7946</v>
      </c>
      <c r="B6747" s="50"/>
      <c r="C6747" s="50"/>
      <c r="D6747" s="50"/>
      <c r="E6747" s="50" t="s">
        <v>1154</v>
      </c>
      <c r="F6747" s="50"/>
    </row>
    <row r="6748" spans="1:6">
      <c r="A6748" s="50" t="s">
        <v>7947</v>
      </c>
      <c r="B6748" s="50"/>
      <c r="C6748" s="50"/>
      <c r="D6748" s="50"/>
      <c r="E6748" s="50" t="s">
        <v>1230</v>
      </c>
      <c r="F6748" s="50"/>
    </row>
    <row r="6749" spans="1:6">
      <c r="A6749" s="50" t="s">
        <v>7948</v>
      </c>
      <c r="B6749" s="50"/>
      <c r="C6749" s="50"/>
      <c r="D6749" s="50"/>
      <c r="E6749" s="50" t="s">
        <v>1230</v>
      </c>
      <c r="F6749" s="50"/>
    </row>
    <row r="6750" spans="1:6">
      <c r="A6750" s="50" t="s">
        <v>7949</v>
      </c>
      <c r="B6750" s="50"/>
      <c r="C6750" s="50"/>
      <c r="D6750" s="50"/>
      <c r="E6750" s="50" t="s">
        <v>1230</v>
      </c>
      <c r="F6750" s="50"/>
    </row>
    <row r="6751" spans="1:6">
      <c r="A6751" s="50" t="s">
        <v>7950</v>
      </c>
      <c r="B6751" s="50"/>
      <c r="C6751" s="50"/>
      <c r="D6751" s="50"/>
      <c r="E6751" s="50" t="s">
        <v>1154</v>
      </c>
      <c r="F6751" s="50"/>
    </row>
    <row r="6752" spans="1:6">
      <c r="A6752" s="50" t="s">
        <v>7951</v>
      </c>
      <c r="B6752" s="50"/>
      <c r="C6752" s="50"/>
      <c r="D6752" s="50"/>
      <c r="E6752" s="50" t="s">
        <v>1154</v>
      </c>
      <c r="F6752" s="50"/>
    </row>
    <row r="6753" spans="1:6">
      <c r="A6753" s="50" t="s">
        <v>7952</v>
      </c>
      <c r="B6753" s="50"/>
      <c r="C6753" s="50"/>
      <c r="D6753" s="50"/>
      <c r="E6753" s="50" t="s">
        <v>1154</v>
      </c>
      <c r="F6753" s="50"/>
    </row>
    <row r="6754" spans="1:6">
      <c r="A6754" s="50" t="s">
        <v>7953</v>
      </c>
      <c r="B6754" s="50"/>
      <c r="C6754" s="50"/>
      <c r="D6754" s="50"/>
      <c r="E6754" s="50" t="s">
        <v>1154</v>
      </c>
      <c r="F6754" s="50"/>
    </row>
    <row r="6755" spans="1:6">
      <c r="A6755" s="50" t="s">
        <v>7954</v>
      </c>
      <c r="B6755" s="50"/>
      <c r="C6755" s="50"/>
      <c r="D6755" s="50"/>
      <c r="E6755" s="50" t="s">
        <v>1154</v>
      </c>
      <c r="F6755" s="50"/>
    </row>
    <row r="6756" spans="1:6">
      <c r="A6756" s="50" t="s">
        <v>7955</v>
      </c>
      <c r="B6756" s="50"/>
      <c r="C6756" s="50"/>
      <c r="D6756" s="50"/>
      <c r="E6756" s="50" t="s">
        <v>1154</v>
      </c>
      <c r="F6756" s="50"/>
    </row>
    <row r="6757" spans="1:6">
      <c r="A6757" s="50" t="s">
        <v>7956</v>
      </c>
      <c r="B6757" s="50"/>
      <c r="C6757" s="50"/>
      <c r="D6757" s="50"/>
      <c r="E6757" s="50" t="s">
        <v>1154</v>
      </c>
      <c r="F6757" s="50"/>
    </row>
    <row r="6758" spans="1:6">
      <c r="A6758" s="50" t="s">
        <v>7957</v>
      </c>
      <c r="B6758" s="50"/>
      <c r="C6758" s="50"/>
      <c r="D6758" s="50"/>
      <c r="E6758" s="50" t="s">
        <v>1154</v>
      </c>
      <c r="F6758" s="50"/>
    </row>
    <row r="6759" spans="1:6">
      <c r="A6759" s="50" t="s">
        <v>7958</v>
      </c>
      <c r="B6759" s="50"/>
      <c r="C6759" s="50"/>
      <c r="D6759" s="50"/>
      <c r="E6759" s="50" t="s">
        <v>1154</v>
      </c>
      <c r="F6759" s="50"/>
    </row>
    <row r="6760" spans="1:6">
      <c r="A6760" s="50" t="s">
        <v>7959</v>
      </c>
      <c r="B6760" s="50"/>
      <c r="C6760" s="50"/>
      <c r="D6760" s="50"/>
      <c r="E6760" s="50" t="s">
        <v>1154</v>
      </c>
      <c r="F6760" s="50"/>
    </row>
    <row r="6761" spans="1:6">
      <c r="A6761" s="50" t="s">
        <v>7960</v>
      </c>
      <c r="B6761" s="50"/>
      <c r="C6761" s="50"/>
      <c r="D6761" s="50"/>
      <c r="E6761" s="50" t="s">
        <v>1154</v>
      </c>
      <c r="F6761" s="50"/>
    </row>
    <row r="6762" spans="1:6">
      <c r="A6762" s="50" t="s">
        <v>7961</v>
      </c>
      <c r="B6762" s="50"/>
      <c r="C6762" s="50"/>
      <c r="D6762" s="50"/>
      <c r="E6762" s="50" t="s">
        <v>1154</v>
      </c>
      <c r="F6762" s="50"/>
    </row>
    <row r="6763" spans="1:6">
      <c r="A6763" s="50" t="s">
        <v>7962</v>
      </c>
      <c r="B6763" s="50"/>
      <c r="C6763" s="50"/>
      <c r="D6763" s="50"/>
      <c r="E6763" s="50" t="s">
        <v>1154</v>
      </c>
      <c r="F6763" s="50"/>
    </row>
    <row r="6764" spans="1:6">
      <c r="A6764" s="50" t="s">
        <v>7963</v>
      </c>
      <c r="B6764" s="50"/>
      <c r="C6764" s="50"/>
      <c r="D6764" s="50"/>
      <c r="E6764" s="50" t="s">
        <v>1154</v>
      </c>
      <c r="F6764" s="50"/>
    </row>
    <row r="6765" spans="1:6">
      <c r="A6765" s="50" t="s">
        <v>7964</v>
      </c>
      <c r="B6765" s="50"/>
      <c r="C6765" s="50"/>
      <c r="D6765" s="50"/>
      <c r="E6765" s="50" t="s">
        <v>1154</v>
      </c>
      <c r="F6765" s="50"/>
    </row>
    <row r="6766" spans="1:6">
      <c r="A6766" s="50" t="s">
        <v>7965</v>
      </c>
      <c r="B6766" s="50"/>
      <c r="C6766" s="50"/>
      <c r="D6766" s="50"/>
      <c r="E6766" s="50" t="s">
        <v>1154</v>
      </c>
      <c r="F6766" s="50"/>
    </row>
    <row r="6767" spans="1:6">
      <c r="A6767" s="50" t="s">
        <v>7966</v>
      </c>
      <c r="B6767" s="50"/>
      <c r="C6767" s="50"/>
      <c r="D6767" s="50"/>
      <c r="E6767" s="50" t="s">
        <v>1154</v>
      </c>
      <c r="F6767" s="50"/>
    </row>
    <row r="6768" spans="1:6">
      <c r="A6768" s="50" t="s">
        <v>7967</v>
      </c>
      <c r="B6768" s="50"/>
      <c r="C6768" s="50"/>
      <c r="D6768" s="50"/>
      <c r="E6768" s="50" t="s">
        <v>1154</v>
      </c>
      <c r="F6768" s="50"/>
    </row>
    <row r="6769" spans="1:6">
      <c r="A6769" s="50" t="s">
        <v>7968</v>
      </c>
      <c r="B6769" s="50"/>
      <c r="C6769" s="50"/>
      <c r="D6769" s="50"/>
      <c r="E6769" s="50" t="s">
        <v>1154</v>
      </c>
      <c r="F6769" s="50"/>
    </row>
    <row r="6770" spans="1:6">
      <c r="A6770" s="50" t="s">
        <v>7969</v>
      </c>
      <c r="B6770" s="50"/>
      <c r="C6770" s="50"/>
      <c r="D6770" s="50"/>
      <c r="E6770" s="50" t="s">
        <v>1154</v>
      </c>
      <c r="F6770" s="50"/>
    </row>
    <row r="6771" spans="1:6">
      <c r="A6771" s="50" t="s">
        <v>7970</v>
      </c>
      <c r="B6771" s="50"/>
      <c r="C6771" s="50"/>
      <c r="D6771" s="50"/>
      <c r="E6771" s="50" t="s">
        <v>1154</v>
      </c>
      <c r="F6771" s="50"/>
    </row>
    <row r="6772" spans="1:6">
      <c r="A6772" s="50" t="s">
        <v>7971</v>
      </c>
      <c r="B6772" s="50"/>
      <c r="C6772" s="50"/>
      <c r="D6772" s="50"/>
      <c r="E6772" s="50" t="s">
        <v>1154</v>
      </c>
      <c r="F6772" s="50"/>
    </row>
    <row r="6773" spans="1:6">
      <c r="A6773" s="50" t="s">
        <v>7972</v>
      </c>
      <c r="B6773" s="50"/>
      <c r="C6773" s="50"/>
      <c r="D6773" s="50"/>
      <c r="E6773" s="50" t="s">
        <v>1154</v>
      </c>
      <c r="F6773" s="50"/>
    </row>
    <row r="6774" spans="1:6">
      <c r="A6774" s="50" t="s">
        <v>7973</v>
      </c>
      <c r="B6774" s="50"/>
      <c r="C6774" s="50"/>
      <c r="D6774" s="50"/>
      <c r="E6774" s="50" t="s">
        <v>1154</v>
      </c>
      <c r="F6774" s="50"/>
    </row>
    <row r="6775" spans="1:6">
      <c r="A6775" s="50" t="s">
        <v>7974</v>
      </c>
      <c r="B6775" s="50"/>
      <c r="C6775" s="50"/>
      <c r="D6775" s="50"/>
      <c r="E6775" s="50" t="s">
        <v>1154</v>
      </c>
      <c r="F6775" s="50"/>
    </row>
    <row r="6776" spans="1:6">
      <c r="A6776" s="50" t="s">
        <v>7975</v>
      </c>
      <c r="B6776" s="50"/>
      <c r="C6776" s="50"/>
      <c r="D6776" s="50"/>
      <c r="E6776" s="50" t="s">
        <v>1154</v>
      </c>
      <c r="F6776" s="50"/>
    </row>
    <row r="6777" spans="1:6">
      <c r="A6777" s="50" t="s">
        <v>7976</v>
      </c>
      <c r="B6777" s="50"/>
      <c r="C6777" s="50"/>
      <c r="D6777" s="50"/>
      <c r="E6777" s="50" t="s">
        <v>1230</v>
      </c>
      <c r="F6777" s="50"/>
    </row>
    <row r="6778" spans="1:6">
      <c r="A6778" s="50" t="s">
        <v>7977</v>
      </c>
      <c r="B6778" s="50"/>
      <c r="C6778" s="50"/>
      <c r="D6778" s="50"/>
      <c r="E6778" s="50" t="s">
        <v>1230</v>
      </c>
      <c r="F6778" s="50"/>
    </row>
    <row r="6779" spans="1:6">
      <c r="A6779" s="50" t="s">
        <v>7978</v>
      </c>
      <c r="B6779" s="50"/>
      <c r="C6779" s="50"/>
      <c r="D6779" s="50"/>
      <c r="E6779" s="50" t="s">
        <v>3856</v>
      </c>
      <c r="F6779" s="50"/>
    </row>
    <row r="6780" spans="1:6">
      <c r="A6780" s="50" t="s">
        <v>7979</v>
      </c>
      <c r="B6780" s="50"/>
      <c r="C6780" s="50"/>
      <c r="D6780" s="50"/>
      <c r="E6780" s="50" t="s">
        <v>3856</v>
      </c>
      <c r="F6780" s="50"/>
    </row>
    <row r="6781" spans="1:6">
      <c r="A6781" s="50" t="s">
        <v>7980</v>
      </c>
      <c r="B6781" s="50"/>
      <c r="C6781" s="50"/>
      <c r="D6781" s="50"/>
      <c r="E6781" s="50" t="s">
        <v>3856</v>
      </c>
      <c r="F6781" s="50"/>
    </row>
    <row r="6782" spans="1:6">
      <c r="A6782" s="50" t="s">
        <v>7981</v>
      </c>
      <c r="B6782" s="50"/>
      <c r="C6782" s="50"/>
      <c r="D6782" s="50"/>
      <c r="E6782" s="50" t="s">
        <v>3856</v>
      </c>
      <c r="F6782" s="50"/>
    </row>
    <row r="6783" spans="1:6">
      <c r="A6783" s="50" t="s">
        <v>7982</v>
      </c>
      <c r="B6783" s="50"/>
      <c r="C6783" s="50"/>
      <c r="D6783" s="50"/>
      <c r="E6783" s="50" t="s">
        <v>3856</v>
      </c>
      <c r="F6783" s="50"/>
    </row>
    <row r="6784" spans="1:6">
      <c r="A6784" s="50" t="s">
        <v>7983</v>
      </c>
      <c r="B6784" s="50"/>
      <c r="C6784" s="50"/>
      <c r="D6784" s="50"/>
      <c r="E6784" s="50" t="s">
        <v>3856</v>
      </c>
      <c r="F6784" s="50"/>
    </row>
    <row r="6785" spans="1:6">
      <c r="A6785" s="50" t="s">
        <v>7984</v>
      </c>
      <c r="B6785" s="50"/>
      <c r="C6785" s="50"/>
      <c r="D6785" s="50"/>
      <c r="E6785" s="50" t="s">
        <v>3856</v>
      </c>
      <c r="F6785" s="50"/>
    </row>
    <row r="6786" spans="1:6">
      <c r="A6786" s="50" t="s">
        <v>7985</v>
      </c>
      <c r="B6786" s="50"/>
      <c r="C6786" s="50"/>
      <c r="D6786" s="50"/>
      <c r="E6786" s="50" t="s">
        <v>3856</v>
      </c>
      <c r="F6786" s="50"/>
    </row>
    <row r="6787" spans="1:6">
      <c r="A6787" s="50" t="s">
        <v>7986</v>
      </c>
      <c r="B6787" s="50"/>
      <c r="C6787" s="50"/>
      <c r="D6787" s="50"/>
      <c r="E6787" s="50" t="s">
        <v>3856</v>
      </c>
      <c r="F6787" s="50"/>
    </row>
    <row r="6788" spans="1:6">
      <c r="A6788" s="50" t="s">
        <v>7987</v>
      </c>
      <c r="B6788" s="50"/>
      <c r="C6788" s="50"/>
      <c r="D6788" s="50"/>
      <c r="E6788" s="50" t="s">
        <v>3856</v>
      </c>
      <c r="F6788" s="50"/>
    </row>
    <row r="6789" spans="1:6">
      <c r="A6789" s="50" t="s">
        <v>7988</v>
      </c>
      <c r="B6789" s="50"/>
      <c r="C6789" s="50"/>
      <c r="D6789" s="50"/>
      <c r="E6789" s="50" t="s">
        <v>3856</v>
      </c>
      <c r="F6789" s="50"/>
    </row>
    <row r="6790" spans="1:6">
      <c r="A6790" s="50" t="s">
        <v>7989</v>
      </c>
      <c r="B6790" s="50"/>
      <c r="C6790" s="50"/>
      <c r="D6790" s="50"/>
      <c r="E6790" s="50" t="s">
        <v>1704</v>
      </c>
      <c r="F6790" s="50"/>
    </row>
    <row r="6791" spans="1:6">
      <c r="A6791" s="50" t="s">
        <v>7990</v>
      </c>
      <c r="B6791" s="50"/>
      <c r="C6791" s="50"/>
      <c r="D6791" s="50"/>
      <c r="E6791" s="50" t="s">
        <v>3856</v>
      </c>
      <c r="F6791" s="50"/>
    </row>
    <row r="6792" spans="1:6">
      <c r="A6792" s="50" t="s">
        <v>7991</v>
      </c>
      <c r="B6792" s="50"/>
      <c r="C6792" s="50"/>
      <c r="D6792" s="50"/>
      <c r="E6792" s="50" t="s">
        <v>3856</v>
      </c>
      <c r="F6792" s="50"/>
    </row>
    <row r="6793" spans="1:6">
      <c r="A6793" s="50" t="s">
        <v>7992</v>
      </c>
      <c r="B6793" s="50"/>
      <c r="C6793" s="50"/>
      <c r="D6793" s="50"/>
      <c r="E6793" s="50" t="s">
        <v>3856</v>
      </c>
      <c r="F6793" s="50"/>
    </row>
    <row r="6794" spans="1:6">
      <c r="A6794" s="50" t="s">
        <v>7993</v>
      </c>
      <c r="B6794" s="50"/>
      <c r="C6794" s="50"/>
      <c r="D6794" s="50"/>
      <c r="E6794" s="50" t="s">
        <v>3856</v>
      </c>
      <c r="F6794" s="50"/>
    </row>
    <row r="6795" spans="1:6">
      <c r="A6795" s="50" t="s">
        <v>7994</v>
      </c>
      <c r="B6795" s="50"/>
      <c r="C6795" s="50"/>
      <c r="D6795" s="50"/>
      <c r="E6795" s="50" t="s">
        <v>3856</v>
      </c>
      <c r="F6795" s="50"/>
    </row>
    <row r="6796" spans="1:6">
      <c r="A6796" s="50" t="s">
        <v>7995</v>
      </c>
      <c r="B6796" s="50"/>
      <c r="C6796" s="50"/>
      <c r="D6796" s="50"/>
      <c r="E6796" s="50" t="s">
        <v>3856</v>
      </c>
      <c r="F6796" s="50"/>
    </row>
    <row r="6797" spans="1:6">
      <c r="A6797" s="50" t="s">
        <v>7996</v>
      </c>
      <c r="B6797" s="50"/>
      <c r="C6797" s="50"/>
      <c r="D6797" s="50"/>
      <c r="E6797" s="50" t="s">
        <v>3856</v>
      </c>
      <c r="F6797" s="50"/>
    </row>
    <row r="6798" spans="1:6">
      <c r="A6798" s="50" t="s">
        <v>7997</v>
      </c>
      <c r="B6798" s="50"/>
      <c r="C6798" s="50"/>
      <c r="D6798" s="50"/>
      <c r="E6798" s="50" t="s">
        <v>3856</v>
      </c>
      <c r="F6798" s="50"/>
    </row>
    <row r="6799" spans="1:6">
      <c r="A6799" s="50" t="s">
        <v>7998</v>
      </c>
      <c r="B6799" s="50"/>
      <c r="C6799" s="50"/>
      <c r="D6799" s="50"/>
      <c r="E6799" s="50" t="s">
        <v>3856</v>
      </c>
      <c r="F6799" s="50"/>
    </row>
    <row r="6800" spans="1:6">
      <c r="A6800" s="50" t="s">
        <v>7999</v>
      </c>
      <c r="B6800" s="50"/>
      <c r="C6800" s="50"/>
      <c r="D6800" s="50"/>
      <c r="E6800" s="50" t="s">
        <v>3856</v>
      </c>
      <c r="F6800" s="50"/>
    </row>
    <row r="6801" spans="1:6">
      <c r="A6801" s="50" t="s">
        <v>8000</v>
      </c>
      <c r="B6801" s="50"/>
      <c r="C6801" s="50"/>
      <c r="D6801" s="50"/>
      <c r="E6801" s="50" t="s">
        <v>3856</v>
      </c>
      <c r="F6801" s="50"/>
    </row>
    <row r="6802" spans="1:6">
      <c r="A6802" s="50" t="s">
        <v>8001</v>
      </c>
      <c r="B6802" s="50"/>
      <c r="C6802" s="50"/>
      <c r="D6802" s="50"/>
      <c r="E6802" s="50" t="s">
        <v>3856</v>
      </c>
      <c r="F6802" s="50"/>
    </row>
    <row r="6803" spans="1:6">
      <c r="A6803" s="50" t="s">
        <v>8002</v>
      </c>
      <c r="B6803" s="50"/>
      <c r="C6803" s="50"/>
      <c r="D6803" s="50"/>
      <c r="E6803" s="50" t="s">
        <v>3856</v>
      </c>
      <c r="F6803" s="50"/>
    </row>
    <row r="6804" spans="1:6">
      <c r="A6804" s="50" t="s">
        <v>8003</v>
      </c>
      <c r="B6804" s="50"/>
      <c r="C6804" s="50"/>
      <c r="D6804" s="50"/>
      <c r="E6804" s="50" t="s">
        <v>3856</v>
      </c>
      <c r="F6804" s="50"/>
    </row>
    <row r="6805" spans="1:6">
      <c r="A6805" s="50" t="s">
        <v>8004</v>
      </c>
      <c r="B6805" s="50"/>
      <c r="C6805" s="50"/>
      <c r="D6805" s="50"/>
      <c r="E6805" s="50" t="s">
        <v>3856</v>
      </c>
      <c r="F6805" s="50"/>
    </row>
    <row r="6806" spans="1:6">
      <c r="A6806" s="50" t="s">
        <v>8005</v>
      </c>
      <c r="B6806" s="50"/>
      <c r="C6806" s="50"/>
      <c r="D6806" s="50"/>
      <c r="E6806" s="50" t="s">
        <v>3856</v>
      </c>
      <c r="F6806" s="50"/>
    </row>
    <row r="6807" spans="1:6">
      <c r="A6807" s="50" t="s">
        <v>8006</v>
      </c>
      <c r="B6807" s="50"/>
      <c r="C6807" s="50"/>
      <c r="D6807" s="50"/>
      <c r="E6807" s="50" t="s">
        <v>3856</v>
      </c>
      <c r="F6807" s="50"/>
    </row>
    <row r="6808" spans="1:6">
      <c r="A6808" s="50" t="s">
        <v>8007</v>
      </c>
      <c r="B6808" s="50"/>
      <c r="C6808" s="50"/>
      <c r="D6808" s="50"/>
      <c r="E6808" s="50" t="s">
        <v>3856</v>
      </c>
      <c r="F6808" s="50"/>
    </row>
    <row r="6809" spans="1:6">
      <c r="A6809" s="50" t="s">
        <v>8008</v>
      </c>
      <c r="B6809" s="50"/>
      <c r="C6809" s="50"/>
      <c r="D6809" s="50"/>
      <c r="E6809" s="50" t="s">
        <v>3856</v>
      </c>
      <c r="F6809" s="50"/>
    </row>
    <row r="6810" spans="1:6">
      <c r="A6810" s="50" t="s">
        <v>8009</v>
      </c>
      <c r="B6810" s="50"/>
      <c r="C6810" s="50"/>
      <c r="D6810" s="50"/>
      <c r="E6810" s="50" t="s">
        <v>3856</v>
      </c>
      <c r="F6810" s="50"/>
    </row>
    <row r="6811" spans="1:6">
      <c r="A6811" s="50" t="s">
        <v>8010</v>
      </c>
      <c r="B6811" s="50"/>
      <c r="C6811" s="50"/>
      <c r="D6811" s="50"/>
      <c r="E6811" s="50" t="s">
        <v>3260</v>
      </c>
      <c r="F6811" s="50"/>
    </row>
    <row r="6812" spans="1:6">
      <c r="A6812" s="50" t="s">
        <v>8011</v>
      </c>
      <c r="B6812" s="50"/>
      <c r="C6812" s="50"/>
      <c r="D6812" s="50"/>
      <c r="E6812" s="50" t="s">
        <v>3856</v>
      </c>
      <c r="F6812" s="50"/>
    </row>
    <row r="6813" spans="1:6">
      <c r="A6813" s="50" t="s">
        <v>8012</v>
      </c>
      <c r="B6813" s="50"/>
      <c r="C6813" s="50"/>
      <c r="D6813" s="50"/>
      <c r="E6813" s="50" t="s">
        <v>3856</v>
      </c>
      <c r="F6813" s="50"/>
    </row>
    <row r="6814" spans="1:6">
      <c r="A6814" s="50" t="s">
        <v>8013</v>
      </c>
      <c r="B6814" s="50"/>
      <c r="C6814" s="50"/>
      <c r="D6814" s="50"/>
      <c r="E6814" s="50" t="s">
        <v>3856</v>
      </c>
      <c r="F6814" s="50"/>
    </row>
    <row r="6815" spans="1:6">
      <c r="A6815" s="50" t="s">
        <v>8014</v>
      </c>
      <c r="B6815" s="50"/>
      <c r="C6815" s="50"/>
      <c r="D6815" s="50"/>
      <c r="E6815" s="50" t="s">
        <v>3856</v>
      </c>
      <c r="F6815" s="50"/>
    </row>
    <row r="6816" spans="1:6">
      <c r="A6816" s="50" t="s">
        <v>8015</v>
      </c>
      <c r="B6816" s="50"/>
      <c r="C6816" s="50"/>
      <c r="D6816" s="50"/>
      <c r="E6816" s="50" t="s">
        <v>3856</v>
      </c>
      <c r="F6816" s="50"/>
    </row>
    <row r="6817" spans="1:6">
      <c r="A6817" s="50" t="s">
        <v>8016</v>
      </c>
      <c r="B6817" s="50"/>
      <c r="C6817" s="50"/>
      <c r="D6817" s="50"/>
      <c r="E6817" s="50" t="s">
        <v>3856</v>
      </c>
      <c r="F6817" s="50"/>
    </row>
    <row r="6818" spans="1:6">
      <c r="A6818" s="50" t="s">
        <v>8017</v>
      </c>
      <c r="B6818" s="50"/>
      <c r="C6818" s="50"/>
      <c r="D6818" s="50"/>
      <c r="E6818" s="50" t="s">
        <v>3856</v>
      </c>
      <c r="F6818" s="50"/>
    </row>
    <row r="6819" spans="1:6">
      <c r="A6819" s="50" t="s">
        <v>8018</v>
      </c>
      <c r="B6819" s="50"/>
      <c r="C6819" s="50"/>
      <c r="D6819" s="50"/>
      <c r="E6819" s="50" t="s">
        <v>3856</v>
      </c>
      <c r="F6819" s="50"/>
    </row>
    <row r="6820" spans="1:6">
      <c r="A6820" s="50" t="s">
        <v>8019</v>
      </c>
      <c r="B6820" s="50"/>
      <c r="C6820" s="50"/>
      <c r="D6820" s="50"/>
      <c r="E6820" s="50" t="s">
        <v>3856</v>
      </c>
      <c r="F6820" s="50"/>
    </row>
    <row r="6821" spans="1:6">
      <c r="A6821" s="50" t="s">
        <v>8020</v>
      </c>
      <c r="B6821" s="50"/>
      <c r="C6821" s="50"/>
      <c r="D6821" s="50"/>
      <c r="E6821" s="50" t="s">
        <v>3856</v>
      </c>
      <c r="F6821" s="50"/>
    </row>
    <row r="6822" spans="1:6">
      <c r="A6822" s="50" t="s">
        <v>8021</v>
      </c>
      <c r="B6822" s="50"/>
      <c r="C6822" s="50"/>
      <c r="D6822" s="50"/>
      <c r="E6822" s="50" t="s">
        <v>3856</v>
      </c>
      <c r="F6822" s="50"/>
    </row>
    <row r="6823" spans="1:6">
      <c r="A6823" s="50" t="s">
        <v>8022</v>
      </c>
      <c r="B6823" s="50"/>
      <c r="C6823" s="50"/>
      <c r="D6823" s="50"/>
      <c r="E6823" s="50" t="s">
        <v>3856</v>
      </c>
      <c r="F6823" s="50"/>
    </row>
    <row r="6824" spans="1:6">
      <c r="A6824" s="50" t="s">
        <v>8023</v>
      </c>
      <c r="B6824" s="50"/>
      <c r="C6824" s="50"/>
      <c r="D6824" s="50"/>
      <c r="E6824" s="50" t="s">
        <v>3856</v>
      </c>
      <c r="F6824" s="50"/>
    </row>
    <row r="6825" spans="1:6">
      <c r="A6825" s="50" t="s">
        <v>8024</v>
      </c>
      <c r="B6825" s="50"/>
      <c r="C6825" s="50"/>
      <c r="D6825" s="50"/>
      <c r="E6825" s="50" t="s">
        <v>3856</v>
      </c>
      <c r="F6825" s="50"/>
    </row>
    <row r="6826" spans="1:6">
      <c r="A6826" s="50" t="s">
        <v>8025</v>
      </c>
      <c r="B6826" s="50"/>
      <c r="C6826" s="50"/>
      <c r="D6826" s="50"/>
      <c r="E6826" s="50" t="s">
        <v>3856</v>
      </c>
      <c r="F6826" s="50"/>
    </row>
    <row r="6827" spans="1:6">
      <c r="A6827" s="50" t="s">
        <v>8026</v>
      </c>
      <c r="B6827" s="50"/>
      <c r="C6827" s="50"/>
      <c r="D6827" s="50"/>
      <c r="E6827" s="50" t="s">
        <v>3856</v>
      </c>
      <c r="F6827" s="50"/>
    </row>
    <row r="6828" spans="1:6">
      <c r="A6828" s="50" t="s">
        <v>8027</v>
      </c>
      <c r="B6828" s="50"/>
      <c r="C6828" s="50"/>
      <c r="D6828" s="50"/>
      <c r="E6828" s="50" t="s">
        <v>3856</v>
      </c>
      <c r="F6828" s="50"/>
    </row>
    <row r="6829" spans="1:6">
      <c r="A6829" s="50" t="s">
        <v>8028</v>
      </c>
      <c r="B6829" s="50"/>
      <c r="C6829" s="50"/>
      <c r="D6829" s="50"/>
      <c r="E6829" s="50" t="s">
        <v>1704</v>
      </c>
      <c r="F6829" s="50"/>
    </row>
    <row r="6830" spans="1:6">
      <c r="A6830" s="50" t="s">
        <v>8029</v>
      </c>
      <c r="B6830" s="50"/>
      <c r="C6830" s="50"/>
      <c r="D6830" s="50"/>
      <c r="E6830" s="50" t="s">
        <v>1704</v>
      </c>
      <c r="F6830" s="50"/>
    </row>
    <row r="6831" spans="1:6">
      <c r="A6831" s="50" t="s">
        <v>8030</v>
      </c>
      <c r="B6831" s="50"/>
      <c r="C6831" s="50"/>
      <c r="D6831" s="50"/>
      <c r="E6831" s="50" t="s">
        <v>1704</v>
      </c>
      <c r="F6831" s="50"/>
    </row>
    <row r="6832" spans="1:6">
      <c r="A6832" s="50" t="s">
        <v>8031</v>
      </c>
      <c r="B6832" s="50"/>
      <c r="C6832" s="50"/>
      <c r="D6832" s="50"/>
      <c r="E6832" s="50" t="s">
        <v>1704</v>
      </c>
      <c r="F6832" s="50"/>
    </row>
    <row r="6833" spans="1:6">
      <c r="A6833" s="50" t="s">
        <v>8032</v>
      </c>
      <c r="B6833" s="50"/>
      <c r="C6833" s="50"/>
      <c r="D6833" s="50"/>
      <c r="E6833" s="50" t="s">
        <v>5018</v>
      </c>
      <c r="F6833" s="50"/>
    </row>
    <row r="6834" spans="1:6">
      <c r="A6834" s="50" t="s">
        <v>8033</v>
      </c>
      <c r="B6834" s="50"/>
      <c r="C6834" s="50"/>
      <c r="D6834" s="50"/>
      <c r="E6834" s="50" t="s">
        <v>1704</v>
      </c>
      <c r="F6834" s="50"/>
    </row>
    <row r="6835" spans="1:6">
      <c r="A6835" s="50" t="s">
        <v>8034</v>
      </c>
      <c r="B6835" s="50"/>
      <c r="C6835" s="50"/>
      <c r="D6835" s="50"/>
      <c r="E6835" s="50" t="s">
        <v>1704</v>
      </c>
      <c r="F6835" s="50"/>
    </row>
    <row r="6836" spans="1:6">
      <c r="A6836" s="50" t="s">
        <v>8035</v>
      </c>
      <c r="B6836" s="50"/>
      <c r="C6836" s="50"/>
      <c r="D6836" s="50"/>
      <c r="E6836" s="50" t="s">
        <v>1704</v>
      </c>
      <c r="F6836" s="50"/>
    </row>
    <row r="6837" spans="1:6">
      <c r="A6837" s="50" t="s">
        <v>8036</v>
      </c>
      <c r="B6837" s="50"/>
      <c r="C6837" s="50"/>
      <c r="D6837" s="50"/>
      <c r="E6837" s="50" t="s">
        <v>5018</v>
      </c>
      <c r="F6837" s="50"/>
    </row>
    <row r="6838" spans="1:6">
      <c r="A6838" s="50" t="s">
        <v>8037</v>
      </c>
      <c r="B6838" s="50"/>
      <c r="C6838" s="50"/>
      <c r="D6838" s="50"/>
      <c r="E6838" s="50" t="s">
        <v>5018</v>
      </c>
      <c r="F6838" s="50"/>
    </row>
    <row r="6839" spans="1:6">
      <c r="A6839" s="50" t="s">
        <v>8038</v>
      </c>
      <c r="B6839" s="50"/>
      <c r="C6839" s="50"/>
      <c r="D6839" s="50"/>
      <c r="E6839" s="50" t="s">
        <v>5018</v>
      </c>
      <c r="F6839" s="50"/>
    </row>
    <row r="6840" spans="1:6">
      <c r="A6840" s="50" t="s">
        <v>8039</v>
      </c>
      <c r="B6840" s="50"/>
      <c r="C6840" s="50"/>
      <c r="D6840" s="50"/>
      <c r="E6840" s="50" t="s">
        <v>5018</v>
      </c>
      <c r="F6840" s="50"/>
    </row>
    <row r="6841" spans="1:6">
      <c r="A6841" s="50" t="s">
        <v>8040</v>
      </c>
      <c r="B6841" s="50"/>
      <c r="C6841" s="50"/>
      <c r="D6841" s="50"/>
      <c r="E6841" s="50" t="s">
        <v>3856</v>
      </c>
      <c r="F6841" s="50"/>
    </row>
    <row r="6842" spans="1:6">
      <c r="A6842" s="50" t="s">
        <v>8041</v>
      </c>
      <c r="B6842" s="50"/>
      <c r="C6842" s="50"/>
      <c r="D6842" s="50"/>
      <c r="E6842" s="50" t="s">
        <v>5018</v>
      </c>
      <c r="F6842" s="50"/>
    </row>
    <row r="6843" spans="1:6">
      <c r="A6843" s="50" t="s">
        <v>8042</v>
      </c>
      <c r="B6843" s="50"/>
      <c r="C6843" s="50"/>
      <c r="D6843" s="50"/>
      <c r="E6843" s="50" t="s">
        <v>5018</v>
      </c>
      <c r="F6843" s="50"/>
    </row>
    <row r="6844" spans="1:6">
      <c r="A6844" s="50" t="s">
        <v>8043</v>
      </c>
      <c r="B6844" s="50"/>
      <c r="C6844" s="50"/>
      <c r="D6844" s="50"/>
      <c r="E6844" s="50" t="s">
        <v>5018</v>
      </c>
      <c r="F6844" s="50"/>
    </row>
    <row r="6845" spans="1:6">
      <c r="A6845" s="50" t="s">
        <v>8044</v>
      </c>
      <c r="B6845" s="50"/>
      <c r="C6845" s="50"/>
      <c r="D6845" s="50"/>
      <c r="E6845" s="50" t="s">
        <v>3856</v>
      </c>
      <c r="F6845" s="50"/>
    </row>
    <row r="6846" spans="1:6">
      <c r="A6846" s="50" t="s">
        <v>8045</v>
      </c>
      <c r="B6846" s="50"/>
      <c r="C6846" s="50"/>
      <c r="D6846" s="50"/>
      <c r="E6846" s="50" t="s">
        <v>5018</v>
      </c>
      <c r="F6846" s="50"/>
    </row>
    <row r="6847" spans="1:6">
      <c r="A6847" s="50" t="s">
        <v>8046</v>
      </c>
      <c r="B6847" s="50"/>
      <c r="C6847" s="50"/>
      <c r="D6847" s="50"/>
      <c r="E6847" s="50" t="s">
        <v>1704</v>
      </c>
      <c r="F6847" s="50"/>
    </row>
    <row r="6848" spans="1:6">
      <c r="A6848" s="50" t="s">
        <v>8047</v>
      </c>
      <c r="B6848" s="50"/>
      <c r="C6848" s="50"/>
      <c r="D6848" s="50"/>
      <c r="E6848" s="50" t="s">
        <v>1704</v>
      </c>
      <c r="F6848" s="50"/>
    </row>
    <row r="6849" spans="1:6">
      <c r="A6849" s="50" t="s">
        <v>8048</v>
      </c>
      <c r="B6849" s="50"/>
      <c r="C6849" s="50"/>
      <c r="D6849" s="50"/>
      <c r="E6849" s="50" t="s">
        <v>5018</v>
      </c>
      <c r="F6849" s="50"/>
    </row>
    <row r="6850" spans="1:6">
      <c r="A6850" s="50" t="s">
        <v>8049</v>
      </c>
      <c r="B6850" s="50"/>
      <c r="C6850" s="50"/>
      <c r="D6850" s="50"/>
      <c r="E6850" s="50" t="s">
        <v>3856</v>
      </c>
      <c r="F6850" s="50"/>
    </row>
    <row r="6851" spans="1:6">
      <c r="A6851" s="50" t="s">
        <v>8050</v>
      </c>
      <c r="B6851" s="50"/>
      <c r="C6851" s="50"/>
      <c r="D6851" s="50"/>
      <c r="E6851" s="50" t="s">
        <v>5018</v>
      </c>
      <c r="F6851" s="50"/>
    </row>
    <row r="6852" spans="1:6">
      <c r="A6852" s="50" t="s">
        <v>8051</v>
      </c>
      <c r="B6852" s="50"/>
      <c r="C6852" s="50"/>
      <c r="D6852" s="50"/>
      <c r="E6852" s="50" t="s">
        <v>5018</v>
      </c>
      <c r="F6852" s="50"/>
    </row>
    <row r="6853" spans="1:6">
      <c r="A6853" s="50" t="s">
        <v>8052</v>
      </c>
      <c r="B6853" s="50"/>
      <c r="C6853" s="50"/>
      <c r="D6853" s="50"/>
      <c r="E6853" s="50" t="s">
        <v>1704</v>
      </c>
      <c r="F6853" s="50"/>
    </row>
    <row r="6854" spans="1:6">
      <c r="A6854" s="50" t="s">
        <v>8053</v>
      </c>
      <c r="B6854" s="50"/>
      <c r="C6854" s="50"/>
      <c r="D6854" s="50"/>
      <c r="E6854" s="50" t="s">
        <v>5018</v>
      </c>
      <c r="F6854" s="50"/>
    </row>
    <row r="6855" spans="1:6">
      <c r="A6855" s="50" t="s">
        <v>8054</v>
      </c>
      <c r="B6855" s="50"/>
      <c r="C6855" s="50"/>
      <c r="D6855" s="50"/>
      <c r="E6855" s="50" t="s">
        <v>5018</v>
      </c>
      <c r="F6855" s="50"/>
    </row>
    <row r="6856" spans="1:6">
      <c r="A6856" s="50" t="s">
        <v>8055</v>
      </c>
      <c r="B6856" s="50"/>
      <c r="C6856" s="50"/>
      <c r="D6856" s="50"/>
      <c r="E6856" s="50" t="s">
        <v>5018</v>
      </c>
      <c r="F6856" s="50"/>
    </row>
    <row r="6857" spans="1:6">
      <c r="A6857" s="50" t="s">
        <v>8056</v>
      </c>
      <c r="B6857" s="50"/>
      <c r="C6857" s="50"/>
      <c r="D6857" s="50"/>
      <c r="E6857" s="50" t="s">
        <v>3856</v>
      </c>
      <c r="F6857" s="50"/>
    </row>
    <row r="6858" spans="1:6">
      <c r="A6858" s="50" t="s">
        <v>8057</v>
      </c>
      <c r="B6858" s="50"/>
      <c r="C6858" s="50"/>
      <c r="D6858" s="50"/>
      <c r="E6858" s="50" t="s">
        <v>5018</v>
      </c>
      <c r="F6858" s="50"/>
    </row>
    <row r="6859" spans="1:6">
      <c r="A6859" s="50" t="s">
        <v>8058</v>
      </c>
      <c r="B6859" s="50"/>
      <c r="C6859" s="50"/>
      <c r="D6859" s="50"/>
      <c r="E6859" s="50" t="s">
        <v>1704</v>
      </c>
      <c r="F6859" s="50"/>
    </row>
    <row r="6860" spans="1:6">
      <c r="A6860" s="50" t="s">
        <v>8059</v>
      </c>
      <c r="B6860" s="50"/>
      <c r="C6860" s="50"/>
      <c r="D6860" s="50"/>
      <c r="E6860" s="50" t="s">
        <v>5018</v>
      </c>
      <c r="F6860" s="50"/>
    </row>
    <row r="6861" spans="1:6">
      <c r="A6861" s="50" t="s">
        <v>8060</v>
      </c>
      <c r="B6861" s="50"/>
      <c r="C6861" s="50"/>
      <c r="D6861" s="50"/>
      <c r="E6861" s="50" t="s">
        <v>5018</v>
      </c>
      <c r="F6861" s="50"/>
    </row>
    <row r="6862" spans="1:6">
      <c r="A6862" s="50" t="s">
        <v>8061</v>
      </c>
      <c r="B6862" s="50"/>
      <c r="C6862" s="50"/>
      <c r="D6862" s="50"/>
      <c r="E6862" s="50" t="s">
        <v>5018</v>
      </c>
      <c r="F6862" s="50"/>
    </row>
    <row r="6863" spans="1:6">
      <c r="A6863" s="50" t="s">
        <v>8062</v>
      </c>
      <c r="B6863" s="50"/>
      <c r="C6863" s="50"/>
      <c r="D6863" s="50"/>
      <c r="E6863" s="50" t="s">
        <v>5018</v>
      </c>
      <c r="F6863" s="50"/>
    </row>
    <row r="6864" spans="1:6">
      <c r="A6864" s="50" t="s">
        <v>8063</v>
      </c>
      <c r="B6864" s="50"/>
      <c r="C6864" s="50"/>
      <c r="D6864" s="50"/>
      <c r="E6864" s="50" t="s">
        <v>5018</v>
      </c>
      <c r="F6864" s="50"/>
    </row>
    <row r="6865" spans="1:6">
      <c r="A6865" s="50" t="s">
        <v>8064</v>
      </c>
      <c r="B6865" s="50"/>
      <c r="C6865" s="50"/>
      <c r="D6865" s="50"/>
      <c r="E6865" s="50" t="s">
        <v>5018</v>
      </c>
      <c r="F6865" s="50"/>
    </row>
    <row r="6866" spans="1:6">
      <c r="A6866" s="50" t="s">
        <v>8065</v>
      </c>
      <c r="B6866" s="50"/>
      <c r="C6866" s="50"/>
      <c r="D6866" s="50"/>
      <c r="E6866" s="50" t="s">
        <v>3856</v>
      </c>
      <c r="F6866" s="50"/>
    </row>
    <row r="6867" spans="1:6">
      <c r="A6867" s="50" t="s">
        <v>8066</v>
      </c>
      <c r="B6867" s="50"/>
      <c r="C6867" s="50"/>
      <c r="D6867" s="50"/>
      <c r="E6867" s="50" t="s">
        <v>3856</v>
      </c>
      <c r="F6867" s="50"/>
    </row>
    <row r="6868" spans="1:6">
      <c r="A6868" s="50" t="s">
        <v>8067</v>
      </c>
      <c r="B6868" s="50"/>
      <c r="C6868" s="50"/>
      <c r="D6868" s="50"/>
      <c r="E6868" s="50" t="s">
        <v>3856</v>
      </c>
      <c r="F6868" s="50"/>
    </row>
    <row r="6869" spans="1:6">
      <c r="A6869" s="50" t="s">
        <v>8068</v>
      </c>
      <c r="B6869" s="50"/>
      <c r="C6869" s="50"/>
      <c r="D6869" s="50"/>
      <c r="E6869" s="50" t="s">
        <v>1704</v>
      </c>
      <c r="F6869" s="50"/>
    </row>
    <row r="6870" spans="1:6">
      <c r="A6870" s="50" t="s">
        <v>8069</v>
      </c>
      <c r="B6870" s="50"/>
      <c r="C6870" s="50"/>
      <c r="D6870" s="50"/>
      <c r="E6870" s="50" t="s">
        <v>2257</v>
      </c>
      <c r="F6870" s="50"/>
    </row>
    <row r="6871" spans="1:6">
      <c r="A6871" s="50" t="s">
        <v>8070</v>
      </c>
      <c r="B6871" s="50"/>
      <c r="C6871" s="50"/>
      <c r="D6871" s="50"/>
      <c r="E6871" s="50" t="s">
        <v>3856</v>
      </c>
      <c r="F6871" s="50"/>
    </row>
    <row r="6872" spans="1:6">
      <c r="A6872" s="50" t="s">
        <v>8071</v>
      </c>
      <c r="B6872" s="50"/>
      <c r="C6872" s="50"/>
      <c r="D6872" s="50"/>
      <c r="E6872" s="50" t="s">
        <v>5018</v>
      </c>
      <c r="F6872" s="50"/>
    </row>
    <row r="6873" spans="1:6">
      <c r="A6873" s="50" t="s">
        <v>8072</v>
      </c>
      <c r="B6873" s="50"/>
      <c r="C6873" s="50"/>
      <c r="D6873" s="50"/>
      <c r="E6873" s="50" t="s">
        <v>2257</v>
      </c>
      <c r="F6873" s="50"/>
    </row>
    <row r="6874" spans="1:6">
      <c r="A6874" s="50" t="s">
        <v>8073</v>
      </c>
      <c r="B6874" s="50"/>
      <c r="C6874" s="50"/>
      <c r="D6874" s="50"/>
      <c r="E6874" s="50" t="s">
        <v>5018</v>
      </c>
      <c r="F6874" s="50"/>
    </row>
    <row r="6875" spans="1:6">
      <c r="A6875" s="50" t="s">
        <v>8074</v>
      </c>
      <c r="B6875" s="50"/>
      <c r="C6875" s="50"/>
      <c r="D6875" s="50"/>
      <c r="E6875" s="50" t="s">
        <v>5018</v>
      </c>
      <c r="F6875" s="50"/>
    </row>
    <row r="6876" spans="1:6">
      <c r="A6876" s="50" t="s">
        <v>8075</v>
      </c>
      <c r="B6876" s="50"/>
      <c r="C6876" s="50"/>
      <c r="D6876" s="50"/>
      <c r="E6876" s="50" t="s">
        <v>5018</v>
      </c>
      <c r="F6876" s="50"/>
    </row>
    <row r="6877" spans="1:6">
      <c r="A6877" s="50" t="s">
        <v>8076</v>
      </c>
      <c r="B6877" s="50"/>
      <c r="C6877" s="50"/>
      <c r="D6877" s="50"/>
      <c r="E6877" s="50" t="s">
        <v>3856</v>
      </c>
      <c r="F6877" s="50"/>
    </row>
    <row r="6878" spans="1:6">
      <c r="A6878" s="50" t="s">
        <v>8077</v>
      </c>
      <c r="B6878" s="50"/>
      <c r="C6878" s="50"/>
      <c r="D6878" s="50"/>
      <c r="E6878" s="50" t="s">
        <v>5018</v>
      </c>
      <c r="F6878" s="50"/>
    </row>
    <row r="6879" spans="1:6">
      <c r="A6879" s="50" t="s">
        <v>8078</v>
      </c>
      <c r="B6879" s="50"/>
      <c r="C6879" s="50"/>
      <c r="D6879" s="50"/>
      <c r="E6879" s="50" t="s">
        <v>5018</v>
      </c>
      <c r="F6879" s="50"/>
    </row>
    <row r="6880" spans="1:6">
      <c r="A6880" s="50" t="s">
        <v>8079</v>
      </c>
      <c r="B6880" s="50"/>
      <c r="C6880" s="50"/>
      <c r="D6880" s="50"/>
      <c r="E6880" s="50" t="s">
        <v>3856</v>
      </c>
      <c r="F6880" s="50"/>
    </row>
    <row r="6881" spans="1:6">
      <c r="A6881" s="50" t="s">
        <v>8080</v>
      </c>
      <c r="B6881" s="50"/>
      <c r="C6881" s="50"/>
      <c r="D6881" s="50"/>
      <c r="E6881" s="50" t="s">
        <v>3856</v>
      </c>
      <c r="F6881" s="50"/>
    </row>
    <row r="6882" spans="1:6">
      <c r="A6882" s="50" t="s">
        <v>8081</v>
      </c>
      <c r="B6882" s="50"/>
      <c r="C6882" s="50"/>
      <c r="D6882" s="50"/>
      <c r="E6882" s="50" t="s">
        <v>3856</v>
      </c>
      <c r="F6882" s="50"/>
    </row>
    <row r="6883" spans="1:6">
      <c r="A6883" s="50" t="s">
        <v>8082</v>
      </c>
      <c r="B6883" s="50"/>
      <c r="C6883" s="50"/>
      <c r="D6883" s="50"/>
      <c r="E6883" s="50" t="s">
        <v>1704</v>
      </c>
      <c r="F6883" s="50"/>
    </row>
    <row r="6884" spans="1:6">
      <c r="A6884" s="50" t="s">
        <v>8083</v>
      </c>
      <c r="B6884" s="50"/>
      <c r="C6884" s="50"/>
      <c r="D6884" s="50"/>
      <c r="E6884" s="50" t="s">
        <v>5018</v>
      </c>
      <c r="F6884" s="50"/>
    </row>
    <row r="6885" spans="1:6">
      <c r="A6885" s="50" t="s">
        <v>8084</v>
      </c>
      <c r="B6885" s="50"/>
      <c r="C6885" s="50"/>
      <c r="D6885" s="50"/>
      <c r="E6885" s="50" t="s">
        <v>5018</v>
      </c>
      <c r="F6885" s="50"/>
    </row>
    <row r="6886" spans="1:6">
      <c r="A6886" s="50" t="s">
        <v>8085</v>
      </c>
      <c r="B6886" s="50"/>
      <c r="C6886" s="50"/>
      <c r="D6886" s="50"/>
      <c r="E6886" s="50" t="s">
        <v>5018</v>
      </c>
      <c r="F6886" s="50"/>
    </row>
    <row r="6887" spans="1:6">
      <c r="A6887" s="50" t="s">
        <v>8086</v>
      </c>
      <c r="B6887" s="50"/>
      <c r="C6887" s="50"/>
      <c r="D6887" s="50"/>
      <c r="E6887" s="50" t="s">
        <v>3856</v>
      </c>
      <c r="F6887" s="50"/>
    </row>
    <row r="6888" spans="1:6">
      <c r="A6888" s="50" t="s">
        <v>8087</v>
      </c>
      <c r="B6888" s="50"/>
      <c r="C6888" s="50"/>
      <c r="D6888" s="50"/>
      <c r="E6888" s="50" t="s">
        <v>3856</v>
      </c>
      <c r="F6888" s="50"/>
    </row>
    <row r="6889" spans="1:6">
      <c r="A6889" s="50" t="s">
        <v>8088</v>
      </c>
      <c r="B6889" s="50"/>
      <c r="C6889" s="50"/>
      <c r="D6889" s="50"/>
      <c r="E6889" s="50" t="s">
        <v>3856</v>
      </c>
      <c r="F6889" s="50"/>
    </row>
    <row r="6890" spans="1:6">
      <c r="A6890" s="50" t="s">
        <v>8089</v>
      </c>
      <c r="B6890" s="50"/>
      <c r="C6890" s="50"/>
      <c r="D6890" s="50"/>
      <c r="E6890" s="50" t="s">
        <v>3856</v>
      </c>
      <c r="F6890" s="50"/>
    </row>
    <row r="6891" spans="1:6">
      <c r="A6891" s="50" t="s">
        <v>8090</v>
      </c>
      <c r="B6891" s="50"/>
      <c r="C6891" s="50"/>
      <c r="D6891" s="50"/>
      <c r="E6891" s="50" t="s">
        <v>3260</v>
      </c>
      <c r="F6891" s="50"/>
    </row>
    <row r="6892" spans="1:6">
      <c r="A6892" s="50" t="s">
        <v>8091</v>
      </c>
      <c r="B6892" s="50"/>
      <c r="C6892" s="50"/>
      <c r="D6892" s="50"/>
      <c r="E6892" s="50" t="s">
        <v>2257</v>
      </c>
      <c r="F6892" s="50"/>
    </row>
    <row r="6893" spans="1:6">
      <c r="A6893" s="50" t="s">
        <v>8092</v>
      </c>
      <c r="B6893" s="50"/>
      <c r="C6893" s="50"/>
      <c r="D6893" s="50"/>
      <c r="E6893" s="50" t="s">
        <v>2257</v>
      </c>
      <c r="F6893" s="50"/>
    </row>
    <row r="6894" spans="1:6">
      <c r="A6894" s="50" t="s">
        <v>8093</v>
      </c>
      <c r="B6894" s="50"/>
      <c r="C6894" s="50"/>
      <c r="D6894" s="50"/>
      <c r="E6894" s="50" t="s">
        <v>2257</v>
      </c>
      <c r="F6894" s="50"/>
    </row>
    <row r="6895" spans="1:6">
      <c r="A6895" s="50" t="s">
        <v>8094</v>
      </c>
      <c r="B6895" s="50"/>
      <c r="C6895" s="50"/>
      <c r="D6895" s="50"/>
      <c r="E6895" s="50" t="s">
        <v>2257</v>
      </c>
      <c r="F6895" s="50"/>
    </row>
    <row r="6896" spans="1:6">
      <c r="A6896" s="50" t="s">
        <v>8095</v>
      </c>
      <c r="B6896" s="50"/>
      <c r="C6896" s="50"/>
      <c r="D6896" s="50"/>
      <c r="E6896" s="50" t="s">
        <v>2257</v>
      </c>
      <c r="F6896" s="50"/>
    </row>
    <row r="6897" spans="1:6">
      <c r="A6897" s="50" t="s">
        <v>8096</v>
      </c>
      <c r="B6897" s="50"/>
      <c r="C6897" s="50"/>
      <c r="D6897" s="50"/>
      <c r="E6897" s="50" t="s">
        <v>1487</v>
      </c>
      <c r="F6897" s="50"/>
    </row>
    <row r="6898" spans="1:6">
      <c r="A6898" s="50" t="s">
        <v>8097</v>
      </c>
      <c r="B6898" s="50"/>
      <c r="C6898" s="50"/>
      <c r="D6898" s="50"/>
      <c r="E6898" s="50" t="s">
        <v>2257</v>
      </c>
      <c r="F6898" s="50"/>
    </row>
    <row r="6899" spans="1:6">
      <c r="A6899" s="50" t="s">
        <v>8098</v>
      </c>
      <c r="B6899" s="50"/>
      <c r="C6899" s="50"/>
      <c r="D6899" s="50"/>
      <c r="E6899" s="50" t="s">
        <v>2257</v>
      </c>
      <c r="F6899" s="50"/>
    </row>
    <row r="6900" spans="1:6">
      <c r="A6900" s="50" t="s">
        <v>8099</v>
      </c>
      <c r="B6900" s="50"/>
      <c r="C6900" s="50"/>
      <c r="D6900" s="50"/>
      <c r="E6900" s="50" t="s">
        <v>2257</v>
      </c>
      <c r="F6900" s="50"/>
    </row>
    <row r="6901" spans="1:6">
      <c r="A6901" s="50" t="s">
        <v>8100</v>
      </c>
      <c r="B6901" s="50"/>
      <c r="C6901" s="50"/>
      <c r="D6901" s="50"/>
      <c r="E6901" s="50" t="s">
        <v>2257</v>
      </c>
      <c r="F6901" s="50"/>
    </row>
    <row r="6902" spans="1:6">
      <c r="A6902" s="50" t="s">
        <v>8101</v>
      </c>
      <c r="B6902" s="50"/>
      <c r="C6902" s="50"/>
      <c r="D6902" s="50"/>
      <c r="E6902" s="50" t="s">
        <v>2257</v>
      </c>
      <c r="F6902" s="50"/>
    </row>
    <row r="6903" spans="1:6">
      <c r="A6903" s="50" t="s">
        <v>8102</v>
      </c>
      <c r="B6903" s="50"/>
      <c r="C6903" s="50"/>
      <c r="D6903" s="50"/>
      <c r="E6903" s="50" t="s">
        <v>2257</v>
      </c>
      <c r="F6903" s="50"/>
    </row>
    <row r="6904" spans="1:6">
      <c r="A6904" s="50" t="s">
        <v>8103</v>
      </c>
      <c r="B6904" s="50"/>
      <c r="C6904" s="50"/>
      <c r="D6904" s="50"/>
      <c r="E6904" s="50" t="s">
        <v>2257</v>
      </c>
      <c r="F6904" s="50"/>
    </row>
    <row r="6905" spans="1:6">
      <c r="A6905" s="50" t="s">
        <v>8104</v>
      </c>
      <c r="B6905" s="50"/>
      <c r="C6905" s="50"/>
      <c r="D6905" s="50"/>
      <c r="E6905" s="50" t="s">
        <v>2257</v>
      </c>
      <c r="F6905" s="50"/>
    </row>
    <row r="6906" spans="1:6">
      <c r="A6906" s="50" t="s">
        <v>8105</v>
      </c>
      <c r="B6906" s="50"/>
      <c r="C6906" s="50"/>
      <c r="D6906" s="50"/>
      <c r="E6906" s="50" t="s">
        <v>1487</v>
      </c>
      <c r="F6906" s="50"/>
    </row>
    <row r="6907" spans="1:6">
      <c r="A6907" s="50" t="s">
        <v>8106</v>
      </c>
      <c r="B6907" s="50"/>
      <c r="C6907" s="50"/>
      <c r="D6907" s="50"/>
      <c r="E6907" s="50" t="s">
        <v>5018</v>
      </c>
      <c r="F6907" s="50"/>
    </row>
    <row r="6908" spans="1:6">
      <c r="A6908" s="50" t="s">
        <v>8107</v>
      </c>
      <c r="B6908" s="50"/>
      <c r="C6908" s="50"/>
      <c r="D6908" s="50"/>
      <c r="E6908" s="50" t="s">
        <v>2257</v>
      </c>
      <c r="F6908" s="50"/>
    </row>
    <row r="6909" spans="1:6">
      <c r="A6909" s="50" t="s">
        <v>8108</v>
      </c>
      <c r="B6909" s="50"/>
      <c r="C6909" s="50"/>
      <c r="D6909" s="50"/>
      <c r="E6909" s="50" t="s">
        <v>2257</v>
      </c>
      <c r="F6909" s="50"/>
    </row>
    <row r="6910" spans="1:6">
      <c r="A6910" s="50" t="s">
        <v>8109</v>
      </c>
      <c r="B6910" s="50"/>
      <c r="C6910" s="50"/>
      <c r="D6910" s="50"/>
      <c r="E6910" s="50" t="s">
        <v>2257</v>
      </c>
      <c r="F6910" s="50"/>
    </row>
    <row r="6911" spans="1:6">
      <c r="A6911" s="50" t="s">
        <v>8110</v>
      </c>
      <c r="B6911" s="50"/>
      <c r="C6911" s="50"/>
      <c r="D6911" s="50"/>
      <c r="E6911" s="50" t="s">
        <v>2257</v>
      </c>
      <c r="F6911" s="50"/>
    </row>
    <row r="6912" spans="1:6">
      <c r="A6912" s="50" t="s">
        <v>8111</v>
      </c>
      <c r="B6912" s="50"/>
      <c r="C6912" s="50"/>
      <c r="D6912" s="50"/>
      <c r="E6912" s="50" t="s">
        <v>2257</v>
      </c>
      <c r="F6912" s="50"/>
    </row>
    <row r="6913" spans="1:6">
      <c r="A6913" s="50" t="s">
        <v>8112</v>
      </c>
      <c r="B6913" s="50"/>
      <c r="C6913" s="50"/>
      <c r="D6913" s="50"/>
      <c r="E6913" s="50" t="s">
        <v>2257</v>
      </c>
      <c r="F6913" s="50"/>
    </row>
    <row r="6914" spans="1:6">
      <c r="A6914" s="50" t="s">
        <v>8113</v>
      </c>
      <c r="B6914" s="50"/>
      <c r="C6914" s="50"/>
      <c r="D6914" s="50"/>
      <c r="E6914" s="50" t="s">
        <v>2257</v>
      </c>
      <c r="F6914" s="50"/>
    </row>
    <row r="6915" spans="1:6">
      <c r="A6915" s="50" t="s">
        <v>8114</v>
      </c>
      <c r="B6915" s="50"/>
      <c r="C6915" s="50"/>
      <c r="D6915" s="50"/>
      <c r="E6915" s="50" t="s">
        <v>2257</v>
      </c>
      <c r="F6915" s="50"/>
    </row>
    <row r="6916" spans="1:6">
      <c r="A6916" s="50" t="s">
        <v>8115</v>
      </c>
      <c r="B6916" s="50"/>
      <c r="C6916" s="50"/>
      <c r="D6916" s="50"/>
      <c r="E6916" s="50" t="s">
        <v>2257</v>
      </c>
      <c r="F6916" s="50"/>
    </row>
    <row r="6917" spans="1:6">
      <c r="A6917" s="50" t="s">
        <v>8116</v>
      </c>
      <c r="B6917" s="50"/>
      <c r="C6917" s="50"/>
      <c r="D6917" s="50"/>
      <c r="E6917" s="50" t="s">
        <v>1487</v>
      </c>
      <c r="F6917" s="50"/>
    </row>
    <row r="6918" spans="1:6">
      <c r="A6918" s="50" t="s">
        <v>8117</v>
      </c>
      <c r="B6918" s="50"/>
      <c r="C6918" s="50"/>
      <c r="D6918" s="50"/>
      <c r="E6918" s="50" t="s">
        <v>2257</v>
      </c>
      <c r="F6918" s="50"/>
    </row>
    <row r="6919" spans="1:6">
      <c r="A6919" s="50" t="s">
        <v>8118</v>
      </c>
      <c r="B6919" s="50"/>
      <c r="C6919" s="50"/>
      <c r="D6919" s="50"/>
      <c r="E6919" s="50" t="s">
        <v>2257</v>
      </c>
      <c r="F6919" s="50"/>
    </row>
    <row r="6920" spans="1:6">
      <c r="A6920" s="50" t="s">
        <v>8119</v>
      </c>
      <c r="B6920" s="50"/>
      <c r="C6920" s="50"/>
      <c r="D6920" s="50"/>
      <c r="E6920" s="50" t="s">
        <v>3260</v>
      </c>
      <c r="F6920" s="50"/>
    </row>
    <row r="6921" spans="1:6">
      <c r="A6921" s="50" t="s">
        <v>8120</v>
      </c>
      <c r="B6921" s="50"/>
      <c r="C6921" s="50"/>
      <c r="D6921" s="50"/>
      <c r="E6921" s="50" t="s">
        <v>2257</v>
      </c>
      <c r="F6921" s="50"/>
    </row>
    <row r="6922" spans="1:6">
      <c r="A6922" s="50" t="s">
        <v>8121</v>
      </c>
      <c r="B6922" s="50"/>
      <c r="C6922" s="50"/>
      <c r="D6922" s="50"/>
      <c r="E6922" s="50" t="s">
        <v>2257</v>
      </c>
      <c r="F6922" s="50"/>
    </row>
    <row r="6923" spans="1:6">
      <c r="A6923" s="50" t="s">
        <v>8122</v>
      </c>
      <c r="B6923" s="50"/>
      <c r="C6923" s="50"/>
      <c r="D6923" s="50"/>
      <c r="E6923" s="50" t="s">
        <v>2257</v>
      </c>
      <c r="F6923" s="50"/>
    </row>
    <row r="6924" spans="1:6">
      <c r="A6924" s="50" t="s">
        <v>8123</v>
      </c>
      <c r="B6924" s="50"/>
      <c r="C6924" s="50"/>
      <c r="D6924" s="50"/>
      <c r="E6924" s="50" t="s">
        <v>3398</v>
      </c>
      <c r="F6924" s="50"/>
    </row>
    <row r="6925" spans="1:6">
      <c r="A6925" s="50" t="s">
        <v>8124</v>
      </c>
      <c r="B6925" s="50"/>
      <c r="C6925" s="50"/>
      <c r="D6925" s="50"/>
      <c r="E6925" s="50" t="s">
        <v>2257</v>
      </c>
      <c r="F6925" s="50"/>
    </row>
    <row r="6926" spans="1:6">
      <c r="A6926" s="50" t="s">
        <v>8125</v>
      </c>
      <c r="B6926" s="50"/>
      <c r="C6926" s="50"/>
      <c r="D6926" s="50"/>
      <c r="E6926" s="50" t="s">
        <v>2257</v>
      </c>
      <c r="F6926" s="50"/>
    </row>
    <row r="6927" spans="1:6">
      <c r="A6927" s="50" t="s">
        <v>8126</v>
      </c>
      <c r="B6927" s="50"/>
      <c r="C6927" s="50"/>
      <c r="D6927" s="50"/>
      <c r="E6927" s="50" t="s">
        <v>2257</v>
      </c>
      <c r="F6927" s="50"/>
    </row>
    <row r="6928" spans="1:6">
      <c r="A6928" s="50" t="s">
        <v>8127</v>
      </c>
      <c r="B6928" s="50"/>
      <c r="C6928" s="50"/>
      <c r="D6928" s="50"/>
      <c r="E6928" s="50" t="s">
        <v>2257</v>
      </c>
      <c r="F6928" s="50"/>
    </row>
    <row r="6929" spans="1:6">
      <c r="A6929" s="50" t="s">
        <v>8128</v>
      </c>
      <c r="B6929" s="50"/>
      <c r="C6929" s="50"/>
      <c r="D6929" s="50"/>
      <c r="E6929" s="50" t="s">
        <v>2257</v>
      </c>
      <c r="F6929" s="50"/>
    </row>
    <row r="6930" spans="1:6">
      <c r="A6930" s="50" t="s">
        <v>8129</v>
      </c>
      <c r="B6930" s="50"/>
      <c r="C6930" s="50"/>
      <c r="D6930" s="50"/>
      <c r="E6930" s="50" t="s">
        <v>1487</v>
      </c>
      <c r="F6930" s="50"/>
    </row>
    <row r="6931" spans="1:6">
      <c r="A6931" s="50" t="s">
        <v>8130</v>
      </c>
      <c r="B6931" s="50"/>
      <c r="C6931" s="50"/>
      <c r="D6931" s="50"/>
      <c r="E6931" s="50" t="s">
        <v>2257</v>
      </c>
      <c r="F6931" s="50"/>
    </row>
    <row r="6932" spans="1:6">
      <c r="A6932" s="50" t="s">
        <v>8131</v>
      </c>
      <c r="B6932" s="50"/>
      <c r="C6932" s="50"/>
      <c r="D6932" s="50"/>
      <c r="E6932" s="50" t="s">
        <v>2257</v>
      </c>
      <c r="F6932" s="50"/>
    </row>
    <row r="6933" spans="1:6">
      <c r="A6933" s="50" t="s">
        <v>8132</v>
      </c>
      <c r="B6933" s="50"/>
      <c r="C6933" s="50"/>
      <c r="D6933" s="50"/>
      <c r="E6933" s="50" t="s">
        <v>1487</v>
      </c>
      <c r="F6933" s="50"/>
    </row>
    <row r="6934" spans="1:6">
      <c r="A6934" s="50" t="s">
        <v>8133</v>
      </c>
      <c r="B6934" s="50"/>
      <c r="C6934" s="50"/>
      <c r="D6934" s="50"/>
      <c r="E6934" s="50" t="s">
        <v>2257</v>
      </c>
      <c r="F6934" s="50"/>
    </row>
    <row r="6935" spans="1:6">
      <c r="A6935" s="50" t="s">
        <v>8134</v>
      </c>
      <c r="B6935" s="50"/>
      <c r="C6935" s="50"/>
      <c r="D6935" s="50"/>
      <c r="E6935" s="50" t="s">
        <v>1487</v>
      </c>
      <c r="F6935" s="50"/>
    </row>
    <row r="6936" spans="1:6">
      <c r="A6936" s="50" t="s">
        <v>8135</v>
      </c>
      <c r="B6936" s="50"/>
      <c r="C6936" s="50"/>
      <c r="D6936" s="50"/>
      <c r="E6936" s="50" t="s">
        <v>1487</v>
      </c>
      <c r="F6936" s="50"/>
    </row>
    <row r="6937" spans="1:6">
      <c r="A6937" s="50" t="s">
        <v>8136</v>
      </c>
      <c r="B6937" s="50"/>
      <c r="C6937" s="50"/>
      <c r="D6937" s="50"/>
      <c r="E6937" s="50" t="s">
        <v>1487</v>
      </c>
      <c r="F6937" s="50"/>
    </row>
    <row r="6938" spans="1:6">
      <c r="A6938" s="50" t="s">
        <v>8137</v>
      </c>
      <c r="B6938" s="50"/>
      <c r="C6938" s="50"/>
      <c r="D6938" s="50"/>
      <c r="E6938" s="50" t="s">
        <v>1487</v>
      </c>
      <c r="F6938" s="50"/>
    </row>
    <row r="6939" spans="1:6">
      <c r="A6939" s="50" t="s">
        <v>8138</v>
      </c>
      <c r="B6939" s="50"/>
      <c r="C6939" s="50"/>
      <c r="D6939" s="50"/>
      <c r="E6939" s="50" t="s">
        <v>1487</v>
      </c>
      <c r="F6939" s="50"/>
    </row>
    <row r="6940" spans="1:6">
      <c r="A6940" s="50" t="s">
        <v>8139</v>
      </c>
      <c r="B6940" s="50"/>
      <c r="C6940" s="50"/>
      <c r="D6940" s="50"/>
      <c r="E6940" s="50" t="s">
        <v>1487</v>
      </c>
      <c r="F6940" s="50"/>
    </row>
    <row r="6941" spans="1:6">
      <c r="A6941" s="50" t="s">
        <v>8140</v>
      </c>
      <c r="B6941" s="50"/>
      <c r="C6941" s="50"/>
      <c r="D6941" s="50"/>
      <c r="E6941" s="50" t="s">
        <v>1487</v>
      </c>
      <c r="F6941" s="50"/>
    </row>
    <row r="6942" spans="1:6">
      <c r="A6942" s="50" t="s">
        <v>8141</v>
      </c>
      <c r="B6942" s="50"/>
      <c r="C6942" s="50"/>
      <c r="D6942" s="50"/>
      <c r="E6942" s="50" t="s">
        <v>1487</v>
      </c>
      <c r="F6942" s="50"/>
    </row>
    <row r="6943" spans="1:6">
      <c r="A6943" s="50" t="s">
        <v>8142</v>
      </c>
      <c r="B6943" s="50"/>
      <c r="C6943" s="50"/>
      <c r="D6943" s="50"/>
      <c r="E6943" s="50" t="s">
        <v>1487</v>
      </c>
      <c r="F6943" s="50"/>
    </row>
    <row r="6944" spans="1:6">
      <c r="A6944" s="50" t="s">
        <v>8143</v>
      </c>
      <c r="B6944" s="50"/>
      <c r="C6944" s="50"/>
      <c r="D6944" s="50"/>
      <c r="E6944" s="50" t="s">
        <v>1487</v>
      </c>
      <c r="F6944" s="50"/>
    </row>
    <row r="6945" spans="1:6">
      <c r="A6945" s="50" t="s">
        <v>8144</v>
      </c>
      <c r="B6945" s="50"/>
      <c r="C6945" s="50"/>
      <c r="D6945" s="50"/>
      <c r="E6945" s="50" t="s">
        <v>1487</v>
      </c>
      <c r="F6945" s="50"/>
    </row>
    <row r="6946" spans="1:6">
      <c r="A6946" s="50" t="s">
        <v>8145</v>
      </c>
      <c r="B6946" s="50"/>
      <c r="C6946" s="50"/>
      <c r="D6946" s="50"/>
      <c r="E6946" s="50" t="s">
        <v>1487</v>
      </c>
      <c r="F6946" s="50"/>
    </row>
    <row r="6947" spans="1:6">
      <c r="A6947" s="50" t="s">
        <v>8721</v>
      </c>
      <c r="B6947" s="50"/>
      <c r="C6947" s="50"/>
      <c r="D6947" s="50"/>
      <c r="E6947" s="50"/>
      <c r="F6947" s="50" t="s">
        <v>909</v>
      </c>
    </row>
    <row r="6948" spans="1:6">
      <c r="A6948" s="50" t="s">
        <v>8722</v>
      </c>
      <c r="B6948" s="50"/>
      <c r="C6948" s="50"/>
      <c r="D6948" s="50"/>
      <c r="E6948" s="50"/>
      <c r="F6948" s="50" t="s">
        <v>9240</v>
      </c>
    </row>
    <row r="6949" spans="1:6">
      <c r="A6949" s="50" t="s">
        <v>8723</v>
      </c>
      <c r="B6949" s="50"/>
      <c r="C6949" s="50"/>
      <c r="D6949" s="50"/>
      <c r="E6949" s="50"/>
      <c r="F6949" s="50" t="s">
        <v>9241</v>
      </c>
    </row>
    <row r="6950" spans="1:6">
      <c r="A6950" s="50" t="s">
        <v>8724</v>
      </c>
      <c r="B6950" s="50"/>
      <c r="C6950" s="50"/>
      <c r="D6950" s="50"/>
      <c r="E6950" s="50"/>
      <c r="F6950" s="50" t="s">
        <v>9242</v>
      </c>
    </row>
    <row r="6951" spans="1:6">
      <c r="A6951" s="50" t="s">
        <v>8725</v>
      </c>
      <c r="B6951" s="50"/>
      <c r="C6951" s="50"/>
      <c r="D6951" s="50"/>
      <c r="E6951" s="50"/>
      <c r="F6951" s="50" t="s">
        <v>9243</v>
      </c>
    </row>
    <row r="6952" spans="1:6">
      <c r="A6952" s="50" t="s">
        <v>8726</v>
      </c>
      <c r="B6952" s="50"/>
      <c r="C6952" s="50"/>
      <c r="D6952" s="50"/>
      <c r="E6952" s="50"/>
      <c r="F6952" s="50" t="s">
        <v>9242</v>
      </c>
    </row>
    <row r="6953" spans="1:6">
      <c r="A6953" s="50" t="s">
        <v>8727</v>
      </c>
      <c r="B6953" s="50"/>
      <c r="C6953" s="50"/>
      <c r="D6953" s="50"/>
      <c r="E6953" s="50"/>
      <c r="F6953" s="50" t="s">
        <v>9244</v>
      </c>
    </row>
    <row r="6954" spans="1:6">
      <c r="A6954" s="50" t="s">
        <v>8728</v>
      </c>
      <c r="B6954" s="50"/>
      <c r="C6954" s="50"/>
      <c r="D6954" s="50"/>
      <c r="E6954" s="50"/>
      <c r="F6954" s="50" t="s">
        <v>959</v>
      </c>
    </row>
    <row r="6955" spans="1:6">
      <c r="A6955" s="50" t="s">
        <v>8729</v>
      </c>
      <c r="B6955" s="50"/>
      <c r="C6955" s="50"/>
      <c r="D6955" s="50"/>
      <c r="E6955" s="50"/>
      <c r="F6955" s="50" t="s">
        <v>9245</v>
      </c>
    </row>
    <row r="6956" spans="1:6">
      <c r="A6956" s="50" t="s">
        <v>8730</v>
      </c>
      <c r="B6956" s="50"/>
      <c r="C6956" s="50"/>
      <c r="D6956" s="50"/>
      <c r="E6956" s="50"/>
      <c r="F6956" s="50" t="s">
        <v>921</v>
      </c>
    </row>
    <row r="6957" spans="1:6">
      <c r="A6957" s="50" t="s">
        <v>8731</v>
      </c>
      <c r="B6957" s="50"/>
      <c r="C6957" s="50"/>
      <c r="D6957" s="50"/>
      <c r="E6957" s="50"/>
      <c r="F6957" s="50" t="s">
        <v>9246</v>
      </c>
    </row>
    <row r="6958" spans="1:6">
      <c r="A6958" s="50" t="s">
        <v>8732</v>
      </c>
      <c r="B6958" s="50"/>
      <c r="C6958" s="50"/>
      <c r="D6958" s="50"/>
      <c r="E6958" s="50"/>
      <c r="F6958" s="50" t="s">
        <v>9247</v>
      </c>
    </row>
    <row r="6959" spans="1:6">
      <c r="A6959" s="50" t="s">
        <v>8733</v>
      </c>
      <c r="B6959" s="50"/>
      <c r="C6959" s="50"/>
      <c r="D6959" s="50"/>
      <c r="E6959" s="50"/>
      <c r="F6959" s="50" t="s">
        <v>9245</v>
      </c>
    </row>
    <row r="6960" spans="1:6">
      <c r="A6960" s="50" t="s">
        <v>8734</v>
      </c>
      <c r="B6960" s="50"/>
      <c r="C6960" s="50"/>
      <c r="D6960" s="50"/>
      <c r="E6960" s="50"/>
      <c r="F6960" s="50" t="s">
        <v>9242</v>
      </c>
    </row>
    <row r="6961" spans="1:6">
      <c r="A6961" s="50" t="s">
        <v>8735</v>
      </c>
      <c r="B6961" s="50"/>
      <c r="C6961" s="50"/>
      <c r="D6961" s="50"/>
      <c r="E6961" s="50"/>
      <c r="F6961" s="50" t="s">
        <v>9248</v>
      </c>
    </row>
    <row r="6962" spans="1:6">
      <c r="A6962" s="50" t="s">
        <v>8736</v>
      </c>
      <c r="B6962" s="50"/>
      <c r="C6962" s="50"/>
      <c r="D6962" s="50"/>
      <c r="E6962" s="50"/>
      <c r="F6962" s="50" t="s">
        <v>9243</v>
      </c>
    </row>
    <row r="6963" spans="1:6">
      <c r="A6963" s="50" t="s">
        <v>8737</v>
      </c>
      <c r="B6963" s="50"/>
      <c r="C6963" s="50"/>
      <c r="D6963" s="50"/>
      <c r="E6963" s="50"/>
      <c r="F6963" s="50" t="s">
        <v>9244</v>
      </c>
    </row>
    <row r="6964" spans="1:6">
      <c r="A6964" s="50" t="s">
        <v>8738</v>
      </c>
      <c r="B6964" s="50"/>
      <c r="C6964" s="50"/>
      <c r="D6964" s="50"/>
      <c r="E6964" s="50"/>
      <c r="F6964" s="50" t="s">
        <v>9249</v>
      </c>
    </row>
    <row r="6965" spans="1:6">
      <c r="A6965" s="50" t="s">
        <v>8739</v>
      </c>
      <c r="B6965" s="50"/>
      <c r="C6965" s="50"/>
      <c r="D6965" s="50"/>
      <c r="E6965" s="50"/>
      <c r="F6965" s="50" t="s">
        <v>9250</v>
      </c>
    </row>
    <row r="6966" spans="1:6">
      <c r="A6966" s="50" t="s">
        <v>8740</v>
      </c>
      <c r="B6966" s="50"/>
      <c r="C6966" s="50"/>
      <c r="D6966" s="50"/>
      <c r="E6966" s="50"/>
      <c r="F6966" s="50" t="s">
        <v>9242</v>
      </c>
    </row>
    <row r="6967" spans="1:6">
      <c r="A6967" s="50" t="s">
        <v>8741</v>
      </c>
      <c r="B6967" s="50"/>
      <c r="C6967" s="50"/>
      <c r="D6967" s="50"/>
      <c r="E6967" s="50"/>
      <c r="F6967" s="50" t="s">
        <v>9244</v>
      </c>
    </row>
    <row r="6968" spans="1:6">
      <c r="A6968" s="50" t="s">
        <v>8742</v>
      </c>
      <c r="B6968" s="50"/>
      <c r="C6968" s="50"/>
      <c r="D6968" s="50"/>
      <c r="E6968" s="50"/>
      <c r="F6968" s="50" t="s">
        <v>9244</v>
      </c>
    </row>
    <row r="6969" spans="1:6">
      <c r="A6969" s="50" t="s">
        <v>8743</v>
      </c>
      <c r="B6969" s="50"/>
      <c r="C6969" s="50"/>
      <c r="D6969" s="50"/>
      <c r="E6969" s="50"/>
      <c r="F6969" s="50" t="s">
        <v>937</v>
      </c>
    </row>
    <row r="6970" spans="1:6">
      <c r="A6970" s="50" t="s">
        <v>8744</v>
      </c>
      <c r="B6970" s="50"/>
      <c r="C6970" s="50"/>
      <c r="D6970" s="50"/>
      <c r="E6970" s="50"/>
      <c r="F6970" s="50" t="s">
        <v>9242</v>
      </c>
    </row>
    <row r="6971" spans="1:6">
      <c r="A6971" s="50" t="s">
        <v>8745</v>
      </c>
      <c r="B6971" s="50"/>
      <c r="C6971" s="50"/>
      <c r="D6971" s="50"/>
      <c r="E6971" s="50"/>
      <c r="F6971" s="50" t="s">
        <v>9251</v>
      </c>
    </row>
    <row r="6972" spans="1:6">
      <c r="A6972" s="50" t="s">
        <v>8746</v>
      </c>
      <c r="B6972" s="50"/>
      <c r="C6972" s="50"/>
      <c r="D6972" s="50"/>
      <c r="E6972" s="50"/>
      <c r="F6972" s="50" t="s">
        <v>9242</v>
      </c>
    </row>
    <row r="6973" spans="1:6">
      <c r="A6973" s="50" t="s">
        <v>8747</v>
      </c>
      <c r="B6973" s="50"/>
      <c r="C6973" s="50"/>
      <c r="D6973" s="50"/>
      <c r="E6973" s="50"/>
      <c r="F6973" s="50" t="s">
        <v>9250</v>
      </c>
    </row>
    <row r="6974" spans="1:6">
      <c r="A6974" s="50" t="s">
        <v>8748</v>
      </c>
      <c r="B6974" s="50"/>
      <c r="C6974" s="50"/>
      <c r="D6974" s="50"/>
      <c r="E6974" s="50"/>
      <c r="F6974" s="50" t="s">
        <v>9250</v>
      </c>
    </row>
    <row r="6975" spans="1:6">
      <c r="A6975" s="50" t="s">
        <v>8749</v>
      </c>
      <c r="B6975" s="50"/>
      <c r="C6975" s="50"/>
      <c r="D6975" s="50"/>
      <c r="E6975" s="50"/>
      <c r="F6975" s="50" t="s">
        <v>9252</v>
      </c>
    </row>
    <row r="6976" spans="1:6">
      <c r="A6976" s="50" t="s">
        <v>8750</v>
      </c>
      <c r="B6976" s="50"/>
      <c r="C6976" s="50"/>
      <c r="D6976" s="50"/>
      <c r="E6976" s="50"/>
      <c r="F6976" s="50" t="s">
        <v>9253</v>
      </c>
    </row>
    <row r="6977" spans="1:6">
      <c r="A6977" s="50" t="s">
        <v>8751</v>
      </c>
      <c r="B6977" s="50"/>
      <c r="C6977" s="50"/>
      <c r="D6977" s="50"/>
      <c r="E6977" s="50"/>
      <c r="F6977" s="50" t="s">
        <v>931</v>
      </c>
    </row>
    <row r="6978" spans="1:6">
      <c r="A6978" s="50" t="s">
        <v>8752</v>
      </c>
      <c r="B6978" s="50"/>
      <c r="C6978" s="50"/>
      <c r="D6978" s="50"/>
      <c r="E6978" s="50"/>
      <c r="F6978" s="50" t="s">
        <v>9250</v>
      </c>
    </row>
    <row r="6979" spans="1:6">
      <c r="A6979" s="50" t="s">
        <v>8753</v>
      </c>
      <c r="B6979" s="50"/>
      <c r="C6979" s="50"/>
      <c r="D6979" s="50"/>
      <c r="E6979" s="50"/>
      <c r="F6979" s="50" t="s">
        <v>9253</v>
      </c>
    </row>
    <row r="6980" spans="1:6">
      <c r="A6980" s="50" t="s">
        <v>8754</v>
      </c>
      <c r="B6980" s="50"/>
      <c r="C6980" s="50"/>
      <c r="D6980" s="50"/>
      <c r="E6980" s="50"/>
      <c r="F6980" s="50" t="s">
        <v>940</v>
      </c>
    </row>
    <row r="6981" spans="1:6">
      <c r="A6981" s="50" t="s">
        <v>8755</v>
      </c>
      <c r="B6981" s="50"/>
      <c r="C6981" s="50"/>
      <c r="D6981" s="50"/>
      <c r="E6981" s="50"/>
      <c r="F6981" s="50" t="s">
        <v>9250</v>
      </c>
    </row>
    <row r="6982" spans="1:6">
      <c r="A6982" s="50" t="s">
        <v>8756</v>
      </c>
      <c r="B6982" s="50"/>
      <c r="C6982" s="50"/>
      <c r="D6982" s="50"/>
      <c r="E6982" s="50"/>
      <c r="F6982" s="50" t="s">
        <v>9254</v>
      </c>
    </row>
    <row r="6983" spans="1:6">
      <c r="A6983" s="50" t="s">
        <v>8757</v>
      </c>
      <c r="B6983" s="50"/>
      <c r="C6983" s="50"/>
      <c r="D6983" s="50"/>
      <c r="E6983" s="50"/>
      <c r="F6983" s="50" t="s">
        <v>9250</v>
      </c>
    </row>
    <row r="6984" spans="1:6">
      <c r="A6984" s="50" t="s">
        <v>8758</v>
      </c>
      <c r="B6984" s="50"/>
      <c r="C6984" s="50"/>
      <c r="D6984" s="50"/>
      <c r="E6984" s="50"/>
      <c r="F6984" s="50" t="s">
        <v>9242</v>
      </c>
    </row>
    <row r="6985" spans="1:6">
      <c r="A6985" s="50" t="s">
        <v>8759</v>
      </c>
      <c r="B6985" s="50"/>
      <c r="C6985" s="50"/>
      <c r="D6985" s="50"/>
      <c r="E6985" s="50"/>
      <c r="F6985" s="50" t="s">
        <v>9255</v>
      </c>
    </row>
    <row r="6986" spans="1:6">
      <c r="A6986" s="50" t="s">
        <v>8760</v>
      </c>
      <c r="B6986" s="50"/>
      <c r="C6986" s="50"/>
      <c r="D6986" s="50"/>
      <c r="E6986" s="50"/>
      <c r="F6986" s="50" t="s">
        <v>9250</v>
      </c>
    </row>
    <row r="6987" spans="1:6">
      <c r="A6987" s="50" t="s">
        <v>8761</v>
      </c>
      <c r="B6987" s="50"/>
      <c r="C6987" s="50"/>
      <c r="D6987" s="50"/>
      <c r="E6987" s="50"/>
      <c r="F6987" s="50" t="s">
        <v>9256</v>
      </c>
    </row>
    <row r="6988" spans="1:6">
      <c r="A6988" s="50" t="s">
        <v>8762</v>
      </c>
      <c r="B6988" s="50"/>
      <c r="C6988" s="50"/>
      <c r="D6988" s="50"/>
      <c r="E6988" s="50"/>
      <c r="F6988" s="50" t="s">
        <v>9250</v>
      </c>
    </row>
    <row r="6989" spans="1:6">
      <c r="A6989" s="50" t="s">
        <v>8763</v>
      </c>
      <c r="B6989" s="50"/>
      <c r="C6989" s="50"/>
      <c r="D6989" s="50"/>
      <c r="E6989" s="50"/>
      <c r="F6989" s="50" t="s">
        <v>9244</v>
      </c>
    </row>
    <row r="6990" spans="1:6">
      <c r="A6990" s="50" t="s">
        <v>8764</v>
      </c>
      <c r="B6990" s="50"/>
      <c r="C6990" s="50"/>
      <c r="D6990" s="50"/>
      <c r="E6990" s="50"/>
      <c r="F6990" s="50" t="s">
        <v>9257</v>
      </c>
    </row>
    <row r="6991" spans="1:6">
      <c r="A6991" s="50" t="s">
        <v>8765</v>
      </c>
      <c r="B6991" s="50"/>
      <c r="C6991" s="50"/>
      <c r="D6991" s="50"/>
      <c r="E6991" s="50"/>
      <c r="F6991" s="50" t="s">
        <v>9244</v>
      </c>
    </row>
    <row r="6992" spans="1:6">
      <c r="A6992" s="50" t="s">
        <v>8766</v>
      </c>
      <c r="B6992" s="50"/>
      <c r="C6992" s="50"/>
      <c r="D6992" s="50"/>
      <c r="E6992" s="50"/>
      <c r="F6992" s="50" t="s">
        <v>9250</v>
      </c>
    </row>
    <row r="6993" spans="1:6">
      <c r="A6993" s="50" t="s">
        <v>8767</v>
      </c>
      <c r="B6993" s="50"/>
      <c r="C6993" s="50"/>
      <c r="D6993" s="50"/>
      <c r="E6993" s="50"/>
      <c r="F6993" s="50" t="s">
        <v>9250</v>
      </c>
    </row>
    <row r="6994" spans="1:6">
      <c r="A6994" s="50" t="s">
        <v>8768</v>
      </c>
      <c r="B6994" s="50"/>
      <c r="C6994" s="50"/>
      <c r="D6994" s="50"/>
      <c r="E6994" s="50"/>
      <c r="F6994" s="50" t="s">
        <v>9244</v>
      </c>
    </row>
    <row r="6995" spans="1:6">
      <c r="A6995" s="50" t="s">
        <v>8769</v>
      </c>
      <c r="B6995" s="50"/>
      <c r="C6995" s="50"/>
      <c r="D6995" s="50"/>
      <c r="E6995" s="50"/>
      <c r="F6995" s="50" t="s">
        <v>9244</v>
      </c>
    </row>
    <row r="6996" spans="1:6">
      <c r="A6996" s="50" t="s">
        <v>8770</v>
      </c>
      <c r="B6996" s="50"/>
      <c r="C6996" s="50"/>
      <c r="D6996" s="50"/>
      <c r="E6996" s="50"/>
      <c r="F6996" s="50" t="s">
        <v>9250</v>
      </c>
    </row>
    <row r="6997" spans="1:6">
      <c r="A6997" s="50" t="s">
        <v>8771</v>
      </c>
      <c r="B6997" s="50"/>
      <c r="C6997" s="50"/>
      <c r="D6997" s="50"/>
      <c r="E6997" s="50"/>
      <c r="F6997" s="50" t="s">
        <v>9258</v>
      </c>
    </row>
    <row r="6998" spans="1:6">
      <c r="A6998" s="50" t="s">
        <v>8772</v>
      </c>
      <c r="B6998" s="50"/>
      <c r="C6998" s="50"/>
      <c r="D6998" s="50"/>
      <c r="E6998" s="50"/>
      <c r="F6998" s="50" t="s">
        <v>953</v>
      </c>
    </row>
    <row r="6999" spans="1:6">
      <c r="A6999" s="50" t="s">
        <v>8773</v>
      </c>
      <c r="B6999" s="50"/>
      <c r="C6999" s="50"/>
      <c r="D6999" s="50"/>
      <c r="E6999" s="50"/>
      <c r="F6999" s="50" t="s">
        <v>9242</v>
      </c>
    </row>
    <row r="7000" spans="1:6">
      <c r="A7000" s="50" t="s">
        <v>8774</v>
      </c>
      <c r="B7000" s="50"/>
      <c r="C7000" s="50"/>
      <c r="D7000" s="50"/>
      <c r="E7000" s="50"/>
      <c r="F7000" s="50" t="s">
        <v>9259</v>
      </c>
    </row>
    <row r="7001" spans="1:6">
      <c r="A7001" s="50" t="s">
        <v>8775</v>
      </c>
      <c r="B7001" s="50"/>
      <c r="C7001" s="50"/>
      <c r="D7001" s="50"/>
      <c r="E7001" s="50"/>
      <c r="F7001" s="50" t="s">
        <v>9242</v>
      </c>
    </row>
    <row r="7002" spans="1:6">
      <c r="A7002" s="50" t="s">
        <v>8776</v>
      </c>
      <c r="B7002" s="50"/>
      <c r="C7002" s="50"/>
      <c r="D7002" s="50"/>
      <c r="E7002" s="50"/>
      <c r="F7002" s="50" t="s">
        <v>9240</v>
      </c>
    </row>
    <row r="7003" spans="1:6">
      <c r="A7003" s="50" t="s">
        <v>8777</v>
      </c>
      <c r="B7003" s="50"/>
      <c r="C7003" s="50"/>
      <c r="D7003" s="50"/>
      <c r="E7003" s="50"/>
      <c r="F7003" s="50" t="s">
        <v>9244</v>
      </c>
    </row>
    <row r="7004" spans="1:6">
      <c r="A7004" s="50" t="s">
        <v>8778</v>
      </c>
      <c r="B7004" s="50"/>
      <c r="C7004" s="50"/>
      <c r="D7004" s="50"/>
      <c r="E7004" s="50"/>
      <c r="F7004" s="50" t="s">
        <v>9258</v>
      </c>
    </row>
    <row r="7005" spans="1:6">
      <c r="A7005" s="50" t="s">
        <v>8779</v>
      </c>
      <c r="B7005" s="50"/>
      <c r="C7005" s="50"/>
      <c r="D7005" s="50"/>
      <c r="E7005" s="50"/>
      <c r="F7005" s="50" t="s">
        <v>9260</v>
      </c>
    </row>
    <row r="7006" spans="1:6">
      <c r="A7006" s="50" t="s">
        <v>8780</v>
      </c>
      <c r="B7006" s="50"/>
      <c r="C7006" s="50"/>
      <c r="D7006" s="50"/>
      <c r="E7006" s="50"/>
      <c r="F7006" s="50" t="s">
        <v>9257</v>
      </c>
    </row>
    <row r="7007" spans="1:6">
      <c r="A7007" s="50" t="s">
        <v>8781</v>
      </c>
      <c r="B7007" s="50"/>
      <c r="C7007" s="50"/>
      <c r="D7007" s="50"/>
      <c r="E7007" s="50"/>
      <c r="F7007" s="50" t="s">
        <v>9261</v>
      </c>
    </row>
    <row r="7008" spans="1:6">
      <c r="A7008" s="50" t="s">
        <v>8782</v>
      </c>
      <c r="B7008" s="50"/>
      <c r="C7008" s="50"/>
      <c r="D7008" s="50"/>
      <c r="E7008" s="50"/>
      <c r="F7008" s="50" t="s">
        <v>9250</v>
      </c>
    </row>
    <row r="7009" spans="1:6">
      <c r="A7009" s="50" t="s">
        <v>8783</v>
      </c>
      <c r="B7009" s="50"/>
      <c r="C7009" s="50"/>
      <c r="D7009" s="50"/>
      <c r="E7009" s="50"/>
      <c r="F7009" s="50" t="s">
        <v>9250</v>
      </c>
    </row>
    <row r="7010" spans="1:6">
      <c r="A7010" s="50" t="s">
        <v>8784</v>
      </c>
      <c r="B7010" s="50"/>
      <c r="C7010" s="50"/>
      <c r="D7010" s="50"/>
      <c r="E7010" s="50"/>
      <c r="F7010" s="50" t="s">
        <v>9244</v>
      </c>
    </row>
    <row r="7011" spans="1:6">
      <c r="A7011" s="50" t="s">
        <v>8785</v>
      </c>
      <c r="B7011" s="50"/>
      <c r="C7011" s="50"/>
      <c r="D7011" s="50"/>
      <c r="E7011" s="50"/>
      <c r="F7011" s="50" t="s">
        <v>9244</v>
      </c>
    </row>
    <row r="7012" spans="1:6">
      <c r="A7012" s="50" t="s">
        <v>8786</v>
      </c>
      <c r="B7012" s="50"/>
      <c r="C7012" s="50"/>
      <c r="D7012" s="50"/>
      <c r="E7012" s="50"/>
      <c r="F7012" s="50" t="s">
        <v>9250</v>
      </c>
    </row>
    <row r="7013" spans="1:6">
      <c r="A7013" s="50" t="s">
        <v>8787</v>
      </c>
      <c r="B7013" s="50"/>
      <c r="C7013" s="50"/>
      <c r="D7013" s="50"/>
      <c r="E7013" s="50"/>
      <c r="F7013" s="50" t="s">
        <v>9242</v>
      </c>
    </row>
    <row r="7014" spans="1:6">
      <c r="A7014" s="50" t="s">
        <v>8788</v>
      </c>
      <c r="B7014" s="50"/>
      <c r="C7014" s="50"/>
      <c r="D7014" s="50"/>
      <c r="E7014" s="50"/>
      <c r="F7014" s="50" t="s">
        <v>9248</v>
      </c>
    </row>
    <row r="7015" spans="1:6">
      <c r="A7015" s="50" t="s">
        <v>8789</v>
      </c>
      <c r="B7015" s="50"/>
      <c r="C7015" s="50"/>
      <c r="D7015" s="50"/>
      <c r="E7015" s="50"/>
      <c r="F7015" s="50" t="s">
        <v>921</v>
      </c>
    </row>
    <row r="7016" spans="1:6">
      <c r="A7016" s="50" t="s">
        <v>8790</v>
      </c>
      <c r="B7016" s="50"/>
      <c r="C7016" s="50"/>
      <c r="D7016" s="50"/>
      <c r="E7016" s="50"/>
      <c r="F7016" s="50" t="s">
        <v>9250</v>
      </c>
    </row>
    <row r="7017" spans="1:6">
      <c r="A7017" s="50" t="s">
        <v>8791</v>
      </c>
      <c r="B7017" s="50"/>
      <c r="C7017" s="50"/>
      <c r="D7017" s="50"/>
      <c r="E7017" s="50"/>
      <c r="F7017" s="50" t="s">
        <v>9251</v>
      </c>
    </row>
    <row r="7018" spans="1:6">
      <c r="A7018" s="50" t="s">
        <v>8792</v>
      </c>
      <c r="B7018" s="50"/>
      <c r="C7018" s="50"/>
      <c r="D7018" s="50"/>
      <c r="E7018" s="50"/>
      <c r="F7018" s="50" t="s">
        <v>9244</v>
      </c>
    </row>
    <row r="7019" spans="1:6">
      <c r="A7019" s="50" t="s">
        <v>8793</v>
      </c>
      <c r="B7019" s="50"/>
      <c r="C7019" s="50"/>
      <c r="D7019" s="50"/>
      <c r="E7019" s="50"/>
      <c r="F7019" s="50" t="s">
        <v>9253</v>
      </c>
    </row>
    <row r="7020" spans="1:6">
      <c r="A7020" s="50" t="s">
        <v>8794</v>
      </c>
      <c r="B7020" s="50"/>
      <c r="C7020" s="50"/>
      <c r="D7020" s="50"/>
      <c r="E7020" s="50"/>
      <c r="F7020" s="50" t="s">
        <v>9262</v>
      </c>
    </row>
    <row r="7021" spans="1:6">
      <c r="A7021" s="50" t="s">
        <v>8795</v>
      </c>
      <c r="B7021" s="50"/>
      <c r="C7021" s="50"/>
      <c r="D7021" s="50"/>
      <c r="E7021" s="50"/>
      <c r="F7021" s="50" t="s">
        <v>9244</v>
      </c>
    </row>
    <row r="7022" spans="1:6">
      <c r="A7022" s="50" t="s">
        <v>8796</v>
      </c>
      <c r="B7022" s="50"/>
      <c r="C7022" s="50"/>
      <c r="D7022" s="50"/>
      <c r="E7022" s="50"/>
      <c r="F7022" s="50" t="s">
        <v>9250</v>
      </c>
    </row>
    <row r="7023" spans="1:6">
      <c r="A7023" s="50" t="s">
        <v>8797</v>
      </c>
      <c r="B7023" s="50"/>
      <c r="C7023" s="50"/>
      <c r="D7023" s="50"/>
      <c r="E7023" s="50"/>
      <c r="F7023" s="50" t="s">
        <v>9242</v>
      </c>
    </row>
    <row r="7024" spans="1:6">
      <c r="A7024" s="50" t="s">
        <v>8798</v>
      </c>
      <c r="B7024" s="50"/>
      <c r="C7024" s="50"/>
      <c r="D7024" s="50"/>
      <c r="E7024" s="50"/>
      <c r="F7024" s="50" t="s">
        <v>9242</v>
      </c>
    </row>
    <row r="7025" spans="1:6">
      <c r="A7025" s="50" t="s">
        <v>8799</v>
      </c>
      <c r="B7025" s="50"/>
      <c r="C7025" s="50"/>
      <c r="D7025" s="50"/>
      <c r="E7025" s="50"/>
      <c r="F7025" s="50" t="s">
        <v>9244</v>
      </c>
    </row>
    <row r="7026" spans="1:6">
      <c r="A7026" s="50" t="s">
        <v>8800</v>
      </c>
      <c r="B7026" s="50"/>
      <c r="C7026" s="50"/>
      <c r="D7026" s="50"/>
      <c r="E7026" s="50"/>
      <c r="F7026" s="50" t="s">
        <v>9242</v>
      </c>
    </row>
    <row r="7027" spans="1:6">
      <c r="A7027" s="50" t="s">
        <v>8801</v>
      </c>
      <c r="B7027" s="50"/>
      <c r="C7027" s="50"/>
      <c r="D7027" s="50"/>
      <c r="E7027" s="50"/>
      <c r="F7027" s="50" t="s">
        <v>9244</v>
      </c>
    </row>
    <row r="7028" spans="1:6">
      <c r="A7028" s="50" t="s">
        <v>8802</v>
      </c>
      <c r="B7028" s="50"/>
      <c r="C7028" s="50"/>
      <c r="D7028" s="50"/>
      <c r="E7028" s="50"/>
      <c r="F7028" s="50" t="s">
        <v>959</v>
      </c>
    </row>
    <row r="7029" spans="1:6">
      <c r="A7029" s="50" t="s">
        <v>8803</v>
      </c>
      <c r="B7029" s="50"/>
      <c r="C7029" s="50"/>
      <c r="D7029" s="50"/>
      <c r="E7029" s="50"/>
      <c r="F7029" s="50" t="s">
        <v>9246</v>
      </c>
    </row>
    <row r="7030" spans="1:6">
      <c r="A7030" s="50" t="s">
        <v>8804</v>
      </c>
      <c r="B7030" s="50"/>
      <c r="C7030" s="50"/>
      <c r="D7030" s="50"/>
      <c r="E7030" s="50"/>
      <c r="F7030" s="50" t="s">
        <v>9244</v>
      </c>
    </row>
    <row r="7031" spans="1:6">
      <c r="A7031" s="50" t="s">
        <v>8805</v>
      </c>
      <c r="B7031" s="50"/>
      <c r="C7031" s="50"/>
      <c r="D7031" s="50"/>
      <c r="E7031" s="50"/>
      <c r="F7031" s="50" t="s">
        <v>9245</v>
      </c>
    </row>
    <row r="7032" spans="1:6">
      <c r="A7032" s="50" t="s">
        <v>8806</v>
      </c>
      <c r="B7032" s="50"/>
      <c r="C7032" s="50"/>
      <c r="D7032" s="50"/>
      <c r="E7032" s="50"/>
      <c r="F7032" s="50" t="s">
        <v>9251</v>
      </c>
    </row>
    <row r="7033" spans="1:6">
      <c r="A7033" s="50" t="s">
        <v>8807</v>
      </c>
      <c r="B7033" s="50"/>
      <c r="C7033" s="50"/>
      <c r="D7033" s="50"/>
      <c r="E7033" s="50"/>
      <c r="F7033" s="50" t="s">
        <v>9242</v>
      </c>
    </row>
    <row r="7034" spans="1:6">
      <c r="A7034" s="50" t="s">
        <v>8808</v>
      </c>
      <c r="B7034" s="50"/>
      <c r="C7034" s="50"/>
      <c r="D7034" s="50"/>
      <c r="E7034" s="50"/>
      <c r="F7034" s="50" t="s">
        <v>9260</v>
      </c>
    </row>
    <row r="7035" spans="1:6">
      <c r="A7035" s="50" t="s">
        <v>8809</v>
      </c>
      <c r="B7035" s="50"/>
      <c r="C7035" s="50"/>
      <c r="D7035" s="50"/>
      <c r="E7035" s="50"/>
      <c r="F7035" s="50" t="s">
        <v>9242</v>
      </c>
    </row>
    <row r="7036" spans="1:6">
      <c r="A7036" s="50" t="s">
        <v>8810</v>
      </c>
      <c r="B7036" s="50"/>
      <c r="C7036" s="50"/>
      <c r="D7036" s="50"/>
      <c r="E7036" s="50"/>
      <c r="F7036" s="50" t="s">
        <v>9250</v>
      </c>
    </row>
    <row r="7037" spans="1:6">
      <c r="A7037" s="50" t="s">
        <v>8811</v>
      </c>
      <c r="B7037" s="50"/>
      <c r="C7037" s="50"/>
      <c r="D7037" s="50"/>
      <c r="E7037" s="50"/>
      <c r="F7037" s="50" t="s">
        <v>9244</v>
      </c>
    </row>
    <row r="7038" spans="1:6">
      <c r="A7038" s="50" t="s">
        <v>8812</v>
      </c>
      <c r="B7038" s="50"/>
      <c r="C7038" s="50"/>
      <c r="D7038" s="50"/>
      <c r="E7038" s="50"/>
      <c r="F7038" s="50" t="s">
        <v>9250</v>
      </c>
    </row>
    <row r="7039" spans="1:6">
      <c r="A7039" s="50" t="s">
        <v>8813</v>
      </c>
      <c r="B7039" s="50"/>
      <c r="C7039" s="50"/>
      <c r="D7039" s="50"/>
      <c r="E7039" s="50"/>
      <c r="F7039" s="50" t="s">
        <v>9244</v>
      </c>
    </row>
    <row r="7040" spans="1:6">
      <c r="A7040" s="50" t="s">
        <v>8814</v>
      </c>
      <c r="B7040" s="50"/>
      <c r="C7040" s="50"/>
      <c r="D7040" s="50"/>
      <c r="E7040" s="50"/>
      <c r="F7040" s="50" t="s">
        <v>9263</v>
      </c>
    </row>
    <row r="7041" spans="1:6">
      <c r="A7041" s="50" t="s">
        <v>8815</v>
      </c>
      <c r="B7041" s="50"/>
      <c r="C7041" s="50"/>
      <c r="D7041" s="50"/>
      <c r="E7041" s="50"/>
      <c r="F7041" s="50" t="s">
        <v>9244</v>
      </c>
    </row>
    <row r="7042" spans="1:6">
      <c r="A7042" s="50" t="s">
        <v>8816</v>
      </c>
      <c r="B7042" s="50"/>
      <c r="C7042" s="50"/>
      <c r="D7042" s="50"/>
      <c r="E7042" s="50"/>
      <c r="F7042" s="50" t="s">
        <v>9244</v>
      </c>
    </row>
    <row r="7043" spans="1:6">
      <c r="A7043" s="50" t="s">
        <v>8817</v>
      </c>
      <c r="B7043" s="50"/>
      <c r="C7043" s="50"/>
      <c r="D7043" s="50"/>
      <c r="E7043" s="50"/>
      <c r="F7043" s="50" t="s">
        <v>9244</v>
      </c>
    </row>
    <row r="7044" spans="1:6">
      <c r="A7044" s="50" t="s">
        <v>8818</v>
      </c>
      <c r="B7044" s="50"/>
      <c r="C7044" s="50"/>
      <c r="D7044" s="50"/>
      <c r="E7044" s="50"/>
      <c r="F7044" s="50" t="s">
        <v>9256</v>
      </c>
    </row>
    <row r="7045" spans="1:6">
      <c r="A7045" s="50" t="s">
        <v>8819</v>
      </c>
      <c r="B7045" s="50"/>
      <c r="C7045" s="50"/>
      <c r="D7045" s="50"/>
      <c r="E7045" s="50"/>
      <c r="F7045" s="50" t="s">
        <v>9244</v>
      </c>
    </row>
    <row r="7046" spans="1:6">
      <c r="A7046" s="50" t="s">
        <v>8820</v>
      </c>
      <c r="B7046" s="50"/>
      <c r="C7046" s="50"/>
      <c r="D7046" s="50"/>
      <c r="E7046" s="50"/>
      <c r="F7046" s="50" t="s">
        <v>9244</v>
      </c>
    </row>
    <row r="7047" spans="1:6">
      <c r="A7047" s="50" t="s">
        <v>8821</v>
      </c>
      <c r="B7047" s="50"/>
      <c r="C7047" s="50"/>
      <c r="D7047" s="50"/>
      <c r="E7047" s="50"/>
      <c r="F7047" s="50" t="s">
        <v>9250</v>
      </c>
    </row>
    <row r="7048" spans="1:6">
      <c r="A7048" s="50" t="s">
        <v>8822</v>
      </c>
      <c r="B7048" s="50"/>
      <c r="C7048" s="50"/>
      <c r="D7048" s="50"/>
      <c r="E7048" s="50"/>
      <c r="F7048" s="50" t="s">
        <v>9247</v>
      </c>
    </row>
    <row r="7049" spans="1:6">
      <c r="A7049" s="50" t="s">
        <v>8823</v>
      </c>
      <c r="B7049" s="50"/>
      <c r="C7049" s="50"/>
      <c r="D7049" s="50"/>
      <c r="E7049" s="50"/>
      <c r="F7049" s="50" t="s">
        <v>9244</v>
      </c>
    </row>
    <row r="7050" spans="1:6">
      <c r="A7050" s="50" t="s">
        <v>8824</v>
      </c>
      <c r="B7050" s="50"/>
      <c r="C7050" s="50"/>
      <c r="D7050" s="50"/>
      <c r="E7050" s="50"/>
      <c r="F7050" s="50" t="s">
        <v>9242</v>
      </c>
    </row>
    <row r="7051" spans="1:6">
      <c r="A7051" s="50" t="s">
        <v>8825</v>
      </c>
      <c r="B7051" s="50"/>
      <c r="C7051" s="50"/>
      <c r="D7051" s="50"/>
      <c r="E7051" s="50"/>
      <c r="F7051" s="50" t="s">
        <v>9242</v>
      </c>
    </row>
    <row r="7052" spans="1:6">
      <c r="A7052" s="50" t="s">
        <v>8826</v>
      </c>
      <c r="B7052" s="50"/>
      <c r="C7052" s="50"/>
      <c r="D7052" s="50"/>
      <c r="E7052" s="50"/>
      <c r="F7052" s="50" t="s">
        <v>9242</v>
      </c>
    </row>
    <row r="7053" spans="1:6">
      <c r="A7053" s="50" t="s">
        <v>8827</v>
      </c>
      <c r="B7053" s="50"/>
      <c r="C7053" s="50"/>
      <c r="D7053" s="50"/>
      <c r="E7053" s="50"/>
      <c r="F7053" s="50" t="s">
        <v>9250</v>
      </c>
    </row>
    <row r="7054" spans="1:6">
      <c r="A7054" s="50" t="s">
        <v>8828</v>
      </c>
      <c r="B7054" s="50"/>
      <c r="C7054" s="50"/>
      <c r="D7054" s="50"/>
      <c r="E7054" s="50"/>
      <c r="F7054" s="50" t="s">
        <v>9250</v>
      </c>
    </row>
    <row r="7055" spans="1:6">
      <c r="A7055" s="50" t="s">
        <v>8829</v>
      </c>
      <c r="B7055" s="50"/>
      <c r="C7055" s="50"/>
      <c r="D7055" s="50"/>
      <c r="E7055" s="50"/>
      <c r="F7055" s="50" t="s">
        <v>9264</v>
      </c>
    </row>
    <row r="7056" spans="1:6">
      <c r="A7056" s="50" t="s">
        <v>8830</v>
      </c>
      <c r="B7056" s="50"/>
      <c r="C7056" s="50"/>
      <c r="D7056" s="50"/>
      <c r="E7056" s="50"/>
      <c r="F7056" s="50" t="s">
        <v>9246</v>
      </c>
    </row>
    <row r="7057" spans="1:6">
      <c r="A7057" s="50" t="s">
        <v>8831</v>
      </c>
      <c r="B7057" s="50"/>
      <c r="C7057" s="50"/>
      <c r="D7057" s="50"/>
      <c r="E7057" s="50"/>
      <c r="F7057" s="50" t="s">
        <v>9242</v>
      </c>
    </row>
    <row r="7058" spans="1:6">
      <c r="A7058" s="50" t="s">
        <v>8832</v>
      </c>
      <c r="B7058" s="50"/>
      <c r="C7058" s="50"/>
      <c r="D7058" s="50"/>
      <c r="E7058" s="50"/>
      <c r="F7058" s="50" t="s">
        <v>9251</v>
      </c>
    </row>
    <row r="7059" spans="1:6">
      <c r="A7059" s="50" t="s">
        <v>8833</v>
      </c>
      <c r="B7059" s="50"/>
      <c r="C7059" s="50"/>
      <c r="D7059" s="50"/>
      <c r="E7059" s="50"/>
      <c r="F7059" s="50" t="s">
        <v>9244</v>
      </c>
    </row>
    <row r="7060" spans="1:6">
      <c r="A7060" s="50" t="s">
        <v>8834</v>
      </c>
      <c r="B7060" s="50"/>
      <c r="C7060" s="50"/>
      <c r="D7060" s="50"/>
      <c r="E7060" s="50"/>
      <c r="F7060" s="50" t="s">
        <v>9246</v>
      </c>
    </row>
    <row r="7061" spans="1:6">
      <c r="A7061" s="50" t="s">
        <v>8835</v>
      </c>
      <c r="B7061" s="50"/>
      <c r="C7061" s="50"/>
      <c r="D7061" s="50"/>
      <c r="E7061" s="50"/>
      <c r="F7061" s="50" t="s">
        <v>953</v>
      </c>
    </row>
    <row r="7062" spans="1:6">
      <c r="A7062" s="50" t="s">
        <v>8836</v>
      </c>
      <c r="B7062" s="50"/>
      <c r="C7062" s="50"/>
      <c r="D7062" s="50"/>
      <c r="E7062" s="50"/>
      <c r="F7062" s="50" t="s">
        <v>9264</v>
      </c>
    </row>
    <row r="7063" spans="1:6">
      <c r="A7063" s="50" t="s">
        <v>8837</v>
      </c>
      <c r="B7063" s="50"/>
      <c r="C7063" s="50"/>
      <c r="D7063" s="50"/>
      <c r="E7063" s="50"/>
      <c r="F7063" s="50" t="s">
        <v>9244</v>
      </c>
    </row>
    <row r="7064" spans="1:6">
      <c r="A7064" s="50" t="s">
        <v>8838</v>
      </c>
      <c r="B7064" s="50"/>
      <c r="C7064" s="50"/>
      <c r="D7064" s="50"/>
      <c r="E7064" s="50"/>
      <c r="F7064" s="50" t="s">
        <v>9265</v>
      </c>
    </row>
    <row r="7065" spans="1:6">
      <c r="A7065" s="50" t="s">
        <v>8839</v>
      </c>
      <c r="B7065" s="50"/>
      <c r="C7065" s="50"/>
      <c r="D7065" s="50"/>
      <c r="E7065" s="50"/>
      <c r="F7065" s="50" t="s">
        <v>917</v>
      </c>
    </row>
    <row r="7066" spans="1:6">
      <c r="A7066" s="50" t="s">
        <v>8840</v>
      </c>
      <c r="B7066" s="50"/>
      <c r="C7066" s="50"/>
      <c r="D7066" s="50"/>
      <c r="E7066" s="50"/>
      <c r="F7066" s="50" t="s">
        <v>9266</v>
      </c>
    </row>
    <row r="7067" spans="1:6">
      <c r="A7067" s="50" t="s">
        <v>8841</v>
      </c>
      <c r="B7067" s="50"/>
      <c r="C7067" s="50"/>
      <c r="D7067" s="50"/>
      <c r="E7067" s="50"/>
      <c r="F7067" s="50" t="s">
        <v>9242</v>
      </c>
    </row>
    <row r="7068" spans="1:6">
      <c r="A7068" s="50" t="s">
        <v>8842</v>
      </c>
      <c r="B7068" s="50"/>
      <c r="C7068" s="50"/>
      <c r="D7068" s="50"/>
      <c r="E7068" s="50"/>
      <c r="F7068" s="50" t="s">
        <v>9250</v>
      </c>
    </row>
    <row r="7069" spans="1:6">
      <c r="A7069" s="50" t="s">
        <v>8843</v>
      </c>
      <c r="B7069" s="50"/>
      <c r="C7069" s="50"/>
      <c r="D7069" s="50"/>
      <c r="E7069" s="50"/>
      <c r="F7069" s="50" t="s">
        <v>9267</v>
      </c>
    </row>
    <row r="7070" spans="1:6">
      <c r="A7070" s="50" t="s">
        <v>8844</v>
      </c>
      <c r="B7070" s="50"/>
      <c r="C7070" s="50"/>
      <c r="D7070" s="50"/>
      <c r="E7070" s="50"/>
      <c r="F7070" s="50" t="s">
        <v>934</v>
      </c>
    </row>
    <row r="7071" spans="1:6">
      <c r="A7071" s="50" t="s">
        <v>8845</v>
      </c>
      <c r="B7071" s="50"/>
      <c r="C7071" s="50"/>
      <c r="D7071" s="50"/>
      <c r="E7071" s="50"/>
      <c r="F7071" s="50" t="s">
        <v>9250</v>
      </c>
    </row>
    <row r="7072" spans="1:6">
      <c r="A7072" s="50" t="s">
        <v>8846</v>
      </c>
      <c r="B7072" s="50"/>
      <c r="C7072" s="50"/>
      <c r="D7072" s="50"/>
      <c r="E7072" s="50"/>
      <c r="F7072" s="50" t="s">
        <v>9242</v>
      </c>
    </row>
    <row r="7073" spans="1:6">
      <c r="A7073" s="50" t="s">
        <v>8847</v>
      </c>
      <c r="B7073" s="50"/>
      <c r="C7073" s="50"/>
      <c r="D7073" s="50"/>
      <c r="E7073" s="50"/>
      <c r="F7073" s="50" t="s">
        <v>9240</v>
      </c>
    </row>
    <row r="7074" spans="1:6">
      <c r="A7074" s="50" t="s">
        <v>8848</v>
      </c>
      <c r="B7074" s="50"/>
      <c r="C7074" s="50"/>
      <c r="D7074" s="50"/>
      <c r="E7074" s="50"/>
      <c r="F7074" s="50" t="s">
        <v>9253</v>
      </c>
    </row>
    <row r="7075" spans="1:6">
      <c r="A7075" s="50" t="s">
        <v>8849</v>
      </c>
      <c r="B7075" s="50"/>
      <c r="C7075" s="50"/>
      <c r="D7075" s="50"/>
      <c r="E7075" s="50"/>
      <c r="F7075" s="50" t="s">
        <v>9244</v>
      </c>
    </row>
    <row r="7076" spans="1:6">
      <c r="A7076" s="50" t="s">
        <v>8850</v>
      </c>
      <c r="B7076" s="50"/>
      <c r="C7076" s="50"/>
      <c r="D7076" s="50"/>
      <c r="E7076" s="50"/>
      <c r="F7076" s="50" t="s">
        <v>9257</v>
      </c>
    </row>
    <row r="7077" spans="1:6">
      <c r="A7077" s="50" t="s">
        <v>8851</v>
      </c>
      <c r="B7077" s="50"/>
      <c r="C7077" s="50"/>
      <c r="D7077" s="50"/>
      <c r="E7077" s="50"/>
      <c r="F7077" s="50" t="s">
        <v>9250</v>
      </c>
    </row>
    <row r="7078" spans="1:6">
      <c r="A7078" s="50" t="s">
        <v>8852</v>
      </c>
      <c r="B7078" s="50"/>
      <c r="C7078" s="50"/>
      <c r="D7078" s="50"/>
      <c r="E7078" s="50"/>
      <c r="F7078" s="50" t="s">
        <v>9265</v>
      </c>
    </row>
    <row r="7079" spans="1:6">
      <c r="A7079" s="50" t="s">
        <v>8853</v>
      </c>
      <c r="B7079" s="50"/>
      <c r="C7079" s="50"/>
      <c r="D7079" s="50"/>
      <c r="E7079" s="50"/>
      <c r="F7079" s="50" t="s">
        <v>9244</v>
      </c>
    </row>
    <row r="7080" spans="1:6">
      <c r="A7080" s="50" t="s">
        <v>8854</v>
      </c>
      <c r="B7080" s="50"/>
      <c r="C7080" s="50"/>
      <c r="D7080" s="50"/>
      <c r="E7080" s="50"/>
      <c r="F7080" s="50" t="s">
        <v>9240</v>
      </c>
    </row>
    <row r="7081" spans="1:6">
      <c r="A7081" s="50" t="s">
        <v>8855</v>
      </c>
      <c r="B7081" s="50"/>
      <c r="C7081" s="50"/>
      <c r="D7081" s="50"/>
      <c r="E7081" s="50"/>
      <c r="F7081" s="50" t="s">
        <v>9242</v>
      </c>
    </row>
    <row r="7082" spans="1:6">
      <c r="A7082" s="50" t="s">
        <v>8856</v>
      </c>
      <c r="B7082" s="50"/>
      <c r="C7082" s="50"/>
      <c r="D7082" s="50"/>
      <c r="E7082" s="50"/>
      <c r="F7082" s="50" t="s">
        <v>9240</v>
      </c>
    </row>
    <row r="7083" spans="1:6">
      <c r="A7083" s="50" t="s">
        <v>8857</v>
      </c>
      <c r="B7083" s="50"/>
      <c r="C7083" s="50"/>
      <c r="D7083" s="50"/>
      <c r="E7083" s="50"/>
      <c r="F7083" s="50" t="s">
        <v>9250</v>
      </c>
    </row>
    <row r="7084" spans="1:6">
      <c r="A7084" s="50" t="s">
        <v>8858</v>
      </c>
      <c r="B7084" s="50"/>
      <c r="C7084" s="50"/>
      <c r="D7084" s="50"/>
      <c r="E7084" s="50"/>
      <c r="F7084" s="50" t="s">
        <v>9250</v>
      </c>
    </row>
    <row r="7085" spans="1:6">
      <c r="A7085" s="50" t="s">
        <v>8859</v>
      </c>
      <c r="B7085" s="50"/>
      <c r="C7085" s="50"/>
      <c r="D7085" s="50"/>
      <c r="E7085" s="50"/>
      <c r="F7085" s="50" t="s">
        <v>9242</v>
      </c>
    </row>
    <row r="7086" spans="1:6">
      <c r="A7086" s="50" t="s">
        <v>8860</v>
      </c>
      <c r="B7086" s="50"/>
      <c r="C7086" s="50"/>
      <c r="D7086" s="50"/>
      <c r="E7086" s="50"/>
      <c r="F7086" s="50" t="s">
        <v>9261</v>
      </c>
    </row>
    <row r="7087" spans="1:6">
      <c r="A7087" s="50" t="s">
        <v>8861</v>
      </c>
      <c r="B7087" s="50"/>
      <c r="C7087" s="50"/>
      <c r="D7087" s="50"/>
      <c r="E7087" s="50"/>
      <c r="F7087" s="50" t="s">
        <v>9250</v>
      </c>
    </row>
    <row r="7088" spans="1:6">
      <c r="A7088" s="50" t="s">
        <v>8862</v>
      </c>
      <c r="B7088" s="50"/>
      <c r="C7088" s="50"/>
      <c r="D7088" s="50"/>
      <c r="E7088" s="50"/>
      <c r="F7088" s="50" t="s">
        <v>9248</v>
      </c>
    </row>
    <row r="7089" spans="1:6">
      <c r="A7089" s="50" t="s">
        <v>8863</v>
      </c>
      <c r="B7089" s="50"/>
      <c r="C7089" s="50"/>
      <c r="D7089" s="50"/>
      <c r="E7089" s="50"/>
      <c r="F7089" s="50" t="s">
        <v>9240</v>
      </c>
    </row>
    <row r="7090" spans="1:6">
      <c r="A7090" s="50" t="s">
        <v>8864</v>
      </c>
      <c r="B7090" s="50"/>
      <c r="C7090" s="50"/>
      <c r="D7090" s="50"/>
      <c r="E7090" s="50"/>
      <c r="F7090" s="50" t="s">
        <v>950</v>
      </c>
    </row>
    <row r="7091" spans="1:6">
      <c r="A7091" s="50" t="s">
        <v>8865</v>
      </c>
      <c r="B7091" s="50"/>
      <c r="C7091" s="50"/>
      <c r="D7091" s="50"/>
      <c r="E7091" s="50"/>
      <c r="F7091" s="50" t="s">
        <v>9249</v>
      </c>
    </row>
    <row r="7092" spans="1:6">
      <c r="A7092" s="50" t="s">
        <v>8866</v>
      </c>
      <c r="B7092" s="50"/>
      <c r="C7092" s="50"/>
      <c r="D7092" s="50"/>
      <c r="E7092" s="50"/>
      <c r="F7092" s="50" t="s">
        <v>9248</v>
      </c>
    </row>
    <row r="7093" spans="1:6">
      <c r="A7093" s="50" t="s">
        <v>8867</v>
      </c>
      <c r="B7093" s="50"/>
      <c r="C7093" s="50"/>
      <c r="D7093" s="50"/>
      <c r="E7093" s="50"/>
      <c r="F7093" s="50" t="s">
        <v>9244</v>
      </c>
    </row>
    <row r="7094" spans="1:6">
      <c r="A7094" s="50" t="s">
        <v>8868</v>
      </c>
      <c r="B7094" s="50"/>
      <c r="C7094" s="50"/>
      <c r="D7094" s="50"/>
      <c r="E7094" s="50"/>
      <c r="F7094" s="50" t="s">
        <v>9268</v>
      </c>
    </row>
    <row r="7095" spans="1:6">
      <c r="A7095" s="50" t="s">
        <v>8869</v>
      </c>
      <c r="B7095" s="50"/>
      <c r="C7095" s="50"/>
      <c r="D7095" s="50"/>
      <c r="E7095" s="50"/>
      <c r="F7095" s="50" t="s">
        <v>9262</v>
      </c>
    </row>
    <row r="7096" spans="1:6">
      <c r="A7096" s="50" t="s">
        <v>8870</v>
      </c>
      <c r="B7096" s="50"/>
      <c r="C7096" s="50"/>
      <c r="D7096" s="50"/>
      <c r="E7096" s="50"/>
      <c r="F7096" s="50" t="s">
        <v>9242</v>
      </c>
    </row>
    <row r="7097" spans="1:6">
      <c r="A7097" s="50" t="s">
        <v>8871</v>
      </c>
      <c r="B7097" s="50"/>
      <c r="C7097" s="50"/>
      <c r="D7097" s="50"/>
      <c r="E7097" s="50"/>
      <c r="F7097" s="50" t="s">
        <v>9252</v>
      </c>
    </row>
    <row r="7098" spans="1:6">
      <c r="A7098" s="50" t="s">
        <v>8872</v>
      </c>
      <c r="B7098" s="50"/>
      <c r="C7098" s="50"/>
      <c r="D7098" s="50"/>
      <c r="E7098" s="50"/>
      <c r="F7098" s="50" t="s">
        <v>950</v>
      </c>
    </row>
    <row r="7099" spans="1:6">
      <c r="A7099" s="50" t="s">
        <v>8873</v>
      </c>
      <c r="B7099" s="50"/>
      <c r="C7099" s="50"/>
      <c r="D7099" s="50"/>
      <c r="E7099" s="50"/>
      <c r="F7099" s="50" t="s">
        <v>9250</v>
      </c>
    </row>
    <row r="7100" spans="1:6">
      <c r="A7100" s="50" t="s">
        <v>8874</v>
      </c>
      <c r="B7100" s="50"/>
      <c r="C7100" s="50"/>
      <c r="D7100" s="50"/>
      <c r="E7100" s="50"/>
      <c r="F7100" s="50" t="s">
        <v>9250</v>
      </c>
    </row>
    <row r="7101" spans="1:6">
      <c r="A7101" s="50" t="s">
        <v>8875</v>
      </c>
      <c r="B7101" s="50"/>
      <c r="C7101" s="50"/>
      <c r="D7101" s="50"/>
      <c r="E7101" s="50"/>
      <c r="F7101" s="50" t="s">
        <v>9242</v>
      </c>
    </row>
    <row r="7102" spans="1:6">
      <c r="A7102" s="50" t="s">
        <v>8876</v>
      </c>
      <c r="B7102" s="50"/>
      <c r="C7102" s="50"/>
      <c r="D7102" s="50"/>
      <c r="E7102" s="50"/>
      <c r="F7102" s="50" t="s">
        <v>9249</v>
      </c>
    </row>
    <row r="7103" spans="1:6">
      <c r="A7103" s="50" t="s">
        <v>8877</v>
      </c>
      <c r="B7103" s="50"/>
      <c r="C7103" s="50"/>
      <c r="D7103" s="50"/>
      <c r="E7103" s="50"/>
      <c r="F7103" s="50" t="s">
        <v>9269</v>
      </c>
    </row>
    <row r="7104" spans="1:6">
      <c r="A7104" s="50" t="s">
        <v>8878</v>
      </c>
      <c r="B7104" s="50"/>
      <c r="C7104" s="50"/>
      <c r="D7104" s="50"/>
      <c r="E7104" s="50"/>
      <c r="F7104" s="50" t="s">
        <v>9242</v>
      </c>
    </row>
    <row r="7105" spans="1:6">
      <c r="A7105" s="50" t="s">
        <v>8879</v>
      </c>
      <c r="B7105" s="50"/>
      <c r="C7105" s="50"/>
      <c r="D7105" s="50"/>
      <c r="E7105" s="50"/>
      <c r="F7105" s="50" t="s">
        <v>9242</v>
      </c>
    </row>
    <row r="7106" spans="1:6">
      <c r="A7106" s="50" t="s">
        <v>8880</v>
      </c>
      <c r="B7106" s="50"/>
      <c r="C7106" s="50"/>
      <c r="D7106" s="50"/>
      <c r="E7106" s="50"/>
      <c r="F7106" s="50" t="s">
        <v>9249</v>
      </c>
    </row>
    <row r="7107" spans="1:6">
      <c r="A7107" s="50" t="s">
        <v>8881</v>
      </c>
      <c r="B7107" s="50"/>
      <c r="C7107" s="50"/>
      <c r="D7107" s="50"/>
      <c r="E7107" s="50"/>
      <c r="F7107" s="50" t="s">
        <v>9244</v>
      </c>
    </row>
    <row r="7108" spans="1:6">
      <c r="A7108" s="50" t="s">
        <v>8882</v>
      </c>
      <c r="B7108" s="50"/>
      <c r="C7108" s="50"/>
      <c r="D7108" s="50"/>
      <c r="E7108" s="50"/>
      <c r="F7108" s="50" t="s">
        <v>9244</v>
      </c>
    </row>
    <row r="7109" spans="1:6">
      <c r="A7109" s="50" t="s">
        <v>8883</v>
      </c>
      <c r="B7109" s="50"/>
      <c r="C7109" s="50"/>
      <c r="D7109" s="50"/>
      <c r="E7109" s="50"/>
      <c r="F7109" s="50" t="s">
        <v>9250</v>
      </c>
    </row>
    <row r="7110" spans="1:6">
      <c r="A7110" s="50" t="s">
        <v>8884</v>
      </c>
      <c r="B7110" s="50"/>
      <c r="C7110" s="50"/>
      <c r="D7110" s="50"/>
      <c r="E7110" s="50"/>
      <c r="F7110" s="50" t="s">
        <v>9245</v>
      </c>
    </row>
    <row r="7111" spans="1:6">
      <c r="A7111" s="50" t="s">
        <v>8885</v>
      </c>
      <c r="B7111" s="50"/>
      <c r="C7111" s="50"/>
      <c r="D7111" s="50"/>
      <c r="E7111" s="50"/>
      <c r="F7111" s="50" t="s">
        <v>9250</v>
      </c>
    </row>
    <row r="7112" spans="1:6">
      <c r="A7112" s="50" t="s">
        <v>8886</v>
      </c>
      <c r="B7112" s="50"/>
      <c r="C7112" s="50"/>
      <c r="D7112" s="50"/>
      <c r="E7112" s="50"/>
      <c r="F7112" s="50" t="s">
        <v>9242</v>
      </c>
    </row>
    <row r="7113" spans="1:6">
      <c r="A7113" s="50" t="s">
        <v>8887</v>
      </c>
      <c r="B7113" s="50"/>
      <c r="C7113" s="50"/>
      <c r="D7113" s="50"/>
      <c r="E7113" s="50"/>
      <c r="F7113" s="50" t="s">
        <v>9244</v>
      </c>
    </row>
    <row r="7114" spans="1:6">
      <c r="A7114" s="50" t="s">
        <v>8888</v>
      </c>
      <c r="B7114" s="50"/>
      <c r="C7114" s="50"/>
      <c r="D7114" s="50"/>
      <c r="E7114" s="50"/>
      <c r="F7114" s="50" t="s">
        <v>9253</v>
      </c>
    </row>
    <row r="7115" spans="1:6">
      <c r="A7115" s="50" t="s">
        <v>8889</v>
      </c>
      <c r="B7115" s="50"/>
      <c r="C7115" s="50"/>
      <c r="D7115" s="50"/>
      <c r="E7115" s="50"/>
      <c r="F7115" s="50" t="s">
        <v>934</v>
      </c>
    </row>
    <row r="7116" spans="1:6">
      <c r="A7116" s="50" t="s">
        <v>8890</v>
      </c>
      <c r="B7116" s="50"/>
      <c r="C7116" s="50"/>
      <c r="D7116" s="50"/>
      <c r="E7116" s="50"/>
      <c r="F7116" s="50" t="s">
        <v>9250</v>
      </c>
    </row>
    <row r="7117" spans="1:6">
      <c r="A7117" s="50" t="s">
        <v>8891</v>
      </c>
      <c r="B7117" s="50"/>
      <c r="C7117" s="50"/>
      <c r="D7117" s="50"/>
      <c r="E7117" s="50"/>
      <c r="F7117" s="50" t="s">
        <v>9251</v>
      </c>
    </row>
    <row r="7118" spans="1:6">
      <c r="A7118" s="50" t="s">
        <v>8892</v>
      </c>
      <c r="B7118" s="50"/>
      <c r="C7118" s="50"/>
      <c r="D7118" s="50"/>
      <c r="E7118" s="50"/>
      <c r="F7118" s="50" t="s">
        <v>9244</v>
      </c>
    </row>
    <row r="7119" spans="1:6">
      <c r="A7119" s="50" t="s">
        <v>8893</v>
      </c>
      <c r="B7119" s="50"/>
      <c r="C7119" s="50"/>
      <c r="D7119" s="50"/>
      <c r="E7119" s="50"/>
      <c r="F7119" s="50" t="s">
        <v>9270</v>
      </c>
    </row>
    <row r="7120" spans="1:6">
      <c r="A7120" s="50" t="s">
        <v>8894</v>
      </c>
      <c r="B7120" s="50"/>
      <c r="C7120" s="50"/>
      <c r="D7120" s="50"/>
      <c r="E7120" s="50"/>
      <c r="F7120" s="50" t="s">
        <v>9250</v>
      </c>
    </row>
    <row r="7121" spans="1:6">
      <c r="A7121" s="50" t="s">
        <v>8895</v>
      </c>
      <c r="B7121" s="50"/>
      <c r="C7121" s="50"/>
      <c r="D7121" s="50"/>
      <c r="E7121" s="50"/>
      <c r="F7121" s="50" t="s">
        <v>9250</v>
      </c>
    </row>
    <row r="7122" spans="1:6">
      <c r="A7122" s="50" t="s">
        <v>8896</v>
      </c>
      <c r="B7122" s="50"/>
      <c r="C7122" s="50"/>
      <c r="D7122" s="50"/>
      <c r="E7122" s="50"/>
      <c r="F7122" s="50" t="s">
        <v>9271</v>
      </c>
    </row>
    <row r="7123" spans="1:6">
      <c r="A7123" s="50" t="s">
        <v>8896</v>
      </c>
      <c r="B7123" s="50"/>
      <c r="C7123" s="50"/>
      <c r="D7123" s="50"/>
      <c r="E7123" s="50"/>
      <c r="F7123" s="50" t="s">
        <v>9258</v>
      </c>
    </row>
    <row r="7124" spans="1:6">
      <c r="A7124" s="50" t="s">
        <v>8897</v>
      </c>
      <c r="B7124" s="50"/>
      <c r="C7124" s="50"/>
      <c r="D7124" s="50"/>
      <c r="E7124" s="50"/>
      <c r="F7124" s="50" t="s">
        <v>9272</v>
      </c>
    </row>
    <row r="7125" spans="1:6">
      <c r="A7125" s="50" t="s">
        <v>8897</v>
      </c>
      <c r="B7125" s="50"/>
      <c r="C7125" s="50"/>
      <c r="D7125" s="50"/>
      <c r="E7125" s="50"/>
      <c r="F7125" s="50" t="s">
        <v>9271</v>
      </c>
    </row>
    <row r="7126" spans="1:6">
      <c r="A7126" s="50" t="s">
        <v>8898</v>
      </c>
      <c r="B7126" s="50"/>
      <c r="C7126" s="50"/>
      <c r="D7126" s="50"/>
      <c r="E7126" s="50"/>
      <c r="F7126" s="50" t="s">
        <v>9244</v>
      </c>
    </row>
    <row r="7127" spans="1:6">
      <c r="A7127" s="50" t="s">
        <v>8899</v>
      </c>
      <c r="B7127" s="50"/>
      <c r="C7127" s="50"/>
      <c r="D7127" s="50"/>
      <c r="E7127" s="50"/>
      <c r="F7127" s="50" t="s">
        <v>9244</v>
      </c>
    </row>
    <row r="7128" spans="1:6">
      <c r="A7128" s="50" t="s">
        <v>8900</v>
      </c>
      <c r="B7128" s="50"/>
      <c r="C7128" s="50"/>
      <c r="D7128" s="50"/>
      <c r="E7128" s="50"/>
      <c r="F7128" s="50" t="s">
        <v>9250</v>
      </c>
    </row>
    <row r="7129" spans="1:6">
      <c r="A7129" s="50" t="s">
        <v>8901</v>
      </c>
      <c r="B7129" s="50"/>
      <c r="C7129" s="50"/>
      <c r="D7129" s="50"/>
      <c r="E7129" s="50"/>
      <c r="F7129" s="50" t="s">
        <v>9250</v>
      </c>
    </row>
    <row r="7130" spans="1:6">
      <c r="A7130" s="50" t="s">
        <v>8902</v>
      </c>
      <c r="B7130" s="50"/>
      <c r="C7130" s="50"/>
      <c r="D7130" s="50"/>
      <c r="E7130" s="50"/>
      <c r="F7130" s="50" t="s">
        <v>9244</v>
      </c>
    </row>
    <row r="7131" spans="1:6">
      <c r="A7131" s="50" t="s">
        <v>8903</v>
      </c>
      <c r="B7131" s="50"/>
      <c r="C7131" s="50"/>
      <c r="D7131" s="50"/>
      <c r="E7131" s="50"/>
      <c r="F7131" s="50" t="s">
        <v>9244</v>
      </c>
    </row>
    <row r="7132" spans="1:6">
      <c r="A7132" s="50" t="s">
        <v>8904</v>
      </c>
      <c r="B7132" s="50"/>
      <c r="C7132" s="50"/>
      <c r="D7132" s="50"/>
      <c r="E7132" s="50"/>
      <c r="F7132" s="50" t="s">
        <v>9273</v>
      </c>
    </row>
    <row r="7133" spans="1:6">
      <c r="A7133" s="50" t="s">
        <v>8905</v>
      </c>
      <c r="B7133" s="50"/>
      <c r="C7133" s="50"/>
      <c r="D7133" s="50"/>
      <c r="E7133" s="50"/>
      <c r="F7133" s="50" t="s">
        <v>9251</v>
      </c>
    </row>
    <row r="7134" spans="1:6">
      <c r="A7134" s="50" t="s">
        <v>8906</v>
      </c>
      <c r="B7134" s="50"/>
      <c r="C7134" s="50"/>
      <c r="D7134" s="50"/>
      <c r="E7134" s="50"/>
      <c r="F7134" s="50" t="s">
        <v>9244</v>
      </c>
    </row>
    <row r="7135" spans="1:6">
      <c r="A7135" s="50" t="s">
        <v>8907</v>
      </c>
      <c r="B7135" s="50"/>
      <c r="C7135" s="50"/>
      <c r="D7135" s="50"/>
      <c r="E7135" s="50"/>
      <c r="F7135" s="50" t="s">
        <v>9270</v>
      </c>
    </row>
    <row r="7136" spans="1:6">
      <c r="A7136" s="50" t="s">
        <v>8908</v>
      </c>
      <c r="B7136" s="50"/>
      <c r="C7136" s="50"/>
      <c r="D7136" s="50"/>
      <c r="E7136" s="50"/>
      <c r="F7136" s="50" t="s">
        <v>9244</v>
      </c>
    </row>
    <row r="7137" spans="1:6">
      <c r="A7137" s="50" t="s">
        <v>8909</v>
      </c>
      <c r="B7137" s="50"/>
      <c r="C7137" s="50"/>
      <c r="D7137" s="50"/>
      <c r="E7137" s="50"/>
      <c r="F7137" s="50" t="s">
        <v>9249</v>
      </c>
    </row>
    <row r="7138" spans="1:6">
      <c r="A7138" s="50" t="s">
        <v>8910</v>
      </c>
      <c r="B7138" s="50"/>
      <c r="C7138" s="50"/>
      <c r="D7138" s="50"/>
      <c r="E7138" s="50"/>
      <c r="F7138" s="50" t="s">
        <v>9244</v>
      </c>
    </row>
    <row r="7139" spans="1:6">
      <c r="A7139" s="50" t="s">
        <v>8911</v>
      </c>
      <c r="B7139" s="50"/>
      <c r="C7139" s="50"/>
      <c r="D7139" s="50"/>
      <c r="E7139" s="50"/>
      <c r="F7139" s="50" t="s">
        <v>9272</v>
      </c>
    </row>
    <row r="7140" spans="1:6">
      <c r="A7140" s="50" t="s">
        <v>8912</v>
      </c>
      <c r="B7140" s="50"/>
      <c r="C7140" s="50"/>
      <c r="D7140" s="50"/>
      <c r="E7140" s="50"/>
      <c r="F7140" s="50" t="s">
        <v>931</v>
      </c>
    </row>
    <row r="7141" spans="1:6">
      <c r="A7141" s="50" t="s">
        <v>8913</v>
      </c>
      <c r="B7141" s="50"/>
      <c r="C7141" s="50"/>
      <c r="D7141" s="50"/>
      <c r="E7141" s="50"/>
      <c r="F7141" s="50" t="s">
        <v>9244</v>
      </c>
    </row>
    <row r="7142" spans="1:6">
      <c r="A7142" s="50" t="s">
        <v>8914</v>
      </c>
      <c r="B7142" s="50"/>
      <c r="C7142" s="50"/>
      <c r="D7142" s="50"/>
      <c r="E7142" s="50"/>
      <c r="F7142" s="50" t="s">
        <v>931</v>
      </c>
    </row>
    <row r="7143" spans="1:6">
      <c r="A7143" s="50" t="s">
        <v>8915</v>
      </c>
      <c r="B7143" s="50"/>
      <c r="C7143" s="50"/>
      <c r="D7143" s="50"/>
      <c r="E7143" s="50"/>
      <c r="F7143" s="50" t="s">
        <v>9268</v>
      </c>
    </row>
    <row r="7144" spans="1:6">
      <c r="A7144" s="50" t="s">
        <v>8916</v>
      </c>
      <c r="B7144" s="50"/>
      <c r="C7144" s="50"/>
      <c r="D7144" s="50"/>
      <c r="E7144" s="50"/>
      <c r="F7144" s="50" t="s">
        <v>9245</v>
      </c>
    </row>
    <row r="7145" spans="1:6">
      <c r="A7145" s="50" t="s">
        <v>8917</v>
      </c>
      <c r="B7145" s="50"/>
      <c r="C7145" s="50"/>
      <c r="D7145" s="50"/>
      <c r="E7145" s="50"/>
      <c r="F7145" s="50" t="s">
        <v>9242</v>
      </c>
    </row>
    <row r="7146" spans="1:6">
      <c r="A7146" s="50" t="s">
        <v>8918</v>
      </c>
      <c r="B7146" s="50"/>
      <c r="C7146" s="50"/>
      <c r="D7146" s="50"/>
      <c r="E7146" s="50"/>
      <c r="F7146" s="50" t="s">
        <v>9250</v>
      </c>
    </row>
    <row r="7147" spans="1:6">
      <c r="A7147" s="50" t="s">
        <v>8919</v>
      </c>
      <c r="B7147" s="50"/>
      <c r="C7147" s="50"/>
      <c r="D7147" s="50"/>
      <c r="E7147" s="50"/>
      <c r="F7147" s="50" t="s">
        <v>9249</v>
      </c>
    </row>
    <row r="7148" spans="1:6">
      <c r="A7148" s="50" t="s">
        <v>8920</v>
      </c>
      <c r="B7148" s="50"/>
      <c r="C7148" s="50"/>
      <c r="D7148" s="50"/>
      <c r="E7148" s="50"/>
      <c r="F7148" s="50" t="s">
        <v>9244</v>
      </c>
    </row>
    <row r="7149" spans="1:6">
      <c r="A7149" s="50" t="s">
        <v>8921</v>
      </c>
      <c r="B7149" s="50"/>
      <c r="C7149" s="50"/>
      <c r="D7149" s="50"/>
      <c r="E7149" s="50"/>
      <c r="F7149" s="50" t="s">
        <v>9242</v>
      </c>
    </row>
    <row r="7150" spans="1:6">
      <c r="A7150" s="50" t="s">
        <v>8922</v>
      </c>
      <c r="B7150" s="50"/>
      <c r="C7150" s="50"/>
      <c r="D7150" s="50"/>
      <c r="E7150" s="50"/>
      <c r="F7150" s="50" t="s">
        <v>9249</v>
      </c>
    </row>
    <row r="7151" spans="1:6">
      <c r="A7151" s="50" t="s">
        <v>8923</v>
      </c>
      <c r="B7151" s="50"/>
      <c r="C7151" s="50"/>
      <c r="D7151" s="50"/>
      <c r="E7151" s="50"/>
      <c r="F7151" s="50" t="s">
        <v>9240</v>
      </c>
    </row>
    <row r="7152" spans="1:6">
      <c r="A7152" s="50" t="s">
        <v>8924</v>
      </c>
      <c r="B7152" s="50"/>
      <c r="C7152" s="50"/>
      <c r="D7152" s="50"/>
      <c r="E7152" s="50"/>
      <c r="F7152" s="50" t="s">
        <v>9242</v>
      </c>
    </row>
    <row r="7153" spans="1:6">
      <c r="A7153" s="50" t="s">
        <v>8925</v>
      </c>
      <c r="B7153" s="50"/>
      <c r="C7153" s="50"/>
      <c r="D7153" s="50"/>
      <c r="E7153" s="50"/>
      <c r="F7153" s="50" t="s">
        <v>9244</v>
      </c>
    </row>
    <row r="7154" spans="1:6">
      <c r="A7154" s="50" t="s">
        <v>8926</v>
      </c>
      <c r="B7154" s="50"/>
      <c r="C7154" s="50"/>
      <c r="D7154" s="50"/>
      <c r="E7154" s="50"/>
      <c r="F7154" s="50" t="s">
        <v>9268</v>
      </c>
    </row>
    <row r="7155" spans="1:6">
      <c r="A7155" s="50" t="s">
        <v>8927</v>
      </c>
      <c r="B7155" s="50"/>
      <c r="C7155" s="50"/>
      <c r="D7155" s="50"/>
      <c r="E7155" s="50"/>
      <c r="F7155" s="50" t="s">
        <v>9259</v>
      </c>
    </row>
    <row r="7156" spans="1:6">
      <c r="A7156" s="50" t="s">
        <v>8928</v>
      </c>
      <c r="B7156" s="50"/>
      <c r="C7156" s="50"/>
      <c r="D7156" s="50"/>
      <c r="E7156" s="50"/>
      <c r="F7156" s="50" t="s">
        <v>9271</v>
      </c>
    </row>
    <row r="7157" spans="1:6">
      <c r="A7157" s="50" t="s">
        <v>8929</v>
      </c>
      <c r="B7157" s="50"/>
      <c r="C7157" s="50"/>
      <c r="D7157" s="50"/>
      <c r="E7157" s="50"/>
      <c r="F7157" s="50" t="s">
        <v>9244</v>
      </c>
    </row>
    <row r="7158" spans="1:6">
      <c r="A7158" s="50" t="s">
        <v>8930</v>
      </c>
      <c r="B7158" s="50"/>
      <c r="C7158" s="50"/>
      <c r="D7158" s="50"/>
      <c r="E7158" s="50"/>
      <c r="F7158" s="50" t="s">
        <v>9242</v>
      </c>
    </row>
    <row r="7159" spans="1:6">
      <c r="A7159" s="50" t="s">
        <v>8931</v>
      </c>
      <c r="B7159" s="50"/>
      <c r="C7159" s="50"/>
      <c r="D7159" s="50"/>
      <c r="E7159" s="50"/>
      <c r="F7159" s="50" t="s">
        <v>9244</v>
      </c>
    </row>
    <row r="7160" spans="1:6">
      <c r="A7160" s="50" t="s">
        <v>8932</v>
      </c>
      <c r="B7160" s="50"/>
      <c r="C7160" s="50"/>
      <c r="D7160" s="50"/>
      <c r="E7160" s="50"/>
      <c r="F7160" s="50" t="s">
        <v>9251</v>
      </c>
    </row>
    <row r="7161" spans="1:6">
      <c r="A7161" s="50" t="s">
        <v>8933</v>
      </c>
      <c r="B7161" s="50"/>
      <c r="C7161" s="50"/>
      <c r="D7161" s="50"/>
      <c r="E7161" s="50"/>
      <c r="F7161" s="50" t="s">
        <v>9253</v>
      </c>
    </row>
    <row r="7162" spans="1:6">
      <c r="A7162" s="50" t="s">
        <v>8934</v>
      </c>
      <c r="B7162" s="50"/>
      <c r="C7162" s="50"/>
      <c r="D7162" s="50"/>
      <c r="E7162" s="50"/>
      <c r="F7162" s="50" t="s">
        <v>9261</v>
      </c>
    </row>
    <row r="7163" spans="1:6">
      <c r="A7163" s="50" t="s">
        <v>8935</v>
      </c>
      <c r="B7163" s="50"/>
      <c r="C7163" s="50"/>
      <c r="D7163" s="50"/>
      <c r="E7163" s="50"/>
      <c r="F7163" s="50" t="s">
        <v>9244</v>
      </c>
    </row>
    <row r="7164" spans="1:6">
      <c r="A7164" s="50" t="s">
        <v>8936</v>
      </c>
      <c r="B7164" s="50"/>
      <c r="C7164" s="50"/>
      <c r="D7164" s="50"/>
      <c r="E7164" s="50"/>
      <c r="F7164" s="50" t="s">
        <v>934</v>
      </c>
    </row>
    <row r="7165" spans="1:6">
      <c r="A7165" s="50" t="s">
        <v>8937</v>
      </c>
      <c r="B7165" s="50"/>
      <c r="C7165" s="50"/>
      <c r="D7165" s="50"/>
      <c r="E7165" s="50"/>
      <c r="F7165" s="50" t="s">
        <v>9244</v>
      </c>
    </row>
    <row r="7166" spans="1:6">
      <c r="A7166" s="50" t="s">
        <v>8938</v>
      </c>
      <c r="B7166" s="50"/>
      <c r="C7166" s="50"/>
      <c r="D7166" s="50"/>
      <c r="E7166" s="50"/>
      <c r="F7166" s="50" t="s">
        <v>9250</v>
      </c>
    </row>
    <row r="7167" spans="1:6">
      <c r="A7167" s="50" t="s">
        <v>8939</v>
      </c>
      <c r="B7167" s="50"/>
      <c r="C7167" s="50"/>
      <c r="D7167" s="50"/>
      <c r="E7167" s="50"/>
      <c r="F7167" s="50" t="s">
        <v>9244</v>
      </c>
    </row>
    <row r="7168" spans="1:6">
      <c r="A7168" s="50" t="s">
        <v>8940</v>
      </c>
      <c r="B7168" s="50"/>
      <c r="C7168" s="50"/>
      <c r="D7168" s="50"/>
      <c r="E7168" s="50"/>
      <c r="F7168" s="50" t="s">
        <v>9264</v>
      </c>
    </row>
    <row r="7169" spans="1:6">
      <c r="A7169" s="50" t="s">
        <v>8941</v>
      </c>
      <c r="B7169" s="50"/>
      <c r="C7169" s="50"/>
      <c r="D7169" s="50"/>
      <c r="E7169" s="50"/>
      <c r="F7169" s="50" t="s">
        <v>9253</v>
      </c>
    </row>
    <row r="7170" spans="1:6">
      <c r="A7170" s="50" t="s">
        <v>8942</v>
      </c>
      <c r="B7170" s="50"/>
      <c r="C7170" s="50"/>
      <c r="D7170" s="50"/>
      <c r="E7170" s="50"/>
      <c r="F7170" s="50" t="s">
        <v>9244</v>
      </c>
    </row>
    <row r="7171" spans="1:6">
      <c r="A7171" s="50" t="s">
        <v>8943</v>
      </c>
      <c r="B7171" s="50"/>
      <c r="C7171" s="50"/>
      <c r="D7171" s="50"/>
      <c r="E7171" s="50"/>
      <c r="F7171" s="50" t="s">
        <v>9244</v>
      </c>
    </row>
    <row r="7172" spans="1:6">
      <c r="A7172" s="50" t="s">
        <v>8944</v>
      </c>
      <c r="B7172" s="50"/>
      <c r="C7172" s="50"/>
      <c r="D7172" s="50"/>
      <c r="E7172" s="50"/>
      <c r="F7172" s="50" t="s">
        <v>9246</v>
      </c>
    </row>
    <row r="7173" spans="1:6">
      <c r="A7173" s="50" t="s">
        <v>8945</v>
      </c>
      <c r="B7173" s="50"/>
      <c r="C7173" s="50"/>
      <c r="D7173" s="50"/>
      <c r="E7173" s="50"/>
      <c r="F7173" s="50" t="s">
        <v>9253</v>
      </c>
    </row>
    <row r="7174" spans="1:6">
      <c r="A7174" s="50" t="s">
        <v>8946</v>
      </c>
      <c r="B7174" s="50"/>
      <c r="C7174" s="50"/>
      <c r="D7174" s="50"/>
      <c r="E7174" s="50"/>
      <c r="F7174" s="50" t="s">
        <v>9267</v>
      </c>
    </row>
    <row r="7175" spans="1:6">
      <c r="A7175" s="50" t="s">
        <v>8947</v>
      </c>
      <c r="B7175" s="50"/>
      <c r="C7175" s="50"/>
      <c r="D7175" s="50"/>
      <c r="E7175" s="50"/>
      <c r="F7175" s="50" t="s">
        <v>9244</v>
      </c>
    </row>
    <row r="7176" spans="1:6">
      <c r="A7176" s="50" t="s">
        <v>8948</v>
      </c>
      <c r="B7176" s="50"/>
      <c r="C7176" s="50"/>
      <c r="D7176" s="50"/>
      <c r="E7176" s="50"/>
      <c r="F7176" s="50" t="s">
        <v>9249</v>
      </c>
    </row>
    <row r="7177" spans="1:6">
      <c r="A7177" s="50" t="s">
        <v>8949</v>
      </c>
      <c r="B7177" s="50"/>
      <c r="C7177" s="50"/>
      <c r="D7177" s="50"/>
      <c r="E7177" s="50"/>
      <c r="F7177" s="50" t="s">
        <v>9274</v>
      </c>
    </row>
    <row r="7178" spans="1:6">
      <c r="A7178" s="50" t="s">
        <v>8950</v>
      </c>
      <c r="B7178" s="50"/>
      <c r="C7178" s="50"/>
      <c r="D7178" s="50"/>
      <c r="E7178" s="50"/>
      <c r="F7178" s="50" t="s">
        <v>9243</v>
      </c>
    </row>
    <row r="7179" spans="1:6">
      <c r="A7179" s="50" t="s">
        <v>8951</v>
      </c>
      <c r="B7179" s="50"/>
      <c r="C7179" s="50"/>
      <c r="D7179" s="50"/>
      <c r="E7179" s="50"/>
      <c r="F7179" s="50" t="s">
        <v>9261</v>
      </c>
    </row>
    <row r="7180" spans="1:6">
      <c r="A7180" s="50" t="s">
        <v>8952</v>
      </c>
      <c r="B7180" s="50"/>
      <c r="C7180" s="50"/>
      <c r="D7180" s="50"/>
      <c r="E7180" s="50"/>
      <c r="F7180" s="50" t="s">
        <v>9242</v>
      </c>
    </row>
    <row r="7181" spans="1:6">
      <c r="A7181" s="50" t="s">
        <v>8953</v>
      </c>
      <c r="B7181" s="50"/>
      <c r="C7181" s="50"/>
      <c r="D7181" s="50"/>
      <c r="E7181" s="50"/>
      <c r="F7181" s="50" t="s">
        <v>9251</v>
      </c>
    </row>
    <row r="7182" spans="1:6">
      <c r="A7182" s="50" t="s">
        <v>8954</v>
      </c>
      <c r="B7182" s="50"/>
      <c r="C7182" s="50"/>
      <c r="D7182" s="50"/>
      <c r="E7182" s="50"/>
      <c r="F7182" s="50" t="s">
        <v>950</v>
      </c>
    </row>
    <row r="7183" spans="1:6">
      <c r="A7183" s="50" t="s">
        <v>8955</v>
      </c>
      <c r="B7183" s="50"/>
      <c r="C7183" s="50"/>
      <c r="D7183" s="50"/>
      <c r="E7183" s="50"/>
      <c r="F7183" s="50" t="s">
        <v>9244</v>
      </c>
    </row>
    <row r="7184" spans="1:6">
      <c r="A7184" s="50" t="s">
        <v>8956</v>
      </c>
      <c r="B7184" s="50"/>
      <c r="C7184" s="50"/>
      <c r="D7184" s="50"/>
      <c r="E7184" s="50"/>
      <c r="F7184" s="50" t="s">
        <v>9253</v>
      </c>
    </row>
    <row r="7185" spans="1:6">
      <c r="A7185" s="50" t="s">
        <v>8957</v>
      </c>
      <c r="B7185" s="50"/>
      <c r="C7185" s="50"/>
      <c r="D7185" s="50"/>
      <c r="E7185" s="50"/>
      <c r="F7185" s="50" t="s">
        <v>9244</v>
      </c>
    </row>
    <row r="7186" spans="1:6">
      <c r="A7186" s="50" t="s">
        <v>8958</v>
      </c>
      <c r="B7186" s="50"/>
      <c r="C7186" s="50"/>
      <c r="D7186" s="50"/>
      <c r="E7186" s="50"/>
      <c r="F7186" s="50" t="s">
        <v>9244</v>
      </c>
    </row>
    <row r="7187" spans="1:6">
      <c r="A7187" s="50" t="s">
        <v>8959</v>
      </c>
      <c r="B7187" s="50"/>
      <c r="C7187" s="50"/>
      <c r="D7187" s="50"/>
      <c r="E7187" s="50"/>
      <c r="F7187" s="50" t="s">
        <v>9244</v>
      </c>
    </row>
    <row r="7188" spans="1:6">
      <c r="A7188" s="50" t="s">
        <v>8960</v>
      </c>
      <c r="B7188" s="50"/>
      <c r="C7188" s="50"/>
      <c r="D7188" s="50"/>
      <c r="E7188" s="50"/>
      <c r="F7188" s="50" t="s">
        <v>9244</v>
      </c>
    </row>
    <row r="7189" spans="1:6">
      <c r="A7189" s="50" t="s">
        <v>8961</v>
      </c>
      <c r="B7189" s="50"/>
      <c r="C7189" s="50"/>
      <c r="D7189" s="50"/>
      <c r="E7189" s="50"/>
      <c r="F7189" s="50" t="s">
        <v>9245</v>
      </c>
    </row>
    <row r="7190" spans="1:6">
      <c r="A7190" s="50" t="s">
        <v>8962</v>
      </c>
      <c r="B7190" s="50"/>
      <c r="C7190" s="50"/>
      <c r="D7190" s="50"/>
      <c r="E7190" s="50"/>
      <c r="F7190" s="50" t="s">
        <v>9250</v>
      </c>
    </row>
    <row r="7191" spans="1:6">
      <c r="A7191" s="50" t="s">
        <v>8963</v>
      </c>
      <c r="B7191" s="50"/>
      <c r="C7191" s="50"/>
      <c r="D7191" s="50"/>
      <c r="E7191" s="50"/>
      <c r="F7191" s="50" t="s">
        <v>9250</v>
      </c>
    </row>
    <row r="7192" spans="1:6">
      <c r="A7192" s="50" t="s">
        <v>8964</v>
      </c>
      <c r="B7192" s="50"/>
      <c r="C7192" s="50"/>
      <c r="D7192" s="50"/>
      <c r="E7192" s="50"/>
      <c r="F7192" s="50" t="s">
        <v>9250</v>
      </c>
    </row>
    <row r="7193" spans="1:6">
      <c r="A7193" s="50" t="s">
        <v>8965</v>
      </c>
      <c r="B7193" s="50"/>
      <c r="C7193" s="50"/>
      <c r="D7193" s="50"/>
      <c r="E7193" s="50"/>
      <c r="F7193" s="50" t="s">
        <v>9269</v>
      </c>
    </row>
    <row r="7194" spans="1:6">
      <c r="A7194" s="50" t="s">
        <v>8966</v>
      </c>
      <c r="B7194" s="50"/>
      <c r="C7194" s="50"/>
      <c r="D7194" s="50"/>
      <c r="E7194" s="50"/>
      <c r="F7194" s="50" t="s">
        <v>9267</v>
      </c>
    </row>
    <row r="7195" spans="1:6">
      <c r="A7195" s="50" t="s">
        <v>8967</v>
      </c>
      <c r="B7195" s="50"/>
      <c r="C7195" s="50"/>
      <c r="D7195" s="50"/>
      <c r="E7195" s="50"/>
      <c r="F7195" s="50" t="s">
        <v>9261</v>
      </c>
    </row>
    <row r="7196" spans="1:6">
      <c r="A7196" s="50" t="s">
        <v>8968</v>
      </c>
      <c r="B7196" s="50"/>
      <c r="C7196" s="50"/>
      <c r="D7196" s="50"/>
      <c r="E7196" s="50"/>
      <c r="F7196" s="50" t="s">
        <v>9250</v>
      </c>
    </row>
    <row r="7197" spans="1:6">
      <c r="A7197" s="50" t="s">
        <v>8969</v>
      </c>
      <c r="B7197" s="50"/>
      <c r="C7197" s="50"/>
      <c r="D7197" s="50"/>
      <c r="E7197" s="50"/>
      <c r="F7197" s="50" t="s">
        <v>9249</v>
      </c>
    </row>
    <row r="7198" spans="1:6">
      <c r="A7198" s="50" t="s">
        <v>8970</v>
      </c>
      <c r="B7198" s="50"/>
      <c r="C7198" s="50"/>
      <c r="D7198" s="50"/>
      <c r="E7198" s="50"/>
      <c r="F7198" s="50" t="s">
        <v>9244</v>
      </c>
    </row>
    <row r="7199" spans="1:6">
      <c r="A7199" s="50" t="s">
        <v>8971</v>
      </c>
      <c r="B7199" s="50"/>
      <c r="C7199" s="50"/>
      <c r="D7199" s="50"/>
      <c r="E7199" s="50"/>
      <c r="F7199" s="50" t="s">
        <v>9247</v>
      </c>
    </row>
    <row r="7200" spans="1:6">
      <c r="A7200" s="50" t="s">
        <v>8972</v>
      </c>
      <c r="B7200" s="50"/>
      <c r="C7200" s="50"/>
      <c r="D7200" s="50"/>
      <c r="E7200" s="50"/>
      <c r="F7200" s="50" t="s">
        <v>9250</v>
      </c>
    </row>
    <row r="7201" spans="1:6">
      <c r="A7201" s="50" t="s">
        <v>8973</v>
      </c>
      <c r="B7201" s="50"/>
      <c r="C7201" s="50"/>
      <c r="D7201" s="50"/>
      <c r="E7201" s="50"/>
      <c r="F7201" s="50" t="s">
        <v>9272</v>
      </c>
    </row>
    <row r="7202" spans="1:6">
      <c r="A7202" s="50" t="s">
        <v>8973</v>
      </c>
      <c r="B7202" s="50"/>
      <c r="C7202" s="50"/>
      <c r="D7202" s="50"/>
      <c r="E7202" s="50"/>
      <c r="F7202" s="50" t="s">
        <v>9271</v>
      </c>
    </row>
    <row r="7203" spans="1:6">
      <c r="A7203" s="50" t="s">
        <v>8974</v>
      </c>
      <c r="B7203" s="50"/>
      <c r="C7203" s="50"/>
      <c r="D7203" s="50"/>
      <c r="E7203" s="50"/>
      <c r="F7203" s="50" t="s">
        <v>9254</v>
      </c>
    </row>
    <row r="7204" spans="1:6">
      <c r="A7204" s="50" t="s">
        <v>8975</v>
      </c>
      <c r="B7204" s="50"/>
      <c r="C7204" s="50"/>
      <c r="D7204" s="50"/>
      <c r="E7204" s="50"/>
      <c r="F7204" s="50" t="s">
        <v>9243</v>
      </c>
    </row>
    <row r="7205" spans="1:6">
      <c r="A7205" s="50" t="s">
        <v>8976</v>
      </c>
      <c r="B7205" s="50"/>
      <c r="C7205" s="50"/>
      <c r="D7205" s="50"/>
      <c r="E7205" s="50"/>
      <c r="F7205" s="50" t="s">
        <v>9244</v>
      </c>
    </row>
    <row r="7206" spans="1:6">
      <c r="A7206" s="50" t="s">
        <v>8977</v>
      </c>
      <c r="B7206" s="50"/>
      <c r="C7206" s="50"/>
      <c r="D7206" s="50"/>
      <c r="E7206" s="50"/>
      <c r="F7206" s="50" t="s">
        <v>9242</v>
      </c>
    </row>
    <row r="7207" spans="1:6">
      <c r="A7207" s="50" t="s">
        <v>8978</v>
      </c>
      <c r="B7207" s="50"/>
      <c r="C7207" s="50"/>
      <c r="D7207" s="50"/>
      <c r="E7207" s="50"/>
      <c r="F7207" s="50" t="s">
        <v>9275</v>
      </c>
    </row>
    <row r="7208" spans="1:6">
      <c r="A7208" s="50" t="s">
        <v>8979</v>
      </c>
      <c r="B7208" s="50"/>
      <c r="C7208" s="50"/>
      <c r="D7208" s="50"/>
      <c r="E7208" s="50"/>
      <c r="F7208" s="50" t="s">
        <v>9244</v>
      </c>
    </row>
    <row r="7209" spans="1:6">
      <c r="A7209" s="50" t="s">
        <v>8980</v>
      </c>
      <c r="B7209" s="50"/>
      <c r="C7209" s="50"/>
      <c r="D7209" s="50"/>
      <c r="E7209" s="50"/>
      <c r="F7209" s="50" t="s">
        <v>9240</v>
      </c>
    </row>
    <row r="7210" spans="1:6">
      <c r="A7210" s="50" t="s">
        <v>8981</v>
      </c>
      <c r="B7210" s="50"/>
      <c r="C7210" s="50"/>
      <c r="D7210" s="50"/>
      <c r="E7210" s="50"/>
      <c r="F7210" s="50" t="s">
        <v>9250</v>
      </c>
    </row>
    <row r="7211" spans="1:6">
      <c r="A7211" s="50" t="s">
        <v>8982</v>
      </c>
      <c r="B7211" s="50"/>
      <c r="C7211" s="50"/>
      <c r="D7211" s="50"/>
      <c r="E7211" s="50"/>
      <c r="F7211" s="50" t="s">
        <v>9245</v>
      </c>
    </row>
    <row r="7212" spans="1:6">
      <c r="A7212" s="50" t="s">
        <v>8983</v>
      </c>
      <c r="B7212" s="50"/>
      <c r="C7212" s="50"/>
      <c r="D7212" s="50"/>
      <c r="E7212" s="50"/>
      <c r="F7212" s="50" t="s">
        <v>931</v>
      </c>
    </row>
    <row r="7213" spans="1:6">
      <c r="A7213" s="50" t="s">
        <v>8984</v>
      </c>
      <c r="B7213" s="50"/>
      <c r="C7213" s="50"/>
      <c r="D7213" s="50"/>
      <c r="E7213" s="50"/>
      <c r="F7213" s="50" t="s">
        <v>9249</v>
      </c>
    </row>
    <row r="7214" spans="1:6">
      <c r="A7214" s="50" t="s">
        <v>8985</v>
      </c>
      <c r="B7214" s="50"/>
      <c r="C7214" s="50"/>
      <c r="D7214" s="50"/>
      <c r="E7214" s="50"/>
      <c r="F7214" s="50" t="s">
        <v>934</v>
      </c>
    </row>
    <row r="7215" spans="1:6">
      <c r="A7215" s="50" t="s">
        <v>8986</v>
      </c>
      <c r="B7215" s="50"/>
      <c r="C7215" s="50"/>
      <c r="D7215" s="50"/>
      <c r="E7215" s="50"/>
      <c r="F7215" s="50" t="s">
        <v>9242</v>
      </c>
    </row>
    <row r="7216" spans="1:6">
      <c r="A7216" s="50" t="s">
        <v>8987</v>
      </c>
      <c r="B7216" s="50"/>
      <c r="C7216" s="50"/>
      <c r="D7216" s="50"/>
      <c r="E7216" s="50"/>
      <c r="F7216" s="50" t="s">
        <v>9244</v>
      </c>
    </row>
    <row r="7217" spans="1:6">
      <c r="A7217" s="50" t="s">
        <v>8988</v>
      </c>
      <c r="B7217" s="50"/>
      <c r="C7217" s="50"/>
      <c r="D7217" s="50"/>
      <c r="E7217" s="50"/>
      <c r="F7217" s="50" t="s">
        <v>9251</v>
      </c>
    </row>
    <row r="7218" spans="1:6">
      <c r="A7218" s="50" t="s">
        <v>8989</v>
      </c>
      <c r="B7218" s="50"/>
      <c r="C7218" s="50"/>
      <c r="D7218" s="50"/>
      <c r="E7218" s="50"/>
      <c r="F7218" s="50" t="s">
        <v>9253</v>
      </c>
    </row>
    <row r="7219" spans="1:6">
      <c r="A7219" s="50" t="s">
        <v>8990</v>
      </c>
      <c r="B7219" s="50"/>
      <c r="C7219" s="50"/>
      <c r="D7219" s="50"/>
      <c r="E7219" s="50"/>
      <c r="F7219" s="50" t="s">
        <v>913</v>
      </c>
    </row>
    <row r="7220" spans="1:6">
      <c r="A7220" s="50" t="s">
        <v>8991</v>
      </c>
      <c r="B7220" s="50"/>
      <c r="C7220" s="50"/>
      <c r="D7220" s="50"/>
      <c r="E7220" s="50"/>
      <c r="F7220" s="50" t="s">
        <v>934</v>
      </c>
    </row>
    <row r="7221" spans="1:6">
      <c r="A7221" s="50" t="s">
        <v>8992</v>
      </c>
      <c r="B7221" s="50"/>
      <c r="C7221" s="50"/>
      <c r="D7221" s="50"/>
      <c r="E7221" s="50"/>
      <c r="F7221" s="50" t="s">
        <v>9244</v>
      </c>
    </row>
    <row r="7222" spans="1:6">
      <c r="A7222" s="50" t="s">
        <v>8993</v>
      </c>
      <c r="B7222" s="50"/>
      <c r="C7222" s="50"/>
      <c r="D7222" s="50"/>
      <c r="E7222" s="50"/>
      <c r="F7222" s="50" t="s">
        <v>9242</v>
      </c>
    </row>
    <row r="7223" spans="1:6">
      <c r="A7223" s="50" t="s">
        <v>8994</v>
      </c>
      <c r="B7223" s="50"/>
      <c r="C7223" s="50"/>
      <c r="D7223" s="50"/>
      <c r="E7223" s="50"/>
      <c r="F7223" s="50" t="s">
        <v>9266</v>
      </c>
    </row>
    <row r="7224" spans="1:6">
      <c r="A7224" s="50" t="s">
        <v>8995</v>
      </c>
      <c r="B7224" s="50"/>
      <c r="C7224" s="50"/>
      <c r="D7224" s="50"/>
      <c r="E7224" s="50"/>
      <c r="F7224" s="50" t="s">
        <v>9246</v>
      </c>
    </row>
    <row r="7225" spans="1:6">
      <c r="A7225" s="50" t="s">
        <v>8996</v>
      </c>
      <c r="B7225" s="50"/>
      <c r="C7225" s="50"/>
      <c r="D7225" s="50"/>
      <c r="E7225" s="50"/>
      <c r="F7225" s="50" t="s">
        <v>9276</v>
      </c>
    </row>
    <row r="7226" spans="1:6">
      <c r="A7226" s="50" t="s">
        <v>8997</v>
      </c>
      <c r="B7226" s="50"/>
      <c r="C7226" s="50"/>
      <c r="D7226" s="50"/>
      <c r="E7226" s="50"/>
      <c r="F7226" s="50" t="s">
        <v>9244</v>
      </c>
    </row>
    <row r="7227" spans="1:6">
      <c r="A7227" s="50" t="s">
        <v>8998</v>
      </c>
      <c r="B7227" s="50"/>
      <c r="C7227" s="50"/>
      <c r="D7227" s="50"/>
      <c r="E7227" s="50"/>
      <c r="F7227" s="50" t="s">
        <v>9242</v>
      </c>
    </row>
    <row r="7228" spans="1:6">
      <c r="A7228" s="50" t="s">
        <v>8999</v>
      </c>
      <c r="B7228" s="50"/>
      <c r="C7228" s="50"/>
      <c r="D7228" s="50"/>
      <c r="E7228" s="50"/>
      <c r="F7228" s="50" t="s">
        <v>9244</v>
      </c>
    </row>
    <row r="7229" spans="1:6">
      <c r="A7229" s="50" t="s">
        <v>9000</v>
      </c>
      <c r="B7229" s="50"/>
      <c r="C7229" s="50"/>
      <c r="D7229" s="50"/>
      <c r="E7229" s="50"/>
      <c r="F7229" s="50" t="s">
        <v>9250</v>
      </c>
    </row>
    <row r="7230" spans="1:6">
      <c r="A7230" s="50" t="s">
        <v>9001</v>
      </c>
      <c r="B7230" s="50"/>
      <c r="C7230" s="50"/>
      <c r="D7230" s="50"/>
      <c r="E7230" s="50"/>
      <c r="F7230" s="50" t="s">
        <v>9250</v>
      </c>
    </row>
    <row r="7231" spans="1:6">
      <c r="A7231" s="50" t="s">
        <v>9002</v>
      </c>
      <c r="B7231" s="50"/>
      <c r="C7231" s="50"/>
      <c r="D7231" s="50"/>
      <c r="E7231" s="50"/>
      <c r="F7231" s="50" t="s">
        <v>9242</v>
      </c>
    </row>
    <row r="7232" spans="1:6">
      <c r="A7232" s="50" t="s">
        <v>9003</v>
      </c>
      <c r="B7232" s="50"/>
      <c r="C7232" s="50"/>
      <c r="D7232" s="50"/>
      <c r="E7232" s="50"/>
      <c r="F7232" s="50" t="s">
        <v>9264</v>
      </c>
    </row>
    <row r="7233" spans="1:6">
      <c r="A7233" s="50" t="s">
        <v>9004</v>
      </c>
      <c r="B7233" s="50"/>
      <c r="C7233" s="50"/>
      <c r="D7233" s="50"/>
      <c r="E7233" s="50"/>
      <c r="F7233" s="50" t="s">
        <v>9272</v>
      </c>
    </row>
    <row r="7234" spans="1:6">
      <c r="A7234" s="50" t="s">
        <v>9005</v>
      </c>
      <c r="B7234" s="50"/>
      <c r="C7234" s="50"/>
      <c r="D7234" s="50"/>
      <c r="E7234" s="50"/>
      <c r="F7234" s="50" t="s">
        <v>9242</v>
      </c>
    </row>
    <row r="7235" spans="1:6">
      <c r="A7235" s="50" t="s">
        <v>9006</v>
      </c>
      <c r="B7235" s="50"/>
      <c r="C7235" s="50"/>
      <c r="D7235" s="50"/>
      <c r="E7235" s="50"/>
      <c r="F7235" s="50" t="s">
        <v>9240</v>
      </c>
    </row>
    <row r="7236" spans="1:6">
      <c r="A7236" s="50" t="s">
        <v>9007</v>
      </c>
      <c r="B7236" s="50"/>
      <c r="C7236" s="50"/>
      <c r="D7236" s="50"/>
      <c r="E7236" s="50"/>
      <c r="F7236" s="50" t="s">
        <v>9274</v>
      </c>
    </row>
    <row r="7237" spans="1:6">
      <c r="A7237" s="50" t="s">
        <v>9008</v>
      </c>
      <c r="B7237" s="50"/>
      <c r="C7237" s="50"/>
      <c r="D7237" s="50"/>
      <c r="E7237" s="50"/>
      <c r="F7237" s="50" t="s">
        <v>9267</v>
      </c>
    </row>
    <row r="7238" spans="1:6">
      <c r="A7238" s="50" t="s">
        <v>9009</v>
      </c>
      <c r="B7238" s="50"/>
      <c r="C7238" s="50"/>
      <c r="D7238" s="50"/>
      <c r="E7238" s="50"/>
      <c r="F7238" s="50" t="s">
        <v>9250</v>
      </c>
    </row>
    <row r="7239" spans="1:6">
      <c r="A7239" s="50" t="s">
        <v>9010</v>
      </c>
      <c r="B7239" s="50"/>
      <c r="C7239" s="50"/>
      <c r="D7239" s="50"/>
      <c r="E7239" s="50"/>
      <c r="F7239" s="50" t="s">
        <v>9268</v>
      </c>
    </row>
    <row r="7240" spans="1:6">
      <c r="A7240" s="50" t="s">
        <v>9011</v>
      </c>
      <c r="B7240" s="50"/>
      <c r="C7240" s="50"/>
      <c r="D7240" s="50"/>
      <c r="E7240" s="50"/>
      <c r="F7240" s="50" t="s">
        <v>9240</v>
      </c>
    </row>
    <row r="7241" spans="1:6">
      <c r="A7241" s="50" t="s">
        <v>9012</v>
      </c>
      <c r="B7241" s="50"/>
      <c r="C7241" s="50"/>
      <c r="D7241" s="50"/>
      <c r="E7241" s="50"/>
      <c r="F7241" s="50" t="s">
        <v>9242</v>
      </c>
    </row>
    <row r="7242" spans="1:6">
      <c r="A7242" s="50" t="s">
        <v>9013</v>
      </c>
      <c r="B7242" s="50"/>
      <c r="C7242" s="50"/>
      <c r="D7242" s="50"/>
      <c r="E7242" s="50"/>
      <c r="F7242" s="50" t="s">
        <v>940</v>
      </c>
    </row>
    <row r="7243" spans="1:6">
      <c r="A7243" s="50" t="s">
        <v>9014</v>
      </c>
      <c r="B7243" s="50"/>
      <c r="C7243" s="50"/>
      <c r="D7243" s="50"/>
      <c r="E7243" s="50"/>
      <c r="F7243" s="50" t="s">
        <v>9262</v>
      </c>
    </row>
    <row r="7244" spans="1:6">
      <c r="A7244" s="50" t="s">
        <v>9015</v>
      </c>
      <c r="B7244" s="50"/>
      <c r="C7244" s="50"/>
      <c r="D7244" s="50"/>
      <c r="E7244" s="50"/>
      <c r="F7244" s="50" t="s">
        <v>9257</v>
      </c>
    </row>
    <row r="7245" spans="1:6">
      <c r="A7245" s="50" t="s">
        <v>9016</v>
      </c>
      <c r="B7245" s="50"/>
      <c r="C7245" s="50"/>
      <c r="D7245" s="50"/>
      <c r="E7245" s="50"/>
      <c r="F7245" s="50" t="s">
        <v>9253</v>
      </c>
    </row>
    <row r="7246" spans="1:6">
      <c r="A7246" s="50" t="s">
        <v>9017</v>
      </c>
      <c r="B7246" s="50"/>
      <c r="C7246" s="50"/>
      <c r="D7246" s="50"/>
      <c r="E7246" s="50"/>
      <c r="F7246" s="50" t="s">
        <v>9244</v>
      </c>
    </row>
    <row r="7247" spans="1:6">
      <c r="A7247" s="50" t="s">
        <v>9018</v>
      </c>
      <c r="B7247" s="50"/>
      <c r="C7247" s="50"/>
      <c r="D7247" s="50"/>
      <c r="E7247" s="50"/>
      <c r="F7247" s="50" t="s">
        <v>9244</v>
      </c>
    </row>
    <row r="7248" spans="1:6">
      <c r="A7248" s="50" t="s">
        <v>9019</v>
      </c>
      <c r="B7248" s="50"/>
      <c r="C7248" s="50"/>
      <c r="D7248" s="50"/>
      <c r="E7248" s="50"/>
      <c r="F7248" s="50" t="s">
        <v>9250</v>
      </c>
    </row>
    <row r="7249" spans="1:6">
      <c r="A7249" s="50" t="s">
        <v>9020</v>
      </c>
      <c r="B7249" s="50"/>
      <c r="C7249" s="50"/>
      <c r="D7249" s="50"/>
      <c r="E7249" s="50"/>
      <c r="F7249" s="50" t="s">
        <v>9242</v>
      </c>
    </row>
    <row r="7250" spans="1:6">
      <c r="A7250" s="50" t="s">
        <v>9021</v>
      </c>
      <c r="B7250" s="50"/>
      <c r="C7250" s="50"/>
      <c r="D7250" s="50"/>
      <c r="E7250" s="50"/>
      <c r="F7250" s="50" t="s">
        <v>9244</v>
      </c>
    </row>
    <row r="7251" spans="1:6">
      <c r="A7251" s="50" t="s">
        <v>9022</v>
      </c>
      <c r="B7251" s="50"/>
      <c r="C7251" s="50"/>
      <c r="D7251" s="50"/>
      <c r="E7251" s="50"/>
      <c r="F7251" s="50" t="s">
        <v>9271</v>
      </c>
    </row>
    <row r="7252" spans="1:6">
      <c r="A7252" s="50" t="s">
        <v>9023</v>
      </c>
      <c r="B7252" s="50"/>
      <c r="C7252" s="50"/>
      <c r="D7252" s="50"/>
      <c r="E7252" s="50"/>
      <c r="F7252" s="50" t="s">
        <v>940</v>
      </c>
    </row>
    <row r="7253" spans="1:6">
      <c r="A7253" s="50" t="s">
        <v>9024</v>
      </c>
      <c r="B7253" s="50"/>
      <c r="C7253" s="50"/>
      <c r="D7253" s="50"/>
      <c r="E7253" s="50"/>
      <c r="F7253" s="50" t="s">
        <v>9250</v>
      </c>
    </row>
    <row r="7254" spans="1:6">
      <c r="A7254" s="50" t="s">
        <v>9025</v>
      </c>
      <c r="B7254" s="50"/>
      <c r="C7254" s="50"/>
      <c r="D7254" s="50"/>
      <c r="E7254" s="50"/>
      <c r="F7254" s="50" t="s">
        <v>9242</v>
      </c>
    </row>
    <row r="7255" spans="1:6">
      <c r="A7255" s="50" t="s">
        <v>9026</v>
      </c>
      <c r="B7255" s="50"/>
      <c r="C7255" s="50"/>
      <c r="D7255" s="50"/>
      <c r="E7255" s="50"/>
      <c r="F7255" s="50" t="s">
        <v>9243</v>
      </c>
    </row>
    <row r="7256" spans="1:6">
      <c r="A7256" s="50" t="s">
        <v>9027</v>
      </c>
      <c r="B7256" s="50"/>
      <c r="C7256" s="50"/>
      <c r="D7256" s="50"/>
      <c r="E7256" s="50"/>
      <c r="F7256" s="50" t="s">
        <v>9242</v>
      </c>
    </row>
    <row r="7257" spans="1:6">
      <c r="A7257" s="50" t="s">
        <v>9028</v>
      </c>
      <c r="B7257" s="50"/>
      <c r="C7257" s="50"/>
      <c r="D7257" s="50"/>
      <c r="E7257" s="50"/>
      <c r="F7257" s="50" t="s">
        <v>9250</v>
      </c>
    </row>
    <row r="7258" spans="1:6">
      <c r="A7258" s="50" t="s">
        <v>9029</v>
      </c>
      <c r="B7258" s="50"/>
      <c r="C7258" s="50"/>
      <c r="D7258" s="50"/>
      <c r="E7258" s="50"/>
      <c r="F7258" s="50" t="s">
        <v>9240</v>
      </c>
    </row>
    <row r="7259" spans="1:6">
      <c r="A7259" s="50" t="s">
        <v>9030</v>
      </c>
      <c r="B7259" s="50"/>
      <c r="C7259" s="50"/>
      <c r="D7259" s="50"/>
      <c r="E7259" s="50"/>
      <c r="F7259" s="50" t="s">
        <v>9244</v>
      </c>
    </row>
    <row r="7260" spans="1:6">
      <c r="A7260" s="50" t="s">
        <v>9031</v>
      </c>
      <c r="B7260" s="50"/>
      <c r="C7260" s="50"/>
      <c r="D7260" s="50"/>
      <c r="E7260" s="50"/>
      <c r="F7260" s="50" t="s">
        <v>909</v>
      </c>
    </row>
    <row r="7261" spans="1:6">
      <c r="A7261" s="50" t="s">
        <v>9032</v>
      </c>
      <c r="B7261" s="50"/>
      <c r="C7261" s="50"/>
      <c r="D7261" s="50"/>
      <c r="E7261" s="50"/>
      <c r="F7261" s="50" t="s">
        <v>9251</v>
      </c>
    </row>
    <row r="7262" spans="1:6">
      <c r="A7262" s="50" t="s">
        <v>9033</v>
      </c>
      <c r="B7262" s="50"/>
      <c r="C7262" s="50"/>
      <c r="D7262" s="50"/>
      <c r="E7262" s="50"/>
      <c r="F7262" s="50" t="s">
        <v>9244</v>
      </c>
    </row>
    <row r="7263" spans="1:6">
      <c r="A7263" s="50" t="s">
        <v>9034</v>
      </c>
      <c r="B7263" s="50"/>
      <c r="C7263" s="50"/>
      <c r="D7263" s="50"/>
      <c r="E7263" s="50"/>
      <c r="F7263" s="50" t="s">
        <v>9255</v>
      </c>
    </row>
    <row r="7264" spans="1:6">
      <c r="A7264" s="50" t="s">
        <v>9035</v>
      </c>
      <c r="B7264" s="50"/>
      <c r="C7264" s="50"/>
      <c r="D7264" s="50"/>
      <c r="E7264" s="50"/>
      <c r="F7264" s="50" t="s">
        <v>950</v>
      </c>
    </row>
    <row r="7265" spans="1:6">
      <c r="A7265" s="50" t="s">
        <v>9036</v>
      </c>
      <c r="B7265" s="50"/>
      <c r="C7265" s="50"/>
      <c r="D7265" s="50"/>
      <c r="E7265" s="50"/>
      <c r="F7265" s="50" t="s">
        <v>917</v>
      </c>
    </row>
    <row r="7266" spans="1:6">
      <c r="A7266" s="50" t="s">
        <v>9037</v>
      </c>
      <c r="B7266" s="50"/>
      <c r="C7266" s="50"/>
      <c r="D7266" s="50"/>
      <c r="E7266" s="50"/>
      <c r="F7266" s="50" t="s">
        <v>9244</v>
      </c>
    </row>
    <row r="7267" spans="1:6">
      <c r="A7267" s="50" t="s">
        <v>9038</v>
      </c>
      <c r="B7267" s="50"/>
      <c r="C7267" s="50"/>
      <c r="D7267" s="50"/>
      <c r="E7267" s="50"/>
      <c r="F7267" s="50" t="s">
        <v>9244</v>
      </c>
    </row>
    <row r="7268" spans="1:6">
      <c r="A7268" s="50" t="s">
        <v>9039</v>
      </c>
      <c r="B7268" s="50"/>
      <c r="C7268" s="50"/>
      <c r="D7268" s="50"/>
      <c r="E7268" s="50"/>
      <c r="F7268" s="50" t="s">
        <v>9240</v>
      </c>
    </row>
    <row r="7269" spans="1:6">
      <c r="A7269" s="50" t="s">
        <v>9040</v>
      </c>
      <c r="B7269" s="50"/>
      <c r="C7269" s="50"/>
      <c r="D7269" s="50"/>
      <c r="E7269" s="50"/>
      <c r="F7269" s="50" t="s">
        <v>9247</v>
      </c>
    </row>
    <row r="7270" spans="1:6">
      <c r="A7270" s="50" t="s">
        <v>9041</v>
      </c>
      <c r="B7270" s="50"/>
      <c r="C7270" s="50"/>
      <c r="D7270" s="50"/>
      <c r="E7270" s="50"/>
      <c r="F7270" s="50" t="s">
        <v>940</v>
      </c>
    </row>
    <row r="7271" spans="1:6">
      <c r="A7271" s="50" t="s">
        <v>9042</v>
      </c>
      <c r="B7271" s="50"/>
      <c r="C7271" s="50"/>
      <c r="D7271" s="50"/>
      <c r="E7271" s="50"/>
      <c r="F7271" s="50" t="s">
        <v>9242</v>
      </c>
    </row>
    <row r="7272" spans="1:6">
      <c r="A7272" s="50" t="s">
        <v>9043</v>
      </c>
      <c r="B7272" s="50"/>
      <c r="C7272" s="50"/>
      <c r="D7272" s="50"/>
      <c r="E7272" s="50"/>
      <c r="F7272" s="50" t="s">
        <v>9244</v>
      </c>
    </row>
    <row r="7273" spans="1:6">
      <c r="A7273" s="50" t="s">
        <v>9044</v>
      </c>
      <c r="B7273" s="50"/>
      <c r="C7273" s="50"/>
      <c r="D7273" s="50"/>
      <c r="E7273" s="50"/>
      <c r="F7273" s="50" t="s">
        <v>9244</v>
      </c>
    </row>
    <row r="7274" spans="1:6">
      <c r="A7274" s="50" t="s">
        <v>9045</v>
      </c>
      <c r="B7274" s="50"/>
      <c r="C7274" s="50"/>
      <c r="D7274" s="50"/>
      <c r="E7274" s="50"/>
      <c r="F7274" s="50" t="s">
        <v>9242</v>
      </c>
    </row>
    <row r="7275" spans="1:6">
      <c r="A7275" s="50" t="s">
        <v>9046</v>
      </c>
      <c r="B7275" s="50"/>
      <c r="C7275" s="50"/>
      <c r="D7275" s="50"/>
      <c r="E7275" s="50"/>
      <c r="F7275" s="50" t="s">
        <v>9242</v>
      </c>
    </row>
    <row r="7276" spans="1:6">
      <c r="A7276" s="50" t="s">
        <v>9047</v>
      </c>
      <c r="B7276" s="50"/>
      <c r="C7276" s="50"/>
      <c r="D7276" s="50"/>
      <c r="E7276" s="50"/>
      <c r="F7276" s="50" t="s">
        <v>9267</v>
      </c>
    </row>
    <row r="7277" spans="1:6">
      <c r="A7277" s="50" t="s">
        <v>9048</v>
      </c>
      <c r="B7277" s="50"/>
      <c r="C7277" s="50"/>
      <c r="D7277" s="50"/>
      <c r="E7277" s="50"/>
      <c r="F7277" s="50" t="s">
        <v>9264</v>
      </c>
    </row>
    <row r="7278" spans="1:6">
      <c r="A7278" s="50" t="s">
        <v>9049</v>
      </c>
      <c r="B7278" s="50"/>
      <c r="C7278" s="50"/>
      <c r="D7278" s="50"/>
      <c r="E7278" s="50"/>
      <c r="F7278" s="50" t="s">
        <v>9244</v>
      </c>
    </row>
    <row r="7279" spans="1:6">
      <c r="A7279" s="50" t="s">
        <v>9050</v>
      </c>
      <c r="B7279" s="50"/>
      <c r="C7279" s="50"/>
      <c r="D7279" s="50"/>
      <c r="E7279" s="50"/>
      <c r="F7279" s="50" t="s">
        <v>931</v>
      </c>
    </row>
    <row r="7280" spans="1:6">
      <c r="A7280" s="50" t="s">
        <v>9051</v>
      </c>
      <c r="B7280" s="50"/>
      <c r="C7280" s="50"/>
      <c r="D7280" s="50"/>
      <c r="E7280" s="50"/>
      <c r="F7280" s="50" t="s">
        <v>9264</v>
      </c>
    </row>
    <row r="7281" spans="1:6">
      <c r="A7281" s="50" t="s">
        <v>9052</v>
      </c>
      <c r="B7281" s="50"/>
      <c r="C7281" s="50"/>
      <c r="D7281" s="50"/>
      <c r="E7281" s="50"/>
      <c r="F7281" s="50" t="s">
        <v>9277</v>
      </c>
    </row>
    <row r="7282" spans="1:6">
      <c r="A7282" s="50" t="s">
        <v>9053</v>
      </c>
      <c r="B7282" s="50"/>
      <c r="C7282" s="50"/>
      <c r="D7282" s="50"/>
      <c r="E7282" s="50"/>
      <c r="F7282" s="50" t="s">
        <v>9250</v>
      </c>
    </row>
    <row r="7283" spans="1:6">
      <c r="A7283" s="50" t="s">
        <v>9054</v>
      </c>
      <c r="B7283" s="50"/>
      <c r="C7283" s="50"/>
      <c r="D7283" s="50"/>
      <c r="E7283" s="50"/>
      <c r="F7283" s="50" t="s">
        <v>9250</v>
      </c>
    </row>
    <row r="7284" spans="1:6">
      <c r="A7284" s="50" t="s">
        <v>9055</v>
      </c>
      <c r="B7284" s="50"/>
      <c r="C7284" s="50"/>
      <c r="D7284" s="50"/>
      <c r="E7284" s="50"/>
      <c r="F7284" s="50" t="s">
        <v>9244</v>
      </c>
    </row>
    <row r="7285" spans="1:6">
      <c r="A7285" s="50" t="s">
        <v>9056</v>
      </c>
      <c r="B7285" s="50"/>
      <c r="C7285" s="50"/>
      <c r="D7285" s="50"/>
      <c r="E7285" s="50"/>
      <c r="F7285" s="50" t="s">
        <v>909</v>
      </c>
    </row>
    <row r="7286" spans="1:6">
      <c r="A7286" s="50" t="s">
        <v>9057</v>
      </c>
      <c r="B7286" s="50"/>
      <c r="C7286" s="50"/>
      <c r="D7286" s="50"/>
      <c r="E7286" s="50"/>
      <c r="F7286" s="50" t="s">
        <v>9243</v>
      </c>
    </row>
    <row r="7287" spans="1:6">
      <c r="A7287" s="50" t="s">
        <v>9058</v>
      </c>
      <c r="B7287" s="50"/>
      <c r="C7287" s="50"/>
      <c r="D7287" s="50"/>
      <c r="E7287" s="50"/>
      <c r="F7287" s="50" t="s">
        <v>9278</v>
      </c>
    </row>
    <row r="7288" spans="1:6">
      <c r="A7288" s="50" t="s">
        <v>9059</v>
      </c>
      <c r="B7288" s="50"/>
      <c r="C7288" s="50"/>
      <c r="D7288" s="50"/>
      <c r="E7288" s="50"/>
      <c r="F7288" s="50" t="s">
        <v>9242</v>
      </c>
    </row>
    <row r="7289" spans="1:6">
      <c r="A7289" s="50" t="s">
        <v>9060</v>
      </c>
      <c r="B7289" s="50"/>
      <c r="C7289" s="50"/>
      <c r="D7289" s="50"/>
      <c r="E7289" s="50"/>
      <c r="F7289" s="50" t="s">
        <v>9241</v>
      </c>
    </row>
    <row r="7290" spans="1:6">
      <c r="A7290" s="50" t="s">
        <v>9061</v>
      </c>
      <c r="B7290" s="50"/>
      <c r="C7290" s="50"/>
      <c r="D7290" s="50"/>
      <c r="E7290" s="50"/>
      <c r="F7290" s="50" t="s">
        <v>9244</v>
      </c>
    </row>
    <row r="7291" spans="1:6">
      <c r="A7291" s="50" t="s">
        <v>9062</v>
      </c>
      <c r="B7291" s="50"/>
      <c r="C7291" s="50"/>
      <c r="D7291" s="50"/>
      <c r="E7291" s="50"/>
      <c r="F7291" s="50" t="s">
        <v>9242</v>
      </c>
    </row>
    <row r="7292" spans="1:6">
      <c r="A7292" s="50" t="s">
        <v>9063</v>
      </c>
      <c r="B7292" s="50"/>
      <c r="C7292" s="50"/>
      <c r="D7292" s="50"/>
      <c r="E7292" s="50"/>
      <c r="F7292" s="50" t="s">
        <v>9258</v>
      </c>
    </row>
    <row r="7293" spans="1:6">
      <c r="A7293" s="50" t="s">
        <v>9064</v>
      </c>
      <c r="B7293" s="50"/>
      <c r="C7293" s="50"/>
      <c r="D7293" s="50"/>
      <c r="E7293" s="50"/>
      <c r="F7293" s="50" t="s">
        <v>9271</v>
      </c>
    </row>
    <row r="7294" spans="1:6">
      <c r="A7294" s="50" t="s">
        <v>9065</v>
      </c>
      <c r="B7294" s="50"/>
      <c r="C7294" s="50"/>
      <c r="D7294" s="50"/>
      <c r="E7294" s="50"/>
      <c r="F7294" s="50" t="s">
        <v>9242</v>
      </c>
    </row>
    <row r="7295" spans="1:6">
      <c r="A7295" s="50" t="s">
        <v>9066</v>
      </c>
      <c r="B7295" s="50"/>
      <c r="C7295" s="50"/>
      <c r="D7295" s="50"/>
      <c r="E7295" s="50"/>
      <c r="F7295" s="50" t="s">
        <v>9242</v>
      </c>
    </row>
    <row r="7296" spans="1:6">
      <c r="A7296" s="50" t="s">
        <v>9067</v>
      </c>
      <c r="B7296" s="50"/>
      <c r="C7296" s="50"/>
      <c r="D7296" s="50"/>
      <c r="E7296" s="50"/>
      <c r="F7296" s="50" t="s">
        <v>9252</v>
      </c>
    </row>
    <row r="7297" spans="1:6">
      <c r="A7297" s="50" t="s">
        <v>9068</v>
      </c>
      <c r="B7297" s="50"/>
      <c r="C7297" s="50"/>
      <c r="D7297" s="50"/>
      <c r="E7297" s="50"/>
      <c r="F7297" s="50" t="s">
        <v>9244</v>
      </c>
    </row>
    <row r="7298" spans="1:6">
      <c r="A7298" s="50" t="s">
        <v>9069</v>
      </c>
      <c r="B7298" s="50"/>
      <c r="C7298" s="50"/>
      <c r="D7298" s="50"/>
      <c r="E7298" s="50"/>
      <c r="F7298" s="50" t="s">
        <v>9257</v>
      </c>
    </row>
    <row r="7299" spans="1:6">
      <c r="A7299" s="50" t="s">
        <v>9070</v>
      </c>
      <c r="B7299" s="50"/>
      <c r="C7299" s="50"/>
      <c r="D7299" s="50"/>
      <c r="E7299" s="50"/>
      <c r="F7299" s="50" t="s">
        <v>9242</v>
      </c>
    </row>
    <row r="7300" spans="1:6">
      <c r="A7300" s="50" t="s">
        <v>9071</v>
      </c>
      <c r="B7300" s="50"/>
      <c r="C7300" s="50"/>
      <c r="D7300" s="50"/>
      <c r="E7300" s="50"/>
      <c r="F7300" s="50" t="s">
        <v>9244</v>
      </c>
    </row>
    <row r="7301" spans="1:6">
      <c r="A7301" s="50" t="s">
        <v>9072</v>
      </c>
      <c r="B7301" s="50"/>
      <c r="C7301" s="50"/>
      <c r="D7301" s="50"/>
      <c r="E7301" s="50"/>
      <c r="F7301" s="50" t="s">
        <v>9253</v>
      </c>
    </row>
    <row r="7302" spans="1:6">
      <c r="A7302" s="50" t="s">
        <v>9073</v>
      </c>
      <c r="B7302" s="50"/>
      <c r="C7302" s="50"/>
      <c r="D7302" s="50"/>
      <c r="E7302" s="50"/>
      <c r="F7302" s="50" t="s">
        <v>931</v>
      </c>
    </row>
    <row r="7303" spans="1:6">
      <c r="A7303" s="50" t="s">
        <v>9074</v>
      </c>
      <c r="B7303" s="50"/>
      <c r="C7303" s="50"/>
      <c r="D7303" s="50"/>
      <c r="E7303" s="50"/>
      <c r="F7303" s="50" t="s">
        <v>9250</v>
      </c>
    </row>
    <row r="7304" spans="1:6">
      <c r="A7304" s="50" t="s">
        <v>9075</v>
      </c>
      <c r="B7304" s="50"/>
      <c r="C7304" s="50"/>
      <c r="D7304" s="50"/>
      <c r="E7304" s="50"/>
      <c r="F7304" s="50" t="s">
        <v>9242</v>
      </c>
    </row>
    <row r="7305" spans="1:6">
      <c r="A7305" s="50" t="s">
        <v>9076</v>
      </c>
      <c r="B7305" s="50"/>
      <c r="C7305" s="50"/>
      <c r="D7305" s="50"/>
      <c r="E7305" s="50"/>
      <c r="F7305" s="50" t="s">
        <v>9242</v>
      </c>
    </row>
    <row r="7306" spans="1:6">
      <c r="A7306" s="50" t="s">
        <v>9077</v>
      </c>
      <c r="B7306" s="50"/>
      <c r="C7306" s="50"/>
      <c r="D7306" s="50"/>
      <c r="E7306" s="50"/>
      <c r="F7306" s="50" t="s">
        <v>9240</v>
      </c>
    </row>
    <row r="7307" spans="1:6">
      <c r="A7307" s="50" t="s">
        <v>9078</v>
      </c>
      <c r="B7307" s="50"/>
      <c r="C7307" s="50"/>
      <c r="D7307" s="50"/>
      <c r="E7307" s="50"/>
      <c r="F7307" s="50" t="s">
        <v>9257</v>
      </c>
    </row>
    <row r="7308" spans="1:6">
      <c r="A7308" s="50" t="s">
        <v>9079</v>
      </c>
      <c r="B7308" s="50"/>
      <c r="C7308" s="50"/>
      <c r="D7308" s="50"/>
      <c r="E7308" s="50"/>
      <c r="F7308" s="50" t="s">
        <v>9266</v>
      </c>
    </row>
    <row r="7309" spans="1:6">
      <c r="A7309" s="50" t="s">
        <v>9080</v>
      </c>
      <c r="B7309" s="50"/>
      <c r="C7309" s="50"/>
      <c r="D7309" s="50"/>
      <c r="E7309" s="50"/>
      <c r="F7309" s="50" t="s">
        <v>9244</v>
      </c>
    </row>
    <row r="7310" spans="1:6">
      <c r="A7310" s="50" t="s">
        <v>9081</v>
      </c>
      <c r="B7310" s="50"/>
      <c r="C7310" s="50"/>
      <c r="D7310" s="50"/>
      <c r="E7310" s="50"/>
      <c r="F7310" s="50" t="s">
        <v>9244</v>
      </c>
    </row>
    <row r="7311" spans="1:6">
      <c r="A7311" s="50" t="s">
        <v>9082</v>
      </c>
      <c r="B7311" s="50"/>
      <c r="C7311" s="50"/>
      <c r="D7311" s="50"/>
      <c r="E7311" s="50"/>
      <c r="F7311" s="50" t="s">
        <v>9242</v>
      </c>
    </row>
    <row r="7312" spans="1:6">
      <c r="A7312" s="50" t="s">
        <v>9083</v>
      </c>
      <c r="B7312" s="50"/>
      <c r="C7312" s="50"/>
      <c r="D7312" s="50"/>
      <c r="E7312" s="50"/>
      <c r="F7312" s="50" t="s">
        <v>9262</v>
      </c>
    </row>
    <row r="7313" spans="1:6">
      <c r="A7313" s="50" t="s">
        <v>9084</v>
      </c>
      <c r="B7313" s="50"/>
      <c r="C7313" s="50"/>
      <c r="D7313" s="50"/>
      <c r="E7313" s="50"/>
      <c r="F7313" s="50" t="s">
        <v>9251</v>
      </c>
    </row>
    <row r="7314" spans="1:6">
      <c r="A7314" s="50" t="s">
        <v>9085</v>
      </c>
      <c r="B7314" s="50"/>
      <c r="C7314" s="50"/>
      <c r="D7314" s="50"/>
      <c r="E7314" s="50"/>
      <c r="F7314" s="50" t="s">
        <v>921</v>
      </c>
    </row>
    <row r="7315" spans="1:6">
      <c r="A7315" s="50" t="s">
        <v>9086</v>
      </c>
      <c r="B7315" s="50"/>
      <c r="C7315" s="50"/>
      <c r="D7315" s="50"/>
      <c r="E7315" s="50"/>
      <c r="F7315" s="50" t="s">
        <v>9250</v>
      </c>
    </row>
    <row r="7316" spans="1:6">
      <c r="A7316" s="50" t="s">
        <v>9087</v>
      </c>
      <c r="B7316" s="50"/>
      <c r="C7316" s="50"/>
      <c r="D7316" s="50"/>
      <c r="E7316" s="50"/>
      <c r="F7316" s="50" t="s">
        <v>931</v>
      </c>
    </row>
    <row r="7317" spans="1:6">
      <c r="A7317" s="50" t="s">
        <v>9088</v>
      </c>
      <c r="B7317" s="50"/>
      <c r="C7317" s="50"/>
      <c r="D7317" s="50"/>
      <c r="E7317" s="50"/>
      <c r="F7317" s="50" t="s">
        <v>9240</v>
      </c>
    </row>
    <row r="7318" spans="1:6">
      <c r="A7318" s="50" t="s">
        <v>9089</v>
      </c>
      <c r="B7318" s="50"/>
      <c r="C7318" s="50"/>
      <c r="D7318" s="50"/>
      <c r="E7318" s="50"/>
      <c r="F7318" s="50" t="s">
        <v>9243</v>
      </c>
    </row>
    <row r="7319" spans="1:6">
      <c r="A7319" s="50" t="s">
        <v>9090</v>
      </c>
      <c r="B7319" s="50"/>
      <c r="C7319" s="50"/>
      <c r="D7319" s="50"/>
      <c r="E7319" s="50"/>
      <c r="F7319" s="50" t="s">
        <v>9252</v>
      </c>
    </row>
    <row r="7320" spans="1:6">
      <c r="A7320" s="50" t="s">
        <v>9091</v>
      </c>
      <c r="B7320" s="50"/>
      <c r="C7320" s="50"/>
      <c r="D7320" s="50"/>
      <c r="E7320" s="50"/>
      <c r="F7320" s="50" t="s">
        <v>931</v>
      </c>
    </row>
    <row r="7321" spans="1:6">
      <c r="A7321" s="50" t="s">
        <v>9092</v>
      </c>
      <c r="B7321" s="50"/>
      <c r="C7321" s="50"/>
      <c r="D7321" s="50"/>
      <c r="E7321" s="50"/>
      <c r="F7321" s="50" t="s">
        <v>9242</v>
      </c>
    </row>
    <row r="7322" spans="1:6">
      <c r="A7322" s="50" t="s">
        <v>9093</v>
      </c>
      <c r="B7322" s="50"/>
      <c r="C7322" s="50"/>
      <c r="D7322" s="50"/>
      <c r="E7322" s="50"/>
      <c r="F7322" s="50" t="s">
        <v>9250</v>
      </c>
    </row>
    <row r="7323" spans="1:6">
      <c r="A7323" s="50" t="s">
        <v>9094</v>
      </c>
      <c r="B7323" s="50"/>
      <c r="C7323" s="50"/>
      <c r="D7323" s="50"/>
      <c r="E7323" s="50"/>
      <c r="F7323" s="50" t="s">
        <v>9250</v>
      </c>
    </row>
    <row r="7324" spans="1:6">
      <c r="A7324" s="50" t="s">
        <v>9095</v>
      </c>
      <c r="B7324" s="50"/>
      <c r="C7324" s="50"/>
      <c r="D7324" s="50"/>
      <c r="E7324" s="50"/>
      <c r="F7324" s="50" t="s">
        <v>9243</v>
      </c>
    </row>
    <row r="7325" spans="1:6">
      <c r="A7325" s="50" t="s">
        <v>9096</v>
      </c>
      <c r="B7325" s="50"/>
      <c r="C7325" s="50"/>
      <c r="D7325" s="50"/>
      <c r="E7325" s="50"/>
      <c r="F7325" s="50" t="s">
        <v>9242</v>
      </c>
    </row>
    <row r="7326" spans="1:6">
      <c r="A7326" s="50" t="s">
        <v>9097</v>
      </c>
      <c r="B7326" s="50"/>
      <c r="C7326" s="50"/>
      <c r="D7326" s="50"/>
      <c r="E7326" s="50"/>
      <c r="F7326" s="50" t="s">
        <v>9242</v>
      </c>
    </row>
    <row r="7327" spans="1:6">
      <c r="A7327" s="50" t="s">
        <v>9098</v>
      </c>
      <c r="B7327" s="50"/>
      <c r="C7327" s="50"/>
      <c r="D7327" s="50"/>
      <c r="E7327" s="50"/>
      <c r="F7327" s="50" t="s">
        <v>9240</v>
      </c>
    </row>
    <row r="7328" spans="1:6">
      <c r="A7328" s="50" t="s">
        <v>9099</v>
      </c>
      <c r="B7328" s="50"/>
      <c r="C7328" s="50"/>
      <c r="D7328" s="50"/>
      <c r="E7328" s="50"/>
      <c r="F7328" s="50" t="s">
        <v>9244</v>
      </c>
    </row>
    <row r="7329" spans="1:6">
      <c r="A7329" s="50" t="s">
        <v>9100</v>
      </c>
      <c r="B7329" s="50"/>
      <c r="C7329" s="50"/>
      <c r="D7329" s="50"/>
      <c r="E7329" s="50"/>
      <c r="F7329" s="50" t="s">
        <v>9242</v>
      </c>
    </row>
    <row r="7330" spans="1:6">
      <c r="A7330" s="50" t="s">
        <v>9101</v>
      </c>
      <c r="B7330" s="50"/>
      <c r="C7330" s="50"/>
      <c r="D7330" s="50"/>
      <c r="E7330" s="50"/>
      <c r="F7330" s="50" t="s">
        <v>9268</v>
      </c>
    </row>
    <row r="7331" spans="1:6">
      <c r="A7331" s="50" t="s">
        <v>9102</v>
      </c>
      <c r="B7331" s="50"/>
      <c r="C7331" s="50"/>
      <c r="D7331" s="50"/>
      <c r="E7331" s="50"/>
      <c r="F7331" s="50" t="s">
        <v>9264</v>
      </c>
    </row>
    <row r="7332" spans="1:6">
      <c r="A7332" s="50" t="s">
        <v>9103</v>
      </c>
      <c r="B7332" s="50"/>
      <c r="C7332" s="50"/>
      <c r="D7332" s="50"/>
      <c r="E7332" s="50"/>
      <c r="F7332" s="50" t="s">
        <v>9250</v>
      </c>
    </row>
    <row r="7333" spans="1:6">
      <c r="A7333" s="50" t="s">
        <v>9104</v>
      </c>
      <c r="B7333" s="50"/>
      <c r="C7333" s="50"/>
      <c r="D7333" s="50"/>
      <c r="E7333" s="50"/>
      <c r="F7333" s="50" t="s">
        <v>9251</v>
      </c>
    </row>
    <row r="7334" spans="1:6">
      <c r="A7334" s="50" t="s">
        <v>9105</v>
      </c>
      <c r="B7334" s="50"/>
      <c r="C7334" s="50"/>
      <c r="D7334" s="50"/>
      <c r="E7334" s="50"/>
      <c r="F7334" s="50" t="s">
        <v>9279</v>
      </c>
    </row>
    <row r="7335" spans="1:6">
      <c r="A7335" s="50" t="s">
        <v>9106</v>
      </c>
      <c r="B7335" s="50"/>
      <c r="C7335" s="50"/>
      <c r="D7335" s="50"/>
      <c r="E7335" s="50"/>
      <c r="F7335" s="50" t="s">
        <v>9268</v>
      </c>
    </row>
    <row r="7336" spans="1:6">
      <c r="A7336" s="50" t="s">
        <v>9107</v>
      </c>
      <c r="B7336" s="50"/>
      <c r="C7336" s="50"/>
      <c r="D7336" s="50"/>
      <c r="E7336" s="50"/>
      <c r="F7336" s="50" t="s">
        <v>9240</v>
      </c>
    </row>
    <row r="7337" spans="1:6">
      <c r="A7337" s="50" t="s">
        <v>9108</v>
      </c>
      <c r="B7337" s="50"/>
      <c r="C7337" s="50"/>
      <c r="D7337" s="50"/>
      <c r="E7337" s="50"/>
      <c r="F7337" s="50" t="s">
        <v>9244</v>
      </c>
    </row>
    <row r="7338" spans="1:6">
      <c r="A7338" s="50" t="s">
        <v>9109</v>
      </c>
      <c r="B7338" s="50"/>
      <c r="C7338" s="50"/>
      <c r="D7338" s="50"/>
      <c r="E7338" s="50"/>
      <c r="F7338" s="50" t="s">
        <v>9249</v>
      </c>
    </row>
    <row r="7339" spans="1:6">
      <c r="A7339" s="50" t="s">
        <v>9110</v>
      </c>
      <c r="B7339" s="50"/>
      <c r="C7339" s="50"/>
      <c r="D7339" s="50"/>
      <c r="E7339" s="50"/>
      <c r="F7339" s="50" t="s">
        <v>9242</v>
      </c>
    </row>
    <row r="7340" spans="1:6">
      <c r="A7340" s="50" t="s">
        <v>9111</v>
      </c>
      <c r="B7340" s="50"/>
      <c r="C7340" s="50"/>
      <c r="D7340" s="50"/>
      <c r="E7340" s="50"/>
      <c r="F7340" s="50" t="s">
        <v>9256</v>
      </c>
    </row>
    <row r="7341" spans="1:6">
      <c r="A7341" s="50" t="s">
        <v>9112</v>
      </c>
      <c r="B7341" s="50"/>
      <c r="C7341" s="50"/>
      <c r="D7341" s="50"/>
      <c r="E7341" s="50"/>
      <c r="F7341" s="50" t="s">
        <v>9242</v>
      </c>
    </row>
    <row r="7342" spans="1:6">
      <c r="A7342" s="50" t="s">
        <v>9113</v>
      </c>
      <c r="B7342" s="50"/>
      <c r="C7342" s="50"/>
      <c r="D7342" s="50"/>
      <c r="E7342" s="50"/>
      <c r="F7342" s="50" t="s">
        <v>9250</v>
      </c>
    </row>
    <row r="7343" spans="1:6">
      <c r="A7343" s="50" t="s">
        <v>9114</v>
      </c>
      <c r="B7343" s="50"/>
      <c r="C7343" s="50"/>
      <c r="D7343" s="50"/>
      <c r="E7343" s="50"/>
      <c r="F7343" s="50" t="s">
        <v>9243</v>
      </c>
    </row>
    <row r="7344" spans="1:6">
      <c r="A7344" s="50" t="s">
        <v>9115</v>
      </c>
      <c r="B7344" s="50"/>
      <c r="C7344" s="50"/>
      <c r="D7344" s="50"/>
      <c r="E7344" s="50"/>
      <c r="F7344" s="50" t="s">
        <v>9250</v>
      </c>
    </row>
    <row r="7345" spans="1:6">
      <c r="A7345" s="50" t="s">
        <v>9116</v>
      </c>
      <c r="B7345" s="50"/>
      <c r="C7345" s="50"/>
      <c r="D7345" s="50"/>
      <c r="E7345" s="50"/>
      <c r="F7345" s="50" t="s">
        <v>9269</v>
      </c>
    </row>
    <row r="7346" spans="1:6">
      <c r="A7346" s="50" t="s">
        <v>9117</v>
      </c>
      <c r="B7346" s="50"/>
      <c r="C7346" s="50"/>
      <c r="D7346" s="50"/>
      <c r="E7346" s="50"/>
      <c r="F7346" s="50" t="s">
        <v>9268</v>
      </c>
    </row>
    <row r="7347" spans="1:6">
      <c r="A7347" s="50" t="s">
        <v>9118</v>
      </c>
      <c r="B7347" s="50"/>
      <c r="C7347" s="50"/>
      <c r="D7347" s="50"/>
      <c r="E7347" s="50"/>
      <c r="F7347" s="50" t="s">
        <v>9242</v>
      </c>
    </row>
    <row r="7348" spans="1:6">
      <c r="A7348" s="50" t="s">
        <v>9119</v>
      </c>
      <c r="B7348" s="50"/>
      <c r="C7348" s="50"/>
      <c r="D7348" s="50"/>
      <c r="E7348" s="50"/>
      <c r="F7348" s="50" t="s">
        <v>9244</v>
      </c>
    </row>
    <row r="7349" spans="1:6">
      <c r="A7349" s="50" t="s">
        <v>9120</v>
      </c>
      <c r="B7349" s="50"/>
      <c r="C7349" s="50"/>
      <c r="D7349" s="50"/>
      <c r="E7349" s="50"/>
      <c r="F7349" s="50" t="s">
        <v>9279</v>
      </c>
    </row>
    <row r="7350" spans="1:6">
      <c r="A7350" s="50" t="s">
        <v>9121</v>
      </c>
      <c r="B7350" s="50"/>
      <c r="C7350" s="50"/>
      <c r="D7350" s="50"/>
      <c r="E7350" s="50"/>
      <c r="F7350" s="50" t="s">
        <v>9242</v>
      </c>
    </row>
    <row r="7351" spans="1:6">
      <c r="A7351" s="50" t="s">
        <v>9122</v>
      </c>
      <c r="B7351" s="50"/>
      <c r="C7351" s="50"/>
      <c r="D7351" s="50"/>
      <c r="E7351" s="50"/>
      <c r="F7351" s="50" t="s">
        <v>9270</v>
      </c>
    </row>
    <row r="7352" spans="1:6">
      <c r="A7352" s="50" t="s">
        <v>9123</v>
      </c>
      <c r="B7352" s="50"/>
      <c r="C7352" s="50"/>
      <c r="D7352" s="50"/>
      <c r="E7352" s="50"/>
      <c r="F7352" s="50" t="s">
        <v>9262</v>
      </c>
    </row>
    <row r="7353" spans="1:6">
      <c r="A7353" s="50" t="s">
        <v>9123</v>
      </c>
      <c r="B7353" s="50"/>
      <c r="C7353" s="50"/>
      <c r="D7353" s="50"/>
      <c r="E7353" s="50"/>
      <c r="F7353" s="50" t="s">
        <v>9269</v>
      </c>
    </row>
    <row r="7354" spans="1:6">
      <c r="A7354" s="50" t="s">
        <v>9124</v>
      </c>
      <c r="B7354" s="50"/>
      <c r="C7354" s="50"/>
      <c r="D7354" s="50"/>
      <c r="E7354" s="50"/>
      <c r="F7354" s="50" t="s">
        <v>9242</v>
      </c>
    </row>
    <row r="7355" spans="1:6">
      <c r="A7355" s="50" t="s">
        <v>9125</v>
      </c>
      <c r="B7355" s="50"/>
      <c r="C7355" s="50"/>
      <c r="D7355" s="50"/>
      <c r="E7355" s="50"/>
      <c r="F7355" s="50" t="s">
        <v>9250</v>
      </c>
    </row>
    <row r="7356" spans="1:6">
      <c r="A7356" s="50" t="s">
        <v>9126</v>
      </c>
      <c r="B7356" s="50"/>
      <c r="C7356" s="50"/>
      <c r="D7356" s="50"/>
      <c r="E7356" s="50"/>
      <c r="F7356" s="50" t="s">
        <v>9244</v>
      </c>
    </row>
    <row r="7357" spans="1:6">
      <c r="A7357" s="50" t="s">
        <v>9127</v>
      </c>
      <c r="B7357" s="50"/>
      <c r="C7357" s="50"/>
      <c r="D7357" s="50"/>
      <c r="E7357" s="50"/>
      <c r="F7357" s="50" t="s">
        <v>9250</v>
      </c>
    </row>
    <row r="7358" spans="1:6">
      <c r="A7358" s="50" t="s">
        <v>9128</v>
      </c>
      <c r="B7358" s="50"/>
      <c r="C7358" s="50"/>
      <c r="D7358" s="50"/>
      <c r="E7358" s="50"/>
      <c r="F7358" s="50" t="s">
        <v>9244</v>
      </c>
    </row>
    <row r="7359" spans="1:6">
      <c r="A7359" s="50" t="s">
        <v>9129</v>
      </c>
      <c r="B7359" s="50"/>
      <c r="C7359" s="50"/>
      <c r="D7359" s="50"/>
      <c r="E7359" s="50"/>
      <c r="F7359" s="50" t="s">
        <v>927</v>
      </c>
    </row>
    <row r="7360" spans="1:6">
      <c r="A7360" s="50" t="s">
        <v>9130</v>
      </c>
      <c r="B7360" s="50"/>
      <c r="C7360" s="50"/>
      <c r="D7360" s="50"/>
      <c r="E7360" s="50"/>
      <c r="F7360" s="50" t="s">
        <v>9241</v>
      </c>
    </row>
    <row r="7361" spans="1:6">
      <c r="A7361" s="50" t="s">
        <v>9131</v>
      </c>
      <c r="B7361" s="50"/>
      <c r="C7361" s="50"/>
      <c r="D7361" s="50"/>
      <c r="E7361" s="50"/>
      <c r="F7361" s="50" t="s">
        <v>9244</v>
      </c>
    </row>
    <row r="7362" spans="1:6">
      <c r="A7362" s="50" t="s">
        <v>9132</v>
      </c>
      <c r="B7362" s="50"/>
      <c r="C7362" s="50"/>
      <c r="D7362" s="50"/>
      <c r="E7362" s="50"/>
      <c r="F7362" s="50" t="s">
        <v>9240</v>
      </c>
    </row>
    <row r="7363" spans="1:6">
      <c r="A7363" s="50" t="s">
        <v>9133</v>
      </c>
      <c r="B7363" s="50"/>
      <c r="C7363" s="50"/>
      <c r="D7363" s="50"/>
      <c r="E7363" s="50"/>
      <c r="F7363" s="50" t="s">
        <v>9242</v>
      </c>
    </row>
    <row r="7364" spans="1:6">
      <c r="A7364" s="50" t="s">
        <v>9134</v>
      </c>
      <c r="B7364" s="50"/>
      <c r="C7364" s="50"/>
      <c r="D7364" s="50"/>
      <c r="E7364" s="50"/>
      <c r="F7364" s="50" t="s">
        <v>9266</v>
      </c>
    </row>
    <row r="7365" spans="1:6">
      <c r="A7365" s="50" t="s">
        <v>9135</v>
      </c>
      <c r="B7365" s="50"/>
      <c r="C7365" s="50"/>
      <c r="D7365" s="50"/>
      <c r="E7365" s="50"/>
      <c r="F7365" s="50" t="s">
        <v>9240</v>
      </c>
    </row>
    <row r="7366" spans="1:6">
      <c r="A7366" s="50" t="s">
        <v>9136</v>
      </c>
      <c r="B7366" s="50"/>
      <c r="C7366" s="50"/>
      <c r="D7366" s="50"/>
      <c r="E7366" s="50"/>
      <c r="F7366" s="50" t="s">
        <v>9277</v>
      </c>
    </row>
    <row r="7367" spans="1:6">
      <c r="A7367" s="50" t="s">
        <v>9137</v>
      </c>
      <c r="B7367" s="50"/>
      <c r="C7367" s="50"/>
      <c r="D7367" s="50"/>
      <c r="E7367" s="50"/>
      <c r="F7367" s="50" t="s">
        <v>9256</v>
      </c>
    </row>
    <row r="7368" spans="1:6">
      <c r="A7368" s="50" t="s">
        <v>9138</v>
      </c>
      <c r="B7368" s="50"/>
      <c r="C7368" s="50"/>
      <c r="D7368" s="50"/>
      <c r="E7368" s="50"/>
      <c r="F7368" s="50" t="s">
        <v>9250</v>
      </c>
    </row>
    <row r="7369" spans="1:6">
      <c r="A7369" s="50" t="s">
        <v>9139</v>
      </c>
      <c r="B7369" s="50"/>
      <c r="C7369" s="50"/>
      <c r="D7369" s="50"/>
      <c r="E7369" s="50"/>
      <c r="F7369" s="50" t="s">
        <v>9249</v>
      </c>
    </row>
    <row r="7370" spans="1:6">
      <c r="A7370" s="50" t="s">
        <v>9140</v>
      </c>
      <c r="B7370" s="50"/>
      <c r="C7370" s="50"/>
      <c r="D7370" s="50"/>
      <c r="E7370" s="50"/>
      <c r="F7370" s="50" t="s">
        <v>9242</v>
      </c>
    </row>
    <row r="7371" spans="1:6">
      <c r="A7371" s="50" t="s">
        <v>9141</v>
      </c>
      <c r="B7371" s="50"/>
      <c r="C7371" s="50"/>
      <c r="D7371" s="50"/>
      <c r="E7371" s="50"/>
      <c r="F7371" s="50" t="s">
        <v>9250</v>
      </c>
    </row>
    <row r="7372" spans="1:6">
      <c r="A7372" s="50" t="s">
        <v>9142</v>
      </c>
      <c r="B7372" s="50"/>
      <c r="C7372" s="50"/>
      <c r="D7372" s="50"/>
      <c r="E7372" s="50"/>
      <c r="F7372" s="50" t="s">
        <v>9251</v>
      </c>
    </row>
    <row r="7373" spans="1:6">
      <c r="A7373" s="50" t="s">
        <v>9143</v>
      </c>
      <c r="B7373" s="50"/>
      <c r="C7373" s="50"/>
      <c r="D7373" s="50"/>
      <c r="E7373" s="50"/>
      <c r="F7373" s="50" t="s">
        <v>9242</v>
      </c>
    </row>
    <row r="7374" spans="1:6">
      <c r="A7374" s="50" t="s">
        <v>9144</v>
      </c>
      <c r="B7374" s="50"/>
      <c r="C7374" s="50"/>
      <c r="D7374" s="50"/>
      <c r="E7374" s="50"/>
      <c r="F7374" s="50" t="s">
        <v>9250</v>
      </c>
    </row>
    <row r="7375" spans="1:6">
      <c r="A7375" s="50" t="s">
        <v>9145</v>
      </c>
      <c r="B7375" s="50"/>
      <c r="C7375" s="50"/>
      <c r="D7375" s="50"/>
      <c r="E7375" s="50"/>
      <c r="F7375" s="50" t="s">
        <v>9277</v>
      </c>
    </row>
    <row r="7376" spans="1:6">
      <c r="A7376" s="50" t="s">
        <v>9146</v>
      </c>
      <c r="B7376" s="50"/>
      <c r="C7376" s="50"/>
      <c r="D7376" s="50"/>
      <c r="E7376" s="50"/>
      <c r="F7376" s="50" t="s">
        <v>9242</v>
      </c>
    </row>
    <row r="7377" spans="1:6">
      <c r="A7377" s="50" t="s">
        <v>9147</v>
      </c>
      <c r="B7377" s="50"/>
      <c r="C7377" s="50"/>
      <c r="D7377" s="50"/>
      <c r="E7377" s="50"/>
      <c r="F7377" s="50" t="s">
        <v>9242</v>
      </c>
    </row>
    <row r="7378" spans="1:6">
      <c r="A7378" s="50" t="s">
        <v>9148</v>
      </c>
      <c r="B7378" s="50"/>
      <c r="C7378" s="50"/>
      <c r="D7378" s="50"/>
      <c r="E7378" s="50"/>
      <c r="F7378" s="50" t="s">
        <v>9242</v>
      </c>
    </row>
    <row r="7379" spans="1:6">
      <c r="A7379" s="50" t="s">
        <v>9149</v>
      </c>
      <c r="B7379" s="50"/>
      <c r="C7379" s="50"/>
      <c r="D7379" s="50"/>
      <c r="E7379" s="50"/>
      <c r="F7379" s="50" t="s">
        <v>9242</v>
      </c>
    </row>
    <row r="7380" spans="1:6">
      <c r="A7380" s="50" t="s">
        <v>9150</v>
      </c>
      <c r="B7380" s="50"/>
      <c r="C7380" s="50"/>
      <c r="D7380" s="50"/>
      <c r="E7380" s="50"/>
      <c r="F7380" s="50" t="s">
        <v>9272</v>
      </c>
    </row>
    <row r="7381" spans="1:6">
      <c r="A7381" s="50" t="s">
        <v>9151</v>
      </c>
      <c r="B7381" s="50"/>
      <c r="C7381" s="50"/>
      <c r="D7381" s="50"/>
      <c r="E7381" s="50"/>
      <c r="F7381" s="50" t="s">
        <v>917</v>
      </c>
    </row>
    <row r="7382" spans="1:6">
      <c r="A7382" s="50" t="s">
        <v>9152</v>
      </c>
      <c r="B7382" s="50"/>
      <c r="C7382" s="50"/>
      <c r="D7382" s="50"/>
      <c r="E7382" s="50"/>
      <c r="F7382" s="50" t="s">
        <v>9250</v>
      </c>
    </row>
    <row r="7383" spans="1:6">
      <c r="A7383" s="50" t="s">
        <v>9153</v>
      </c>
      <c r="B7383" s="50"/>
      <c r="C7383" s="50"/>
      <c r="D7383" s="50"/>
      <c r="E7383" s="50"/>
      <c r="F7383" s="50" t="s">
        <v>9275</v>
      </c>
    </row>
    <row r="7384" spans="1:6">
      <c r="A7384" s="50" t="s">
        <v>9154</v>
      </c>
      <c r="B7384" s="50"/>
      <c r="C7384" s="50"/>
      <c r="D7384" s="50"/>
      <c r="E7384" s="50"/>
      <c r="F7384" s="50" t="s">
        <v>9243</v>
      </c>
    </row>
    <row r="7385" spans="1:6">
      <c r="A7385" s="50" t="s">
        <v>9155</v>
      </c>
      <c r="B7385" s="50"/>
      <c r="C7385" s="50"/>
      <c r="D7385" s="50"/>
      <c r="E7385" s="50"/>
      <c r="F7385" s="50" t="s">
        <v>9274</v>
      </c>
    </row>
    <row r="7386" spans="1:6">
      <c r="A7386" s="50" t="s">
        <v>9156</v>
      </c>
      <c r="B7386" s="50"/>
      <c r="C7386" s="50"/>
      <c r="D7386" s="50"/>
      <c r="E7386" s="50"/>
      <c r="F7386" s="50" t="s">
        <v>9250</v>
      </c>
    </row>
    <row r="7387" spans="1:6">
      <c r="A7387" s="50" t="s">
        <v>9157</v>
      </c>
      <c r="B7387" s="50"/>
      <c r="C7387" s="50"/>
      <c r="D7387" s="50"/>
      <c r="E7387" s="50"/>
      <c r="F7387" s="50" t="s">
        <v>9242</v>
      </c>
    </row>
    <row r="7388" spans="1:6">
      <c r="A7388" s="50" t="s">
        <v>9158</v>
      </c>
      <c r="B7388" s="50"/>
      <c r="C7388" s="50"/>
      <c r="D7388" s="50"/>
      <c r="E7388" s="50"/>
      <c r="F7388" s="50" t="s">
        <v>9250</v>
      </c>
    </row>
    <row r="7389" spans="1:6">
      <c r="A7389" s="50" t="s">
        <v>9159</v>
      </c>
      <c r="B7389" s="50"/>
      <c r="C7389" s="50"/>
      <c r="D7389" s="50"/>
      <c r="E7389" s="50"/>
      <c r="F7389" s="50" t="s">
        <v>9242</v>
      </c>
    </row>
    <row r="7390" spans="1:6">
      <c r="A7390" s="50" t="s">
        <v>9160</v>
      </c>
      <c r="B7390" s="50"/>
      <c r="C7390" s="50"/>
      <c r="D7390" s="50"/>
      <c r="E7390" s="50"/>
      <c r="F7390" s="50" t="s">
        <v>9275</v>
      </c>
    </row>
    <row r="7391" spans="1:6">
      <c r="A7391" s="50" t="s">
        <v>9161</v>
      </c>
      <c r="B7391" s="50"/>
      <c r="C7391" s="50"/>
      <c r="D7391" s="50"/>
      <c r="E7391" s="50"/>
      <c r="F7391" s="50" t="s">
        <v>9253</v>
      </c>
    </row>
    <row r="7392" spans="1:6">
      <c r="A7392" s="50" t="s">
        <v>9162</v>
      </c>
      <c r="B7392" s="50"/>
      <c r="C7392" s="50"/>
      <c r="D7392" s="50"/>
      <c r="E7392" s="50"/>
      <c r="F7392" s="50" t="s">
        <v>9253</v>
      </c>
    </row>
    <row r="7393" spans="1:6">
      <c r="A7393" s="50" t="s">
        <v>9163</v>
      </c>
      <c r="B7393" s="50"/>
      <c r="C7393" s="50"/>
      <c r="D7393" s="50"/>
      <c r="E7393" s="50"/>
      <c r="F7393" s="50" t="s">
        <v>9242</v>
      </c>
    </row>
    <row r="7394" spans="1:6">
      <c r="A7394" s="50" t="s">
        <v>9164</v>
      </c>
      <c r="B7394" s="50"/>
      <c r="C7394" s="50"/>
      <c r="D7394" s="50"/>
      <c r="E7394" s="50"/>
      <c r="F7394" s="50" t="s">
        <v>9258</v>
      </c>
    </row>
    <row r="7395" spans="1:6">
      <c r="A7395" s="50" t="s">
        <v>9165</v>
      </c>
      <c r="B7395" s="50"/>
      <c r="C7395" s="50"/>
      <c r="D7395" s="50"/>
      <c r="E7395" s="50"/>
      <c r="F7395" s="50" t="s">
        <v>9242</v>
      </c>
    </row>
    <row r="7396" spans="1:6">
      <c r="A7396" s="50" t="s">
        <v>9166</v>
      </c>
      <c r="B7396" s="50"/>
      <c r="C7396" s="50"/>
      <c r="D7396" s="50"/>
      <c r="E7396" s="50"/>
      <c r="F7396" s="50" t="s">
        <v>9242</v>
      </c>
    </row>
    <row r="7397" spans="1:6">
      <c r="A7397" s="50" t="s">
        <v>9167</v>
      </c>
      <c r="B7397" s="50"/>
      <c r="C7397" s="50"/>
      <c r="D7397" s="50"/>
      <c r="E7397" s="50"/>
      <c r="F7397" s="50" t="s">
        <v>9242</v>
      </c>
    </row>
    <row r="7398" spans="1:6">
      <c r="A7398" s="50" t="s">
        <v>9168</v>
      </c>
      <c r="B7398" s="50"/>
      <c r="C7398" s="50"/>
      <c r="D7398" s="50"/>
      <c r="E7398" s="50"/>
      <c r="F7398" s="50" t="s">
        <v>9244</v>
      </c>
    </row>
    <row r="7399" spans="1:6">
      <c r="A7399" s="50" t="s">
        <v>9169</v>
      </c>
      <c r="B7399" s="50"/>
      <c r="C7399" s="50"/>
      <c r="D7399" s="50"/>
      <c r="E7399" s="50"/>
      <c r="F7399" s="50" t="s">
        <v>9257</v>
      </c>
    </row>
    <row r="7400" spans="1:6">
      <c r="A7400" s="50" t="s">
        <v>9170</v>
      </c>
      <c r="B7400" s="50"/>
      <c r="C7400" s="50"/>
      <c r="D7400" s="50"/>
      <c r="E7400" s="50"/>
      <c r="F7400" s="50" t="s">
        <v>9250</v>
      </c>
    </row>
    <row r="7401" spans="1:6">
      <c r="A7401" s="50" t="s">
        <v>9171</v>
      </c>
      <c r="B7401" s="50"/>
      <c r="C7401" s="50"/>
      <c r="D7401" s="50"/>
      <c r="E7401" s="50"/>
      <c r="F7401" s="50" t="s">
        <v>9242</v>
      </c>
    </row>
    <row r="7402" spans="1:6">
      <c r="A7402" s="50" t="s">
        <v>9172</v>
      </c>
      <c r="B7402" s="50"/>
      <c r="C7402" s="50"/>
      <c r="D7402" s="50"/>
      <c r="E7402" s="50"/>
      <c r="F7402" s="50" t="s">
        <v>9242</v>
      </c>
    </row>
    <row r="7403" spans="1:6">
      <c r="A7403" s="50" t="s">
        <v>9173</v>
      </c>
      <c r="B7403" s="50"/>
      <c r="C7403" s="50"/>
      <c r="D7403" s="50"/>
      <c r="E7403" s="50"/>
      <c r="F7403" s="50" t="s">
        <v>9279</v>
      </c>
    </row>
    <row r="7404" spans="1:6">
      <c r="A7404" s="50" t="s">
        <v>9174</v>
      </c>
      <c r="B7404" s="50"/>
      <c r="C7404" s="50"/>
      <c r="D7404" s="50"/>
      <c r="E7404" s="50"/>
      <c r="F7404" s="50" t="s">
        <v>9244</v>
      </c>
    </row>
    <row r="7405" spans="1:6">
      <c r="A7405" s="50" t="s">
        <v>9175</v>
      </c>
      <c r="B7405" s="50"/>
      <c r="C7405" s="50"/>
      <c r="D7405" s="50"/>
      <c r="E7405" s="50"/>
      <c r="F7405" s="50" t="s">
        <v>9242</v>
      </c>
    </row>
    <row r="7406" spans="1:6">
      <c r="A7406" s="50" t="s">
        <v>9176</v>
      </c>
      <c r="B7406" s="50"/>
      <c r="C7406" s="50"/>
      <c r="D7406" s="50"/>
      <c r="E7406" s="50"/>
      <c r="F7406" s="50" t="s">
        <v>9251</v>
      </c>
    </row>
    <row r="7407" spans="1:6">
      <c r="A7407" s="50" t="s">
        <v>9177</v>
      </c>
      <c r="B7407" s="50"/>
      <c r="C7407" s="50"/>
      <c r="D7407" s="50"/>
      <c r="E7407" s="50"/>
      <c r="F7407" s="50" t="s">
        <v>9257</v>
      </c>
    </row>
    <row r="7408" spans="1:6">
      <c r="A7408" s="50" t="s">
        <v>9178</v>
      </c>
      <c r="B7408" s="50"/>
      <c r="C7408" s="50"/>
      <c r="D7408" s="50"/>
      <c r="E7408" s="50"/>
      <c r="F7408" s="50" t="s">
        <v>9244</v>
      </c>
    </row>
    <row r="7409" spans="1:6">
      <c r="A7409" s="50" t="s">
        <v>9179</v>
      </c>
      <c r="B7409" s="50"/>
      <c r="C7409" s="50"/>
      <c r="D7409" s="50"/>
      <c r="E7409" s="50"/>
      <c r="F7409" s="50" t="s">
        <v>9245</v>
      </c>
    </row>
    <row r="7410" spans="1:6">
      <c r="A7410" s="50" t="s">
        <v>9180</v>
      </c>
      <c r="B7410" s="50"/>
      <c r="C7410" s="50"/>
      <c r="D7410" s="50"/>
      <c r="E7410" s="50"/>
      <c r="F7410" s="50" t="s">
        <v>9242</v>
      </c>
    </row>
    <row r="7411" spans="1:6">
      <c r="A7411" s="50" t="s">
        <v>9181</v>
      </c>
      <c r="B7411" s="50"/>
      <c r="C7411" s="50"/>
      <c r="D7411" s="50"/>
      <c r="E7411" s="50"/>
      <c r="F7411" s="50" t="s">
        <v>9243</v>
      </c>
    </row>
    <row r="7412" spans="1:6">
      <c r="A7412" s="50" t="s">
        <v>9182</v>
      </c>
      <c r="B7412" s="50"/>
      <c r="C7412" s="50"/>
      <c r="D7412" s="50"/>
      <c r="E7412" s="50"/>
      <c r="F7412" s="50" t="s">
        <v>9242</v>
      </c>
    </row>
    <row r="7413" spans="1:6">
      <c r="A7413" s="50" t="s">
        <v>9183</v>
      </c>
      <c r="B7413" s="50"/>
      <c r="C7413" s="50"/>
      <c r="D7413" s="50"/>
      <c r="E7413" s="50"/>
      <c r="F7413" s="50" t="s">
        <v>9270</v>
      </c>
    </row>
    <row r="7414" spans="1:6">
      <c r="A7414" s="50" t="s">
        <v>9184</v>
      </c>
      <c r="B7414" s="50"/>
      <c r="C7414" s="50"/>
      <c r="D7414" s="50"/>
      <c r="E7414" s="50"/>
      <c r="F7414" s="50" t="s">
        <v>9244</v>
      </c>
    </row>
    <row r="7415" spans="1:6">
      <c r="A7415" s="50" t="s">
        <v>9185</v>
      </c>
      <c r="B7415" s="50"/>
      <c r="C7415" s="50"/>
      <c r="D7415" s="50"/>
      <c r="E7415" s="50"/>
      <c r="F7415" s="50" t="s">
        <v>9254</v>
      </c>
    </row>
    <row r="7416" spans="1:6">
      <c r="A7416" s="50" t="s">
        <v>9186</v>
      </c>
      <c r="B7416" s="50"/>
      <c r="C7416" s="50"/>
      <c r="D7416" s="50"/>
      <c r="E7416" s="50"/>
      <c r="F7416" s="50" t="s">
        <v>9269</v>
      </c>
    </row>
    <row r="7417" spans="1:6">
      <c r="A7417" s="50" t="s">
        <v>9187</v>
      </c>
      <c r="B7417" s="50"/>
      <c r="C7417" s="50"/>
      <c r="D7417" s="50"/>
      <c r="E7417" s="50"/>
      <c r="F7417" s="50" t="s">
        <v>9241</v>
      </c>
    </row>
    <row r="7418" spans="1:6">
      <c r="A7418" s="50" t="s">
        <v>9188</v>
      </c>
      <c r="B7418" s="50"/>
      <c r="C7418" s="50"/>
      <c r="D7418" s="50"/>
      <c r="E7418" s="50"/>
      <c r="F7418" s="50" t="s">
        <v>9264</v>
      </c>
    </row>
    <row r="7419" spans="1:6">
      <c r="A7419" s="50" t="s">
        <v>9189</v>
      </c>
      <c r="B7419" s="50"/>
      <c r="C7419" s="50"/>
      <c r="D7419" s="50"/>
      <c r="E7419" s="50"/>
      <c r="F7419" s="50" t="s">
        <v>934</v>
      </c>
    </row>
    <row r="7420" spans="1:6">
      <c r="A7420" s="50" t="s">
        <v>9190</v>
      </c>
      <c r="B7420" s="50"/>
      <c r="C7420" s="50"/>
      <c r="D7420" s="50"/>
      <c r="E7420" s="50"/>
      <c r="F7420" s="50" t="s">
        <v>9250</v>
      </c>
    </row>
    <row r="7421" spans="1:6">
      <c r="A7421" s="50" t="s">
        <v>9191</v>
      </c>
      <c r="B7421" s="50"/>
      <c r="C7421" s="50"/>
      <c r="D7421" s="50"/>
      <c r="E7421" s="50"/>
      <c r="F7421" s="50" t="s">
        <v>9242</v>
      </c>
    </row>
    <row r="7422" spans="1:6">
      <c r="A7422" s="50" t="s">
        <v>9192</v>
      </c>
      <c r="B7422" s="50"/>
      <c r="C7422" s="50"/>
      <c r="D7422" s="50"/>
      <c r="E7422" s="50"/>
      <c r="F7422" s="50" t="s">
        <v>9244</v>
      </c>
    </row>
    <row r="7423" spans="1:6">
      <c r="A7423" s="50" t="s">
        <v>9193</v>
      </c>
      <c r="B7423" s="50"/>
      <c r="C7423" s="50"/>
      <c r="D7423" s="50"/>
      <c r="E7423" s="50"/>
      <c r="F7423" s="50" t="s">
        <v>9253</v>
      </c>
    </row>
    <row r="7424" spans="1:6">
      <c r="A7424" s="50" t="s">
        <v>9194</v>
      </c>
      <c r="B7424" s="50"/>
      <c r="C7424" s="50"/>
      <c r="D7424" s="50"/>
      <c r="E7424" s="50"/>
      <c r="F7424" s="50" t="s">
        <v>9244</v>
      </c>
    </row>
    <row r="7425" spans="1:6">
      <c r="A7425" s="50" t="s">
        <v>9195</v>
      </c>
      <c r="B7425" s="50"/>
      <c r="C7425" s="50"/>
      <c r="D7425" s="50"/>
      <c r="E7425" s="50"/>
      <c r="F7425" s="50" t="s">
        <v>9242</v>
      </c>
    </row>
    <row r="7426" spans="1:6">
      <c r="A7426" s="50" t="s">
        <v>9196</v>
      </c>
      <c r="B7426" s="50"/>
      <c r="C7426" s="50"/>
      <c r="D7426" s="50"/>
      <c r="E7426" s="50"/>
      <c r="F7426" s="50" t="s">
        <v>9242</v>
      </c>
    </row>
    <row r="7427" spans="1:6">
      <c r="A7427" s="50" t="s">
        <v>9197</v>
      </c>
      <c r="B7427" s="50"/>
      <c r="C7427" s="50"/>
      <c r="D7427" s="50"/>
      <c r="E7427" s="50"/>
      <c r="F7427" s="50" t="s">
        <v>9276</v>
      </c>
    </row>
    <row r="7428" spans="1:6">
      <c r="A7428" s="50" t="s">
        <v>9198</v>
      </c>
      <c r="B7428" s="50"/>
      <c r="C7428" s="50"/>
      <c r="D7428" s="50"/>
      <c r="E7428" s="50"/>
      <c r="F7428" s="50" t="s">
        <v>9251</v>
      </c>
    </row>
    <row r="7429" spans="1:6">
      <c r="A7429" s="50" t="s">
        <v>9199</v>
      </c>
      <c r="B7429" s="50"/>
      <c r="C7429" s="50"/>
      <c r="D7429" s="50"/>
      <c r="E7429" s="50"/>
      <c r="F7429" s="50" t="s">
        <v>9250</v>
      </c>
    </row>
    <row r="7430" spans="1:6">
      <c r="A7430" s="50" t="s">
        <v>9200</v>
      </c>
      <c r="B7430" s="50"/>
      <c r="C7430" s="50"/>
      <c r="D7430" s="50"/>
      <c r="E7430" s="50"/>
      <c r="F7430" s="50" t="s">
        <v>9244</v>
      </c>
    </row>
    <row r="7431" spans="1:6">
      <c r="A7431" s="50" t="s">
        <v>9201</v>
      </c>
      <c r="B7431" s="50"/>
      <c r="C7431" s="50"/>
      <c r="D7431" s="50"/>
      <c r="E7431" s="50"/>
      <c r="F7431" s="50" t="s">
        <v>917</v>
      </c>
    </row>
    <row r="7432" spans="1:6">
      <c r="A7432" s="50" t="s">
        <v>9202</v>
      </c>
      <c r="B7432" s="50"/>
      <c r="C7432" s="50"/>
      <c r="D7432" s="50"/>
      <c r="E7432" s="50"/>
      <c r="F7432" s="50" t="s">
        <v>9242</v>
      </c>
    </row>
    <row r="7433" spans="1:6">
      <c r="A7433" s="50" t="s">
        <v>9203</v>
      </c>
      <c r="B7433" s="50"/>
      <c r="C7433" s="50"/>
      <c r="D7433" s="50"/>
      <c r="E7433" s="50"/>
      <c r="F7433" s="50" t="s">
        <v>9245</v>
      </c>
    </row>
    <row r="7434" spans="1:6">
      <c r="A7434" s="50" t="s">
        <v>9204</v>
      </c>
      <c r="B7434" s="50"/>
      <c r="C7434" s="50"/>
      <c r="D7434" s="50"/>
      <c r="E7434" s="50"/>
      <c r="F7434" s="50" t="s">
        <v>9242</v>
      </c>
    </row>
    <row r="7435" spans="1:6">
      <c r="A7435" s="50" t="s">
        <v>9205</v>
      </c>
      <c r="B7435" s="50"/>
      <c r="C7435" s="50"/>
      <c r="D7435" s="50"/>
      <c r="E7435" s="50"/>
      <c r="F7435" s="50" t="s">
        <v>9251</v>
      </c>
    </row>
    <row r="7436" spans="1:6">
      <c r="A7436" s="50" t="s">
        <v>9206</v>
      </c>
      <c r="B7436" s="50"/>
      <c r="C7436" s="50"/>
      <c r="D7436" s="50"/>
      <c r="E7436" s="50"/>
      <c r="F7436" s="50" t="s">
        <v>9252</v>
      </c>
    </row>
    <row r="7437" spans="1:6">
      <c r="A7437" s="50" t="s">
        <v>9207</v>
      </c>
      <c r="B7437" s="50"/>
      <c r="C7437" s="50"/>
      <c r="D7437" s="50"/>
      <c r="E7437" s="50"/>
      <c r="F7437" s="50" t="s">
        <v>9258</v>
      </c>
    </row>
    <row r="7438" spans="1:6">
      <c r="A7438" s="50" t="s">
        <v>9208</v>
      </c>
      <c r="B7438" s="50"/>
      <c r="C7438" s="50"/>
      <c r="D7438" s="50"/>
      <c r="E7438" s="50"/>
      <c r="F7438" s="50" t="s">
        <v>940</v>
      </c>
    </row>
    <row r="7439" spans="1:6">
      <c r="A7439" s="50" t="s">
        <v>9209</v>
      </c>
      <c r="B7439" s="50"/>
      <c r="C7439" s="50"/>
      <c r="D7439" s="50"/>
      <c r="E7439" s="50"/>
      <c r="F7439" s="50" t="s">
        <v>9250</v>
      </c>
    </row>
    <row r="7440" spans="1:6">
      <c r="A7440" s="50" t="s">
        <v>9210</v>
      </c>
      <c r="B7440" s="50"/>
      <c r="C7440" s="50"/>
      <c r="D7440" s="50"/>
      <c r="E7440" s="50"/>
      <c r="F7440" s="50" t="s">
        <v>9264</v>
      </c>
    </row>
    <row r="7441" spans="1:6">
      <c r="A7441" s="50" t="s">
        <v>9211</v>
      </c>
      <c r="B7441" s="50"/>
      <c r="C7441" s="50"/>
      <c r="D7441" s="50"/>
      <c r="E7441" s="50"/>
      <c r="F7441" s="50" t="s">
        <v>950</v>
      </c>
    </row>
    <row r="7442" spans="1:6">
      <c r="A7442" s="50" t="s">
        <v>9212</v>
      </c>
      <c r="B7442" s="50"/>
      <c r="C7442" s="50"/>
      <c r="D7442" s="50"/>
      <c r="E7442" s="50"/>
      <c r="F7442" s="50" t="s">
        <v>9273</v>
      </c>
    </row>
    <row r="7443" spans="1:6">
      <c r="A7443" s="50" t="s">
        <v>9213</v>
      </c>
      <c r="B7443" s="50"/>
      <c r="C7443" s="50"/>
      <c r="D7443" s="50"/>
      <c r="E7443" s="50"/>
      <c r="F7443" s="50" t="s">
        <v>9250</v>
      </c>
    </row>
    <row r="7444" spans="1:6">
      <c r="A7444" s="50" t="s">
        <v>9214</v>
      </c>
      <c r="B7444" s="50"/>
      <c r="C7444" s="50"/>
      <c r="D7444" s="50"/>
      <c r="E7444" s="50"/>
      <c r="F7444" s="50" t="s">
        <v>9242</v>
      </c>
    </row>
    <row r="7445" spans="1:6">
      <c r="A7445" s="50" t="s">
        <v>9215</v>
      </c>
      <c r="B7445" s="50"/>
      <c r="C7445" s="50"/>
      <c r="D7445" s="50"/>
      <c r="E7445" s="50"/>
      <c r="F7445" s="50" t="s">
        <v>9240</v>
      </c>
    </row>
    <row r="7446" spans="1:6">
      <c r="A7446" s="50" t="s">
        <v>9216</v>
      </c>
      <c r="B7446" s="50"/>
      <c r="C7446" s="50"/>
      <c r="D7446" s="50"/>
      <c r="E7446" s="50"/>
      <c r="F7446" s="50" t="s">
        <v>940</v>
      </c>
    </row>
    <row r="7447" spans="1:6">
      <c r="A7447" s="50" t="s">
        <v>9217</v>
      </c>
      <c r="B7447" s="50"/>
      <c r="C7447" s="50"/>
      <c r="D7447" s="50"/>
      <c r="E7447" s="50"/>
      <c r="F7447" s="50" t="s">
        <v>9245</v>
      </c>
    </row>
    <row r="7448" spans="1:6">
      <c r="A7448" s="50" t="s">
        <v>9218</v>
      </c>
      <c r="B7448" s="50"/>
      <c r="C7448" s="50"/>
      <c r="D7448" s="50"/>
      <c r="E7448" s="50"/>
      <c r="F7448" s="50" t="s">
        <v>9258</v>
      </c>
    </row>
    <row r="7449" spans="1:6">
      <c r="A7449" s="50" t="s">
        <v>9219</v>
      </c>
      <c r="B7449" s="50"/>
      <c r="C7449" s="50"/>
      <c r="D7449" s="50"/>
      <c r="E7449" s="50"/>
      <c r="F7449" s="50" t="s">
        <v>9253</v>
      </c>
    </row>
    <row r="7450" spans="1:6">
      <c r="A7450" s="50" t="s">
        <v>9220</v>
      </c>
      <c r="B7450" s="50"/>
      <c r="C7450" s="50"/>
      <c r="D7450" s="50"/>
      <c r="E7450" s="50"/>
      <c r="F7450" s="50" t="s">
        <v>9250</v>
      </c>
    </row>
    <row r="7451" spans="1:6">
      <c r="A7451" s="50" t="s">
        <v>9221</v>
      </c>
      <c r="B7451" s="50"/>
      <c r="C7451" s="50"/>
      <c r="D7451" s="50"/>
      <c r="E7451" s="50"/>
      <c r="F7451" s="50" t="s">
        <v>917</v>
      </c>
    </row>
    <row r="7452" spans="1:6">
      <c r="A7452" s="50" t="s">
        <v>9222</v>
      </c>
      <c r="B7452" s="50"/>
      <c r="C7452" s="50"/>
      <c r="D7452" s="50"/>
      <c r="E7452" s="50"/>
      <c r="F7452" s="50" t="s">
        <v>9249</v>
      </c>
    </row>
    <row r="7453" spans="1:6">
      <c r="A7453" s="50" t="s">
        <v>9223</v>
      </c>
      <c r="B7453" s="50"/>
      <c r="C7453" s="50"/>
      <c r="D7453" s="50"/>
      <c r="E7453" s="50"/>
      <c r="F7453" s="50" t="s">
        <v>917</v>
      </c>
    </row>
    <row r="7454" spans="1:6">
      <c r="A7454" s="50" t="s">
        <v>9224</v>
      </c>
      <c r="B7454" s="50"/>
      <c r="C7454" s="50"/>
      <c r="D7454" s="50"/>
      <c r="E7454" s="50"/>
      <c r="F7454" s="50" t="s">
        <v>9244</v>
      </c>
    </row>
    <row r="7455" spans="1:6">
      <c r="A7455" s="50" t="s">
        <v>9225</v>
      </c>
      <c r="B7455" s="50"/>
      <c r="C7455" s="50"/>
      <c r="D7455" s="50"/>
      <c r="E7455" s="50"/>
      <c r="F7455" s="50" t="s">
        <v>9261</v>
      </c>
    </row>
    <row r="7456" spans="1:6">
      <c r="A7456" s="50" t="s">
        <v>9226</v>
      </c>
      <c r="B7456" s="50"/>
      <c r="C7456" s="50"/>
      <c r="D7456" s="50"/>
      <c r="E7456" s="50"/>
      <c r="F7456" s="50" t="s">
        <v>9263</v>
      </c>
    </row>
    <row r="7457" spans="1:6">
      <c r="A7457" s="50" t="s">
        <v>9227</v>
      </c>
      <c r="B7457" s="50"/>
      <c r="C7457" s="50"/>
      <c r="D7457" s="50"/>
      <c r="E7457" s="50"/>
      <c r="F7457" s="50" t="s">
        <v>9244</v>
      </c>
    </row>
    <row r="7458" spans="1:6">
      <c r="A7458" s="50" t="s">
        <v>9228</v>
      </c>
      <c r="B7458" s="50"/>
      <c r="C7458" s="50"/>
      <c r="D7458" s="50"/>
      <c r="E7458" s="50"/>
      <c r="F7458" s="50" t="s">
        <v>9247</v>
      </c>
    </row>
    <row r="7459" spans="1:6">
      <c r="A7459" s="50" t="s">
        <v>9229</v>
      </c>
      <c r="B7459" s="50"/>
      <c r="C7459" s="50"/>
      <c r="D7459" s="50"/>
      <c r="E7459" s="50"/>
      <c r="F7459" s="50" t="s">
        <v>9244</v>
      </c>
    </row>
    <row r="7460" spans="1:6">
      <c r="A7460" s="50" t="s">
        <v>9230</v>
      </c>
      <c r="B7460" s="50"/>
      <c r="C7460" s="50"/>
      <c r="D7460" s="50"/>
      <c r="E7460" s="50"/>
      <c r="F7460" s="50" t="s">
        <v>9242</v>
      </c>
    </row>
    <row r="7461" spans="1:6">
      <c r="A7461" s="50" t="s">
        <v>9231</v>
      </c>
      <c r="B7461" s="50"/>
      <c r="C7461" s="50"/>
      <c r="D7461" s="50"/>
      <c r="E7461" s="50"/>
      <c r="F7461" s="50" t="s">
        <v>9244</v>
      </c>
    </row>
    <row r="7462" spans="1:6">
      <c r="A7462" s="50" t="s">
        <v>9232</v>
      </c>
      <c r="B7462" s="50"/>
      <c r="C7462" s="50"/>
      <c r="D7462" s="50"/>
      <c r="E7462" s="50"/>
      <c r="F7462" s="50" t="s">
        <v>9250</v>
      </c>
    </row>
    <row r="7463" spans="1:6">
      <c r="A7463" s="50" t="s">
        <v>9233</v>
      </c>
      <c r="B7463" s="50"/>
      <c r="C7463" s="50"/>
      <c r="D7463" s="50"/>
      <c r="E7463" s="50"/>
      <c r="F7463" s="50" t="s">
        <v>9244</v>
      </c>
    </row>
    <row r="7464" spans="1:6">
      <c r="A7464" s="50" t="s">
        <v>9234</v>
      </c>
      <c r="B7464" s="50"/>
      <c r="C7464" s="50"/>
      <c r="D7464" s="50"/>
      <c r="E7464" s="50"/>
      <c r="F7464" s="50" t="s">
        <v>9244</v>
      </c>
    </row>
    <row r="7465" spans="1:6">
      <c r="A7465" s="50" t="s">
        <v>9235</v>
      </c>
      <c r="B7465" s="50"/>
      <c r="C7465" s="50"/>
      <c r="D7465" s="50"/>
      <c r="E7465" s="50"/>
      <c r="F7465" s="50" t="s">
        <v>9262</v>
      </c>
    </row>
    <row r="7466" spans="1:6">
      <c r="A7466" s="50" t="s">
        <v>9236</v>
      </c>
      <c r="B7466" s="50"/>
      <c r="C7466" s="50"/>
      <c r="D7466" s="50"/>
      <c r="E7466" s="50"/>
      <c r="F7466" s="50" t="s">
        <v>9250</v>
      </c>
    </row>
    <row r="7467" spans="1:6">
      <c r="A7467" s="50" t="s">
        <v>9237</v>
      </c>
      <c r="B7467" s="50"/>
      <c r="C7467" s="50"/>
      <c r="D7467" s="50"/>
      <c r="E7467" s="50"/>
      <c r="F7467" s="50" t="s">
        <v>9250</v>
      </c>
    </row>
    <row r="7468" spans="1:6">
      <c r="A7468" s="50" t="s">
        <v>9238</v>
      </c>
      <c r="B7468" s="50"/>
      <c r="C7468" s="50"/>
      <c r="D7468" s="50"/>
      <c r="E7468" s="50"/>
      <c r="F7468" s="50" t="s">
        <v>9248</v>
      </c>
    </row>
    <row r="7469" spans="1:6">
      <c r="A7469" s="50" t="s">
        <v>9239</v>
      </c>
      <c r="B7469" s="50"/>
      <c r="C7469" s="50"/>
      <c r="D7469" s="50"/>
      <c r="E7469" s="50"/>
      <c r="F7469" s="50" t="s">
        <v>9268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GT38"/>
  <sheetViews>
    <sheetView showGridLines="0" showZero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2" sqref="C22"/>
    </sheetView>
  </sheetViews>
  <sheetFormatPr defaultColWidth="9.1796875" defaultRowHeight="16.5" outlineLevelRow="1"/>
  <cols>
    <col min="1" max="1" width="17.81640625" style="27" customWidth="1"/>
    <col min="2" max="2" width="17" style="27" customWidth="1"/>
    <col min="3" max="9" width="17.54296875" style="27" bestFit="1" customWidth="1"/>
    <col min="10" max="10" width="21" style="27" customWidth="1"/>
    <col min="11" max="202" width="17.54296875" style="27" bestFit="1" customWidth="1"/>
    <col min="203" max="16384" width="9.1796875" style="27"/>
  </cols>
  <sheetData>
    <row r="1" spans="1:202">
      <c r="A1" s="441" t="s">
        <v>8146</v>
      </c>
      <c r="B1" s="441"/>
      <c r="C1" s="52" t="str">
        <f>Input!C1</f>
        <v>Vehicle1</v>
      </c>
      <c r="D1" s="52" t="str">
        <f>Input!D1</f>
        <v>Vehicle2</v>
      </c>
      <c r="E1" s="52" t="str">
        <f>Input!E1</f>
        <v>Vehicle3</v>
      </c>
      <c r="F1" s="52" t="str">
        <f>Input!F1</f>
        <v>Vehicle4</v>
      </c>
      <c r="G1" s="52" t="str">
        <f>Input!G1</f>
        <v>Vehicle5</v>
      </c>
      <c r="H1" s="52" t="str">
        <f>Input!H1</f>
        <v>Vehicle6</v>
      </c>
      <c r="I1" s="52" t="str">
        <f>Input!I1</f>
        <v>Vehicle7</v>
      </c>
      <c r="J1" s="52" t="str">
        <f>Input!J1</f>
        <v>Vehicle8</v>
      </c>
      <c r="K1" s="52" t="str">
        <f>Input!K1</f>
        <v>Vehicle9</v>
      </c>
      <c r="L1" s="52" t="str">
        <f>Input!L1</f>
        <v>Vehicle10</v>
      </c>
      <c r="M1" s="52" t="str">
        <f>Input!M1</f>
        <v>Vehicle11</v>
      </c>
      <c r="N1" s="52" t="str">
        <f>Input!N1</f>
        <v>Vehicle12</v>
      </c>
      <c r="O1" s="52" t="str">
        <f>Input!O1</f>
        <v>Vehicle13</v>
      </c>
      <c r="P1" s="52" t="str">
        <f>Input!P1</f>
        <v>Vehicle14</v>
      </c>
      <c r="Q1" s="52" t="str">
        <f>Input!Q1</f>
        <v>Vehicle15</v>
      </c>
      <c r="R1" s="52" t="str">
        <f>Input!R1</f>
        <v>Vehicle16</v>
      </c>
      <c r="S1" s="52" t="str">
        <f>Input!S1</f>
        <v>Vehicle17</v>
      </c>
      <c r="T1" s="52" t="str">
        <f>Input!T1</f>
        <v>Vehicle18</v>
      </c>
      <c r="U1" s="52" t="str">
        <f>Input!U1</f>
        <v>Vehicle19</v>
      </c>
      <c r="V1" s="52" t="str">
        <f>Input!V1</f>
        <v>Vehicle20</v>
      </c>
      <c r="W1" s="52" t="str">
        <f>Input!W1</f>
        <v>Vehicle21</v>
      </c>
      <c r="X1" s="52" t="str">
        <f>Input!X1</f>
        <v>Vehicle22</v>
      </c>
      <c r="Y1" s="52" t="str">
        <f>Input!Y1</f>
        <v>Vehicle23</v>
      </c>
      <c r="Z1" s="52" t="str">
        <f>Input!Z1</f>
        <v>Vehicle24</v>
      </c>
      <c r="AA1" s="52" t="str">
        <f>Input!AA1</f>
        <v>Vehicle25</v>
      </c>
      <c r="AB1" s="52" t="str">
        <f>Input!AB1</f>
        <v>Vehicle26</v>
      </c>
      <c r="AC1" s="52" t="str">
        <f>Input!AC1</f>
        <v>Vehicle27</v>
      </c>
      <c r="AD1" s="52" t="str">
        <f>Input!AD1</f>
        <v>Vehicle28</v>
      </c>
      <c r="AE1" s="52" t="str">
        <f>Input!AE1</f>
        <v>Vehicle29</v>
      </c>
      <c r="AF1" s="52" t="str">
        <f>Input!AF1</f>
        <v>Vehicle30</v>
      </c>
      <c r="AG1" s="52" t="str">
        <f>Input!AG1</f>
        <v>Vehicle31</v>
      </c>
      <c r="AH1" s="52" t="str">
        <f>Input!AH1</f>
        <v>Vehicle32</v>
      </c>
      <c r="AI1" s="52" t="str">
        <f>Input!AI1</f>
        <v>Vehicle33</v>
      </c>
      <c r="AJ1" s="52" t="str">
        <f>Input!AJ1</f>
        <v>Vehicle34</v>
      </c>
      <c r="AK1" s="52" t="str">
        <f>Input!AK1</f>
        <v>Vehicle35</v>
      </c>
      <c r="AL1" s="52" t="str">
        <f>Input!AL1</f>
        <v>Vehicle36</v>
      </c>
      <c r="AM1" s="52" t="str">
        <f>Input!AM1</f>
        <v>Vehicle37</v>
      </c>
      <c r="AN1" s="52" t="str">
        <f>Input!AN1</f>
        <v>Vehicle38</v>
      </c>
      <c r="AO1" s="52" t="str">
        <f>Input!AO1</f>
        <v>Vehicle39</v>
      </c>
      <c r="AP1" s="52" t="str">
        <f>Input!AP1</f>
        <v>Vehicle40</v>
      </c>
      <c r="AQ1" s="52" t="str">
        <f>Input!AQ1</f>
        <v>Vehicle41</v>
      </c>
      <c r="AR1" s="52" t="str">
        <f>Input!AR1</f>
        <v>Vehicle42</v>
      </c>
      <c r="AS1" s="52" t="str">
        <f>Input!AS1</f>
        <v>Vehicle43</v>
      </c>
      <c r="AT1" s="52" t="str">
        <f>Input!AT1</f>
        <v>Vehicle44</v>
      </c>
      <c r="AU1" s="52" t="str">
        <f>Input!AU1</f>
        <v>Vehicle45</v>
      </c>
      <c r="AV1" s="52" t="str">
        <f>Input!AV1</f>
        <v>Vehicle46</v>
      </c>
      <c r="AW1" s="52" t="str">
        <f>Input!AW1</f>
        <v>Vehicle47</v>
      </c>
      <c r="AX1" s="52" t="str">
        <f>Input!AX1</f>
        <v>Vehicle48</v>
      </c>
      <c r="AY1" s="52" t="str">
        <f>Input!AY1</f>
        <v>Vehicle49</v>
      </c>
      <c r="AZ1" s="52" t="str">
        <f>Input!AZ1</f>
        <v>Vehicle50</v>
      </c>
      <c r="BA1" s="52" t="str">
        <f>Input!BA1</f>
        <v>Vehicle51</v>
      </c>
      <c r="BB1" s="52" t="str">
        <f>Input!BB1</f>
        <v>Vehicle52</v>
      </c>
      <c r="BC1" s="52" t="str">
        <f>Input!BC1</f>
        <v>Vehicle53</v>
      </c>
      <c r="BD1" s="52" t="str">
        <f>Input!BD1</f>
        <v>Vehicle54</v>
      </c>
      <c r="BE1" s="52" t="str">
        <f>Input!BE1</f>
        <v>Vehicle55</v>
      </c>
      <c r="BF1" s="52" t="str">
        <f>Input!BF1</f>
        <v>Vehicle56</v>
      </c>
      <c r="BG1" s="52" t="str">
        <f>Input!BG1</f>
        <v>Vehicle57</v>
      </c>
      <c r="BH1" s="52" t="str">
        <f>Input!BH1</f>
        <v>Vehicle58</v>
      </c>
      <c r="BI1" s="52" t="str">
        <f>Input!BI1</f>
        <v>Vehicle59</v>
      </c>
      <c r="BJ1" s="52" t="str">
        <f>Input!BJ1</f>
        <v>Vehicle60</v>
      </c>
      <c r="BK1" s="52" t="str">
        <f>Input!BK1</f>
        <v>Vehicle61</v>
      </c>
      <c r="BL1" s="52" t="str">
        <f>Input!BL1</f>
        <v>Vehicle62</v>
      </c>
      <c r="BM1" s="52" t="str">
        <f>Input!BM1</f>
        <v>Vehicle63</v>
      </c>
      <c r="BN1" s="52" t="str">
        <f>Input!BN1</f>
        <v>Vehicle64</v>
      </c>
      <c r="BO1" s="52" t="str">
        <f>Input!BO1</f>
        <v>Vehicle65</v>
      </c>
      <c r="BP1" s="52" t="str">
        <f>Input!BP1</f>
        <v>Vehicle66</v>
      </c>
      <c r="BQ1" s="52" t="str">
        <f>Input!BQ1</f>
        <v>Vehicle67</v>
      </c>
      <c r="BR1" s="52" t="str">
        <f>Input!BR1</f>
        <v>Vehicle68</v>
      </c>
      <c r="BS1" s="52" t="str">
        <f>Input!BS1</f>
        <v>Vehicle69</v>
      </c>
      <c r="BT1" s="52" t="str">
        <f>Input!BT1</f>
        <v>Vehicle70</v>
      </c>
      <c r="BU1" s="52" t="str">
        <f>Input!BU1</f>
        <v>Vehicle71</v>
      </c>
      <c r="BV1" s="52" t="str">
        <f>Input!BV1</f>
        <v>Vehicle72</v>
      </c>
      <c r="BW1" s="52" t="str">
        <f>Input!BW1</f>
        <v>Vehicle73</v>
      </c>
      <c r="BX1" s="52" t="str">
        <f>Input!BX1</f>
        <v>Vehicle74</v>
      </c>
      <c r="BY1" s="52" t="str">
        <f>Input!BY1</f>
        <v>Vehicle75</v>
      </c>
      <c r="BZ1" s="52" t="str">
        <f>Input!BZ1</f>
        <v>Vehicle76</v>
      </c>
      <c r="CA1" s="52" t="str">
        <f>Input!CA1</f>
        <v>Vehicle77</v>
      </c>
      <c r="CB1" s="52" t="str">
        <f>Input!CB1</f>
        <v>Vehicle78</v>
      </c>
      <c r="CC1" s="52" t="str">
        <f>Input!CC1</f>
        <v>Vehicle79</v>
      </c>
      <c r="CD1" s="52" t="str">
        <f>Input!CD1</f>
        <v>Vehicle80</v>
      </c>
      <c r="CE1" s="52" t="str">
        <f>Input!CE1</f>
        <v>Vehicle81</v>
      </c>
      <c r="CF1" s="52" t="str">
        <f>Input!CF1</f>
        <v>Vehicle82</v>
      </c>
      <c r="CG1" s="52" t="str">
        <f>Input!CG1</f>
        <v>Vehicle83</v>
      </c>
      <c r="CH1" s="52" t="str">
        <f>Input!CH1</f>
        <v>Vehicle84</v>
      </c>
      <c r="CI1" s="52" t="str">
        <f>Input!CI1</f>
        <v>Vehicle85</v>
      </c>
      <c r="CJ1" s="52" t="str">
        <f>Input!CJ1</f>
        <v>Vehicle86</v>
      </c>
      <c r="CK1" s="52" t="str">
        <f>Input!CK1</f>
        <v>Vehicle87</v>
      </c>
      <c r="CL1" s="52" t="str">
        <f>Input!CL1</f>
        <v>Vehicle88</v>
      </c>
      <c r="CM1" s="52" t="str">
        <f>Input!CM1</f>
        <v>Vehicle89</v>
      </c>
      <c r="CN1" s="52" t="str">
        <f>Input!CN1</f>
        <v>Vehicle90</v>
      </c>
      <c r="CO1" s="52" t="str">
        <f>Input!CO1</f>
        <v>Vehicle91</v>
      </c>
      <c r="CP1" s="52" t="str">
        <f>Input!CP1</f>
        <v>Vehicle92</v>
      </c>
      <c r="CQ1" s="52" t="str">
        <f>Input!CQ1</f>
        <v>Vehicle93</v>
      </c>
      <c r="CR1" s="52" t="str">
        <f>Input!CR1</f>
        <v>Vehicle94</v>
      </c>
      <c r="CS1" s="52" t="str">
        <f>Input!CS1</f>
        <v>Vehicle95</v>
      </c>
      <c r="CT1" s="52" t="str">
        <f>Input!CT1</f>
        <v>Vehicle96</v>
      </c>
      <c r="CU1" s="52" t="str">
        <f>Input!CU1</f>
        <v>Vehicle97</v>
      </c>
      <c r="CV1" s="52" t="str">
        <f>Input!CV1</f>
        <v>Vehicle98</v>
      </c>
      <c r="CW1" s="52" t="str">
        <f>Input!CW1</f>
        <v>Vehicle99</v>
      </c>
      <c r="CX1" s="52" t="str">
        <f>Input!CX1</f>
        <v>Vehicle100</v>
      </c>
      <c r="CY1" s="52" t="str">
        <f>Input!CY1</f>
        <v>Vehicle101</v>
      </c>
      <c r="CZ1" s="52" t="str">
        <f>Input!CZ1</f>
        <v>Vehicle102</v>
      </c>
      <c r="DA1" s="52" t="str">
        <f>Input!DA1</f>
        <v>Vehicle103</v>
      </c>
      <c r="DB1" s="52" t="str">
        <f>Input!DB1</f>
        <v>Vehicle104</v>
      </c>
      <c r="DC1" s="52" t="str">
        <f>Input!DC1</f>
        <v>Vehicle105</v>
      </c>
      <c r="DD1" s="52" t="str">
        <f>Input!DD1</f>
        <v>Vehicle106</v>
      </c>
      <c r="DE1" s="52" t="str">
        <f>Input!DE1</f>
        <v>Vehicle107</v>
      </c>
      <c r="DF1" s="52" t="str">
        <f>Input!DF1</f>
        <v>Vehicle108</v>
      </c>
      <c r="DG1" s="52" t="str">
        <f>Input!DG1</f>
        <v>Vehicle109</v>
      </c>
      <c r="DH1" s="52" t="str">
        <f>Input!DH1</f>
        <v>Vehicle110</v>
      </c>
      <c r="DI1" s="52" t="str">
        <f>Input!DI1</f>
        <v>Vehicle111</v>
      </c>
      <c r="DJ1" s="52" t="str">
        <f>Input!DJ1</f>
        <v>Vehicle112</v>
      </c>
      <c r="DK1" s="52" t="str">
        <f>Input!DK1</f>
        <v>Vehicle113</v>
      </c>
      <c r="DL1" s="52" t="str">
        <f>Input!DL1</f>
        <v>Vehicle114</v>
      </c>
      <c r="DM1" s="52" t="str">
        <f>Input!DM1</f>
        <v>Vehicle115</v>
      </c>
      <c r="DN1" s="52" t="str">
        <f>Input!DN1</f>
        <v>Vehicle116</v>
      </c>
      <c r="DO1" s="52" t="str">
        <f>Input!DO1</f>
        <v>Vehicle117</v>
      </c>
      <c r="DP1" s="52" t="str">
        <f>Input!DP1</f>
        <v>Vehicle118</v>
      </c>
      <c r="DQ1" s="52" t="str">
        <f>Input!DQ1</f>
        <v>Vehicle119</v>
      </c>
      <c r="DR1" s="52" t="str">
        <f>Input!DR1</f>
        <v>Vehicle120</v>
      </c>
      <c r="DS1" s="52" t="str">
        <f>Input!DS1</f>
        <v>Vehicle121</v>
      </c>
      <c r="DT1" s="52" t="str">
        <f>Input!DT1</f>
        <v>Vehicle122</v>
      </c>
      <c r="DU1" s="52" t="str">
        <f>Input!DU1</f>
        <v>Vehicle123</v>
      </c>
      <c r="DV1" s="52" t="str">
        <f>Input!DV1</f>
        <v>Vehicle124</v>
      </c>
      <c r="DW1" s="52" t="str">
        <f>Input!DW1</f>
        <v>Vehicle125</v>
      </c>
      <c r="DX1" s="52" t="str">
        <f>Input!DX1</f>
        <v>Vehicle126</v>
      </c>
      <c r="DY1" s="52" t="str">
        <f>Input!DY1</f>
        <v>Vehicle127</v>
      </c>
      <c r="DZ1" s="52" t="str">
        <f>Input!DZ1</f>
        <v>Vehicle128</v>
      </c>
      <c r="EA1" s="52" t="str">
        <f>Input!EA1</f>
        <v>Vehicle129</v>
      </c>
      <c r="EB1" s="52" t="str">
        <f>Input!EB1</f>
        <v>Vehicle130</v>
      </c>
      <c r="EC1" s="52" t="str">
        <f>Input!EC1</f>
        <v>Vehicle131</v>
      </c>
      <c r="ED1" s="52" t="str">
        <f>Input!ED1</f>
        <v>Vehicle132</v>
      </c>
      <c r="EE1" s="52" t="str">
        <f>Input!EE1</f>
        <v>Vehicle133</v>
      </c>
      <c r="EF1" s="52" t="str">
        <f>Input!EF1</f>
        <v>Vehicle134</v>
      </c>
      <c r="EG1" s="52" t="str">
        <f>Input!EG1</f>
        <v>Vehicle135</v>
      </c>
      <c r="EH1" s="52" t="str">
        <f>Input!EH1</f>
        <v>Vehicle136</v>
      </c>
      <c r="EI1" s="52" t="str">
        <f>Input!EI1</f>
        <v>Vehicle137</v>
      </c>
      <c r="EJ1" s="52" t="str">
        <f>Input!EJ1</f>
        <v>Vehicle138</v>
      </c>
      <c r="EK1" s="52" t="str">
        <f>Input!EK1</f>
        <v>Vehicle139</v>
      </c>
      <c r="EL1" s="52" t="str">
        <f>Input!EL1</f>
        <v>Vehicle140</v>
      </c>
      <c r="EM1" s="52" t="str">
        <f>Input!EM1</f>
        <v>Vehicle141</v>
      </c>
      <c r="EN1" s="52" t="str">
        <f>Input!EN1</f>
        <v>Vehicle142</v>
      </c>
      <c r="EO1" s="52" t="str">
        <f>Input!EO1</f>
        <v>Vehicle143</v>
      </c>
      <c r="EP1" s="52" t="str">
        <f>Input!EP1</f>
        <v>Vehicle144</v>
      </c>
      <c r="EQ1" s="52" t="str">
        <f>Input!EQ1</f>
        <v>Vehicle145</v>
      </c>
      <c r="ER1" s="52" t="str">
        <f>Input!ER1</f>
        <v>Vehicle146</v>
      </c>
      <c r="ES1" s="52" t="str">
        <f>Input!ES1</f>
        <v>Vehicle147</v>
      </c>
      <c r="ET1" s="52" t="str">
        <f>Input!ET1</f>
        <v>Vehicle148</v>
      </c>
      <c r="EU1" s="52" t="str">
        <f>Input!EU1</f>
        <v>Vehicle149</v>
      </c>
      <c r="EV1" s="52" t="str">
        <f>Input!EV1</f>
        <v>Vehicle150</v>
      </c>
      <c r="EW1" s="52" t="str">
        <f>Input!EW1</f>
        <v>Vehicle151</v>
      </c>
      <c r="EX1" s="52" t="str">
        <f>Input!EX1</f>
        <v>Vehicle152</v>
      </c>
      <c r="EY1" s="52" t="str">
        <f>Input!EY1</f>
        <v>Vehicle153</v>
      </c>
      <c r="EZ1" s="52" t="str">
        <f>Input!EZ1</f>
        <v>Vehicle154</v>
      </c>
      <c r="FA1" s="52" t="str">
        <f>Input!FA1</f>
        <v>Vehicle155</v>
      </c>
      <c r="FB1" s="52" t="str">
        <f>Input!FB1</f>
        <v>Vehicle156</v>
      </c>
      <c r="FC1" s="52" t="str">
        <f>Input!FC1</f>
        <v>Vehicle157</v>
      </c>
      <c r="FD1" s="52" t="str">
        <f>Input!FD1</f>
        <v>Vehicle158</v>
      </c>
      <c r="FE1" s="52" t="str">
        <f>Input!FE1</f>
        <v>Vehicle159</v>
      </c>
      <c r="FF1" s="52" t="str">
        <f>Input!FF1</f>
        <v>Vehicle160</v>
      </c>
      <c r="FG1" s="52" t="str">
        <f>Input!FG1</f>
        <v>Vehicle161</v>
      </c>
      <c r="FH1" s="52" t="str">
        <f>Input!FH1</f>
        <v>Vehicle162</v>
      </c>
      <c r="FI1" s="52" t="str">
        <f>Input!FI1</f>
        <v>Vehicle163</v>
      </c>
      <c r="FJ1" s="52" t="str">
        <f>Input!FJ1</f>
        <v>Vehicle164</v>
      </c>
      <c r="FK1" s="52" t="str">
        <f>Input!FK1</f>
        <v>Vehicle165</v>
      </c>
      <c r="FL1" s="52" t="str">
        <f>Input!FL1</f>
        <v>Vehicle166</v>
      </c>
      <c r="FM1" s="52" t="str">
        <f>Input!FM1</f>
        <v>Vehicle167</v>
      </c>
      <c r="FN1" s="52" t="str">
        <f>Input!FN1</f>
        <v>Vehicle168</v>
      </c>
      <c r="FO1" s="52" t="str">
        <f>Input!FO1</f>
        <v>Vehicle169</v>
      </c>
      <c r="FP1" s="52" t="str">
        <f>Input!FP1</f>
        <v>Vehicle170</v>
      </c>
      <c r="FQ1" s="52" t="str">
        <f>Input!FQ1</f>
        <v>Vehicle171</v>
      </c>
      <c r="FR1" s="52" t="str">
        <f>Input!FR1</f>
        <v>Vehicle172</v>
      </c>
      <c r="FS1" s="52" t="str">
        <f>Input!FS1</f>
        <v>Vehicle173</v>
      </c>
      <c r="FT1" s="52" t="str">
        <f>Input!FT1</f>
        <v>Vehicle174</v>
      </c>
      <c r="FU1" s="52" t="str">
        <f>Input!FU1</f>
        <v>Vehicle175</v>
      </c>
      <c r="FV1" s="52" t="str">
        <f>Input!FV1</f>
        <v>Vehicle176</v>
      </c>
      <c r="FW1" s="52" t="str">
        <f>Input!FW1</f>
        <v>Vehicle177</v>
      </c>
      <c r="FX1" s="52" t="str">
        <f>Input!FX1</f>
        <v>Vehicle178</v>
      </c>
      <c r="FY1" s="52" t="str">
        <f>Input!FY1</f>
        <v>Vehicle179</v>
      </c>
      <c r="FZ1" s="52" t="str">
        <f>Input!FZ1</f>
        <v>Vehicle180</v>
      </c>
      <c r="GA1" s="52" t="str">
        <f>Input!GA1</f>
        <v>Vehicle181</v>
      </c>
      <c r="GB1" s="52" t="str">
        <f>Input!GB1</f>
        <v>Vehicle182</v>
      </c>
      <c r="GC1" s="52" t="str">
        <f>Input!GC1</f>
        <v>Vehicle183</v>
      </c>
      <c r="GD1" s="52" t="str">
        <f>Input!GD1</f>
        <v>Vehicle184</v>
      </c>
      <c r="GE1" s="52" t="str">
        <f>Input!GE1</f>
        <v>Vehicle185</v>
      </c>
      <c r="GF1" s="52" t="str">
        <f>Input!GF1</f>
        <v>Vehicle186</v>
      </c>
      <c r="GG1" s="52" t="str">
        <f>Input!GG1</f>
        <v>Vehicle187</v>
      </c>
      <c r="GH1" s="52" t="str">
        <f>Input!GH1</f>
        <v>Vehicle188</v>
      </c>
      <c r="GI1" s="52" t="str">
        <f>Input!GI1</f>
        <v>Vehicle189</v>
      </c>
      <c r="GJ1" s="52" t="str">
        <f>Input!GJ1</f>
        <v>Vehicle190</v>
      </c>
      <c r="GK1" s="52" t="str">
        <f>Input!GK1</f>
        <v>Vehicle191</v>
      </c>
      <c r="GL1" s="52" t="str">
        <f>Input!GL1</f>
        <v>Vehicle192</v>
      </c>
      <c r="GM1" s="52" t="str">
        <f>Input!GM1</f>
        <v>Vehicle193</v>
      </c>
      <c r="GN1" s="52" t="str">
        <f>Input!GN1</f>
        <v>Vehicle194</v>
      </c>
      <c r="GO1" s="52" t="str">
        <f>Input!GO1</f>
        <v>Vehicle195</v>
      </c>
      <c r="GP1" s="52" t="str">
        <f>Input!GP1</f>
        <v>Vehicle196</v>
      </c>
      <c r="GQ1" s="52" t="str">
        <f>Input!GQ1</f>
        <v>Vehicle197</v>
      </c>
      <c r="GR1" s="52" t="str">
        <f>Input!GR1</f>
        <v>Vehicle198</v>
      </c>
      <c r="GS1" s="52" t="str">
        <f>Input!GS1</f>
        <v>Vehicle199</v>
      </c>
      <c r="GT1" s="52" t="str">
        <f>Input!GT1</f>
        <v>Vehicle200</v>
      </c>
    </row>
    <row r="2" spans="1:202">
      <c r="A2" s="441" t="s">
        <v>612</v>
      </c>
      <c r="B2" s="441"/>
      <c r="C2" s="52" t="str">
        <f>INDEX(Input!$C$93:$GT$93, MATCH(Input!C6, Input!$C$91:$GT$91, 0))</f>
        <v>?</v>
      </c>
      <c r="D2" s="52" t="str">
        <f>INDEX(Input!$C$93:$GT$93, MATCH(Input!D6, Input!$C$91:$GT$91, 0))</f>
        <v>?</v>
      </c>
      <c r="E2" s="52" t="str">
        <f>INDEX(Input!$C$93:$GT$93, MATCH(Input!E6, Input!$C$91:$GT$91, 0))</f>
        <v>?</v>
      </c>
      <c r="F2" s="52" t="str">
        <f>INDEX(Input!$C$93:$GT$93, MATCH(Input!F6, Input!$C$91:$GT$91, 0))</f>
        <v>?</v>
      </c>
      <c r="G2" s="52" t="str">
        <f>INDEX(Input!$C$93:$GT$93, MATCH(Input!G6, Input!$C$91:$GT$91, 0))</f>
        <v>?</v>
      </c>
      <c r="H2" s="52" t="str">
        <f>INDEX(Input!$C$93:$GT$93, MATCH(Input!H6, Input!$C$91:$GT$91, 0))</f>
        <v>?</v>
      </c>
      <c r="I2" s="52" t="str">
        <f>INDEX(Input!$C$93:$GT$93, MATCH(Input!I6, Input!$C$91:$GT$91, 0))</f>
        <v>?</v>
      </c>
      <c r="J2" s="52" t="str">
        <f>INDEX(Input!$C$93:$GT$93, MATCH(Input!J6, Input!$C$91:$GT$91, 0))</f>
        <v>?</v>
      </c>
      <c r="K2" s="52" t="str">
        <f>INDEX(Input!$C$93:$GT$93, MATCH(Input!K6, Input!$C$91:$GT$91, 0))</f>
        <v>?</v>
      </c>
      <c r="L2" s="52" t="str">
        <f>INDEX(Input!$C$93:$GT$93, MATCH(Input!L6, Input!$C$91:$GT$91, 0))</f>
        <v>?</v>
      </c>
      <c r="M2" s="52" t="str">
        <f>INDEX(Input!$C$93:$GT$93, MATCH(Input!M6, Input!$C$91:$GT$91, 0))</f>
        <v>?</v>
      </c>
      <c r="N2" s="52" t="str">
        <f>INDEX(Input!$C$93:$GT$93, MATCH(Input!N6, Input!$C$91:$GT$91, 0))</f>
        <v>?</v>
      </c>
      <c r="O2" s="52" t="str">
        <f>INDEX(Input!$C$93:$GT$93, MATCH(Input!O6, Input!$C$91:$GT$91, 0))</f>
        <v>?</v>
      </c>
      <c r="P2" s="52" t="str">
        <f>INDEX(Input!$C$93:$GT$93, MATCH(Input!P6, Input!$C$91:$GT$91, 0))</f>
        <v>?</v>
      </c>
      <c r="Q2" s="52" t="str">
        <f>INDEX(Input!$C$93:$GT$93, MATCH(Input!Q6, Input!$C$91:$GT$91, 0))</f>
        <v>?</v>
      </c>
      <c r="R2" s="52" t="str">
        <f>INDEX(Input!$C$93:$GT$93, MATCH(Input!R6, Input!$C$91:$GT$91, 0))</f>
        <v>?</v>
      </c>
      <c r="S2" s="52" t="str">
        <f>INDEX(Input!$C$93:$GT$93, MATCH(Input!S6, Input!$C$91:$GT$91, 0))</f>
        <v>?</v>
      </c>
      <c r="T2" s="52" t="str">
        <f>INDEX(Input!$C$93:$GT$93, MATCH(Input!T6, Input!$C$91:$GT$91, 0))</f>
        <v>?</v>
      </c>
      <c r="U2" s="52" t="str">
        <f>INDEX(Input!$C$93:$GT$93, MATCH(Input!U6, Input!$C$91:$GT$91, 0))</f>
        <v>?</v>
      </c>
      <c r="V2" s="52" t="str">
        <f>INDEX(Input!$C$93:$GT$93, MATCH(Input!V6, Input!$C$91:$GT$91, 0))</f>
        <v>?</v>
      </c>
      <c r="W2" s="52" t="str">
        <f>INDEX(Input!$C$93:$GT$93, MATCH(Input!W6, Input!$C$91:$GT$91, 0))</f>
        <v>?</v>
      </c>
      <c r="X2" s="52" t="str">
        <f>INDEX(Input!$C$93:$GT$93, MATCH(Input!X6, Input!$C$91:$GT$91, 0))</f>
        <v>?</v>
      </c>
      <c r="Y2" s="52" t="str">
        <f>INDEX(Input!$C$93:$GT$93, MATCH(Input!Y6, Input!$C$91:$GT$91, 0))</f>
        <v>?</v>
      </c>
      <c r="Z2" s="52" t="str">
        <f>INDEX(Input!$C$93:$GT$93, MATCH(Input!Z6, Input!$C$91:$GT$91, 0))</f>
        <v>?</v>
      </c>
      <c r="AA2" s="52" t="str">
        <f>INDEX(Input!$C$93:$GT$93, MATCH(Input!AA6, Input!$C$91:$GT$91, 0))</f>
        <v>?</v>
      </c>
      <c r="AB2" s="52" t="str">
        <f>INDEX(Input!$C$93:$GT$93, MATCH(Input!AB6, Input!$C$91:$GT$91, 0))</f>
        <v>?</v>
      </c>
      <c r="AC2" s="52" t="str">
        <f>INDEX(Input!$C$93:$GT$93, MATCH(Input!AC6, Input!$C$91:$GT$91, 0))</f>
        <v>?</v>
      </c>
      <c r="AD2" s="52" t="str">
        <f>INDEX(Input!$C$93:$GT$93, MATCH(Input!AD6, Input!$C$91:$GT$91, 0))</f>
        <v>?</v>
      </c>
      <c r="AE2" s="52" t="str">
        <f>INDEX(Input!$C$93:$GT$93, MATCH(Input!AE6, Input!$C$91:$GT$91, 0))</f>
        <v>?</v>
      </c>
      <c r="AF2" s="52" t="str">
        <f>INDEX(Input!$C$93:$GT$93, MATCH(Input!AF6, Input!$C$91:$GT$91, 0))</f>
        <v>?</v>
      </c>
      <c r="AG2" s="52" t="str">
        <f>INDEX(Input!$C$93:$GT$93, MATCH(Input!AG6, Input!$C$91:$GT$91, 0))</f>
        <v>?</v>
      </c>
      <c r="AH2" s="52" t="str">
        <f>INDEX(Input!$C$93:$GT$93, MATCH(Input!AH6, Input!$C$91:$GT$91, 0))</f>
        <v>?</v>
      </c>
      <c r="AI2" s="52" t="str">
        <f>INDEX(Input!$C$93:$GT$93, MATCH(Input!AI6, Input!$C$91:$GT$91, 0))</f>
        <v>?</v>
      </c>
      <c r="AJ2" s="52" t="str">
        <f>INDEX(Input!$C$93:$GT$93, MATCH(Input!AJ6, Input!$C$91:$GT$91, 0))</f>
        <v>?</v>
      </c>
      <c r="AK2" s="52" t="str">
        <f>INDEX(Input!$C$93:$GT$93, MATCH(Input!AK6, Input!$C$91:$GT$91, 0))</f>
        <v>?</v>
      </c>
      <c r="AL2" s="52" t="str">
        <f>INDEX(Input!$C$93:$GT$93, MATCH(Input!AL6, Input!$C$91:$GT$91, 0))</f>
        <v>?</v>
      </c>
      <c r="AM2" s="52" t="str">
        <f>INDEX(Input!$C$93:$GT$93, MATCH(Input!AM6, Input!$C$91:$GT$91, 0))</f>
        <v>?</v>
      </c>
      <c r="AN2" s="52" t="str">
        <f>INDEX(Input!$C$93:$GT$93, MATCH(Input!AN6, Input!$C$91:$GT$91, 0))</f>
        <v>?</v>
      </c>
      <c r="AO2" s="52" t="str">
        <f>INDEX(Input!$C$93:$GT$93, MATCH(Input!AO6, Input!$C$91:$GT$91, 0))</f>
        <v>?</v>
      </c>
      <c r="AP2" s="52" t="str">
        <f>INDEX(Input!$C$93:$GT$93, MATCH(Input!AP6, Input!$C$91:$GT$91, 0))</f>
        <v>?</v>
      </c>
      <c r="AQ2" s="52" t="str">
        <f>INDEX(Input!$C$93:$GT$93, MATCH(Input!AQ6, Input!$C$91:$GT$91, 0))</f>
        <v>?</v>
      </c>
      <c r="AR2" s="52" t="str">
        <f>INDEX(Input!$C$93:$GT$93, MATCH(Input!AR6, Input!$C$91:$GT$91, 0))</f>
        <v>?</v>
      </c>
      <c r="AS2" s="52" t="str">
        <f>INDEX(Input!$C$93:$GT$93, MATCH(Input!AS6, Input!$C$91:$GT$91, 0))</f>
        <v>?</v>
      </c>
      <c r="AT2" s="52" t="str">
        <f>INDEX(Input!$C$93:$GT$93, MATCH(Input!AT6, Input!$C$91:$GT$91, 0))</f>
        <v>?</v>
      </c>
      <c r="AU2" s="52" t="str">
        <f>INDEX(Input!$C$93:$GT$93, MATCH(Input!AU6, Input!$C$91:$GT$91, 0))</f>
        <v>?</v>
      </c>
      <c r="AV2" s="52" t="str">
        <f>INDEX(Input!$C$93:$GT$93, MATCH(Input!AV6, Input!$C$91:$GT$91, 0))</f>
        <v>?</v>
      </c>
      <c r="AW2" s="52" t="str">
        <f>INDEX(Input!$C$93:$GT$93, MATCH(Input!AW6, Input!$C$91:$GT$91, 0))</f>
        <v>?</v>
      </c>
      <c r="AX2" s="52" t="str">
        <f>INDEX(Input!$C$93:$GT$93, MATCH(Input!AX6, Input!$C$91:$GT$91, 0))</f>
        <v>?</v>
      </c>
      <c r="AY2" s="52" t="str">
        <f>INDEX(Input!$C$93:$GT$93, MATCH(Input!AY6, Input!$C$91:$GT$91, 0))</f>
        <v>?</v>
      </c>
      <c r="AZ2" s="52" t="str">
        <f>INDEX(Input!$C$93:$GT$93, MATCH(Input!AZ6, Input!$C$91:$GT$91, 0))</f>
        <v>?</v>
      </c>
      <c r="BA2" s="52" t="str">
        <f>INDEX(Input!$C$93:$GT$93, MATCH(Input!BA6, Input!$C$91:$GT$91, 0))</f>
        <v>?</v>
      </c>
      <c r="BB2" s="52" t="str">
        <f>INDEX(Input!$C$93:$GT$93, MATCH(Input!BB6, Input!$C$91:$GT$91, 0))</f>
        <v>?</v>
      </c>
      <c r="BC2" s="52" t="str">
        <f>INDEX(Input!$C$93:$GT$93, MATCH(Input!BC6, Input!$C$91:$GT$91, 0))</f>
        <v>?</v>
      </c>
      <c r="BD2" s="52" t="str">
        <f>INDEX(Input!$C$93:$GT$93, MATCH(Input!BD6, Input!$C$91:$GT$91, 0))</f>
        <v>?</v>
      </c>
      <c r="BE2" s="52" t="str">
        <f>INDEX(Input!$C$93:$GT$93, MATCH(Input!BE6, Input!$C$91:$GT$91, 0))</f>
        <v>?</v>
      </c>
      <c r="BF2" s="52" t="str">
        <f>INDEX(Input!$C$93:$GT$93, MATCH(Input!BF6, Input!$C$91:$GT$91, 0))</f>
        <v>?</v>
      </c>
      <c r="BG2" s="52" t="str">
        <f>INDEX(Input!$C$93:$GT$93, MATCH(Input!BG6, Input!$C$91:$GT$91, 0))</f>
        <v>?</v>
      </c>
      <c r="BH2" s="52" t="str">
        <f>INDEX(Input!$C$93:$GT$93, MATCH(Input!BH6, Input!$C$91:$GT$91, 0))</f>
        <v>?</v>
      </c>
      <c r="BI2" s="52" t="str">
        <f>INDEX(Input!$C$93:$GT$93, MATCH(Input!BI6, Input!$C$91:$GT$91, 0))</f>
        <v>?</v>
      </c>
      <c r="BJ2" s="52" t="str">
        <f>INDEX(Input!$C$93:$GT$93, MATCH(Input!BJ6, Input!$C$91:$GT$91, 0))</f>
        <v>?</v>
      </c>
      <c r="BK2" s="52" t="str">
        <f>INDEX(Input!$C$93:$GT$93, MATCH(Input!BK6, Input!$C$91:$GT$91, 0))</f>
        <v>?</v>
      </c>
      <c r="BL2" s="52" t="str">
        <f>INDEX(Input!$C$93:$GT$93, MATCH(Input!BL6, Input!$C$91:$GT$91, 0))</f>
        <v>?</v>
      </c>
      <c r="BM2" s="52" t="str">
        <f>INDEX(Input!$C$93:$GT$93, MATCH(Input!BM6, Input!$C$91:$GT$91, 0))</f>
        <v>?</v>
      </c>
      <c r="BN2" s="52" t="str">
        <f>INDEX(Input!$C$93:$GT$93, MATCH(Input!BN6, Input!$C$91:$GT$91, 0))</f>
        <v>?</v>
      </c>
      <c r="BO2" s="52" t="str">
        <f>INDEX(Input!$C$93:$GT$93, MATCH(Input!BO6, Input!$C$91:$GT$91, 0))</f>
        <v>?</v>
      </c>
      <c r="BP2" s="52" t="str">
        <f>INDEX(Input!$C$93:$GT$93, MATCH(Input!BP6, Input!$C$91:$GT$91, 0))</f>
        <v>?</v>
      </c>
      <c r="BQ2" s="52" t="str">
        <f>INDEX(Input!$C$93:$GT$93, MATCH(Input!BQ6, Input!$C$91:$GT$91, 0))</f>
        <v>?</v>
      </c>
      <c r="BR2" s="52" t="str">
        <f>INDEX(Input!$C$93:$GT$93, MATCH(Input!BR6, Input!$C$91:$GT$91, 0))</f>
        <v>?</v>
      </c>
      <c r="BS2" s="52" t="str">
        <f>INDEX(Input!$C$93:$GT$93, MATCH(Input!BS6, Input!$C$91:$GT$91, 0))</f>
        <v>?</v>
      </c>
      <c r="BT2" s="52" t="str">
        <f>INDEX(Input!$C$93:$GT$93, MATCH(Input!BT6, Input!$C$91:$GT$91, 0))</f>
        <v>?</v>
      </c>
      <c r="BU2" s="52" t="str">
        <f>INDEX(Input!$C$93:$GT$93, MATCH(Input!BU6, Input!$C$91:$GT$91, 0))</f>
        <v>?</v>
      </c>
      <c r="BV2" s="52" t="str">
        <f>INDEX(Input!$C$93:$GT$93, MATCH(Input!BV6, Input!$C$91:$GT$91, 0))</f>
        <v>?</v>
      </c>
      <c r="BW2" s="52" t="str">
        <f>INDEX(Input!$C$93:$GT$93, MATCH(Input!BW6, Input!$C$91:$GT$91, 0))</f>
        <v>?</v>
      </c>
      <c r="BX2" s="52" t="str">
        <f>INDEX(Input!$C$93:$GT$93, MATCH(Input!BX6, Input!$C$91:$GT$91, 0))</f>
        <v>?</v>
      </c>
      <c r="BY2" s="52" t="str">
        <f>INDEX(Input!$C$93:$GT$93, MATCH(Input!BY6, Input!$C$91:$GT$91, 0))</f>
        <v>?</v>
      </c>
      <c r="BZ2" s="52" t="str">
        <f>INDEX(Input!$C$93:$GT$93, MATCH(Input!BZ6, Input!$C$91:$GT$91, 0))</f>
        <v>?</v>
      </c>
      <c r="CA2" s="52" t="str">
        <f>INDEX(Input!$C$93:$GT$93, MATCH(Input!CA6, Input!$C$91:$GT$91, 0))</f>
        <v>?</v>
      </c>
      <c r="CB2" s="52" t="str">
        <f>INDEX(Input!$C$93:$GT$93, MATCH(Input!CB6, Input!$C$91:$GT$91, 0))</f>
        <v>?</v>
      </c>
      <c r="CC2" s="52" t="str">
        <f>INDEX(Input!$C$93:$GT$93, MATCH(Input!CC6, Input!$C$91:$GT$91, 0))</f>
        <v>?</v>
      </c>
      <c r="CD2" s="52" t="str">
        <f>INDEX(Input!$C$93:$GT$93, MATCH(Input!CD6, Input!$C$91:$GT$91, 0))</f>
        <v>?</v>
      </c>
      <c r="CE2" s="52" t="str">
        <f>INDEX(Input!$C$93:$GT$93, MATCH(Input!CE6, Input!$C$91:$GT$91, 0))</f>
        <v>?</v>
      </c>
      <c r="CF2" s="52" t="str">
        <f>INDEX(Input!$C$93:$GT$93, MATCH(Input!CF6, Input!$C$91:$GT$91, 0))</f>
        <v>?</v>
      </c>
      <c r="CG2" s="52" t="str">
        <f>INDEX(Input!$C$93:$GT$93, MATCH(Input!CG6, Input!$C$91:$GT$91, 0))</f>
        <v>?</v>
      </c>
      <c r="CH2" s="52" t="str">
        <f>INDEX(Input!$C$93:$GT$93, MATCH(Input!CH6, Input!$C$91:$GT$91, 0))</f>
        <v>?</v>
      </c>
      <c r="CI2" s="52" t="str">
        <f>INDEX(Input!$C$93:$GT$93, MATCH(Input!CI6, Input!$C$91:$GT$91, 0))</f>
        <v>?</v>
      </c>
      <c r="CJ2" s="52" t="str">
        <f>INDEX(Input!$C$93:$GT$93, MATCH(Input!CJ6, Input!$C$91:$GT$91, 0))</f>
        <v>?</v>
      </c>
      <c r="CK2" s="52" t="str">
        <f>INDEX(Input!$C$93:$GT$93, MATCH(Input!CK6, Input!$C$91:$GT$91, 0))</f>
        <v>?</v>
      </c>
      <c r="CL2" s="52" t="str">
        <f>INDEX(Input!$C$93:$GT$93, MATCH(Input!CL6, Input!$C$91:$GT$91, 0))</f>
        <v>?</v>
      </c>
      <c r="CM2" s="52" t="str">
        <f>INDEX(Input!$C$93:$GT$93, MATCH(Input!CM6, Input!$C$91:$GT$91, 0))</f>
        <v>?</v>
      </c>
      <c r="CN2" s="52" t="str">
        <f>INDEX(Input!$C$93:$GT$93, MATCH(Input!CN6, Input!$C$91:$GT$91, 0))</f>
        <v>?</v>
      </c>
      <c r="CO2" s="52" t="str">
        <f>INDEX(Input!$C$93:$GT$93, MATCH(Input!CO6, Input!$C$91:$GT$91, 0))</f>
        <v>?</v>
      </c>
      <c r="CP2" s="52" t="str">
        <f>INDEX(Input!$C$93:$GT$93, MATCH(Input!CP6, Input!$C$91:$GT$91, 0))</f>
        <v>?</v>
      </c>
      <c r="CQ2" s="52" t="str">
        <f>INDEX(Input!$C$93:$GT$93, MATCH(Input!CQ6, Input!$C$91:$GT$91, 0))</f>
        <v>?</v>
      </c>
      <c r="CR2" s="52" t="str">
        <f>INDEX(Input!$C$93:$GT$93, MATCH(Input!CR6, Input!$C$91:$GT$91, 0))</f>
        <v>?</v>
      </c>
      <c r="CS2" s="52" t="str">
        <f>INDEX(Input!$C$93:$GT$93, MATCH(Input!CS6, Input!$C$91:$GT$91, 0))</f>
        <v>?</v>
      </c>
      <c r="CT2" s="52" t="str">
        <f>INDEX(Input!$C$93:$GT$93, MATCH(Input!CT6, Input!$C$91:$GT$91, 0))</f>
        <v>?</v>
      </c>
      <c r="CU2" s="52" t="str">
        <f>INDEX(Input!$C$93:$GT$93, MATCH(Input!CU6, Input!$C$91:$GT$91, 0))</f>
        <v>?</v>
      </c>
      <c r="CV2" s="52" t="str">
        <f>INDEX(Input!$C$93:$GT$93, MATCH(Input!CV6, Input!$C$91:$GT$91, 0))</f>
        <v>?</v>
      </c>
      <c r="CW2" s="52" t="str">
        <f>INDEX(Input!$C$93:$GT$93, MATCH(Input!CW6, Input!$C$91:$GT$91, 0))</f>
        <v>?</v>
      </c>
      <c r="CX2" s="52" t="str">
        <f>INDEX(Input!$C$93:$GT$93, MATCH(Input!CX6, Input!$C$91:$GT$91, 0))</f>
        <v>?</v>
      </c>
      <c r="CY2" s="52" t="str">
        <f>INDEX(Input!$C$93:$GT$93, MATCH(Input!CY6, Input!$C$91:$GT$91, 0))</f>
        <v>?</v>
      </c>
      <c r="CZ2" s="52" t="str">
        <f>INDEX(Input!$C$93:$GT$93, MATCH(Input!CZ6, Input!$C$91:$GT$91, 0))</f>
        <v>?</v>
      </c>
      <c r="DA2" s="52" t="str">
        <f>INDEX(Input!$C$93:$GT$93, MATCH(Input!DA6, Input!$C$91:$GT$91, 0))</f>
        <v>?</v>
      </c>
      <c r="DB2" s="52" t="str">
        <f>INDEX(Input!$C$93:$GT$93, MATCH(Input!DB6, Input!$C$91:$GT$91, 0))</f>
        <v>?</v>
      </c>
      <c r="DC2" s="52" t="str">
        <f>INDEX(Input!$C$93:$GT$93, MATCH(Input!DC6, Input!$C$91:$GT$91, 0))</f>
        <v>?</v>
      </c>
      <c r="DD2" s="52" t="str">
        <f>INDEX(Input!$C$93:$GT$93, MATCH(Input!DD6, Input!$C$91:$GT$91, 0))</f>
        <v>?</v>
      </c>
      <c r="DE2" s="52" t="str">
        <f>INDEX(Input!$C$93:$GT$93, MATCH(Input!DE6, Input!$C$91:$GT$91, 0))</f>
        <v>?</v>
      </c>
      <c r="DF2" s="52" t="str">
        <f>INDEX(Input!$C$93:$GT$93, MATCH(Input!DF6, Input!$C$91:$GT$91, 0))</f>
        <v>?</v>
      </c>
      <c r="DG2" s="52" t="str">
        <f>INDEX(Input!$C$93:$GT$93, MATCH(Input!DG6, Input!$C$91:$GT$91, 0))</f>
        <v>?</v>
      </c>
      <c r="DH2" s="52" t="str">
        <f>INDEX(Input!$C$93:$GT$93, MATCH(Input!DH6, Input!$C$91:$GT$91, 0))</f>
        <v>?</v>
      </c>
      <c r="DI2" s="52" t="str">
        <f>INDEX(Input!$C$93:$GT$93, MATCH(Input!DI6, Input!$C$91:$GT$91, 0))</f>
        <v>?</v>
      </c>
      <c r="DJ2" s="52" t="str">
        <f>INDEX(Input!$C$93:$GT$93, MATCH(Input!DJ6, Input!$C$91:$GT$91, 0))</f>
        <v>?</v>
      </c>
      <c r="DK2" s="52" t="str">
        <f>INDEX(Input!$C$93:$GT$93, MATCH(Input!DK6, Input!$C$91:$GT$91, 0))</f>
        <v>?</v>
      </c>
      <c r="DL2" s="52" t="str">
        <f>INDEX(Input!$C$93:$GT$93, MATCH(Input!DL6, Input!$C$91:$GT$91, 0))</f>
        <v>?</v>
      </c>
      <c r="DM2" s="52" t="str">
        <f>INDEX(Input!$C$93:$GT$93, MATCH(Input!DM6, Input!$C$91:$GT$91, 0))</f>
        <v>?</v>
      </c>
      <c r="DN2" s="52" t="str">
        <f>INDEX(Input!$C$93:$GT$93, MATCH(Input!DN6, Input!$C$91:$GT$91, 0))</f>
        <v>?</v>
      </c>
      <c r="DO2" s="52" t="str">
        <f>INDEX(Input!$C$93:$GT$93, MATCH(Input!DO6, Input!$C$91:$GT$91, 0))</f>
        <v>?</v>
      </c>
      <c r="DP2" s="52" t="str">
        <f>INDEX(Input!$C$93:$GT$93, MATCH(Input!DP6, Input!$C$91:$GT$91, 0))</f>
        <v>?</v>
      </c>
      <c r="DQ2" s="52" t="str">
        <f>INDEX(Input!$C$93:$GT$93, MATCH(Input!DQ6, Input!$C$91:$GT$91, 0))</f>
        <v>?</v>
      </c>
      <c r="DR2" s="52" t="str">
        <f>INDEX(Input!$C$93:$GT$93, MATCH(Input!DR6, Input!$C$91:$GT$91, 0))</f>
        <v>?</v>
      </c>
      <c r="DS2" s="52" t="str">
        <f>INDEX(Input!$C$93:$GT$93, MATCH(Input!DS6, Input!$C$91:$GT$91, 0))</f>
        <v>?</v>
      </c>
      <c r="DT2" s="52" t="str">
        <f>INDEX(Input!$C$93:$GT$93, MATCH(Input!DT6, Input!$C$91:$GT$91, 0))</f>
        <v>?</v>
      </c>
      <c r="DU2" s="52" t="str">
        <f>INDEX(Input!$C$93:$GT$93, MATCH(Input!DU6, Input!$C$91:$GT$91, 0))</f>
        <v>?</v>
      </c>
      <c r="DV2" s="52" t="str">
        <f>INDEX(Input!$C$93:$GT$93, MATCH(Input!DV6, Input!$C$91:$GT$91, 0))</f>
        <v>?</v>
      </c>
      <c r="DW2" s="52" t="str">
        <f>INDEX(Input!$C$93:$GT$93, MATCH(Input!DW6, Input!$C$91:$GT$91, 0))</f>
        <v>?</v>
      </c>
      <c r="DX2" s="52" t="str">
        <f>INDEX(Input!$C$93:$GT$93, MATCH(Input!DX6, Input!$C$91:$GT$91, 0))</f>
        <v>?</v>
      </c>
      <c r="DY2" s="52" t="str">
        <f>INDEX(Input!$C$93:$GT$93, MATCH(Input!DY6, Input!$C$91:$GT$91, 0))</f>
        <v>?</v>
      </c>
      <c r="DZ2" s="52" t="str">
        <f>INDEX(Input!$C$93:$GT$93, MATCH(Input!DZ6, Input!$C$91:$GT$91, 0))</f>
        <v>?</v>
      </c>
      <c r="EA2" s="52" t="str">
        <f>INDEX(Input!$C$93:$GT$93, MATCH(Input!EA6, Input!$C$91:$GT$91, 0))</f>
        <v>?</v>
      </c>
      <c r="EB2" s="52" t="str">
        <f>INDEX(Input!$C$93:$GT$93, MATCH(Input!EB6, Input!$C$91:$GT$91, 0))</f>
        <v>?</v>
      </c>
      <c r="EC2" s="52" t="str">
        <f>INDEX(Input!$C$93:$GT$93, MATCH(Input!EC6, Input!$C$91:$GT$91, 0))</f>
        <v>?</v>
      </c>
      <c r="ED2" s="52" t="str">
        <f>INDEX(Input!$C$93:$GT$93, MATCH(Input!ED6, Input!$C$91:$GT$91, 0))</f>
        <v>?</v>
      </c>
      <c r="EE2" s="52" t="str">
        <f>INDEX(Input!$C$93:$GT$93, MATCH(Input!EE6, Input!$C$91:$GT$91, 0))</f>
        <v>?</v>
      </c>
      <c r="EF2" s="52" t="str">
        <f>INDEX(Input!$C$93:$GT$93, MATCH(Input!EF6, Input!$C$91:$GT$91, 0))</f>
        <v>?</v>
      </c>
      <c r="EG2" s="52" t="str">
        <f>INDEX(Input!$C$93:$GT$93, MATCH(Input!EG6, Input!$C$91:$GT$91, 0))</f>
        <v>?</v>
      </c>
      <c r="EH2" s="52" t="str">
        <f>INDEX(Input!$C$93:$GT$93, MATCH(Input!EH6, Input!$C$91:$GT$91, 0))</f>
        <v>?</v>
      </c>
      <c r="EI2" s="52" t="str">
        <f>INDEX(Input!$C$93:$GT$93, MATCH(Input!EI6, Input!$C$91:$GT$91, 0))</f>
        <v>?</v>
      </c>
      <c r="EJ2" s="52" t="str">
        <f>INDEX(Input!$C$93:$GT$93, MATCH(Input!EJ6, Input!$C$91:$GT$91, 0))</f>
        <v>?</v>
      </c>
      <c r="EK2" s="52" t="str">
        <f>INDEX(Input!$C$93:$GT$93, MATCH(Input!EK6, Input!$C$91:$GT$91, 0))</f>
        <v>?</v>
      </c>
      <c r="EL2" s="52" t="str">
        <f>INDEX(Input!$C$93:$GT$93, MATCH(Input!EL6, Input!$C$91:$GT$91, 0))</f>
        <v>?</v>
      </c>
      <c r="EM2" s="52" t="str">
        <f>INDEX(Input!$C$93:$GT$93, MATCH(Input!EM6, Input!$C$91:$GT$91, 0))</f>
        <v>?</v>
      </c>
      <c r="EN2" s="52" t="str">
        <f>INDEX(Input!$C$93:$GT$93, MATCH(Input!EN6, Input!$C$91:$GT$91, 0))</f>
        <v>?</v>
      </c>
      <c r="EO2" s="52" t="str">
        <f>INDEX(Input!$C$93:$GT$93, MATCH(Input!EO6, Input!$C$91:$GT$91, 0))</f>
        <v>?</v>
      </c>
      <c r="EP2" s="52" t="str">
        <f>INDEX(Input!$C$93:$GT$93, MATCH(Input!EP6, Input!$C$91:$GT$91, 0))</f>
        <v>?</v>
      </c>
      <c r="EQ2" s="52" t="str">
        <f>INDEX(Input!$C$93:$GT$93, MATCH(Input!EQ6, Input!$C$91:$GT$91, 0))</f>
        <v>?</v>
      </c>
      <c r="ER2" s="52" t="str">
        <f>INDEX(Input!$C$93:$GT$93, MATCH(Input!ER6, Input!$C$91:$GT$91, 0))</f>
        <v>?</v>
      </c>
      <c r="ES2" s="52" t="str">
        <f>INDEX(Input!$C$93:$GT$93, MATCH(Input!ES6, Input!$C$91:$GT$91, 0))</f>
        <v>?</v>
      </c>
      <c r="ET2" s="52" t="str">
        <f>INDEX(Input!$C$93:$GT$93, MATCH(Input!ET6, Input!$C$91:$GT$91, 0))</f>
        <v>?</v>
      </c>
      <c r="EU2" s="52" t="str">
        <f>INDEX(Input!$C$93:$GT$93, MATCH(Input!EU6, Input!$C$91:$GT$91, 0))</f>
        <v>?</v>
      </c>
      <c r="EV2" s="52" t="str">
        <f>INDEX(Input!$C$93:$GT$93, MATCH(Input!EV6, Input!$C$91:$GT$91, 0))</f>
        <v>?</v>
      </c>
      <c r="EW2" s="52" t="str">
        <f>INDEX(Input!$C$93:$GT$93, MATCH(Input!EW6, Input!$C$91:$GT$91, 0))</f>
        <v>?</v>
      </c>
      <c r="EX2" s="52" t="str">
        <f>INDEX(Input!$C$93:$GT$93, MATCH(Input!EX6, Input!$C$91:$GT$91, 0))</f>
        <v>?</v>
      </c>
      <c r="EY2" s="52" t="str">
        <f>INDEX(Input!$C$93:$GT$93, MATCH(Input!EY6, Input!$C$91:$GT$91, 0))</f>
        <v>?</v>
      </c>
      <c r="EZ2" s="52" t="str">
        <f>INDEX(Input!$C$93:$GT$93, MATCH(Input!EZ6, Input!$C$91:$GT$91, 0))</f>
        <v>?</v>
      </c>
      <c r="FA2" s="52" t="str">
        <f>INDEX(Input!$C$93:$GT$93, MATCH(Input!FA6, Input!$C$91:$GT$91, 0))</f>
        <v>?</v>
      </c>
      <c r="FB2" s="52" t="str">
        <f>INDEX(Input!$C$93:$GT$93, MATCH(Input!FB6, Input!$C$91:$GT$91, 0))</f>
        <v>?</v>
      </c>
      <c r="FC2" s="52" t="str">
        <f>INDEX(Input!$C$93:$GT$93, MATCH(Input!FC6, Input!$C$91:$GT$91, 0))</f>
        <v>?</v>
      </c>
      <c r="FD2" s="52" t="str">
        <f>INDEX(Input!$C$93:$GT$93, MATCH(Input!FD6, Input!$C$91:$GT$91, 0))</f>
        <v>?</v>
      </c>
      <c r="FE2" s="52" t="str">
        <f>INDEX(Input!$C$93:$GT$93, MATCH(Input!FE6, Input!$C$91:$GT$91, 0))</f>
        <v>?</v>
      </c>
      <c r="FF2" s="52" t="str">
        <f>INDEX(Input!$C$93:$GT$93, MATCH(Input!FF6, Input!$C$91:$GT$91, 0))</f>
        <v>?</v>
      </c>
      <c r="FG2" s="52" t="str">
        <f>INDEX(Input!$C$93:$GT$93, MATCH(Input!FG6, Input!$C$91:$GT$91, 0))</f>
        <v>?</v>
      </c>
      <c r="FH2" s="52" t="str">
        <f>INDEX(Input!$C$93:$GT$93, MATCH(Input!FH6, Input!$C$91:$GT$91, 0))</f>
        <v>?</v>
      </c>
      <c r="FI2" s="52" t="str">
        <f>INDEX(Input!$C$93:$GT$93, MATCH(Input!FI6, Input!$C$91:$GT$91, 0))</f>
        <v>?</v>
      </c>
      <c r="FJ2" s="52" t="str">
        <f>INDEX(Input!$C$93:$GT$93, MATCH(Input!FJ6, Input!$C$91:$GT$91, 0))</f>
        <v>?</v>
      </c>
      <c r="FK2" s="52" t="str">
        <f>INDEX(Input!$C$93:$GT$93, MATCH(Input!FK6, Input!$C$91:$GT$91, 0))</f>
        <v>?</v>
      </c>
      <c r="FL2" s="52" t="str">
        <f>INDEX(Input!$C$93:$GT$93, MATCH(Input!FL6, Input!$C$91:$GT$91, 0))</f>
        <v>?</v>
      </c>
      <c r="FM2" s="52" t="str">
        <f>INDEX(Input!$C$93:$GT$93, MATCH(Input!FM6, Input!$C$91:$GT$91, 0))</f>
        <v>?</v>
      </c>
      <c r="FN2" s="52" t="str">
        <f>INDEX(Input!$C$93:$GT$93, MATCH(Input!FN6, Input!$C$91:$GT$91, 0))</f>
        <v>?</v>
      </c>
      <c r="FO2" s="52" t="str">
        <f>INDEX(Input!$C$93:$GT$93, MATCH(Input!FO6, Input!$C$91:$GT$91, 0))</f>
        <v>?</v>
      </c>
      <c r="FP2" s="52" t="str">
        <f>INDEX(Input!$C$93:$GT$93, MATCH(Input!FP6, Input!$C$91:$GT$91, 0))</f>
        <v>?</v>
      </c>
      <c r="FQ2" s="52" t="str">
        <f>INDEX(Input!$C$93:$GT$93, MATCH(Input!FQ6, Input!$C$91:$GT$91, 0))</f>
        <v>?</v>
      </c>
      <c r="FR2" s="52" t="str">
        <f>INDEX(Input!$C$93:$GT$93, MATCH(Input!FR6, Input!$C$91:$GT$91, 0))</f>
        <v>?</v>
      </c>
      <c r="FS2" s="52" t="str">
        <f>INDEX(Input!$C$93:$GT$93, MATCH(Input!FS6, Input!$C$91:$GT$91, 0))</f>
        <v>?</v>
      </c>
      <c r="FT2" s="52" t="str">
        <f>INDEX(Input!$C$93:$GT$93, MATCH(Input!FT6, Input!$C$91:$GT$91, 0))</f>
        <v>?</v>
      </c>
      <c r="FU2" s="52" t="str">
        <f>INDEX(Input!$C$93:$GT$93, MATCH(Input!FU6, Input!$C$91:$GT$91, 0))</f>
        <v>?</v>
      </c>
      <c r="FV2" s="52" t="str">
        <f>INDEX(Input!$C$93:$GT$93, MATCH(Input!FV6, Input!$C$91:$GT$91, 0))</f>
        <v>?</v>
      </c>
      <c r="FW2" s="52" t="str">
        <f>INDEX(Input!$C$93:$GT$93, MATCH(Input!FW6, Input!$C$91:$GT$91, 0))</f>
        <v>?</v>
      </c>
      <c r="FX2" s="52" t="str">
        <f>INDEX(Input!$C$93:$GT$93, MATCH(Input!FX6, Input!$C$91:$GT$91, 0))</f>
        <v>?</v>
      </c>
      <c r="FY2" s="52" t="str">
        <f>INDEX(Input!$C$93:$GT$93, MATCH(Input!FY6, Input!$C$91:$GT$91, 0))</f>
        <v>?</v>
      </c>
      <c r="FZ2" s="52" t="str">
        <f>INDEX(Input!$C$93:$GT$93, MATCH(Input!FZ6, Input!$C$91:$GT$91, 0))</f>
        <v>?</v>
      </c>
      <c r="GA2" s="52" t="str">
        <f>INDEX(Input!$C$93:$GT$93, MATCH(Input!GA6, Input!$C$91:$GT$91, 0))</f>
        <v>?</v>
      </c>
      <c r="GB2" s="52" t="str">
        <f>INDEX(Input!$C$93:$GT$93, MATCH(Input!GB6, Input!$C$91:$GT$91, 0))</f>
        <v>?</v>
      </c>
      <c r="GC2" s="52" t="str">
        <f>INDEX(Input!$C$93:$GT$93, MATCH(Input!GC6, Input!$C$91:$GT$91, 0))</f>
        <v>?</v>
      </c>
      <c r="GD2" s="52" t="str">
        <f>INDEX(Input!$C$93:$GT$93, MATCH(Input!GD6, Input!$C$91:$GT$91, 0))</f>
        <v>?</v>
      </c>
      <c r="GE2" s="52" t="str">
        <f>INDEX(Input!$C$93:$GT$93, MATCH(Input!GE6, Input!$C$91:$GT$91, 0))</f>
        <v>?</v>
      </c>
      <c r="GF2" s="52" t="str">
        <f>INDEX(Input!$C$93:$GT$93, MATCH(Input!GF6, Input!$C$91:$GT$91, 0))</f>
        <v>?</v>
      </c>
      <c r="GG2" s="52" t="str">
        <f>INDEX(Input!$C$93:$GT$93, MATCH(Input!GG6, Input!$C$91:$GT$91, 0))</f>
        <v>?</v>
      </c>
      <c r="GH2" s="52" t="str">
        <f>INDEX(Input!$C$93:$GT$93, MATCH(Input!GH6, Input!$C$91:$GT$91, 0))</f>
        <v>?</v>
      </c>
      <c r="GI2" s="52" t="str">
        <f>INDEX(Input!$C$93:$GT$93, MATCH(Input!GI6, Input!$C$91:$GT$91, 0))</f>
        <v>?</v>
      </c>
      <c r="GJ2" s="52" t="str">
        <f>INDEX(Input!$C$93:$GT$93, MATCH(Input!GJ6, Input!$C$91:$GT$91, 0))</f>
        <v>?</v>
      </c>
      <c r="GK2" s="52" t="str">
        <f>INDEX(Input!$C$93:$GT$93, MATCH(Input!GK6, Input!$C$91:$GT$91, 0))</f>
        <v>?</v>
      </c>
      <c r="GL2" s="52" t="str">
        <f>INDEX(Input!$C$93:$GT$93, MATCH(Input!GL6, Input!$C$91:$GT$91, 0))</f>
        <v>?</v>
      </c>
      <c r="GM2" s="52" t="str">
        <f>INDEX(Input!$C$93:$GT$93, MATCH(Input!GM6, Input!$C$91:$GT$91, 0))</f>
        <v>?</v>
      </c>
      <c r="GN2" s="52" t="str">
        <f>INDEX(Input!$C$93:$GT$93, MATCH(Input!GN6, Input!$C$91:$GT$91, 0))</f>
        <v>?</v>
      </c>
      <c r="GO2" s="52" t="str">
        <f>INDEX(Input!$C$93:$GT$93, MATCH(Input!GO6, Input!$C$91:$GT$91, 0))</f>
        <v>?</v>
      </c>
      <c r="GP2" s="52" t="str">
        <f>INDEX(Input!$C$93:$GT$93, MATCH(Input!GP6, Input!$C$91:$GT$91, 0))</f>
        <v>?</v>
      </c>
      <c r="GQ2" s="52" t="str">
        <f>INDEX(Input!$C$93:$GT$93, MATCH(Input!GQ6, Input!$C$91:$GT$91, 0))</f>
        <v>?</v>
      </c>
      <c r="GR2" s="52" t="str">
        <f>INDEX(Input!$C$93:$GT$93, MATCH(Input!GR6, Input!$C$91:$GT$91, 0))</f>
        <v>?</v>
      </c>
      <c r="GS2" s="52" t="str">
        <f>INDEX(Input!$C$93:$GT$93, MATCH(Input!GS6, Input!$C$91:$GT$91, 0))</f>
        <v>?</v>
      </c>
      <c r="GT2" s="52" t="str">
        <f>INDEX(Input!$C$93:$GT$93, MATCH(Input!GT6, Input!$C$91:$GT$91, 0))</f>
        <v>?</v>
      </c>
    </row>
    <row r="3" spans="1:202">
      <c r="A3" s="441" t="s">
        <v>8148</v>
      </c>
      <c r="B3" s="441"/>
      <c r="C3" s="52" t="e">
        <f>CHOOSE(MATCH(TRUE, Input!C7:C12, 0),"Truck", "Truck-Tractor","Trailer","Semitrailer","Service or Utility Trailer","Private Passenger")</f>
        <v>#N/A</v>
      </c>
      <c r="D3" s="52" t="e">
        <f>CHOOSE(MATCH(TRUE, Input!D7:D12, 0),"Truck", "Truck-Tractor","Trailer","Semitrailer","Service or Utility Trailer","Private Passenger")</f>
        <v>#N/A</v>
      </c>
      <c r="E3" s="52" t="e">
        <f>CHOOSE(MATCH(TRUE, Input!E7:E12, 0),"Truck", "Truck-Tractor","Trailer","Semitrailer","Service or Utility Trailer","Private Passenger")</f>
        <v>#N/A</v>
      </c>
      <c r="F3" s="52" t="e">
        <f>CHOOSE(MATCH(TRUE, Input!F7:F12, 0),"Truck", "Truck-Tractor","Trailer","Semitrailer","Service or Utility Trailer","Private Passenger")</f>
        <v>#N/A</v>
      </c>
      <c r="G3" s="52" t="e">
        <f>CHOOSE(MATCH(TRUE, Input!G7:G12, 0),"Truck", "Truck-Tractor","Trailer","Semitrailer","Service or Utility Trailer","Private Passenger")</f>
        <v>#N/A</v>
      </c>
      <c r="H3" s="52" t="e">
        <f>CHOOSE(MATCH(TRUE, Input!H7:H12, 0),"Truck", "Truck-Tractor","Trailer","Semitrailer","Service or Utility Trailer","Private Passenger")</f>
        <v>#N/A</v>
      </c>
      <c r="I3" s="52" t="e">
        <f>CHOOSE(MATCH(TRUE, Input!I7:I12, 0),"Truck", "Truck-Tractor","Trailer","Semitrailer","Service or Utility Trailer","Private Passenger")</f>
        <v>#N/A</v>
      </c>
      <c r="J3" s="52" t="e">
        <f>CHOOSE(MATCH(TRUE, Input!J7:J12, 0),"Truck", "Truck-Tractor","Trailer","Semitrailer","Service or Utility Trailer","Private Passenger")</f>
        <v>#N/A</v>
      </c>
      <c r="K3" s="52" t="e">
        <f>CHOOSE(MATCH(TRUE, Input!K7:K12, 0),"Truck", "Truck-Tractor","Trailer","Semitrailer","Service or Utility Trailer","Private Passenger")</f>
        <v>#N/A</v>
      </c>
      <c r="L3" s="52" t="e">
        <f>CHOOSE(MATCH(TRUE, Input!L7:L12, 0),"Truck", "Truck-Tractor","Trailer","Semitrailer","Service or Utility Trailer","Private Passenger")</f>
        <v>#N/A</v>
      </c>
      <c r="M3" s="52" t="e">
        <f>CHOOSE(MATCH(TRUE, Input!M7:M12, 0),"Truck", "Truck-Tractor","Trailer","Semitrailer","Service or Utility Trailer","Private Passenger")</f>
        <v>#N/A</v>
      </c>
      <c r="N3" s="52" t="e">
        <f>CHOOSE(MATCH(TRUE, Input!N7:N12, 0),"Truck", "Truck-Tractor","Trailer","Semitrailer","Service or Utility Trailer","Private Passenger")</f>
        <v>#N/A</v>
      </c>
      <c r="O3" s="52" t="e">
        <f>CHOOSE(MATCH(TRUE, Input!O7:O12, 0),"Truck", "Truck-Tractor","Trailer","Semitrailer","Service or Utility Trailer","Private Passenger")</f>
        <v>#N/A</v>
      </c>
      <c r="P3" s="52" t="e">
        <f>CHOOSE(MATCH(TRUE, Input!P7:P12, 0),"Truck", "Truck-Tractor","Trailer","Semitrailer","Service or Utility Trailer","Private Passenger")</f>
        <v>#N/A</v>
      </c>
      <c r="Q3" s="52" t="e">
        <f>CHOOSE(MATCH(TRUE, Input!Q7:Q12, 0),"Truck", "Truck-Tractor","Trailer","Semitrailer","Service or Utility Trailer","Private Passenger")</f>
        <v>#N/A</v>
      </c>
      <c r="R3" s="52" t="e">
        <f>CHOOSE(MATCH(TRUE, Input!R7:R12, 0),"Truck", "Truck-Tractor","Trailer","Semitrailer","Service or Utility Trailer","Private Passenger")</f>
        <v>#N/A</v>
      </c>
      <c r="S3" s="52" t="e">
        <f>CHOOSE(MATCH(TRUE, Input!S7:S12, 0),"Truck", "Truck-Tractor","Trailer","Semitrailer","Service or Utility Trailer","Private Passenger")</f>
        <v>#N/A</v>
      </c>
      <c r="T3" s="52" t="e">
        <f>CHOOSE(MATCH(TRUE, Input!T7:T12, 0),"Truck", "Truck-Tractor","Trailer","Semitrailer","Service or Utility Trailer","Private Passenger")</f>
        <v>#N/A</v>
      </c>
      <c r="U3" s="52" t="e">
        <f>CHOOSE(MATCH(TRUE, Input!U7:U12, 0),"Truck", "Truck-Tractor","Trailer","Semitrailer","Service or Utility Trailer","Private Passenger")</f>
        <v>#N/A</v>
      </c>
      <c r="V3" s="52" t="e">
        <f>CHOOSE(MATCH(TRUE, Input!V7:V12, 0),"Truck", "Truck-Tractor","Trailer","Semitrailer","Service or Utility Trailer","Private Passenger")</f>
        <v>#N/A</v>
      </c>
      <c r="W3" s="52" t="e">
        <f>CHOOSE(MATCH(TRUE, Input!W7:W12, 0),"Truck", "Truck-Tractor","Trailer","Semitrailer","Service or Utility Trailer","Private Passenger")</f>
        <v>#N/A</v>
      </c>
      <c r="X3" s="52" t="e">
        <f>CHOOSE(MATCH(TRUE, Input!X7:X12, 0),"Truck", "Truck-Tractor","Trailer","Semitrailer","Service or Utility Trailer","Private Passenger")</f>
        <v>#N/A</v>
      </c>
      <c r="Y3" s="52" t="e">
        <f>CHOOSE(MATCH(TRUE, Input!Y7:Y12, 0),"Truck", "Truck-Tractor","Trailer","Semitrailer","Service or Utility Trailer","Private Passenger")</f>
        <v>#N/A</v>
      </c>
      <c r="Z3" s="52" t="e">
        <f>CHOOSE(MATCH(TRUE, Input!Z7:Z12, 0),"Truck", "Truck-Tractor","Trailer","Semitrailer","Service or Utility Trailer","Private Passenger")</f>
        <v>#N/A</v>
      </c>
      <c r="AA3" s="52" t="e">
        <f>CHOOSE(MATCH(TRUE, Input!AA7:AA12, 0),"Truck", "Truck-Tractor","Trailer","Semitrailer","Service or Utility Trailer","Private Passenger")</f>
        <v>#N/A</v>
      </c>
      <c r="AB3" s="52" t="e">
        <f>CHOOSE(MATCH(TRUE, Input!AB7:AB12, 0),"Truck", "Truck-Tractor","Trailer","Semitrailer","Service or Utility Trailer","Private Passenger")</f>
        <v>#N/A</v>
      </c>
      <c r="AC3" s="52" t="e">
        <f>CHOOSE(MATCH(TRUE, Input!AC7:AC12, 0),"Truck", "Truck-Tractor","Trailer","Semitrailer","Service or Utility Trailer","Private Passenger")</f>
        <v>#N/A</v>
      </c>
      <c r="AD3" s="52" t="e">
        <f>CHOOSE(MATCH(TRUE, Input!AD7:AD12, 0),"Truck", "Truck-Tractor","Trailer","Semitrailer","Service or Utility Trailer","Private Passenger")</f>
        <v>#N/A</v>
      </c>
      <c r="AE3" s="52" t="e">
        <f>CHOOSE(MATCH(TRUE, Input!AE7:AE12, 0),"Truck", "Truck-Tractor","Trailer","Semitrailer","Service or Utility Trailer","Private Passenger")</f>
        <v>#N/A</v>
      </c>
      <c r="AF3" s="52" t="e">
        <f>CHOOSE(MATCH(TRUE, Input!AF7:AF12, 0),"Truck", "Truck-Tractor","Trailer","Semitrailer","Service or Utility Trailer","Private Passenger")</f>
        <v>#N/A</v>
      </c>
      <c r="AG3" s="52" t="e">
        <f>CHOOSE(MATCH(TRUE, Input!AG7:AG12, 0),"Truck", "Truck-Tractor","Trailer","Semitrailer","Service or Utility Trailer","Private Passenger")</f>
        <v>#N/A</v>
      </c>
      <c r="AH3" s="52" t="e">
        <f>CHOOSE(MATCH(TRUE, Input!AH7:AH12, 0),"Truck", "Truck-Tractor","Trailer","Semitrailer","Service or Utility Trailer","Private Passenger")</f>
        <v>#N/A</v>
      </c>
      <c r="AI3" s="52" t="e">
        <f>CHOOSE(MATCH(TRUE, Input!AI7:AI12, 0),"Truck", "Truck-Tractor","Trailer","Semitrailer","Service or Utility Trailer","Private Passenger")</f>
        <v>#N/A</v>
      </c>
      <c r="AJ3" s="52" t="e">
        <f>CHOOSE(MATCH(TRUE, Input!AJ7:AJ12, 0),"Truck", "Truck-Tractor","Trailer","Semitrailer","Service or Utility Trailer","Private Passenger")</f>
        <v>#N/A</v>
      </c>
      <c r="AK3" s="52" t="e">
        <f>CHOOSE(MATCH(TRUE, Input!AK7:AK12, 0),"Truck", "Truck-Tractor","Trailer","Semitrailer","Service or Utility Trailer","Private Passenger")</f>
        <v>#N/A</v>
      </c>
      <c r="AL3" s="52" t="e">
        <f>CHOOSE(MATCH(TRUE, Input!AL7:AL12, 0),"Truck", "Truck-Tractor","Trailer","Semitrailer","Service or Utility Trailer","Private Passenger")</f>
        <v>#N/A</v>
      </c>
      <c r="AM3" s="52" t="e">
        <f>CHOOSE(MATCH(TRUE, Input!AM7:AM12, 0),"Truck", "Truck-Tractor","Trailer","Semitrailer","Service or Utility Trailer","Private Passenger")</f>
        <v>#N/A</v>
      </c>
      <c r="AN3" s="52" t="e">
        <f>CHOOSE(MATCH(TRUE, Input!AN7:AN12, 0),"Truck", "Truck-Tractor","Trailer","Semitrailer","Service or Utility Trailer","Private Passenger")</f>
        <v>#N/A</v>
      </c>
      <c r="AO3" s="52" t="e">
        <f>CHOOSE(MATCH(TRUE, Input!AO7:AO12, 0),"Truck", "Truck-Tractor","Trailer","Semitrailer","Service or Utility Trailer","Private Passenger")</f>
        <v>#N/A</v>
      </c>
      <c r="AP3" s="52" t="e">
        <f>CHOOSE(MATCH(TRUE, Input!AP7:AP12, 0),"Truck", "Truck-Tractor","Trailer","Semitrailer","Service or Utility Trailer","Private Passenger")</f>
        <v>#N/A</v>
      </c>
      <c r="AQ3" s="52" t="e">
        <f>CHOOSE(MATCH(TRUE, Input!AQ7:AQ12, 0),"Truck", "Truck-Tractor","Trailer","Semitrailer","Service or Utility Trailer","Private Passenger")</f>
        <v>#N/A</v>
      </c>
      <c r="AR3" s="52" t="e">
        <f>CHOOSE(MATCH(TRUE, Input!AR7:AR12, 0),"Truck", "Truck-Tractor","Trailer","Semitrailer","Service or Utility Trailer","Private Passenger")</f>
        <v>#N/A</v>
      </c>
      <c r="AS3" s="52" t="e">
        <f>CHOOSE(MATCH(TRUE, Input!AS7:AS12, 0),"Truck", "Truck-Tractor","Trailer","Semitrailer","Service or Utility Trailer","Private Passenger")</f>
        <v>#N/A</v>
      </c>
      <c r="AT3" s="52" t="e">
        <f>CHOOSE(MATCH(TRUE, Input!AT7:AT12, 0),"Truck", "Truck-Tractor","Trailer","Semitrailer","Service or Utility Trailer","Private Passenger")</f>
        <v>#N/A</v>
      </c>
      <c r="AU3" s="52" t="e">
        <f>CHOOSE(MATCH(TRUE, Input!AU7:AU12, 0),"Truck", "Truck-Tractor","Trailer","Semitrailer","Service or Utility Trailer","Private Passenger")</f>
        <v>#N/A</v>
      </c>
      <c r="AV3" s="52" t="e">
        <f>CHOOSE(MATCH(TRUE, Input!AV7:AV12, 0),"Truck", "Truck-Tractor","Trailer","Semitrailer","Service or Utility Trailer","Private Passenger")</f>
        <v>#N/A</v>
      </c>
      <c r="AW3" s="52" t="e">
        <f>CHOOSE(MATCH(TRUE, Input!AW7:AW12, 0),"Truck", "Truck-Tractor","Trailer","Semitrailer","Service or Utility Trailer","Private Passenger")</f>
        <v>#N/A</v>
      </c>
      <c r="AX3" s="52" t="e">
        <f>CHOOSE(MATCH(TRUE, Input!AX7:AX12, 0),"Truck", "Truck-Tractor","Trailer","Semitrailer","Service or Utility Trailer","Private Passenger")</f>
        <v>#N/A</v>
      </c>
      <c r="AY3" s="52" t="e">
        <f>CHOOSE(MATCH(TRUE, Input!AY7:AY12, 0),"Truck", "Truck-Tractor","Trailer","Semitrailer","Service or Utility Trailer","Private Passenger")</f>
        <v>#N/A</v>
      </c>
      <c r="AZ3" s="52" t="e">
        <f>CHOOSE(MATCH(TRUE, Input!AZ7:AZ12, 0),"Truck", "Truck-Tractor","Trailer","Semitrailer","Service or Utility Trailer","Private Passenger")</f>
        <v>#N/A</v>
      </c>
      <c r="BA3" s="52" t="e">
        <f>CHOOSE(MATCH(TRUE, Input!BA7:BA12, 0),"Truck", "Truck-Tractor","Trailer","Semitrailer","Service or Utility Trailer","Private Passenger")</f>
        <v>#N/A</v>
      </c>
      <c r="BB3" s="52" t="e">
        <f>CHOOSE(MATCH(TRUE, Input!BB7:BB12, 0),"Truck", "Truck-Tractor","Trailer","Semitrailer","Service or Utility Trailer","Private Passenger")</f>
        <v>#N/A</v>
      </c>
      <c r="BC3" s="52" t="e">
        <f>CHOOSE(MATCH(TRUE, Input!BC7:BC12, 0),"Truck", "Truck-Tractor","Trailer","Semitrailer","Service or Utility Trailer","Private Passenger")</f>
        <v>#N/A</v>
      </c>
      <c r="BD3" s="52" t="e">
        <f>CHOOSE(MATCH(TRUE, Input!BD7:BD12, 0),"Truck", "Truck-Tractor","Trailer","Semitrailer","Service or Utility Trailer","Private Passenger")</f>
        <v>#N/A</v>
      </c>
      <c r="BE3" s="52" t="e">
        <f>CHOOSE(MATCH(TRUE, Input!BE7:BE12, 0),"Truck", "Truck-Tractor","Trailer","Semitrailer","Service or Utility Trailer","Private Passenger")</f>
        <v>#N/A</v>
      </c>
      <c r="BF3" s="52" t="e">
        <f>CHOOSE(MATCH(TRUE, Input!BF7:BF12, 0),"Truck", "Truck-Tractor","Trailer","Semitrailer","Service or Utility Trailer","Private Passenger")</f>
        <v>#N/A</v>
      </c>
      <c r="BG3" s="52" t="e">
        <f>CHOOSE(MATCH(TRUE, Input!BG7:BG12, 0),"Truck", "Truck-Tractor","Trailer","Semitrailer","Service or Utility Trailer","Private Passenger")</f>
        <v>#N/A</v>
      </c>
      <c r="BH3" s="52" t="e">
        <f>CHOOSE(MATCH(TRUE, Input!BH7:BH12, 0),"Truck", "Truck-Tractor","Trailer","Semitrailer","Service or Utility Trailer","Private Passenger")</f>
        <v>#N/A</v>
      </c>
      <c r="BI3" s="52" t="e">
        <f>CHOOSE(MATCH(TRUE, Input!BI7:BI12, 0),"Truck", "Truck-Tractor","Trailer","Semitrailer","Service or Utility Trailer","Private Passenger")</f>
        <v>#N/A</v>
      </c>
      <c r="BJ3" s="52" t="e">
        <f>CHOOSE(MATCH(TRUE, Input!BJ7:BJ12, 0),"Truck", "Truck-Tractor","Trailer","Semitrailer","Service or Utility Trailer","Private Passenger")</f>
        <v>#N/A</v>
      </c>
      <c r="BK3" s="52" t="e">
        <f>CHOOSE(MATCH(TRUE, Input!BK7:BK12, 0),"Truck", "Truck-Tractor","Trailer","Semitrailer","Service or Utility Trailer","Private Passenger")</f>
        <v>#N/A</v>
      </c>
      <c r="BL3" s="52" t="e">
        <f>CHOOSE(MATCH(TRUE, Input!BL7:BL12, 0),"Truck", "Truck-Tractor","Trailer","Semitrailer","Service or Utility Trailer","Private Passenger")</f>
        <v>#N/A</v>
      </c>
      <c r="BM3" s="52" t="e">
        <f>CHOOSE(MATCH(TRUE, Input!BM7:BM12, 0),"Truck", "Truck-Tractor","Trailer","Semitrailer","Service or Utility Trailer","Private Passenger")</f>
        <v>#N/A</v>
      </c>
      <c r="BN3" s="52" t="e">
        <f>CHOOSE(MATCH(TRUE, Input!BN7:BN12, 0),"Truck", "Truck-Tractor","Trailer","Semitrailer","Service or Utility Trailer","Private Passenger")</f>
        <v>#N/A</v>
      </c>
      <c r="BO3" s="52" t="e">
        <f>CHOOSE(MATCH(TRUE, Input!BO7:BO12, 0),"Truck", "Truck-Tractor","Trailer","Semitrailer","Service or Utility Trailer","Private Passenger")</f>
        <v>#N/A</v>
      </c>
      <c r="BP3" s="52" t="e">
        <f>CHOOSE(MATCH(TRUE, Input!BP7:BP12, 0),"Truck", "Truck-Tractor","Trailer","Semitrailer","Service or Utility Trailer","Private Passenger")</f>
        <v>#N/A</v>
      </c>
      <c r="BQ3" s="52" t="e">
        <f>CHOOSE(MATCH(TRUE, Input!BQ7:BQ12, 0),"Truck", "Truck-Tractor","Trailer","Semitrailer","Service or Utility Trailer","Private Passenger")</f>
        <v>#N/A</v>
      </c>
      <c r="BR3" s="52" t="e">
        <f>CHOOSE(MATCH(TRUE, Input!BR7:BR12, 0),"Truck", "Truck-Tractor","Trailer","Semitrailer","Service or Utility Trailer","Private Passenger")</f>
        <v>#N/A</v>
      </c>
      <c r="BS3" s="52" t="e">
        <f>CHOOSE(MATCH(TRUE, Input!BS7:BS12, 0),"Truck", "Truck-Tractor","Trailer","Semitrailer","Service or Utility Trailer","Private Passenger")</f>
        <v>#N/A</v>
      </c>
      <c r="BT3" s="52" t="e">
        <f>CHOOSE(MATCH(TRUE, Input!BT7:BT12, 0),"Truck", "Truck-Tractor","Trailer","Semitrailer","Service or Utility Trailer","Private Passenger")</f>
        <v>#N/A</v>
      </c>
      <c r="BU3" s="52" t="e">
        <f>CHOOSE(MATCH(TRUE, Input!BU7:BU12, 0),"Truck", "Truck-Tractor","Trailer","Semitrailer","Service or Utility Trailer","Private Passenger")</f>
        <v>#N/A</v>
      </c>
      <c r="BV3" s="52" t="e">
        <f>CHOOSE(MATCH(TRUE, Input!BV7:BV12, 0),"Truck", "Truck-Tractor","Trailer","Semitrailer","Service or Utility Trailer","Private Passenger")</f>
        <v>#N/A</v>
      </c>
      <c r="BW3" s="52" t="e">
        <f>CHOOSE(MATCH(TRUE, Input!BW7:BW12, 0),"Truck", "Truck-Tractor","Trailer","Semitrailer","Service or Utility Trailer","Private Passenger")</f>
        <v>#N/A</v>
      </c>
      <c r="BX3" s="52" t="e">
        <f>CHOOSE(MATCH(TRUE, Input!BX7:BX12, 0),"Truck", "Truck-Tractor","Trailer","Semitrailer","Service or Utility Trailer","Private Passenger")</f>
        <v>#N/A</v>
      </c>
      <c r="BY3" s="52" t="e">
        <f>CHOOSE(MATCH(TRUE, Input!BY7:BY12, 0),"Truck", "Truck-Tractor","Trailer","Semitrailer","Service or Utility Trailer","Private Passenger")</f>
        <v>#N/A</v>
      </c>
      <c r="BZ3" s="52" t="e">
        <f>CHOOSE(MATCH(TRUE, Input!BZ7:BZ12, 0),"Truck", "Truck-Tractor","Trailer","Semitrailer","Service or Utility Trailer","Private Passenger")</f>
        <v>#N/A</v>
      </c>
      <c r="CA3" s="52" t="e">
        <f>CHOOSE(MATCH(TRUE, Input!CA7:CA12, 0),"Truck", "Truck-Tractor","Trailer","Semitrailer","Service or Utility Trailer","Private Passenger")</f>
        <v>#N/A</v>
      </c>
      <c r="CB3" s="52" t="e">
        <f>CHOOSE(MATCH(TRUE, Input!CB7:CB12, 0),"Truck", "Truck-Tractor","Trailer","Semitrailer","Service or Utility Trailer","Private Passenger")</f>
        <v>#N/A</v>
      </c>
      <c r="CC3" s="52" t="e">
        <f>CHOOSE(MATCH(TRUE, Input!CC7:CC12, 0),"Truck", "Truck-Tractor","Trailer","Semitrailer","Service or Utility Trailer","Private Passenger")</f>
        <v>#N/A</v>
      </c>
      <c r="CD3" s="52" t="e">
        <f>CHOOSE(MATCH(TRUE, Input!CD7:CD12, 0),"Truck", "Truck-Tractor","Trailer","Semitrailer","Service or Utility Trailer","Private Passenger")</f>
        <v>#N/A</v>
      </c>
      <c r="CE3" s="52" t="e">
        <f>CHOOSE(MATCH(TRUE, Input!CE7:CE12, 0),"Truck", "Truck-Tractor","Trailer","Semitrailer","Service or Utility Trailer","Private Passenger")</f>
        <v>#N/A</v>
      </c>
      <c r="CF3" s="52" t="e">
        <f>CHOOSE(MATCH(TRUE, Input!CF7:CF12, 0),"Truck", "Truck-Tractor","Trailer","Semitrailer","Service or Utility Trailer","Private Passenger")</f>
        <v>#N/A</v>
      </c>
      <c r="CG3" s="52" t="e">
        <f>CHOOSE(MATCH(TRUE, Input!CG7:CG12, 0),"Truck", "Truck-Tractor","Trailer","Semitrailer","Service or Utility Trailer","Private Passenger")</f>
        <v>#N/A</v>
      </c>
      <c r="CH3" s="52" t="e">
        <f>CHOOSE(MATCH(TRUE, Input!CH7:CH12, 0),"Truck", "Truck-Tractor","Trailer","Semitrailer","Service or Utility Trailer","Private Passenger")</f>
        <v>#N/A</v>
      </c>
      <c r="CI3" s="52" t="e">
        <f>CHOOSE(MATCH(TRUE, Input!CI7:CI12, 0),"Truck", "Truck-Tractor","Trailer","Semitrailer","Service or Utility Trailer","Private Passenger")</f>
        <v>#N/A</v>
      </c>
      <c r="CJ3" s="52" t="e">
        <f>CHOOSE(MATCH(TRUE, Input!CJ7:CJ12, 0),"Truck", "Truck-Tractor","Trailer","Semitrailer","Service or Utility Trailer","Private Passenger")</f>
        <v>#N/A</v>
      </c>
      <c r="CK3" s="52" t="e">
        <f>CHOOSE(MATCH(TRUE, Input!CK7:CK12, 0),"Truck", "Truck-Tractor","Trailer","Semitrailer","Service or Utility Trailer","Private Passenger")</f>
        <v>#N/A</v>
      </c>
      <c r="CL3" s="52" t="e">
        <f>CHOOSE(MATCH(TRUE, Input!CL7:CL12, 0),"Truck", "Truck-Tractor","Trailer","Semitrailer","Service or Utility Trailer","Private Passenger")</f>
        <v>#N/A</v>
      </c>
      <c r="CM3" s="52" t="e">
        <f>CHOOSE(MATCH(TRUE, Input!CM7:CM12, 0),"Truck", "Truck-Tractor","Trailer","Semitrailer","Service or Utility Trailer","Private Passenger")</f>
        <v>#N/A</v>
      </c>
      <c r="CN3" s="52" t="e">
        <f>CHOOSE(MATCH(TRUE, Input!CN7:CN12, 0),"Truck", "Truck-Tractor","Trailer","Semitrailer","Service or Utility Trailer","Private Passenger")</f>
        <v>#N/A</v>
      </c>
      <c r="CO3" s="52" t="e">
        <f>CHOOSE(MATCH(TRUE, Input!CO7:CO12, 0),"Truck", "Truck-Tractor","Trailer","Semitrailer","Service or Utility Trailer","Private Passenger")</f>
        <v>#N/A</v>
      </c>
      <c r="CP3" s="52" t="e">
        <f>CHOOSE(MATCH(TRUE, Input!CP7:CP12, 0),"Truck", "Truck-Tractor","Trailer","Semitrailer","Service or Utility Trailer","Private Passenger")</f>
        <v>#N/A</v>
      </c>
      <c r="CQ3" s="52" t="e">
        <f>CHOOSE(MATCH(TRUE, Input!CQ7:CQ12, 0),"Truck", "Truck-Tractor","Trailer","Semitrailer","Service or Utility Trailer","Private Passenger")</f>
        <v>#N/A</v>
      </c>
      <c r="CR3" s="52" t="e">
        <f>CHOOSE(MATCH(TRUE, Input!CR7:CR12, 0),"Truck", "Truck-Tractor","Trailer","Semitrailer","Service or Utility Trailer","Private Passenger")</f>
        <v>#N/A</v>
      </c>
      <c r="CS3" s="52" t="e">
        <f>CHOOSE(MATCH(TRUE, Input!CS7:CS12, 0),"Truck", "Truck-Tractor","Trailer","Semitrailer","Service or Utility Trailer","Private Passenger")</f>
        <v>#N/A</v>
      </c>
      <c r="CT3" s="52" t="e">
        <f>CHOOSE(MATCH(TRUE, Input!CT7:CT12, 0),"Truck", "Truck-Tractor","Trailer","Semitrailer","Service or Utility Trailer","Private Passenger")</f>
        <v>#N/A</v>
      </c>
      <c r="CU3" s="52" t="e">
        <f>CHOOSE(MATCH(TRUE, Input!CU7:CU12, 0),"Truck", "Truck-Tractor","Trailer","Semitrailer","Service or Utility Trailer","Private Passenger")</f>
        <v>#N/A</v>
      </c>
      <c r="CV3" s="52" t="e">
        <f>CHOOSE(MATCH(TRUE, Input!CV7:CV12, 0),"Truck", "Truck-Tractor","Trailer","Semitrailer","Service or Utility Trailer","Private Passenger")</f>
        <v>#N/A</v>
      </c>
      <c r="CW3" s="52" t="e">
        <f>CHOOSE(MATCH(TRUE, Input!CW7:CW12, 0),"Truck", "Truck-Tractor","Trailer","Semitrailer","Service or Utility Trailer","Private Passenger")</f>
        <v>#N/A</v>
      </c>
      <c r="CX3" s="52" t="e">
        <f>CHOOSE(MATCH(TRUE, Input!CX7:CX12, 0),"Truck", "Truck-Tractor","Trailer","Semitrailer","Service or Utility Trailer","Private Passenger")</f>
        <v>#N/A</v>
      </c>
      <c r="CY3" s="52" t="e">
        <f>CHOOSE(MATCH(TRUE, Input!CY7:CY12, 0),"Truck", "Truck-Tractor","Trailer","Semitrailer","Service or Utility Trailer","Private Passenger")</f>
        <v>#N/A</v>
      </c>
      <c r="CZ3" s="52" t="e">
        <f>CHOOSE(MATCH(TRUE, Input!CZ7:CZ12, 0),"Truck", "Truck-Tractor","Trailer","Semitrailer","Service or Utility Trailer","Private Passenger")</f>
        <v>#N/A</v>
      </c>
      <c r="DA3" s="52" t="e">
        <f>CHOOSE(MATCH(TRUE, Input!DA7:DA12, 0),"Truck", "Truck-Tractor","Trailer","Semitrailer","Service or Utility Trailer","Private Passenger")</f>
        <v>#N/A</v>
      </c>
      <c r="DB3" s="52" t="e">
        <f>CHOOSE(MATCH(TRUE, Input!DB7:DB12, 0),"Truck", "Truck-Tractor","Trailer","Semitrailer","Service or Utility Trailer","Private Passenger")</f>
        <v>#N/A</v>
      </c>
      <c r="DC3" s="52" t="e">
        <f>CHOOSE(MATCH(TRUE, Input!DC7:DC12, 0),"Truck", "Truck-Tractor","Trailer","Semitrailer","Service or Utility Trailer","Private Passenger")</f>
        <v>#N/A</v>
      </c>
      <c r="DD3" s="52" t="e">
        <f>CHOOSE(MATCH(TRUE, Input!DD7:DD12, 0),"Truck", "Truck-Tractor","Trailer","Semitrailer","Service or Utility Trailer","Private Passenger")</f>
        <v>#N/A</v>
      </c>
      <c r="DE3" s="52" t="e">
        <f>CHOOSE(MATCH(TRUE, Input!DE7:DE12, 0),"Truck", "Truck-Tractor","Trailer","Semitrailer","Service or Utility Trailer","Private Passenger")</f>
        <v>#N/A</v>
      </c>
      <c r="DF3" s="52" t="e">
        <f>CHOOSE(MATCH(TRUE, Input!DF7:DF12, 0),"Truck", "Truck-Tractor","Trailer","Semitrailer","Service or Utility Trailer","Private Passenger")</f>
        <v>#N/A</v>
      </c>
      <c r="DG3" s="52" t="e">
        <f>CHOOSE(MATCH(TRUE, Input!DG7:DG12, 0),"Truck", "Truck-Tractor","Trailer","Semitrailer","Service or Utility Trailer","Private Passenger")</f>
        <v>#N/A</v>
      </c>
      <c r="DH3" s="52" t="e">
        <f>CHOOSE(MATCH(TRUE, Input!DH7:DH12, 0),"Truck", "Truck-Tractor","Trailer","Semitrailer","Service or Utility Trailer","Private Passenger")</f>
        <v>#N/A</v>
      </c>
      <c r="DI3" s="52" t="e">
        <f>CHOOSE(MATCH(TRUE, Input!DI7:DI12, 0),"Truck", "Truck-Tractor","Trailer","Semitrailer","Service or Utility Trailer","Private Passenger")</f>
        <v>#N/A</v>
      </c>
      <c r="DJ3" s="52" t="e">
        <f>CHOOSE(MATCH(TRUE, Input!DJ7:DJ12, 0),"Truck", "Truck-Tractor","Trailer","Semitrailer","Service or Utility Trailer","Private Passenger")</f>
        <v>#N/A</v>
      </c>
      <c r="DK3" s="52" t="e">
        <f>CHOOSE(MATCH(TRUE, Input!DK7:DK12, 0),"Truck", "Truck-Tractor","Trailer","Semitrailer","Service or Utility Trailer","Private Passenger")</f>
        <v>#N/A</v>
      </c>
      <c r="DL3" s="52" t="e">
        <f>CHOOSE(MATCH(TRUE, Input!DL7:DL12, 0),"Truck", "Truck-Tractor","Trailer","Semitrailer","Service or Utility Trailer","Private Passenger")</f>
        <v>#N/A</v>
      </c>
      <c r="DM3" s="52" t="e">
        <f>CHOOSE(MATCH(TRUE, Input!DM7:DM12, 0),"Truck", "Truck-Tractor","Trailer","Semitrailer","Service or Utility Trailer","Private Passenger")</f>
        <v>#N/A</v>
      </c>
      <c r="DN3" s="52" t="e">
        <f>CHOOSE(MATCH(TRUE, Input!DN7:DN12, 0),"Truck", "Truck-Tractor","Trailer","Semitrailer","Service or Utility Trailer","Private Passenger")</f>
        <v>#N/A</v>
      </c>
      <c r="DO3" s="52" t="e">
        <f>CHOOSE(MATCH(TRUE, Input!DO7:DO12, 0),"Truck", "Truck-Tractor","Trailer","Semitrailer","Service or Utility Trailer","Private Passenger")</f>
        <v>#N/A</v>
      </c>
      <c r="DP3" s="52" t="e">
        <f>CHOOSE(MATCH(TRUE, Input!DP7:DP12, 0),"Truck", "Truck-Tractor","Trailer","Semitrailer","Service or Utility Trailer","Private Passenger")</f>
        <v>#N/A</v>
      </c>
      <c r="DQ3" s="52" t="e">
        <f>CHOOSE(MATCH(TRUE, Input!DQ7:DQ12, 0),"Truck", "Truck-Tractor","Trailer","Semitrailer","Service or Utility Trailer","Private Passenger")</f>
        <v>#N/A</v>
      </c>
      <c r="DR3" s="52" t="e">
        <f>CHOOSE(MATCH(TRUE, Input!DR7:DR12, 0),"Truck", "Truck-Tractor","Trailer","Semitrailer","Service or Utility Trailer","Private Passenger")</f>
        <v>#N/A</v>
      </c>
      <c r="DS3" s="52" t="e">
        <f>CHOOSE(MATCH(TRUE, Input!DS7:DS12, 0),"Truck", "Truck-Tractor","Trailer","Semitrailer","Service or Utility Trailer","Private Passenger")</f>
        <v>#N/A</v>
      </c>
      <c r="DT3" s="52" t="e">
        <f>CHOOSE(MATCH(TRUE, Input!DT7:DT12, 0),"Truck", "Truck-Tractor","Trailer","Semitrailer","Service or Utility Trailer","Private Passenger")</f>
        <v>#N/A</v>
      </c>
      <c r="DU3" s="52" t="e">
        <f>CHOOSE(MATCH(TRUE, Input!DU7:DU12, 0),"Truck", "Truck-Tractor","Trailer","Semitrailer","Service or Utility Trailer","Private Passenger")</f>
        <v>#N/A</v>
      </c>
      <c r="DV3" s="52" t="e">
        <f>CHOOSE(MATCH(TRUE, Input!DV7:DV12, 0),"Truck", "Truck-Tractor","Trailer","Semitrailer","Service or Utility Trailer","Private Passenger")</f>
        <v>#N/A</v>
      </c>
      <c r="DW3" s="52" t="e">
        <f>CHOOSE(MATCH(TRUE, Input!DW7:DW12, 0),"Truck", "Truck-Tractor","Trailer","Semitrailer","Service or Utility Trailer","Private Passenger")</f>
        <v>#N/A</v>
      </c>
      <c r="DX3" s="52" t="e">
        <f>CHOOSE(MATCH(TRUE, Input!DX7:DX12, 0),"Truck", "Truck-Tractor","Trailer","Semitrailer","Service or Utility Trailer","Private Passenger")</f>
        <v>#N/A</v>
      </c>
      <c r="DY3" s="52" t="e">
        <f>CHOOSE(MATCH(TRUE, Input!DY7:DY12, 0),"Truck", "Truck-Tractor","Trailer","Semitrailer","Service or Utility Trailer","Private Passenger")</f>
        <v>#N/A</v>
      </c>
      <c r="DZ3" s="52" t="e">
        <f>CHOOSE(MATCH(TRUE, Input!DZ7:DZ12, 0),"Truck", "Truck-Tractor","Trailer","Semitrailer","Service or Utility Trailer","Private Passenger")</f>
        <v>#N/A</v>
      </c>
      <c r="EA3" s="52" t="e">
        <f>CHOOSE(MATCH(TRUE, Input!EA7:EA12, 0),"Truck", "Truck-Tractor","Trailer","Semitrailer","Service or Utility Trailer","Private Passenger")</f>
        <v>#N/A</v>
      </c>
      <c r="EB3" s="52" t="e">
        <f>CHOOSE(MATCH(TRUE, Input!EB7:EB12, 0),"Truck", "Truck-Tractor","Trailer","Semitrailer","Service or Utility Trailer","Private Passenger")</f>
        <v>#N/A</v>
      </c>
      <c r="EC3" s="52" t="e">
        <f>CHOOSE(MATCH(TRUE, Input!EC7:EC12, 0),"Truck", "Truck-Tractor","Trailer","Semitrailer","Service or Utility Trailer","Private Passenger")</f>
        <v>#N/A</v>
      </c>
      <c r="ED3" s="52" t="e">
        <f>CHOOSE(MATCH(TRUE, Input!ED7:ED12, 0),"Truck", "Truck-Tractor","Trailer","Semitrailer","Service or Utility Trailer","Private Passenger")</f>
        <v>#N/A</v>
      </c>
      <c r="EE3" s="52" t="e">
        <f>CHOOSE(MATCH(TRUE, Input!EE7:EE12, 0),"Truck", "Truck-Tractor","Trailer","Semitrailer","Service or Utility Trailer","Private Passenger")</f>
        <v>#N/A</v>
      </c>
      <c r="EF3" s="52" t="e">
        <f>CHOOSE(MATCH(TRUE, Input!EF7:EF12, 0),"Truck", "Truck-Tractor","Trailer","Semitrailer","Service or Utility Trailer","Private Passenger")</f>
        <v>#N/A</v>
      </c>
      <c r="EG3" s="52" t="e">
        <f>CHOOSE(MATCH(TRUE, Input!EG7:EG12, 0),"Truck", "Truck-Tractor","Trailer","Semitrailer","Service or Utility Trailer","Private Passenger")</f>
        <v>#N/A</v>
      </c>
      <c r="EH3" s="52" t="e">
        <f>CHOOSE(MATCH(TRUE, Input!EH7:EH12, 0),"Truck", "Truck-Tractor","Trailer","Semitrailer","Service or Utility Trailer","Private Passenger")</f>
        <v>#N/A</v>
      </c>
      <c r="EI3" s="52" t="e">
        <f>CHOOSE(MATCH(TRUE, Input!EI7:EI12, 0),"Truck", "Truck-Tractor","Trailer","Semitrailer","Service or Utility Trailer","Private Passenger")</f>
        <v>#N/A</v>
      </c>
      <c r="EJ3" s="52" t="e">
        <f>CHOOSE(MATCH(TRUE, Input!EJ7:EJ12, 0),"Truck", "Truck-Tractor","Trailer","Semitrailer","Service or Utility Trailer","Private Passenger")</f>
        <v>#N/A</v>
      </c>
      <c r="EK3" s="52" t="e">
        <f>CHOOSE(MATCH(TRUE, Input!EK7:EK12, 0),"Truck", "Truck-Tractor","Trailer","Semitrailer","Service or Utility Trailer","Private Passenger")</f>
        <v>#N/A</v>
      </c>
      <c r="EL3" s="52" t="e">
        <f>CHOOSE(MATCH(TRUE, Input!EL7:EL12, 0),"Truck", "Truck-Tractor","Trailer","Semitrailer","Service or Utility Trailer","Private Passenger")</f>
        <v>#N/A</v>
      </c>
      <c r="EM3" s="52" t="e">
        <f>CHOOSE(MATCH(TRUE, Input!EM7:EM12, 0),"Truck", "Truck-Tractor","Trailer","Semitrailer","Service or Utility Trailer","Private Passenger")</f>
        <v>#N/A</v>
      </c>
      <c r="EN3" s="52" t="e">
        <f>CHOOSE(MATCH(TRUE, Input!EN7:EN12, 0),"Truck", "Truck-Tractor","Trailer","Semitrailer","Service or Utility Trailer","Private Passenger")</f>
        <v>#N/A</v>
      </c>
      <c r="EO3" s="52" t="e">
        <f>CHOOSE(MATCH(TRUE, Input!EO7:EO12, 0),"Truck", "Truck-Tractor","Trailer","Semitrailer","Service or Utility Trailer","Private Passenger")</f>
        <v>#N/A</v>
      </c>
      <c r="EP3" s="52" t="e">
        <f>CHOOSE(MATCH(TRUE, Input!EP7:EP12, 0),"Truck", "Truck-Tractor","Trailer","Semitrailer","Service or Utility Trailer","Private Passenger")</f>
        <v>#N/A</v>
      </c>
      <c r="EQ3" s="52" t="e">
        <f>CHOOSE(MATCH(TRUE, Input!EQ7:EQ12, 0),"Truck", "Truck-Tractor","Trailer","Semitrailer","Service or Utility Trailer","Private Passenger")</f>
        <v>#N/A</v>
      </c>
      <c r="ER3" s="52" t="e">
        <f>CHOOSE(MATCH(TRUE, Input!ER7:ER12, 0),"Truck", "Truck-Tractor","Trailer","Semitrailer","Service or Utility Trailer","Private Passenger")</f>
        <v>#N/A</v>
      </c>
      <c r="ES3" s="52" t="e">
        <f>CHOOSE(MATCH(TRUE, Input!ES7:ES12, 0),"Truck", "Truck-Tractor","Trailer","Semitrailer","Service or Utility Trailer","Private Passenger")</f>
        <v>#N/A</v>
      </c>
      <c r="ET3" s="52" t="e">
        <f>CHOOSE(MATCH(TRUE, Input!ET7:ET12, 0),"Truck", "Truck-Tractor","Trailer","Semitrailer","Service or Utility Trailer","Private Passenger")</f>
        <v>#N/A</v>
      </c>
      <c r="EU3" s="52" t="e">
        <f>CHOOSE(MATCH(TRUE, Input!EU7:EU12, 0),"Truck", "Truck-Tractor","Trailer","Semitrailer","Service or Utility Trailer","Private Passenger")</f>
        <v>#N/A</v>
      </c>
      <c r="EV3" s="52" t="e">
        <f>CHOOSE(MATCH(TRUE, Input!EV7:EV12, 0),"Truck", "Truck-Tractor","Trailer","Semitrailer","Service or Utility Trailer","Private Passenger")</f>
        <v>#N/A</v>
      </c>
      <c r="EW3" s="52" t="e">
        <f>CHOOSE(MATCH(TRUE, Input!EW7:EW12, 0),"Truck", "Truck-Tractor","Trailer","Semitrailer","Service or Utility Trailer","Private Passenger")</f>
        <v>#N/A</v>
      </c>
      <c r="EX3" s="52" t="e">
        <f>CHOOSE(MATCH(TRUE, Input!EX7:EX12, 0),"Truck", "Truck-Tractor","Trailer","Semitrailer","Service or Utility Trailer","Private Passenger")</f>
        <v>#N/A</v>
      </c>
      <c r="EY3" s="52" t="e">
        <f>CHOOSE(MATCH(TRUE, Input!EY7:EY12, 0),"Truck", "Truck-Tractor","Trailer","Semitrailer","Service or Utility Trailer","Private Passenger")</f>
        <v>#N/A</v>
      </c>
      <c r="EZ3" s="52" t="e">
        <f>CHOOSE(MATCH(TRUE, Input!EZ7:EZ12, 0),"Truck", "Truck-Tractor","Trailer","Semitrailer","Service or Utility Trailer","Private Passenger")</f>
        <v>#N/A</v>
      </c>
      <c r="FA3" s="52" t="e">
        <f>CHOOSE(MATCH(TRUE, Input!FA7:FA12, 0),"Truck", "Truck-Tractor","Trailer","Semitrailer","Service or Utility Trailer","Private Passenger")</f>
        <v>#N/A</v>
      </c>
      <c r="FB3" s="52" t="e">
        <f>CHOOSE(MATCH(TRUE, Input!FB7:FB12, 0),"Truck", "Truck-Tractor","Trailer","Semitrailer","Service or Utility Trailer","Private Passenger")</f>
        <v>#N/A</v>
      </c>
      <c r="FC3" s="52" t="e">
        <f>CHOOSE(MATCH(TRUE, Input!FC7:FC12, 0),"Truck", "Truck-Tractor","Trailer","Semitrailer","Service or Utility Trailer","Private Passenger")</f>
        <v>#N/A</v>
      </c>
      <c r="FD3" s="52" t="e">
        <f>CHOOSE(MATCH(TRUE, Input!FD7:FD12, 0),"Truck", "Truck-Tractor","Trailer","Semitrailer","Service or Utility Trailer","Private Passenger")</f>
        <v>#N/A</v>
      </c>
      <c r="FE3" s="52" t="e">
        <f>CHOOSE(MATCH(TRUE, Input!FE7:FE12, 0),"Truck", "Truck-Tractor","Trailer","Semitrailer","Service or Utility Trailer","Private Passenger")</f>
        <v>#N/A</v>
      </c>
      <c r="FF3" s="52" t="e">
        <f>CHOOSE(MATCH(TRUE, Input!FF7:FF12, 0),"Truck", "Truck-Tractor","Trailer","Semitrailer","Service or Utility Trailer","Private Passenger")</f>
        <v>#N/A</v>
      </c>
      <c r="FG3" s="52" t="e">
        <f>CHOOSE(MATCH(TRUE, Input!FG7:FG12, 0),"Truck", "Truck-Tractor","Trailer","Semitrailer","Service or Utility Trailer","Private Passenger")</f>
        <v>#N/A</v>
      </c>
      <c r="FH3" s="52" t="e">
        <f>CHOOSE(MATCH(TRUE, Input!FH7:FH12, 0),"Truck", "Truck-Tractor","Trailer","Semitrailer","Service or Utility Trailer","Private Passenger")</f>
        <v>#N/A</v>
      </c>
      <c r="FI3" s="52" t="e">
        <f>CHOOSE(MATCH(TRUE, Input!FI7:FI12, 0),"Truck", "Truck-Tractor","Trailer","Semitrailer","Service or Utility Trailer","Private Passenger")</f>
        <v>#N/A</v>
      </c>
      <c r="FJ3" s="52" t="e">
        <f>CHOOSE(MATCH(TRUE, Input!FJ7:FJ12, 0),"Truck", "Truck-Tractor","Trailer","Semitrailer","Service or Utility Trailer","Private Passenger")</f>
        <v>#N/A</v>
      </c>
      <c r="FK3" s="52" t="e">
        <f>CHOOSE(MATCH(TRUE, Input!FK7:FK12, 0),"Truck", "Truck-Tractor","Trailer","Semitrailer","Service or Utility Trailer","Private Passenger")</f>
        <v>#N/A</v>
      </c>
      <c r="FL3" s="52" t="e">
        <f>CHOOSE(MATCH(TRUE, Input!FL7:FL12, 0),"Truck", "Truck-Tractor","Trailer","Semitrailer","Service or Utility Trailer","Private Passenger")</f>
        <v>#N/A</v>
      </c>
      <c r="FM3" s="52" t="e">
        <f>CHOOSE(MATCH(TRUE, Input!FM7:FM12, 0),"Truck", "Truck-Tractor","Trailer","Semitrailer","Service or Utility Trailer","Private Passenger")</f>
        <v>#N/A</v>
      </c>
      <c r="FN3" s="52" t="e">
        <f>CHOOSE(MATCH(TRUE, Input!FN7:FN12, 0),"Truck", "Truck-Tractor","Trailer","Semitrailer","Service or Utility Trailer","Private Passenger")</f>
        <v>#N/A</v>
      </c>
      <c r="FO3" s="52" t="e">
        <f>CHOOSE(MATCH(TRUE, Input!FO7:FO12, 0),"Truck", "Truck-Tractor","Trailer","Semitrailer","Service or Utility Trailer","Private Passenger")</f>
        <v>#N/A</v>
      </c>
      <c r="FP3" s="52" t="e">
        <f>CHOOSE(MATCH(TRUE, Input!FP7:FP12, 0),"Truck", "Truck-Tractor","Trailer","Semitrailer","Service or Utility Trailer","Private Passenger")</f>
        <v>#N/A</v>
      </c>
      <c r="FQ3" s="52" t="e">
        <f>CHOOSE(MATCH(TRUE, Input!FQ7:FQ12, 0),"Truck", "Truck-Tractor","Trailer","Semitrailer","Service or Utility Trailer","Private Passenger")</f>
        <v>#N/A</v>
      </c>
      <c r="FR3" s="52" t="e">
        <f>CHOOSE(MATCH(TRUE, Input!FR7:FR12, 0),"Truck", "Truck-Tractor","Trailer","Semitrailer","Service or Utility Trailer","Private Passenger")</f>
        <v>#N/A</v>
      </c>
      <c r="FS3" s="52" t="e">
        <f>CHOOSE(MATCH(TRUE, Input!FS7:FS12, 0),"Truck", "Truck-Tractor","Trailer","Semitrailer","Service or Utility Trailer","Private Passenger")</f>
        <v>#N/A</v>
      </c>
      <c r="FT3" s="52" t="e">
        <f>CHOOSE(MATCH(TRUE, Input!FT7:FT12, 0),"Truck", "Truck-Tractor","Trailer","Semitrailer","Service or Utility Trailer","Private Passenger")</f>
        <v>#N/A</v>
      </c>
      <c r="FU3" s="52" t="e">
        <f>CHOOSE(MATCH(TRUE, Input!FU7:FU12, 0),"Truck", "Truck-Tractor","Trailer","Semitrailer","Service or Utility Trailer","Private Passenger")</f>
        <v>#N/A</v>
      </c>
      <c r="FV3" s="52" t="e">
        <f>CHOOSE(MATCH(TRUE, Input!FV7:FV12, 0),"Truck", "Truck-Tractor","Trailer","Semitrailer","Service or Utility Trailer","Private Passenger")</f>
        <v>#N/A</v>
      </c>
      <c r="FW3" s="52" t="e">
        <f>CHOOSE(MATCH(TRUE, Input!FW7:FW12, 0),"Truck", "Truck-Tractor","Trailer","Semitrailer","Service or Utility Trailer","Private Passenger")</f>
        <v>#N/A</v>
      </c>
      <c r="FX3" s="52" t="e">
        <f>CHOOSE(MATCH(TRUE, Input!FX7:FX12, 0),"Truck", "Truck-Tractor","Trailer","Semitrailer","Service or Utility Trailer","Private Passenger")</f>
        <v>#N/A</v>
      </c>
      <c r="FY3" s="52" t="e">
        <f>CHOOSE(MATCH(TRUE, Input!FY7:FY12, 0),"Truck", "Truck-Tractor","Trailer","Semitrailer","Service or Utility Trailer","Private Passenger")</f>
        <v>#N/A</v>
      </c>
      <c r="FZ3" s="52" t="e">
        <f>CHOOSE(MATCH(TRUE, Input!FZ7:FZ12, 0),"Truck", "Truck-Tractor","Trailer","Semitrailer","Service or Utility Trailer","Private Passenger")</f>
        <v>#N/A</v>
      </c>
      <c r="GA3" s="52" t="e">
        <f>CHOOSE(MATCH(TRUE, Input!GA7:GA12, 0),"Truck", "Truck-Tractor","Trailer","Semitrailer","Service or Utility Trailer","Private Passenger")</f>
        <v>#N/A</v>
      </c>
      <c r="GB3" s="52" t="e">
        <f>CHOOSE(MATCH(TRUE, Input!GB7:GB12, 0),"Truck", "Truck-Tractor","Trailer","Semitrailer","Service or Utility Trailer","Private Passenger")</f>
        <v>#N/A</v>
      </c>
      <c r="GC3" s="52" t="e">
        <f>CHOOSE(MATCH(TRUE, Input!GC7:GC12, 0),"Truck", "Truck-Tractor","Trailer","Semitrailer","Service or Utility Trailer","Private Passenger")</f>
        <v>#N/A</v>
      </c>
      <c r="GD3" s="52" t="e">
        <f>CHOOSE(MATCH(TRUE, Input!GD7:GD12, 0),"Truck", "Truck-Tractor","Trailer","Semitrailer","Service or Utility Trailer","Private Passenger")</f>
        <v>#N/A</v>
      </c>
      <c r="GE3" s="52" t="e">
        <f>CHOOSE(MATCH(TRUE, Input!GE7:GE12, 0),"Truck", "Truck-Tractor","Trailer","Semitrailer","Service or Utility Trailer","Private Passenger")</f>
        <v>#N/A</v>
      </c>
      <c r="GF3" s="52" t="e">
        <f>CHOOSE(MATCH(TRUE, Input!GF7:GF12, 0),"Truck", "Truck-Tractor","Trailer","Semitrailer","Service or Utility Trailer","Private Passenger")</f>
        <v>#N/A</v>
      </c>
      <c r="GG3" s="52" t="e">
        <f>CHOOSE(MATCH(TRUE, Input!GG7:GG12, 0),"Truck", "Truck-Tractor","Trailer","Semitrailer","Service or Utility Trailer","Private Passenger")</f>
        <v>#N/A</v>
      </c>
      <c r="GH3" s="52" t="e">
        <f>CHOOSE(MATCH(TRUE, Input!GH7:GH12, 0),"Truck", "Truck-Tractor","Trailer","Semitrailer","Service or Utility Trailer","Private Passenger")</f>
        <v>#N/A</v>
      </c>
      <c r="GI3" s="52" t="e">
        <f>CHOOSE(MATCH(TRUE, Input!GI7:GI12, 0),"Truck", "Truck-Tractor","Trailer","Semitrailer","Service or Utility Trailer","Private Passenger")</f>
        <v>#N/A</v>
      </c>
      <c r="GJ3" s="52" t="e">
        <f>CHOOSE(MATCH(TRUE, Input!GJ7:GJ12, 0),"Truck", "Truck-Tractor","Trailer","Semitrailer","Service or Utility Trailer","Private Passenger")</f>
        <v>#N/A</v>
      </c>
      <c r="GK3" s="52" t="e">
        <f>CHOOSE(MATCH(TRUE, Input!GK7:GK12, 0),"Truck", "Truck-Tractor","Trailer","Semitrailer","Service or Utility Trailer","Private Passenger")</f>
        <v>#N/A</v>
      </c>
      <c r="GL3" s="52" t="e">
        <f>CHOOSE(MATCH(TRUE, Input!GL7:GL12, 0),"Truck", "Truck-Tractor","Trailer","Semitrailer","Service or Utility Trailer","Private Passenger")</f>
        <v>#N/A</v>
      </c>
      <c r="GM3" s="52" t="e">
        <f>CHOOSE(MATCH(TRUE, Input!GM7:GM12, 0),"Truck", "Truck-Tractor","Trailer","Semitrailer","Service or Utility Trailer","Private Passenger")</f>
        <v>#N/A</v>
      </c>
      <c r="GN3" s="52" t="e">
        <f>CHOOSE(MATCH(TRUE, Input!GN7:GN12, 0),"Truck", "Truck-Tractor","Trailer","Semitrailer","Service or Utility Trailer","Private Passenger")</f>
        <v>#N/A</v>
      </c>
      <c r="GO3" s="52" t="e">
        <f>CHOOSE(MATCH(TRUE, Input!GO7:GO12, 0),"Truck", "Truck-Tractor","Trailer","Semitrailer","Service or Utility Trailer","Private Passenger")</f>
        <v>#N/A</v>
      </c>
      <c r="GP3" s="52" t="e">
        <f>CHOOSE(MATCH(TRUE, Input!GP7:GP12, 0),"Truck", "Truck-Tractor","Trailer","Semitrailer","Service or Utility Trailer","Private Passenger")</f>
        <v>#N/A</v>
      </c>
      <c r="GQ3" s="52" t="e">
        <f>CHOOSE(MATCH(TRUE, Input!GQ7:GQ12, 0),"Truck", "Truck-Tractor","Trailer","Semitrailer","Service or Utility Trailer","Private Passenger")</f>
        <v>#N/A</v>
      </c>
      <c r="GR3" s="52" t="e">
        <f>CHOOSE(MATCH(TRUE, Input!GR7:GR12, 0),"Truck", "Truck-Tractor","Trailer","Semitrailer","Service or Utility Trailer","Private Passenger")</f>
        <v>#N/A</v>
      </c>
      <c r="GS3" s="52" t="e">
        <f>CHOOSE(MATCH(TRUE, Input!GS7:GS12, 0),"Truck", "Truck-Tractor","Trailer","Semitrailer","Service or Utility Trailer","Private Passenger")</f>
        <v>#N/A</v>
      </c>
      <c r="GT3" s="52" t="e">
        <f>CHOOSE(MATCH(TRUE, Input!GT7:GT12, 0),"Truck", "Truck-Tractor","Trailer","Semitrailer","Service or Utility Trailer","Private Passenger")</f>
        <v>#N/A</v>
      </c>
    </row>
    <row r="4" spans="1:202">
      <c r="A4" s="440" t="s">
        <v>8149</v>
      </c>
      <c r="B4" s="440"/>
      <c r="C4" s="52" t="e">
        <f t="array" ref="C4">IF(OR(C3=$A$30:$A$32),"Trailer",IF(OR(C3=$A$28:$A$29),"Truck","PPT"))</f>
        <v>#N/A</v>
      </c>
      <c r="D4" s="52" t="e">
        <f t="array" ref="D4">IF(OR(D3=$A$30:$A$32),"Trailer",IF(OR(D3=$A$28:$A$29),"Truck","PPT"))</f>
        <v>#N/A</v>
      </c>
      <c r="E4" s="52" t="e">
        <f t="array" ref="E4">IF(OR(E3=$A$30:$A$32),"Trailer",IF(OR(E3=$A$28:$A$29),"Truck","PPT"))</f>
        <v>#N/A</v>
      </c>
      <c r="F4" s="52" t="e">
        <f t="array" ref="F4">IF(OR(F3=$A$30:$A$32),"Trailer",IF(OR(F3=$A$28:$A$29),"Truck","PPT"))</f>
        <v>#N/A</v>
      </c>
      <c r="G4" s="52" t="e">
        <f t="array" ref="G4">IF(OR(G3=$A$30:$A$32),"Trailer",IF(OR(G3=$A$28:$A$29),"Truck","PPT"))</f>
        <v>#N/A</v>
      </c>
      <c r="H4" s="52" t="e">
        <f t="array" ref="H4">IF(OR(H3=$A$30:$A$32),"Trailer",IF(OR(H3=$A$28:$A$29),"Truck","PPT"))</f>
        <v>#N/A</v>
      </c>
      <c r="I4" s="52" t="e">
        <f t="array" ref="I4">IF(OR(I3=$A$30:$A$32),"Trailer",IF(OR(I3=$A$28:$A$29),"Truck","PPT"))</f>
        <v>#N/A</v>
      </c>
      <c r="J4" s="52" t="e">
        <f t="array" ref="J4">IF(OR(J3=$A$30:$A$32),"Trailer",IF(OR(J3=$A$28:$A$29),"Truck","PPT"))</f>
        <v>#N/A</v>
      </c>
      <c r="K4" s="52" t="e">
        <f t="array" ref="K4">IF(OR(K3=$A$30:$A$32),"Trailer",IF(OR(K3=$A$28:$A$29),"Truck","PPT"))</f>
        <v>#N/A</v>
      </c>
      <c r="L4" s="52" t="e">
        <f t="array" ref="L4">IF(OR(L3=$A$30:$A$32),"Trailer",IF(OR(L3=$A$28:$A$29),"Truck","PPT"))</f>
        <v>#N/A</v>
      </c>
      <c r="M4" s="52" t="e">
        <f t="array" ref="M4">IF(OR(M3=$A$30:$A$32),"Trailer",IF(OR(M3=$A$28:$A$29),"Truck","PPT"))</f>
        <v>#N/A</v>
      </c>
      <c r="N4" s="52" t="e">
        <f t="array" ref="N4">IF(OR(N3=$A$30:$A$32),"Trailer",IF(OR(N3=$A$28:$A$29),"Truck","PPT"))</f>
        <v>#N/A</v>
      </c>
      <c r="O4" s="52" t="e">
        <f t="array" ref="O4">IF(OR(O3=$A$30:$A$32),"Trailer",IF(OR(O3=$A$28:$A$29),"Truck","PPT"))</f>
        <v>#N/A</v>
      </c>
      <c r="P4" s="52" t="e">
        <f t="array" ref="P4">IF(OR(P3=$A$30:$A$32),"Trailer",IF(OR(P3=$A$28:$A$29),"Truck","PPT"))</f>
        <v>#N/A</v>
      </c>
      <c r="Q4" s="52" t="e">
        <f t="array" ref="Q4">IF(OR(Q3=$A$30:$A$32),"Trailer",IF(OR(Q3=$A$28:$A$29),"Truck","PPT"))</f>
        <v>#N/A</v>
      </c>
      <c r="R4" s="52" t="e">
        <f t="array" ref="R4">IF(OR(R3=$A$30:$A$32),"Trailer",IF(OR(R3=$A$28:$A$29),"Truck","PPT"))</f>
        <v>#N/A</v>
      </c>
      <c r="S4" s="52" t="e">
        <f t="array" ref="S4">IF(OR(S3=$A$30:$A$32),"Trailer",IF(OR(S3=$A$28:$A$29),"Truck","PPT"))</f>
        <v>#N/A</v>
      </c>
      <c r="T4" s="52" t="e">
        <f t="array" ref="T4">IF(OR(T3=$A$30:$A$32),"Trailer",IF(OR(T3=$A$28:$A$29),"Truck","PPT"))</f>
        <v>#N/A</v>
      </c>
      <c r="U4" s="52" t="e">
        <f t="array" ref="U4">IF(OR(U3=$A$30:$A$32),"Trailer",IF(OR(U3=$A$28:$A$29),"Truck","PPT"))</f>
        <v>#N/A</v>
      </c>
      <c r="V4" s="52" t="e">
        <f t="array" ref="V4">IF(OR(V3=$A$30:$A$32),"Trailer",IF(OR(V3=$A$28:$A$29),"Truck","PPT"))</f>
        <v>#N/A</v>
      </c>
      <c r="W4" s="52" t="e">
        <f t="array" ref="W4">IF(OR(W3=$A$30:$A$32),"Trailer",IF(OR(W3=$A$28:$A$29),"Truck","PPT"))</f>
        <v>#N/A</v>
      </c>
      <c r="X4" s="52" t="e">
        <f t="array" ref="X4">IF(OR(X3=$A$30:$A$32),"Trailer",IF(OR(X3=$A$28:$A$29),"Truck","PPT"))</f>
        <v>#N/A</v>
      </c>
      <c r="Y4" s="52" t="e">
        <f t="array" ref="Y4">IF(OR(Y3=$A$30:$A$32),"Trailer",IF(OR(Y3=$A$28:$A$29),"Truck","PPT"))</f>
        <v>#N/A</v>
      </c>
      <c r="Z4" s="52" t="e">
        <f t="array" ref="Z4">IF(OR(Z3=$A$30:$A$32),"Trailer",IF(OR(Z3=$A$28:$A$29),"Truck","PPT"))</f>
        <v>#N/A</v>
      </c>
      <c r="AA4" s="52" t="e">
        <f t="array" ref="AA4">IF(OR(AA3=$A$30:$A$32),"Trailer",IF(OR(AA3=$A$28:$A$29),"Truck","PPT"))</f>
        <v>#N/A</v>
      </c>
      <c r="AB4" s="52" t="e">
        <f t="array" ref="AB4">IF(OR(AB3=$A$30:$A$32),"Trailer",IF(OR(AB3=$A$28:$A$29),"Truck","PPT"))</f>
        <v>#N/A</v>
      </c>
      <c r="AC4" s="52" t="e">
        <f t="array" ref="AC4">IF(OR(AC3=$A$30:$A$32),"Trailer",IF(OR(AC3=$A$28:$A$29),"Truck","PPT"))</f>
        <v>#N/A</v>
      </c>
      <c r="AD4" s="52" t="e">
        <f t="array" ref="AD4">IF(OR(AD3=$A$30:$A$32),"Trailer",IF(OR(AD3=$A$28:$A$29),"Truck","PPT"))</f>
        <v>#N/A</v>
      </c>
      <c r="AE4" s="52" t="e">
        <f t="array" ref="AE4">IF(OR(AE3=$A$30:$A$32),"Trailer",IF(OR(AE3=$A$28:$A$29),"Truck","PPT"))</f>
        <v>#N/A</v>
      </c>
      <c r="AF4" s="52" t="e">
        <f t="array" ref="AF4">IF(OR(AF3=$A$30:$A$32),"Trailer",IF(OR(AF3=$A$28:$A$29),"Truck","PPT"))</f>
        <v>#N/A</v>
      </c>
      <c r="AG4" s="52" t="e">
        <f t="array" ref="AG4">IF(OR(AG3=$A$30:$A$32),"Trailer",IF(OR(AG3=$A$28:$A$29),"Truck","PPT"))</f>
        <v>#N/A</v>
      </c>
      <c r="AH4" s="52" t="e">
        <f t="array" ref="AH4">IF(OR(AH3=$A$30:$A$32),"Trailer",IF(OR(AH3=$A$28:$A$29),"Truck","PPT"))</f>
        <v>#N/A</v>
      </c>
      <c r="AI4" s="52" t="e">
        <f t="array" ref="AI4">IF(OR(AI3=$A$30:$A$32),"Trailer",IF(OR(AI3=$A$28:$A$29),"Truck","PPT"))</f>
        <v>#N/A</v>
      </c>
      <c r="AJ4" s="52" t="e">
        <f t="array" ref="AJ4">IF(OR(AJ3=$A$30:$A$32),"Trailer",IF(OR(AJ3=$A$28:$A$29),"Truck","PPT"))</f>
        <v>#N/A</v>
      </c>
      <c r="AK4" s="52" t="e">
        <f t="array" ref="AK4">IF(OR(AK3=$A$30:$A$32),"Trailer",IF(OR(AK3=$A$28:$A$29),"Truck","PPT"))</f>
        <v>#N/A</v>
      </c>
      <c r="AL4" s="52" t="e">
        <f t="array" ref="AL4">IF(OR(AL3=$A$30:$A$32),"Trailer",IF(OR(AL3=$A$28:$A$29),"Truck","PPT"))</f>
        <v>#N/A</v>
      </c>
      <c r="AM4" s="52" t="e">
        <f t="array" ref="AM4">IF(OR(AM3=$A$30:$A$32),"Trailer",IF(OR(AM3=$A$28:$A$29),"Truck","PPT"))</f>
        <v>#N/A</v>
      </c>
      <c r="AN4" s="52" t="e">
        <f t="array" ref="AN4">IF(OR(AN3=$A$30:$A$32),"Trailer",IF(OR(AN3=$A$28:$A$29),"Truck","PPT"))</f>
        <v>#N/A</v>
      </c>
      <c r="AO4" s="52" t="e">
        <f t="array" ref="AO4">IF(OR(AO3=$A$30:$A$32),"Trailer",IF(OR(AO3=$A$28:$A$29),"Truck","PPT"))</f>
        <v>#N/A</v>
      </c>
      <c r="AP4" s="52" t="e">
        <f t="array" ref="AP4">IF(OR(AP3=$A$30:$A$32),"Trailer",IF(OR(AP3=$A$28:$A$29),"Truck","PPT"))</f>
        <v>#N/A</v>
      </c>
      <c r="AQ4" s="52" t="e">
        <f t="array" ref="AQ4">IF(OR(AQ3=$A$30:$A$32),"Trailer",IF(OR(AQ3=$A$28:$A$29),"Truck","PPT"))</f>
        <v>#N/A</v>
      </c>
      <c r="AR4" s="52" t="e">
        <f t="array" ref="AR4">IF(OR(AR3=$A$30:$A$32),"Trailer",IF(OR(AR3=$A$28:$A$29),"Truck","PPT"))</f>
        <v>#N/A</v>
      </c>
      <c r="AS4" s="52" t="e">
        <f t="array" ref="AS4">IF(OR(AS3=$A$30:$A$32),"Trailer",IF(OR(AS3=$A$28:$A$29),"Truck","PPT"))</f>
        <v>#N/A</v>
      </c>
      <c r="AT4" s="52" t="e">
        <f t="array" ref="AT4">IF(OR(AT3=$A$30:$A$32),"Trailer",IF(OR(AT3=$A$28:$A$29),"Truck","PPT"))</f>
        <v>#N/A</v>
      </c>
      <c r="AU4" s="52" t="e">
        <f t="array" ref="AU4">IF(OR(AU3=$A$30:$A$32),"Trailer",IF(OR(AU3=$A$28:$A$29),"Truck","PPT"))</f>
        <v>#N/A</v>
      </c>
      <c r="AV4" s="52" t="e">
        <f t="array" ref="AV4">IF(OR(AV3=$A$30:$A$32),"Trailer",IF(OR(AV3=$A$28:$A$29),"Truck","PPT"))</f>
        <v>#N/A</v>
      </c>
      <c r="AW4" s="52" t="e">
        <f t="array" ref="AW4">IF(OR(AW3=$A$30:$A$32),"Trailer",IF(OR(AW3=$A$28:$A$29),"Truck","PPT"))</f>
        <v>#N/A</v>
      </c>
      <c r="AX4" s="52" t="e">
        <f t="array" ref="AX4">IF(OR(AX3=$A$30:$A$32),"Trailer",IF(OR(AX3=$A$28:$A$29),"Truck","PPT"))</f>
        <v>#N/A</v>
      </c>
      <c r="AY4" s="52" t="e">
        <f t="array" ref="AY4">IF(OR(AY3=$A$30:$A$32),"Trailer",IF(OR(AY3=$A$28:$A$29),"Truck","PPT"))</f>
        <v>#N/A</v>
      </c>
      <c r="AZ4" s="52" t="e">
        <f t="array" ref="AZ4">IF(OR(AZ3=$A$30:$A$32),"Trailer",IF(OR(AZ3=$A$28:$A$29),"Truck","PPT"))</f>
        <v>#N/A</v>
      </c>
      <c r="BA4" s="52" t="e">
        <f t="array" ref="BA4">IF(OR(BA3=$A$30:$A$32),"Trailer",IF(OR(BA3=$A$28:$A$29),"Truck","PPT"))</f>
        <v>#N/A</v>
      </c>
      <c r="BB4" s="52" t="e">
        <f t="array" ref="BB4">IF(OR(BB3=$A$30:$A$32),"Trailer",IF(OR(BB3=$A$28:$A$29),"Truck","PPT"))</f>
        <v>#N/A</v>
      </c>
      <c r="BC4" s="52" t="e">
        <f t="array" ref="BC4">IF(OR(BC3=$A$30:$A$32),"Trailer",IF(OR(BC3=$A$28:$A$29),"Truck","PPT"))</f>
        <v>#N/A</v>
      </c>
      <c r="BD4" s="52" t="e">
        <f t="array" ref="BD4">IF(OR(BD3=$A$30:$A$32),"Trailer",IF(OR(BD3=$A$28:$A$29),"Truck","PPT"))</f>
        <v>#N/A</v>
      </c>
      <c r="BE4" s="52" t="e">
        <f t="array" ref="BE4">IF(OR(BE3=$A$30:$A$32),"Trailer",IF(OR(BE3=$A$28:$A$29),"Truck","PPT"))</f>
        <v>#N/A</v>
      </c>
      <c r="BF4" s="52" t="e">
        <f t="array" ref="BF4">IF(OR(BF3=$A$30:$A$32),"Trailer",IF(OR(BF3=$A$28:$A$29),"Truck","PPT"))</f>
        <v>#N/A</v>
      </c>
      <c r="BG4" s="52" t="e">
        <f t="array" ref="BG4">IF(OR(BG3=$A$30:$A$32),"Trailer",IF(OR(BG3=$A$28:$A$29),"Truck","PPT"))</f>
        <v>#N/A</v>
      </c>
      <c r="BH4" s="52" t="e">
        <f t="array" ref="BH4">IF(OR(BH3=$A$30:$A$32),"Trailer",IF(OR(BH3=$A$28:$A$29),"Truck","PPT"))</f>
        <v>#N/A</v>
      </c>
      <c r="BI4" s="52" t="e">
        <f t="array" ref="BI4">IF(OR(BI3=$A$30:$A$32),"Trailer",IF(OR(BI3=$A$28:$A$29),"Truck","PPT"))</f>
        <v>#N/A</v>
      </c>
      <c r="BJ4" s="52" t="e">
        <f t="array" ref="BJ4">IF(OR(BJ3=$A$30:$A$32),"Trailer",IF(OR(BJ3=$A$28:$A$29),"Truck","PPT"))</f>
        <v>#N/A</v>
      </c>
      <c r="BK4" s="52" t="e">
        <f t="array" ref="BK4">IF(OR(BK3=$A$30:$A$32),"Trailer",IF(OR(BK3=$A$28:$A$29),"Truck","PPT"))</f>
        <v>#N/A</v>
      </c>
      <c r="BL4" s="52" t="e">
        <f t="array" ref="BL4">IF(OR(BL3=$A$30:$A$32),"Trailer",IF(OR(BL3=$A$28:$A$29),"Truck","PPT"))</f>
        <v>#N/A</v>
      </c>
      <c r="BM4" s="52" t="e">
        <f t="array" ref="BM4">IF(OR(BM3=$A$30:$A$32),"Trailer",IF(OR(BM3=$A$28:$A$29),"Truck","PPT"))</f>
        <v>#N/A</v>
      </c>
      <c r="BN4" s="52" t="e">
        <f t="array" ref="BN4">IF(OR(BN3=$A$30:$A$32),"Trailer",IF(OR(BN3=$A$28:$A$29),"Truck","PPT"))</f>
        <v>#N/A</v>
      </c>
      <c r="BO4" s="52" t="e">
        <f t="array" ref="BO4">IF(OR(BO3=$A$30:$A$32),"Trailer",IF(OR(BO3=$A$28:$A$29),"Truck","PPT"))</f>
        <v>#N/A</v>
      </c>
      <c r="BP4" s="52" t="e">
        <f t="array" ref="BP4">IF(OR(BP3=$A$30:$A$32),"Trailer",IF(OR(BP3=$A$28:$A$29),"Truck","PPT"))</f>
        <v>#N/A</v>
      </c>
      <c r="BQ4" s="52" t="e">
        <f t="array" ref="BQ4">IF(OR(BQ3=$A$30:$A$32),"Trailer",IF(OR(BQ3=$A$28:$A$29),"Truck","PPT"))</f>
        <v>#N/A</v>
      </c>
      <c r="BR4" s="52" t="e">
        <f t="array" ref="BR4">IF(OR(BR3=$A$30:$A$32),"Trailer",IF(OR(BR3=$A$28:$A$29),"Truck","PPT"))</f>
        <v>#N/A</v>
      </c>
      <c r="BS4" s="52" t="e">
        <f t="array" ref="BS4">IF(OR(BS3=$A$30:$A$32),"Trailer",IF(OR(BS3=$A$28:$A$29),"Truck","PPT"))</f>
        <v>#N/A</v>
      </c>
      <c r="BT4" s="52" t="e">
        <f t="array" ref="BT4">IF(OR(BT3=$A$30:$A$32),"Trailer",IF(OR(BT3=$A$28:$A$29),"Truck","PPT"))</f>
        <v>#N/A</v>
      </c>
      <c r="BU4" s="52" t="e">
        <f t="array" ref="BU4">IF(OR(BU3=$A$30:$A$32),"Trailer",IF(OR(BU3=$A$28:$A$29),"Truck","PPT"))</f>
        <v>#N/A</v>
      </c>
      <c r="BV4" s="52" t="e">
        <f t="array" ref="BV4">IF(OR(BV3=$A$30:$A$32),"Trailer",IF(OR(BV3=$A$28:$A$29),"Truck","PPT"))</f>
        <v>#N/A</v>
      </c>
      <c r="BW4" s="52" t="e">
        <f t="array" ref="BW4">IF(OR(BW3=$A$30:$A$32),"Trailer",IF(OR(BW3=$A$28:$A$29),"Truck","PPT"))</f>
        <v>#N/A</v>
      </c>
      <c r="BX4" s="52" t="e">
        <f t="array" ref="BX4">IF(OR(BX3=$A$30:$A$32),"Trailer",IF(OR(BX3=$A$28:$A$29),"Truck","PPT"))</f>
        <v>#N/A</v>
      </c>
      <c r="BY4" s="52" t="e">
        <f t="array" ref="BY4">IF(OR(BY3=$A$30:$A$32),"Trailer",IF(OR(BY3=$A$28:$A$29),"Truck","PPT"))</f>
        <v>#N/A</v>
      </c>
      <c r="BZ4" s="52" t="e">
        <f t="array" ref="BZ4">IF(OR(BZ3=$A$30:$A$32),"Trailer",IF(OR(BZ3=$A$28:$A$29),"Truck","PPT"))</f>
        <v>#N/A</v>
      </c>
      <c r="CA4" s="52" t="e">
        <f t="array" ref="CA4">IF(OR(CA3=$A$30:$A$32),"Trailer",IF(OR(CA3=$A$28:$A$29),"Truck","PPT"))</f>
        <v>#N/A</v>
      </c>
      <c r="CB4" s="52" t="e">
        <f t="array" ref="CB4">IF(OR(CB3=$A$30:$A$32),"Trailer",IF(OR(CB3=$A$28:$A$29),"Truck","PPT"))</f>
        <v>#N/A</v>
      </c>
      <c r="CC4" s="52" t="e">
        <f t="array" ref="CC4">IF(OR(CC3=$A$30:$A$32),"Trailer",IF(OR(CC3=$A$28:$A$29),"Truck","PPT"))</f>
        <v>#N/A</v>
      </c>
      <c r="CD4" s="52" t="e">
        <f t="array" ref="CD4">IF(OR(CD3=$A$30:$A$32),"Trailer",IF(OR(CD3=$A$28:$A$29),"Truck","PPT"))</f>
        <v>#N/A</v>
      </c>
      <c r="CE4" s="52" t="e">
        <f t="array" ref="CE4">IF(OR(CE3=$A$30:$A$32),"Trailer",IF(OR(CE3=$A$28:$A$29),"Truck","PPT"))</f>
        <v>#N/A</v>
      </c>
      <c r="CF4" s="52" t="e">
        <f t="array" ref="CF4">IF(OR(CF3=$A$30:$A$32),"Trailer",IF(OR(CF3=$A$28:$A$29),"Truck","PPT"))</f>
        <v>#N/A</v>
      </c>
      <c r="CG4" s="52" t="e">
        <f t="array" ref="CG4">IF(OR(CG3=$A$30:$A$32),"Trailer",IF(OR(CG3=$A$28:$A$29),"Truck","PPT"))</f>
        <v>#N/A</v>
      </c>
      <c r="CH4" s="52" t="e">
        <f t="array" ref="CH4">IF(OR(CH3=$A$30:$A$32),"Trailer",IF(OR(CH3=$A$28:$A$29),"Truck","PPT"))</f>
        <v>#N/A</v>
      </c>
      <c r="CI4" s="52" t="e">
        <f t="array" ref="CI4">IF(OR(CI3=$A$30:$A$32),"Trailer",IF(OR(CI3=$A$28:$A$29),"Truck","PPT"))</f>
        <v>#N/A</v>
      </c>
      <c r="CJ4" s="52" t="e">
        <f t="array" ref="CJ4">IF(OR(CJ3=$A$30:$A$32),"Trailer",IF(OR(CJ3=$A$28:$A$29),"Truck","PPT"))</f>
        <v>#N/A</v>
      </c>
      <c r="CK4" s="52" t="e">
        <f t="array" ref="CK4">IF(OR(CK3=$A$30:$A$32),"Trailer",IF(OR(CK3=$A$28:$A$29),"Truck","PPT"))</f>
        <v>#N/A</v>
      </c>
      <c r="CL4" s="52" t="e">
        <f t="array" ref="CL4">IF(OR(CL3=$A$30:$A$32),"Trailer",IF(OR(CL3=$A$28:$A$29),"Truck","PPT"))</f>
        <v>#N/A</v>
      </c>
      <c r="CM4" s="52" t="e">
        <f t="array" ref="CM4">IF(OR(CM3=$A$30:$A$32),"Trailer",IF(OR(CM3=$A$28:$A$29),"Truck","PPT"))</f>
        <v>#N/A</v>
      </c>
      <c r="CN4" s="52" t="e">
        <f t="array" ref="CN4">IF(OR(CN3=$A$30:$A$32),"Trailer",IF(OR(CN3=$A$28:$A$29),"Truck","PPT"))</f>
        <v>#N/A</v>
      </c>
      <c r="CO4" s="52" t="e">
        <f t="array" ref="CO4">IF(OR(CO3=$A$30:$A$32),"Trailer",IF(OR(CO3=$A$28:$A$29),"Truck","PPT"))</f>
        <v>#N/A</v>
      </c>
      <c r="CP4" s="52" t="e">
        <f t="array" ref="CP4">IF(OR(CP3=$A$30:$A$32),"Trailer",IF(OR(CP3=$A$28:$A$29),"Truck","PPT"))</f>
        <v>#N/A</v>
      </c>
      <c r="CQ4" s="52" t="e">
        <f t="array" ref="CQ4">IF(OR(CQ3=$A$30:$A$32),"Trailer",IF(OR(CQ3=$A$28:$A$29),"Truck","PPT"))</f>
        <v>#N/A</v>
      </c>
      <c r="CR4" s="52" t="e">
        <f t="array" ref="CR4">IF(OR(CR3=$A$30:$A$32),"Trailer",IF(OR(CR3=$A$28:$A$29),"Truck","PPT"))</f>
        <v>#N/A</v>
      </c>
      <c r="CS4" s="52" t="e">
        <f t="array" ref="CS4">IF(OR(CS3=$A$30:$A$32),"Trailer",IF(OR(CS3=$A$28:$A$29),"Truck","PPT"))</f>
        <v>#N/A</v>
      </c>
      <c r="CT4" s="52" t="e">
        <f t="array" ref="CT4">IF(OR(CT3=$A$30:$A$32),"Trailer",IF(OR(CT3=$A$28:$A$29),"Truck","PPT"))</f>
        <v>#N/A</v>
      </c>
      <c r="CU4" s="52" t="e">
        <f t="array" ref="CU4">IF(OR(CU3=$A$30:$A$32),"Trailer",IF(OR(CU3=$A$28:$A$29),"Truck","PPT"))</f>
        <v>#N/A</v>
      </c>
      <c r="CV4" s="52" t="e">
        <f t="array" ref="CV4">IF(OR(CV3=$A$30:$A$32),"Trailer",IF(OR(CV3=$A$28:$A$29),"Truck","PPT"))</f>
        <v>#N/A</v>
      </c>
      <c r="CW4" s="52" t="e">
        <f t="array" ref="CW4">IF(OR(CW3=$A$30:$A$32),"Trailer",IF(OR(CW3=$A$28:$A$29),"Truck","PPT"))</f>
        <v>#N/A</v>
      </c>
      <c r="CX4" s="52" t="e">
        <f t="array" ref="CX4">IF(OR(CX3=$A$30:$A$32),"Trailer",IF(OR(CX3=$A$28:$A$29),"Truck","PPT"))</f>
        <v>#N/A</v>
      </c>
      <c r="CY4" s="52" t="e">
        <f t="array" ref="CY4">IF(OR(CY3=$A$30:$A$32),"Trailer",IF(OR(CY3=$A$28:$A$29),"Truck","PPT"))</f>
        <v>#N/A</v>
      </c>
      <c r="CZ4" s="52" t="e">
        <f t="array" ref="CZ4">IF(OR(CZ3=$A$30:$A$32),"Trailer",IF(OR(CZ3=$A$28:$A$29),"Truck","PPT"))</f>
        <v>#N/A</v>
      </c>
      <c r="DA4" s="52" t="e">
        <f t="array" ref="DA4">IF(OR(DA3=$A$30:$A$32),"Trailer",IF(OR(DA3=$A$28:$A$29),"Truck","PPT"))</f>
        <v>#N/A</v>
      </c>
      <c r="DB4" s="52" t="e">
        <f t="array" ref="DB4">IF(OR(DB3=$A$30:$A$32),"Trailer",IF(OR(DB3=$A$28:$A$29),"Truck","PPT"))</f>
        <v>#N/A</v>
      </c>
      <c r="DC4" s="52" t="e">
        <f t="array" ref="DC4">IF(OR(DC3=$A$30:$A$32),"Trailer",IF(OR(DC3=$A$28:$A$29),"Truck","PPT"))</f>
        <v>#N/A</v>
      </c>
      <c r="DD4" s="52" t="e">
        <f t="array" ref="DD4">IF(OR(DD3=$A$30:$A$32),"Trailer",IF(OR(DD3=$A$28:$A$29),"Truck","PPT"))</f>
        <v>#N/A</v>
      </c>
      <c r="DE4" s="52" t="e">
        <f t="array" ref="DE4">IF(OR(DE3=$A$30:$A$32),"Trailer",IF(OR(DE3=$A$28:$A$29),"Truck","PPT"))</f>
        <v>#N/A</v>
      </c>
      <c r="DF4" s="52" t="e">
        <f t="array" ref="DF4">IF(OR(DF3=$A$30:$A$32),"Trailer",IF(OR(DF3=$A$28:$A$29),"Truck","PPT"))</f>
        <v>#N/A</v>
      </c>
      <c r="DG4" s="52" t="e">
        <f t="array" ref="DG4">IF(OR(DG3=$A$30:$A$32),"Trailer",IF(OR(DG3=$A$28:$A$29),"Truck","PPT"))</f>
        <v>#N/A</v>
      </c>
      <c r="DH4" s="52" t="e">
        <f t="array" ref="DH4">IF(OR(DH3=$A$30:$A$32),"Trailer",IF(OR(DH3=$A$28:$A$29),"Truck","PPT"))</f>
        <v>#N/A</v>
      </c>
      <c r="DI4" s="52" t="e">
        <f t="array" ref="DI4">IF(OR(DI3=$A$30:$A$32),"Trailer",IF(OR(DI3=$A$28:$A$29),"Truck","PPT"))</f>
        <v>#N/A</v>
      </c>
      <c r="DJ4" s="52" t="e">
        <f t="array" ref="DJ4">IF(OR(DJ3=$A$30:$A$32),"Trailer",IF(OR(DJ3=$A$28:$A$29),"Truck","PPT"))</f>
        <v>#N/A</v>
      </c>
      <c r="DK4" s="52" t="e">
        <f t="array" ref="DK4">IF(OR(DK3=$A$30:$A$32),"Trailer",IF(OR(DK3=$A$28:$A$29),"Truck","PPT"))</f>
        <v>#N/A</v>
      </c>
      <c r="DL4" s="52" t="e">
        <f t="array" ref="DL4">IF(OR(DL3=$A$30:$A$32),"Trailer",IF(OR(DL3=$A$28:$A$29),"Truck","PPT"))</f>
        <v>#N/A</v>
      </c>
      <c r="DM4" s="52" t="e">
        <f t="array" ref="DM4">IF(OR(DM3=$A$30:$A$32),"Trailer",IF(OR(DM3=$A$28:$A$29),"Truck","PPT"))</f>
        <v>#N/A</v>
      </c>
      <c r="DN4" s="52" t="e">
        <f t="array" ref="DN4">IF(OR(DN3=$A$30:$A$32),"Trailer",IF(OR(DN3=$A$28:$A$29),"Truck","PPT"))</f>
        <v>#N/A</v>
      </c>
      <c r="DO4" s="52" t="e">
        <f t="array" ref="DO4">IF(OR(DO3=$A$30:$A$32),"Trailer",IF(OR(DO3=$A$28:$A$29),"Truck","PPT"))</f>
        <v>#N/A</v>
      </c>
      <c r="DP4" s="52" t="e">
        <f t="array" ref="DP4">IF(OR(DP3=$A$30:$A$32),"Trailer",IF(OR(DP3=$A$28:$A$29),"Truck","PPT"))</f>
        <v>#N/A</v>
      </c>
      <c r="DQ4" s="52" t="e">
        <f t="array" ref="DQ4">IF(OR(DQ3=$A$30:$A$32),"Trailer",IF(OR(DQ3=$A$28:$A$29),"Truck","PPT"))</f>
        <v>#N/A</v>
      </c>
      <c r="DR4" s="52" t="e">
        <f t="array" ref="DR4">IF(OR(DR3=$A$30:$A$32),"Trailer",IF(OR(DR3=$A$28:$A$29),"Truck","PPT"))</f>
        <v>#N/A</v>
      </c>
      <c r="DS4" s="52" t="e">
        <f t="array" ref="DS4">IF(OR(DS3=$A$30:$A$32),"Trailer",IF(OR(DS3=$A$28:$A$29),"Truck","PPT"))</f>
        <v>#N/A</v>
      </c>
      <c r="DT4" s="52" t="e">
        <f t="array" ref="DT4">IF(OR(DT3=$A$30:$A$32),"Trailer",IF(OR(DT3=$A$28:$A$29),"Truck","PPT"))</f>
        <v>#N/A</v>
      </c>
      <c r="DU4" s="52" t="e">
        <f t="array" ref="DU4">IF(OR(DU3=$A$30:$A$32),"Trailer",IF(OR(DU3=$A$28:$A$29),"Truck","PPT"))</f>
        <v>#N/A</v>
      </c>
      <c r="DV4" s="52" t="e">
        <f t="array" ref="DV4">IF(OR(DV3=$A$30:$A$32),"Trailer",IF(OR(DV3=$A$28:$A$29),"Truck","PPT"))</f>
        <v>#N/A</v>
      </c>
      <c r="DW4" s="52" t="e">
        <f t="array" ref="DW4">IF(OR(DW3=$A$30:$A$32),"Trailer",IF(OR(DW3=$A$28:$A$29),"Truck","PPT"))</f>
        <v>#N/A</v>
      </c>
      <c r="DX4" s="52" t="e">
        <f t="array" ref="DX4">IF(OR(DX3=$A$30:$A$32),"Trailer",IF(OR(DX3=$A$28:$A$29),"Truck","PPT"))</f>
        <v>#N/A</v>
      </c>
      <c r="DY4" s="52" t="e">
        <f t="array" ref="DY4">IF(OR(DY3=$A$30:$A$32),"Trailer",IF(OR(DY3=$A$28:$A$29),"Truck","PPT"))</f>
        <v>#N/A</v>
      </c>
      <c r="DZ4" s="52" t="e">
        <f t="array" ref="DZ4">IF(OR(DZ3=$A$30:$A$32),"Trailer",IF(OR(DZ3=$A$28:$A$29),"Truck","PPT"))</f>
        <v>#N/A</v>
      </c>
      <c r="EA4" s="52" t="e">
        <f t="array" ref="EA4">IF(OR(EA3=$A$30:$A$32),"Trailer",IF(OR(EA3=$A$28:$A$29),"Truck","PPT"))</f>
        <v>#N/A</v>
      </c>
      <c r="EB4" s="52" t="e">
        <f t="array" ref="EB4">IF(OR(EB3=$A$30:$A$32),"Trailer",IF(OR(EB3=$A$28:$A$29),"Truck","PPT"))</f>
        <v>#N/A</v>
      </c>
      <c r="EC4" s="52" t="e">
        <f t="array" ref="EC4">IF(OR(EC3=$A$30:$A$32),"Trailer",IF(OR(EC3=$A$28:$A$29),"Truck","PPT"))</f>
        <v>#N/A</v>
      </c>
      <c r="ED4" s="52" t="e">
        <f t="array" ref="ED4">IF(OR(ED3=$A$30:$A$32),"Trailer",IF(OR(ED3=$A$28:$A$29),"Truck","PPT"))</f>
        <v>#N/A</v>
      </c>
      <c r="EE4" s="52" t="e">
        <f t="array" ref="EE4">IF(OR(EE3=$A$30:$A$32),"Trailer",IF(OR(EE3=$A$28:$A$29),"Truck","PPT"))</f>
        <v>#N/A</v>
      </c>
      <c r="EF4" s="52" t="e">
        <f t="array" ref="EF4">IF(OR(EF3=$A$30:$A$32),"Trailer",IF(OR(EF3=$A$28:$A$29),"Truck","PPT"))</f>
        <v>#N/A</v>
      </c>
      <c r="EG4" s="52" t="e">
        <f t="array" ref="EG4">IF(OR(EG3=$A$30:$A$32),"Trailer",IF(OR(EG3=$A$28:$A$29),"Truck","PPT"))</f>
        <v>#N/A</v>
      </c>
      <c r="EH4" s="52" t="e">
        <f t="array" ref="EH4">IF(OR(EH3=$A$30:$A$32),"Trailer",IF(OR(EH3=$A$28:$A$29),"Truck","PPT"))</f>
        <v>#N/A</v>
      </c>
      <c r="EI4" s="52" t="e">
        <f t="array" ref="EI4">IF(OR(EI3=$A$30:$A$32),"Trailer",IF(OR(EI3=$A$28:$A$29),"Truck","PPT"))</f>
        <v>#N/A</v>
      </c>
      <c r="EJ4" s="52" t="e">
        <f t="array" ref="EJ4">IF(OR(EJ3=$A$30:$A$32),"Trailer",IF(OR(EJ3=$A$28:$A$29),"Truck","PPT"))</f>
        <v>#N/A</v>
      </c>
      <c r="EK4" s="52" t="e">
        <f t="array" ref="EK4">IF(OR(EK3=$A$30:$A$32),"Trailer",IF(OR(EK3=$A$28:$A$29),"Truck","PPT"))</f>
        <v>#N/A</v>
      </c>
      <c r="EL4" s="52" t="e">
        <f t="array" ref="EL4">IF(OR(EL3=$A$30:$A$32),"Trailer",IF(OR(EL3=$A$28:$A$29),"Truck","PPT"))</f>
        <v>#N/A</v>
      </c>
      <c r="EM4" s="52" t="e">
        <f t="array" ref="EM4">IF(OR(EM3=$A$30:$A$32),"Trailer",IF(OR(EM3=$A$28:$A$29),"Truck","PPT"))</f>
        <v>#N/A</v>
      </c>
      <c r="EN4" s="52" t="e">
        <f t="array" ref="EN4">IF(OR(EN3=$A$30:$A$32),"Trailer",IF(OR(EN3=$A$28:$A$29),"Truck","PPT"))</f>
        <v>#N/A</v>
      </c>
      <c r="EO4" s="52" t="e">
        <f t="array" ref="EO4">IF(OR(EO3=$A$30:$A$32),"Trailer",IF(OR(EO3=$A$28:$A$29),"Truck","PPT"))</f>
        <v>#N/A</v>
      </c>
      <c r="EP4" s="52" t="e">
        <f t="array" ref="EP4">IF(OR(EP3=$A$30:$A$32),"Trailer",IF(OR(EP3=$A$28:$A$29),"Truck","PPT"))</f>
        <v>#N/A</v>
      </c>
      <c r="EQ4" s="52" t="e">
        <f t="array" ref="EQ4">IF(OR(EQ3=$A$30:$A$32),"Trailer",IF(OR(EQ3=$A$28:$A$29),"Truck","PPT"))</f>
        <v>#N/A</v>
      </c>
      <c r="ER4" s="52" t="e">
        <f t="array" ref="ER4">IF(OR(ER3=$A$30:$A$32),"Trailer",IF(OR(ER3=$A$28:$A$29),"Truck","PPT"))</f>
        <v>#N/A</v>
      </c>
      <c r="ES4" s="52" t="e">
        <f t="array" ref="ES4">IF(OR(ES3=$A$30:$A$32),"Trailer",IF(OR(ES3=$A$28:$A$29),"Truck","PPT"))</f>
        <v>#N/A</v>
      </c>
      <c r="ET4" s="52" t="e">
        <f t="array" ref="ET4">IF(OR(ET3=$A$30:$A$32),"Trailer",IF(OR(ET3=$A$28:$A$29),"Truck","PPT"))</f>
        <v>#N/A</v>
      </c>
      <c r="EU4" s="52" t="e">
        <f t="array" ref="EU4">IF(OR(EU3=$A$30:$A$32),"Trailer",IF(OR(EU3=$A$28:$A$29),"Truck","PPT"))</f>
        <v>#N/A</v>
      </c>
      <c r="EV4" s="52" t="e">
        <f t="array" ref="EV4">IF(OR(EV3=$A$30:$A$32),"Trailer",IF(OR(EV3=$A$28:$A$29),"Truck","PPT"))</f>
        <v>#N/A</v>
      </c>
      <c r="EW4" s="52" t="e">
        <f t="array" ref="EW4">IF(OR(EW3=$A$30:$A$32),"Trailer",IF(OR(EW3=$A$28:$A$29),"Truck","PPT"))</f>
        <v>#N/A</v>
      </c>
      <c r="EX4" s="52" t="e">
        <f t="array" ref="EX4">IF(OR(EX3=$A$30:$A$32),"Trailer",IF(OR(EX3=$A$28:$A$29),"Truck","PPT"))</f>
        <v>#N/A</v>
      </c>
      <c r="EY4" s="52" t="e">
        <f t="array" ref="EY4">IF(OR(EY3=$A$30:$A$32),"Trailer",IF(OR(EY3=$A$28:$A$29),"Truck","PPT"))</f>
        <v>#N/A</v>
      </c>
      <c r="EZ4" s="52" t="e">
        <f t="array" ref="EZ4">IF(OR(EZ3=$A$30:$A$32),"Trailer",IF(OR(EZ3=$A$28:$A$29),"Truck","PPT"))</f>
        <v>#N/A</v>
      </c>
      <c r="FA4" s="52" t="e">
        <f t="array" ref="FA4">IF(OR(FA3=$A$30:$A$32),"Trailer",IF(OR(FA3=$A$28:$A$29),"Truck","PPT"))</f>
        <v>#N/A</v>
      </c>
      <c r="FB4" s="52" t="e">
        <f t="array" ref="FB4">IF(OR(FB3=$A$30:$A$32),"Trailer",IF(OR(FB3=$A$28:$A$29),"Truck","PPT"))</f>
        <v>#N/A</v>
      </c>
      <c r="FC4" s="52" t="e">
        <f t="array" ref="FC4">IF(OR(FC3=$A$30:$A$32),"Trailer",IF(OR(FC3=$A$28:$A$29),"Truck","PPT"))</f>
        <v>#N/A</v>
      </c>
      <c r="FD4" s="52" t="e">
        <f t="array" ref="FD4">IF(OR(FD3=$A$30:$A$32),"Trailer",IF(OR(FD3=$A$28:$A$29),"Truck","PPT"))</f>
        <v>#N/A</v>
      </c>
      <c r="FE4" s="52" t="e">
        <f t="array" ref="FE4">IF(OR(FE3=$A$30:$A$32),"Trailer",IF(OR(FE3=$A$28:$A$29),"Truck","PPT"))</f>
        <v>#N/A</v>
      </c>
      <c r="FF4" s="52" t="e">
        <f t="array" ref="FF4">IF(OR(FF3=$A$30:$A$32),"Trailer",IF(OR(FF3=$A$28:$A$29),"Truck","PPT"))</f>
        <v>#N/A</v>
      </c>
      <c r="FG4" s="52" t="e">
        <f t="array" ref="FG4">IF(OR(FG3=$A$30:$A$32),"Trailer",IF(OR(FG3=$A$28:$A$29),"Truck","PPT"))</f>
        <v>#N/A</v>
      </c>
      <c r="FH4" s="52" t="e">
        <f t="array" ref="FH4">IF(OR(FH3=$A$30:$A$32),"Trailer",IF(OR(FH3=$A$28:$A$29),"Truck","PPT"))</f>
        <v>#N/A</v>
      </c>
      <c r="FI4" s="52" t="e">
        <f t="array" ref="FI4">IF(OR(FI3=$A$30:$A$32),"Trailer",IF(OR(FI3=$A$28:$A$29),"Truck","PPT"))</f>
        <v>#N/A</v>
      </c>
      <c r="FJ4" s="52" t="e">
        <f t="array" ref="FJ4">IF(OR(FJ3=$A$30:$A$32),"Trailer",IF(OR(FJ3=$A$28:$A$29),"Truck","PPT"))</f>
        <v>#N/A</v>
      </c>
      <c r="FK4" s="52" t="e">
        <f t="array" ref="FK4">IF(OR(FK3=$A$30:$A$32),"Trailer",IF(OR(FK3=$A$28:$A$29),"Truck","PPT"))</f>
        <v>#N/A</v>
      </c>
      <c r="FL4" s="52" t="e">
        <f t="array" ref="FL4">IF(OR(FL3=$A$30:$A$32),"Trailer",IF(OR(FL3=$A$28:$A$29),"Truck","PPT"))</f>
        <v>#N/A</v>
      </c>
      <c r="FM4" s="52" t="e">
        <f t="array" ref="FM4">IF(OR(FM3=$A$30:$A$32),"Trailer",IF(OR(FM3=$A$28:$A$29),"Truck","PPT"))</f>
        <v>#N/A</v>
      </c>
      <c r="FN4" s="52" t="e">
        <f t="array" ref="FN4">IF(OR(FN3=$A$30:$A$32),"Trailer",IF(OR(FN3=$A$28:$A$29),"Truck","PPT"))</f>
        <v>#N/A</v>
      </c>
      <c r="FO4" s="52" t="e">
        <f t="array" ref="FO4">IF(OR(FO3=$A$30:$A$32),"Trailer",IF(OR(FO3=$A$28:$A$29),"Truck","PPT"))</f>
        <v>#N/A</v>
      </c>
      <c r="FP4" s="52" t="e">
        <f t="array" ref="FP4">IF(OR(FP3=$A$30:$A$32),"Trailer",IF(OR(FP3=$A$28:$A$29),"Truck","PPT"))</f>
        <v>#N/A</v>
      </c>
      <c r="FQ4" s="52" t="e">
        <f t="array" ref="FQ4">IF(OR(FQ3=$A$30:$A$32),"Trailer",IF(OR(FQ3=$A$28:$A$29),"Truck","PPT"))</f>
        <v>#N/A</v>
      </c>
      <c r="FR4" s="52" t="e">
        <f t="array" ref="FR4">IF(OR(FR3=$A$30:$A$32),"Trailer",IF(OR(FR3=$A$28:$A$29),"Truck","PPT"))</f>
        <v>#N/A</v>
      </c>
      <c r="FS4" s="52" t="e">
        <f t="array" ref="FS4">IF(OR(FS3=$A$30:$A$32),"Trailer",IF(OR(FS3=$A$28:$A$29),"Truck","PPT"))</f>
        <v>#N/A</v>
      </c>
      <c r="FT4" s="52" t="e">
        <f t="array" ref="FT4">IF(OR(FT3=$A$30:$A$32),"Trailer",IF(OR(FT3=$A$28:$A$29),"Truck","PPT"))</f>
        <v>#N/A</v>
      </c>
      <c r="FU4" s="52" t="e">
        <f t="array" ref="FU4">IF(OR(FU3=$A$30:$A$32),"Trailer",IF(OR(FU3=$A$28:$A$29),"Truck","PPT"))</f>
        <v>#N/A</v>
      </c>
      <c r="FV4" s="52" t="e">
        <f t="array" ref="FV4">IF(OR(FV3=$A$30:$A$32),"Trailer",IF(OR(FV3=$A$28:$A$29),"Truck","PPT"))</f>
        <v>#N/A</v>
      </c>
      <c r="FW4" s="52" t="e">
        <f t="array" ref="FW4">IF(OR(FW3=$A$30:$A$32),"Trailer",IF(OR(FW3=$A$28:$A$29),"Truck","PPT"))</f>
        <v>#N/A</v>
      </c>
      <c r="FX4" s="52" t="e">
        <f t="array" ref="FX4">IF(OR(FX3=$A$30:$A$32),"Trailer",IF(OR(FX3=$A$28:$A$29),"Truck","PPT"))</f>
        <v>#N/A</v>
      </c>
      <c r="FY4" s="52" t="e">
        <f t="array" ref="FY4">IF(OR(FY3=$A$30:$A$32),"Trailer",IF(OR(FY3=$A$28:$A$29),"Truck","PPT"))</f>
        <v>#N/A</v>
      </c>
      <c r="FZ4" s="52" t="e">
        <f t="array" ref="FZ4">IF(OR(FZ3=$A$30:$A$32),"Trailer",IF(OR(FZ3=$A$28:$A$29),"Truck","PPT"))</f>
        <v>#N/A</v>
      </c>
      <c r="GA4" s="52" t="e">
        <f t="array" ref="GA4">IF(OR(GA3=$A$30:$A$32),"Trailer",IF(OR(GA3=$A$28:$A$29),"Truck","PPT"))</f>
        <v>#N/A</v>
      </c>
      <c r="GB4" s="52" t="e">
        <f t="array" ref="GB4">IF(OR(GB3=$A$30:$A$32),"Trailer",IF(OR(GB3=$A$28:$A$29),"Truck","PPT"))</f>
        <v>#N/A</v>
      </c>
      <c r="GC4" s="52" t="e">
        <f t="array" ref="GC4">IF(OR(GC3=$A$30:$A$32),"Trailer",IF(OR(GC3=$A$28:$A$29),"Truck","PPT"))</f>
        <v>#N/A</v>
      </c>
      <c r="GD4" s="52" t="e">
        <f t="array" ref="GD4">IF(OR(GD3=$A$30:$A$32),"Trailer",IF(OR(GD3=$A$28:$A$29),"Truck","PPT"))</f>
        <v>#N/A</v>
      </c>
      <c r="GE4" s="52" t="e">
        <f t="array" ref="GE4">IF(OR(GE3=$A$30:$A$32),"Trailer",IF(OR(GE3=$A$28:$A$29),"Truck","PPT"))</f>
        <v>#N/A</v>
      </c>
      <c r="GF4" s="52" t="e">
        <f t="array" ref="GF4">IF(OR(GF3=$A$30:$A$32),"Trailer",IF(OR(GF3=$A$28:$A$29),"Truck","PPT"))</f>
        <v>#N/A</v>
      </c>
      <c r="GG4" s="52" t="e">
        <f t="array" ref="GG4">IF(OR(GG3=$A$30:$A$32),"Trailer",IF(OR(GG3=$A$28:$A$29),"Truck","PPT"))</f>
        <v>#N/A</v>
      </c>
      <c r="GH4" s="52" t="e">
        <f t="array" ref="GH4">IF(OR(GH3=$A$30:$A$32),"Trailer",IF(OR(GH3=$A$28:$A$29),"Truck","PPT"))</f>
        <v>#N/A</v>
      </c>
      <c r="GI4" s="52" t="e">
        <f t="array" ref="GI4">IF(OR(GI3=$A$30:$A$32),"Trailer",IF(OR(GI3=$A$28:$A$29),"Truck","PPT"))</f>
        <v>#N/A</v>
      </c>
      <c r="GJ4" s="52" t="e">
        <f t="array" ref="GJ4">IF(OR(GJ3=$A$30:$A$32),"Trailer",IF(OR(GJ3=$A$28:$A$29),"Truck","PPT"))</f>
        <v>#N/A</v>
      </c>
      <c r="GK4" s="52" t="e">
        <f t="array" ref="GK4">IF(OR(GK3=$A$30:$A$32),"Trailer",IF(OR(GK3=$A$28:$A$29),"Truck","PPT"))</f>
        <v>#N/A</v>
      </c>
      <c r="GL4" s="52" t="e">
        <f t="array" ref="GL4">IF(OR(GL3=$A$30:$A$32),"Trailer",IF(OR(GL3=$A$28:$A$29),"Truck","PPT"))</f>
        <v>#N/A</v>
      </c>
      <c r="GM4" s="52" t="e">
        <f t="array" ref="GM4">IF(OR(GM3=$A$30:$A$32),"Trailer",IF(OR(GM3=$A$28:$A$29),"Truck","PPT"))</f>
        <v>#N/A</v>
      </c>
      <c r="GN4" s="52" t="e">
        <f t="array" ref="GN4">IF(OR(GN3=$A$30:$A$32),"Trailer",IF(OR(GN3=$A$28:$A$29),"Truck","PPT"))</f>
        <v>#N/A</v>
      </c>
      <c r="GO4" s="52" t="e">
        <f t="array" ref="GO4">IF(OR(GO3=$A$30:$A$32),"Trailer",IF(OR(GO3=$A$28:$A$29),"Truck","PPT"))</f>
        <v>#N/A</v>
      </c>
      <c r="GP4" s="52" t="e">
        <f t="array" ref="GP4">IF(OR(GP3=$A$30:$A$32),"Trailer",IF(OR(GP3=$A$28:$A$29),"Truck","PPT"))</f>
        <v>#N/A</v>
      </c>
      <c r="GQ4" s="52" t="e">
        <f t="array" ref="GQ4">IF(OR(GQ3=$A$30:$A$32),"Trailer",IF(OR(GQ3=$A$28:$A$29),"Truck","PPT"))</f>
        <v>#N/A</v>
      </c>
      <c r="GR4" s="52" t="e">
        <f t="array" ref="GR4">IF(OR(GR3=$A$30:$A$32),"Trailer",IF(OR(GR3=$A$28:$A$29),"Truck","PPT"))</f>
        <v>#N/A</v>
      </c>
      <c r="GS4" s="52" t="e">
        <f t="array" ref="GS4">IF(OR(GS3=$A$30:$A$32),"Trailer",IF(OR(GS3=$A$28:$A$29),"Truck","PPT"))</f>
        <v>#N/A</v>
      </c>
      <c r="GT4" s="52" t="e">
        <f t="array" ref="GT4">IF(OR(GT3=$A$30:$A$32),"Trailer",IF(OR(GT3=$A$28:$A$29),"Truck","PPT"))</f>
        <v>#N/A</v>
      </c>
    </row>
    <row r="5" spans="1:202">
      <c r="A5" s="441" t="s">
        <v>8150</v>
      </c>
      <c r="B5" s="441"/>
      <c r="C5" s="52" t="str">
        <f>IF(SUM(N(Input!C15),N(Input!C16),N(Input!C17))=0,"",IF(AND(Input!C18=TRUE,C4="Trailer"),"Intermediate",CHOOSE(MATCH(TRUE, Input!C15:C17, 0), "Local", "Intermediate", "Long Distance")))</f>
        <v/>
      </c>
      <c r="D5" s="52" t="str">
        <f>IF(SUM(N(Input!D15),N(Input!D16),N(Input!D17))=0,"",IF(AND(Input!D18=TRUE,D4="Trailer"),"Intermediate",CHOOSE(MATCH(TRUE, Input!D15:D17, 0), "Local", "Intermediate", "Long Distance")))</f>
        <v/>
      </c>
      <c r="E5" s="52" t="str">
        <f>IF(SUM(N(Input!E15),N(Input!E16),N(Input!E17))=0,"",IF(AND(Input!E18=TRUE,E4="Trailer"),"Intermediate",CHOOSE(MATCH(TRUE, Input!E15:E17, 0), "Local", "Intermediate", "Long Distance")))</f>
        <v/>
      </c>
      <c r="F5" s="52" t="str">
        <f>IF(SUM(N(Input!F15),N(Input!F16),N(Input!F17))=0,"",IF(AND(Input!F18=TRUE,F4="Trailer"),"Intermediate",CHOOSE(MATCH(TRUE, Input!F15:F17, 0), "Local", "Intermediate", "Long Distance")))</f>
        <v/>
      </c>
      <c r="G5" s="52" t="str">
        <f>IF(SUM(N(Input!G15),N(Input!G16),N(Input!G17))=0,"",IF(AND(Input!G18=TRUE,G4="Trailer"),"Intermediate",CHOOSE(MATCH(TRUE, Input!G15:G17, 0), "Local", "Intermediate", "Long Distance")))</f>
        <v/>
      </c>
      <c r="H5" s="52" t="str">
        <f>IF(SUM(N(Input!H15),N(Input!H16),N(Input!H17))=0,"",IF(AND(Input!H18=TRUE,H4="Trailer"),"Intermediate",CHOOSE(MATCH(TRUE, Input!H15:H17, 0), "Local", "Intermediate", "Long Distance")))</f>
        <v/>
      </c>
      <c r="I5" s="52" t="str">
        <f>IF(SUM(N(Input!I15),N(Input!I16),N(Input!I17))=0,"",IF(AND(Input!I18=TRUE,I4="Trailer"),"Intermediate",CHOOSE(MATCH(TRUE, Input!I15:I17, 0), "Local", "Intermediate", "Long Distance")))</f>
        <v/>
      </c>
      <c r="J5" s="52" t="str">
        <f>IF(SUM(N(Input!J15),N(Input!J16),N(Input!J17))=0,"",IF(AND(Input!J18=TRUE,J4="Trailer"),"Intermediate",CHOOSE(MATCH(TRUE, Input!J15:J17, 0), "Local", "Intermediate", "Long Distance")))</f>
        <v/>
      </c>
      <c r="K5" s="52" t="str">
        <f>IF(SUM(N(Input!K15),N(Input!K16),N(Input!K17))=0,"",IF(AND(Input!K18=TRUE,K4="Trailer"),"Intermediate",CHOOSE(MATCH(TRUE, Input!K15:K17, 0), "Local", "Intermediate", "Long Distance")))</f>
        <v/>
      </c>
      <c r="L5" s="52" t="str">
        <f>IF(SUM(N(Input!L15),N(Input!L16),N(Input!L17))=0,"",IF(AND(Input!L18=TRUE,L4="Trailer"),"Intermediate",CHOOSE(MATCH(TRUE, Input!L15:L17, 0), "Local", "Intermediate", "Long Distance")))</f>
        <v/>
      </c>
      <c r="M5" s="52" t="str">
        <f>IF(SUM(N(Input!M15),N(Input!M16),N(Input!M17))=0,"",IF(AND(Input!M18=TRUE,M4="Trailer"),"Intermediate",CHOOSE(MATCH(TRUE, Input!M15:M17, 0), "Local", "Intermediate", "Long Distance")))</f>
        <v/>
      </c>
      <c r="N5" s="52" t="str">
        <f>IF(SUM(N(Input!N15),N(Input!N16),N(Input!N17))=0,"",IF(AND(Input!N18=TRUE,N4="Trailer"),"Intermediate",CHOOSE(MATCH(TRUE, Input!N15:N17, 0), "Local", "Intermediate", "Long Distance")))</f>
        <v/>
      </c>
      <c r="O5" s="52" t="str">
        <f>IF(SUM(N(Input!O15),N(Input!O16),N(Input!O17))=0,"",IF(AND(Input!O18=TRUE,O4="Trailer"),"Intermediate",CHOOSE(MATCH(TRUE, Input!O15:O17, 0), "Local", "Intermediate", "Long Distance")))</f>
        <v/>
      </c>
      <c r="P5" s="52" t="str">
        <f>IF(SUM(N(Input!P15),N(Input!P16),N(Input!P17))=0,"",IF(AND(Input!P18=TRUE,P4="Trailer"),"Intermediate",CHOOSE(MATCH(TRUE, Input!P15:P17, 0), "Local", "Intermediate", "Long Distance")))</f>
        <v/>
      </c>
      <c r="Q5" s="52" t="str">
        <f>IF(SUM(N(Input!Q15),N(Input!Q16),N(Input!Q17))=0,"",IF(AND(Input!Q18=TRUE,Q4="Trailer"),"Intermediate",CHOOSE(MATCH(TRUE, Input!Q15:Q17, 0), "Local", "Intermediate", "Long Distance")))</f>
        <v/>
      </c>
      <c r="R5" s="52" t="str">
        <f>IF(SUM(N(Input!R15),N(Input!R16),N(Input!R17))=0,"",IF(AND(Input!R18=TRUE,R4="Trailer"),"Intermediate",CHOOSE(MATCH(TRUE, Input!R15:R17, 0), "Local", "Intermediate", "Long Distance")))</f>
        <v/>
      </c>
      <c r="S5" s="52" t="str">
        <f>IF(SUM(N(Input!S15),N(Input!S16),N(Input!S17))=0,"",IF(AND(Input!S18=TRUE,S4="Trailer"),"Intermediate",CHOOSE(MATCH(TRUE, Input!S15:S17, 0), "Local", "Intermediate", "Long Distance")))</f>
        <v/>
      </c>
      <c r="T5" s="52" t="str">
        <f>IF(SUM(N(Input!T15),N(Input!T16),N(Input!T17))=0,"",IF(AND(Input!T18=TRUE,T4="Trailer"),"Intermediate",CHOOSE(MATCH(TRUE, Input!T15:T17, 0), "Local", "Intermediate", "Long Distance")))</f>
        <v/>
      </c>
      <c r="U5" s="52" t="str">
        <f>IF(SUM(N(Input!U15),N(Input!U16),N(Input!U17))=0,"",IF(AND(Input!U18=TRUE,U4="Trailer"),"Intermediate",CHOOSE(MATCH(TRUE, Input!U15:U17, 0), "Local", "Intermediate", "Long Distance")))</f>
        <v/>
      </c>
      <c r="V5" s="52" t="str">
        <f>IF(SUM(N(Input!V15),N(Input!V16),N(Input!V17))=0,"",IF(AND(Input!V18=TRUE,V4="Trailer"),"Intermediate",CHOOSE(MATCH(TRUE, Input!V15:V17, 0), "Local", "Intermediate", "Long Distance")))</f>
        <v/>
      </c>
      <c r="W5" s="52" t="str">
        <f>IF(SUM(N(Input!W15),N(Input!W16),N(Input!W17))=0,"",IF(AND(Input!W18=TRUE,W4="Trailer"),"Intermediate",CHOOSE(MATCH(TRUE, Input!W15:W17, 0), "Local", "Intermediate", "Long Distance")))</f>
        <v/>
      </c>
      <c r="X5" s="52" t="str">
        <f>IF(SUM(N(Input!X15),N(Input!X16),N(Input!X17))=0,"",IF(AND(Input!X18=TRUE,X4="Trailer"),"Intermediate",CHOOSE(MATCH(TRUE, Input!X15:X17, 0), "Local", "Intermediate", "Long Distance")))</f>
        <v/>
      </c>
      <c r="Y5" s="52" t="str">
        <f>IF(SUM(N(Input!Y15),N(Input!Y16),N(Input!Y17))=0,"",IF(AND(Input!Y18=TRUE,Y4="Trailer"),"Intermediate",CHOOSE(MATCH(TRUE, Input!Y15:Y17, 0), "Local", "Intermediate", "Long Distance")))</f>
        <v/>
      </c>
      <c r="Z5" s="52" t="str">
        <f>IF(SUM(N(Input!Z15),N(Input!Z16),N(Input!Z17))=0,"",IF(AND(Input!Z18=TRUE,Z4="Trailer"),"Intermediate",CHOOSE(MATCH(TRUE, Input!Z15:Z17, 0), "Local", "Intermediate", "Long Distance")))</f>
        <v/>
      </c>
      <c r="AA5" s="52" t="str">
        <f>IF(SUM(N(Input!AA15),N(Input!AA16),N(Input!AA17))=0,"",IF(AND(Input!AA18=TRUE,AA4="Trailer"),"Intermediate",CHOOSE(MATCH(TRUE, Input!AA15:AA17, 0), "Local", "Intermediate", "Long Distance")))</f>
        <v/>
      </c>
      <c r="AB5" s="52" t="str">
        <f>IF(SUM(N(Input!AB15),N(Input!AB16),N(Input!AB17))=0,"",IF(AND(Input!AB18=TRUE,AB4="Trailer"),"Intermediate",CHOOSE(MATCH(TRUE, Input!AB15:AB17, 0), "Local", "Intermediate", "Long Distance")))</f>
        <v/>
      </c>
      <c r="AC5" s="52" t="str">
        <f>IF(SUM(N(Input!AC15),N(Input!AC16),N(Input!AC17))=0,"",IF(AND(Input!AC18=TRUE,AC4="Trailer"),"Intermediate",CHOOSE(MATCH(TRUE, Input!AC15:AC17, 0), "Local", "Intermediate", "Long Distance")))</f>
        <v/>
      </c>
      <c r="AD5" s="52" t="str">
        <f>IF(SUM(N(Input!AD15),N(Input!AD16),N(Input!AD17))=0,"",IF(AND(Input!AD18=TRUE,AD4="Trailer"),"Intermediate",CHOOSE(MATCH(TRUE, Input!AD15:AD17, 0), "Local", "Intermediate", "Long Distance")))</f>
        <v/>
      </c>
      <c r="AE5" s="52" t="str">
        <f>IF(SUM(N(Input!AE15),N(Input!AE16),N(Input!AE17))=0,"",IF(AND(Input!AE18=TRUE,AE4="Trailer"),"Intermediate",CHOOSE(MATCH(TRUE, Input!AE15:AE17, 0), "Local", "Intermediate", "Long Distance")))</f>
        <v/>
      </c>
      <c r="AF5" s="52" t="str">
        <f>IF(SUM(N(Input!AF15),N(Input!AF16),N(Input!AF17))=0,"",IF(AND(Input!AF18=TRUE,AF4="Trailer"),"Intermediate",CHOOSE(MATCH(TRUE, Input!AF15:AF17, 0), "Local", "Intermediate", "Long Distance")))</f>
        <v/>
      </c>
      <c r="AG5" s="52" t="str">
        <f>IF(SUM(N(Input!AG15),N(Input!AG16),N(Input!AG17))=0,"",IF(AND(Input!AG18=TRUE,AG4="Trailer"),"Intermediate",CHOOSE(MATCH(TRUE, Input!AG15:AG17, 0), "Local", "Intermediate", "Long Distance")))</f>
        <v/>
      </c>
      <c r="AH5" s="52" t="str">
        <f>IF(SUM(N(Input!AH15),N(Input!AH16),N(Input!AH17))=0,"",IF(AND(Input!AH18=TRUE,AH4="Trailer"),"Intermediate",CHOOSE(MATCH(TRUE, Input!AH15:AH17, 0), "Local", "Intermediate", "Long Distance")))</f>
        <v/>
      </c>
      <c r="AI5" s="52" t="str">
        <f>IF(SUM(N(Input!AI15),N(Input!AI16),N(Input!AI17))=0,"",IF(AND(Input!AI18=TRUE,AI4="Trailer"),"Intermediate",CHOOSE(MATCH(TRUE, Input!AI15:AI17, 0), "Local", "Intermediate", "Long Distance")))</f>
        <v/>
      </c>
      <c r="AJ5" s="52" t="str">
        <f>IF(SUM(N(Input!AJ15),N(Input!AJ16),N(Input!AJ17))=0,"",IF(AND(Input!AJ18=TRUE,AJ4="Trailer"),"Intermediate",CHOOSE(MATCH(TRUE, Input!AJ15:AJ17, 0), "Local", "Intermediate", "Long Distance")))</f>
        <v/>
      </c>
      <c r="AK5" s="52" t="str">
        <f>IF(SUM(N(Input!AK15),N(Input!AK16),N(Input!AK17))=0,"",IF(AND(Input!AK18=TRUE,AK4="Trailer"),"Intermediate",CHOOSE(MATCH(TRUE, Input!AK15:AK17, 0), "Local", "Intermediate", "Long Distance")))</f>
        <v/>
      </c>
      <c r="AL5" s="52" t="str">
        <f>IF(SUM(N(Input!AL15),N(Input!AL16),N(Input!AL17))=0,"",IF(AND(Input!AL18=TRUE,AL4="Trailer"),"Intermediate",CHOOSE(MATCH(TRUE, Input!AL15:AL17, 0), "Local", "Intermediate", "Long Distance")))</f>
        <v/>
      </c>
      <c r="AM5" s="52" t="str">
        <f>IF(SUM(N(Input!AM15),N(Input!AM16),N(Input!AM17))=0,"",IF(AND(Input!AM18=TRUE,AM4="Trailer"),"Intermediate",CHOOSE(MATCH(TRUE, Input!AM15:AM17, 0), "Local", "Intermediate", "Long Distance")))</f>
        <v/>
      </c>
      <c r="AN5" s="52" t="str">
        <f>IF(SUM(N(Input!AN15),N(Input!AN16),N(Input!AN17))=0,"",IF(AND(Input!AN18=TRUE,AN4="Trailer"),"Intermediate",CHOOSE(MATCH(TRUE, Input!AN15:AN17, 0), "Local", "Intermediate", "Long Distance")))</f>
        <v/>
      </c>
      <c r="AO5" s="52" t="str">
        <f>IF(SUM(N(Input!AO15),N(Input!AO16),N(Input!AO17))=0,"",IF(AND(Input!AO18=TRUE,AO4="Trailer"),"Intermediate",CHOOSE(MATCH(TRUE, Input!AO15:AO17, 0), "Local", "Intermediate", "Long Distance")))</f>
        <v/>
      </c>
      <c r="AP5" s="52" t="str">
        <f>IF(SUM(N(Input!AP15),N(Input!AP16),N(Input!AP17))=0,"",IF(AND(Input!AP18=TRUE,AP4="Trailer"),"Intermediate",CHOOSE(MATCH(TRUE, Input!AP15:AP17, 0), "Local", "Intermediate", "Long Distance")))</f>
        <v/>
      </c>
      <c r="AQ5" s="52" t="str">
        <f>IF(SUM(N(Input!AQ15),N(Input!AQ16),N(Input!AQ17))=0,"",IF(AND(Input!AQ18=TRUE,AQ4="Trailer"),"Intermediate",CHOOSE(MATCH(TRUE, Input!AQ15:AQ17, 0), "Local", "Intermediate", "Long Distance")))</f>
        <v/>
      </c>
      <c r="AR5" s="52" t="str">
        <f>IF(SUM(N(Input!AR15),N(Input!AR16),N(Input!AR17))=0,"",IF(AND(Input!AR18=TRUE,AR4="Trailer"),"Intermediate",CHOOSE(MATCH(TRUE, Input!AR15:AR17, 0), "Local", "Intermediate", "Long Distance")))</f>
        <v/>
      </c>
      <c r="AS5" s="52" t="str">
        <f>IF(SUM(N(Input!AS15),N(Input!AS16),N(Input!AS17))=0,"",IF(AND(Input!AS18=TRUE,AS4="Trailer"),"Intermediate",CHOOSE(MATCH(TRUE, Input!AS15:AS17, 0), "Local", "Intermediate", "Long Distance")))</f>
        <v/>
      </c>
      <c r="AT5" s="52" t="str">
        <f>IF(SUM(N(Input!AT15),N(Input!AT16),N(Input!AT17))=0,"",IF(AND(Input!AT18=TRUE,AT4="Trailer"),"Intermediate",CHOOSE(MATCH(TRUE, Input!AT15:AT17, 0), "Local", "Intermediate", "Long Distance")))</f>
        <v/>
      </c>
      <c r="AU5" s="52" t="str">
        <f>IF(SUM(N(Input!AU15),N(Input!AU16),N(Input!AU17))=0,"",IF(AND(Input!AU18=TRUE,AU4="Trailer"),"Intermediate",CHOOSE(MATCH(TRUE, Input!AU15:AU17, 0), "Local", "Intermediate", "Long Distance")))</f>
        <v/>
      </c>
      <c r="AV5" s="52" t="str">
        <f>IF(SUM(N(Input!AV15),N(Input!AV16),N(Input!AV17))=0,"",IF(AND(Input!AV18=TRUE,AV4="Trailer"),"Intermediate",CHOOSE(MATCH(TRUE, Input!AV15:AV17, 0), "Local", "Intermediate", "Long Distance")))</f>
        <v/>
      </c>
      <c r="AW5" s="52" t="str">
        <f>IF(SUM(N(Input!AW15),N(Input!AW16),N(Input!AW17))=0,"",IF(AND(Input!AW18=TRUE,AW4="Trailer"),"Intermediate",CHOOSE(MATCH(TRUE, Input!AW15:AW17, 0), "Local", "Intermediate", "Long Distance")))</f>
        <v/>
      </c>
      <c r="AX5" s="52" t="str">
        <f>IF(SUM(N(Input!AX15),N(Input!AX16),N(Input!AX17))=0,"",IF(AND(Input!AX18=TRUE,AX4="Trailer"),"Intermediate",CHOOSE(MATCH(TRUE, Input!AX15:AX17, 0), "Local", "Intermediate", "Long Distance")))</f>
        <v/>
      </c>
      <c r="AY5" s="52" t="str">
        <f>IF(SUM(N(Input!AY15),N(Input!AY16),N(Input!AY17))=0,"",IF(AND(Input!AY18=TRUE,AY4="Trailer"),"Intermediate",CHOOSE(MATCH(TRUE, Input!AY15:AY17, 0), "Local", "Intermediate", "Long Distance")))</f>
        <v/>
      </c>
      <c r="AZ5" s="52" t="str">
        <f>IF(SUM(N(Input!AZ15),N(Input!AZ16),N(Input!AZ17))=0,"",IF(AND(Input!AZ18=TRUE,AZ4="Trailer"),"Intermediate",CHOOSE(MATCH(TRUE, Input!AZ15:AZ17, 0), "Local", "Intermediate", "Long Distance")))</f>
        <v/>
      </c>
      <c r="BA5" s="52" t="str">
        <f>IF(SUM(N(Input!BA15),N(Input!BA16),N(Input!BA17))=0,"",IF(AND(Input!BA18=TRUE,BA4="Trailer"),"Intermediate",CHOOSE(MATCH(TRUE, Input!BA15:BA17, 0), "Local", "Intermediate", "Long Distance")))</f>
        <v/>
      </c>
      <c r="BB5" s="52" t="str">
        <f>IF(SUM(N(Input!BB15),N(Input!BB16),N(Input!BB17))=0,"",IF(AND(Input!BB18=TRUE,BB4="Trailer"),"Intermediate",CHOOSE(MATCH(TRUE, Input!BB15:BB17, 0), "Local", "Intermediate", "Long Distance")))</f>
        <v/>
      </c>
      <c r="BC5" s="52" t="str">
        <f>IF(SUM(N(Input!BC15),N(Input!BC16),N(Input!BC17))=0,"",IF(AND(Input!BC18=TRUE,BC4="Trailer"),"Intermediate",CHOOSE(MATCH(TRUE, Input!BC15:BC17, 0), "Local", "Intermediate", "Long Distance")))</f>
        <v/>
      </c>
      <c r="BD5" s="52" t="str">
        <f>IF(SUM(N(Input!BD15),N(Input!BD16),N(Input!BD17))=0,"",IF(AND(Input!BD18=TRUE,BD4="Trailer"),"Intermediate",CHOOSE(MATCH(TRUE, Input!BD15:BD17, 0), "Local", "Intermediate", "Long Distance")))</f>
        <v/>
      </c>
      <c r="BE5" s="52" t="str">
        <f>IF(SUM(N(Input!BE15),N(Input!BE16),N(Input!BE17))=0,"",IF(AND(Input!BE18=TRUE,BE4="Trailer"),"Intermediate",CHOOSE(MATCH(TRUE, Input!BE15:BE17, 0), "Local", "Intermediate", "Long Distance")))</f>
        <v/>
      </c>
      <c r="BF5" s="52" t="str">
        <f>IF(SUM(N(Input!BF15),N(Input!BF16),N(Input!BF17))=0,"",IF(AND(Input!BF18=TRUE,BF4="Trailer"),"Intermediate",CHOOSE(MATCH(TRUE, Input!BF15:BF17, 0), "Local", "Intermediate", "Long Distance")))</f>
        <v/>
      </c>
      <c r="BG5" s="52" t="str">
        <f>IF(SUM(N(Input!BG15),N(Input!BG16),N(Input!BG17))=0,"",IF(AND(Input!BG18=TRUE,BG4="Trailer"),"Intermediate",CHOOSE(MATCH(TRUE, Input!BG15:BG17, 0), "Local", "Intermediate", "Long Distance")))</f>
        <v/>
      </c>
      <c r="BH5" s="52" t="str">
        <f>IF(SUM(N(Input!BH15),N(Input!BH16),N(Input!BH17))=0,"",IF(AND(Input!BH18=TRUE,BH4="Trailer"),"Intermediate",CHOOSE(MATCH(TRUE, Input!BH15:BH17, 0), "Local", "Intermediate", "Long Distance")))</f>
        <v/>
      </c>
      <c r="BI5" s="52" t="str">
        <f>IF(SUM(N(Input!BI15),N(Input!BI16),N(Input!BI17))=0,"",IF(AND(Input!BI18=TRUE,BI4="Trailer"),"Intermediate",CHOOSE(MATCH(TRUE, Input!BI15:BI17, 0), "Local", "Intermediate", "Long Distance")))</f>
        <v/>
      </c>
      <c r="BJ5" s="52" t="str">
        <f>IF(SUM(N(Input!BJ15),N(Input!BJ16),N(Input!BJ17))=0,"",IF(AND(Input!BJ18=TRUE,BJ4="Trailer"),"Intermediate",CHOOSE(MATCH(TRUE, Input!BJ15:BJ17, 0), "Local", "Intermediate", "Long Distance")))</f>
        <v/>
      </c>
      <c r="BK5" s="52" t="str">
        <f>IF(SUM(N(Input!BK15),N(Input!BK16),N(Input!BK17))=0,"",IF(AND(Input!BK18=TRUE,BK4="Trailer"),"Intermediate",CHOOSE(MATCH(TRUE, Input!BK15:BK17, 0), "Local", "Intermediate", "Long Distance")))</f>
        <v/>
      </c>
      <c r="BL5" s="52" t="str">
        <f>IF(SUM(N(Input!BL15),N(Input!BL16),N(Input!BL17))=0,"",IF(AND(Input!BL18=TRUE,BL4="Trailer"),"Intermediate",CHOOSE(MATCH(TRUE, Input!BL15:BL17, 0), "Local", "Intermediate", "Long Distance")))</f>
        <v/>
      </c>
      <c r="BM5" s="52" t="str">
        <f>IF(SUM(N(Input!BM15),N(Input!BM16),N(Input!BM17))=0,"",IF(AND(Input!BM18=TRUE,BM4="Trailer"),"Intermediate",CHOOSE(MATCH(TRUE, Input!BM15:BM17, 0), "Local", "Intermediate", "Long Distance")))</f>
        <v/>
      </c>
      <c r="BN5" s="52" t="str">
        <f>IF(SUM(N(Input!BN15),N(Input!BN16),N(Input!BN17))=0,"",IF(AND(Input!BN18=TRUE,BN4="Trailer"),"Intermediate",CHOOSE(MATCH(TRUE, Input!BN15:BN17, 0), "Local", "Intermediate", "Long Distance")))</f>
        <v/>
      </c>
      <c r="BO5" s="52" t="str">
        <f>IF(SUM(N(Input!BO15),N(Input!BO16),N(Input!BO17))=0,"",IF(AND(Input!BO18=TRUE,BO4="Trailer"),"Intermediate",CHOOSE(MATCH(TRUE, Input!BO15:BO17, 0), "Local", "Intermediate", "Long Distance")))</f>
        <v/>
      </c>
      <c r="BP5" s="52" t="str">
        <f>IF(SUM(N(Input!BP15),N(Input!BP16),N(Input!BP17))=0,"",IF(AND(Input!BP18=TRUE,BP4="Trailer"),"Intermediate",CHOOSE(MATCH(TRUE, Input!BP15:BP17, 0), "Local", "Intermediate", "Long Distance")))</f>
        <v/>
      </c>
      <c r="BQ5" s="52" t="str">
        <f>IF(SUM(N(Input!BQ15),N(Input!BQ16),N(Input!BQ17))=0,"",IF(AND(Input!BQ18=TRUE,BQ4="Trailer"),"Intermediate",CHOOSE(MATCH(TRUE, Input!BQ15:BQ17, 0), "Local", "Intermediate", "Long Distance")))</f>
        <v/>
      </c>
      <c r="BR5" s="52" t="str">
        <f>IF(SUM(N(Input!BR15),N(Input!BR16),N(Input!BR17))=0,"",IF(AND(Input!BR18=TRUE,BR4="Trailer"),"Intermediate",CHOOSE(MATCH(TRUE, Input!BR15:BR17, 0), "Local", "Intermediate", "Long Distance")))</f>
        <v/>
      </c>
      <c r="BS5" s="52" t="str">
        <f>IF(SUM(N(Input!BS15),N(Input!BS16),N(Input!BS17))=0,"",IF(AND(Input!BS18=TRUE,BS4="Trailer"),"Intermediate",CHOOSE(MATCH(TRUE, Input!BS15:BS17, 0), "Local", "Intermediate", "Long Distance")))</f>
        <v/>
      </c>
      <c r="BT5" s="52" t="str">
        <f>IF(SUM(N(Input!BT15),N(Input!BT16),N(Input!BT17))=0,"",IF(AND(Input!BT18=TRUE,BT4="Trailer"),"Intermediate",CHOOSE(MATCH(TRUE, Input!BT15:BT17, 0), "Local", "Intermediate", "Long Distance")))</f>
        <v/>
      </c>
      <c r="BU5" s="52" t="str">
        <f>IF(SUM(N(Input!BU15),N(Input!BU16),N(Input!BU17))=0,"",IF(AND(Input!BU18=TRUE,BU4="Trailer"),"Intermediate",CHOOSE(MATCH(TRUE, Input!BU15:BU17, 0), "Local", "Intermediate", "Long Distance")))</f>
        <v/>
      </c>
      <c r="BV5" s="52" t="str">
        <f>IF(SUM(N(Input!BV15),N(Input!BV16),N(Input!BV17))=0,"",IF(AND(Input!BV18=TRUE,BV4="Trailer"),"Intermediate",CHOOSE(MATCH(TRUE, Input!BV15:BV17, 0), "Local", "Intermediate", "Long Distance")))</f>
        <v/>
      </c>
      <c r="BW5" s="52" t="str">
        <f>IF(SUM(N(Input!BW15),N(Input!BW16),N(Input!BW17))=0,"",IF(AND(Input!BW18=TRUE,BW4="Trailer"),"Intermediate",CHOOSE(MATCH(TRUE, Input!BW15:BW17, 0), "Local", "Intermediate", "Long Distance")))</f>
        <v/>
      </c>
      <c r="BX5" s="52" t="str">
        <f>IF(SUM(N(Input!BX15),N(Input!BX16),N(Input!BX17))=0,"",IF(AND(Input!BX18=TRUE,BX4="Trailer"),"Intermediate",CHOOSE(MATCH(TRUE, Input!BX15:BX17, 0), "Local", "Intermediate", "Long Distance")))</f>
        <v/>
      </c>
      <c r="BY5" s="52" t="str">
        <f>IF(SUM(N(Input!BY15),N(Input!BY16),N(Input!BY17))=0,"",IF(AND(Input!BY18=TRUE,BY4="Trailer"),"Intermediate",CHOOSE(MATCH(TRUE, Input!BY15:BY17, 0), "Local", "Intermediate", "Long Distance")))</f>
        <v/>
      </c>
      <c r="BZ5" s="52" t="str">
        <f>IF(SUM(N(Input!BZ15),N(Input!BZ16),N(Input!BZ17))=0,"",IF(AND(Input!BZ18=TRUE,BZ4="Trailer"),"Intermediate",CHOOSE(MATCH(TRUE, Input!BZ15:BZ17, 0), "Local", "Intermediate", "Long Distance")))</f>
        <v/>
      </c>
      <c r="CA5" s="52" t="str">
        <f>IF(SUM(N(Input!CA15),N(Input!CA16),N(Input!CA17))=0,"",IF(AND(Input!CA18=TRUE,CA4="Trailer"),"Intermediate",CHOOSE(MATCH(TRUE, Input!CA15:CA17, 0), "Local", "Intermediate", "Long Distance")))</f>
        <v/>
      </c>
      <c r="CB5" s="52" t="str">
        <f>IF(SUM(N(Input!CB15),N(Input!CB16),N(Input!CB17))=0,"",IF(AND(Input!CB18=TRUE,CB4="Trailer"),"Intermediate",CHOOSE(MATCH(TRUE, Input!CB15:CB17, 0), "Local", "Intermediate", "Long Distance")))</f>
        <v/>
      </c>
      <c r="CC5" s="52" t="str">
        <f>IF(SUM(N(Input!CC15),N(Input!CC16),N(Input!CC17))=0,"",IF(AND(Input!CC18=TRUE,CC4="Trailer"),"Intermediate",CHOOSE(MATCH(TRUE, Input!CC15:CC17, 0), "Local", "Intermediate", "Long Distance")))</f>
        <v/>
      </c>
      <c r="CD5" s="52" t="str">
        <f>IF(SUM(N(Input!CD15),N(Input!CD16),N(Input!CD17))=0,"",IF(AND(Input!CD18=TRUE,CD4="Trailer"),"Intermediate",CHOOSE(MATCH(TRUE, Input!CD15:CD17, 0), "Local", "Intermediate", "Long Distance")))</f>
        <v/>
      </c>
      <c r="CE5" s="52" t="str">
        <f>IF(SUM(N(Input!CE15),N(Input!CE16),N(Input!CE17))=0,"",IF(AND(Input!CE18=TRUE,CE4="Trailer"),"Intermediate",CHOOSE(MATCH(TRUE, Input!CE15:CE17, 0), "Local", "Intermediate", "Long Distance")))</f>
        <v/>
      </c>
      <c r="CF5" s="52" t="str">
        <f>IF(SUM(N(Input!CF15),N(Input!CF16),N(Input!CF17))=0,"",IF(AND(Input!CF18=TRUE,CF4="Trailer"),"Intermediate",CHOOSE(MATCH(TRUE, Input!CF15:CF17, 0), "Local", "Intermediate", "Long Distance")))</f>
        <v/>
      </c>
      <c r="CG5" s="52" t="str">
        <f>IF(SUM(N(Input!CG15),N(Input!CG16),N(Input!CG17))=0,"",IF(AND(Input!CG18=TRUE,CG4="Trailer"),"Intermediate",CHOOSE(MATCH(TRUE, Input!CG15:CG17, 0), "Local", "Intermediate", "Long Distance")))</f>
        <v/>
      </c>
      <c r="CH5" s="52" t="str">
        <f>IF(SUM(N(Input!CH15),N(Input!CH16),N(Input!CH17))=0,"",IF(AND(Input!CH18=TRUE,CH4="Trailer"),"Intermediate",CHOOSE(MATCH(TRUE, Input!CH15:CH17, 0), "Local", "Intermediate", "Long Distance")))</f>
        <v/>
      </c>
      <c r="CI5" s="52" t="str">
        <f>IF(SUM(N(Input!CI15),N(Input!CI16),N(Input!CI17))=0,"",IF(AND(Input!CI18=TRUE,CI4="Trailer"),"Intermediate",CHOOSE(MATCH(TRUE, Input!CI15:CI17, 0), "Local", "Intermediate", "Long Distance")))</f>
        <v/>
      </c>
      <c r="CJ5" s="52" t="str">
        <f>IF(SUM(N(Input!CJ15),N(Input!CJ16),N(Input!CJ17))=0,"",IF(AND(Input!CJ18=TRUE,CJ4="Trailer"),"Intermediate",CHOOSE(MATCH(TRUE, Input!CJ15:CJ17, 0), "Local", "Intermediate", "Long Distance")))</f>
        <v/>
      </c>
      <c r="CK5" s="52" t="str">
        <f>IF(SUM(N(Input!CK15),N(Input!CK16),N(Input!CK17))=0,"",IF(AND(Input!CK18=TRUE,CK4="Trailer"),"Intermediate",CHOOSE(MATCH(TRUE, Input!CK15:CK17, 0), "Local", "Intermediate", "Long Distance")))</f>
        <v/>
      </c>
      <c r="CL5" s="52" t="str">
        <f>IF(SUM(N(Input!CL15),N(Input!CL16),N(Input!CL17))=0,"",IF(AND(Input!CL18=TRUE,CL4="Trailer"),"Intermediate",CHOOSE(MATCH(TRUE, Input!CL15:CL17, 0), "Local", "Intermediate", "Long Distance")))</f>
        <v/>
      </c>
      <c r="CM5" s="52" t="str">
        <f>IF(SUM(N(Input!CM15),N(Input!CM16),N(Input!CM17))=0,"",IF(AND(Input!CM18=TRUE,CM4="Trailer"),"Intermediate",CHOOSE(MATCH(TRUE, Input!CM15:CM17, 0), "Local", "Intermediate", "Long Distance")))</f>
        <v/>
      </c>
      <c r="CN5" s="52" t="str">
        <f>IF(SUM(N(Input!CN15),N(Input!CN16),N(Input!CN17))=0,"",IF(AND(Input!CN18=TRUE,CN4="Trailer"),"Intermediate",CHOOSE(MATCH(TRUE, Input!CN15:CN17, 0), "Local", "Intermediate", "Long Distance")))</f>
        <v/>
      </c>
      <c r="CO5" s="52" t="str">
        <f>IF(SUM(N(Input!CO15),N(Input!CO16),N(Input!CO17))=0,"",IF(AND(Input!CO18=TRUE,CO4="Trailer"),"Intermediate",CHOOSE(MATCH(TRUE, Input!CO15:CO17, 0), "Local", "Intermediate", "Long Distance")))</f>
        <v/>
      </c>
      <c r="CP5" s="52" t="str">
        <f>IF(SUM(N(Input!CP15),N(Input!CP16),N(Input!CP17))=0,"",IF(AND(Input!CP18=TRUE,CP4="Trailer"),"Intermediate",CHOOSE(MATCH(TRUE, Input!CP15:CP17, 0), "Local", "Intermediate", "Long Distance")))</f>
        <v/>
      </c>
      <c r="CQ5" s="52" t="str">
        <f>IF(SUM(N(Input!CQ15),N(Input!CQ16),N(Input!CQ17))=0,"",IF(AND(Input!CQ18=TRUE,CQ4="Trailer"),"Intermediate",CHOOSE(MATCH(TRUE, Input!CQ15:CQ17, 0), "Local", "Intermediate", "Long Distance")))</f>
        <v/>
      </c>
      <c r="CR5" s="52" t="str">
        <f>IF(SUM(N(Input!CR15),N(Input!CR16),N(Input!CR17))=0,"",IF(AND(Input!CR18=TRUE,CR4="Trailer"),"Intermediate",CHOOSE(MATCH(TRUE, Input!CR15:CR17, 0), "Local", "Intermediate", "Long Distance")))</f>
        <v/>
      </c>
      <c r="CS5" s="52" t="str">
        <f>IF(SUM(N(Input!CS15),N(Input!CS16),N(Input!CS17))=0,"",IF(AND(Input!CS18=TRUE,CS4="Trailer"),"Intermediate",CHOOSE(MATCH(TRUE, Input!CS15:CS17, 0), "Local", "Intermediate", "Long Distance")))</f>
        <v/>
      </c>
      <c r="CT5" s="52" t="str">
        <f>IF(SUM(N(Input!CT15),N(Input!CT16),N(Input!CT17))=0,"",IF(AND(Input!CT18=TRUE,CT4="Trailer"),"Intermediate",CHOOSE(MATCH(TRUE, Input!CT15:CT17, 0), "Local", "Intermediate", "Long Distance")))</f>
        <v/>
      </c>
      <c r="CU5" s="52" t="str">
        <f>IF(SUM(N(Input!CU15),N(Input!CU16),N(Input!CU17))=0,"",IF(AND(Input!CU18=TRUE,CU4="Trailer"),"Intermediate",CHOOSE(MATCH(TRUE, Input!CU15:CU17, 0), "Local", "Intermediate", "Long Distance")))</f>
        <v/>
      </c>
      <c r="CV5" s="52" t="str">
        <f>IF(SUM(N(Input!CV15),N(Input!CV16),N(Input!CV17))=0,"",IF(AND(Input!CV18=TRUE,CV4="Trailer"),"Intermediate",CHOOSE(MATCH(TRUE, Input!CV15:CV17, 0), "Local", "Intermediate", "Long Distance")))</f>
        <v/>
      </c>
      <c r="CW5" s="52" t="str">
        <f>IF(SUM(N(Input!CW15),N(Input!CW16),N(Input!CW17))=0,"",IF(AND(Input!CW18=TRUE,CW4="Trailer"),"Intermediate",CHOOSE(MATCH(TRUE, Input!CW15:CW17, 0), "Local", "Intermediate", "Long Distance")))</f>
        <v/>
      </c>
      <c r="CX5" s="52" t="str">
        <f>IF(SUM(N(Input!CX15),N(Input!CX16),N(Input!CX17))=0,"",IF(AND(Input!CX18=TRUE,CX4="Trailer"),"Intermediate",CHOOSE(MATCH(TRUE, Input!CX15:CX17, 0), "Local", "Intermediate", "Long Distance")))</f>
        <v/>
      </c>
      <c r="CY5" s="52" t="str">
        <f>IF(SUM(N(Input!CY15),N(Input!CY16),N(Input!CY17))=0,"",IF(AND(Input!CY18=TRUE,CY4="Trailer"),"Intermediate",CHOOSE(MATCH(TRUE, Input!CY15:CY17, 0), "Local", "Intermediate", "Long Distance")))</f>
        <v/>
      </c>
      <c r="CZ5" s="52" t="str">
        <f>IF(SUM(N(Input!CZ15),N(Input!CZ16),N(Input!CZ17))=0,"",IF(AND(Input!CZ18=TRUE,CZ4="Trailer"),"Intermediate",CHOOSE(MATCH(TRUE, Input!CZ15:CZ17, 0), "Local", "Intermediate", "Long Distance")))</f>
        <v/>
      </c>
      <c r="DA5" s="52" t="str">
        <f>IF(SUM(N(Input!DA15),N(Input!DA16),N(Input!DA17))=0,"",IF(AND(Input!DA18=TRUE,DA4="Trailer"),"Intermediate",CHOOSE(MATCH(TRUE, Input!DA15:DA17, 0), "Local", "Intermediate", "Long Distance")))</f>
        <v/>
      </c>
      <c r="DB5" s="52" t="str">
        <f>IF(SUM(N(Input!DB15),N(Input!DB16),N(Input!DB17))=0,"",IF(AND(Input!DB18=TRUE,DB4="Trailer"),"Intermediate",CHOOSE(MATCH(TRUE, Input!DB15:DB17, 0), "Local", "Intermediate", "Long Distance")))</f>
        <v/>
      </c>
      <c r="DC5" s="52" t="str">
        <f>IF(SUM(N(Input!DC15),N(Input!DC16),N(Input!DC17))=0,"",IF(AND(Input!DC18=TRUE,DC4="Trailer"),"Intermediate",CHOOSE(MATCH(TRUE, Input!DC15:DC17, 0), "Local", "Intermediate", "Long Distance")))</f>
        <v/>
      </c>
      <c r="DD5" s="52" t="str">
        <f>IF(SUM(N(Input!DD15),N(Input!DD16),N(Input!DD17))=0,"",IF(AND(Input!DD18=TRUE,DD4="Trailer"),"Intermediate",CHOOSE(MATCH(TRUE, Input!DD15:DD17, 0), "Local", "Intermediate", "Long Distance")))</f>
        <v/>
      </c>
      <c r="DE5" s="52" t="str">
        <f>IF(SUM(N(Input!DE15),N(Input!DE16),N(Input!DE17))=0,"",IF(AND(Input!DE18=TRUE,DE4="Trailer"),"Intermediate",CHOOSE(MATCH(TRUE, Input!DE15:DE17, 0), "Local", "Intermediate", "Long Distance")))</f>
        <v/>
      </c>
      <c r="DF5" s="52" t="str">
        <f>IF(SUM(N(Input!DF15),N(Input!DF16),N(Input!DF17))=0,"",IF(AND(Input!DF18=TRUE,DF4="Trailer"),"Intermediate",CHOOSE(MATCH(TRUE, Input!DF15:DF17, 0), "Local", "Intermediate", "Long Distance")))</f>
        <v/>
      </c>
      <c r="DG5" s="52" t="str">
        <f>IF(SUM(N(Input!DG15),N(Input!DG16),N(Input!DG17))=0,"",IF(AND(Input!DG18=TRUE,DG4="Trailer"),"Intermediate",CHOOSE(MATCH(TRUE, Input!DG15:DG17, 0), "Local", "Intermediate", "Long Distance")))</f>
        <v/>
      </c>
      <c r="DH5" s="52" t="str">
        <f>IF(SUM(N(Input!DH15),N(Input!DH16),N(Input!DH17))=0,"",IF(AND(Input!DH18=TRUE,DH4="Trailer"),"Intermediate",CHOOSE(MATCH(TRUE, Input!DH15:DH17, 0), "Local", "Intermediate", "Long Distance")))</f>
        <v/>
      </c>
      <c r="DI5" s="52" t="str">
        <f>IF(SUM(N(Input!DI15),N(Input!DI16),N(Input!DI17))=0,"",IF(AND(Input!DI18=TRUE,DI4="Trailer"),"Intermediate",CHOOSE(MATCH(TRUE, Input!DI15:DI17, 0), "Local", "Intermediate", "Long Distance")))</f>
        <v/>
      </c>
      <c r="DJ5" s="52" t="str">
        <f>IF(SUM(N(Input!DJ15),N(Input!DJ16),N(Input!DJ17))=0,"",IF(AND(Input!DJ18=TRUE,DJ4="Trailer"),"Intermediate",CHOOSE(MATCH(TRUE, Input!DJ15:DJ17, 0), "Local", "Intermediate", "Long Distance")))</f>
        <v/>
      </c>
      <c r="DK5" s="52" t="str">
        <f>IF(SUM(N(Input!DK15),N(Input!DK16),N(Input!DK17))=0,"",IF(AND(Input!DK18=TRUE,DK4="Trailer"),"Intermediate",CHOOSE(MATCH(TRUE, Input!DK15:DK17, 0), "Local", "Intermediate", "Long Distance")))</f>
        <v/>
      </c>
      <c r="DL5" s="52" t="str">
        <f>IF(SUM(N(Input!DL15),N(Input!DL16),N(Input!DL17))=0,"",IF(AND(Input!DL18=TRUE,DL4="Trailer"),"Intermediate",CHOOSE(MATCH(TRUE, Input!DL15:DL17, 0), "Local", "Intermediate", "Long Distance")))</f>
        <v/>
      </c>
      <c r="DM5" s="52" t="str">
        <f>IF(SUM(N(Input!DM15),N(Input!DM16),N(Input!DM17))=0,"",IF(AND(Input!DM18=TRUE,DM4="Trailer"),"Intermediate",CHOOSE(MATCH(TRUE, Input!DM15:DM17, 0), "Local", "Intermediate", "Long Distance")))</f>
        <v/>
      </c>
      <c r="DN5" s="52" t="str">
        <f>IF(SUM(N(Input!DN15),N(Input!DN16),N(Input!DN17))=0,"",IF(AND(Input!DN18=TRUE,DN4="Trailer"),"Intermediate",CHOOSE(MATCH(TRUE, Input!DN15:DN17, 0), "Local", "Intermediate", "Long Distance")))</f>
        <v/>
      </c>
      <c r="DO5" s="52" t="str">
        <f>IF(SUM(N(Input!DO15),N(Input!DO16),N(Input!DO17))=0,"",IF(AND(Input!DO18=TRUE,DO4="Trailer"),"Intermediate",CHOOSE(MATCH(TRUE, Input!DO15:DO17, 0), "Local", "Intermediate", "Long Distance")))</f>
        <v/>
      </c>
      <c r="DP5" s="52" t="str">
        <f>IF(SUM(N(Input!DP15),N(Input!DP16),N(Input!DP17))=0,"",IF(AND(Input!DP18=TRUE,DP4="Trailer"),"Intermediate",CHOOSE(MATCH(TRUE, Input!DP15:DP17, 0), "Local", "Intermediate", "Long Distance")))</f>
        <v/>
      </c>
      <c r="DQ5" s="52" t="str">
        <f>IF(SUM(N(Input!DQ15),N(Input!DQ16),N(Input!DQ17))=0,"",IF(AND(Input!DQ18=TRUE,DQ4="Trailer"),"Intermediate",CHOOSE(MATCH(TRUE, Input!DQ15:DQ17, 0), "Local", "Intermediate", "Long Distance")))</f>
        <v/>
      </c>
      <c r="DR5" s="52" t="str">
        <f>IF(SUM(N(Input!DR15),N(Input!DR16),N(Input!DR17))=0,"",IF(AND(Input!DR18=TRUE,DR4="Trailer"),"Intermediate",CHOOSE(MATCH(TRUE, Input!DR15:DR17, 0), "Local", "Intermediate", "Long Distance")))</f>
        <v/>
      </c>
      <c r="DS5" s="52" t="str">
        <f>IF(SUM(N(Input!DS15),N(Input!DS16),N(Input!DS17))=0,"",IF(AND(Input!DS18=TRUE,DS4="Trailer"),"Intermediate",CHOOSE(MATCH(TRUE, Input!DS15:DS17, 0), "Local", "Intermediate", "Long Distance")))</f>
        <v/>
      </c>
      <c r="DT5" s="52" t="str">
        <f>IF(SUM(N(Input!DT15),N(Input!DT16),N(Input!DT17))=0,"",IF(AND(Input!DT18=TRUE,DT4="Trailer"),"Intermediate",CHOOSE(MATCH(TRUE, Input!DT15:DT17, 0), "Local", "Intermediate", "Long Distance")))</f>
        <v/>
      </c>
      <c r="DU5" s="52" t="str">
        <f>IF(SUM(N(Input!DU15),N(Input!DU16),N(Input!DU17))=0,"",IF(AND(Input!DU18=TRUE,DU4="Trailer"),"Intermediate",CHOOSE(MATCH(TRUE, Input!DU15:DU17, 0), "Local", "Intermediate", "Long Distance")))</f>
        <v/>
      </c>
      <c r="DV5" s="52" t="str">
        <f>IF(SUM(N(Input!DV15),N(Input!DV16),N(Input!DV17))=0,"",IF(AND(Input!DV18=TRUE,DV4="Trailer"),"Intermediate",CHOOSE(MATCH(TRUE, Input!DV15:DV17, 0), "Local", "Intermediate", "Long Distance")))</f>
        <v/>
      </c>
      <c r="DW5" s="52" t="str">
        <f>IF(SUM(N(Input!DW15),N(Input!DW16),N(Input!DW17))=0,"",IF(AND(Input!DW18=TRUE,DW4="Trailer"),"Intermediate",CHOOSE(MATCH(TRUE, Input!DW15:DW17, 0), "Local", "Intermediate", "Long Distance")))</f>
        <v/>
      </c>
      <c r="DX5" s="52" t="str">
        <f>IF(SUM(N(Input!DX15),N(Input!DX16),N(Input!DX17))=0,"",IF(AND(Input!DX18=TRUE,DX4="Trailer"),"Intermediate",CHOOSE(MATCH(TRUE, Input!DX15:DX17, 0), "Local", "Intermediate", "Long Distance")))</f>
        <v/>
      </c>
      <c r="DY5" s="52" t="str">
        <f>IF(SUM(N(Input!DY15),N(Input!DY16),N(Input!DY17))=0,"",IF(AND(Input!DY18=TRUE,DY4="Trailer"),"Intermediate",CHOOSE(MATCH(TRUE, Input!DY15:DY17, 0), "Local", "Intermediate", "Long Distance")))</f>
        <v/>
      </c>
      <c r="DZ5" s="52" t="str">
        <f>IF(SUM(N(Input!DZ15),N(Input!DZ16),N(Input!DZ17))=0,"",IF(AND(Input!DZ18=TRUE,DZ4="Trailer"),"Intermediate",CHOOSE(MATCH(TRUE, Input!DZ15:DZ17, 0), "Local", "Intermediate", "Long Distance")))</f>
        <v/>
      </c>
      <c r="EA5" s="52" t="str">
        <f>IF(SUM(N(Input!EA15),N(Input!EA16),N(Input!EA17))=0,"",IF(AND(Input!EA18=TRUE,EA4="Trailer"),"Intermediate",CHOOSE(MATCH(TRUE, Input!EA15:EA17, 0), "Local", "Intermediate", "Long Distance")))</f>
        <v/>
      </c>
      <c r="EB5" s="52" t="str">
        <f>IF(SUM(N(Input!EB15),N(Input!EB16),N(Input!EB17))=0,"",IF(AND(Input!EB18=TRUE,EB4="Trailer"),"Intermediate",CHOOSE(MATCH(TRUE, Input!EB15:EB17, 0), "Local", "Intermediate", "Long Distance")))</f>
        <v/>
      </c>
      <c r="EC5" s="52" t="str">
        <f>IF(SUM(N(Input!EC15),N(Input!EC16),N(Input!EC17))=0,"",IF(AND(Input!EC18=TRUE,EC4="Trailer"),"Intermediate",CHOOSE(MATCH(TRUE, Input!EC15:EC17, 0), "Local", "Intermediate", "Long Distance")))</f>
        <v/>
      </c>
      <c r="ED5" s="52" t="str">
        <f>IF(SUM(N(Input!ED15),N(Input!ED16),N(Input!ED17))=0,"",IF(AND(Input!ED18=TRUE,ED4="Trailer"),"Intermediate",CHOOSE(MATCH(TRUE, Input!ED15:ED17, 0), "Local", "Intermediate", "Long Distance")))</f>
        <v/>
      </c>
      <c r="EE5" s="52" t="str">
        <f>IF(SUM(N(Input!EE15),N(Input!EE16),N(Input!EE17))=0,"",IF(AND(Input!EE18=TRUE,EE4="Trailer"),"Intermediate",CHOOSE(MATCH(TRUE, Input!EE15:EE17, 0), "Local", "Intermediate", "Long Distance")))</f>
        <v/>
      </c>
      <c r="EF5" s="52" t="str">
        <f>IF(SUM(N(Input!EF15),N(Input!EF16),N(Input!EF17))=0,"",IF(AND(Input!EF18=TRUE,EF4="Trailer"),"Intermediate",CHOOSE(MATCH(TRUE, Input!EF15:EF17, 0), "Local", "Intermediate", "Long Distance")))</f>
        <v/>
      </c>
      <c r="EG5" s="52" t="str">
        <f>IF(SUM(N(Input!EG15),N(Input!EG16),N(Input!EG17))=0,"",IF(AND(Input!EG18=TRUE,EG4="Trailer"),"Intermediate",CHOOSE(MATCH(TRUE, Input!EG15:EG17, 0), "Local", "Intermediate", "Long Distance")))</f>
        <v/>
      </c>
      <c r="EH5" s="52" t="str">
        <f>IF(SUM(N(Input!EH15),N(Input!EH16),N(Input!EH17))=0,"",IF(AND(Input!EH18=TRUE,EH4="Trailer"),"Intermediate",CHOOSE(MATCH(TRUE, Input!EH15:EH17, 0), "Local", "Intermediate", "Long Distance")))</f>
        <v/>
      </c>
      <c r="EI5" s="52" t="str">
        <f>IF(SUM(N(Input!EI15),N(Input!EI16),N(Input!EI17))=0,"",IF(AND(Input!EI18=TRUE,EI4="Trailer"),"Intermediate",CHOOSE(MATCH(TRUE, Input!EI15:EI17, 0), "Local", "Intermediate", "Long Distance")))</f>
        <v/>
      </c>
      <c r="EJ5" s="52" t="str">
        <f>IF(SUM(N(Input!EJ15),N(Input!EJ16),N(Input!EJ17))=0,"",IF(AND(Input!EJ18=TRUE,EJ4="Trailer"),"Intermediate",CHOOSE(MATCH(TRUE, Input!EJ15:EJ17, 0), "Local", "Intermediate", "Long Distance")))</f>
        <v/>
      </c>
      <c r="EK5" s="52" t="str">
        <f>IF(SUM(N(Input!EK15),N(Input!EK16),N(Input!EK17))=0,"",IF(AND(Input!EK18=TRUE,EK4="Trailer"),"Intermediate",CHOOSE(MATCH(TRUE, Input!EK15:EK17, 0), "Local", "Intermediate", "Long Distance")))</f>
        <v/>
      </c>
      <c r="EL5" s="52" t="str">
        <f>IF(SUM(N(Input!EL15),N(Input!EL16),N(Input!EL17))=0,"",IF(AND(Input!EL18=TRUE,EL4="Trailer"),"Intermediate",CHOOSE(MATCH(TRUE, Input!EL15:EL17, 0), "Local", "Intermediate", "Long Distance")))</f>
        <v/>
      </c>
      <c r="EM5" s="52" t="str">
        <f>IF(SUM(N(Input!EM15),N(Input!EM16),N(Input!EM17))=0,"",IF(AND(Input!EM18=TRUE,EM4="Trailer"),"Intermediate",CHOOSE(MATCH(TRUE, Input!EM15:EM17, 0), "Local", "Intermediate", "Long Distance")))</f>
        <v/>
      </c>
      <c r="EN5" s="52" t="str">
        <f>IF(SUM(N(Input!EN15),N(Input!EN16),N(Input!EN17))=0,"",IF(AND(Input!EN18=TRUE,EN4="Trailer"),"Intermediate",CHOOSE(MATCH(TRUE, Input!EN15:EN17, 0), "Local", "Intermediate", "Long Distance")))</f>
        <v/>
      </c>
      <c r="EO5" s="52" t="str">
        <f>IF(SUM(N(Input!EO15),N(Input!EO16),N(Input!EO17))=0,"",IF(AND(Input!EO18=TRUE,EO4="Trailer"),"Intermediate",CHOOSE(MATCH(TRUE, Input!EO15:EO17, 0), "Local", "Intermediate", "Long Distance")))</f>
        <v/>
      </c>
      <c r="EP5" s="52" t="str">
        <f>IF(SUM(N(Input!EP15),N(Input!EP16),N(Input!EP17))=0,"",IF(AND(Input!EP18=TRUE,EP4="Trailer"),"Intermediate",CHOOSE(MATCH(TRUE, Input!EP15:EP17, 0), "Local", "Intermediate", "Long Distance")))</f>
        <v/>
      </c>
      <c r="EQ5" s="52" t="str">
        <f>IF(SUM(N(Input!EQ15),N(Input!EQ16),N(Input!EQ17))=0,"",IF(AND(Input!EQ18=TRUE,EQ4="Trailer"),"Intermediate",CHOOSE(MATCH(TRUE, Input!EQ15:EQ17, 0), "Local", "Intermediate", "Long Distance")))</f>
        <v/>
      </c>
      <c r="ER5" s="52" t="str">
        <f>IF(SUM(N(Input!ER15),N(Input!ER16),N(Input!ER17))=0,"",IF(AND(Input!ER18=TRUE,ER4="Trailer"),"Intermediate",CHOOSE(MATCH(TRUE, Input!ER15:ER17, 0), "Local", "Intermediate", "Long Distance")))</f>
        <v/>
      </c>
      <c r="ES5" s="52" t="str">
        <f>IF(SUM(N(Input!ES15),N(Input!ES16),N(Input!ES17))=0,"",IF(AND(Input!ES18=TRUE,ES4="Trailer"),"Intermediate",CHOOSE(MATCH(TRUE, Input!ES15:ES17, 0), "Local", "Intermediate", "Long Distance")))</f>
        <v/>
      </c>
      <c r="ET5" s="52" t="str">
        <f>IF(SUM(N(Input!ET15),N(Input!ET16),N(Input!ET17))=0,"",IF(AND(Input!ET18=TRUE,ET4="Trailer"),"Intermediate",CHOOSE(MATCH(TRUE, Input!ET15:ET17, 0), "Local", "Intermediate", "Long Distance")))</f>
        <v/>
      </c>
      <c r="EU5" s="52" t="str">
        <f>IF(SUM(N(Input!EU15),N(Input!EU16),N(Input!EU17))=0,"",IF(AND(Input!EU18=TRUE,EU4="Trailer"),"Intermediate",CHOOSE(MATCH(TRUE, Input!EU15:EU17, 0), "Local", "Intermediate", "Long Distance")))</f>
        <v/>
      </c>
      <c r="EV5" s="52" t="str">
        <f>IF(SUM(N(Input!EV15),N(Input!EV16),N(Input!EV17))=0,"",IF(AND(Input!EV18=TRUE,EV4="Trailer"),"Intermediate",CHOOSE(MATCH(TRUE, Input!EV15:EV17, 0), "Local", "Intermediate", "Long Distance")))</f>
        <v/>
      </c>
      <c r="EW5" s="52" t="str">
        <f>IF(SUM(N(Input!EW15),N(Input!EW16),N(Input!EW17))=0,"",IF(AND(Input!EW18=TRUE,EW4="Trailer"),"Intermediate",CHOOSE(MATCH(TRUE, Input!EW15:EW17, 0), "Local", "Intermediate", "Long Distance")))</f>
        <v/>
      </c>
      <c r="EX5" s="52" t="str">
        <f>IF(SUM(N(Input!EX15),N(Input!EX16),N(Input!EX17))=0,"",IF(AND(Input!EX18=TRUE,EX4="Trailer"),"Intermediate",CHOOSE(MATCH(TRUE, Input!EX15:EX17, 0), "Local", "Intermediate", "Long Distance")))</f>
        <v/>
      </c>
      <c r="EY5" s="52" t="str">
        <f>IF(SUM(N(Input!EY15),N(Input!EY16),N(Input!EY17))=0,"",IF(AND(Input!EY18=TRUE,EY4="Trailer"),"Intermediate",CHOOSE(MATCH(TRUE, Input!EY15:EY17, 0), "Local", "Intermediate", "Long Distance")))</f>
        <v/>
      </c>
      <c r="EZ5" s="52" t="str">
        <f>IF(SUM(N(Input!EZ15),N(Input!EZ16),N(Input!EZ17))=0,"",IF(AND(Input!EZ18=TRUE,EZ4="Trailer"),"Intermediate",CHOOSE(MATCH(TRUE, Input!EZ15:EZ17, 0), "Local", "Intermediate", "Long Distance")))</f>
        <v/>
      </c>
      <c r="FA5" s="52" t="str">
        <f>IF(SUM(N(Input!FA15),N(Input!FA16),N(Input!FA17))=0,"",IF(AND(Input!FA18=TRUE,FA4="Trailer"),"Intermediate",CHOOSE(MATCH(TRUE, Input!FA15:FA17, 0), "Local", "Intermediate", "Long Distance")))</f>
        <v/>
      </c>
      <c r="FB5" s="52" t="str">
        <f>IF(SUM(N(Input!FB15),N(Input!FB16),N(Input!FB17))=0,"",IF(AND(Input!FB18=TRUE,FB4="Trailer"),"Intermediate",CHOOSE(MATCH(TRUE, Input!FB15:FB17, 0), "Local", "Intermediate", "Long Distance")))</f>
        <v/>
      </c>
      <c r="FC5" s="52" t="str">
        <f>IF(SUM(N(Input!FC15),N(Input!FC16),N(Input!FC17))=0,"",IF(AND(Input!FC18=TRUE,FC4="Trailer"),"Intermediate",CHOOSE(MATCH(TRUE, Input!FC15:FC17, 0), "Local", "Intermediate", "Long Distance")))</f>
        <v/>
      </c>
      <c r="FD5" s="52" t="str">
        <f>IF(SUM(N(Input!FD15),N(Input!FD16),N(Input!FD17))=0,"",IF(AND(Input!FD18=TRUE,FD4="Trailer"),"Intermediate",CHOOSE(MATCH(TRUE, Input!FD15:FD17, 0), "Local", "Intermediate", "Long Distance")))</f>
        <v/>
      </c>
      <c r="FE5" s="52" t="str">
        <f>IF(SUM(N(Input!FE15),N(Input!FE16),N(Input!FE17))=0,"",IF(AND(Input!FE18=TRUE,FE4="Trailer"),"Intermediate",CHOOSE(MATCH(TRUE, Input!FE15:FE17, 0), "Local", "Intermediate", "Long Distance")))</f>
        <v/>
      </c>
      <c r="FF5" s="52" t="str">
        <f>IF(SUM(N(Input!FF15),N(Input!FF16),N(Input!FF17))=0,"",IF(AND(Input!FF18=TRUE,FF4="Trailer"),"Intermediate",CHOOSE(MATCH(TRUE, Input!FF15:FF17, 0), "Local", "Intermediate", "Long Distance")))</f>
        <v/>
      </c>
      <c r="FG5" s="52" t="str">
        <f>IF(SUM(N(Input!FG15),N(Input!FG16),N(Input!FG17))=0,"",IF(AND(Input!FG18=TRUE,FG4="Trailer"),"Intermediate",CHOOSE(MATCH(TRUE, Input!FG15:FG17, 0), "Local", "Intermediate", "Long Distance")))</f>
        <v/>
      </c>
      <c r="FH5" s="52" t="str">
        <f>IF(SUM(N(Input!FH15),N(Input!FH16),N(Input!FH17))=0,"",IF(AND(Input!FH18=TRUE,FH4="Trailer"),"Intermediate",CHOOSE(MATCH(TRUE, Input!FH15:FH17, 0), "Local", "Intermediate", "Long Distance")))</f>
        <v/>
      </c>
      <c r="FI5" s="52" t="str">
        <f>IF(SUM(N(Input!FI15),N(Input!FI16),N(Input!FI17))=0,"",IF(AND(Input!FI18=TRUE,FI4="Trailer"),"Intermediate",CHOOSE(MATCH(TRUE, Input!FI15:FI17, 0), "Local", "Intermediate", "Long Distance")))</f>
        <v/>
      </c>
      <c r="FJ5" s="52" t="str">
        <f>IF(SUM(N(Input!FJ15),N(Input!FJ16),N(Input!FJ17))=0,"",IF(AND(Input!FJ18=TRUE,FJ4="Trailer"),"Intermediate",CHOOSE(MATCH(TRUE, Input!FJ15:FJ17, 0), "Local", "Intermediate", "Long Distance")))</f>
        <v/>
      </c>
      <c r="FK5" s="52" t="str">
        <f>IF(SUM(N(Input!FK15),N(Input!FK16),N(Input!FK17))=0,"",IF(AND(Input!FK18=TRUE,FK4="Trailer"),"Intermediate",CHOOSE(MATCH(TRUE, Input!FK15:FK17, 0), "Local", "Intermediate", "Long Distance")))</f>
        <v/>
      </c>
      <c r="FL5" s="52" t="str">
        <f>IF(SUM(N(Input!FL15),N(Input!FL16),N(Input!FL17))=0,"",IF(AND(Input!FL18=TRUE,FL4="Trailer"),"Intermediate",CHOOSE(MATCH(TRUE, Input!FL15:FL17, 0), "Local", "Intermediate", "Long Distance")))</f>
        <v/>
      </c>
      <c r="FM5" s="52" t="str">
        <f>IF(SUM(N(Input!FM15),N(Input!FM16),N(Input!FM17))=0,"",IF(AND(Input!FM18=TRUE,FM4="Trailer"),"Intermediate",CHOOSE(MATCH(TRUE, Input!FM15:FM17, 0), "Local", "Intermediate", "Long Distance")))</f>
        <v/>
      </c>
      <c r="FN5" s="52" t="str">
        <f>IF(SUM(N(Input!FN15),N(Input!FN16),N(Input!FN17))=0,"",IF(AND(Input!FN18=TRUE,FN4="Trailer"),"Intermediate",CHOOSE(MATCH(TRUE, Input!FN15:FN17, 0), "Local", "Intermediate", "Long Distance")))</f>
        <v/>
      </c>
      <c r="FO5" s="52" t="str">
        <f>IF(SUM(N(Input!FO15),N(Input!FO16),N(Input!FO17))=0,"",IF(AND(Input!FO18=TRUE,FO4="Trailer"),"Intermediate",CHOOSE(MATCH(TRUE, Input!FO15:FO17, 0), "Local", "Intermediate", "Long Distance")))</f>
        <v/>
      </c>
      <c r="FP5" s="52" t="str">
        <f>IF(SUM(N(Input!FP15),N(Input!FP16),N(Input!FP17))=0,"",IF(AND(Input!FP18=TRUE,FP4="Trailer"),"Intermediate",CHOOSE(MATCH(TRUE, Input!FP15:FP17, 0), "Local", "Intermediate", "Long Distance")))</f>
        <v/>
      </c>
      <c r="FQ5" s="52" t="str">
        <f>IF(SUM(N(Input!FQ15),N(Input!FQ16),N(Input!FQ17))=0,"",IF(AND(Input!FQ18=TRUE,FQ4="Trailer"),"Intermediate",CHOOSE(MATCH(TRUE, Input!FQ15:FQ17, 0), "Local", "Intermediate", "Long Distance")))</f>
        <v/>
      </c>
      <c r="FR5" s="52" t="str">
        <f>IF(SUM(N(Input!FR15),N(Input!FR16),N(Input!FR17))=0,"",IF(AND(Input!FR18=TRUE,FR4="Trailer"),"Intermediate",CHOOSE(MATCH(TRUE, Input!FR15:FR17, 0), "Local", "Intermediate", "Long Distance")))</f>
        <v/>
      </c>
      <c r="FS5" s="52" t="str">
        <f>IF(SUM(N(Input!FS15),N(Input!FS16),N(Input!FS17))=0,"",IF(AND(Input!FS18=TRUE,FS4="Trailer"),"Intermediate",CHOOSE(MATCH(TRUE, Input!FS15:FS17, 0), "Local", "Intermediate", "Long Distance")))</f>
        <v/>
      </c>
      <c r="FT5" s="52" t="str">
        <f>IF(SUM(N(Input!FT15),N(Input!FT16),N(Input!FT17))=0,"",IF(AND(Input!FT18=TRUE,FT4="Trailer"),"Intermediate",CHOOSE(MATCH(TRUE, Input!FT15:FT17, 0), "Local", "Intermediate", "Long Distance")))</f>
        <v/>
      </c>
      <c r="FU5" s="52" t="str">
        <f>IF(SUM(N(Input!FU15),N(Input!FU16),N(Input!FU17))=0,"",IF(AND(Input!FU18=TRUE,FU4="Trailer"),"Intermediate",CHOOSE(MATCH(TRUE, Input!FU15:FU17, 0), "Local", "Intermediate", "Long Distance")))</f>
        <v/>
      </c>
      <c r="FV5" s="52" t="str">
        <f>IF(SUM(N(Input!FV15),N(Input!FV16),N(Input!FV17))=0,"",IF(AND(Input!FV18=TRUE,FV4="Trailer"),"Intermediate",CHOOSE(MATCH(TRUE, Input!FV15:FV17, 0), "Local", "Intermediate", "Long Distance")))</f>
        <v/>
      </c>
      <c r="FW5" s="52" t="str">
        <f>IF(SUM(N(Input!FW15),N(Input!FW16),N(Input!FW17))=0,"",IF(AND(Input!FW18=TRUE,FW4="Trailer"),"Intermediate",CHOOSE(MATCH(TRUE, Input!FW15:FW17, 0), "Local", "Intermediate", "Long Distance")))</f>
        <v/>
      </c>
      <c r="FX5" s="52" t="str">
        <f>IF(SUM(N(Input!FX15),N(Input!FX16),N(Input!FX17))=0,"",IF(AND(Input!FX18=TRUE,FX4="Trailer"),"Intermediate",CHOOSE(MATCH(TRUE, Input!FX15:FX17, 0), "Local", "Intermediate", "Long Distance")))</f>
        <v/>
      </c>
      <c r="FY5" s="52" t="str">
        <f>IF(SUM(N(Input!FY15),N(Input!FY16),N(Input!FY17))=0,"",IF(AND(Input!FY18=TRUE,FY4="Trailer"),"Intermediate",CHOOSE(MATCH(TRUE, Input!FY15:FY17, 0), "Local", "Intermediate", "Long Distance")))</f>
        <v/>
      </c>
      <c r="FZ5" s="52" t="str">
        <f>IF(SUM(N(Input!FZ15),N(Input!FZ16),N(Input!FZ17))=0,"",IF(AND(Input!FZ18=TRUE,FZ4="Trailer"),"Intermediate",CHOOSE(MATCH(TRUE, Input!FZ15:FZ17, 0), "Local", "Intermediate", "Long Distance")))</f>
        <v/>
      </c>
      <c r="GA5" s="52" t="str">
        <f>IF(SUM(N(Input!GA15),N(Input!GA16),N(Input!GA17))=0,"",IF(AND(Input!GA18=TRUE,GA4="Trailer"),"Intermediate",CHOOSE(MATCH(TRUE, Input!GA15:GA17, 0), "Local", "Intermediate", "Long Distance")))</f>
        <v/>
      </c>
      <c r="GB5" s="52" t="str">
        <f>IF(SUM(N(Input!GB15),N(Input!GB16),N(Input!GB17))=0,"",IF(AND(Input!GB18=TRUE,GB4="Trailer"),"Intermediate",CHOOSE(MATCH(TRUE, Input!GB15:GB17, 0), "Local", "Intermediate", "Long Distance")))</f>
        <v/>
      </c>
      <c r="GC5" s="52" t="str">
        <f>IF(SUM(N(Input!GC15),N(Input!GC16),N(Input!GC17))=0,"",IF(AND(Input!GC18=TRUE,GC4="Trailer"),"Intermediate",CHOOSE(MATCH(TRUE, Input!GC15:GC17, 0), "Local", "Intermediate", "Long Distance")))</f>
        <v/>
      </c>
      <c r="GD5" s="52" t="str">
        <f>IF(SUM(N(Input!GD15),N(Input!GD16),N(Input!GD17))=0,"",IF(AND(Input!GD18=TRUE,GD4="Trailer"),"Intermediate",CHOOSE(MATCH(TRUE, Input!GD15:GD17, 0), "Local", "Intermediate", "Long Distance")))</f>
        <v/>
      </c>
      <c r="GE5" s="52" t="str">
        <f>IF(SUM(N(Input!GE15),N(Input!GE16),N(Input!GE17))=0,"",IF(AND(Input!GE18=TRUE,GE4="Trailer"),"Intermediate",CHOOSE(MATCH(TRUE, Input!GE15:GE17, 0), "Local", "Intermediate", "Long Distance")))</f>
        <v/>
      </c>
      <c r="GF5" s="52" t="str">
        <f>IF(SUM(N(Input!GF15),N(Input!GF16),N(Input!GF17))=0,"",IF(AND(Input!GF18=TRUE,GF4="Trailer"),"Intermediate",CHOOSE(MATCH(TRUE, Input!GF15:GF17, 0), "Local", "Intermediate", "Long Distance")))</f>
        <v/>
      </c>
      <c r="GG5" s="52" t="str">
        <f>IF(SUM(N(Input!GG15),N(Input!GG16),N(Input!GG17))=0,"",IF(AND(Input!GG18=TRUE,GG4="Trailer"),"Intermediate",CHOOSE(MATCH(TRUE, Input!GG15:GG17, 0), "Local", "Intermediate", "Long Distance")))</f>
        <v/>
      </c>
      <c r="GH5" s="52" t="str">
        <f>IF(SUM(N(Input!GH15),N(Input!GH16),N(Input!GH17))=0,"",IF(AND(Input!GH18=TRUE,GH4="Trailer"),"Intermediate",CHOOSE(MATCH(TRUE, Input!GH15:GH17, 0), "Local", "Intermediate", "Long Distance")))</f>
        <v/>
      </c>
      <c r="GI5" s="52" t="str">
        <f>IF(SUM(N(Input!GI15),N(Input!GI16),N(Input!GI17))=0,"",IF(AND(Input!GI18=TRUE,GI4="Trailer"),"Intermediate",CHOOSE(MATCH(TRUE, Input!GI15:GI17, 0), "Local", "Intermediate", "Long Distance")))</f>
        <v/>
      </c>
      <c r="GJ5" s="52" t="str">
        <f>IF(SUM(N(Input!GJ15),N(Input!GJ16),N(Input!GJ17))=0,"",IF(AND(Input!GJ18=TRUE,GJ4="Trailer"),"Intermediate",CHOOSE(MATCH(TRUE, Input!GJ15:GJ17, 0), "Local", "Intermediate", "Long Distance")))</f>
        <v/>
      </c>
      <c r="GK5" s="52" t="str">
        <f>IF(SUM(N(Input!GK15),N(Input!GK16),N(Input!GK17))=0,"",IF(AND(Input!GK18=TRUE,GK4="Trailer"),"Intermediate",CHOOSE(MATCH(TRUE, Input!GK15:GK17, 0), "Local", "Intermediate", "Long Distance")))</f>
        <v/>
      </c>
      <c r="GL5" s="52" t="str">
        <f>IF(SUM(N(Input!GL15),N(Input!GL16),N(Input!GL17))=0,"",IF(AND(Input!GL18=TRUE,GL4="Trailer"),"Intermediate",CHOOSE(MATCH(TRUE, Input!GL15:GL17, 0), "Local", "Intermediate", "Long Distance")))</f>
        <v/>
      </c>
      <c r="GM5" s="52" t="str">
        <f>IF(SUM(N(Input!GM15),N(Input!GM16),N(Input!GM17))=0,"",IF(AND(Input!GM18=TRUE,GM4="Trailer"),"Intermediate",CHOOSE(MATCH(TRUE, Input!GM15:GM17, 0), "Local", "Intermediate", "Long Distance")))</f>
        <v/>
      </c>
      <c r="GN5" s="52" t="str">
        <f>IF(SUM(N(Input!GN15),N(Input!GN16),N(Input!GN17))=0,"",IF(AND(Input!GN18=TRUE,GN4="Trailer"),"Intermediate",CHOOSE(MATCH(TRUE, Input!GN15:GN17, 0), "Local", "Intermediate", "Long Distance")))</f>
        <v/>
      </c>
      <c r="GO5" s="52" t="str">
        <f>IF(SUM(N(Input!GO15),N(Input!GO16),N(Input!GO17))=0,"",IF(AND(Input!GO18=TRUE,GO4="Trailer"),"Intermediate",CHOOSE(MATCH(TRUE, Input!GO15:GO17, 0), "Local", "Intermediate", "Long Distance")))</f>
        <v/>
      </c>
      <c r="GP5" s="52" t="str">
        <f>IF(SUM(N(Input!GP15),N(Input!GP16),N(Input!GP17))=0,"",IF(AND(Input!GP18=TRUE,GP4="Trailer"),"Intermediate",CHOOSE(MATCH(TRUE, Input!GP15:GP17, 0), "Local", "Intermediate", "Long Distance")))</f>
        <v/>
      </c>
      <c r="GQ5" s="52" t="str">
        <f>IF(SUM(N(Input!GQ15),N(Input!GQ16),N(Input!GQ17))=0,"",IF(AND(Input!GQ18=TRUE,GQ4="Trailer"),"Intermediate",CHOOSE(MATCH(TRUE, Input!GQ15:GQ17, 0), "Local", "Intermediate", "Long Distance")))</f>
        <v/>
      </c>
      <c r="GR5" s="52" t="str">
        <f>IF(SUM(N(Input!GR15),N(Input!GR16),N(Input!GR17))=0,"",IF(AND(Input!GR18=TRUE,GR4="Trailer"),"Intermediate",CHOOSE(MATCH(TRUE, Input!GR15:GR17, 0), "Local", "Intermediate", "Long Distance")))</f>
        <v/>
      </c>
      <c r="GS5" s="52" t="str">
        <f>IF(SUM(N(Input!GS15),N(Input!GS16),N(Input!GS17))=0,"",IF(AND(Input!GS18=TRUE,GS4="Trailer"),"Intermediate",CHOOSE(MATCH(TRUE, Input!GS15:GS17, 0), "Local", "Intermediate", "Long Distance")))</f>
        <v/>
      </c>
      <c r="GT5" s="52" t="str">
        <f>IF(SUM(N(Input!GT15),N(Input!GT16),N(Input!GT17))=0,"",IF(AND(Input!GT18=TRUE,GT4="Trailer"),"Intermediate",CHOOSE(MATCH(TRUE, Input!GT15:GT17, 0), "Local", "Intermediate", "Long Distance")))</f>
        <v/>
      </c>
    </row>
    <row r="6" spans="1:202">
      <c r="A6" s="440" t="s">
        <v>8151</v>
      </c>
      <c r="B6" s="440"/>
      <c r="C6" s="53" t="b">
        <f>AND(Input!C12&lt;&gt;TRUE, C5="Long Distance")</f>
        <v>0</v>
      </c>
      <c r="D6" s="53" t="b">
        <f>AND(Input!D12&lt;&gt;TRUE, D5="Long Distance")</f>
        <v>0</v>
      </c>
      <c r="E6" s="53" t="b">
        <f>AND(Input!E12&lt;&gt;TRUE, E5="Long Distance")</f>
        <v>0</v>
      </c>
      <c r="F6" s="53" t="b">
        <f>AND(Input!F12&lt;&gt;TRUE, F5="Long Distance")</f>
        <v>0</v>
      </c>
      <c r="G6" s="53" t="b">
        <f>AND(Input!G12&lt;&gt;TRUE, G5="Long Distance")</f>
        <v>0</v>
      </c>
      <c r="H6" s="53" t="b">
        <f>AND(Input!H12&lt;&gt;TRUE, H5="Long Distance")</f>
        <v>0</v>
      </c>
      <c r="I6" s="53" t="b">
        <f>AND(Input!I12&lt;&gt;TRUE, I5="Long Distance")</f>
        <v>0</v>
      </c>
      <c r="J6" s="53" t="b">
        <f>AND(Input!J12&lt;&gt;TRUE, J5="Long Distance")</f>
        <v>0</v>
      </c>
      <c r="K6" s="53" t="b">
        <f>AND(Input!K12&lt;&gt;TRUE, K5="Long Distance")</f>
        <v>0</v>
      </c>
      <c r="L6" s="53" t="b">
        <f>AND(Input!L12&lt;&gt;TRUE, L5="Long Distance")</f>
        <v>0</v>
      </c>
      <c r="M6" s="53" t="b">
        <f>AND(Input!M12&lt;&gt;TRUE, M5="Long Distance")</f>
        <v>0</v>
      </c>
      <c r="N6" s="53" t="b">
        <f>AND(Input!N12&lt;&gt;TRUE, N5="Long Distance")</f>
        <v>0</v>
      </c>
      <c r="O6" s="53" t="b">
        <f>AND(Input!O12&lt;&gt;TRUE, O5="Long Distance")</f>
        <v>0</v>
      </c>
      <c r="P6" s="53" t="b">
        <f>AND(Input!P12&lt;&gt;TRUE, P5="Long Distance")</f>
        <v>0</v>
      </c>
      <c r="Q6" s="53" t="b">
        <f>AND(Input!Q12&lt;&gt;TRUE, Q5="Long Distance")</f>
        <v>0</v>
      </c>
      <c r="R6" s="53" t="b">
        <f>AND(Input!R12&lt;&gt;TRUE, R5="Long Distance")</f>
        <v>0</v>
      </c>
      <c r="S6" s="53" t="b">
        <f>AND(Input!S12&lt;&gt;TRUE, S5="Long Distance")</f>
        <v>0</v>
      </c>
      <c r="T6" s="53" t="b">
        <f>AND(Input!T12&lt;&gt;TRUE, T5="Long Distance")</f>
        <v>0</v>
      </c>
      <c r="U6" s="53" t="b">
        <f>AND(Input!U12&lt;&gt;TRUE, U5="Long Distance")</f>
        <v>0</v>
      </c>
      <c r="V6" s="53" t="b">
        <f>AND(Input!V12&lt;&gt;TRUE, V5="Long Distance")</f>
        <v>0</v>
      </c>
      <c r="W6" s="53" t="b">
        <f>AND(Input!W12&lt;&gt;TRUE, W5="Long Distance")</f>
        <v>0</v>
      </c>
      <c r="X6" s="53" t="b">
        <f>AND(Input!X12&lt;&gt;TRUE, X5="Long Distance")</f>
        <v>0</v>
      </c>
      <c r="Y6" s="53" t="b">
        <f>AND(Input!Y12&lt;&gt;TRUE, Y5="Long Distance")</f>
        <v>0</v>
      </c>
      <c r="Z6" s="53" t="b">
        <f>AND(Input!Z12&lt;&gt;TRUE, Z5="Long Distance")</f>
        <v>0</v>
      </c>
      <c r="AA6" s="53" t="b">
        <f>AND(Input!AA12&lt;&gt;TRUE, AA5="Long Distance")</f>
        <v>0</v>
      </c>
      <c r="AB6" s="53" t="b">
        <f>AND(Input!AB12&lt;&gt;TRUE, AB5="Long Distance")</f>
        <v>0</v>
      </c>
      <c r="AC6" s="53" t="b">
        <f>AND(Input!AC12&lt;&gt;TRUE, AC5="Long Distance")</f>
        <v>0</v>
      </c>
      <c r="AD6" s="53" t="b">
        <f>AND(Input!AD12&lt;&gt;TRUE, AD5="Long Distance")</f>
        <v>0</v>
      </c>
      <c r="AE6" s="53" t="b">
        <f>AND(Input!AE12&lt;&gt;TRUE, AE5="Long Distance")</f>
        <v>0</v>
      </c>
      <c r="AF6" s="53" t="b">
        <f>AND(Input!AF12&lt;&gt;TRUE, AF5="Long Distance")</f>
        <v>0</v>
      </c>
      <c r="AG6" s="53" t="b">
        <f>AND(Input!AG12&lt;&gt;TRUE, AG5="Long Distance")</f>
        <v>0</v>
      </c>
      <c r="AH6" s="53" t="b">
        <f>AND(Input!AH12&lt;&gt;TRUE, AH5="Long Distance")</f>
        <v>0</v>
      </c>
      <c r="AI6" s="53" t="b">
        <f>AND(Input!AI12&lt;&gt;TRUE, AI5="Long Distance")</f>
        <v>0</v>
      </c>
      <c r="AJ6" s="53" t="b">
        <f>AND(Input!AJ12&lt;&gt;TRUE, AJ5="Long Distance")</f>
        <v>0</v>
      </c>
      <c r="AK6" s="53" t="b">
        <f>AND(Input!AK12&lt;&gt;TRUE, AK5="Long Distance")</f>
        <v>0</v>
      </c>
      <c r="AL6" s="53" t="b">
        <f>AND(Input!AL12&lt;&gt;TRUE, AL5="Long Distance")</f>
        <v>0</v>
      </c>
      <c r="AM6" s="53" t="b">
        <f>AND(Input!AM12&lt;&gt;TRUE, AM5="Long Distance")</f>
        <v>0</v>
      </c>
      <c r="AN6" s="53" t="b">
        <f>AND(Input!AN12&lt;&gt;TRUE, AN5="Long Distance")</f>
        <v>0</v>
      </c>
      <c r="AO6" s="53" t="b">
        <f>AND(Input!AO12&lt;&gt;TRUE, AO5="Long Distance")</f>
        <v>0</v>
      </c>
      <c r="AP6" s="53" t="b">
        <f>AND(Input!AP12&lt;&gt;TRUE, AP5="Long Distance")</f>
        <v>0</v>
      </c>
      <c r="AQ6" s="53" t="b">
        <f>AND(Input!AQ12&lt;&gt;TRUE, AQ5="Long Distance")</f>
        <v>0</v>
      </c>
      <c r="AR6" s="53" t="b">
        <f>AND(Input!AR12&lt;&gt;TRUE, AR5="Long Distance")</f>
        <v>0</v>
      </c>
      <c r="AS6" s="53" t="b">
        <f>AND(Input!AS12&lt;&gt;TRUE, AS5="Long Distance")</f>
        <v>0</v>
      </c>
      <c r="AT6" s="53" t="b">
        <f>AND(Input!AT12&lt;&gt;TRUE, AT5="Long Distance")</f>
        <v>0</v>
      </c>
      <c r="AU6" s="53" t="b">
        <f>AND(Input!AU12&lt;&gt;TRUE, AU5="Long Distance")</f>
        <v>0</v>
      </c>
      <c r="AV6" s="53" t="b">
        <f>AND(Input!AV12&lt;&gt;TRUE, AV5="Long Distance")</f>
        <v>0</v>
      </c>
      <c r="AW6" s="53" t="b">
        <f>AND(Input!AW12&lt;&gt;TRUE, AW5="Long Distance")</f>
        <v>0</v>
      </c>
      <c r="AX6" s="53" t="b">
        <f>AND(Input!AX12&lt;&gt;TRUE, AX5="Long Distance")</f>
        <v>0</v>
      </c>
      <c r="AY6" s="53" t="b">
        <f>AND(Input!AY12&lt;&gt;TRUE, AY5="Long Distance")</f>
        <v>0</v>
      </c>
      <c r="AZ6" s="53" t="b">
        <f>AND(Input!AZ12&lt;&gt;TRUE, AZ5="Long Distance")</f>
        <v>0</v>
      </c>
      <c r="BA6" s="53" t="b">
        <f>AND(Input!BA12&lt;&gt;TRUE, BA5="Long Distance")</f>
        <v>0</v>
      </c>
      <c r="BB6" s="53" t="b">
        <f>AND(Input!BB12&lt;&gt;TRUE, BB5="Long Distance")</f>
        <v>0</v>
      </c>
      <c r="BC6" s="53" t="b">
        <f>AND(Input!BC12&lt;&gt;TRUE, BC5="Long Distance")</f>
        <v>0</v>
      </c>
      <c r="BD6" s="53" t="b">
        <f>AND(Input!BD12&lt;&gt;TRUE, BD5="Long Distance")</f>
        <v>0</v>
      </c>
      <c r="BE6" s="53" t="b">
        <f>AND(Input!BE12&lt;&gt;TRUE, BE5="Long Distance")</f>
        <v>0</v>
      </c>
      <c r="BF6" s="53" t="b">
        <f>AND(Input!BF12&lt;&gt;TRUE, BF5="Long Distance")</f>
        <v>0</v>
      </c>
      <c r="BG6" s="53" t="b">
        <f>AND(Input!BG12&lt;&gt;TRUE, BG5="Long Distance")</f>
        <v>0</v>
      </c>
      <c r="BH6" s="53" t="b">
        <f>AND(Input!BH12&lt;&gt;TRUE, BH5="Long Distance")</f>
        <v>0</v>
      </c>
      <c r="BI6" s="53" t="b">
        <f>AND(Input!BI12&lt;&gt;TRUE, BI5="Long Distance")</f>
        <v>0</v>
      </c>
      <c r="BJ6" s="53" t="b">
        <f>AND(Input!BJ12&lt;&gt;TRUE, BJ5="Long Distance")</f>
        <v>0</v>
      </c>
      <c r="BK6" s="53" t="b">
        <f>AND(Input!BK12&lt;&gt;TRUE, BK5="Long Distance")</f>
        <v>0</v>
      </c>
      <c r="BL6" s="53" t="b">
        <f>AND(Input!BL12&lt;&gt;TRUE, BL5="Long Distance")</f>
        <v>0</v>
      </c>
      <c r="BM6" s="53" t="b">
        <f>AND(Input!BM12&lt;&gt;TRUE, BM5="Long Distance")</f>
        <v>0</v>
      </c>
      <c r="BN6" s="53" t="b">
        <f>AND(Input!BN12&lt;&gt;TRUE, BN5="Long Distance")</f>
        <v>0</v>
      </c>
      <c r="BO6" s="53" t="b">
        <f>AND(Input!BO12&lt;&gt;TRUE, BO5="Long Distance")</f>
        <v>0</v>
      </c>
      <c r="BP6" s="53" t="b">
        <f>AND(Input!BP12&lt;&gt;TRUE, BP5="Long Distance")</f>
        <v>0</v>
      </c>
      <c r="BQ6" s="53" t="b">
        <f>AND(Input!BQ12&lt;&gt;TRUE, BQ5="Long Distance")</f>
        <v>0</v>
      </c>
      <c r="BR6" s="53" t="b">
        <f>AND(Input!BR12&lt;&gt;TRUE, BR5="Long Distance")</f>
        <v>0</v>
      </c>
      <c r="BS6" s="53" t="b">
        <f>AND(Input!BS12&lt;&gt;TRUE, BS5="Long Distance")</f>
        <v>0</v>
      </c>
      <c r="BT6" s="53" t="b">
        <f>AND(Input!BT12&lt;&gt;TRUE, BT5="Long Distance")</f>
        <v>0</v>
      </c>
      <c r="BU6" s="53" t="b">
        <f>AND(Input!BU12&lt;&gt;TRUE, BU5="Long Distance")</f>
        <v>0</v>
      </c>
      <c r="BV6" s="53" t="b">
        <f>AND(Input!BV12&lt;&gt;TRUE, BV5="Long Distance")</f>
        <v>0</v>
      </c>
      <c r="BW6" s="53" t="b">
        <f>AND(Input!BW12&lt;&gt;TRUE, BW5="Long Distance")</f>
        <v>0</v>
      </c>
      <c r="BX6" s="53" t="b">
        <f>AND(Input!BX12&lt;&gt;TRUE, BX5="Long Distance")</f>
        <v>0</v>
      </c>
      <c r="BY6" s="53" t="b">
        <f>AND(Input!BY12&lt;&gt;TRUE, BY5="Long Distance")</f>
        <v>0</v>
      </c>
      <c r="BZ6" s="53" t="b">
        <f>AND(Input!BZ12&lt;&gt;TRUE, BZ5="Long Distance")</f>
        <v>0</v>
      </c>
      <c r="CA6" s="53" t="b">
        <f>AND(Input!CA12&lt;&gt;TRUE, CA5="Long Distance")</f>
        <v>0</v>
      </c>
      <c r="CB6" s="53" t="b">
        <f>AND(Input!CB12&lt;&gt;TRUE, CB5="Long Distance")</f>
        <v>0</v>
      </c>
      <c r="CC6" s="53" t="b">
        <f>AND(Input!CC12&lt;&gt;TRUE, CC5="Long Distance")</f>
        <v>0</v>
      </c>
      <c r="CD6" s="53" t="b">
        <f>AND(Input!CD12&lt;&gt;TRUE, CD5="Long Distance")</f>
        <v>0</v>
      </c>
      <c r="CE6" s="53" t="b">
        <f>AND(Input!CE12&lt;&gt;TRUE, CE5="Long Distance")</f>
        <v>0</v>
      </c>
      <c r="CF6" s="53" t="b">
        <f>AND(Input!CF12&lt;&gt;TRUE, CF5="Long Distance")</f>
        <v>0</v>
      </c>
      <c r="CG6" s="53" t="b">
        <f>AND(Input!CG12&lt;&gt;TRUE, CG5="Long Distance")</f>
        <v>0</v>
      </c>
      <c r="CH6" s="53" t="b">
        <f>AND(Input!CH12&lt;&gt;TRUE, CH5="Long Distance")</f>
        <v>0</v>
      </c>
      <c r="CI6" s="53" t="b">
        <f>AND(Input!CI12&lt;&gt;TRUE, CI5="Long Distance")</f>
        <v>0</v>
      </c>
      <c r="CJ6" s="53" t="b">
        <f>AND(Input!CJ12&lt;&gt;TRUE, CJ5="Long Distance")</f>
        <v>0</v>
      </c>
      <c r="CK6" s="53" t="b">
        <f>AND(Input!CK12&lt;&gt;TRUE, CK5="Long Distance")</f>
        <v>0</v>
      </c>
      <c r="CL6" s="53" t="b">
        <f>AND(Input!CL12&lt;&gt;TRUE, CL5="Long Distance")</f>
        <v>0</v>
      </c>
      <c r="CM6" s="53" t="b">
        <f>AND(Input!CM12&lt;&gt;TRUE, CM5="Long Distance")</f>
        <v>0</v>
      </c>
      <c r="CN6" s="53" t="b">
        <f>AND(Input!CN12&lt;&gt;TRUE, CN5="Long Distance")</f>
        <v>0</v>
      </c>
      <c r="CO6" s="53" t="b">
        <f>AND(Input!CO12&lt;&gt;TRUE, CO5="Long Distance")</f>
        <v>0</v>
      </c>
      <c r="CP6" s="53" t="b">
        <f>AND(Input!CP12&lt;&gt;TRUE, CP5="Long Distance")</f>
        <v>0</v>
      </c>
      <c r="CQ6" s="53" t="b">
        <f>AND(Input!CQ12&lt;&gt;TRUE, CQ5="Long Distance")</f>
        <v>0</v>
      </c>
      <c r="CR6" s="53" t="b">
        <f>AND(Input!CR12&lt;&gt;TRUE, CR5="Long Distance")</f>
        <v>0</v>
      </c>
      <c r="CS6" s="53" t="b">
        <f>AND(Input!CS12&lt;&gt;TRUE, CS5="Long Distance")</f>
        <v>0</v>
      </c>
      <c r="CT6" s="53" t="b">
        <f>AND(Input!CT12&lt;&gt;TRUE, CT5="Long Distance")</f>
        <v>0</v>
      </c>
      <c r="CU6" s="53" t="b">
        <f>AND(Input!CU12&lt;&gt;TRUE, CU5="Long Distance")</f>
        <v>0</v>
      </c>
      <c r="CV6" s="53" t="b">
        <f>AND(Input!CV12&lt;&gt;TRUE, CV5="Long Distance")</f>
        <v>0</v>
      </c>
      <c r="CW6" s="53" t="b">
        <f>AND(Input!CW12&lt;&gt;TRUE, CW5="Long Distance")</f>
        <v>0</v>
      </c>
      <c r="CX6" s="53" t="b">
        <f>AND(Input!CX12&lt;&gt;TRUE, CX5="Long Distance")</f>
        <v>0</v>
      </c>
      <c r="CY6" s="53" t="b">
        <f>AND(Input!CY12&lt;&gt;TRUE, CY5="Long Distance")</f>
        <v>0</v>
      </c>
      <c r="CZ6" s="53" t="b">
        <f>AND(Input!CZ12&lt;&gt;TRUE, CZ5="Long Distance")</f>
        <v>0</v>
      </c>
      <c r="DA6" s="53" t="b">
        <f>AND(Input!DA12&lt;&gt;TRUE, DA5="Long Distance")</f>
        <v>0</v>
      </c>
      <c r="DB6" s="53" t="b">
        <f>AND(Input!DB12&lt;&gt;TRUE, DB5="Long Distance")</f>
        <v>0</v>
      </c>
      <c r="DC6" s="53" t="b">
        <f>AND(Input!DC12&lt;&gt;TRUE, DC5="Long Distance")</f>
        <v>0</v>
      </c>
      <c r="DD6" s="53" t="b">
        <f>AND(Input!DD12&lt;&gt;TRUE, DD5="Long Distance")</f>
        <v>0</v>
      </c>
      <c r="DE6" s="53" t="b">
        <f>AND(Input!DE12&lt;&gt;TRUE, DE5="Long Distance")</f>
        <v>0</v>
      </c>
      <c r="DF6" s="53" t="b">
        <f>AND(Input!DF12&lt;&gt;TRUE, DF5="Long Distance")</f>
        <v>0</v>
      </c>
      <c r="DG6" s="53" t="b">
        <f>AND(Input!DG12&lt;&gt;TRUE, DG5="Long Distance")</f>
        <v>0</v>
      </c>
      <c r="DH6" s="53" t="b">
        <f>AND(Input!DH12&lt;&gt;TRUE, DH5="Long Distance")</f>
        <v>0</v>
      </c>
      <c r="DI6" s="53" t="b">
        <f>AND(Input!DI12&lt;&gt;TRUE, DI5="Long Distance")</f>
        <v>0</v>
      </c>
      <c r="DJ6" s="53" t="b">
        <f>AND(Input!DJ12&lt;&gt;TRUE, DJ5="Long Distance")</f>
        <v>0</v>
      </c>
      <c r="DK6" s="53" t="b">
        <f>AND(Input!DK12&lt;&gt;TRUE, DK5="Long Distance")</f>
        <v>0</v>
      </c>
      <c r="DL6" s="53" t="b">
        <f>AND(Input!DL12&lt;&gt;TRUE, DL5="Long Distance")</f>
        <v>0</v>
      </c>
      <c r="DM6" s="53" t="b">
        <f>AND(Input!DM12&lt;&gt;TRUE, DM5="Long Distance")</f>
        <v>0</v>
      </c>
      <c r="DN6" s="53" t="b">
        <f>AND(Input!DN12&lt;&gt;TRUE, DN5="Long Distance")</f>
        <v>0</v>
      </c>
      <c r="DO6" s="53" t="b">
        <f>AND(Input!DO12&lt;&gt;TRUE, DO5="Long Distance")</f>
        <v>0</v>
      </c>
      <c r="DP6" s="53" t="b">
        <f>AND(Input!DP12&lt;&gt;TRUE, DP5="Long Distance")</f>
        <v>0</v>
      </c>
      <c r="DQ6" s="53" t="b">
        <f>AND(Input!DQ12&lt;&gt;TRUE, DQ5="Long Distance")</f>
        <v>0</v>
      </c>
      <c r="DR6" s="53" t="b">
        <f>AND(Input!DR12&lt;&gt;TRUE, DR5="Long Distance")</f>
        <v>0</v>
      </c>
      <c r="DS6" s="53" t="b">
        <f>AND(Input!DS12&lt;&gt;TRUE, DS5="Long Distance")</f>
        <v>0</v>
      </c>
      <c r="DT6" s="53" t="b">
        <f>AND(Input!DT12&lt;&gt;TRUE, DT5="Long Distance")</f>
        <v>0</v>
      </c>
      <c r="DU6" s="53" t="b">
        <f>AND(Input!DU12&lt;&gt;TRUE, DU5="Long Distance")</f>
        <v>0</v>
      </c>
      <c r="DV6" s="53" t="b">
        <f>AND(Input!DV12&lt;&gt;TRUE, DV5="Long Distance")</f>
        <v>0</v>
      </c>
      <c r="DW6" s="53" t="b">
        <f>AND(Input!DW12&lt;&gt;TRUE, DW5="Long Distance")</f>
        <v>0</v>
      </c>
      <c r="DX6" s="53" t="b">
        <f>AND(Input!DX12&lt;&gt;TRUE, DX5="Long Distance")</f>
        <v>0</v>
      </c>
      <c r="DY6" s="53" t="b">
        <f>AND(Input!DY12&lt;&gt;TRUE, DY5="Long Distance")</f>
        <v>0</v>
      </c>
      <c r="DZ6" s="53" t="b">
        <f>AND(Input!DZ12&lt;&gt;TRUE, DZ5="Long Distance")</f>
        <v>0</v>
      </c>
      <c r="EA6" s="53" t="b">
        <f>AND(Input!EA12&lt;&gt;TRUE, EA5="Long Distance")</f>
        <v>0</v>
      </c>
      <c r="EB6" s="53" t="b">
        <f>AND(Input!EB12&lt;&gt;TRUE, EB5="Long Distance")</f>
        <v>0</v>
      </c>
      <c r="EC6" s="53" t="b">
        <f>AND(Input!EC12&lt;&gt;TRUE, EC5="Long Distance")</f>
        <v>0</v>
      </c>
      <c r="ED6" s="53" t="b">
        <f>AND(Input!ED12&lt;&gt;TRUE, ED5="Long Distance")</f>
        <v>0</v>
      </c>
      <c r="EE6" s="53" t="b">
        <f>AND(Input!EE12&lt;&gt;TRUE, EE5="Long Distance")</f>
        <v>0</v>
      </c>
      <c r="EF6" s="53" t="b">
        <f>AND(Input!EF12&lt;&gt;TRUE, EF5="Long Distance")</f>
        <v>0</v>
      </c>
      <c r="EG6" s="53" t="b">
        <f>AND(Input!EG12&lt;&gt;TRUE, EG5="Long Distance")</f>
        <v>0</v>
      </c>
      <c r="EH6" s="53" t="b">
        <f>AND(Input!EH12&lt;&gt;TRUE, EH5="Long Distance")</f>
        <v>0</v>
      </c>
      <c r="EI6" s="53" t="b">
        <f>AND(Input!EI12&lt;&gt;TRUE, EI5="Long Distance")</f>
        <v>0</v>
      </c>
      <c r="EJ6" s="53" t="b">
        <f>AND(Input!EJ12&lt;&gt;TRUE, EJ5="Long Distance")</f>
        <v>0</v>
      </c>
      <c r="EK6" s="53" t="b">
        <f>AND(Input!EK12&lt;&gt;TRUE, EK5="Long Distance")</f>
        <v>0</v>
      </c>
      <c r="EL6" s="53" t="b">
        <f>AND(Input!EL12&lt;&gt;TRUE, EL5="Long Distance")</f>
        <v>0</v>
      </c>
      <c r="EM6" s="53" t="b">
        <f>AND(Input!EM12&lt;&gt;TRUE, EM5="Long Distance")</f>
        <v>0</v>
      </c>
      <c r="EN6" s="53" t="b">
        <f>AND(Input!EN12&lt;&gt;TRUE, EN5="Long Distance")</f>
        <v>0</v>
      </c>
      <c r="EO6" s="53" t="b">
        <f>AND(Input!EO12&lt;&gt;TRUE, EO5="Long Distance")</f>
        <v>0</v>
      </c>
      <c r="EP6" s="53" t="b">
        <f>AND(Input!EP12&lt;&gt;TRUE, EP5="Long Distance")</f>
        <v>0</v>
      </c>
      <c r="EQ6" s="53" t="b">
        <f>AND(Input!EQ12&lt;&gt;TRUE, EQ5="Long Distance")</f>
        <v>0</v>
      </c>
      <c r="ER6" s="53" t="b">
        <f>AND(Input!ER12&lt;&gt;TRUE, ER5="Long Distance")</f>
        <v>0</v>
      </c>
      <c r="ES6" s="53" t="b">
        <f>AND(Input!ES12&lt;&gt;TRUE, ES5="Long Distance")</f>
        <v>0</v>
      </c>
      <c r="ET6" s="53" t="b">
        <f>AND(Input!ET12&lt;&gt;TRUE, ET5="Long Distance")</f>
        <v>0</v>
      </c>
      <c r="EU6" s="53" t="b">
        <f>AND(Input!EU12&lt;&gt;TRUE, EU5="Long Distance")</f>
        <v>0</v>
      </c>
      <c r="EV6" s="53" t="b">
        <f>AND(Input!EV12&lt;&gt;TRUE, EV5="Long Distance")</f>
        <v>0</v>
      </c>
      <c r="EW6" s="53" t="b">
        <f>AND(Input!EW12&lt;&gt;TRUE, EW5="Long Distance")</f>
        <v>0</v>
      </c>
      <c r="EX6" s="53" t="b">
        <f>AND(Input!EX12&lt;&gt;TRUE, EX5="Long Distance")</f>
        <v>0</v>
      </c>
      <c r="EY6" s="53" t="b">
        <f>AND(Input!EY12&lt;&gt;TRUE, EY5="Long Distance")</f>
        <v>0</v>
      </c>
      <c r="EZ6" s="53" t="b">
        <f>AND(Input!EZ12&lt;&gt;TRUE, EZ5="Long Distance")</f>
        <v>0</v>
      </c>
      <c r="FA6" s="53" t="b">
        <f>AND(Input!FA12&lt;&gt;TRUE, FA5="Long Distance")</f>
        <v>0</v>
      </c>
      <c r="FB6" s="53" t="b">
        <f>AND(Input!FB12&lt;&gt;TRUE, FB5="Long Distance")</f>
        <v>0</v>
      </c>
      <c r="FC6" s="53" t="b">
        <f>AND(Input!FC12&lt;&gt;TRUE, FC5="Long Distance")</f>
        <v>0</v>
      </c>
      <c r="FD6" s="53" t="b">
        <f>AND(Input!FD12&lt;&gt;TRUE, FD5="Long Distance")</f>
        <v>0</v>
      </c>
      <c r="FE6" s="53" t="b">
        <f>AND(Input!FE12&lt;&gt;TRUE, FE5="Long Distance")</f>
        <v>0</v>
      </c>
      <c r="FF6" s="53" t="b">
        <f>AND(Input!FF12&lt;&gt;TRUE, FF5="Long Distance")</f>
        <v>0</v>
      </c>
      <c r="FG6" s="53" t="b">
        <f>AND(Input!FG12&lt;&gt;TRUE, FG5="Long Distance")</f>
        <v>0</v>
      </c>
      <c r="FH6" s="53" t="b">
        <f>AND(Input!FH12&lt;&gt;TRUE, FH5="Long Distance")</f>
        <v>0</v>
      </c>
      <c r="FI6" s="53" t="b">
        <f>AND(Input!FI12&lt;&gt;TRUE, FI5="Long Distance")</f>
        <v>0</v>
      </c>
      <c r="FJ6" s="53" t="b">
        <f>AND(Input!FJ12&lt;&gt;TRUE, FJ5="Long Distance")</f>
        <v>0</v>
      </c>
      <c r="FK6" s="53" t="b">
        <f>AND(Input!FK12&lt;&gt;TRUE, FK5="Long Distance")</f>
        <v>0</v>
      </c>
      <c r="FL6" s="53" t="b">
        <f>AND(Input!FL12&lt;&gt;TRUE, FL5="Long Distance")</f>
        <v>0</v>
      </c>
      <c r="FM6" s="53" t="b">
        <f>AND(Input!FM12&lt;&gt;TRUE, FM5="Long Distance")</f>
        <v>0</v>
      </c>
      <c r="FN6" s="53" t="b">
        <f>AND(Input!FN12&lt;&gt;TRUE, FN5="Long Distance")</f>
        <v>0</v>
      </c>
      <c r="FO6" s="53" t="b">
        <f>AND(Input!FO12&lt;&gt;TRUE, FO5="Long Distance")</f>
        <v>0</v>
      </c>
      <c r="FP6" s="53" t="b">
        <f>AND(Input!FP12&lt;&gt;TRUE, FP5="Long Distance")</f>
        <v>0</v>
      </c>
      <c r="FQ6" s="53" t="b">
        <f>AND(Input!FQ12&lt;&gt;TRUE, FQ5="Long Distance")</f>
        <v>0</v>
      </c>
      <c r="FR6" s="53" t="b">
        <f>AND(Input!FR12&lt;&gt;TRUE, FR5="Long Distance")</f>
        <v>0</v>
      </c>
      <c r="FS6" s="53" t="b">
        <f>AND(Input!FS12&lt;&gt;TRUE, FS5="Long Distance")</f>
        <v>0</v>
      </c>
      <c r="FT6" s="53" t="b">
        <f>AND(Input!FT12&lt;&gt;TRUE, FT5="Long Distance")</f>
        <v>0</v>
      </c>
      <c r="FU6" s="53" t="b">
        <f>AND(Input!FU12&lt;&gt;TRUE, FU5="Long Distance")</f>
        <v>0</v>
      </c>
      <c r="FV6" s="53" t="b">
        <f>AND(Input!FV12&lt;&gt;TRUE, FV5="Long Distance")</f>
        <v>0</v>
      </c>
      <c r="FW6" s="53" t="b">
        <f>AND(Input!FW12&lt;&gt;TRUE, FW5="Long Distance")</f>
        <v>0</v>
      </c>
      <c r="FX6" s="53" t="b">
        <f>AND(Input!FX12&lt;&gt;TRUE, FX5="Long Distance")</f>
        <v>0</v>
      </c>
      <c r="FY6" s="53" t="b">
        <f>AND(Input!FY12&lt;&gt;TRUE, FY5="Long Distance")</f>
        <v>0</v>
      </c>
      <c r="FZ6" s="53" t="b">
        <f>AND(Input!FZ12&lt;&gt;TRUE, FZ5="Long Distance")</f>
        <v>0</v>
      </c>
      <c r="GA6" s="53" t="b">
        <f>AND(Input!GA12&lt;&gt;TRUE, GA5="Long Distance")</f>
        <v>0</v>
      </c>
      <c r="GB6" s="53" t="b">
        <f>AND(Input!GB12&lt;&gt;TRUE, GB5="Long Distance")</f>
        <v>0</v>
      </c>
      <c r="GC6" s="53" t="b">
        <f>AND(Input!GC12&lt;&gt;TRUE, GC5="Long Distance")</f>
        <v>0</v>
      </c>
      <c r="GD6" s="53" t="b">
        <f>AND(Input!GD12&lt;&gt;TRUE, GD5="Long Distance")</f>
        <v>0</v>
      </c>
      <c r="GE6" s="53" t="b">
        <f>AND(Input!GE12&lt;&gt;TRUE, GE5="Long Distance")</f>
        <v>0</v>
      </c>
      <c r="GF6" s="53" t="b">
        <f>AND(Input!GF12&lt;&gt;TRUE, GF5="Long Distance")</f>
        <v>0</v>
      </c>
      <c r="GG6" s="53" t="b">
        <f>AND(Input!GG12&lt;&gt;TRUE, GG5="Long Distance")</f>
        <v>0</v>
      </c>
      <c r="GH6" s="53" t="b">
        <f>AND(Input!GH12&lt;&gt;TRUE, GH5="Long Distance")</f>
        <v>0</v>
      </c>
      <c r="GI6" s="53" t="b">
        <f>AND(Input!GI12&lt;&gt;TRUE, GI5="Long Distance")</f>
        <v>0</v>
      </c>
      <c r="GJ6" s="53" t="b">
        <f>AND(Input!GJ12&lt;&gt;TRUE, GJ5="Long Distance")</f>
        <v>0</v>
      </c>
      <c r="GK6" s="53" t="b">
        <f>AND(Input!GK12&lt;&gt;TRUE, GK5="Long Distance")</f>
        <v>0</v>
      </c>
      <c r="GL6" s="53" t="b">
        <f>AND(Input!GL12&lt;&gt;TRUE, GL5="Long Distance")</f>
        <v>0</v>
      </c>
      <c r="GM6" s="53" t="b">
        <f>AND(Input!GM12&lt;&gt;TRUE, GM5="Long Distance")</f>
        <v>0</v>
      </c>
      <c r="GN6" s="53" t="b">
        <f>AND(Input!GN12&lt;&gt;TRUE, GN5="Long Distance")</f>
        <v>0</v>
      </c>
      <c r="GO6" s="53" t="b">
        <f>AND(Input!GO12&lt;&gt;TRUE, GO5="Long Distance")</f>
        <v>0</v>
      </c>
      <c r="GP6" s="53" t="b">
        <f>AND(Input!GP12&lt;&gt;TRUE, GP5="Long Distance")</f>
        <v>0</v>
      </c>
      <c r="GQ6" s="53" t="b">
        <f>AND(Input!GQ12&lt;&gt;TRUE, GQ5="Long Distance")</f>
        <v>0</v>
      </c>
      <c r="GR6" s="53" t="b">
        <f>AND(Input!GR12&lt;&gt;TRUE, GR5="Long Distance")</f>
        <v>0</v>
      </c>
      <c r="GS6" s="53" t="b">
        <f>AND(Input!GS12&lt;&gt;TRUE, GS5="Long Distance")</f>
        <v>0</v>
      </c>
      <c r="GT6" s="53" t="b">
        <f>AND(Input!GT12&lt;&gt;TRUE, GT5="Long Distance")</f>
        <v>0</v>
      </c>
    </row>
    <row r="7" spans="1:202">
      <c r="A7" s="440" t="s">
        <v>8668</v>
      </c>
      <c r="B7" s="440"/>
      <c r="C7" s="52" t="e">
        <f>INDEX(CW!$X$2:$X$38,MATCH(Info!C2,CW!$W$2:$W$38,0))</f>
        <v>#N/A</v>
      </c>
      <c r="D7" s="52" t="e">
        <f>INDEX(CW!$X$2:$X$38,MATCH(Info!D2,CW!$W$2:$W$38,0))</f>
        <v>#N/A</v>
      </c>
      <c r="E7" s="52" t="e">
        <f>INDEX(CW!$X$2:$X$38,MATCH(Info!E2,CW!$W$2:$W$38,0))</f>
        <v>#N/A</v>
      </c>
      <c r="F7" s="52" t="e">
        <f>INDEX(CW!$X$2:$X$38,MATCH(Info!F2,CW!$W$2:$W$38,0))</f>
        <v>#N/A</v>
      </c>
      <c r="G7" s="52" t="e">
        <f>INDEX(CW!$X$2:$X$38,MATCH(Info!G2,CW!$W$2:$W$38,0))</f>
        <v>#N/A</v>
      </c>
      <c r="H7" s="52" t="e">
        <f>INDEX(CW!$X$2:$X$38,MATCH(Info!H2,CW!$W$2:$W$38,0))</f>
        <v>#N/A</v>
      </c>
      <c r="I7" s="52" t="e">
        <f>INDEX(CW!$X$2:$X$38,MATCH(Info!I2,CW!$W$2:$W$38,0))</f>
        <v>#N/A</v>
      </c>
      <c r="J7" s="52" t="e">
        <f>INDEX(CW!$X$2:$X$38,MATCH(Info!J2,CW!$W$2:$W$38,0))</f>
        <v>#N/A</v>
      </c>
      <c r="K7" s="52" t="e">
        <f>INDEX(CW!$X$2:$X$38,MATCH(Info!K2,CW!$W$2:$W$38,0))</f>
        <v>#N/A</v>
      </c>
      <c r="L7" s="52" t="e">
        <f>INDEX(CW!$X$2:$X$38,MATCH(Info!L2,CW!$W$2:$W$38,0))</f>
        <v>#N/A</v>
      </c>
      <c r="M7" s="52" t="e">
        <f>INDEX(CW!$X$2:$X$38,MATCH(Info!M2,CW!$W$2:$W$38,0))</f>
        <v>#N/A</v>
      </c>
      <c r="N7" s="52" t="e">
        <f>INDEX(CW!$X$2:$X$38,MATCH(Info!N2,CW!$W$2:$W$38,0))</f>
        <v>#N/A</v>
      </c>
      <c r="O7" s="52" t="e">
        <f>INDEX(CW!$X$2:$X$38,MATCH(Info!O2,CW!$W$2:$W$38,0))</f>
        <v>#N/A</v>
      </c>
      <c r="P7" s="52" t="e">
        <f>INDEX(CW!$X$2:$X$38,MATCH(Info!P2,CW!$W$2:$W$38,0))</f>
        <v>#N/A</v>
      </c>
      <c r="Q7" s="52" t="e">
        <f>INDEX(CW!$X$2:$X$38,MATCH(Info!Q2,CW!$W$2:$W$38,0))</f>
        <v>#N/A</v>
      </c>
      <c r="R7" s="52" t="e">
        <f>INDEX(CW!$X$2:$X$38,MATCH(Info!R2,CW!$W$2:$W$38,0))</f>
        <v>#N/A</v>
      </c>
      <c r="S7" s="52" t="e">
        <f>INDEX(CW!$X$2:$X$38,MATCH(Info!S2,CW!$W$2:$W$38,0))</f>
        <v>#N/A</v>
      </c>
      <c r="T7" s="52" t="e">
        <f>INDEX(CW!$X$2:$X$38,MATCH(Info!T2,CW!$W$2:$W$38,0))</f>
        <v>#N/A</v>
      </c>
      <c r="U7" s="52" t="e">
        <f>INDEX(CW!$X$2:$X$38,MATCH(Info!U2,CW!$W$2:$W$38,0))</f>
        <v>#N/A</v>
      </c>
      <c r="V7" s="52" t="e">
        <f>INDEX(CW!$X$2:$X$38,MATCH(Info!V2,CW!$W$2:$W$38,0))</f>
        <v>#N/A</v>
      </c>
      <c r="W7" s="52" t="e">
        <f>INDEX(CW!$X$2:$X$38,MATCH(Info!W2,CW!$W$2:$W$38,0))</f>
        <v>#N/A</v>
      </c>
      <c r="X7" s="52" t="e">
        <f>INDEX(CW!$X$2:$X$38,MATCH(Info!X2,CW!$W$2:$W$38,0))</f>
        <v>#N/A</v>
      </c>
      <c r="Y7" s="52" t="e">
        <f>INDEX(CW!$X$2:$X$38,MATCH(Info!Y2,CW!$W$2:$W$38,0))</f>
        <v>#N/A</v>
      </c>
      <c r="Z7" s="52" t="e">
        <f>INDEX(CW!$X$2:$X$38,MATCH(Info!Z2,CW!$W$2:$W$38,0))</f>
        <v>#N/A</v>
      </c>
      <c r="AA7" s="52" t="e">
        <f>INDEX(CW!$X$2:$X$38,MATCH(Info!AA2,CW!$W$2:$W$38,0))</f>
        <v>#N/A</v>
      </c>
      <c r="AB7" s="52" t="e">
        <f>INDEX(CW!$X$2:$X$38,MATCH(Info!AB2,CW!$W$2:$W$38,0))</f>
        <v>#N/A</v>
      </c>
      <c r="AC7" s="52" t="e">
        <f>INDEX(CW!$X$2:$X$38,MATCH(Info!AC2,CW!$W$2:$W$38,0))</f>
        <v>#N/A</v>
      </c>
      <c r="AD7" s="52" t="e">
        <f>INDEX(CW!$X$2:$X$38,MATCH(Info!AD2,CW!$W$2:$W$38,0))</f>
        <v>#N/A</v>
      </c>
      <c r="AE7" s="52" t="e">
        <f>INDEX(CW!$X$2:$X$38,MATCH(Info!AE2,CW!$W$2:$W$38,0))</f>
        <v>#N/A</v>
      </c>
      <c r="AF7" s="52" t="e">
        <f>INDEX(CW!$X$2:$X$38,MATCH(Info!AF2,CW!$W$2:$W$38,0))</f>
        <v>#N/A</v>
      </c>
      <c r="AG7" s="52" t="e">
        <f>INDEX(CW!$X$2:$X$38,MATCH(Info!AG2,CW!$W$2:$W$38,0))</f>
        <v>#N/A</v>
      </c>
      <c r="AH7" s="52" t="e">
        <f>INDEX(CW!$X$2:$X$38,MATCH(Info!AH2,CW!$W$2:$W$38,0))</f>
        <v>#N/A</v>
      </c>
      <c r="AI7" s="52" t="e">
        <f>INDEX(CW!$X$2:$X$38,MATCH(Info!AI2,CW!$W$2:$W$38,0))</f>
        <v>#N/A</v>
      </c>
      <c r="AJ7" s="52" t="e">
        <f>INDEX(CW!$X$2:$X$38,MATCH(Info!AJ2,CW!$W$2:$W$38,0))</f>
        <v>#N/A</v>
      </c>
      <c r="AK7" s="52" t="e">
        <f>INDEX(CW!$X$2:$X$38,MATCH(Info!AK2,CW!$W$2:$W$38,0))</f>
        <v>#N/A</v>
      </c>
      <c r="AL7" s="52" t="e">
        <f>INDEX(CW!$X$2:$X$38,MATCH(Info!AL2,CW!$W$2:$W$38,0))</f>
        <v>#N/A</v>
      </c>
      <c r="AM7" s="52" t="e">
        <f>INDEX(CW!$X$2:$X$38,MATCH(Info!AM2,CW!$W$2:$W$38,0))</f>
        <v>#N/A</v>
      </c>
      <c r="AN7" s="52" t="e">
        <f>INDEX(CW!$X$2:$X$38,MATCH(Info!AN2,CW!$W$2:$W$38,0))</f>
        <v>#N/A</v>
      </c>
      <c r="AO7" s="52" t="e">
        <f>INDEX(CW!$X$2:$X$38,MATCH(Info!AO2,CW!$W$2:$W$38,0))</f>
        <v>#N/A</v>
      </c>
      <c r="AP7" s="52" t="e">
        <f>INDEX(CW!$X$2:$X$38,MATCH(Info!AP2,CW!$W$2:$W$38,0))</f>
        <v>#N/A</v>
      </c>
      <c r="AQ7" s="52" t="e">
        <f>INDEX(CW!$X$2:$X$38,MATCH(Info!AQ2,CW!$W$2:$W$38,0))</f>
        <v>#N/A</v>
      </c>
      <c r="AR7" s="52" t="e">
        <f>INDEX(CW!$X$2:$X$38,MATCH(Info!AR2,CW!$W$2:$W$38,0))</f>
        <v>#N/A</v>
      </c>
      <c r="AS7" s="52" t="e">
        <f>INDEX(CW!$X$2:$X$38,MATCH(Info!AS2,CW!$W$2:$W$38,0))</f>
        <v>#N/A</v>
      </c>
      <c r="AT7" s="52" t="e">
        <f>INDEX(CW!$X$2:$X$38,MATCH(Info!AT2,CW!$W$2:$W$38,0))</f>
        <v>#N/A</v>
      </c>
      <c r="AU7" s="52" t="e">
        <f>INDEX(CW!$X$2:$X$38,MATCH(Info!AU2,CW!$W$2:$W$38,0))</f>
        <v>#N/A</v>
      </c>
      <c r="AV7" s="52" t="e">
        <f>INDEX(CW!$X$2:$X$38,MATCH(Info!AV2,CW!$W$2:$W$38,0))</f>
        <v>#N/A</v>
      </c>
      <c r="AW7" s="52" t="e">
        <f>INDEX(CW!$X$2:$X$38,MATCH(Info!AW2,CW!$W$2:$W$38,0))</f>
        <v>#N/A</v>
      </c>
      <c r="AX7" s="52" t="e">
        <f>INDEX(CW!$X$2:$X$38,MATCH(Info!AX2,CW!$W$2:$W$38,0))</f>
        <v>#N/A</v>
      </c>
      <c r="AY7" s="52" t="e">
        <f>INDEX(CW!$X$2:$X$38,MATCH(Info!AY2,CW!$W$2:$W$38,0))</f>
        <v>#N/A</v>
      </c>
      <c r="AZ7" s="52" t="e">
        <f>INDEX(CW!$X$2:$X$38,MATCH(Info!AZ2,CW!$W$2:$W$38,0))</f>
        <v>#N/A</v>
      </c>
      <c r="BA7" s="52" t="e">
        <f>INDEX(CW!$X$2:$X$38,MATCH(Info!BA2,CW!$W$2:$W$38,0))</f>
        <v>#N/A</v>
      </c>
      <c r="BB7" s="52" t="e">
        <f>INDEX(CW!$X$2:$X$38,MATCH(Info!BB2,CW!$W$2:$W$38,0))</f>
        <v>#N/A</v>
      </c>
      <c r="BC7" s="52" t="e">
        <f>INDEX(CW!$X$2:$X$38,MATCH(Info!BC2,CW!$W$2:$W$38,0))</f>
        <v>#N/A</v>
      </c>
      <c r="BD7" s="52" t="e">
        <f>INDEX(CW!$X$2:$X$38,MATCH(Info!BD2,CW!$W$2:$W$38,0))</f>
        <v>#N/A</v>
      </c>
      <c r="BE7" s="52" t="e">
        <f>INDEX(CW!$X$2:$X$38,MATCH(Info!BE2,CW!$W$2:$W$38,0))</f>
        <v>#N/A</v>
      </c>
      <c r="BF7" s="52" t="e">
        <f>INDEX(CW!$X$2:$X$38,MATCH(Info!BF2,CW!$W$2:$W$38,0))</f>
        <v>#N/A</v>
      </c>
      <c r="BG7" s="52" t="e">
        <f>INDEX(CW!$X$2:$X$38,MATCH(Info!BG2,CW!$W$2:$W$38,0))</f>
        <v>#N/A</v>
      </c>
      <c r="BH7" s="52" t="e">
        <f>INDEX(CW!$X$2:$X$38,MATCH(Info!BH2,CW!$W$2:$W$38,0))</f>
        <v>#N/A</v>
      </c>
      <c r="BI7" s="52" t="e">
        <f>INDEX(CW!$X$2:$X$38,MATCH(Info!BI2,CW!$W$2:$W$38,0))</f>
        <v>#N/A</v>
      </c>
      <c r="BJ7" s="52" t="e">
        <f>INDEX(CW!$X$2:$X$38,MATCH(Info!BJ2,CW!$W$2:$W$38,0))</f>
        <v>#N/A</v>
      </c>
      <c r="BK7" s="52" t="e">
        <f>INDEX(CW!$X$2:$X$38,MATCH(Info!BK2,CW!$W$2:$W$38,0))</f>
        <v>#N/A</v>
      </c>
      <c r="BL7" s="52" t="e">
        <f>INDEX(CW!$X$2:$X$38,MATCH(Info!BL2,CW!$W$2:$W$38,0))</f>
        <v>#N/A</v>
      </c>
      <c r="BM7" s="52" t="e">
        <f>INDEX(CW!$X$2:$X$38,MATCH(Info!BM2,CW!$W$2:$W$38,0))</f>
        <v>#N/A</v>
      </c>
      <c r="BN7" s="52" t="e">
        <f>INDEX(CW!$X$2:$X$38,MATCH(Info!BN2,CW!$W$2:$W$38,0))</f>
        <v>#N/A</v>
      </c>
      <c r="BO7" s="52" t="e">
        <f>INDEX(CW!$X$2:$X$38,MATCH(Info!BO2,CW!$W$2:$W$38,0))</f>
        <v>#N/A</v>
      </c>
      <c r="BP7" s="52" t="e">
        <f>INDEX(CW!$X$2:$X$38,MATCH(Info!BP2,CW!$W$2:$W$38,0))</f>
        <v>#N/A</v>
      </c>
      <c r="BQ7" s="52" t="e">
        <f>INDEX(CW!$X$2:$X$38,MATCH(Info!BQ2,CW!$W$2:$W$38,0))</f>
        <v>#N/A</v>
      </c>
      <c r="BR7" s="52" t="e">
        <f>INDEX(CW!$X$2:$X$38,MATCH(Info!BR2,CW!$W$2:$W$38,0))</f>
        <v>#N/A</v>
      </c>
      <c r="BS7" s="52" t="e">
        <f>INDEX(CW!$X$2:$X$38,MATCH(Info!BS2,CW!$W$2:$W$38,0))</f>
        <v>#N/A</v>
      </c>
      <c r="BT7" s="52" t="e">
        <f>INDEX(CW!$X$2:$X$38,MATCH(Info!BT2,CW!$W$2:$W$38,0))</f>
        <v>#N/A</v>
      </c>
      <c r="BU7" s="52" t="e">
        <f>INDEX(CW!$X$2:$X$38,MATCH(Info!BU2,CW!$W$2:$W$38,0))</f>
        <v>#N/A</v>
      </c>
      <c r="BV7" s="52" t="e">
        <f>INDEX(CW!$X$2:$X$38,MATCH(Info!BV2,CW!$W$2:$W$38,0))</f>
        <v>#N/A</v>
      </c>
      <c r="BW7" s="52" t="e">
        <f>INDEX(CW!$X$2:$X$38,MATCH(Info!BW2,CW!$W$2:$W$38,0))</f>
        <v>#N/A</v>
      </c>
      <c r="BX7" s="52" t="e">
        <f>INDEX(CW!$X$2:$X$38,MATCH(Info!BX2,CW!$W$2:$W$38,0))</f>
        <v>#N/A</v>
      </c>
      <c r="BY7" s="52" t="e">
        <f>INDEX(CW!$X$2:$X$38,MATCH(Info!BY2,CW!$W$2:$W$38,0))</f>
        <v>#N/A</v>
      </c>
      <c r="BZ7" s="52" t="e">
        <f>INDEX(CW!$X$2:$X$38,MATCH(Info!BZ2,CW!$W$2:$W$38,0))</f>
        <v>#N/A</v>
      </c>
      <c r="CA7" s="52" t="e">
        <f>INDEX(CW!$X$2:$X$38,MATCH(Info!CA2,CW!$W$2:$W$38,0))</f>
        <v>#N/A</v>
      </c>
      <c r="CB7" s="52" t="e">
        <f>INDEX(CW!$X$2:$X$38,MATCH(Info!CB2,CW!$W$2:$W$38,0))</f>
        <v>#N/A</v>
      </c>
      <c r="CC7" s="52" t="e">
        <f>INDEX(CW!$X$2:$X$38,MATCH(Info!CC2,CW!$W$2:$W$38,0))</f>
        <v>#N/A</v>
      </c>
      <c r="CD7" s="52" t="e">
        <f>INDEX(CW!$X$2:$X$38,MATCH(Info!CD2,CW!$W$2:$W$38,0))</f>
        <v>#N/A</v>
      </c>
      <c r="CE7" s="52" t="e">
        <f>INDEX(CW!$X$2:$X$38,MATCH(Info!CE2,CW!$W$2:$W$38,0))</f>
        <v>#N/A</v>
      </c>
      <c r="CF7" s="52" t="e">
        <f>INDEX(CW!$X$2:$X$38,MATCH(Info!CF2,CW!$W$2:$W$38,0))</f>
        <v>#N/A</v>
      </c>
      <c r="CG7" s="52" t="e">
        <f>INDEX(CW!$X$2:$X$38,MATCH(Info!CG2,CW!$W$2:$W$38,0))</f>
        <v>#N/A</v>
      </c>
      <c r="CH7" s="52" t="e">
        <f>INDEX(CW!$X$2:$X$38,MATCH(Info!CH2,CW!$W$2:$W$38,0))</f>
        <v>#N/A</v>
      </c>
      <c r="CI7" s="52" t="e">
        <f>INDEX(CW!$X$2:$X$38,MATCH(Info!CI2,CW!$W$2:$W$38,0))</f>
        <v>#N/A</v>
      </c>
      <c r="CJ7" s="52" t="e">
        <f>INDEX(CW!$X$2:$X$38,MATCH(Info!CJ2,CW!$W$2:$W$38,0))</f>
        <v>#N/A</v>
      </c>
      <c r="CK7" s="52" t="e">
        <f>INDEX(CW!$X$2:$X$38,MATCH(Info!CK2,CW!$W$2:$W$38,0))</f>
        <v>#N/A</v>
      </c>
      <c r="CL7" s="52" t="e">
        <f>INDEX(CW!$X$2:$X$38,MATCH(Info!CL2,CW!$W$2:$W$38,0))</f>
        <v>#N/A</v>
      </c>
      <c r="CM7" s="52" t="e">
        <f>INDEX(CW!$X$2:$X$38,MATCH(Info!CM2,CW!$W$2:$W$38,0))</f>
        <v>#N/A</v>
      </c>
      <c r="CN7" s="52" t="e">
        <f>INDEX(CW!$X$2:$X$38,MATCH(Info!CN2,CW!$W$2:$W$38,0))</f>
        <v>#N/A</v>
      </c>
      <c r="CO7" s="52" t="e">
        <f>INDEX(CW!$X$2:$X$38,MATCH(Info!CO2,CW!$W$2:$W$38,0))</f>
        <v>#N/A</v>
      </c>
      <c r="CP7" s="52" t="e">
        <f>INDEX(CW!$X$2:$X$38,MATCH(Info!CP2,CW!$W$2:$W$38,0))</f>
        <v>#N/A</v>
      </c>
      <c r="CQ7" s="52" t="e">
        <f>INDEX(CW!$X$2:$X$38,MATCH(Info!CQ2,CW!$W$2:$W$38,0))</f>
        <v>#N/A</v>
      </c>
      <c r="CR7" s="52" t="e">
        <f>INDEX(CW!$X$2:$X$38,MATCH(Info!CR2,CW!$W$2:$W$38,0))</f>
        <v>#N/A</v>
      </c>
      <c r="CS7" s="52" t="e">
        <f>INDEX(CW!$X$2:$X$38,MATCH(Info!CS2,CW!$W$2:$W$38,0))</f>
        <v>#N/A</v>
      </c>
      <c r="CT7" s="52" t="e">
        <f>INDEX(CW!$X$2:$X$38,MATCH(Info!CT2,CW!$W$2:$W$38,0))</f>
        <v>#N/A</v>
      </c>
      <c r="CU7" s="52" t="e">
        <f>INDEX(CW!$X$2:$X$38,MATCH(Info!CU2,CW!$W$2:$W$38,0))</f>
        <v>#N/A</v>
      </c>
      <c r="CV7" s="52" t="e">
        <f>INDEX(CW!$X$2:$X$38,MATCH(Info!CV2,CW!$W$2:$W$38,0))</f>
        <v>#N/A</v>
      </c>
      <c r="CW7" s="52" t="e">
        <f>INDEX(CW!$X$2:$X$38,MATCH(Info!CW2,CW!$W$2:$W$38,0))</f>
        <v>#N/A</v>
      </c>
      <c r="CX7" s="52" t="e">
        <f>INDEX(CW!$X$2:$X$38,MATCH(Info!CX2,CW!$W$2:$W$38,0))</f>
        <v>#N/A</v>
      </c>
      <c r="CY7" s="52" t="e">
        <f>INDEX(CW!$X$2:$X$38,MATCH(Info!CY2,CW!$W$2:$W$38,0))</f>
        <v>#N/A</v>
      </c>
      <c r="CZ7" s="52" t="e">
        <f>INDEX(CW!$X$2:$X$38,MATCH(Info!CZ2,CW!$W$2:$W$38,0))</f>
        <v>#N/A</v>
      </c>
      <c r="DA7" s="52" t="e">
        <f>INDEX(CW!$X$2:$X$38,MATCH(Info!DA2,CW!$W$2:$W$38,0))</f>
        <v>#N/A</v>
      </c>
      <c r="DB7" s="52" t="e">
        <f>INDEX(CW!$X$2:$X$38,MATCH(Info!DB2,CW!$W$2:$W$38,0))</f>
        <v>#N/A</v>
      </c>
      <c r="DC7" s="52" t="e">
        <f>INDEX(CW!$X$2:$X$38,MATCH(Info!DC2,CW!$W$2:$W$38,0))</f>
        <v>#N/A</v>
      </c>
      <c r="DD7" s="52" t="e">
        <f>INDEX(CW!$X$2:$X$38,MATCH(Info!DD2,CW!$W$2:$W$38,0))</f>
        <v>#N/A</v>
      </c>
      <c r="DE7" s="52" t="e">
        <f>INDEX(CW!$X$2:$X$38,MATCH(Info!DE2,CW!$W$2:$W$38,0))</f>
        <v>#N/A</v>
      </c>
      <c r="DF7" s="52" t="e">
        <f>INDEX(CW!$X$2:$X$38,MATCH(Info!DF2,CW!$W$2:$W$38,0))</f>
        <v>#N/A</v>
      </c>
      <c r="DG7" s="52" t="e">
        <f>INDEX(CW!$X$2:$X$38,MATCH(Info!DG2,CW!$W$2:$W$38,0))</f>
        <v>#N/A</v>
      </c>
      <c r="DH7" s="52" t="e">
        <f>INDEX(CW!$X$2:$X$38,MATCH(Info!DH2,CW!$W$2:$W$38,0))</f>
        <v>#N/A</v>
      </c>
      <c r="DI7" s="52" t="e">
        <f>INDEX(CW!$X$2:$X$38,MATCH(Info!DI2,CW!$W$2:$W$38,0))</f>
        <v>#N/A</v>
      </c>
      <c r="DJ7" s="52" t="e">
        <f>INDEX(CW!$X$2:$X$38,MATCH(Info!DJ2,CW!$W$2:$W$38,0))</f>
        <v>#N/A</v>
      </c>
      <c r="DK7" s="52" t="e">
        <f>INDEX(CW!$X$2:$X$38,MATCH(Info!DK2,CW!$W$2:$W$38,0))</f>
        <v>#N/A</v>
      </c>
      <c r="DL7" s="52" t="e">
        <f>INDEX(CW!$X$2:$X$38,MATCH(Info!DL2,CW!$W$2:$W$38,0))</f>
        <v>#N/A</v>
      </c>
      <c r="DM7" s="52" t="e">
        <f>INDEX(CW!$X$2:$X$38,MATCH(Info!DM2,CW!$W$2:$W$38,0))</f>
        <v>#N/A</v>
      </c>
      <c r="DN7" s="52" t="e">
        <f>INDEX(CW!$X$2:$X$38,MATCH(Info!DN2,CW!$W$2:$W$38,0))</f>
        <v>#N/A</v>
      </c>
      <c r="DO7" s="52" t="e">
        <f>INDEX(CW!$X$2:$X$38,MATCH(Info!DO2,CW!$W$2:$W$38,0))</f>
        <v>#N/A</v>
      </c>
      <c r="DP7" s="52" t="e">
        <f>INDEX(CW!$X$2:$X$38,MATCH(Info!DP2,CW!$W$2:$W$38,0))</f>
        <v>#N/A</v>
      </c>
      <c r="DQ7" s="52" t="e">
        <f>INDEX(CW!$X$2:$X$38,MATCH(Info!DQ2,CW!$W$2:$W$38,0))</f>
        <v>#N/A</v>
      </c>
      <c r="DR7" s="52" t="e">
        <f>INDEX(CW!$X$2:$X$38,MATCH(Info!DR2,CW!$W$2:$W$38,0))</f>
        <v>#N/A</v>
      </c>
      <c r="DS7" s="52" t="e">
        <f>INDEX(CW!$X$2:$X$38,MATCH(Info!DS2,CW!$W$2:$W$38,0))</f>
        <v>#N/A</v>
      </c>
      <c r="DT7" s="52" t="e">
        <f>INDEX(CW!$X$2:$X$38,MATCH(Info!DT2,CW!$W$2:$W$38,0))</f>
        <v>#N/A</v>
      </c>
      <c r="DU7" s="52" t="e">
        <f>INDEX(CW!$X$2:$X$38,MATCH(Info!DU2,CW!$W$2:$W$38,0))</f>
        <v>#N/A</v>
      </c>
      <c r="DV7" s="52" t="e">
        <f>INDEX(CW!$X$2:$X$38,MATCH(Info!DV2,CW!$W$2:$W$38,0))</f>
        <v>#N/A</v>
      </c>
      <c r="DW7" s="52" t="e">
        <f>INDEX(CW!$X$2:$X$38,MATCH(Info!DW2,CW!$W$2:$W$38,0))</f>
        <v>#N/A</v>
      </c>
      <c r="DX7" s="52" t="e">
        <f>INDEX(CW!$X$2:$X$38,MATCH(Info!DX2,CW!$W$2:$W$38,0))</f>
        <v>#N/A</v>
      </c>
      <c r="DY7" s="52" t="e">
        <f>INDEX(CW!$X$2:$X$38,MATCH(Info!DY2,CW!$W$2:$W$38,0))</f>
        <v>#N/A</v>
      </c>
      <c r="DZ7" s="52" t="e">
        <f>INDEX(CW!$X$2:$X$38,MATCH(Info!DZ2,CW!$W$2:$W$38,0))</f>
        <v>#N/A</v>
      </c>
      <c r="EA7" s="52" t="e">
        <f>INDEX(CW!$X$2:$X$38,MATCH(Info!EA2,CW!$W$2:$W$38,0))</f>
        <v>#N/A</v>
      </c>
      <c r="EB7" s="52" t="e">
        <f>INDEX(CW!$X$2:$X$38,MATCH(Info!EB2,CW!$W$2:$W$38,0))</f>
        <v>#N/A</v>
      </c>
      <c r="EC7" s="52" t="e">
        <f>INDEX(CW!$X$2:$X$38,MATCH(Info!EC2,CW!$W$2:$W$38,0))</f>
        <v>#N/A</v>
      </c>
      <c r="ED7" s="52" t="e">
        <f>INDEX(CW!$X$2:$X$38,MATCH(Info!ED2,CW!$W$2:$W$38,0))</f>
        <v>#N/A</v>
      </c>
      <c r="EE7" s="52" t="e">
        <f>INDEX(CW!$X$2:$X$38,MATCH(Info!EE2,CW!$W$2:$W$38,0))</f>
        <v>#N/A</v>
      </c>
      <c r="EF7" s="52" t="e">
        <f>INDEX(CW!$X$2:$X$38,MATCH(Info!EF2,CW!$W$2:$W$38,0))</f>
        <v>#N/A</v>
      </c>
      <c r="EG7" s="52" t="e">
        <f>INDEX(CW!$X$2:$X$38,MATCH(Info!EG2,CW!$W$2:$W$38,0))</f>
        <v>#N/A</v>
      </c>
      <c r="EH7" s="52" t="e">
        <f>INDEX(CW!$X$2:$X$38,MATCH(Info!EH2,CW!$W$2:$W$38,0))</f>
        <v>#N/A</v>
      </c>
      <c r="EI7" s="52" t="e">
        <f>INDEX(CW!$X$2:$X$38,MATCH(Info!EI2,CW!$W$2:$W$38,0))</f>
        <v>#N/A</v>
      </c>
      <c r="EJ7" s="52" t="e">
        <f>INDEX(CW!$X$2:$X$38,MATCH(Info!EJ2,CW!$W$2:$W$38,0))</f>
        <v>#N/A</v>
      </c>
      <c r="EK7" s="52" t="e">
        <f>INDEX(CW!$X$2:$X$38,MATCH(Info!EK2,CW!$W$2:$W$38,0))</f>
        <v>#N/A</v>
      </c>
      <c r="EL7" s="52" t="e">
        <f>INDEX(CW!$X$2:$X$38,MATCH(Info!EL2,CW!$W$2:$W$38,0))</f>
        <v>#N/A</v>
      </c>
      <c r="EM7" s="52" t="e">
        <f>INDEX(CW!$X$2:$X$38,MATCH(Info!EM2,CW!$W$2:$W$38,0))</f>
        <v>#N/A</v>
      </c>
      <c r="EN7" s="52" t="e">
        <f>INDEX(CW!$X$2:$X$38,MATCH(Info!EN2,CW!$W$2:$W$38,0))</f>
        <v>#N/A</v>
      </c>
      <c r="EO7" s="52" t="e">
        <f>INDEX(CW!$X$2:$X$38,MATCH(Info!EO2,CW!$W$2:$W$38,0))</f>
        <v>#N/A</v>
      </c>
      <c r="EP7" s="52" t="e">
        <f>INDEX(CW!$X$2:$X$38,MATCH(Info!EP2,CW!$W$2:$W$38,0))</f>
        <v>#N/A</v>
      </c>
      <c r="EQ7" s="52" t="e">
        <f>INDEX(CW!$X$2:$X$38,MATCH(Info!EQ2,CW!$W$2:$W$38,0))</f>
        <v>#N/A</v>
      </c>
      <c r="ER7" s="52" t="e">
        <f>INDEX(CW!$X$2:$X$38,MATCH(Info!ER2,CW!$W$2:$W$38,0))</f>
        <v>#N/A</v>
      </c>
      <c r="ES7" s="52" t="e">
        <f>INDEX(CW!$X$2:$X$38,MATCH(Info!ES2,CW!$W$2:$W$38,0))</f>
        <v>#N/A</v>
      </c>
      <c r="ET7" s="52" t="e">
        <f>INDEX(CW!$X$2:$X$38,MATCH(Info!ET2,CW!$W$2:$W$38,0))</f>
        <v>#N/A</v>
      </c>
      <c r="EU7" s="52" t="e">
        <f>INDEX(CW!$X$2:$X$38,MATCH(Info!EU2,CW!$W$2:$W$38,0))</f>
        <v>#N/A</v>
      </c>
      <c r="EV7" s="52" t="e">
        <f>INDEX(CW!$X$2:$X$38,MATCH(Info!EV2,CW!$W$2:$W$38,0))</f>
        <v>#N/A</v>
      </c>
      <c r="EW7" s="52" t="e">
        <f>INDEX(CW!$X$2:$X$38,MATCH(Info!EW2,CW!$W$2:$W$38,0))</f>
        <v>#N/A</v>
      </c>
      <c r="EX7" s="52" t="e">
        <f>INDEX(CW!$X$2:$X$38,MATCH(Info!EX2,CW!$W$2:$W$38,0))</f>
        <v>#N/A</v>
      </c>
      <c r="EY7" s="52" t="e">
        <f>INDEX(CW!$X$2:$X$38,MATCH(Info!EY2,CW!$W$2:$W$38,0))</f>
        <v>#N/A</v>
      </c>
      <c r="EZ7" s="52" t="e">
        <f>INDEX(CW!$X$2:$X$38,MATCH(Info!EZ2,CW!$W$2:$W$38,0))</f>
        <v>#N/A</v>
      </c>
      <c r="FA7" s="52" t="e">
        <f>INDEX(CW!$X$2:$X$38,MATCH(Info!FA2,CW!$W$2:$W$38,0))</f>
        <v>#N/A</v>
      </c>
      <c r="FB7" s="52" t="e">
        <f>INDEX(CW!$X$2:$X$38,MATCH(Info!FB2,CW!$W$2:$W$38,0))</f>
        <v>#N/A</v>
      </c>
      <c r="FC7" s="52" t="e">
        <f>INDEX(CW!$X$2:$X$38,MATCH(Info!FC2,CW!$W$2:$W$38,0))</f>
        <v>#N/A</v>
      </c>
      <c r="FD7" s="52" t="e">
        <f>INDEX(CW!$X$2:$X$38,MATCH(Info!FD2,CW!$W$2:$W$38,0))</f>
        <v>#N/A</v>
      </c>
      <c r="FE7" s="52" t="e">
        <f>INDEX(CW!$X$2:$X$38,MATCH(Info!FE2,CW!$W$2:$W$38,0))</f>
        <v>#N/A</v>
      </c>
      <c r="FF7" s="52" t="e">
        <f>INDEX(CW!$X$2:$X$38,MATCH(Info!FF2,CW!$W$2:$W$38,0))</f>
        <v>#N/A</v>
      </c>
      <c r="FG7" s="52" t="e">
        <f>INDEX(CW!$X$2:$X$38,MATCH(Info!FG2,CW!$W$2:$W$38,0))</f>
        <v>#N/A</v>
      </c>
      <c r="FH7" s="52" t="e">
        <f>INDEX(CW!$X$2:$X$38,MATCH(Info!FH2,CW!$W$2:$W$38,0))</f>
        <v>#N/A</v>
      </c>
      <c r="FI7" s="52" t="e">
        <f>INDEX(CW!$X$2:$X$38,MATCH(Info!FI2,CW!$W$2:$W$38,0))</f>
        <v>#N/A</v>
      </c>
      <c r="FJ7" s="52" t="e">
        <f>INDEX(CW!$X$2:$X$38,MATCH(Info!FJ2,CW!$W$2:$W$38,0))</f>
        <v>#N/A</v>
      </c>
      <c r="FK7" s="52" t="e">
        <f>INDEX(CW!$X$2:$X$38,MATCH(Info!FK2,CW!$W$2:$W$38,0))</f>
        <v>#N/A</v>
      </c>
      <c r="FL7" s="52" t="e">
        <f>INDEX(CW!$X$2:$X$38,MATCH(Info!FL2,CW!$W$2:$W$38,0))</f>
        <v>#N/A</v>
      </c>
      <c r="FM7" s="52" t="e">
        <f>INDEX(CW!$X$2:$X$38,MATCH(Info!FM2,CW!$W$2:$W$38,0))</f>
        <v>#N/A</v>
      </c>
      <c r="FN7" s="52" t="e">
        <f>INDEX(CW!$X$2:$X$38,MATCH(Info!FN2,CW!$W$2:$W$38,0))</f>
        <v>#N/A</v>
      </c>
      <c r="FO7" s="52" t="e">
        <f>INDEX(CW!$X$2:$X$38,MATCH(Info!FO2,CW!$W$2:$W$38,0))</f>
        <v>#N/A</v>
      </c>
      <c r="FP7" s="52" t="e">
        <f>INDEX(CW!$X$2:$X$38,MATCH(Info!FP2,CW!$W$2:$W$38,0))</f>
        <v>#N/A</v>
      </c>
      <c r="FQ7" s="52" t="e">
        <f>INDEX(CW!$X$2:$X$38,MATCH(Info!FQ2,CW!$W$2:$W$38,0))</f>
        <v>#N/A</v>
      </c>
      <c r="FR7" s="52" t="e">
        <f>INDEX(CW!$X$2:$X$38,MATCH(Info!FR2,CW!$W$2:$W$38,0))</f>
        <v>#N/A</v>
      </c>
      <c r="FS7" s="52" t="e">
        <f>INDEX(CW!$X$2:$X$38,MATCH(Info!FS2,CW!$W$2:$W$38,0))</f>
        <v>#N/A</v>
      </c>
      <c r="FT7" s="52" t="e">
        <f>INDEX(CW!$X$2:$X$38,MATCH(Info!FT2,CW!$W$2:$W$38,0))</f>
        <v>#N/A</v>
      </c>
      <c r="FU7" s="52" t="e">
        <f>INDEX(CW!$X$2:$X$38,MATCH(Info!FU2,CW!$W$2:$W$38,0))</f>
        <v>#N/A</v>
      </c>
      <c r="FV7" s="52" t="e">
        <f>INDEX(CW!$X$2:$X$38,MATCH(Info!FV2,CW!$W$2:$W$38,0))</f>
        <v>#N/A</v>
      </c>
      <c r="FW7" s="52" t="e">
        <f>INDEX(CW!$X$2:$X$38,MATCH(Info!FW2,CW!$W$2:$W$38,0))</f>
        <v>#N/A</v>
      </c>
      <c r="FX7" s="52" t="e">
        <f>INDEX(CW!$X$2:$X$38,MATCH(Info!FX2,CW!$W$2:$W$38,0))</f>
        <v>#N/A</v>
      </c>
      <c r="FY7" s="52" t="e">
        <f>INDEX(CW!$X$2:$X$38,MATCH(Info!FY2,CW!$W$2:$W$38,0))</f>
        <v>#N/A</v>
      </c>
      <c r="FZ7" s="52" t="e">
        <f>INDEX(CW!$X$2:$X$38,MATCH(Info!FZ2,CW!$W$2:$W$38,0))</f>
        <v>#N/A</v>
      </c>
      <c r="GA7" s="52" t="e">
        <f>INDEX(CW!$X$2:$X$38,MATCH(Info!GA2,CW!$W$2:$W$38,0))</f>
        <v>#N/A</v>
      </c>
      <c r="GB7" s="52" t="e">
        <f>INDEX(CW!$X$2:$X$38,MATCH(Info!GB2,CW!$W$2:$W$38,0))</f>
        <v>#N/A</v>
      </c>
      <c r="GC7" s="52" t="e">
        <f>INDEX(CW!$X$2:$X$38,MATCH(Info!GC2,CW!$W$2:$W$38,0))</f>
        <v>#N/A</v>
      </c>
      <c r="GD7" s="52" t="e">
        <f>INDEX(CW!$X$2:$X$38,MATCH(Info!GD2,CW!$W$2:$W$38,0))</f>
        <v>#N/A</v>
      </c>
      <c r="GE7" s="52" t="e">
        <f>INDEX(CW!$X$2:$X$38,MATCH(Info!GE2,CW!$W$2:$W$38,0))</f>
        <v>#N/A</v>
      </c>
      <c r="GF7" s="52" t="e">
        <f>INDEX(CW!$X$2:$X$38,MATCH(Info!GF2,CW!$W$2:$W$38,0))</f>
        <v>#N/A</v>
      </c>
      <c r="GG7" s="52" t="e">
        <f>INDEX(CW!$X$2:$X$38,MATCH(Info!GG2,CW!$W$2:$W$38,0))</f>
        <v>#N/A</v>
      </c>
      <c r="GH7" s="52" t="e">
        <f>INDEX(CW!$X$2:$X$38,MATCH(Info!GH2,CW!$W$2:$W$38,0))</f>
        <v>#N/A</v>
      </c>
      <c r="GI7" s="52" t="e">
        <f>INDEX(CW!$X$2:$X$38,MATCH(Info!GI2,CW!$W$2:$W$38,0))</f>
        <v>#N/A</v>
      </c>
      <c r="GJ7" s="52" t="e">
        <f>INDEX(CW!$X$2:$X$38,MATCH(Info!GJ2,CW!$W$2:$W$38,0))</f>
        <v>#N/A</v>
      </c>
      <c r="GK7" s="52" t="e">
        <f>INDEX(CW!$X$2:$X$38,MATCH(Info!GK2,CW!$W$2:$W$38,0))</f>
        <v>#N/A</v>
      </c>
      <c r="GL7" s="52" t="e">
        <f>INDEX(CW!$X$2:$X$38,MATCH(Info!GL2,CW!$W$2:$W$38,0))</f>
        <v>#N/A</v>
      </c>
      <c r="GM7" s="52" t="e">
        <f>INDEX(CW!$X$2:$X$38,MATCH(Info!GM2,CW!$W$2:$W$38,0))</f>
        <v>#N/A</v>
      </c>
      <c r="GN7" s="52" t="e">
        <f>INDEX(CW!$X$2:$X$38,MATCH(Info!GN2,CW!$W$2:$W$38,0))</f>
        <v>#N/A</v>
      </c>
      <c r="GO7" s="52" t="e">
        <f>INDEX(CW!$X$2:$X$38,MATCH(Info!GO2,CW!$W$2:$W$38,0))</f>
        <v>#N/A</v>
      </c>
      <c r="GP7" s="52" t="e">
        <f>INDEX(CW!$X$2:$X$38,MATCH(Info!GP2,CW!$W$2:$W$38,0))</f>
        <v>#N/A</v>
      </c>
      <c r="GQ7" s="52" t="e">
        <f>INDEX(CW!$X$2:$X$38,MATCH(Info!GQ2,CW!$W$2:$W$38,0))</f>
        <v>#N/A</v>
      </c>
      <c r="GR7" s="52" t="e">
        <f>INDEX(CW!$X$2:$X$38,MATCH(Info!GR2,CW!$W$2:$W$38,0))</f>
        <v>#N/A</v>
      </c>
      <c r="GS7" s="52" t="e">
        <f>INDEX(CW!$X$2:$X$38,MATCH(Info!GS2,CW!$W$2:$W$38,0))</f>
        <v>#N/A</v>
      </c>
      <c r="GT7" s="52" t="e">
        <f>INDEX(CW!$X$2:$X$38,MATCH(Info!GT2,CW!$W$2:$W$38,0))</f>
        <v>#N/A</v>
      </c>
    </row>
    <row r="8" spans="1:202">
      <c r="A8" s="441" t="s">
        <v>8152</v>
      </c>
      <c r="B8" s="441"/>
      <c r="C8" s="52" cm="1">
        <f t="array" ref="C8">IFERROR(_xlfn.IFS(Input!C7=TRUE,Input!C13,Input!C8=TRUE,Input!C14),0)</f>
        <v>0</v>
      </c>
      <c r="D8" s="52" cm="1">
        <f t="array" ref="D8">IFERROR(_xlfn.IFS(Input!D7=TRUE,Input!D13,Input!D8=TRUE,Input!D14),0)</f>
        <v>0</v>
      </c>
      <c r="E8" s="52" cm="1">
        <f t="array" ref="E8">IFERROR(_xlfn.IFS(Input!E7=TRUE,Input!E13,Input!E8=TRUE,Input!E14),0)</f>
        <v>0</v>
      </c>
      <c r="F8" s="52" cm="1">
        <f t="array" ref="F8">IFERROR(_xlfn.IFS(Input!F7=TRUE,Input!F13,Input!F8=TRUE,Input!F14),0)</f>
        <v>0</v>
      </c>
      <c r="G8" s="52" cm="1">
        <f t="array" ref="G8">IFERROR(_xlfn.IFS(Input!G7=TRUE,Input!G13,Input!G8=TRUE,Input!G14),0)</f>
        <v>0</v>
      </c>
      <c r="H8" s="52" cm="1">
        <f t="array" ref="H8">IFERROR(_xlfn.IFS(Input!H7=TRUE,Input!H13,Input!H8=TRUE,Input!H14),0)</f>
        <v>0</v>
      </c>
      <c r="I8" s="52" cm="1">
        <f t="array" ref="I8">IFERROR(_xlfn.IFS(Input!I7=TRUE,Input!I13,Input!I8=TRUE,Input!I14),0)</f>
        <v>0</v>
      </c>
      <c r="J8" s="52" cm="1">
        <f t="array" ref="J8">IFERROR(_xlfn.IFS(Input!J7=TRUE,Input!J13,Input!J8=TRUE,Input!J14),0)</f>
        <v>0</v>
      </c>
      <c r="K8" s="52" cm="1">
        <f t="array" ref="K8">IFERROR(_xlfn.IFS(Input!K7=TRUE,Input!K13,Input!K8=TRUE,Input!K14),0)</f>
        <v>0</v>
      </c>
      <c r="L8" s="52" cm="1">
        <f t="array" ref="L8">IFERROR(_xlfn.IFS(Input!L7=TRUE,Input!L13,Input!L8=TRUE,Input!L14),0)</f>
        <v>0</v>
      </c>
      <c r="M8" s="52" cm="1">
        <f t="array" ref="M8">IFERROR(_xlfn.IFS(Input!M7=TRUE,Input!M13,Input!M8=TRUE,Input!M14),0)</f>
        <v>0</v>
      </c>
      <c r="N8" s="52" cm="1">
        <f t="array" ref="N8">IFERROR(_xlfn.IFS(Input!N7=TRUE,Input!N13,Input!N8=TRUE,Input!N14),0)</f>
        <v>0</v>
      </c>
      <c r="O8" s="52" cm="1">
        <f t="array" ref="O8">IFERROR(_xlfn.IFS(Input!O7=TRUE,Input!O13,Input!O8=TRUE,Input!O14),0)</f>
        <v>0</v>
      </c>
      <c r="P8" s="52" cm="1">
        <f t="array" ref="P8">IFERROR(_xlfn.IFS(Input!P7=TRUE,Input!P13,Input!P8=TRUE,Input!P14),0)</f>
        <v>0</v>
      </c>
      <c r="Q8" s="52" cm="1">
        <f t="array" ref="Q8">IFERROR(_xlfn.IFS(Input!Q7=TRUE,Input!Q13,Input!Q8=TRUE,Input!Q14),0)</f>
        <v>0</v>
      </c>
      <c r="R8" s="52" cm="1">
        <f t="array" ref="R8">IFERROR(_xlfn.IFS(Input!R7=TRUE,Input!R13,Input!R8=TRUE,Input!R14),0)</f>
        <v>0</v>
      </c>
      <c r="S8" s="52" cm="1">
        <f t="array" ref="S8">IFERROR(_xlfn.IFS(Input!S7=TRUE,Input!S13,Input!S8=TRUE,Input!S14),0)</f>
        <v>0</v>
      </c>
      <c r="T8" s="52" cm="1">
        <f t="array" ref="T8">IFERROR(_xlfn.IFS(Input!T7=TRUE,Input!T13,Input!T8=TRUE,Input!T14),0)</f>
        <v>0</v>
      </c>
      <c r="U8" s="52" cm="1">
        <f t="array" ref="U8">IFERROR(_xlfn.IFS(Input!U7=TRUE,Input!U13,Input!U8=TRUE,Input!U14),0)</f>
        <v>0</v>
      </c>
      <c r="V8" s="52" cm="1">
        <f t="array" ref="V8">IFERROR(_xlfn.IFS(Input!V7=TRUE,Input!V13,Input!V8=TRUE,Input!V14),0)</f>
        <v>0</v>
      </c>
      <c r="W8" s="52" cm="1">
        <f t="array" ref="W8">IFERROR(_xlfn.IFS(Input!W7=TRUE,Input!W13,Input!W8=TRUE,Input!W14),0)</f>
        <v>0</v>
      </c>
      <c r="X8" s="52" cm="1">
        <f t="array" ref="X8">IFERROR(_xlfn.IFS(Input!X7=TRUE,Input!X13,Input!X8=TRUE,Input!X14),0)</f>
        <v>0</v>
      </c>
      <c r="Y8" s="52" cm="1">
        <f t="array" ref="Y8">IFERROR(_xlfn.IFS(Input!Y7=TRUE,Input!Y13,Input!Y8=TRUE,Input!Y14),0)</f>
        <v>0</v>
      </c>
      <c r="Z8" s="52" cm="1">
        <f t="array" ref="Z8">IFERROR(_xlfn.IFS(Input!Z7=TRUE,Input!Z13,Input!Z8=TRUE,Input!Z14),0)</f>
        <v>0</v>
      </c>
      <c r="AA8" s="52" cm="1">
        <f t="array" ref="AA8">IFERROR(_xlfn.IFS(Input!AA7=TRUE,Input!AA13,Input!AA8=TRUE,Input!AA14),0)</f>
        <v>0</v>
      </c>
      <c r="AB8" s="52" cm="1">
        <f t="array" ref="AB8">IFERROR(_xlfn.IFS(Input!AB7=TRUE,Input!AB13,Input!AB8=TRUE,Input!AB14),0)</f>
        <v>0</v>
      </c>
      <c r="AC8" s="52" cm="1">
        <f t="array" ref="AC8">IFERROR(_xlfn.IFS(Input!AC7=TRUE,Input!AC13,Input!AC8=TRUE,Input!AC14),0)</f>
        <v>0</v>
      </c>
      <c r="AD8" s="52" cm="1">
        <f t="array" ref="AD8">IFERROR(_xlfn.IFS(Input!AD7=TRUE,Input!AD13,Input!AD8=TRUE,Input!AD14),0)</f>
        <v>0</v>
      </c>
      <c r="AE8" s="52" cm="1">
        <f t="array" ref="AE8">IFERROR(_xlfn.IFS(Input!AE7=TRUE,Input!AE13,Input!AE8=TRUE,Input!AE14),0)</f>
        <v>0</v>
      </c>
      <c r="AF8" s="52" cm="1">
        <f t="array" ref="AF8">IFERROR(_xlfn.IFS(Input!AF7=TRUE,Input!AF13,Input!AF8=TRUE,Input!AF14),0)</f>
        <v>0</v>
      </c>
      <c r="AG8" s="52" cm="1">
        <f t="array" ref="AG8">IFERROR(_xlfn.IFS(Input!AG7=TRUE,Input!AG13,Input!AG8=TRUE,Input!AG14),0)</f>
        <v>0</v>
      </c>
      <c r="AH8" s="52" cm="1">
        <f t="array" ref="AH8">IFERROR(_xlfn.IFS(Input!AH7=TRUE,Input!AH13,Input!AH8=TRUE,Input!AH14),0)</f>
        <v>0</v>
      </c>
      <c r="AI8" s="52" cm="1">
        <f t="array" ref="AI8">IFERROR(_xlfn.IFS(Input!AI7=TRUE,Input!AI13,Input!AI8=TRUE,Input!AI14),0)</f>
        <v>0</v>
      </c>
      <c r="AJ8" s="52" cm="1">
        <f t="array" ref="AJ8">IFERROR(_xlfn.IFS(Input!AJ7=TRUE,Input!AJ13,Input!AJ8=TRUE,Input!AJ14),0)</f>
        <v>0</v>
      </c>
      <c r="AK8" s="52" cm="1">
        <f t="array" ref="AK8">IFERROR(_xlfn.IFS(Input!AK7=TRUE,Input!AK13,Input!AK8=TRUE,Input!AK14),0)</f>
        <v>0</v>
      </c>
      <c r="AL8" s="52" cm="1">
        <f t="array" ref="AL8">IFERROR(_xlfn.IFS(Input!AL7=TRUE,Input!AL13,Input!AL8=TRUE,Input!AL14),0)</f>
        <v>0</v>
      </c>
      <c r="AM8" s="52" cm="1">
        <f t="array" ref="AM8">IFERROR(_xlfn.IFS(Input!AM7=TRUE,Input!AM13,Input!AM8=TRUE,Input!AM14),0)</f>
        <v>0</v>
      </c>
      <c r="AN8" s="52" cm="1">
        <f t="array" ref="AN8">IFERROR(_xlfn.IFS(Input!AN7=TRUE,Input!AN13,Input!AN8=TRUE,Input!AN14),0)</f>
        <v>0</v>
      </c>
      <c r="AO8" s="52" cm="1">
        <f t="array" ref="AO8">IFERROR(_xlfn.IFS(Input!AO7=TRUE,Input!AO13,Input!AO8=TRUE,Input!AO14),0)</f>
        <v>0</v>
      </c>
      <c r="AP8" s="52" cm="1">
        <f t="array" ref="AP8">IFERROR(_xlfn.IFS(Input!AP7=TRUE,Input!AP13,Input!AP8=TRUE,Input!AP14),0)</f>
        <v>0</v>
      </c>
      <c r="AQ8" s="52" cm="1">
        <f t="array" ref="AQ8">IFERROR(_xlfn.IFS(Input!AQ7=TRUE,Input!AQ13,Input!AQ8=TRUE,Input!AQ14),0)</f>
        <v>0</v>
      </c>
      <c r="AR8" s="52" cm="1">
        <f t="array" ref="AR8">IFERROR(_xlfn.IFS(Input!AR7=TRUE,Input!AR13,Input!AR8=TRUE,Input!AR14),0)</f>
        <v>0</v>
      </c>
      <c r="AS8" s="52" cm="1">
        <f t="array" ref="AS8">IFERROR(_xlfn.IFS(Input!AS7=TRUE,Input!AS13,Input!AS8=TRUE,Input!AS14),0)</f>
        <v>0</v>
      </c>
      <c r="AT8" s="52" cm="1">
        <f t="array" ref="AT8">IFERROR(_xlfn.IFS(Input!AT7=TRUE,Input!AT13,Input!AT8=TRUE,Input!AT14),0)</f>
        <v>0</v>
      </c>
      <c r="AU8" s="52" cm="1">
        <f t="array" ref="AU8">IFERROR(_xlfn.IFS(Input!AU7=TRUE,Input!AU13,Input!AU8=TRUE,Input!AU14),0)</f>
        <v>0</v>
      </c>
      <c r="AV8" s="52" cm="1">
        <f t="array" ref="AV8">IFERROR(_xlfn.IFS(Input!AV7=TRUE,Input!AV13,Input!AV8=TRUE,Input!AV14),0)</f>
        <v>0</v>
      </c>
      <c r="AW8" s="52" cm="1">
        <f t="array" ref="AW8">IFERROR(_xlfn.IFS(Input!AW7=TRUE,Input!AW13,Input!AW8=TRUE,Input!AW14),0)</f>
        <v>0</v>
      </c>
      <c r="AX8" s="52" cm="1">
        <f t="array" ref="AX8">IFERROR(_xlfn.IFS(Input!AX7=TRUE,Input!AX13,Input!AX8=TRUE,Input!AX14),0)</f>
        <v>0</v>
      </c>
      <c r="AY8" s="52" cm="1">
        <f t="array" ref="AY8">IFERROR(_xlfn.IFS(Input!AY7=TRUE,Input!AY13,Input!AY8=TRUE,Input!AY14),0)</f>
        <v>0</v>
      </c>
      <c r="AZ8" s="52" cm="1">
        <f t="array" ref="AZ8">IFERROR(_xlfn.IFS(Input!AZ7=TRUE,Input!AZ13,Input!AZ8=TRUE,Input!AZ14),0)</f>
        <v>0</v>
      </c>
      <c r="BA8" s="52" cm="1">
        <f t="array" ref="BA8">IFERROR(_xlfn.IFS(Input!BA7=TRUE,Input!BA13,Input!BA8=TRUE,Input!BA14),0)</f>
        <v>0</v>
      </c>
      <c r="BB8" s="52" cm="1">
        <f t="array" ref="BB8">IFERROR(_xlfn.IFS(Input!BB7=TRUE,Input!BB13,Input!BB8=TRUE,Input!BB14),0)</f>
        <v>0</v>
      </c>
      <c r="BC8" s="52" cm="1">
        <f t="array" ref="BC8">IFERROR(_xlfn.IFS(Input!BC7=TRUE,Input!BC13,Input!BC8=TRUE,Input!BC14),0)</f>
        <v>0</v>
      </c>
      <c r="BD8" s="52" cm="1">
        <f t="array" ref="BD8">IFERROR(_xlfn.IFS(Input!BD7=TRUE,Input!BD13,Input!BD8=TRUE,Input!BD14),0)</f>
        <v>0</v>
      </c>
      <c r="BE8" s="52" cm="1">
        <f t="array" ref="BE8">IFERROR(_xlfn.IFS(Input!BE7=TRUE,Input!BE13,Input!BE8=TRUE,Input!BE14),0)</f>
        <v>0</v>
      </c>
      <c r="BF8" s="52" cm="1">
        <f t="array" ref="BF8">IFERROR(_xlfn.IFS(Input!BF7=TRUE,Input!BF13,Input!BF8=TRUE,Input!BF14),0)</f>
        <v>0</v>
      </c>
      <c r="BG8" s="52" cm="1">
        <f t="array" ref="BG8">IFERROR(_xlfn.IFS(Input!BG7=TRUE,Input!BG13,Input!BG8=TRUE,Input!BG14),0)</f>
        <v>0</v>
      </c>
      <c r="BH8" s="52" cm="1">
        <f t="array" ref="BH8">IFERROR(_xlfn.IFS(Input!BH7=TRUE,Input!BH13,Input!BH8=TRUE,Input!BH14),0)</f>
        <v>0</v>
      </c>
      <c r="BI8" s="52" cm="1">
        <f t="array" ref="BI8">IFERROR(_xlfn.IFS(Input!BI7=TRUE,Input!BI13,Input!BI8=TRUE,Input!BI14),0)</f>
        <v>0</v>
      </c>
      <c r="BJ8" s="52" cm="1">
        <f t="array" ref="BJ8">IFERROR(_xlfn.IFS(Input!BJ7=TRUE,Input!BJ13,Input!BJ8=TRUE,Input!BJ14),0)</f>
        <v>0</v>
      </c>
      <c r="BK8" s="52" cm="1">
        <f t="array" ref="BK8">IFERROR(_xlfn.IFS(Input!BK7=TRUE,Input!BK13,Input!BK8=TRUE,Input!BK14),0)</f>
        <v>0</v>
      </c>
      <c r="BL8" s="52" cm="1">
        <f t="array" ref="BL8">IFERROR(_xlfn.IFS(Input!BL7=TRUE,Input!BL13,Input!BL8=TRUE,Input!BL14),0)</f>
        <v>0</v>
      </c>
      <c r="BM8" s="52" cm="1">
        <f t="array" ref="BM8">IFERROR(_xlfn.IFS(Input!BM7=TRUE,Input!BM13,Input!BM8=TRUE,Input!BM14),0)</f>
        <v>0</v>
      </c>
      <c r="BN8" s="52" cm="1">
        <f t="array" ref="BN8">IFERROR(_xlfn.IFS(Input!BN7=TRUE,Input!BN13,Input!BN8=TRUE,Input!BN14),0)</f>
        <v>0</v>
      </c>
      <c r="BO8" s="52" cm="1">
        <f t="array" ref="BO8">IFERROR(_xlfn.IFS(Input!BO7=TRUE,Input!BO13,Input!BO8=TRUE,Input!BO14),0)</f>
        <v>0</v>
      </c>
      <c r="BP8" s="52" cm="1">
        <f t="array" ref="BP8">IFERROR(_xlfn.IFS(Input!BP7=TRUE,Input!BP13,Input!BP8=TRUE,Input!BP14),0)</f>
        <v>0</v>
      </c>
      <c r="BQ8" s="52" cm="1">
        <f t="array" ref="BQ8">IFERROR(_xlfn.IFS(Input!BQ7=TRUE,Input!BQ13,Input!BQ8=TRUE,Input!BQ14),0)</f>
        <v>0</v>
      </c>
      <c r="BR8" s="52" cm="1">
        <f t="array" ref="BR8">IFERROR(_xlfn.IFS(Input!BR7=TRUE,Input!BR13,Input!BR8=TRUE,Input!BR14),0)</f>
        <v>0</v>
      </c>
      <c r="BS8" s="52" cm="1">
        <f t="array" ref="BS8">IFERROR(_xlfn.IFS(Input!BS7=TRUE,Input!BS13,Input!BS8=TRUE,Input!BS14),0)</f>
        <v>0</v>
      </c>
      <c r="BT8" s="52" cm="1">
        <f t="array" ref="BT8">IFERROR(_xlfn.IFS(Input!BT7=TRUE,Input!BT13,Input!BT8=TRUE,Input!BT14),0)</f>
        <v>0</v>
      </c>
      <c r="BU8" s="52" cm="1">
        <f t="array" ref="BU8">IFERROR(_xlfn.IFS(Input!BU7=TRUE,Input!BU13,Input!BU8=TRUE,Input!BU14),0)</f>
        <v>0</v>
      </c>
      <c r="BV8" s="52" cm="1">
        <f t="array" ref="BV8">IFERROR(_xlfn.IFS(Input!BV7=TRUE,Input!BV13,Input!BV8=TRUE,Input!BV14),0)</f>
        <v>0</v>
      </c>
      <c r="BW8" s="52" cm="1">
        <f t="array" ref="BW8">IFERROR(_xlfn.IFS(Input!BW7=TRUE,Input!BW13,Input!BW8=TRUE,Input!BW14),0)</f>
        <v>0</v>
      </c>
      <c r="BX8" s="52" cm="1">
        <f t="array" ref="BX8">IFERROR(_xlfn.IFS(Input!BX7=TRUE,Input!BX13,Input!BX8=TRUE,Input!BX14),0)</f>
        <v>0</v>
      </c>
      <c r="BY8" s="52" cm="1">
        <f t="array" ref="BY8">IFERROR(_xlfn.IFS(Input!BY7=TRUE,Input!BY13,Input!BY8=TRUE,Input!BY14),0)</f>
        <v>0</v>
      </c>
      <c r="BZ8" s="52" cm="1">
        <f t="array" ref="BZ8">IFERROR(_xlfn.IFS(Input!BZ7=TRUE,Input!BZ13,Input!BZ8=TRUE,Input!BZ14),0)</f>
        <v>0</v>
      </c>
      <c r="CA8" s="52" cm="1">
        <f t="array" ref="CA8">IFERROR(_xlfn.IFS(Input!CA7=TRUE,Input!CA13,Input!CA8=TRUE,Input!CA14),0)</f>
        <v>0</v>
      </c>
      <c r="CB8" s="52" cm="1">
        <f t="array" ref="CB8">IFERROR(_xlfn.IFS(Input!CB7=TRUE,Input!CB13,Input!CB8=TRUE,Input!CB14),0)</f>
        <v>0</v>
      </c>
      <c r="CC8" s="52" cm="1">
        <f t="array" ref="CC8">IFERROR(_xlfn.IFS(Input!CC7=TRUE,Input!CC13,Input!CC8=TRUE,Input!CC14),0)</f>
        <v>0</v>
      </c>
      <c r="CD8" s="52" cm="1">
        <f t="array" ref="CD8">IFERROR(_xlfn.IFS(Input!CD7=TRUE,Input!CD13,Input!CD8=TRUE,Input!CD14),0)</f>
        <v>0</v>
      </c>
      <c r="CE8" s="52" cm="1">
        <f t="array" ref="CE8">IFERROR(_xlfn.IFS(Input!CE7=TRUE,Input!CE13,Input!CE8=TRUE,Input!CE14),0)</f>
        <v>0</v>
      </c>
      <c r="CF8" s="52" cm="1">
        <f t="array" ref="CF8">IFERROR(_xlfn.IFS(Input!CF7=TRUE,Input!CF13,Input!CF8=TRUE,Input!CF14),0)</f>
        <v>0</v>
      </c>
      <c r="CG8" s="52" cm="1">
        <f t="array" ref="CG8">IFERROR(_xlfn.IFS(Input!CG7=TRUE,Input!CG13,Input!CG8=TRUE,Input!CG14),0)</f>
        <v>0</v>
      </c>
      <c r="CH8" s="52" cm="1">
        <f t="array" ref="CH8">IFERROR(_xlfn.IFS(Input!CH7=TRUE,Input!CH13,Input!CH8=TRUE,Input!CH14),0)</f>
        <v>0</v>
      </c>
      <c r="CI8" s="52" cm="1">
        <f t="array" ref="CI8">IFERROR(_xlfn.IFS(Input!CI7=TRUE,Input!CI13,Input!CI8=TRUE,Input!CI14),0)</f>
        <v>0</v>
      </c>
      <c r="CJ8" s="52" cm="1">
        <f t="array" ref="CJ8">IFERROR(_xlfn.IFS(Input!CJ7=TRUE,Input!CJ13,Input!CJ8=TRUE,Input!CJ14),0)</f>
        <v>0</v>
      </c>
      <c r="CK8" s="52" cm="1">
        <f t="array" ref="CK8">IFERROR(_xlfn.IFS(Input!CK7=TRUE,Input!CK13,Input!CK8=TRUE,Input!CK14),0)</f>
        <v>0</v>
      </c>
      <c r="CL8" s="52" cm="1">
        <f t="array" ref="CL8">IFERROR(_xlfn.IFS(Input!CL7=TRUE,Input!CL13,Input!CL8=TRUE,Input!CL14),0)</f>
        <v>0</v>
      </c>
      <c r="CM8" s="52" cm="1">
        <f t="array" ref="CM8">IFERROR(_xlfn.IFS(Input!CM7=TRUE,Input!CM13,Input!CM8=TRUE,Input!CM14),0)</f>
        <v>0</v>
      </c>
      <c r="CN8" s="52" cm="1">
        <f t="array" ref="CN8">IFERROR(_xlfn.IFS(Input!CN7=TRUE,Input!CN13,Input!CN8=TRUE,Input!CN14),0)</f>
        <v>0</v>
      </c>
      <c r="CO8" s="52" cm="1">
        <f t="array" ref="CO8">IFERROR(_xlfn.IFS(Input!CO7=TRUE,Input!CO13,Input!CO8=TRUE,Input!CO14),0)</f>
        <v>0</v>
      </c>
      <c r="CP8" s="52" cm="1">
        <f t="array" ref="CP8">IFERROR(_xlfn.IFS(Input!CP7=TRUE,Input!CP13,Input!CP8=TRUE,Input!CP14),0)</f>
        <v>0</v>
      </c>
      <c r="CQ8" s="52" cm="1">
        <f t="array" ref="CQ8">IFERROR(_xlfn.IFS(Input!CQ7=TRUE,Input!CQ13,Input!CQ8=TRUE,Input!CQ14),0)</f>
        <v>0</v>
      </c>
      <c r="CR8" s="52" cm="1">
        <f t="array" ref="CR8">IFERROR(_xlfn.IFS(Input!CR7=TRUE,Input!CR13,Input!CR8=TRUE,Input!CR14),0)</f>
        <v>0</v>
      </c>
      <c r="CS8" s="52" cm="1">
        <f t="array" ref="CS8">IFERROR(_xlfn.IFS(Input!CS7=TRUE,Input!CS13,Input!CS8=TRUE,Input!CS14),0)</f>
        <v>0</v>
      </c>
      <c r="CT8" s="52" cm="1">
        <f t="array" ref="CT8">IFERROR(_xlfn.IFS(Input!CT7=TRUE,Input!CT13,Input!CT8=TRUE,Input!CT14),0)</f>
        <v>0</v>
      </c>
      <c r="CU8" s="52" cm="1">
        <f t="array" ref="CU8">IFERROR(_xlfn.IFS(Input!CU7=TRUE,Input!CU13,Input!CU8=TRUE,Input!CU14),0)</f>
        <v>0</v>
      </c>
      <c r="CV8" s="52" cm="1">
        <f t="array" ref="CV8">IFERROR(_xlfn.IFS(Input!CV7=TRUE,Input!CV13,Input!CV8=TRUE,Input!CV14),0)</f>
        <v>0</v>
      </c>
      <c r="CW8" s="52" cm="1">
        <f t="array" ref="CW8">IFERROR(_xlfn.IFS(Input!CW7=TRUE,Input!CW13,Input!CW8=TRUE,Input!CW14),0)</f>
        <v>0</v>
      </c>
      <c r="CX8" s="52" cm="1">
        <f t="array" ref="CX8">IFERROR(_xlfn.IFS(Input!CX7=TRUE,Input!CX13,Input!CX8=TRUE,Input!CX14),0)</f>
        <v>0</v>
      </c>
      <c r="CY8" s="52" cm="1">
        <f t="array" ref="CY8">IFERROR(_xlfn.IFS(Input!CY7=TRUE,Input!CY13,Input!CY8=TRUE,Input!CY14),0)</f>
        <v>0</v>
      </c>
      <c r="CZ8" s="52" cm="1">
        <f t="array" ref="CZ8">IFERROR(_xlfn.IFS(Input!CZ7=TRUE,Input!CZ13,Input!CZ8=TRUE,Input!CZ14),0)</f>
        <v>0</v>
      </c>
      <c r="DA8" s="52" cm="1">
        <f t="array" ref="DA8">IFERROR(_xlfn.IFS(Input!DA7=TRUE,Input!DA13,Input!DA8=TRUE,Input!DA14),0)</f>
        <v>0</v>
      </c>
      <c r="DB8" s="52" cm="1">
        <f t="array" ref="DB8">IFERROR(_xlfn.IFS(Input!DB7=TRUE,Input!DB13,Input!DB8=TRUE,Input!DB14),0)</f>
        <v>0</v>
      </c>
      <c r="DC8" s="52" cm="1">
        <f t="array" ref="DC8">IFERROR(_xlfn.IFS(Input!DC7=TRUE,Input!DC13,Input!DC8=TRUE,Input!DC14),0)</f>
        <v>0</v>
      </c>
      <c r="DD8" s="52" cm="1">
        <f t="array" ref="DD8">IFERROR(_xlfn.IFS(Input!DD7=TRUE,Input!DD13,Input!DD8=TRUE,Input!DD14),0)</f>
        <v>0</v>
      </c>
      <c r="DE8" s="52" cm="1">
        <f t="array" ref="DE8">IFERROR(_xlfn.IFS(Input!DE7=TRUE,Input!DE13,Input!DE8=TRUE,Input!DE14),0)</f>
        <v>0</v>
      </c>
      <c r="DF8" s="52" cm="1">
        <f t="array" ref="DF8">IFERROR(_xlfn.IFS(Input!DF7=TRUE,Input!DF13,Input!DF8=TRUE,Input!DF14),0)</f>
        <v>0</v>
      </c>
      <c r="DG8" s="52" cm="1">
        <f t="array" ref="DG8">IFERROR(_xlfn.IFS(Input!DG7=TRUE,Input!DG13,Input!DG8=TRUE,Input!DG14),0)</f>
        <v>0</v>
      </c>
      <c r="DH8" s="52" cm="1">
        <f t="array" ref="DH8">IFERROR(_xlfn.IFS(Input!DH7=TRUE,Input!DH13,Input!DH8=TRUE,Input!DH14),0)</f>
        <v>0</v>
      </c>
      <c r="DI8" s="52" cm="1">
        <f t="array" ref="DI8">IFERROR(_xlfn.IFS(Input!DI7=TRUE,Input!DI13,Input!DI8=TRUE,Input!DI14),0)</f>
        <v>0</v>
      </c>
      <c r="DJ8" s="52" cm="1">
        <f t="array" ref="DJ8">IFERROR(_xlfn.IFS(Input!DJ7=TRUE,Input!DJ13,Input!DJ8=TRUE,Input!DJ14),0)</f>
        <v>0</v>
      </c>
      <c r="DK8" s="52" cm="1">
        <f t="array" ref="DK8">IFERROR(_xlfn.IFS(Input!DK7=TRUE,Input!DK13,Input!DK8=TRUE,Input!DK14),0)</f>
        <v>0</v>
      </c>
      <c r="DL8" s="52" cm="1">
        <f t="array" ref="DL8">IFERROR(_xlfn.IFS(Input!DL7=TRUE,Input!DL13,Input!DL8=TRUE,Input!DL14),0)</f>
        <v>0</v>
      </c>
      <c r="DM8" s="52" cm="1">
        <f t="array" ref="DM8">IFERROR(_xlfn.IFS(Input!DM7=TRUE,Input!DM13,Input!DM8=TRUE,Input!DM14),0)</f>
        <v>0</v>
      </c>
      <c r="DN8" s="52" cm="1">
        <f t="array" ref="DN8">IFERROR(_xlfn.IFS(Input!DN7=TRUE,Input!DN13,Input!DN8=TRUE,Input!DN14),0)</f>
        <v>0</v>
      </c>
      <c r="DO8" s="52" cm="1">
        <f t="array" ref="DO8">IFERROR(_xlfn.IFS(Input!DO7=TRUE,Input!DO13,Input!DO8=TRUE,Input!DO14),0)</f>
        <v>0</v>
      </c>
      <c r="DP8" s="52" cm="1">
        <f t="array" ref="DP8">IFERROR(_xlfn.IFS(Input!DP7=TRUE,Input!DP13,Input!DP8=TRUE,Input!DP14),0)</f>
        <v>0</v>
      </c>
      <c r="DQ8" s="52" cm="1">
        <f t="array" ref="DQ8">IFERROR(_xlfn.IFS(Input!DQ7=TRUE,Input!DQ13,Input!DQ8=TRUE,Input!DQ14),0)</f>
        <v>0</v>
      </c>
      <c r="DR8" s="52" cm="1">
        <f t="array" ref="DR8">IFERROR(_xlfn.IFS(Input!DR7=TRUE,Input!DR13,Input!DR8=TRUE,Input!DR14),0)</f>
        <v>0</v>
      </c>
      <c r="DS8" s="52" cm="1">
        <f t="array" ref="DS8">IFERROR(_xlfn.IFS(Input!DS7=TRUE,Input!DS13,Input!DS8=TRUE,Input!DS14),0)</f>
        <v>0</v>
      </c>
      <c r="DT8" s="52" cm="1">
        <f t="array" ref="DT8">IFERROR(_xlfn.IFS(Input!DT7=TRUE,Input!DT13,Input!DT8=TRUE,Input!DT14),0)</f>
        <v>0</v>
      </c>
      <c r="DU8" s="52" cm="1">
        <f t="array" ref="DU8">IFERROR(_xlfn.IFS(Input!DU7=TRUE,Input!DU13,Input!DU8=TRUE,Input!DU14),0)</f>
        <v>0</v>
      </c>
      <c r="DV8" s="52" cm="1">
        <f t="array" ref="DV8">IFERROR(_xlfn.IFS(Input!DV7=TRUE,Input!DV13,Input!DV8=TRUE,Input!DV14),0)</f>
        <v>0</v>
      </c>
      <c r="DW8" s="52" cm="1">
        <f t="array" ref="DW8">IFERROR(_xlfn.IFS(Input!DW7=TRUE,Input!DW13,Input!DW8=TRUE,Input!DW14),0)</f>
        <v>0</v>
      </c>
      <c r="DX8" s="52" cm="1">
        <f t="array" ref="DX8">IFERROR(_xlfn.IFS(Input!DX7=TRUE,Input!DX13,Input!DX8=TRUE,Input!DX14),0)</f>
        <v>0</v>
      </c>
      <c r="DY8" s="52" cm="1">
        <f t="array" ref="DY8">IFERROR(_xlfn.IFS(Input!DY7=TRUE,Input!DY13,Input!DY8=TRUE,Input!DY14),0)</f>
        <v>0</v>
      </c>
      <c r="DZ8" s="52" cm="1">
        <f t="array" ref="DZ8">IFERROR(_xlfn.IFS(Input!DZ7=TRUE,Input!DZ13,Input!DZ8=TRUE,Input!DZ14),0)</f>
        <v>0</v>
      </c>
      <c r="EA8" s="52" cm="1">
        <f t="array" ref="EA8">IFERROR(_xlfn.IFS(Input!EA7=TRUE,Input!EA13,Input!EA8=TRUE,Input!EA14),0)</f>
        <v>0</v>
      </c>
      <c r="EB8" s="52" cm="1">
        <f t="array" ref="EB8">IFERROR(_xlfn.IFS(Input!EB7=TRUE,Input!EB13,Input!EB8=TRUE,Input!EB14),0)</f>
        <v>0</v>
      </c>
      <c r="EC8" s="52" cm="1">
        <f t="array" ref="EC8">IFERROR(_xlfn.IFS(Input!EC7=TRUE,Input!EC13,Input!EC8=TRUE,Input!EC14),0)</f>
        <v>0</v>
      </c>
      <c r="ED8" s="52" cm="1">
        <f t="array" ref="ED8">IFERROR(_xlfn.IFS(Input!ED7=TRUE,Input!ED13,Input!ED8=TRUE,Input!ED14),0)</f>
        <v>0</v>
      </c>
      <c r="EE8" s="52" cm="1">
        <f t="array" ref="EE8">IFERROR(_xlfn.IFS(Input!EE7=TRUE,Input!EE13,Input!EE8=TRUE,Input!EE14),0)</f>
        <v>0</v>
      </c>
      <c r="EF8" s="52" cm="1">
        <f t="array" ref="EF8">IFERROR(_xlfn.IFS(Input!EF7=TRUE,Input!EF13,Input!EF8=TRUE,Input!EF14),0)</f>
        <v>0</v>
      </c>
      <c r="EG8" s="52" cm="1">
        <f t="array" ref="EG8">IFERROR(_xlfn.IFS(Input!EG7=TRUE,Input!EG13,Input!EG8=TRUE,Input!EG14),0)</f>
        <v>0</v>
      </c>
      <c r="EH8" s="52" cm="1">
        <f t="array" ref="EH8">IFERROR(_xlfn.IFS(Input!EH7=TRUE,Input!EH13,Input!EH8=TRUE,Input!EH14),0)</f>
        <v>0</v>
      </c>
      <c r="EI8" s="52" cm="1">
        <f t="array" ref="EI8">IFERROR(_xlfn.IFS(Input!EI7=TRUE,Input!EI13,Input!EI8=TRUE,Input!EI14),0)</f>
        <v>0</v>
      </c>
      <c r="EJ8" s="52" cm="1">
        <f t="array" ref="EJ8">IFERROR(_xlfn.IFS(Input!EJ7=TRUE,Input!EJ13,Input!EJ8=TRUE,Input!EJ14),0)</f>
        <v>0</v>
      </c>
      <c r="EK8" s="52" cm="1">
        <f t="array" ref="EK8">IFERROR(_xlfn.IFS(Input!EK7=TRUE,Input!EK13,Input!EK8=TRUE,Input!EK14),0)</f>
        <v>0</v>
      </c>
      <c r="EL8" s="52" cm="1">
        <f t="array" ref="EL8">IFERROR(_xlfn.IFS(Input!EL7=TRUE,Input!EL13,Input!EL8=TRUE,Input!EL14),0)</f>
        <v>0</v>
      </c>
      <c r="EM8" s="52" cm="1">
        <f t="array" ref="EM8">IFERROR(_xlfn.IFS(Input!EM7=TRUE,Input!EM13,Input!EM8=TRUE,Input!EM14),0)</f>
        <v>0</v>
      </c>
      <c r="EN8" s="52" cm="1">
        <f t="array" ref="EN8">IFERROR(_xlfn.IFS(Input!EN7=TRUE,Input!EN13,Input!EN8=TRUE,Input!EN14),0)</f>
        <v>0</v>
      </c>
      <c r="EO8" s="52" cm="1">
        <f t="array" ref="EO8">IFERROR(_xlfn.IFS(Input!EO7=TRUE,Input!EO13,Input!EO8=TRUE,Input!EO14),0)</f>
        <v>0</v>
      </c>
      <c r="EP8" s="52" cm="1">
        <f t="array" ref="EP8">IFERROR(_xlfn.IFS(Input!EP7=TRUE,Input!EP13,Input!EP8=TRUE,Input!EP14),0)</f>
        <v>0</v>
      </c>
      <c r="EQ8" s="52" cm="1">
        <f t="array" ref="EQ8">IFERROR(_xlfn.IFS(Input!EQ7=TRUE,Input!EQ13,Input!EQ8=TRUE,Input!EQ14),0)</f>
        <v>0</v>
      </c>
      <c r="ER8" s="52" cm="1">
        <f t="array" ref="ER8">IFERROR(_xlfn.IFS(Input!ER7=TRUE,Input!ER13,Input!ER8=TRUE,Input!ER14),0)</f>
        <v>0</v>
      </c>
      <c r="ES8" s="52" cm="1">
        <f t="array" ref="ES8">IFERROR(_xlfn.IFS(Input!ES7=TRUE,Input!ES13,Input!ES8=TRUE,Input!ES14),0)</f>
        <v>0</v>
      </c>
      <c r="ET8" s="52" cm="1">
        <f t="array" ref="ET8">IFERROR(_xlfn.IFS(Input!ET7=TRUE,Input!ET13,Input!ET8=TRUE,Input!ET14),0)</f>
        <v>0</v>
      </c>
      <c r="EU8" s="52" cm="1">
        <f t="array" ref="EU8">IFERROR(_xlfn.IFS(Input!EU7=TRUE,Input!EU13,Input!EU8=TRUE,Input!EU14),0)</f>
        <v>0</v>
      </c>
      <c r="EV8" s="52" cm="1">
        <f t="array" ref="EV8">IFERROR(_xlfn.IFS(Input!EV7=TRUE,Input!EV13,Input!EV8=TRUE,Input!EV14),0)</f>
        <v>0</v>
      </c>
      <c r="EW8" s="52" cm="1">
        <f t="array" ref="EW8">IFERROR(_xlfn.IFS(Input!EW7=TRUE,Input!EW13,Input!EW8=TRUE,Input!EW14),0)</f>
        <v>0</v>
      </c>
      <c r="EX8" s="52" cm="1">
        <f t="array" ref="EX8">IFERROR(_xlfn.IFS(Input!EX7=TRUE,Input!EX13,Input!EX8=TRUE,Input!EX14),0)</f>
        <v>0</v>
      </c>
      <c r="EY8" s="52" cm="1">
        <f t="array" ref="EY8">IFERROR(_xlfn.IFS(Input!EY7=TRUE,Input!EY13,Input!EY8=TRUE,Input!EY14),0)</f>
        <v>0</v>
      </c>
      <c r="EZ8" s="52" cm="1">
        <f t="array" ref="EZ8">IFERROR(_xlfn.IFS(Input!EZ7=TRUE,Input!EZ13,Input!EZ8=TRUE,Input!EZ14),0)</f>
        <v>0</v>
      </c>
      <c r="FA8" s="52" cm="1">
        <f t="array" ref="FA8">IFERROR(_xlfn.IFS(Input!FA7=TRUE,Input!FA13,Input!FA8=TRUE,Input!FA14),0)</f>
        <v>0</v>
      </c>
      <c r="FB8" s="52" cm="1">
        <f t="array" ref="FB8">IFERROR(_xlfn.IFS(Input!FB7=TRUE,Input!FB13,Input!FB8=TRUE,Input!FB14),0)</f>
        <v>0</v>
      </c>
      <c r="FC8" s="52" cm="1">
        <f t="array" ref="FC8">IFERROR(_xlfn.IFS(Input!FC7=TRUE,Input!FC13,Input!FC8=TRUE,Input!FC14),0)</f>
        <v>0</v>
      </c>
      <c r="FD8" s="52" cm="1">
        <f t="array" ref="FD8">IFERROR(_xlfn.IFS(Input!FD7=TRUE,Input!FD13,Input!FD8=TRUE,Input!FD14),0)</f>
        <v>0</v>
      </c>
      <c r="FE8" s="52" cm="1">
        <f t="array" ref="FE8">IFERROR(_xlfn.IFS(Input!FE7=TRUE,Input!FE13,Input!FE8=TRUE,Input!FE14),0)</f>
        <v>0</v>
      </c>
      <c r="FF8" s="52" cm="1">
        <f t="array" ref="FF8">IFERROR(_xlfn.IFS(Input!FF7=TRUE,Input!FF13,Input!FF8=TRUE,Input!FF14),0)</f>
        <v>0</v>
      </c>
      <c r="FG8" s="52" cm="1">
        <f t="array" ref="FG8">IFERROR(_xlfn.IFS(Input!FG7=TRUE,Input!FG13,Input!FG8=TRUE,Input!FG14),0)</f>
        <v>0</v>
      </c>
      <c r="FH8" s="52" cm="1">
        <f t="array" ref="FH8">IFERROR(_xlfn.IFS(Input!FH7=TRUE,Input!FH13,Input!FH8=TRUE,Input!FH14),0)</f>
        <v>0</v>
      </c>
      <c r="FI8" s="52" cm="1">
        <f t="array" ref="FI8">IFERROR(_xlfn.IFS(Input!FI7=TRUE,Input!FI13,Input!FI8=TRUE,Input!FI14),0)</f>
        <v>0</v>
      </c>
      <c r="FJ8" s="52" cm="1">
        <f t="array" ref="FJ8">IFERROR(_xlfn.IFS(Input!FJ7=TRUE,Input!FJ13,Input!FJ8=TRUE,Input!FJ14),0)</f>
        <v>0</v>
      </c>
      <c r="FK8" s="52" cm="1">
        <f t="array" ref="FK8">IFERROR(_xlfn.IFS(Input!FK7=TRUE,Input!FK13,Input!FK8=TRUE,Input!FK14),0)</f>
        <v>0</v>
      </c>
      <c r="FL8" s="52" cm="1">
        <f t="array" ref="FL8">IFERROR(_xlfn.IFS(Input!FL7=TRUE,Input!FL13,Input!FL8=TRUE,Input!FL14),0)</f>
        <v>0</v>
      </c>
      <c r="FM8" s="52" cm="1">
        <f t="array" ref="FM8">IFERROR(_xlfn.IFS(Input!FM7=TRUE,Input!FM13,Input!FM8=TRUE,Input!FM14),0)</f>
        <v>0</v>
      </c>
      <c r="FN8" s="52" cm="1">
        <f t="array" ref="FN8">IFERROR(_xlfn.IFS(Input!FN7=TRUE,Input!FN13,Input!FN8=TRUE,Input!FN14),0)</f>
        <v>0</v>
      </c>
      <c r="FO8" s="52" cm="1">
        <f t="array" ref="FO8">IFERROR(_xlfn.IFS(Input!FO7=TRUE,Input!FO13,Input!FO8=TRUE,Input!FO14),0)</f>
        <v>0</v>
      </c>
      <c r="FP8" s="52" cm="1">
        <f t="array" ref="FP8">IFERROR(_xlfn.IFS(Input!FP7=TRUE,Input!FP13,Input!FP8=TRUE,Input!FP14),0)</f>
        <v>0</v>
      </c>
      <c r="FQ8" s="52" cm="1">
        <f t="array" ref="FQ8">IFERROR(_xlfn.IFS(Input!FQ7=TRUE,Input!FQ13,Input!FQ8=TRUE,Input!FQ14),0)</f>
        <v>0</v>
      </c>
      <c r="FR8" s="52" cm="1">
        <f t="array" ref="FR8">IFERROR(_xlfn.IFS(Input!FR7=TRUE,Input!FR13,Input!FR8=TRUE,Input!FR14),0)</f>
        <v>0</v>
      </c>
      <c r="FS8" s="52" cm="1">
        <f t="array" ref="FS8">IFERROR(_xlfn.IFS(Input!FS7=TRUE,Input!FS13,Input!FS8=TRUE,Input!FS14),0)</f>
        <v>0</v>
      </c>
      <c r="FT8" s="52" cm="1">
        <f t="array" ref="FT8">IFERROR(_xlfn.IFS(Input!FT7=TRUE,Input!FT13,Input!FT8=TRUE,Input!FT14),0)</f>
        <v>0</v>
      </c>
      <c r="FU8" s="52" cm="1">
        <f t="array" ref="FU8">IFERROR(_xlfn.IFS(Input!FU7=TRUE,Input!FU13,Input!FU8=TRUE,Input!FU14),0)</f>
        <v>0</v>
      </c>
      <c r="FV8" s="52" cm="1">
        <f t="array" ref="FV8">IFERROR(_xlfn.IFS(Input!FV7=TRUE,Input!FV13,Input!FV8=TRUE,Input!FV14),0)</f>
        <v>0</v>
      </c>
      <c r="FW8" s="52" cm="1">
        <f t="array" ref="FW8">IFERROR(_xlfn.IFS(Input!FW7=TRUE,Input!FW13,Input!FW8=TRUE,Input!FW14),0)</f>
        <v>0</v>
      </c>
      <c r="FX8" s="52" cm="1">
        <f t="array" ref="FX8">IFERROR(_xlfn.IFS(Input!FX7=TRUE,Input!FX13,Input!FX8=TRUE,Input!FX14),0)</f>
        <v>0</v>
      </c>
      <c r="FY8" s="52" cm="1">
        <f t="array" ref="FY8">IFERROR(_xlfn.IFS(Input!FY7=TRUE,Input!FY13,Input!FY8=TRUE,Input!FY14),0)</f>
        <v>0</v>
      </c>
      <c r="FZ8" s="52" cm="1">
        <f t="array" ref="FZ8">IFERROR(_xlfn.IFS(Input!FZ7=TRUE,Input!FZ13,Input!FZ8=TRUE,Input!FZ14),0)</f>
        <v>0</v>
      </c>
      <c r="GA8" s="52" cm="1">
        <f t="array" ref="GA8">IFERROR(_xlfn.IFS(Input!GA7=TRUE,Input!GA13,Input!GA8=TRUE,Input!GA14),0)</f>
        <v>0</v>
      </c>
      <c r="GB8" s="52" cm="1">
        <f t="array" ref="GB8">IFERROR(_xlfn.IFS(Input!GB7=TRUE,Input!GB13,Input!GB8=TRUE,Input!GB14),0)</f>
        <v>0</v>
      </c>
      <c r="GC8" s="52" cm="1">
        <f t="array" ref="GC8">IFERROR(_xlfn.IFS(Input!GC7=TRUE,Input!GC13,Input!GC8=TRUE,Input!GC14),0)</f>
        <v>0</v>
      </c>
      <c r="GD8" s="52" cm="1">
        <f t="array" ref="GD8">IFERROR(_xlfn.IFS(Input!GD7=TRUE,Input!GD13,Input!GD8=TRUE,Input!GD14),0)</f>
        <v>0</v>
      </c>
      <c r="GE8" s="52" cm="1">
        <f t="array" ref="GE8">IFERROR(_xlfn.IFS(Input!GE7=TRUE,Input!GE13,Input!GE8=TRUE,Input!GE14),0)</f>
        <v>0</v>
      </c>
      <c r="GF8" s="52" cm="1">
        <f t="array" ref="GF8">IFERROR(_xlfn.IFS(Input!GF7=TRUE,Input!GF13,Input!GF8=TRUE,Input!GF14),0)</f>
        <v>0</v>
      </c>
      <c r="GG8" s="52" cm="1">
        <f t="array" ref="GG8">IFERROR(_xlfn.IFS(Input!GG7=TRUE,Input!GG13,Input!GG8=TRUE,Input!GG14),0)</f>
        <v>0</v>
      </c>
      <c r="GH8" s="52" cm="1">
        <f t="array" ref="GH8">IFERROR(_xlfn.IFS(Input!GH7=TRUE,Input!GH13,Input!GH8=TRUE,Input!GH14),0)</f>
        <v>0</v>
      </c>
      <c r="GI8" s="52" cm="1">
        <f t="array" ref="GI8">IFERROR(_xlfn.IFS(Input!GI7=TRUE,Input!GI13,Input!GI8=TRUE,Input!GI14),0)</f>
        <v>0</v>
      </c>
      <c r="GJ8" s="52" cm="1">
        <f t="array" ref="GJ8">IFERROR(_xlfn.IFS(Input!GJ7=TRUE,Input!GJ13,Input!GJ8=TRUE,Input!GJ14),0)</f>
        <v>0</v>
      </c>
      <c r="GK8" s="52" cm="1">
        <f t="array" ref="GK8">IFERROR(_xlfn.IFS(Input!GK7=TRUE,Input!GK13,Input!GK8=TRUE,Input!GK14),0)</f>
        <v>0</v>
      </c>
      <c r="GL8" s="52" cm="1">
        <f t="array" ref="GL8">IFERROR(_xlfn.IFS(Input!GL7=TRUE,Input!GL13,Input!GL8=TRUE,Input!GL14),0)</f>
        <v>0</v>
      </c>
      <c r="GM8" s="52" cm="1">
        <f t="array" ref="GM8">IFERROR(_xlfn.IFS(Input!GM7=TRUE,Input!GM13,Input!GM8=TRUE,Input!GM14),0)</f>
        <v>0</v>
      </c>
      <c r="GN8" s="52" cm="1">
        <f t="array" ref="GN8">IFERROR(_xlfn.IFS(Input!GN7=TRUE,Input!GN13,Input!GN8=TRUE,Input!GN14),0)</f>
        <v>0</v>
      </c>
      <c r="GO8" s="52" cm="1">
        <f t="array" ref="GO8">IFERROR(_xlfn.IFS(Input!GO7=TRUE,Input!GO13,Input!GO8=TRUE,Input!GO14),0)</f>
        <v>0</v>
      </c>
      <c r="GP8" s="52" cm="1">
        <f t="array" ref="GP8">IFERROR(_xlfn.IFS(Input!GP7=TRUE,Input!GP13,Input!GP8=TRUE,Input!GP14),0)</f>
        <v>0</v>
      </c>
      <c r="GQ8" s="52" cm="1">
        <f t="array" ref="GQ8">IFERROR(_xlfn.IFS(Input!GQ7=TRUE,Input!GQ13,Input!GQ8=TRUE,Input!GQ14),0)</f>
        <v>0</v>
      </c>
      <c r="GR8" s="52" cm="1">
        <f t="array" ref="GR8">IFERROR(_xlfn.IFS(Input!GR7=TRUE,Input!GR13,Input!GR8=TRUE,Input!GR14),0)</f>
        <v>0</v>
      </c>
      <c r="GS8" s="52" cm="1">
        <f t="array" ref="GS8">IFERROR(_xlfn.IFS(Input!GS7=TRUE,Input!GS13,Input!GS8=TRUE,Input!GS14),0)</f>
        <v>0</v>
      </c>
      <c r="GT8" s="52" cm="1">
        <f t="array" ref="GT8">IFERROR(_xlfn.IFS(Input!GT7=TRUE,Input!GT13,Input!GT8=TRUE,Input!GT14),0)</f>
        <v>0</v>
      </c>
    </row>
    <row r="9" spans="1:202" s="4" customFormat="1" ht="33.75" customHeight="1">
      <c r="A9" s="437" t="s">
        <v>890</v>
      </c>
      <c r="B9" s="437"/>
      <c r="C9" s="55" t="e">
        <f t="shared" ref="C9:AH9" si="0">INDEX($B$28:$E$33, MATCH(C3, $A$28:$A$33, 0), MATCH(C8, $B$27:$E$27, -1))</f>
        <v>#N/A</v>
      </c>
      <c r="D9" s="55" t="e">
        <f t="shared" si="0"/>
        <v>#N/A</v>
      </c>
      <c r="E9" s="55" t="e">
        <f t="shared" si="0"/>
        <v>#N/A</v>
      </c>
      <c r="F9" s="55" t="e">
        <f t="shared" si="0"/>
        <v>#N/A</v>
      </c>
      <c r="G9" s="55" t="e">
        <f t="shared" si="0"/>
        <v>#N/A</v>
      </c>
      <c r="H9" s="55" t="e">
        <f t="shared" si="0"/>
        <v>#N/A</v>
      </c>
      <c r="I9" s="55" t="e">
        <f t="shared" si="0"/>
        <v>#N/A</v>
      </c>
      <c r="J9" s="55" t="e">
        <f t="shared" si="0"/>
        <v>#N/A</v>
      </c>
      <c r="K9" s="55" t="e">
        <f t="shared" si="0"/>
        <v>#N/A</v>
      </c>
      <c r="L9" s="55" t="e">
        <f t="shared" si="0"/>
        <v>#N/A</v>
      </c>
      <c r="M9" s="55" t="e">
        <f t="shared" si="0"/>
        <v>#N/A</v>
      </c>
      <c r="N9" s="55" t="e">
        <f t="shared" si="0"/>
        <v>#N/A</v>
      </c>
      <c r="O9" s="55" t="e">
        <f t="shared" si="0"/>
        <v>#N/A</v>
      </c>
      <c r="P9" s="55" t="e">
        <f t="shared" si="0"/>
        <v>#N/A</v>
      </c>
      <c r="Q9" s="55" t="e">
        <f t="shared" si="0"/>
        <v>#N/A</v>
      </c>
      <c r="R9" s="55" t="e">
        <f t="shared" si="0"/>
        <v>#N/A</v>
      </c>
      <c r="S9" s="55" t="e">
        <f t="shared" si="0"/>
        <v>#N/A</v>
      </c>
      <c r="T9" s="55" t="e">
        <f t="shared" si="0"/>
        <v>#N/A</v>
      </c>
      <c r="U9" s="55" t="e">
        <f t="shared" si="0"/>
        <v>#N/A</v>
      </c>
      <c r="V9" s="55" t="e">
        <f t="shared" si="0"/>
        <v>#N/A</v>
      </c>
      <c r="W9" s="55" t="e">
        <f t="shared" si="0"/>
        <v>#N/A</v>
      </c>
      <c r="X9" s="55" t="e">
        <f t="shared" si="0"/>
        <v>#N/A</v>
      </c>
      <c r="Y9" s="55" t="e">
        <f t="shared" si="0"/>
        <v>#N/A</v>
      </c>
      <c r="Z9" s="55" t="e">
        <f t="shared" si="0"/>
        <v>#N/A</v>
      </c>
      <c r="AA9" s="55" t="e">
        <f t="shared" si="0"/>
        <v>#N/A</v>
      </c>
      <c r="AB9" s="55" t="e">
        <f t="shared" si="0"/>
        <v>#N/A</v>
      </c>
      <c r="AC9" s="55" t="e">
        <f t="shared" si="0"/>
        <v>#N/A</v>
      </c>
      <c r="AD9" s="55" t="e">
        <f t="shared" si="0"/>
        <v>#N/A</v>
      </c>
      <c r="AE9" s="55" t="e">
        <f t="shared" si="0"/>
        <v>#N/A</v>
      </c>
      <c r="AF9" s="55" t="e">
        <f t="shared" si="0"/>
        <v>#N/A</v>
      </c>
      <c r="AG9" s="55" t="e">
        <f t="shared" si="0"/>
        <v>#N/A</v>
      </c>
      <c r="AH9" s="55" t="e">
        <f t="shared" si="0"/>
        <v>#N/A</v>
      </c>
      <c r="AI9" s="55" t="e">
        <f t="shared" ref="AI9:BN9" si="1">INDEX($B$28:$E$33, MATCH(AI3, $A$28:$A$33, 0), MATCH(AI8, $B$27:$E$27, -1))</f>
        <v>#N/A</v>
      </c>
      <c r="AJ9" s="55" t="e">
        <f t="shared" si="1"/>
        <v>#N/A</v>
      </c>
      <c r="AK9" s="55" t="e">
        <f t="shared" si="1"/>
        <v>#N/A</v>
      </c>
      <c r="AL9" s="55" t="e">
        <f t="shared" si="1"/>
        <v>#N/A</v>
      </c>
      <c r="AM9" s="55" t="e">
        <f t="shared" si="1"/>
        <v>#N/A</v>
      </c>
      <c r="AN9" s="55" t="e">
        <f t="shared" si="1"/>
        <v>#N/A</v>
      </c>
      <c r="AO9" s="55" t="e">
        <f t="shared" si="1"/>
        <v>#N/A</v>
      </c>
      <c r="AP9" s="55" t="e">
        <f t="shared" si="1"/>
        <v>#N/A</v>
      </c>
      <c r="AQ9" s="55" t="e">
        <f t="shared" si="1"/>
        <v>#N/A</v>
      </c>
      <c r="AR9" s="55" t="e">
        <f t="shared" si="1"/>
        <v>#N/A</v>
      </c>
      <c r="AS9" s="55" t="e">
        <f t="shared" si="1"/>
        <v>#N/A</v>
      </c>
      <c r="AT9" s="55" t="e">
        <f t="shared" si="1"/>
        <v>#N/A</v>
      </c>
      <c r="AU9" s="55" t="e">
        <f t="shared" si="1"/>
        <v>#N/A</v>
      </c>
      <c r="AV9" s="55" t="e">
        <f t="shared" si="1"/>
        <v>#N/A</v>
      </c>
      <c r="AW9" s="55" t="e">
        <f t="shared" si="1"/>
        <v>#N/A</v>
      </c>
      <c r="AX9" s="55" t="e">
        <f t="shared" si="1"/>
        <v>#N/A</v>
      </c>
      <c r="AY9" s="55" t="e">
        <f t="shared" si="1"/>
        <v>#N/A</v>
      </c>
      <c r="AZ9" s="55" t="e">
        <f t="shared" si="1"/>
        <v>#N/A</v>
      </c>
      <c r="BA9" s="55" t="e">
        <f t="shared" si="1"/>
        <v>#N/A</v>
      </c>
      <c r="BB9" s="55" t="e">
        <f t="shared" si="1"/>
        <v>#N/A</v>
      </c>
      <c r="BC9" s="55" t="e">
        <f t="shared" si="1"/>
        <v>#N/A</v>
      </c>
      <c r="BD9" s="55" t="e">
        <f t="shared" si="1"/>
        <v>#N/A</v>
      </c>
      <c r="BE9" s="55" t="e">
        <f t="shared" si="1"/>
        <v>#N/A</v>
      </c>
      <c r="BF9" s="55" t="e">
        <f t="shared" si="1"/>
        <v>#N/A</v>
      </c>
      <c r="BG9" s="55" t="e">
        <f t="shared" si="1"/>
        <v>#N/A</v>
      </c>
      <c r="BH9" s="55" t="e">
        <f t="shared" si="1"/>
        <v>#N/A</v>
      </c>
      <c r="BI9" s="55" t="e">
        <f t="shared" si="1"/>
        <v>#N/A</v>
      </c>
      <c r="BJ9" s="55" t="e">
        <f t="shared" si="1"/>
        <v>#N/A</v>
      </c>
      <c r="BK9" s="55" t="e">
        <f t="shared" si="1"/>
        <v>#N/A</v>
      </c>
      <c r="BL9" s="55" t="e">
        <f t="shared" si="1"/>
        <v>#N/A</v>
      </c>
      <c r="BM9" s="55" t="e">
        <f t="shared" si="1"/>
        <v>#N/A</v>
      </c>
      <c r="BN9" s="55" t="e">
        <f t="shared" si="1"/>
        <v>#N/A</v>
      </c>
      <c r="BO9" s="55" t="e">
        <f t="shared" ref="BO9:CT9" si="2">INDEX($B$28:$E$33, MATCH(BO3, $A$28:$A$33, 0), MATCH(BO8, $B$27:$E$27, -1))</f>
        <v>#N/A</v>
      </c>
      <c r="BP9" s="55" t="e">
        <f t="shared" si="2"/>
        <v>#N/A</v>
      </c>
      <c r="BQ9" s="55" t="e">
        <f t="shared" si="2"/>
        <v>#N/A</v>
      </c>
      <c r="BR9" s="55" t="e">
        <f t="shared" si="2"/>
        <v>#N/A</v>
      </c>
      <c r="BS9" s="55" t="e">
        <f t="shared" si="2"/>
        <v>#N/A</v>
      </c>
      <c r="BT9" s="55" t="e">
        <f t="shared" si="2"/>
        <v>#N/A</v>
      </c>
      <c r="BU9" s="55" t="e">
        <f t="shared" si="2"/>
        <v>#N/A</v>
      </c>
      <c r="BV9" s="55" t="e">
        <f t="shared" si="2"/>
        <v>#N/A</v>
      </c>
      <c r="BW9" s="55" t="e">
        <f t="shared" si="2"/>
        <v>#N/A</v>
      </c>
      <c r="BX9" s="55" t="e">
        <f t="shared" si="2"/>
        <v>#N/A</v>
      </c>
      <c r="BY9" s="55" t="e">
        <f t="shared" si="2"/>
        <v>#N/A</v>
      </c>
      <c r="BZ9" s="55" t="e">
        <f t="shared" si="2"/>
        <v>#N/A</v>
      </c>
      <c r="CA9" s="55" t="e">
        <f t="shared" si="2"/>
        <v>#N/A</v>
      </c>
      <c r="CB9" s="55" t="e">
        <f t="shared" si="2"/>
        <v>#N/A</v>
      </c>
      <c r="CC9" s="55" t="e">
        <f t="shared" si="2"/>
        <v>#N/A</v>
      </c>
      <c r="CD9" s="55" t="e">
        <f t="shared" si="2"/>
        <v>#N/A</v>
      </c>
      <c r="CE9" s="55" t="e">
        <f t="shared" si="2"/>
        <v>#N/A</v>
      </c>
      <c r="CF9" s="55" t="e">
        <f t="shared" si="2"/>
        <v>#N/A</v>
      </c>
      <c r="CG9" s="55" t="e">
        <f t="shared" si="2"/>
        <v>#N/A</v>
      </c>
      <c r="CH9" s="55" t="e">
        <f t="shared" si="2"/>
        <v>#N/A</v>
      </c>
      <c r="CI9" s="55" t="e">
        <f t="shared" si="2"/>
        <v>#N/A</v>
      </c>
      <c r="CJ9" s="55" t="e">
        <f t="shared" si="2"/>
        <v>#N/A</v>
      </c>
      <c r="CK9" s="55" t="e">
        <f t="shared" si="2"/>
        <v>#N/A</v>
      </c>
      <c r="CL9" s="55" t="e">
        <f t="shared" si="2"/>
        <v>#N/A</v>
      </c>
      <c r="CM9" s="55" t="e">
        <f t="shared" si="2"/>
        <v>#N/A</v>
      </c>
      <c r="CN9" s="55" t="e">
        <f t="shared" si="2"/>
        <v>#N/A</v>
      </c>
      <c r="CO9" s="55" t="e">
        <f t="shared" si="2"/>
        <v>#N/A</v>
      </c>
      <c r="CP9" s="55" t="e">
        <f t="shared" si="2"/>
        <v>#N/A</v>
      </c>
      <c r="CQ9" s="55" t="e">
        <f t="shared" si="2"/>
        <v>#N/A</v>
      </c>
      <c r="CR9" s="55" t="e">
        <f t="shared" si="2"/>
        <v>#N/A</v>
      </c>
      <c r="CS9" s="55" t="e">
        <f t="shared" si="2"/>
        <v>#N/A</v>
      </c>
      <c r="CT9" s="55" t="e">
        <f t="shared" si="2"/>
        <v>#N/A</v>
      </c>
      <c r="CU9" s="55" t="e">
        <f t="shared" ref="CU9:DZ9" si="3">INDEX($B$28:$E$33, MATCH(CU3, $A$28:$A$33, 0), MATCH(CU8, $B$27:$E$27, -1))</f>
        <v>#N/A</v>
      </c>
      <c r="CV9" s="55" t="e">
        <f t="shared" si="3"/>
        <v>#N/A</v>
      </c>
      <c r="CW9" s="55" t="e">
        <f t="shared" si="3"/>
        <v>#N/A</v>
      </c>
      <c r="CX9" s="55" t="e">
        <f t="shared" si="3"/>
        <v>#N/A</v>
      </c>
      <c r="CY9" s="55" t="e">
        <f t="shared" si="3"/>
        <v>#N/A</v>
      </c>
      <c r="CZ9" s="55" t="e">
        <f t="shared" si="3"/>
        <v>#N/A</v>
      </c>
      <c r="DA9" s="55" t="e">
        <f t="shared" si="3"/>
        <v>#N/A</v>
      </c>
      <c r="DB9" s="55" t="e">
        <f t="shared" si="3"/>
        <v>#N/A</v>
      </c>
      <c r="DC9" s="55" t="e">
        <f t="shared" si="3"/>
        <v>#N/A</v>
      </c>
      <c r="DD9" s="55" t="e">
        <f t="shared" si="3"/>
        <v>#N/A</v>
      </c>
      <c r="DE9" s="55" t="e">
        <f t="shared" si="3"/>
        <v>#N/A</v>
      </c>
      <c r="DF9" s="55" t="e">
        <f t="shared" si="3"/>
        <v>#N/A</v>
      </c>
      <c r="DG9" s="55" t="e">
        <f t="shared" si="3"/>
        <v>#N/A</v>
      </c>
      <c r="DH9" s="55" t="e">
        <f t="shared" si="3"/>
        <v>#N/A</v>
      </c>
      <c r="DI9" s="55" t="e">
        <f t="shared" si="3"/>
        <v>#N/A</v>
      </c>
      <c r="DJ9" s="55" t="e">
        <f t="shared" si="3"/>
        <v>#N/A</v>
      </c>
      <c r="DK9" s="55" t="e">
        <f t="shared" si="3"/>
        <v>#N/A</v>
      </c>
      <c r="DL9" s="55" t="e">
        <f t="shared" si="3"/>
        <v>#N/A</v>
      </c>
      <c r="DM9" s="55" t="e">
        <f t="shared" si="3"/>
        <v>#N/A</v>
      </c>
      <c r="DN9" s="55" t="e">
        <f t="shared" si="3"/>
        <v>#N/A</v>
      </c>
      <c r="DO9" s="55" t="e">
        <f t="shared" si="3"/>
        <v>#N/A</v>
      </c>
      <c r="DP9" s="55" t="e">
        <f t="shared" si="3"/>
        <v>#N/A</v>
      </c>
      <c r="DQ9" s="55" t="e">
        <f t="shared" si="3"/>
        <v>#N/A</v>
      </c>
      <c r="DR9" s="55" t="e">
        <f t="shared" si="3"/>
        <v>#N/A</v>
      </c>
      <c r="DS9" s="55" t="e">
        <f t="shared" si="3"/>
        <v>#N/A</v>
      </c>
      <c r="DT9" s="55" t="e">
        <f t="shared" si="3"/>
        <v>#N/A</v>
      </c>
      <c r="DU9" s="55" t="e">
        <f t="shared" si="3"/>
        <v>#N/A</v>
      </c>
      <c r="DV9" s="55" t="e">
        <f t="shared" si="3"/>
        <v>#N/A</v>
      </c>
      <c r="DW9" s="55" t="e">
        <f t="shared" si="3"/>
        <v>#N/A</v>
      </c>
      <c r="DX9" s="55" t="e">
        <f t="shared" si="3"/>
        <v>#N/A</v>
      </c>
      <c r="DY9" s="55" t="e">
        <f t="shared" si="3"/>
        <v>#N/A</v>
      </c>
      <c r="DZ9" s="55" t="e">
        <f t="shared" si="3"/>
        <v>#N/A</v>
      </c>
      <c r="EA9" s="55" t="e">
        <f t="shared" ref="EA9:FF9" si="4">INDEX($B$28:$E$33, MATCH(EA3, $A$28:$A$33, 0), MATCH(EA8, $B$27:$E$27, -1))</f>
        <v>#N/A</v>
      </c>
      <c r="EB9" s="55" t="e">
        <f t="shared" si="4"/>
        <v>#N/A</v>
      </c>
      <c r="EC9" s="55" t="e">
        <f t="shared" si="4"/>
        <v>#N/A</v>
      </c>
      <c r="ED9" s="55" t="e">
        <f t="shared" si="4"/>
        <v>#N/A</v>
      </c>
      <c r="EE9" s="55" t="e">
        <f t="shared" si="4"/>
        <v>#N/A</v>
      </c>
      <c r="EF9" s="55" t="e">
        <f t="shared" si="4"/>
        <v>#N/A</v>
      </c>
      <c r="EG9" s="55" t="e">
        <f t="shared" si="4"/>
        <v>#N/A</v>
      </c>
      <c r="EH9" s="55" t="e">
        <f t="shared" si="4"/>
        <v>#N/A</v>
      </c>
      <c r="EI9" s="55" t="e">
        <f t="shared" si="4"/>
        <v>#N/A</v>
      </c>
      <c r="EJ9" s="55" t="e">
        <f t="shared" si="4"/>
        <v>#N/A</v>
      </c>
      <c r="EK9" s="55" t="e">
        <f t="shared" si="4"/>
        <v>#N/A</v>
      </c>
      <c r="EL9" s="55" t="e">
        <f t="shared" si="4"/>
        <v>#N/A</v>
      </c>
      <c r="EM9" s="55" t="e">
        <f t="shared" si="4"/>
        <v>#N/A</v>
      </c>
      <c r="EN9" s="55" t="e">
        <f t="shared" si="4"/>
        <v>#N/A</v>
      </c>
      <c r="EO9" s="55" t="e">
        <f t="shared" si="4"/>
        <v>#N/A</v>
      </c>
      <c r="EP9" s="55" t="e">
        <f t="shared" si="4"/>
        <v>#N/A</v>
      </c>
      <c r="EQ9" s="55" t="e">
        <f t="shared" si="4"/>
        <v>#N/A</v>
      </c>
      <c r="ER9" s="55" t="e">
        <f t="shared" si="4"/>
        <v>#N/A</v>
      </c>
      <c r="ES9" s="55" t="e">
        <f t="shared" si="4"/>
        <v>#N/A</v>
      </c>
      <c r="ET9" s="55" t="e">
        <f t="shared" si="4"/>
        <v>#N/A</v>
      </c>
      <c r="EU9" s="55" t="e">
        <f t="shared" si="4"/>
        <v>#N/A</v>
      </c>
      <c r="EV9" s="55" t="e">
        <f t="shared" si="4"/>
        <v>#N/A</v>
      </c>
      <c r="EW9" s="55" t="e">
        <f t="shared" si="4"/>
        <v>#N/A</v>
      </c>
      <c r="EX9" s="55" t="e">
        <f t="shared" si="4"/>
        <v>#N/A</v>
      </c>
      <c r="EY9" s="55" t="e">
        <f t="shared" si="4"/>
        <v>#N/A</v>
      </c>
      <c r="EZ9" s="55" t="e">
        <f t="shared" si="4"/>
        <v>#N/A</v>
      </c>
      <c r="FA9" s="55" t="e">
        <f t="shared" si="4"/>
        <v>#N/A</v>
      </c>
      <c r="FB9" s="55" t="e">
        <f t="shared" si="4"/>
        <v>#N/A</v>
      </c>
      <c r="FC9" s="55" t="e">
        <f t="shared" si="4"/>
        <v>#N/A</v>
      </c>
      <c r="FD9" s="55" t="e">
        <f t="shared" si="4"/>
        <v>#N/A</v>
      </c>
      <c r="FE9" s="55" t="e">
        <f t="shared" si="4"/>
        <v>#N/A</v>
      </c>
      <c r="FF9" s="55" t="e">
        <f t="shared" si="4"/>
        <v>#N/A</v>
      </c>
      <c r="FG9" s="55" t="e">
        <f t="shared" ref="FG9:GL9" si="5">INDEX($B$28:$E$33, MATCH(FG3, $A$28:$A$33, 0), MATCH(FG8, $B$27:$E$27, -1))</f>
        <v>#N/A</v>
      </c>
      <c r="FH9" s="55" t="e">
        <f t="shared" si="5"/>
        <v>#N/A</v>
      </c>
      <c r="FI9" s="55" t="e">
        <f t="shared" si="5"/>
        <v>#N/A</v>
      </c>
      <c r="FJ9" s="55" t="e">
        <f t="shared" si="5"/>
        <v>#N/A</v>
      </c>
      <c r="FK9" s="55" t="e">
        <f t="shared" si="5"/>
        <v>#N/A</v>
      </c>
      <c r="FL9" s="55" t="e">
        <f t="shared" si="5"/>
        <v>#N/A</v>
      </c>
      <c r="FM9" s="55" t="e">
        <f t="shared" si="5"/>
        <v>#N/A</v>
      </c>
      <c r="FN9" s="55" t="e">
        <f t="shared" si="5"/>
        <v>#N/A</v>
      </c>
      <c r="FO9" s="55" t="e">
        <f t="shared" si="5"/>
        <v>#N/A</v>
      </c>
      <c r="FP9" s="55" t="e">
        <f t="shared" si="5"/>
        <v>#N/A</v>
      </c>
      <c r="FQ9" s="55" t="e">
        <f t="shared" si="5"/>
        <v>#N/A</v>
      </c>
      <c r="FR9" s="55" t="e">
        <f t="shared" si="5"/>
        <v>#N/A</v>
      </c>
      <c r="FS9" s="55" t="e">
        <f t="shared" si="5"/>
        <v>#N/A</v>
      </c>
      <c r="FT9" s="55" t="e">
        <f t="shared" si="5"/>
        <v>#N/A</v>
      </c>
      <c r="FU9" s="55" t="e">
        <f t="shared" si="5"/>
        <v>#N/A</v>
      </c>
      <c r="FV9" s="55" t="e">
        <f t="shared" si="5"/>
        <v>#N/A</v>
      </c>
      <c r="FW9" s="55" t="e">
        <f t="shared" si="5"/>
        <v>#N/A</v>
      </c>
      <c r="FX9" s="55" t="e">
        <f t="shared" si="5"/>
        <v>#N/A</v>
      </c>
      <c r="FY9" s="55" t="e">
        <f t="shared" si="5"/>
        <v>#N/A</v>
      </c>
      <c r="FZ9" s="55" t="e">
        <f t="shared" si="5"/>
        <v>#N/A</v>
      </c>
      <c r="GA9" s="55" t="e">
        <f t="shared" si="5"/>
        <v>#N/A</v>
      </c>
      <c r="GB9" s="55" t="e">
        <f t="shared" si="5"/>
        <v>#N/A</v>
      </c>
      <c r="GC9" s="55" t="e">
        <f t="shared" si="5"/>
        <v>#N/A</v>
      </c>
      <c r="GD9" s="55" t="e">
        <f t="shared" si="5"/>
        <v>#N/A</v>
      </c>
      <c r="GE9" s="55" t="e">
        <f t="shared" si="5"/>
        <v>#N/A</v>
      </c>
      <c r="GF9" s="55" t="e">
        <f t="shared" si="5"/>
        <v>#N/A</v>
      </c>
      <c r="GG9" s="55" t="e">
        <f t="shared" si="5"/>
        <v>#N/A</v>
      </c>
      <c r="GH9" s="55" t="e">
        <f t="shared" si="5"/>
        <v>#N/A</v>
      </c>
      <c r="GI9" s="55" t="e">
        <f t="shared" si="5"/>
        <v>#N/A</v>
      </c>
      <c r="GJ9" s="55" t="e">
        <f t="shared" si="5"/>
        <v>#N/A</v>
      </c>
      <c r="GK9" s="55" t="e">
        <f t="shared" si="5"/>
        <v>#N/A</v>
      </c>
      <c r="GL9" s="55" t="e">
        <f t="shared" si="5"/>
        <v>#N/A</v>
      </c>
      <c r="GM9" s="55" t="e">
        <f t="shared" ref="GM9:GT9" si="6">INDEX($B$28:$E$33, MATCH(GM3, $A$28:$A$33, 0), MATCH(GM8, $B$27:$E$27, -1))</f>
        <v>#N/A</v>
      </c>
      <c r="GN9" s="55" t="e">
        <f t="shared" si="6"/>
        <v>#N/A</v>
      </c>
      <c r="GO9" s="55" t="e">
        <f t="shared" si="6"/>
        <v>#N/A</v>
      </c>
      <c r="GP9" s="55" t="e">
        <f t="shared" si="6"/>
        <v>#N/A</v>
      </c>
      <c r="GQ9" s="55" t="e">
        <f t="shared" si="6"/>
        <v>#N/A</v>
      </c>
      <c r="GR9" s="55" t="e">
        <f t="shared" si="6"/>
        <v>#N/A</v>
      </c>
      <c r="GS9" s="55" t="e">
        <f t="shared" si="6"/>
        <v>#N/A</v>
      </c>
      <c r="GT9" s="55" t="e">
        <f t="shared" si="6"/>
        <v>#N/A</v>
      </c>
    </row>
    <row r="10" spans="1:202" hidden="1" outlineLevel="1">
      <c r="A10" s="436" t="s">
        <v>8153</v>
      </c>
      <c r="B10" s="51" t="s">
        <v>949</v>
      </c>
      <c r="C10" s="52">
        <f>N(Input!C21)</f>
        <v>0</v>
      </c>
      <c r="D10" s="52">
        <f>N(Input!D21)</f>
        <v>0</v>
      </c>
      <c r="E10" s="52">
        <f>N(Input!E21)</f>
        <v>0</v>
      </c>
      <c r="F10" s="52">
        <f>N(Input!F21)</f>
        <v>0</v>
      </c>
      <c r="G10" s="52">
        <f>N(Input!G21)</f>
        <v>0</v>
      </c>
      <c r="H10" s="52">
        <f>N(Input!H21)</f>
        <v>0</v>
      </c>
      <c r="I10" s="52">
        <f>N(Input!I21)</f>
        <v>0</v>
      </c>
      <c r="J10" s="52">
        <f>N(Input!J21)</f>
        <v>0</v>
      </c>
      <c r="K10" s="52">
        <f>N(Input!K21)</f>
        <v>0</v>
      </c>
      <c r="L10" s="52">
        <f>N(Input!L21)</f>
        <v>0</v>
      </c>
      <c r="M10" s="52">
        <f>N(Input!M21)</f>
        <v>0</v>
      </c>
      <c r="N10" s="52">
        <f>N(Input!N21)</f>
        <v>0</v>
      </c>
      <c r="O10" s="52">
        <f>N(Input!O21)</f>
        <v>0</v>
      </c>
      <c r="P10" s="52">
        <f>N(Input!P21)</f>
        <v>0</v>
      </c>
      <c r="Q10" s="52">
        <f>N(Input!Q21)</f>
        <v>0</v>
      </c>
      <c r="R10" s="52">
        <f>N(Input!R21)</f>
        <v>0</v>
      </c>
      <c r="S10" s="52">
        <f>N(Input!S21)</f>
        <v>0</v>
      </c>
      <c r="T10" s="52">
        <f>N(Input!T21)</f>
        <v>0</v>
      </c>
      <c r="U10" s="52">
        <f>N(Input!U21)</f>
        <v>0</v>
      </c>
      <c r="V10" s="52">
        <f>N(Input!V21)</f>
        <v>0</v>
      </c>
      <c r="W10" s="52">
        <f>N(Input!W21)</f>
        <v>0</v>
      </c>
      <c r="X10" s="52">
        <f>N(Input!X21)</f>
        <v>0</v>
      </c>
      <c r="Y10" s="52">
        <f>N(Input!Y21)</f>
        <v>0</v>
      </c>
      <c r="Z10" s="52">
        <f>N(Input!Z21)</f>
        <v>0</v>
      </c>
      <c r="AA10" s="52">
        <f>N(Input!AA21)</f>
        <v>0</v>
      </c>
      <c r="AB10" s="52">
        <f>N(Input!AB21)</f>
        <v>0</v>
      </c>
      <c r="AC10" s="52">
        <f>N(Input!AC21)</f>
        <v>0</v>
      </c>
      <c r="AD10" s="52">
        <f>N(Input!AD21)</f>
        <v>0</v>
      </c>
      <c r="AE10" s="52">
        <f>N(Input!AE21)</f>
        <v>0</v>
      </c>
      <c r="AF10" s="52">
        <f>N(Input!AF21)</f>
        <v>0</v>
      </c>
      <c r="AG10" s="52">
        <f>N(Input!AG21)</f>
        <v>0</v>
      </c>
      <c r="AH10" s="52">
        <f>N(Input!AH21)</f>
        <v>0</v>
      </c>
      <c r="AI10" s="52">
        <f>N(Input!AI21)</f>
        <v>0</v>
      </c>
      <c r="AJ10" s="52">
        <f>N(Input!AJ21)</f>
        <v>0</v>
      </c>
      <c r="AK10" s="52">
        <f>N(Input!AK21)</f>
        <v>0</v>
      </c>
      <c r="AL10" s="52">
        <f>N(Input!AL21)</f>
        <v>0</v>
      </c>
      <c r="AM10" s="52">
        <f>N(Input!AM21)</f>
        <v>0</v>
      </c>
      <c r="AN10" s="52">
        <f>N(Input!AN21)</f>
        <v>0</v>
      </c>
      <c r="AO10" s="52">
        <f>N(Input!AO21)</f>
        <v>0</v>
      </c>
      <c r="AP10" s="52">
        <f>N(Input!AP21)</f>
        <v>0</v>
      </c>
      <c r="AQ10" s="52">
        <f>N(Input!AQ21)</f>
        <v>0</v>
      </c>
      <c r="AR10" s="52">
        <f>N(Input!AR21)</f>
        <v>0</v>
      </c>
      <c r="AS10" s="52">
        <f>N(Input!AS21)</f>
        <v>0</v>
      </c>
      <c r="AT10" s="52">
        <f>N(Input!AT21)</f>
        <v>0</v>
      </c>
      <c r="AU10" s="52">
        <f>N(Input!AU21)</f>
        <v>0</v>
      </c>
      <c r="AV10" s="52">
        <f>N(Input!AV21)</f>
        <v>0</v>
      </c>
      <c r="AW10" s="52">
        <f>N(Input!AW21)</f>
        <v>0</v>
      </c>
      <c r="AX10" s="52">
        <f>N(Input!AX21)</f>
        <v>0</v>
      </c>
      <c r="AY10" s="52">
        <f>N(Input!AY21)</f>
        <v>0</v>
      </c>
      <c r="AZ10" s="52">
        <f>N(Input!AZ21)</f>
        <v>0</v>
      </c>
      <c r="BA10" s="52">
        <f>N(Input!BA21)</f>
        <v>0</v>
      </c>
      <c r="BB10" s="52">
        <f>N(Input!BB21)</f>
        <v>0</v>
      </c>
      <c r="BC10" s="52">
        <f>N(Input!BC21)</f>
        <v>0</v>
      </c>
      <c r="BD10" s="52">
        <f>N(Input!BD21)</f>
        <v>0</v>
      </c>
      <c r="BE10" s="52">
        <f>N(Input!BE21)</f>
        <v>0</v>
      </c>
      <c r="BF10" s="52">
        <f>N(Input!BF21)</f>
        <v>0</v>
      </c>
      <c r="BG10" s="52">
        <f>N(Input!BG21)</f>
        <v>0</v>
      </c>
      <c r="BH10" s="52">
        <f>N(Input!BH21)</f>
        <v>0</v>
      </c>
      <c r="BI10" s="52">
        <f>N(Input!BI21)</f>
        <v>0</v>
      </c>
      <c r="BJ10" s="52">
        <f>N(Input!BJ21)</f>
        <v>0</v>
      </c>
      <c r="BK10" s="52">
        <f>N(Input!BK21)</f>
        <v>0</v>
      </c>
      <c r="BL10" s="52">
        <f>N(Input!BL21)</f>
        <v>0</v>
      </c>
      <c r="BM10" s="52">
        <f>N(Input!BM21)</f>
        <v>0</v>
      </c>
      <c r="BN10" s="52">
        <f>N(Input!BN21)</f>
        <v>0</v>
      </c>
      <c r="BO10" s="52">
        <f>N(Input!BO21)</f>
        <v>0</v>
      </c>
      <c r="BP10" s="52">
        <f>N(Input!BP21)</f>
        <v>0</v>
      </c>
      <c r="BQ10" s="52">
        <f>N(Input!BQ21)</f>
        <v>0</v>
      </c>
      <c r="BR10" s="52">
        <f>N(Input!BR21)</f>
        <v>0</v>
      </c>
      <c r="BS10" s="52">
        <f>N(Input!BS21)</f>
        <v>0</v>
      </c>
      <c r="BT10" s="52">
        <f>N(Input!BT21)</f>
        <v>0</v>
      </c>
      <c r="BU10" s="52">
        <f>N(Input!BU21)</f>
        <v>0</v>
      </c>
      <c r="BV10" s="52">
        <f>N(Input!BV21)</f>
        <v>0</v>
      </c>
      <c r="BW10" s="52">
        <f>N(Input!BW21)</f>
        <v>0</v>
      </c>
      <c r="BX10" s="52">
        <f>N(Input!BX21)</f>
        <v>0</v>
      </c>
      <c r="BY10" s="52">
        <f>N(Input!BY21)</f>
        <v>0</v>
      </c>
      <c r="BZ10" s="52">
        <f>N(Input!BZ21)</f>
        <v>0</v>
      </c>
      <c r="CA10" s="52">
        <f>N(Input!CA21)</f>
        <v>0</v>
      </c>
      <c r="CB10" s="52">
        <f>N(Input!CB21)</f>
        <v>0</v>
      </c>
      <c r="CC10" s="52">
        <f>N(Input!CC21)</f>
        <v>0</v>
      </c>
      <c r="CD10" s="52">
        <f>N(Input!CD21)</f>
        <v>0</v>
      </c>
      <c r="CE10" s="52">
        <f>N(Input!CE21)</f>
        <v>0</v>
      </c>
      <c r="CF10" s="52">
        <f>N(Input!CF21)</f>
        <v>0</v>
      </c>
      <c r="CG10" s="52">
        <f>N(Input!CG21)</f>
        <v>0</v>
      </c>
      <c r="CH10" s="52">
        <f>N(Input!CH21)</f>
        <v>0</v>
      </c>
      <c r="CI10" s="52">
        <f>N(Input!CI21)</f>
        <v>0</v>
      </c>
      <c r="CJ10" s="52">
        <f>N(Input!CJ21)</f>
        <v>0</v>
      </c>
      <c r="CK10" s="52">
        <f>N(Input!CK21)</f>
        <v>0</v>
      </c>
      <c r="CL10" s="52">
        <f>N(Input!CL21)</f>
        <v>0</v>
      </c>
      <c r="CM10" s="52">
        <f>N(Input!CM21)</f>
        <v>0</v>
      </c>
      <c r="CN10" s="52">
        <f>N(Input!CN21)</f>
        <v>0</v>
      </c>
      <c r="CO10" s="52">
        <f>N(Input!CO21)</f>
        <v>0</v>
      </c>
      <c r="CP10" s="52">
        <f>N(Input!CP21)</f>
        <v>0</v>
      </c>
      <c r="CQ10" s="52">
        <f>N(Input!CQ21)</f>
        <v>0</v>
      </c>
      <c r="CR10" s="52">
        <f>N(Input!CR21)</f>
        <v>0</v>
      </c>
      <c r="CS10" s="52">
        <f>N(Input!CS21)</f>
        <v>0</v>
      </c>
      <c r="CT10" s="52">
        <f>N(Input!CT21)</f>
        <v>0</v>
      </c>
      <c r="CU10" s="52">
        <f>N(Input!CU21)</f>
        <v>0</v>
      </c>
      <c r="CV10" s="52">
        <f>N(Input!CV21)</f>
        <v>0</v>
      </c>
      <c r="CW10" s="52">
        <f>N(Input!CW21)</f>
        <v>0</v>
      </c>
      <c r="CX10" s="52">
        <f>N(Input!CX21)</f>
        <v>0</v>
      </c>
      <c r="CY10" s="52">
        <f>N(Input!CY21)</f>
        <v>0</v>
      </c>
      <c r="CZ10" s="52">
        <f>N(Input!CZ21)</f>
        <v>0</v>
      </c>
      <c r="DA10" s="52">
        <f>N(Input!DA21)</f>
        <v>0</v>
      </c>
      <c r="DB10" s="52">
        <f>N(Input!DB21)</f>
        <v>0</v>
      </c>
      <c r="DC10" s="52">
        <f>N(Input!DC21)</f>
        <v>0</v>
      </c>
      <c r="DD10" s="52">
        <f>N(Input!DD21)</f>
        <v>0</v>
      </c>
      <c r="DE10" s="52">
        <f>N(Input!DE21)</f>
        <v>0</v>
      </c>
      <c r="DF10" s="52">
        <f>N(Input!DF21)</f>
        <v>0</v>
      </c>
      <c r="DG10" s="52">
        <f>N(Input!DG21)</f>
        <v>0</v>
      </c>
      <c r="DH10" s="52">
        <f>N(Input!DH21)</f>
        <v>0</v>
      </c>
      <c r="DI10" s="52">
        <f>N(Input!DI21)</f>
        <v>0</v>
      </c>
      <c r="DJ10" s="52">
        <f>N(Input!DJ21)</f>
        <v>0</v>
      </c>
      <c r="DK10" s="52">
        <f>N(Input!DK21)</f>
        <v>0</v>
      </c>
      <c r="DL10" s="52">
        <f>N(Input!DL21)</f>
        <v>0</v>
      </c>
      <c r="DM10" s="52">
        <f>N(Input!DM21)</f>
        <v>0</v>
      </c>
      <c r="DN10" s="52">
        <f>N(Input!DN21)</f>
        <v>0</v>
      </c>
      <c r="DO10" s="52">
        <f>N(Input!DO21)</f>
        <v>0</v>
      </c>
      <c r="DP10" s="52">
        <f>N(Input!DP21)</f>
        <v>0</v>
      </c>
      <c r="DQ10" s="52">
        <f>N(Input!DQ21)</f>
        <v>0</v>
      </c>
      <c r="DR10" s="52">
        <f>N(Input!DR21)</f>
        <v>0</v>
      </c>
      <c r="DS10" s="52">
        <f>N(Input!DS21)</f>
        <v>0</v>
      </c>
      <c r="DT10" s="52">
        <f>N(Input!DT21)</f>
        <v>0</v>
      </c>
      <c r="DU10" s="52">
        <f>N(Input!DU21)</f>
        <v>0</v>
      </c>
      <c r="DV10" s="52">
        <f>N(Input!DV21)</f>
        <v>0</v>
      </c>
      <c r="DW10" s="52">
        <f>N(Input!DW21)</f>
        <v>0</v>
      </c>
      <c r="DX10" s="52">
        <f>N(Input!DX21)</f>
        <v>0</v>
      </c>
      <c r="DY10" s="52">
        <f>N(Input!DY21)</f>
        <v>0</v>
      </c>
      <c r="DZ10" s="52">
        <f>N(Input!DZ21)</f>
        <v>0</v>
      </c>
      <c r="EA10" s="52">
        <f>N(Input!EA21)</f>
        <v>0</v>
      </c>
      <c r="EB10" s="52">
        <f>N(Input!EB21)</f>
        <v>0</v>
      </c>
      <c r="EC10" s="52">
        <f>N(Input!EC21)</f>
        <v>0</v>
      </c>
      <c r="ED10" s="52">
        <f>N(Input!ED21)</f>
        <v>0</v>
      </c>
      <c r="EE10" s="52">
        <f>N(Input!EE21)</f>
        <v>0</v>
      </c>
      <c r="EF10" s="52">
        <f>N(Input!EF21)</f>
        <v>0</v>
      </c>
      <c r="EG10" s="52">
        <f>N(Input!EG21)</f>
        <v>0</v>
      </c>
      <c r="EH10" s="52">
        <f>N(Input!EH21)</f>
        <v>0</v>
      </c>
      <c r="EI10" s="52">
        <f>N(Input!EI21)</f>
        <v>0</v>
      </c>
      <c r="EJ10" s="52">
        <f>N(Input!EJ21)</f>
        <v>0</v>
      </c>
      <c r="EK10" s="52">
        <f>N(Input!EK21)</f>
        <v>0</v>
      </c>
      <c r="EL10" s="52">
        <f>N(Input!EL21)</f>
        <v>0</v>
      </c>
      <c r="EM10" s="52">
        <f>N(Input!EM21)</f>
        <v>0</v>
      </c>
      <c r="EN10" s="52">
        <f>N(Input!EN21)</f>
        <v>0</v>
      </c>
      <c r="EO10" s="52">
        <f>N(Input!EO21)</f>
        <v>0</v>
      </c>
      <c r="EP10" s="52">
        <f>N(Input!EP21)</f>
        <v>0</v>
      </c>
      <c r="EQ10" s="52">
        <f>N(Input!EQ21)</f>
        <v>0</v>
      </c>
      <c r="ER10" s="52">
        <f>N(Input!ER21)</f>
        <v>0</v>
      </c>
      <c r="ES10" s="52">
        <f>N(Input!ES21)</f>
        <v>0</v>
      </c>
      <c r="ET10" s="52">
        <f>N(Input!ET21)</f>
        <v>0</v>
      </c>
      <c r="EU10" s="52">
        <f>N(Input!EU21)</f>
        <v>0</v>
      </c>
      <c r="EV10" s="52">
        <f>N(Input!EV21)</f>
        <v>0</v>
      </c>
      <c r="EW10" s="52">
        <f>N(Input!EW21)</f>
        <v>0</v>
      </c>
      <c r="EX10" s="52">
        <f>N(Input!EX21)</f>
        <v>0</v>
      </c>
      <c r="EY10" s="52">
        <f>N(Input!EY21)</f>
        <v>0</v>
      </c>
      <c r="EZ10" s="52">
        <f>N(Input!EZ21)</f>
        <v>0</v>
      </c>
      <c r="FA10" s="52">
        <f>N(Input!FA21)</f>
        <v>0</v>
      </c>
      <c r="FB10" s="52">
        <f>N(Input!FB21)</f>
        <v>0</v>
      </c>
      <c r="FC10" s="52">
        <f>N(Input!FC21)</f>
        <v>0</v>
      </c>
      <c r="FD10" s="52">
        <f>N(Input!FD21)</f>
        <v>0</v>
      </c>
      <c r="FE10" s="52">
        <f>N(Input!FE21)</f>
        <v>0</v>
      </c>
      <c r="FF10" s="52">
        <f>N(Input!FF21)</f>
        <v>0</v>
      </c>
      <c r="FG10" s="52">
        <f>N(Input!FG21)</f>
        <v>0</v>
      </c>
      <c r="FH10" s="52">
        <f>N(Input!FH21)</f>
        <v>0</v>
      </c>
      <c r="FI10" s="52">
        <f>N(Input!FI21)</f>
        <v>0</v>
      </c>
      <c r="FJ10" s="52">
        <f>N(Input!FJ21)</f>
        <v>0</v>
      </c>
      <c r="FK10" s="52">
        <f>N(Input!FK21)</f>
        <v>0</v>
      </c>
      <c r="FL10" s="52">
        <f>N(Input!FL21)</f>
        <v>0</v>
      </c>
      <c r="FM10" s="52">
        <f>N(Input!FM21)</f>
        <v>0</v>
      </c>
      <c r="FN10" s="52">
        <f>N(Input!FN21)</f>
        <v>0</v>
      </c>
      <c r="FO10" s="52">
        <f>N(Input!FO21)</f>
        <v>0</v>
      </c>
      <c r="FP10" s="52">
        <f>N(Input!FP21)</f>
        <v>0</v>
      </c>
      <c r="FQ10" s="52">
        <f>N(Input!FQ21)</f>
        <v>0</v>
      </c>
      <c r="FR10" s="52">
        <f>N(Input!FR21)</f>
        <v>0</v>
      </c>
      <c r="FS10" s="52">
        <f>N(Input!FS21)</f>
        <v>0</v>
      </c>
      <c r="FT10" s="52">
        <f>N(Input!FT21)</f>
        <v>0</v>
      </c>
      <c r="FU10" s="52">
        <f>N(Input!FU21)</f>
        <v>0</v>
      </c>
      <c r="FV10" s="52">
        <f>N(Input!FV21)</f>
        <v>0</v>
      </c>
      <c r="FW10" s="52">
        <f>N(Input!FW21)</f>
        <v>0</v>
      </c>
      <c r="FX10" s="52">
        <f>N(Input!FX21)</f>
        <v>0</v>
      </c>
      <c r="FY10" s="52">
        <f>N(Input!FY21)</f>
        <v>0</v>
      </c>
      <c r="FZ10" s="52">
        <f>N(Input!FZ21)</f>
        <v>0</v>
      </c>
      <c r="GA10" s="52">
        <f>N(Input!GA21)</f>
        <v>0</v>
      </c>
      <c r="GB10" s="52">
        <f>N(Input!GB21)</f>
        <v>0</v>
      </c>
      <c r="GC10" s="52">
        <f>N(Input!GC21)</f>
        <v>0</v>
      </c>
      <c r="GD10" s="52">
        <f>N(Input!GD21)</f>
        <v>0</v>
      </c>
      <c r="GE10" s="52">
        <f>N(Input!GE21)</f>
        <v>0</v>
      </c>
      <c r="GF10" s="52">
        <f>N(Input!GF21)</f>
        <v>0</v>
      </c>
      <c r="GG10" s="52">
        <f>N(Input!GG21)</f>
        <v>0</v>
      </c>
      <c r="GH10" s="52">
        <f>N(Input!GH21)</f>
        <v>0</v>
      </c>
      <c r="GI10" s="52">
        <f>N(Input!GI21)</f>
        <v>0</v>
      </c>
      <c r="GJ10" s="52">
        <f>N(Input!GJ21)</f>
        <v>0</v>
      </c>
      <c r="GK10" s="52">
        <f>N(Input!GK21)</f>
        <v>0</v>
      </c>
      <c r="GL10" s="52">
        <f>N(Input!GL21)</f>
        <v>0</v>
      </c>
      <c r="GM10" s="52">
        <f>N(Input!GM21)</f>
        <v>0</v>
      </c>
      <c r="GN10" s="52">
        <f>N(Input!GN21)</f>
        <v>0</v>
      </c>
      <c r="GO10" s="52">
        <f>N(Input!GO21)</f>
        <v>0</v>
      </c>
      <c r="GP10" s="52">
        <f>N(Input!GP21)</f>
        <v>0</v>
      </c>
      <c r="GQ10" s="52">
        <f>N(Input!GQ21)</f>
        <v>0</v>
      </c>
      <c r="GR10" s="52">
        <f>N(Input!GR21)</f>
        <v>0</v>
      </c>
      <c r="GS10" s="52">
        <f>N(Input!GS21)</f>
        <v>0</v>
      </c>
      <c r="GT10" s="52">
        <f>N(Input!GT21)</f>
        <v>0</v>
      </c>
    </row>
    <row r="11" spans="1:202" hidden="1" outlineLevel="1">
      <c r="A11" s="436"/>
      <c r="B11" s="51" t="s">
        <v>930</v>
      </c>
      <c r="C11" s="52">
        <f>N(Input!C22)</f>
        <v>0</v>
      </c>
      <c r="D11" s="52">
        <f>N(Input!D22)</f>
        <v>0</v>
      </c>
      <c r="E11" s="52">
        <f>N(Input!E22)</f>
        <v>0</v>
      </c>
      <c r="F11" s="52">
        <f>N(Input!F22)</f>
        <v>0</v>
      </c>
      <c r="G11" s="52">
        <f>N(Input!G22)</f>
        <v>0</v>
      </c>
      <c r="H11" s="52">
        <f>N(Input!H22)</f>
        <v>0</v>
      </c>
      <c r="I11" s="52">
        <f>N(Input!I22)</f>
        <v>0</v>
      </c>
      <c r="J11" s="52">
        <f>N(Input!J22)</f>
        <v>0</v>
      </c>
      <c r="K11" s="52">
        <f>N(Input!K22)</f>
        <v>0</v>
      </c>
      <c r="L11" s="52">
        <f>N(Input!L22)</f>
        <v>0</v>
      </c>
      <c r="M11" s="52">
        <f>N(Input!M22)</f>
        <v>0</v>
      </c>
      <c r="N11" s="52">
        <f>N(Input!N22)</f>
        <v>0</v>
      </c>
      <c r="O11" s="52">
        <f>N(Input!O22)</f>
        <v>0</v>
      </c>
      <c r="P11" s="52">
        <f>N(Input!P22)</f>
        <v>0</v>
      </c>
      <c r="Q11" s="52">
        <f>N(Input!Q22)</f>
        <v>0</v>
      </c>
      <c r="R11" s="52">
        <f>N(Input!R22)</f>
        <v>0</v>
      </c>
      <c r="S11" s="52">
        <f>N(Input!S22)</f>
        <v>0</v>
      </c>
      <c r="T11" s="52">
        <f>N(Input!T22)</f>
        <v>0</v>
      </c>
      <c r="U11" s="52">
        <f>N(Input!U22)</f>
        <v>0</v>
      </c>
      <c r="V11" s="52">
        <f>N(Input!V22)</f>
        <v>0</v>
      </c>
      <c r="W11" s="52">
        <f>N(Input!W22)</f>
        <v>0</v>
      </c>
      <c r="X11" s="52">
        <f>N(Input!X22)</f>
        <v>0</v>
      </c>
      <c r="Y11" s="52">
        <f>N(Input!Y22)</f>
        <v>0</v>
      </c>
      <c r="Z11" s="52">
        <f>N(Input!Z22)</f>
        <v>0</v>
      </c>
      <c r="AA11" s="52">
        <f>N(Input!AA22)</f>
        <v>0</v>
      </c>
      <c r="AB11" s="52">
        <f>N(Input!AB22)</f>
        <v>0</v>
      </c>
      <c r="AC11" s="52">
        <f>N(Input!AC22)</f>
        <v>0</v>
      </c>
      <c r="AD11" s="52">
        <f>N(Input!AD22)</f>
        <v>0</v>
      </c>
      <c r="AE11" s="52">
        <f>N(Input!AE22)</f>
        <v>0</v>
      </c>
      <c r="AF11" s="52">
        <f>N(Input!AF22)</f>
        <v>0</v>
      </c>
      <c r="AG11" s="52">
        <f>N(Input!AG22)</f>
        <v>0</v>
      </c>
      <c r="AH11" s="52">
        <f>N(Input!AH22)</f>
        <v>0</v>
      </c>
      <c r="AI11" s="52">
        <f>N(Input!AI22)</f>
        <v>0</v>
      </c>
      <c r="AJ11" s="52">
        <f>N(Input!AJ22)</f>
        <v>0</v>
      </c>
      <c r="AK11" s="52">
        <f>N(Input!AK22)</f>
        <v>0</v>
      </c>
      <c r="AL11" s="52">
        <f>N(Input!AL22)</f>
        <v>0</v>
      </c>
      <c r="AM11" s="52">
        <f>N(Input!AM22)</f>
        <v>0</v>
      </c>
      <c r="AN11" s="52">
        <f>N(Input!AN22)</f>
        <v>0</v>
      </c>
      <c r="AO11" s="52">
        <f>N(Input!AO22)</f>
        <v>0</v>
      </c>
      <c r="AP11" s="52">
        <f>N(Input!AP22)</f>
        <v>0</v>
      </c>
      <c r="AQ11" s="52">
        <f>N(Input!AQ22)</f>
        <v>0</v>
      </c>
      <c r="AR11" s="52">
        <f>N(Input!AR22)</f>
        <v>0</v>
      </c>
      <c r="AS11" s="52">
        <f>N(Input!AS22)</f>
        <v>0</v>
      </c>
      <c r="AT11" s="52">
        <f>N(Input!AT22)</f>
        <v>0</v>
      </c>
      <c r="AU11" s="52">
        <f>N(Input!AU22)</f>
        <v>0</v>
      </c>
      <c r="AV11" s="52">
        <f>N(Input!AV22)</f>
        <v>0</v>
      </c>
      <c r="AW11" s="52">
        <f>N(Input!AW22)</f>
        <v>0</v>
      </c>
      <c r="AX11" s="52">
        <f>N(Input!AX22)</f>
        <v>0</v>
      </c>
      <c r="AY11" s="52">
        <f>N(Input!AY22)</f>
        <v>0</v>
      </c>
      <c r="AZ11" s="52">
        <f>N(Input!AZ22)</f>
        <v>0</v>
      </c>
      <c r="BA11" s="52">
        <f>N(Input!BA22)</f>
        <v>0</v>
      </c>
      <c r="BB11" s="52">
        <f>N(Input!BB22)</f>
        <v>0</v>
      </c>
      <c r="BC11" s="52">
        <f>N(Input!BC22)</f>
        <v>0</v>
      </c>
      <c r="BD11" s="52">
        <f>N(Input!BD22)</f>
        <v>0</v>
      </c>
      <c r="BE11" s="52">
        <f>N(Input!BE22)</f>
        <v>0</v>
      </c>
      <c r="BF11" s="52">
        <f>N(Input!BF22)</f>
        <v>0</v>
      </c>
      <c r="BG11" s="52">
        <f>N(Input!BG22)</f>
        <v>0</v>
      </c>
      <c r="BH11" s="52">
        <f>N(Input!BH22)</f>
        <v>0</v>
      </c>
      <c r="BI11" s="52">
        <f>N(Input!BI22)</f>
        <v>0</v>
      </c>
      <c r="BJ11" s="52">
        <f>N(Input!BJ22)</f>
        <v>0</v>
      </c>
      <c r="BK11" s="52">
        <f>N(Input!BK22)</f>
        <v>0</v>
      </c>
      <c r="BL11" s="52">
        <f>N(Input!BL22)</f>
        <v>0</v>
      </c>
      <c r="BM11" s="52">
        <f>N(Input!BM22)</f>
        <v>0</v>
      </c>
      <c r="BN11" s="52">
        <f>N(Input!BN22)</f>
        <v>0</v>
      </c>
      <c r="BO11" s="52">
        <f>N(Input!BO22)</f>
        <v>0</v>
      </c>
      <c r="BP11" s="52">
        <f>N(Input!BP22)</f>
        <v>0</v>
      </c>
      <c r="BQ11" s="52">
        <f>N(Input!BQ22)</f>
        <v>0</v>
      </c>
      <c r="BR11" s="52">
        <f>N(Input!BR22)</f>
        <v>0</v>
      </c>
      <c r="BS11" s="52">
        <f>N(Input!BS22)</f>
        <v>0</v>
      </c>
      <c r="BT11" s="52">
        <f>N(Input!BT22)</f>
        <v>0</v>
      </c>
      <c r="BU11" s="52">
        <f>N(Input!BU22)</f>
        <v>0</v>
      </c>
      <c r="BV11" s="52">
        <f>N(Input!BV22)</f>
        <v>0</v>
      </c>
      <c r="BW11" s="52">
        <f>N(Input!BW22)</f>
        <v>0</v>
      </c>
      <c r="BX11" s="52">
        <f>N(Input!BX22)</f>
        <v>0</v>
      </c>
      <c r="BY11" s="52">
        <f>N(Input!BY22)</f>
        <v>0</v>
      </c>
      <c r="BZ11" s="52">
        <f>N(Input!BZ22)</f>
        <v>0</v>
      </c>
      <c r="CA11" s="52">
        <f>N(Input!CA22)</f>
        <v>0</v>
      </c>
      <c r="CB11" s="52">
        <f>N(Input!CB22)</f>
        <v>0</v>
      </c>
      <c r="CC11" s="52">
        <f>N(Input!CC22)</f>
        <v>0</v>
      </c>
      <c r="CD11" s="52">
        <f>N(Input!CD22)</f>
        <v>0</v>
      </c>
      <c r="CE11" s="52">
        <f>N(Input!CE22)</f>
        <v>0</v>
      </c>
      <c r="CF11" s="52">
        <f>N(Input!CF22)</f>
        <v>0</v>
      </c>
      <c r="CG11" s="52">
        <f>N(Input!CG22)</f>
        <v>0</v>
      </c>
      <c r="CH11" s="52">
        <f>N(Input!CH22)</f>
        <v>0</v>
      </c>
      <c r="CI11" s="52">
        <f>N(Input!CI22)</f>
        <v>0</v>
      </c>
      <c r="CJ11" s="52">
        <f>N(Input!CJ22)</f>
        <v>0</v>
      </c>
      <c r="CK11" s="52">
        <f>N(Input!CK22)</f>
        <v>0</v>
      </c>
      <c r="CL11" s="52">
        <f>N(Input!CL22)</f>
        <v>0</v>
      </c>
      <c r="CM11" s="52">
        <f>N(Input!CM22)</f>
        <v>0</v>
      </c>
      <c r="CN11" s="52">
        <f>N(Input!CN22)</f>
        <v>0</v>
      </c>
      <c r="CO11" s="52">
        <f>N(Input!CO22)</f>
        <v>0</v>
      </c>
      <c r="CP11" s="52">
        <f>N(Input!CP22)</f>
        <v>0</v>
      </c>
      <c r="CQ11" s="52">
        <f>N(Input!CQ22)</f>
        <v>0</v>
      </c>
      <c r="CR11" s="52">
        <f>N(Input!CR22)</f>
        <v>0</v>
      </c>
      <c r="CS11" s="52">
        <f>N(Input!CS22)</f>
        <v>0</v>
      </c>
      <c r="CT11" s="52">
        <f>N(Input!CT22)</f>
        <v>0</v>
      </c>
      <c r="CU11" s="52">
        <f>N(Input!CU22)</f>
        <v>0</v>
      </c>
      <c r="CV11" s="52">
        <f>N(Input!CV22)</f>
        <v>0</v>
      </c>
      <c r="CW11" s="52">
        <f>N(Input!CW22)</f>
        <v>0</v>
      </c>
      <c r="CX11" s="52">
        <f>N(Input!CX22)</f>
        <v>0</v>
      </c>
      <c r="CY11" s="52">
        <f>N(Input!CY22)</f>
        <v>0</v>
      </c>
      <c r="CZ11" s="52">
        <f>N(Input!CZ22)</f>
        <v>0</v>
      </c>
      <c r="DA11" s="52">
        <f>N(Input!DA22)</f>
        <v>0</v>
      </c>
      <c r="DB11" s="52">
        <f>N(Input!DB22)</f>
        <v>0</v>
      </c>
      <c r="DC11" s="52">
        <f>N(Input!DC22)</f>
        <v>0</v>
      </c>
      <c r="DD11" s="52">
        <f>N(Input!DD22)</f>
        <v>0</v>
      </c>
      <c r="DE11" s="52">
        <f>N(Input!DE22)</f>
        <v>0</v>
      </c>
      <c r="DF11" s="52">
        <f>N(Input!DF22)</f>
        <v>0</v>
      </c>
      <c r="DG11" s="52">
        <f>N(Input!DG22)</f>
        <v>0</v>
      </c>
      <c r="DH11" s="52">
        <f>N(Input!DH22)</f>
        <v>0</v>
      </c>
      <c r="DI11" s="52">
        <f>N(Input!DI22)</f>
        <v>0</v>
      </c>
      <c r="DJ11" s="52">
        <f>N(Input!DJ22)</f>
        <v>0</v>
      </c>
      <c r="DK11" s="52">
        <f>N(Input!DK22)</f>
        <v>0</v>
      </c>
      <c r="DL11" s="52">
        <f>N(Input!DL22)</f>
        <v>0</v>
      </c>
      <c r="DM11" s="52">
        <f>N(Input!DM22)</f>
        <v>0</v>
      </c>
      <c r="DN11" s="52">
        <f>N(Input!DN22)</f>
        <v>0</v>
      </c>
      <c r="DO11" s="52">
        <f>N(Input!DO22)</f>
        <v>0</v>
      </c>
      <c r="DP11" s="52">
        <f>N(Input!DP22)</f>
        <v>0</v>
      </c>
      <c r="DQ11" s="52">
        <f>N(Input!DQ22)</f>
        <v>0</v>
      </c>
      <c r="DR11" s="52">
        <f>N(Input!DR22)</f>
        <v>0</v>
      </c>
      <c r="DS11" s="52">
        <f>N(Input!DS22)</f>
        <v>0</v>
      </c>
      <c r="DT11" s="52">
        <f>N(Input!DT22)</f>
        <v>0</v>
      </c>
      <c r="DU11" s="52">
        <f>N(Input!DU22)</f>
        <v>0</v>
      </c>
      <c r="DV11" s="52">
        <f>N(Input!DV22)</f>
        <v>0</v>
      </c>
      <c r="DW11" s="52">
        <f>N(Input!DW22)</f>
        <v>0</v>
      </c>
      <c r="DX11" s="52">
        <f>N(Input!DX22)</f>
        <v>0</v>
      </c>
      <c r="DY11" s="52">
        <f>N(Input!DY22)</f>
        <v>0</v>
      </c>
      <c r="DZ11" s="52">
        <f>N(Input!DZ22)</f>
        <v>0</v>
      </c>
      <c r="EA11" s="52">
        <f>N(Input!EA22)</f>
        <v>0</v>
      </c>
      <c r="EB11" s="52">
        <f>N(Input!EB22)</f>
        <v>0</v>
      </c>
      <c r="EC11" s="52">
        <f>N(Input!EC22)</f>
        <v>0</v>
      </c>
      <c r="ED11" s="52">
        <f>N(Input!ED22)</f>
        <v>0</v>
      </c>
      <c r="EE11" s="52">
        <f>N(Input!EE22)</f>
        <v>0</v>
      </c>
      <c r="EF11" s="52">
        <f>N(Input!EF22)</f>
        <v>0</v>
      </c>
      <c r="EG11" s="52">
        <f>N(Input!EG22)</f>
        <v>0</v>
      </c>
      <c r="EH11" s="52">
        <f>N(Input!EH22)</f>
        <v>0</v>
      </c>
      <c r="EI11" s="52">
        <f>N(Input!EI22)</f>
        <v>0</v>
      </c>
      <c r="EJ11" s="52">
        <f>N(Input!EJ22)</f>
        <v>0</v>
      </c>
      <c r="EK11" s="52">
        <f>N(Input!EK22)</f>
        <v>0</v>
      </c>
      <c r="EL11" s="52">
        <f>N(Input!EL22)</f>
        <v>0</v>
      </c>
      <c r="EM11" s="52">
        <f>N(Input!EM22)</f>
        <v>0</v>
      </c>
      <c r="EN11" s="52">
        <f>N(Input!EN22)</f>
        <v>0</v>
      </c>
      <c r="EO11" s="52">
        <f>N(Input!EO22)</f>
        <v>0</v>
      </c>
      <c r="EP11" s="52">
        <f>N(Input!EP22)</f>
        <v>0</v>
      </c>
      <c r="EQ11" s="52">
        <f>N(Input!EQ22)</f>
        <v>0</v>
      </c>
      <c r="ER11" s="52">
        <f>N(Input!ER22)</f>
        <v>0</v>
      </c>
      <c r="ES11" s="52">
        <f>N(Input!ES22)</f>
        <v>0</v>
      </c>
      <c r="ET11" s="52">
        <f>N(Input!ET22)</f>
        <v>0</v>
      </c>
      <c r="EU11" s="52">
        <f>N(Input!EU22)</f>
        <v>0</v>
      </c>
      <c r="EV11" s="52">
        <f>N(Input!EV22)</f>
        <v>0</v>
      </c>
      <c r="EW11" s="52">
        <f>N(Input!EW22)</f>
        <v>0</v>
      </c>
      <c r="EX11" s="52">
        <f>N(Input!EX22)</f>
        <v>0</v>
      </c>
      <c r="EY11" s="52">
        <f>N(Input!EY22)</f>
        <v>0</v>
      </c>
      <c r="EZ11" s="52">
        <f>N(Input!EZ22)</f>
        <v>0</v>
      </c>
      <c r="FA11" s="52">
        <f>N(Input!FA22)</f>
        <v>0</v>
      </c>
      <c r="FB11" s="52">
        <f>N(Input!FB22)</f>
        <v>0</v>
      </c>
      <c r="FC11" s="52">
        <f>N(Input!FC22)</f>
        <v>0</v>
      </c>
      <c r="FD11" s="52">
        <f>N(Input!FD22)</f>
        <v>0</v>
      </c>
      <c r="FE11" s="52">
        <f>N(Input!FE22)</f>
        <v>0</v>
      </c>
      <c r="FF11" s="52">
        <f>N(Input!FF22)</f>
        <v>0</v>
      </c>
      <c r="FG11" s="52">
        <f>N(Input!FG22)</f>
        <v>0</v>
      </c>
      <c r="FH11" s="52">
        <f>N(Input!FH22)</f>
        <v>0</v>
      </c>
      <c r="FI11" s="52">
        <f>N(Input!FI22)</f>
        <v>0</v>
      </c>
      <c r="FJ11" s="52">
        <f>N(Input!FJ22)</f>
        <v>0</v>
      </c>
      <c r="FK11" s="52">
        <f>N(Input!FK22)</f>
        <v>0</v>
      </c>
      <c r="FL11" s="52">
        <f>N(Input!FL22)</f>
        <v>0</v>
      </c>
      <c r="FM11" s="52">
        <f>N(Input!FM22)</f>
        <v>0</v>
      </c>
      <c r="FN11" s="52">
        <f>N(Input!FN22)</f>
        <v>0</v>
      </c>
      <c r="FO11" s="52">
        <f>N(Input!FO22)</f>
        <v>0</v>
      </c>
      <c r="FP11" s="52">
        <f>N(Input!FP22)</f>
        <v>0</v>
      </c>
      <c r="FQ11" s="52">
        <f>N(Input!FQ22)</f>
        <v>0</v>
      </c>
      <c r="FR11" s="52">
        <f>N(Input!FR22)</f>
        <v>0</v>
      </c>
      <c r="FS11" s="52">
        <f>N(Input!FS22)</f>
        <v>0</v>
      </c>
      <c r="FT11" s="52">
        <f>N(Input!FT22)</f>
        <v>0</v>
      </c>
      <c r="FU11" s="52">
        <f>N(Input!FU22)</f>
        <v>0</v>
      </c>
      <c r="FV11" s="52">
        <f>N(Input!FV22)</f>
        <v>0</v>
      </c>
      <c r="FW11" s="52">
        <f>N(Input!FW22)</f>
        <v>0</v>
      </c>
      <c r="FX11" s="52">
        <f>N(Input!FX22)</f>
        <v>0</v>
      </c>
      <c r="FY11" s="52">
        <f>N(Input!FY22)</f>
        <v>0</v>
      </c>
      <c r="FZ11" s="52">
        <f>N(Input!FZ22)</f>
        <v>0</v>
      </c>
      <c r="GA11" s="52">
        <f>N(Input!GA22)</f>
        <v>0</v>
      </c>
      <c r="GB11" s="52">
        <f>N(Input!GB22)</f>
        <v>0</v>
      </c>
      <c r="GC11" s="52">
        <f>N(Input!GC22)</f>
        <v>0</v>
      </c>
      <c r="GD11" s="52">
        <f>N(Input!GD22)</f>
        <v>0</v>
      </c>
      <c r="GE11" s="52">
        <f>N(Input!GE22)</f>
        <v>0</v>
      </c>
      <c r="GF11" s="52">
        <f>N(Input!GF22)</f>
        <v>0</v>
      </c>
      <c r="GG11" s="52">
        <f>N(Input!GG22)</f>
        <v>0</v>
      </c>
      <c r="GH11" s="52">
        <f>N(Input!GH22)</f>
        <v>0</v>
      </c>
      <c r="GI11" s="52">
        <f>N(Input!GI22)</f>
        <v>0</v>
      </c>
      <c r="GJ11" s="52">
        <f>N(Input!GJ22)</f>
        <v>0</v>
      </c>
      <c r="GK11" s="52">
        <f>N(Input!GK22)</f>
        <v>0</v>
      </c>
      <c r="GL11" s="52">
        <f>N(Input!GL22)</f>
        <v>0</v>
      </c>
      <c r="GM11" s="52">
        <f>N(Input!GM22)</f>
        <v>0</v>
      </c>
      <c r="GN11" s="52">
        <f>N(Input!GN22)</f>
        <v>0</v>
      </c>
      <c r="GO11" s="52">
        <f>N(Input!GO22)</f>
        <v>0</v>
      </c>
      <c r="GP11" s="52">
        <f>N(Input!GP22)</f>
        <v>0</v>
      </c>
      <c r="GQ11" s="52">
        <f>N(Input!GQ22)</f>
        <v>0</v>
      </c>
      <c r="GR11" s="52">
        <f>N(Input!GR22)</f>
        <v>0</v>
      </c>
      <c r="GS11" s="52">
        <f>N(Input!GS22)</f>
        <v>0</v>
      </c>
      <c r="GT11" s="52">
        <f>N(Input!GT22)</f>
        <v>0</v>
      </c>
    </row>
    <row r="12" spans="1:202" hidden="1" outlineLevel="1">
      <c r="A12" s="436"/>
      <c r="B12" s="54" t="s">
        <v>907</v>
      </c>
      <c r="C12" s="52">
        <f>N(Input!C23)</f>
        <v>0</v>
      </c>
      <c r="D12" s="52">
        <f>N(Input!D23)</f>
        <v>0</v>
      </c>
      <c r="E12" s="52">
        <f>N(Input!E23)</f>
        <v>0</v>
      </c>
      <c r="F12" s="52">
        <f>N(Input!F23)</f>
        <v>0</v>
      </c>
      <c r="G12" s="52">
        <f>N(Input!G23)</f>
        <v>0</v>
      </c>
      <c r="H12" s="52">
        <f>N(Input!H23)</f>
        <v>0</v>
      </c>
      <c r="I12" s="52">
        <f>N(Input!I23)</f>
        <v>0</v>
      </c>
      <c r="J12" s="52">
        <f>N(Input!J23)</f>
        <v>0</v>
      </c>
      <c r="K12" s="52">
        <f>N(Input!K23)</f>
        <v>0</v>
      </c>
      <c r="L12" s="52">
        <f>N(Input!L23)</f>
        <v>0</v>
      </c>
      <c r="M12" s="52">
        <f>N(Input!M23)</f>
        <v>0</v>
      </c>
      <c r="N12" s="52">
        <f>N(Input!N23)</f>
        <v>0</v>
      </c>
      <c r="O12" s="52">
        <f>N(Input!O23)</f>
        <v>0</v>
      </c>
      <c r="P12" s="52">
        <f>N(Input!P23)</f>
        <v>0</v>
      </c>
      <c r="Q12" s="52">
        <f>N(Input!Q23)</f>
        <v>0</v>
      </c>
      <c r="R12" s="52">
        <f>N(Input!R23)</f>
        <v>0</v>
      </c>
      <c r="S12" s="52">
        <f>N(Input!S23)</f>
        <v>0</v>
      </c>
      <c r="T12" s="52">
        <f>N(Input!T23)</f>
        <v>0</v>
      </c>
      <c r="U12" s="52">
        <f>N(Input!U23)</f>
        <v>0</v>
      </c>
      <c r="V12" s="52">
        <f>N(Input!V23)</f>
        <v>0</v>
      </c>
      <c r="W12" s="52">
        <f>N(Input!W23)</f>
        <v>0</v>
      </c>
      <c r="X12" s="52">
        <f>N(Input!X23)</f>
        <v>0</v>
      </c>
      <c r="Y12" s="52">
        <f>N(Input!Y23)</f>
        <v>0</v>
      </c>
      <c r="Z12" s="52">
        <f>N(Input!Z23)</f>
        <v>0</v>
      </c>
      <c r="AA12" s="52">
        <f>N(Input!AA23)</f>
        <v>0</v>
      </c>
      <c r="AB12" s="52">
        <f>N(Input!AB23)</f>
        <v>0</v>
      </c>
      <c r="AC12" s="52">
        <f>N(Input!AC23)</f>
        <v>0</v>
      </c>
      <c r="AD12" s="52">
        <f>N(Input!AD23)</f>
        <v>0</v>
      </c>
      <c r="AE12" s="52">
        <f>N(Input!AE23)</f>
        <v>0</v>
      </c>
      <c r="AF12" s="52">
        <f>N(Input!AF23)</f>
        <v>0</v>
      </c>
      <c r="AG12" s="52">
        <f>N(Input!AG23)</f>
        <v>0</v>
      </c>
      <c r="AH12" s="52">
        <f>N(Input!AH23)</f>
        <v>0</v>
      </c>
      <c r="AI12" s="52">
        <f>N(Input!AI23)</f>
        <v>0</v>
      </c>
      <c r="AJ12" s="52">
        <f>N(Input!AJ23)</f>
        <v>0</v>
      </c>
      <c r="AK12" s="52">
        <f>N(Input!AK23)</f>
        <v>0</v>
      </c>
      <c r="AL12" s="52">
        <f>N(Input!AL23)</f>
        <v>0</v>
      </c>
      <c r="AM12" s="52">
        <f>N(Input!AM23)</f>
        <v>0</v>
      </c>
      <c r="AN12" s="52">
        <f>N(Input!AN23)</f>
        <v>0</v>
      </c>
      <c r="AO12" s="52">
        <f>N(Input!AO23)</f>
        <v>0</v>
      </c>
      <c r="AP12" s="52">
        <f>N(Input!AP23)</f>
        <v>0</v>
      </c>
      <c r="AQ12" s="52">
        <f>N(Input!AQ23)</f>
        <v>0</v>
      </c>
      <c r="AR12" s="52">
        <f>N(Input!AR23)</f>
        <v>0</v>
      </c>
      <c r="AS12" s="52">
        <f>N(Input!AS23)</f>
        <v>0</v>
      </c>
      <c r="AT12" s="52">
        <f>N(Input!AT23)</f>
        <v>0</v>
      </c>
      <c r="AU12" s="52">
        <f>N(Input!AU23)</f>
        <v>0</v>
      </c>
      <c r="AV12" s="52">
        <f>N(Input!AV23)</f>
        <v>0</v>
      </c>
      <c r="AW12" s="52">
        <f>N(Input!AW23)</f>
        <v>0</v>
      </c>
      <c r="AX12" s="52">
        <f>N(Input!AX23)</f>
        <v>0</v>
      </c>
      <c r="AY12" s="52">
        <f>N(Input!AY23)</f>
        <v>0</v>
      </c>
      <c r="AZ12" s="52">
        <f>N(Input!AZ23)</f>
        <v>0</v>
      </c>
      <c r="BA12" s="52">
        <f>N(Input!BA23)</f>
        <v>0</v>
      </c>
      <c r="BB12" s="52">
        <f>N(Input!BB23)</f>
        <v>0</v>
      </c>
      <c r="BC12" s="52">
        <f>N(Input!BC23)</f>
        <v>0</v>
      </c>
      <c r="BD12" s="52">
        <f>N(Input!BD23)</f>
        <v>0</v>
      </c>
      <c r="BE12" s="52">
        <f>N(Input!BE23)</f>
        <v>0</v>
      </c>
      <c r="BF12" s="52">
        <f>N(Input!BF23)</f>
        <v>0</v>
      </c>
      <c r="BG12" s="52">
        <f>N(Input!BG23)</f>
        <v>0</v>
      </c>
      <c r="BH12" s="52">
        <f>N(Input!BH23)</f>
        <v>0</v>
      </c>
      <c r="BI12" s="52">
        <f>N(Input!BI23)</f>
        <v>0</v>
      </c>
      <c r="BJ12" s="52">
        <f>N(Input!BJ23)</f>
        <v>0</v>
      </c>
      <c r="BK12" s="52">
        <f>N(Input!BK23)</f>
        <v>0</v>
      </c>
      <c r="BL12" s="52">
        <f>N(Input!BL23)</f>
        <v>0</v>
      </c>
      <c r="BM12" s="52">
        <f>N(Input!BM23)</f>
        <v>0</v>
      </c>
      <c r="BN12" s="52">
        <f>N(Input!BN23)</f>
        <v>0</v>
      </c>
      <c r="BO12" s="52">
        <f>N(Input!BO23)</f>
        <v>0</v>
      </c>
      <c r="BP12" s="52">
        <f>N(Input!BP23)</f>
        <v>0</v>
      </c>
      <c r="BQ12" s="52">
        <f>N(Input!BQ23)</f>
        <v>0</v>
      </c>
      <c r="BR12" s="52">
        <f>N(Input!BR23)</f>
        <v>0</v>
      </c>
      <c r="BS12" s="52">
        <f>N(Input!BS23)</f>
        <v>0</v>
      </c>
      <c r="BT12" s="52">
        <f>N(Input!BT23)</f>
        <v>0</v>
      </c>
      <c r="BU12" s="52">
        <f>N(Input!BU23)</f>
        <v>0</v>
      </c>
      <c r="BV12" s="52">
        <f>N(Input!BV23)</f>
        <v>0</v>
      </c>
      <c r="BW12" s="52">
        <f>N(Input!BW23)</f>
        <v>0</v>
      </c>
      <c r="BX12" s="52">
        <f>N(Input!BX23)</f>
        <v>0</v>
      </c>
      <c r="BY12" s="52">
        <f>N(Input!BY23)</f>
        <v>0</v>
      </c>
      <c r="BZ12" s="52">
        <f>N(Input!BZ23)</f>
        <v>0</v>
      </c>
      <c r="CA12" s="52">
        <f>N(Input!CA23)</f>
        <v>0</v>
      </c>
      <c r="CB12" s="52">
        <f>N(Input!CB23)</f>
        <v>0</v>
      </c>
      <c r="CC12" s="52">
        <f>N(Input!CC23)</f>
        <v>0</v>
      </c>
      <c r="CD12" s="52">
        <f>N(Input!CD23)</f>
        <v>0</v>
      </c>
      <c r="CE12" s="52">
        <f>N(Input!CE23)</f>
        <v>0</v>
      </c>
      <c r="CF12" s="52">
        <f>N(Input!CF23)</f>
        <v>0</v>
      </c>
      <c r="CG12" s="52">
        <f>N(Input!CG23)</f>
        <v>0</v>
      </c>
      <c r="CH12" s="52">
        <f>N(Input!CH23)</f>
        <v>0</v>
      </c>
      <c r="CI12" s="52">
        <f>N(Input!CI23)</f>
        <v>0</v>
      </c>
      <c r="CJ12" s="52">
        <f>N(Input!CJ23)</f>
        <v>0</v>
      </c>
      <c r="CK12" s="52">
        <f>N(Input!CK23)</f>
        <v>0</v>
      </c>
      <c r="CL12" s="52">
        <f>N(Input!CL23)</f>
        <v>0</v>
      </c>
      <c r="CM12" s="52">
        <f>N(Input!CM23)</f>
        <v>0</v>
      </c>
      <c r="CN12" s="52">
        <f>N(Input!CN23)</f>
        <v>0</v>
      </c>
      <c r="CO12" s="52">
        <f>N(Input!CO23)</f>
        <v>0</v>
      </c>
      <c r="CP12" s="52">
        <f>N(Input!CP23)</f>
        <v>0</v>
      </c>
      <c r="CQ12" s="52">
        <f>N(Input!CQ23)</f>
        <v>0</v>
      </c>
      <c r="CR12" s="52">
        <f>N(Input!CR23)</f>
        <v>0</v>
      </c>
      <c r="CS12" s="52">
        <f>N(Input!CS23)</f>
        <v>0</v>
      </c>
      <c r="CT12" s="52">
        <f>N(Input!CT23)</f>
        <v>0</v>
      </c>
      <c r="CU12" s="52">
        <f>N(Input!CU23)</f>
        <v>0</v>
      </c>
      <c r="CV12" s="52">
        <f>N(Input!CV23)</f>
        <v>0</v>
      </c>
      <c r="CW12" s="52">
        <f>N(Input!CW23)</f>
        <v>0</v>
      </c>
      <c r="CX12" s="52">
        <f>N(Input!CX23)</f>
        <v>0</v>
      </c>
      <c r="CY12" s="52">
        <f>N(Input!CY23)</f>
        <v>0</v>
      </c>
      <c r="CZ12" s="52">
        <f>N(Input!CZ23)</f>
        <v>0</v>
      </c>
      <c r="DA12" s="52">
        <f>N(Input!DA23)</f>
        <v>0</v>
      </c>
      <c r="DB12" s="52">
        <f>N(Input!DB23)</f>
        <v>0</v>
      </c>
      <c r="DC12" s="52">
        <f>N(Input!DC23)</f>
        <v>0</v>
      </c>
      <c r="DD12" s="52">
        <f>N(Input!DD23)</f>
        <v>0</v>
      </c>
      <c r="DE12" s="52">
        <f>N(Input!DE23)</f>
        <v>0</v>
      </c>
      <c r="DF12" s="52">
        <f>N(Input!DF23)</f>
        <v>0</v>
      </c>
      <c r="DG12" s="52">
        <f>N(Input!DG23)</f>
        <v>0</v>
      </c>
      <c r="DH12" s="52">
        <f>N(Input!DH23)</f>
        <v>0</v>
      </c>
      <c r="DI12" s="52">
        <f>N(Input!DI23)</f>
        <v>0</v>
      </c>
      <c r="DJ12" s="52">
        <f>N(Input!DJ23)</f>
        <v>0</v>
      </c>
      <c r="DK12" s="52">
        <f>N(Input!DK23)</f>
        <v>0</v>
      </c>
      <c r="DL12" s="52">
        <f>N(Input!DL23)</f>
        <v>0</v>
      </c>
      <c r="DM12" s="52">
        <f>N(Input!DM23)</f>
        <v>0</v>
      </c>
      <c r="DN12" s="52">
        <f>N(Input!DN23)</f>
        <v>0</v>
      </c>
      <c r="DO12" s="52">
        <f>N(Input!DO23)</f>
        <v>0</v>
      </c>
      <c r="DP12" s="52">
        <f>N(Input!DP23)</f>
        <v>0</v>
      </c>
      <c r="DQ12" s="52">
        <f>N(Input!DQ23)</f>
        <v>0</v>
      </c>
      <c r="DR12" s="52">
        <f>N(Input!DR23)</f>
        <v>0</v>
      </c>
      <c r="DS12" s="52">
        <f>N(Input!DS23)</f>
        <v>0</v>
      </c>
      <c r="DT12" s="52">
        <f>N(Input!DT23)</f>
        <v>0</v>
      </c>
      <c r="DU12" s="52">
        <f>N(Input!DU23)</f>
        <v>0</v>
      </c>
      <c r="DV12" s="52">
        <f>N(Input!DV23)</f>
        <v>0</v>
      </c>
      <c r="DW12" s="52">
        <f>N(Input!DW23)</f>
        <v>0</v>
      </c>
      <c r="DX12" s="52">
        <f>N(Input!DX23)</f>
        <v>0</v>
      </c>
      <c r="DY12" s="52">
        <f>N(Input!DY23)</f>
        <v>0</v>
      </c>
      <c r="DZ12" s="52">
        <f>N(Input!DZ23)</f>
        <v>0</v>
      </c>
      <c r="EA12" s="52">
        <f>N(Input!EA23)</f>
        <v>0</v>
      </c>
      <c r="EB12" s="52">
        <f>N(Input!EB23)</f>
        <v>0</v>
      </c>
      <c r="EC12" s="52">
        <f>N(Input!EC23)</f>
        <v>0</v>
      </c>
      <c r="ED12" s="52">
        <f>N(Input!ED23)</f>
        <v>0</v>
      </c>
      <c r="EE12" s="52">
        <f>N(Input!EE23)</f>
        <v>0</v>
      </c>
      <c r="EF12" s="52">
        <f>N(Input!EF23)</f>
        <v>0</v>
      </c>
      <c r="EG12" s="52">
        <f>N(Input!EG23)</f>
        <v>0</v>
      </c>
      <c r="EH12" s="52">
        <f>N(Input!EH23)</f>
        <v>0</v>
      </c>
      <c r="EI12" s="52">
        <f>N(Input!EI23)</f>
        <v>0</v>
      </c>
      <c r="EJ12" s="52">
        <f>N(Input!EJ23)</f>
        <v>0</v>
      </c>
      <c r="EK12" s="52">
        <f>N(Input!EK23)</f>
        <v>0</v>
      </c>
      <c r="EL12" s="52">
        <f>N(Input!EL23)</f>
        <v>0</v>
      </c>
      <c r="EM12" s="52">
        <f>N(Input!EM23)</f>
        <v>0</v>
      </c>
      <c r="EN12" s="52">
        <f>N(Input!EN23)</f>
        <v>0</v>
      </c>
      <c r="EO12" s="52">
        <f>N(Input!EO23)</f>
        <v>0</v>
      </c>
      <c r="EP12" s="52">
        <f>N(Input!EP23)</f>
        <v>0</v>
      </c>
      <c r="EQ12" s="52">
        <f>N(Input!EQ23)</f>
        <v>0</v>
      </c>
      <c r="ER12" s="52">
        <f>N(Input!ER23)</f>
        <v>0</v>
      </c>
      <c r="ES12" s="52">
        <f>N(Input!ES23)</f>
        <v>0</v>
      </c>
      <c r="ET12" s="52">
        <f>N(Input!ET23)</f>
        <v>0</v>
      </c>
      <c r="EU12" s="52">
        <f>N(Input!EU23)</f>
        <v>0</v>
      </c>
      <c r="EV12" s="52">
        <f>N(Input!EV23)</f>
        <v>0</v>
      </c>
      <c r="EW12" s="52">
        <f>N(Input!EW23)</f>
        <v>0</v>
      </c>
      <c r="EX12" s="52">
        <f>N(Input!EX23)</f>
        <v>0</v>
      </c>
      <c r="EY12" s="52">
        <f>N(Input!EY23)</f>
        <v>0</v>
      </c>
      <c r="EZ12" s="52">
        <f>N(Input!EZ23)</f>
        <v>0</v>
      </c>
      <c r="FA12" s="52">
        <f>N(Input!FA23)</f>
        <v>0</v>
      </c>
      <c r="FB12" s="52">
        <f>N(Input!FB23)</f>
        <v>0</v>
      </c>
      <c r="FC12" s="52">
        <f>N(Input!FC23)</f>
        <v>0</v>
      </c>
      <c r="FD12" s="52">
        <f>N(Input!FD23)</f>
        <v>0</v>
      </c>
      <c r="FE12" s="52">
        <f>N(Input!FE23)</f>
        <v>0</v>
      </c>
      <c r="FF12" s="52">
        <f>N(Input!FF23)</f>
        <v>0</v>
      </c>
      <c r="FG12" s="52">
        <f>N(Input!FG23)</f>
        <v>0</v>
      </c>
      <c r="FH12" s="52">
        <f>N(Input!FH23)</f>
        <v>0</v>
      </c>
      <c r="FI12" s="52">
        <f>N(Input!FI23)</f>
        <v>0</v>
      </c>
      <c r="FJ12" s="52">
        <f>N(Input!FJ23)</f>
        <v>0</v>
      </c>
      <c r="FK12" s="52">
        <f>N(Input!FK23)</f>
        <v>0</v>
      </c>
      <c r="FL12" s="52">
        <f>N(Input!FL23)</f>
        <v>0</v>
      </c>
      <c r="FM12" s="52">
        <f>N(Input!FM23)</f>
        <v>0</v>
      </c>
      <c r="FN12" s="52">
        <f>N(Input!FN23)</f>
        <v>0</v>
      </c>
      <c r="FO12" s="52">
        <f>N(Input!FO23)</f>
        <v>0</v>
      </c>
      <c r="FP12" s="52">
        <f>N(Input!FP23)</f>
        <v>0</v>
      </c>
      <c r="FQ12" s="52">
        <f>N(Input!FQ23)</f>
        <v>0</v>
      </c>
      <c r="FR12" s="52">
        <f>N(Input!FR23)</f>
        <v>0</v>
      </c>
      <c r="FS12" s="52">
        <f>N(Input!FS23)</f>
        <v>0</v>
      </c>
      <c r="FT12" s="52">
        <f>N(Input!FT23)</f>
        <v>0</v>
      </c>
      <c r="FU12" s="52">
        <f>N(Input!FU23)</f>
        <v>0</v>
      </c>
      <c r="FV12" s="52">
        <f>N(Input!FV23)</f>
        <v>0</v>
      </c>
      <c r="FW12" s="52">
        <f>N(Input!FW23)</f>
        <v>0</v>
      </c>
      <c r="FX12" s="52">
        <f>N(Input!FX23)</f>
        <v>0</v>
      </c>
      <c r="FY12" s="52">
        <f>N(Input!FY23)</f>
        <v>0</v>
      </c>
      <c r="FZ12" s="52">
        <f>N(Input!FZ23)</f>
        <v>0</v>
      </c>
      <c r="GA12" s="52">
        <f>N(Input!GA23)</f>
        <v>0</v>
      </c>
      <c r="GB12" s="52">
        <f>N(Input!GB23)</f>
        <v>0</v>
      </c>
      <c r="GC12" s="52">
        <f>N(Input!GC23)</f>
        <v>0</v>
      </c>
      <c r="GD12" s="52">
        <f>N(Input!GD23)</f>
        <v>0</v>
      </c>
      <c r="GE12" s="52">
        <f>N(Input!GE23)</f>
        <v>0</v>
      </c>
      <c r="GF12" s="52">
        <f>N(Input!GF23)</f>
        <v>0</v>
      </c>
      <c r="GG12" s="52">
        <f>N(Input!GG23)</f>
        <v>0</v>
      </c>
      <c r="GH12" s="52">
        <f>N(Input!GH23)</f>
        <v>0</v>
      </c>
      <c r="GI12" s="52">
        <f>N(Input!GI23)</f>
        <v>0</v>
      </c>
      <c r="GJ12" s="52">
        <f>N(Input!GJ23)</f>
        <v>0</v>
      </c>
      <c r="GK12" s="52">
        <f>N(Input!GK23)</f>
        <v>0</v>
      </c>
      <c r="GL12" s="52">
        <f>N(Input!GL23)</f>
        <v>0</v>
      </c>
      <c r="GM12" s="52">
        <f>N(Input!GM23)</f>
        <v>0</v>
      </c>
      <c r="GN12" s="52">
        <f>N(Input!GN23)</f>
        <v>0</v>
      </c>
      <c r="GO12" s="52">
        <f>N(Input!GO23)</f>
        <v>0</v>
      </c>
      <c r="GP12" s="52">
        <f>N(Input!GP23)</f>
        <v>0</v>
      </c>
      <c r="GQ12" s="52">
        <f>N(Input!GQ23)</f>
        <v>0</v>
      </c>
      <c r="GR12" s="52">
        <f>N(Input!GR23)</f>
        <v>0</v>
      </c>
      <c r="GS12" s="52">
        <f>N(Input!GS23)</f>
        <v>0</v>
      </c>
      <c r="GT12" s="52">
        <f>N(Input!GT23)</f>
        <v>0</v>
      </c>
    </row>
    <row r="13" spans="1:202" ht="16.5" hidden="1" customHeight="1" outlineLevel="1">
      <c r="A13" s="436" t="s">
        <v>8154</v>
      </c>
      <c r="B13" s="51" t="s">
        <v>949</v>
      </c>
      <c r="C13" s="52">
        <f>_xlfn.IFNA(INDEX(Class!$G$3:$G$104,MATCH(_xlfn.CONCAT(C9,$B$13,C5,$J$28),Class!$E$3:$E$104,0)),0)*C10</f>
        <v>0</v>
      </c>
      <c r="D13" s="52">
        <f>_xlfn.IFNA(INDEX(Class!$G$3:$G$104,MATCH(_xlfn.CONCAT(D9,$B$13,D5,$J$28),Class!$E$3:$E$104,0)),0)*D10</f>
        <v>0</v>
      </c>
      <c r="E13" s="52">
        <f>_xlfn.IFNA(INDEX(Class!$G$3:$G$104,MATCH(_xlfn.CONCAT(E9,$B$13,E5,$J$28),Class!$E$3:$E$104,0)),0)*E10</f>
        <v>0</v>
      </c>
      <c r="F13" s="52">
        <f>_xlfn.IFNA(INDEX(Class!$G$3:$G$104,MATCH(_xlfn.CONCAT(F9,$B$13,F5,$J$28),Class!$E$3:$E$104,0)),0)*F10</f>
        <v>0</v>
      </c>
      <c r="G13" s="52">
        <f>_xlfn.IFNA(INDEX(Class!$G$3:$G$104,MATCH(_xlfn.CONCAT(G9,$B$13,G5,$J$28),Class!$E$3:$E$104,0)),0)*G10</f>
        <v>0</v>
      </c>
      <c r="H13" s="52">
        <f>_xlfn.IFNA(INDEX(Class!$G$3:$G$104,MATCH(_xlfn.CONCAT(H9,$B$13,H5,$J$28),Class!$E$3:$E$104,0)),0)*H10</f>
        <v>0</v>
      </c>
      <c r="I13" s="52">
        <f>_xlfn.IFNA(INDEX(Class!$G$3:$G$104,MATCH(_xlfn.CONCAT(I9,$B$13,I5,$J$28),Class!$E$3:$E$104,0)),0)*I10</f>
        <v>0</v>
      </c>
      <c r="J13" s="52">
        <f>_xlfn.IFNA(INDEX(Class!$G$3:$G$104,MATCH(_xlfn.CONCAT(J9,$B$13,J5,$J$28),Class!$E$3:$E$104,0)),0)*J10</f>
        <v>0</v>
      </c>
      <c r="K13" s="52">
        <f>_xlfn.IFNA(INDEX(Class!$G$3:$G$104,MATCH(_xlfn.CONCAT(K9,$B$13,K5,$J$28),Class!$E$3:$E$104,0)),0)*K10</f>
        <v>0</v>
      </c>
      <c r="L13" s="52">
        <f>_xlfn.IFNA(INDEX(Class!$G$3:$G$104,MATCH(_xlfn.CONCAT(L9,$B$13,L5,$J$28),Class!$E$3:$E$104,0)),0)*L10</f>
        <v>0</v>
      </c>
      <c r="M13" s="52">
        <f>_xlfn.IFNA(INDEX(Class!$G$3:$G$104,MATCH(_xlfn.CONCAT(M9,$B$13,M5,$J$28),Class!$E$3:$E$104,0)),0)*M10</f>
        <v>0</v>
      </c>
      <c r="N13" s="52">
        <f>_xlfn.IFNA(INDEX(Class!$G$3:$G$104,MATCH(_xlfn.CONCAT(N9,$B$13,N5,$J$28),Class!$E$3:$E$104,0)),0)*N10</f>
        <v>0</v>
      </c>
      <c r="O13" s="52">
        <f>_xlfn.IFNA(INDEX(Class!$G$3:$G$104,MATCH(_xlfn.CONCAT(O9,$B$13,O5,$J$28),Class!$E$3:$E$104,0)),0)*O10</f>
        <v>0</v>
      </c>
      <c r="P13" s="52">
        <f>_xlfn.IFNA(INDEX(Class!$G$3:$G$104,MATCH(_xlfn.CONCAT(P9,$B$13,P5,$J$28),Class!$E$3:$E$104,0)),0)*P10</f>
        <v>0</v>
      </c>
      <c r="Q13" s="52">
        <f>_xlfn.IFNA(INDEX(Class!$G$3:$G$104,MATCH(_xlfn.CONCAT(Q9,$B$13,Q5,$J$28),Class!$E$3:$E$104,0)),0)*Q10</f>
        <v>0</v>
      </c>
      <c r="R13" s="52">
        <f>_xlfn.IFNA(INDEX(Class!$G$3:$G$104,MATCH(_xlfn.CONCAT(R9,$B$13,R5,$J$28),Class!$E$3:$E$104,0)),0)*R10</f>
        <v>0</v>
      </c>
      <c r="S13" s="52">
        <f>_xlfn.IFNA(INDEX(Class!$G$3:$G$104,MATCH(_xlfn.CONCAT(S9,$B$13,S5,$J$28),Class!$E$3:$E$104,0)),0)*S10</f>
        <v>0</v>
      </c>
      <c r="T13" s="52">
        <f>_xlfn.IFNA(INDEX(Class!$G$3:$G$104,MATCH(_xlfn.CONCAT(T9,$B$13,T5,$J$28),Class!$E$3:$E$104,0)),0)*T10</f>
        <v>0</v>
      </c>
      <c r="U13" s="52">
        <f>_xlfn.IFNA(INDEX(Class!$G$3:$G$104,MATCH(_xlfn.CONCAT(U9,$B$13,U5,$J$28),Class!$E$3:$E$104,0)),0)*U10</f>
        <v>0</v>
      </c>
      <c r="V13" s="52">
        <f>_xlfn.IFNA(INDEX(Class!$G$3:$G$104,MATCH(_xlfn.CONCAT(V9,$B$13,V5,$J$28),Class!$E$3:$E$104,0)),0)*V10</f>
        <v>0</v>
      </c>
      <c r="W13" s="52">
        <f>_xlfn.IFNA(INDEX(Class!$G$3:$G$104,MATCH(_xlfn.CONCAT(W9,$B$13,W5,$J$28),Class!$E$3:$E$104,0)),0)*W10</f>
        <v>0</v>
      </c>
      <c r="X13" s="52">
        <f>_xlfn.IFNA(INDEX(Class!$G$3:$G$104,MATCH(_xlfn.CONCAT(X9,$B$13,X5,$J$28),Class!$E$3:$E$104,0)),0)*X10</f>
        <v>0</v>
      </c>
      <c r="Y13" s="52">
        <f>_xlfn.IFNA(INDEX(Class!$G$3:$G$104,MATCH(_xlfn.CONCAT(Y9,$B$13,Y5,$J$28),Class!$E$3:$E$104,0)),0)*Y10</f>
        <v>0</v>
      </c>
      <c r="Z13" s="52">
        <f>_xlfn.IFNA(INDEX(Class!$G$3:$G$104,MATCH(_xlfn.CONCAT(Z9,$B$13,Z5,$J$28),Class!$E$3:$E$104,0)),0)*Z10</f>
        <v>0</v>
      </c>
      <c r="AA13" s="52">
        <f>_xlfn.IFNA(INDEX(Class!$G$3:$G$104,MATCH(_xlfn.CONCAT(AA9,$B$13,AA5,$J$28),Class!$E$3:$E$104,0)),0)*AA10</f>
        <v>0</v>
      </c>
      <c r="AB13" s="52">
        <f>_xlfn.IFNA(INDEX(Class!$G$3:$G$104,MATCH(_xlfn.CONCAT(AB9,$B$13,AB5,$J$28),Class!$E$3:$E$104,0)),0)*AB10</f>
        <v>0</v>
      </c>
      <c r="AC13" s="52">
        <f>_xlfn.IFNA(INDEX(Class!$G$3:$G$104,MATCH(_xlfn.CONCAT(AC9,$B$13,AC5,$J$28),Class!$E$3:$E$104,0)),0)*AC10</f>
        <v>0</v>
      </c>
      <c r="AD13" s="52">
        <f>_xlfn.IFNA(INDEX(Class!$G$3:$G$104,MATCH(_xlfn.CONCAT(AD9,$B$13,AD5,$J$28),Class!$E$3:$E$104,0)),0)*AD10</f>
        <v>0</v>
      </c>
      <c r="AE13" s="52">
        <f>_xlfn.IFNA(INDEX(Class!$G$3:$G$104,MATCH(_xlfn.CONCAT(AE9,$B$13,AE5,$J$28),Class!$E$3:$E$104,0)),0)*AE10</f>
        <v>0</v>
      </c>
      <c r="AF13" s="52">
        <f>_xlfn.IFNA(INDEX(Class!$G$3:$G$104,MATCH(_xlfn.CONCAT(AF9,$B$13,AF5,$J$28),Class!$E$3:$E$104,0)),0)*AF10</f>
        <v>0</v>
      </c>
      <c r="AG13" s="52">
        <f>_xlfn.IFNA(INDEX(Class!$G$3:$G$104,MATCH(_xlfn.CONCAT(AG9,$B$13,AG5,$J$28),Class!$E$3:$E$104,0)),0)*AG10</f>
        <v>0</v>
      </c>
      <c r="AH13" s="52">
        <f>_xlfn.IFNA(INDEX(Class!$G$3:$G$104,MATCH(_xlfn.CONCAT(AH9,$B$13,AH5,$J$28),Class!$E$3:$E$104,0)),0)*AH10</f>
        <v>0</v>
      </c>
      <c r="AI13" s="52">
        <f>_xlfn.IFNA(INDEX(Class!$G$3:$G$104,MATCH(_xlfn.CONCAT(AI9,$B$13,AI5,$J$28),Class!$E$3:$E$104,0)),0)*AI10</f>
        <v>0</v>
      </c>
      <c r="AJ13" s="52">
        <f>_xlfn.IFNA(INDEX(Class!$G$3:$G$104,MATCH(_xlfn.CONCAT(AJ9,$B$13,AJ5,$J$28),Class!$E$3:$E$104,0)),0)*AJ10</f>
        <v>0</v>
      </c>
      <c r="AK13" s="52">
        <f>_xlfn.IFNA(INDEX(Class!$G$3:$G$104,MATCH(_xlfn.CONCAT(AK9,$B$13,AK5,$J$28),Class!$E$3:$E$104,0)),0)*AK10</f>
        <v>0</v>
      </c>
      <c r="AL13" s="52">
        <f>_xlfn.IFNA(INDEX(Class!$G$3:$G$104,MATCH(_xlfn.CONCAT(AL9,$B$13,AL5,$J$28),Class!$E$3:$E$104,0)),0)*AL10</f>
        <v>0</v>
      </c>
      <c r="AM13" s="52">
        <f>_xlfn.IFNA(INDEX(Class!$G$3:$G$104,MATCH(_xlfn.CONCAT(AM9,$B$13,AM5,$J$28),Class!$E$3:$E$104,0)),0)*AM10</f>
        <v>0</v>
      </c>
      <c r="AN13" s="52">
        <f>_xlfn.IFNA(INDEX(Class!$G$3:$G$104,MATCH(_xlfn.CONCAT(AN9,$B$13,AN5,$J$28),Class!$E$3:$E$104,0)),0)*AN10</f>
        <v>0</v>
      </c>
      <c r="AO13" s="52">
        <f>_xlfn.IFNA(INDEX(Class!$G$3:$G$104,MATCH(_xlfn.CONCAT(AO9,$B$13,AO5,$J$28),Class!$E$3:$E$104,0)),0)*AO10</f>
        <v>0</v>
      </c>
      <c r="AP13" s="52">
        <f>_xlfn.IFNA(INDEX(Class!$G$3:$G$104,MATCH(_xlfn.CONCAT(AP9,$B$13,AP5,$J$28),Class!$E$3:$E$104,0)),0)*AP10</f>
        <v>0</v>
      </c>
      <c r="AQ13" s="52">
        <f>_xlfn.IFNA(INDEX(Class!$G$3:$G$104,MATCH(_xlfn.CONCAT(AQ9,$B$13,AQ5,$J$28),Class!$E$3:$E$104,0)),0)*AQ10</f>
        <v>0</v>
      </c>
      <c r="AR13" s="52">
        <f>_xlfn.IFNA(INDEX(Class!$G$3:$G$104,MATCH(_xlfn.CONCAT(AR9,$B$13,AR5,$J$28),Class!$E$3:$E$104,0)),0)*AR10</f>
        <v>0</v>
      </c>
      <c r="AS13" s="52">
        <f>_xlfn.IFNA(INDEX(Class!$G$3:$G$104,MATCH(_xlfn.CONCAT(AS9,$B$13,AS5,$J$28),Class!$E$3:$E$104,0)),0)*AS10</f>
        <v>0</v>
      </c>
      <c r="AT13" s="52">
        <f>_xlfn.IFNA(INDEX(Class!$G$3:$G$104,MATCH(_xlfn.CONCAT(AT9,$B$13,AT5,$J$28),Class!$E$3:$E$104,0)),0)*AT10</f>
        <v>0</v>
      </c>
      <c r="AU13" s="52">
        <f>_xlfn.IFNA(INDEX(Class!$G$3:$G$104,MATCH(_xlfn.CONCAT(AU9,$B$13,AU5,$J$28),Class!$E$3:$E$104,0)),0)*AU10</f>
        <v>0</v>
      </c>
      <c r="AV13" s="52">
        <f>_xlfn.IFNA(INDEX(Class!$G$3:$G$104,MATCH(_xlfn.CONCAT(AV9,$B$13,AV5,$J$28),Class!$E$3:$E$104,0)),0)*AV10</f>
        <v>0</v>
      </c>
      <c r="AW13" s="52">
        <f>_xlfn.IFNA(INDEX(Class!$G$3:$G$104,MATCH(_xlfn.CONCAT(AW9,$B$13,AW5,$J$28),Class!$E$3:$E$104,0)),0)*AW10</f>
        <v>0</v>
      </c>
      <c r="AX13" s="52">
        <f>_xlfn.IFNA(INDEX(Class!$G$3:$G$104,MATCH(_xlfn.CONCAT(AX9,$B$13,AX5,$J$28),Class!$E$3:$E$104,0)),0)*AX10</f>
        <v>0</v>
      </c>
      <c r="AY13" s="52">
        <f>_xlfn.IFNA(INDEX(Class!$G$3:$G$104,MATCH(_xlfn.CONCAT(AY9,$B$13,AY5,$J$28),Class!$E$3:$E$104,0)),0)*AY10</f>
        <v>0</v>
      </c>
      <c r="AZ13" s="52">
        <f>_xlfn.IFNA(INDEX(Class!$G$3:$G$104,MATCH(_xlfn.CONCAT(AZ9,$B$13,AZ5,$J$28),Class!$E$3:$E$104,0)),0)*AZ10</f>
        <v>0</v>
      </c>
      <c r="BA13" s="52">
        <f>_xlfn.IFNA(INDEX(Class!$G$3:$G$104,MATCH(_xlfn.CONCAT(BA9,$B$13,BA5,$J$28),Class!$E$3:$E$104,0)),0)*BA10</f>
        <v>0</v>
      </c>
      <c r="BB13" s="52">
        <f>_xlfn.IFNA(INDEX(Class!$G$3:$G$104,MATCH(_xlfn.CONCAT(BB9,$B$13,BB5,$J$28),Class!$E$3:$E$104,0)),0)*BB10</f>
        <v>0</v>
      </c>
      <c r="BC13" s="52">
        <f>_xlfn.IFNA(INDEX(Class!$G$3:$G$104,MATCH(_xlfn.CONCAT(BC9,$B$13,BC5,$J$28),Class!$E$3:$E$104,0)),0)*BC10</f>
        <v>0</v>
      </c>
      <c r="BD13" s="52">
        <f>_xlfn.IFNA(INDEX(Class!$G$3:$G$104,MATCH(_xlfn.CONCAT(BD9,$B$13,BD5,$J$28),Class!$E$3:$E$104,0)),0)*BD10</f>
        <v>0</v>
      </c>
      <c r="BE13" s="52">
        <f>_xlfn.IFNA(INDEX(Class!$G$3:$G$104,MATCH(_xlfn.CONCAT(BE9,$B$13,BE5,$J$28),Class!$E$3:$E$104,0)),0)*BE10</f>
        <v>0</v>
      </c>
      <c r="BF13" s="52">
        <f>_xlfn.IFNA(INDEX(Class!$G$3:$G$104,MATCH(_xlfn.CONCAT(BF9,$B$13,BF5,$J$28),Class!$E$3:$E$104,0)),0)*BF10</f>
        <v>0</v>
      </c>
      <c r="BG13" s="52">
        <f>_xlfn.IFNA(INDEX(Class!$G$3:$G$104,MATCH(_xlfn.CONCAT(BG9,$B$13,BG5,$J$28),Class!$E$3:$E$104,0)),0)*BG10</f>
        <v>0</v>
      </c>
      <c r="BH13" s="52">
        <f>_xlfn.IFNA(INDEX(Class!$G$3:$G$104,MATCH(_xlfn.CONCAT(BH9,$B$13,BH5,$J$28),Class!$E$3:$E$104,0)),0)*BH10</f>
        <v>0</v>
      </c>
      <c r="BI13" s="52">
        <f>_xlfn.IFNA(INDEX(Class!$G$3:$G$104,MATCH(_xlfn.CONCAT(BI9,$B$13,BI5,$J$28),Class!$E$3:$E$104,0)),0)*BI10</f>
        <v>0</v>
      </c>
      <c r="BJ13" s="52">
        <f>_xlfn.IFNA(INDEX(Class!$G$3:$G$104,MATCH(_xlfn.CONCAT(BJ9,$B$13,BJ5,$J$28),Class!$E$3:$E$104,0)),0)*BJ10</f>
        <v>0</v>
      </c>
      <c r="BK13" s="52">
        <f>_xlfn.IFNA(INDEX(Class!$G$3:$G$104,MATCH(_xlfn.CONCAT(BK9,$B$13,BK5,$J$28),Class!$E$3:$E$104,0)),0)*BK10</f>
        <v>0</v>
      </c>
      <c r="BL13" s="52">
        <f>_xlfn.IFNA(INDEX(Class!$G$3:$G$104,MATCH(_xlfn.CONCAT(BL9,$B$13,BL5,$J$28),Class!$E$3:$E$104,0)),0)*BL10</f>
        <v>0</v>
      </c>
      <c r="BM13" s="52">
        <f>_xlfn.IFNA(INDEX(Class!$G$3:$G$104,MATCH(_xlfn.CONCAT(BM9,$B$13,BM5,$J$28),Class!$E$3:$E$104,0)),0)*BM10</f>
        <v>0</v>
      </c>
      <c r="BN13" s="52">
        <f>_xlfn.IFNA(INDEX(Class!$G$3:$G$104,MATCH(_xlfn.CONCAT(BN9,$B$13,BN5,$J$28),Class!$E$3:$E$104,0)),0)*BN10</f>
        <v>0</v>
      </c>
      <c r="BO13" s="52">
        <f>_xlfn.IFNA(INDEX(Class!$G$3:$G$104,MATCH(_xlfn.CONCAT(BO9,$B$13,BO5,$J$28),Class!$E$3:$E$104,0)),0)*BO10</f>
        <v>0</v>
      </c>
      <c r="BP13" s="52">
        <f>_xlfn.IFNA(INDEX(Class!$G$3:$G$104,MATCH(_xlfn.CONCAT(BP9,$B$13,BP5,$J$28),Class!$E$3:$E$104,0)),0)*BP10</f>
        <v>0</v>
      </c>
      <c r="BQ13" s="52">
        <f>_xlfn.IFNA(INDEX(Class!$G$3:$G$104,MATCH(_xlfn.CONCAT(BQ9,$B$13,BQ5,$J$28),Class!$E$3:$E$104,0)),0)*BQ10</f>
        <v>0</v>
      </c>
      <c r="BR13" s="52">
        <f>_xlfn.IFNA(INDEX(Class!$G$3:$G$104,MATCH(_xlfn.CONCAT(BR9,$B$13,BR5,$J$28),Class!$E$3:$E$104,0)),0)*BR10</f>
        <v>0</v>
      </c>
      <c r="BS13" s="52">
        <f>_xlfn.IFNA(INDEX(Class!$G$3:$G$104,MATCH(_xlfn.CONCAT(BS9,$B$13,BS5,$J$28),Class!$E$3:$E$104,0)),0)*BS10</f>
        <v>0</v>
      </c>
      <c r="BT13" s="52">
        <f>_xlfn.IFNA(INDEX(Class!$G$3:$G$104,MATCH(_xlfn.CONCAT(BT9,$B$13,BT5,$J$28),Class!$E$3:$E$104,0)),0)*BT10</f>
        <v>0</v>
      </c>
      <c r="BU13" s="52">
        <f>_xlfn.IFNA(INDEX(Class!$G$3:$G$104,MATCH(_xlfn.CONCAT(BU9,$B$13,BU5,$J$28),Class!$E$3:$E$104,0)),0)*BU10</f>
        <v>0</v>
      </c>
      <c r="BV13" s="52">
        <f>_xlfn.IFNA(INDEX(Class!$G$3:$G$104,MATCH(_xlfn.CONCAT(BV9,$B$13,BV5,$J$28),Class!$E$3:$E$104,0)),0)*BV10</f>
        <v>0</v>
      </c>
      <c r="BW13" s="52">
        <f>_xlfn.IFNA(INDEX(Class!$G$3:$G$104,MATCH(_xlfn.CONCAT(BW9,$B$13,BW5,$J$28),Class!$E$3:$E$104,0)),0)*BW10</f>
        <v>0</v>
      </c>
      <c r="BX13" s="52">
        <f>_xlfn.IFNA(INDEX(Class!$G$3:$G$104,MATCH(_xlfn.CONCAT(BX9,$B$13,BX5,$J$28),Class!$E$3:$E$104,0)),0)*BX10</f>
        <v>0</v>
      </c>
      <c r="BY13" s="52">
        <f>_xlfn.IFNA(INDEX(Class!$G$3:$G$104,MATCH(_xlfn.CONCAT(BY9,$B$13,BY5,$J$28),Class!$E$3:$E$104,0)),0)*BY10</f>
        <v>0</v>
      </c>
      <c r="BZ13" s="52">
        <f>_xlfn.IFNA(INDEX(Class!$G$3:$G$104,MATCH(_xlfn.CONCAT(BZ9,$B$13,BZ5,$J$28),Class!$E$3:$E$104,0)),0)*BZ10</f>
        <v>0</v>
      </c>
      <c r="CA13" s="52">
        <f>_xlfn.IFNA(INDEX(Class!$G$3:$G$104,MATCH(_xlfn.CONCAT(CA9,$B$13,CA5,$J$28),Class!$E$3:$E$104,0)),0)*CA10</f>
        <v>0</v>
      </c>
      <c r="CB13" s="52">
        <f>_xlfn.IFNA(INDEX(Class!$G$3:$G$104,MATCH(_xlfn.CONCAT(CB9,$B$13,CB5,$J$28),Class!$E$3:$E$104,0)),0)*CB10</f>
        <v>0</v>
      </c>
      <c r="CC13" s="52">
        <f>_xlfn.IFNA(INDEX(Class!$G$3:$G$104,MATCH(_xlfn.CONCAT(CC9,$B$13,CC5,$J$28),Class!$E$3:$E$104,0)),0)*CC10</f>
        <v>0</v>
      </c>
      <c r="CD13" s="52">
        <f>_xlfn.IFNA(INDEX(Class!$G$3:$G$104,MATCH(_xlfn.CONCAT(CD9,$B$13,CD5,$J$28),Class!$E$3:$E$104,0)),0)*CD10</f>
        <v>0</v>
      </c>
      <c r="CE13" s="52">
        <f>_xlfn.IFNA(INDEX(Class!$G$3:$G$104,MATCH(_xlfn.CONCAT(CE9,$B$13,CE5,$J$28),Class!$E$3:$E$104,0)),0)*CE10</f>
        <v>0</v>
      </c>
      <c r="CF13" s="52">
        <f>_xlfn.IFNA(INDEX(Class!$G$3:$G$104,MATCH(_xlfn.CONCAT(CF9,$B$13,CF5,$J$28),Class!$E$3:$E$104,0)),0)*CF10</f>
        <v>0</v>
      </c>
      <c r="CG13" s="52">
        <f>_xlfn.IFNA(INDEX(Class!$G$3:$G$104,MATCH(_xlfn.CONCAT(CG9,$B$13,CG5,$J$28),Class!$E$3:$E$104,0)),0)*CG10</f>
        <v>0</v>
      </c>
      <c r="CH13" s="52">
        <f>_xlfn.IFNA(INDEX(Class!$G$3:$G$104,MATCH(_xlfn.CONCAT(CH9,$B$13,CH5,$J$28),Class!$E$3:$E$104,0)),0)*CH10</f>
        <v>0</v>
      </c>
      <c r="CI13" s="52">
        <f>_xlfn.IFNA(INDEX(Class!$G$3:$G$104,MATCH(_xlfn.CONCAT(CI9,$B$13,CI5,$J$28),Class!$E$3:$E$104,0)),0)*CI10</f>
        <v>0</v>
      </c>
      <c r="CJ13" s="52">
        <f>_xlfn.IFNA(INDEX(Class!$G$3:$G$104,MATCH(_xlfn.CONCAT(CJ9,$B$13,CJ5,$J$28),Class!$E$3:$E$104,0)),0)*CJ10</f>
        <v>0</v>
      </c>
      <c r="CK13" s="52">
        <f>_xlfn.IFNA(INDEX(Class!$G$3:$G$104,MATCH(_xlfn.CONCAT(CK9,$B$13,CK5,$J$28),Class!$E$3:$E$104,0)),0)*CK10</f>
        <v>0</v>
      </c>
      <c r="CL13" s="52">
        <f>_xlfn.IFNA(INDEX(Class!$G$3:$G$104,MATCH(_xlfn.CONCAT(CL9,$B$13,CL5,$J$28),Class!$E$3:$E$104,0)),0)*CL10</f>
        <v>0</v>
      </c>
      <c r="CM13" s="52">
        <f>_xlfn.IFNA(INDEX(Class!$G$3:$G$104,MATCH(_xlfn.CONCAT(CM9,$B$13,CM5,$J$28),Class!$E$3:$E$104,0)),0)*CM10</f>
        <v>0</v>
      </c>
      <c r="CN13" s="52">
        <f>_xlfn.IFNA(INDEX(Class!$G$3:$G$104,MATCH(_xlfn.CONCAT(CN9,$B$13,CN5,$J$28),Class!$E$3:$E$104,0)),0)*CN10</f>
        <v>0</v>
      </c>
      <c r="CO13" s="52">
        <f>_xlfn.IFNA(INDEX(Class!$G$3:$G$104,MATCH(_xlfn.CONCAT(CO9,$B$13,CO5,$J$28),Class!$E$3:$E$104,0)),0)*CO10</f>
        <v>0</v>
      </c>
      <c r="CP13" s="52">
        <f>_xlfn.IFNA(INDEX(Class!$G$3:$G$104,MATCH(_xlfn.CONCAT(CP9,$B$13,CP5,$J$28),Class!$E$3:$E$104,0)),0)*CP10</f>
        <v>0</v>
      </c>
      <c r="CQ13" s="52">
        <f>_xlfn.IFNA(INDEX(Class!$G$3:$G$104,MATCH(_xlfn.CONCAT(CQ9,$B$13,CQ5,$J$28),Class!$E$3:$E$104,0)),0)*CQ10</f>
        <v>0</v>
      </c>
      <c r="CR13" s="52">
        <f>_xlfn.IFNA(INDEX(Class!$G$3:$G$104,MATCH(_xlfn.CONCAT(CR9,$B$13,CR5,$J$28),Class!$E$3:$E$104,0)),0)*CR10</f>
        <v>0</v>
      </c>
      <c r="CS13" s="52">
        <f>_xlfn.IFNA(INDEX(Class!$G$3:$G$104,MATCH(_xlfn.CONCAT(CS9,$B$13,CS5,$J$28),Class!$E$3:$E$104,0)),0)*CS10</f>
        <v>0</v>
      </c>
      <c r="CT13" s="52">
        <f>_xlfn.IFNA(INDEX(Class!$G$3:$G$104,MATCH(_xlfn.CONCAT(CT9,$B$13,CT5,$J$28),Class!$E$3:$E$104,0)),0)*CT10</f>
        <v>0</v>
      </c>
      <c r="CU13" s="52">
        <f>_xlfn.IFNA(INDEX(Class!$G$3:$G$104,MATCH(_xlfn.CONCAT(CU9,$B$13,CU5,$J$28),Class!$E$3:$E$104,0)),0)*CU10</f>
        <v>0</v>
      </c>
      <c r="CV13" s="52">
        <f>_xlfn.IFNA(INDEX(Class!$G$3:$G$104,MATCH(_xlfn.CONCAT(CV9,$B$13,CV5,$J$28),Class!$E$3:$E$104,0)),0)*CV10</f>
        <v>0</v>
      </c>
      <c r="CW13" s="52">
        <f>_xlfn.IFNA(INDEX(Class!$G$3:$G$104,MATCH(_xlfn.CONCAT(CW9,$B$13,CW5,$J$28),Class!$E$3:$E$104,0)),0)*CW10</f>
        <v>0</v>
      </c>
      <c r="CX13" s="52">
        <f>_xlfn.IFNA(INDEX(Class!$G$3:$G$104,MATCH(_xlfn.CONCAT(CX9,$B$13,CX5,$J$28),Class!$E$3:$E$104,0)),0)*CX10</f>
        <v>0</v>
      </c>
      <c r="CY13" s="52">
        <f>_xlfn.IFNA(INDEX(Class!$G$3:$G$104,MATCH(_xlfn.CONCAT(CY9,$B$13,CY5,$J$28),Class!$E$3:$E$104,0)),0)*CY10</f>
        <v>0</v>
      </c>
      <c r="CZ13" s="52">
        <f>_xlfn.IFNA(INDEX(Class!$G$3:$G$104,MATCH(_xlfn.CONCAT(CZ9,$B$13,CZ5,$J$28),Class!$E$3:$E$104,0)),0)*CZ10</f>
        <v>0</v>
      </c>
      <c r="DA13" s="52">
        <f>_xlfn.IFNA(INDEX(Class!$G$3:$G$104,MATCH(_xlfn.CONCAT(DA9,$B$13,DA5,$J$28),Class!$E$3:$E$104,0)),0)*DA10</f>
        <v>0</v>
      </c>
      <c r="DB13" s="52">
        <f>_xlfn.IFNA(INDEX(Class!$G$3:$G$104,MATCH(_xlfn.CONCAT(DB9,$B$13,DB5,$J$28),Class!$E$3:$E$104,0)),0)*DB10</f>
        <v>0</v>
      </c>
      <c r="DC13" s="52">
        <f>_xlfn.IFNA(INDEX(Class!$G$3:$G$104,MATCH(_xlfn.CONCAT(DC9,$B$13,DC5,$J$28),Class!$E$3:$E$104,0)),0)*DC10</f>
        <v>0</v>
      </c>
      <c r="DD13" s="52">
        <f>_xlfn.IFNA(INDEX(Class!$G$3:$G$104,MATCH(_xlfn.CONCAT(DD9,$B$13,DD5,$J$28),Class!$E$3:$E$104,0)),0)*DD10</f>
        <v>0</v>
      </c>
      <c r="DE13" s="52">
        <f>_xlfn.IFNA(INDEX(Class!$G$3:$G$104,MATCH(_xlfn.CONCAT(DE9,$B$13,DE5,$J$28),Class!$E$3:$E$104,0)),0)*DE10</f>
        <v>0</v>
      </c>
      <c r="DF13" s="52">
        <f>_xlfn.IFNA(INDEX(Class!$G$3:$G$104,MATCH(_xlfn.CONCAT(DF9,$B$13,DF5,$J$28),Class!$E$3:$E$104,0)),0)*DF10</f>
        <v>0</v>
      </c>
      <c r="DG13" s="52">
        <f>_xlfn.IFNA(INDEX(Class!$G$3:$G$104,MATCH(_xlfn.CONCAT(DG9,$B$13,DG5,$J$28),Class!$E$3:$E$104,0)),0)*DG10</f>
        <v>0</v>
      </c>
      <c r="DH13" s="52">
        <f>_xlfn.IFNA(INDEX(Class!$G$3:$G$104,MATCH(_xlfn.CONCAT(DH9,$B$13,DH5,$J$28),Class!$E$3:$E$104,0)),0)*DH10</f>
        <v>0</v>
      </c>
      <c r="DI13" s="52">
        <f>_xlfn.IFNA(INDEX(Class!$G$3:$G$104,MATCH(_xlfn.CONCAT(DI9,$B$13,DI5,$J$28),Class!$E$3:$E$104,0)),0)*DI10</f>
        <v>0</v>
      </c>
      <c r="DJ13" s="52">
        <f>_xlfn.IFNA(INDEX(Class!$G$3:$G$104,MATCH(_xlfn.CONCAT(DJ9,$B$13,DJ5,$J$28),Class!$E$3:$E$104,0)),0)*DJ10</f>
        <v>0</v>
      </c>
      <c r="DK13" s="52">
        <f>_xlfn.IFNA(INDEX(Class!$G$3:$G$104,MATCH(_xlfn.CONCAT(DK9,$B$13,DK5,$J$28),Class!$E$3:$E$104,0)),0)*DK10</f>
        <v>0</v>
      </c>
      <c r="DL13" s="52">
        <f>_xlfn.IFNA(INDEX(Class!$G$3:$G$104,MATCH(_xlfn.CONCAT(DL9,$B$13,DL5,$J$28),Class!$E$3:$E$104,0)),0)*DL10</f>
        <v>0</v>
      </c>
      <c r="DM13" s="52">
        <f>_xlfn.IFNA(INDEX(Class!$G$3:$G$104,MATCH(_xlfn.CONCAT(DM9,$B$13,DM5,$J$28),Class!$E$3:$E$104,0)),0)*DM10</f>
        <v>0</v>
      </c>
      <c r="DN13" s="52">
        <f>_xlfn.IFNA(INDEX(Class!$G$3:$G$104,MATCH(_xlfn.CONCAT(DN9,$B$13,DN5,$J$28),Class!$E$3:$E$104,0)),0)*DN10</f>
        <v>0</v>
      </c>
      <c r="DO13" s="52">
        <f>_xlfn.IFNA(INDEX(Class!$G$3:$G$104,MATCH(_xlfn.CONCAT(DO9,$B$13,DO5,$J$28),Class!$E$3:$E$104,0)),0)*DO10</f>
        <v>0</v>
      </c>
      <c r="DP13" s="52">
        <f>_xlfn.IFNA(INDEX(Class!$G$3:$G$104,MATCH(_xlfn.CONCAT(DP9,$B$13,DP5,$J$28),Class!$E$3:$E$104,0)),0)*DP10</f>
        <v>0</v>
      </c>
      <c r="DQ13" s="52">
        <f>_xlfn.IFNA(INDEX(Class!$G$3:$G$104,MATCH(_xlfn.CONCAT(DQ9,$B$13,DQ5,$J$28),Class!$E$3:$E$104,0)),0)*DQ10</f>
        <v>0</v>
      </c>
      <c r="DR13" s="52">
        <f>_xlfn.IFNA(INDEX(Class!$G$3:$G$104,MATCH(_xlfn.CONCAT(DR9,$B$13,DR5,$J$28),Class!$E$3:$E$104,0)),0)*DR10</f>
        <v>0</v>
      </c>
      <c r="DS13" s="52">
        <f>_xlfn.IFNA(INDEX(Class!$G$3:$G$104,MATCH(_xlfn.CONCAT(DS9,$B$13,DS5,$J$28),Class!$E$3:$E$104,0)),0)*DS10</f>
        <v>0</v>
      </c>
      <c r="DT13" s="52">
        <f>_xlfn.IFNA(INDEX(Class!$G$3:$G$104,MATCH(_xlfn.CONCAT(DT9,$B$13,DT5,$J$28),Class!$E$3:$E$104,0)),0)*DT10</f>
        <v>0</v>
      </c>
      <c r="DU13" s="52">
        <f>_xlfn.IFNA(INDEX(Class!$G$3:$G$104,MATCH(_xlfn.CONCAT(DU9,$B$13,DU5,$J$28),Class!$E$3:$E$104,0)),0)*DU10</f>
        <v>0</v>
      </c>
      <c r="DV13" s="52">
        <f>_xlfn.IFNA(INDEX(Class!$G$3:$G$104,MATCH(_xlfn.CONCAT(DV9,$B$13,DV5,$J$28),Class!$E$3:$E$104,0)),0)*DV10</f>
        <v>0</v>
      </c>
      <c r="DW13" s="52">
        <f>_xlfn.IFNA(INDEX(Class!$G$3:$G$104,MATCH(_xlfn.CONCAT(DW9,$B$13,DW5,$J$28),Class!$E$3:$E$104,0)),0)*DW10</f>
        <v>0</v>
      </c>
      <c r="DX13" s="52">
        <f>_xlfn.IFNA(INDEX(Class!$G$3:$G$104,MATCH(_xlfn.CONCAT(DX9,$B$13,DX5,$J$28),Class!$E$3:$E$104,0)),0)*DX10</f>
        <v>0</v>
      </c>
      <c r="DY13" s="52">
        <f>_xlfn.IFNA(INDEX(Class!$G$3:$G$104,MATCH(_xlfn.CONCAT(DY9,$B$13,DY5,$J$28),Class!$E$3:$E$104,0)),0)*DY10</f>
        <v>0</v>
      </c>
      <c r="DZ13" s="52">
        <f>_xlfn.IFNA(INDEX(Class!$G$3:$G$104,MATCH(_xlfn.CONCAT(DZ9,$B$13,DZ5,$J$28),Class!$E$3:$E$104,0)),0)*DZ10</f>
        <v>0</v>
      </c>
      <c r="EA13" s="52">
        <f>_xlfn.IFNA(INDEX(Class!$G$3:$G$104,MATCH(_xlfn.CONCAT(EA9,$B$13,EA5,$J$28),Class!$E$3:$E$104,0)),0)*EA10</f>
        <v>0</v>
      </c>
      <c r="EB13" s="52">
        <f>_xlfn.IFNA(INDEX(Class!$G$3:$G$104,MATCH(_xlfn.CONCAT(EB9,$B$13,EB5,$J$28),Class!$E$3:$E$104,0)),0)*EB10</f>
        <v>0</v>
      </c>
      <c r="EC13" s="52">
        <f>_xlfn.IFNA(INDEX(Class!$G$3:$G$104,MATCH(_xlfn.CONCAT(EC9,$B$13,EC5,$J$28),Class!$E$3:$E$104,0)),0)*EC10</f>
        <v>0</v>
      </c>
      <c r="ED13" s="52">
        <f>_xlfn.IFNA(INDEX(Class!$G$3:$G$104,MATCH(_xlfn.CONCAT(ED9,$B$13,ED5,$J$28),Class!$E$3:$E$104,0)),0)*ED10</f>
        <v>0</v>
      </c>
      <c r="EE13" s="52">
        <f>_xlfn.IFNA(INDEX(Class!$G$3:$G$104,MATCH(_xlfn.CONCAT(EE9,$B$13,EE5,$J$28),Class!$E$3:$E$104,0)),0)*EE10</f>
        <v>0</v>
      </c>
      <c r="EF13" s="52">
        <f>_xlfn.IFNA(INDEX(Class!$G$3:$G$104,MATCH(_xlfn.CONCAT(EF9,$B$13,EF5,$J$28),Class!$E$3:$E$104,0)),0)*EF10</f>
        <v>0</v>
      </c>
      <c r="EG13" s="52">
        <f>_xlfn.IFNA(INDEX(Class!$G$3:$G$104,MATCH(_xlfn.CONCAT(EG9,$B$13,EG5,$J$28),Class!$E$3:$E$104,0)),0)*EG10</f>
        <v>0</v>
      </c>
      <c r="EH13" s="52">
        <f>_xlfn.IFNA(INDEX(Class!$G$3:$G$104,MATCH(_xlfn.CONCAT(EH9,$B$13,EH5,$J$28),Class!$E$3:$E$104,0)),0)*EH10</f>
        <v>0</v>
      </c>
      <c r="EI13" s="52">
        <f>_xlfn.IFNA(INDEX(Class!$G$3:$G$104,MATCH(_xlfn.CONCAT(EI9,$B$13,EI5,$J$28),Class!$E$3:$E$104,0)),0)*EI10</f>
        <v>0</v>
      </c>
      <c r="EJ13" s="52">
        <f>_xlfn.IFNA(INDEX(Class!$G$3:$G$104,MATCH(_xlfn.CONCAT(EJ9,$B$13,EJ5,$J$28),Class!$E$3:$E$104,0)),0)*EJ10</f>
        <v>0</v>
      </c>
      <c r="EK13" s="52">
        <f>_xlfn.IFNA(INDEX(Class!$G$3:$G$104,MATCH(_xlfn.CONCAT(EK9,$B$13,EK5,$J$28),Class!$E$3:$E$104,0)),0)*EK10</f>
        <v>0</v>
      </c>
      <c r="EL13" s="52">
        <f>_xlfn.IFNA(INDEX(Class!$G$3:$G$104,MATCH(_xlfn.CONCAT(EL9,$B$13,EL5,$J$28),Class!$E$3:$E$104,0)),0)*EL10</f>
        <v>0</v>
      </c>
      <c r="EM13" s="52">
        <f>_xlfn.IFNA(INDEX(Class!$G$3:$G$104,MATCH(_xlfn.CONCAT(EM9,$B$13,EM5,$J$28),Class!$E$3:$E$104,0)),0)*EM10</f>
        <v>0</v>
      </c>
      <c r="EN13" s="52">
        <f>_xlfn.IFNA(INDEX(Class!$G$3:$G$104,MATCH(_xlfn.CONCAT(EN9,$B$13,EN5,$J$28),Class!$E$3:$E$104,0)),0)*EN10</f>
        <v>0</v>
      </c>
      <c r="EO13" s="52">
        <f>_xlfn.IFNA(INDEX(Class!$G$3:$G$104,MATCH(_xlfn.CONCAT(EO9,$B$13,EO5,$J$28),Class!$E$3:$E$104,0)),0)*EO10</f>
        <v>0</v>
      </c>
      <c r="EP13" s="52">
        <f>_xlfn.IFNA(INDEX(Class!$G$3:$G$104,MATCH(_xlfn.CONCAT(EP9,$B$13,EP5,$J$28),Class!$E$3:$E$104,0)),0)*EP10</f>
        <v>0</v>
      </c>
      <c r="EQ13" s="52">
        <f>_xlfn.IFNA(INDEX(Class!$G$3:$G$104,MATCH(_xlfn.CONCAT(EQ9,$B$13,EQ5,$J$28),Class!$E$3:$E$104,0)),0)*EQ10</f>
        <v>0</v>
      </c>
      <c r="ER13" s="52">
        <f>_xlfn.IFNA(INDEX(Class!$G$3:$G$104,MATCH(_xlfn.CONCAT(ER9,$B$13,ER5,$J$28),Class!$E$3:$E$104,0)),0)*ER10</f>
        <v>0</v>
      </c>
      <c r="ES13" s="52">
        <f>_xlfn.IFNA(INDEX(Class!$G$3:$G$104,MATCH(_xlfn.CONCAT(ES9,$B$13,ES5,$J$28),Class!$E$3:$E$104,0)),0)*ES10</f>
        <v>0</v>
      </c>
      <c r="ET13" s="52">
        <f>_xlfn.IFNA(INDEX(Class!$G$3:$G$104,MATCH(_xlfn.CONCAT(ET9,$B$13,ET5,$J$28),Class!$E$3:$E$104,0)),0)*ET10</f>
        <v>0</v>
      </c>
      <c r="EU13" s="52">
        <f>_xlfn.IFNA(INDEX(Class!$G$3:$G$104,MATCH(_xlfn.CONCAT(EU9,$B$13,EU5,$J$28),Class!$E$3:$E$104,0)),0)*EU10</f>
        <v>0</v>
      </c>
      <c r="EV13" s="52">
        <f>_xlfn.IFNA(INDEX(Class!$G$3:$G$104,MATCH(_xlfn.CONCAT(EV9,$B$13,EV5,$J$28),Class!$E$3:$E$104,0)),0)*EV10</f>
        <v>0</v>
      </c>
      <c r="EW13" s="52">
        <f>_xlfn.IFNA(INDEX(Class!$G$3:$G$104,MATCH(_xlfn.CONCAT(EW9,$B$13,EW5,$J$28),Class!$E$3:$E$104,0)),0)*EW10</f>
        <v>0</v>
      </c>
      <c r="EX13" s="52">
        <f>_xlfn.IFNA(INDEX(Class!$G$3:$G$104,MATCH(_xlfn.CONCAT(EX9,$B$13,EX5,$J$28),Class!$E$3:$E$104,0)),0)*EX10</f>
        <v>0</v>
      </c>
      <c r="EY13" s="52">
        <f>_xlfn.IFNA(INDEX(Class!$G$3:$G$104,MATCH(_xlfn.CONCAT(EY9,$B$13,EY5,$J$28),Class!$E$3:$E$104,0)),0)*EY10</f>
        <v>0</v>
      </c>
      <c r="EZ13" s="52">
        <f>_xlfn.IFNA(INDEX(Class!$G$3:$G$104,MATCH(_xlfn.CONCAT(EZ9,$B$13,EZ5,$J$28),Class!$E$3:$E$104,0)),0)*EZ10</f>
        <v>0</v>
      </c>
      <c r="FA13" s="52">
        <f>_xlfn.IFNA(INDEX(Class!$G$3:$G$104,MATCH(_xlfn.CONCAT(FA9,$B$13,FA5,$J$28),Class!$E$3:$E$104,0)),0)*FA10</f>
        <v>0</v>
      </c>
      <c r="FB13" s="52">
        <f>_xlfn.IFNA(INDEX(Class!$G$3:$G$104,MATCH(_xlfn.CONCAT(FB9,$B$13,FB5,$J$28),Class!$E$3:$E$104,0)),0)*FB10</f>
        <v>0</v>
      </c>
      <c r="FC13" s="52">
        <f>_xlfn.IFNA(INDEX(Class!$G$3:$G$104,MATCH(_xlfn.CONCAT(FC9,$B$13,FC5,$J$28),Class!$E$3:$E$104,0)),0)*FC10</f>
        <v>0</v>
      </c>
      <c r="FD13" s="52">
        <f>_xlfn.IFNA(INDEX(Class!$G$3:$G$104,MATCH(_xlfn.CONCAT(FD9,$B$13,FD5,$J$28),Class!$E$3:$E$104,0)),0)*FD10</f>
        <v>0</v>
      </c>
      <c r="FE13" s="52">
        <f>_xlfn.IFNA(INDEX(Class!$G$3:$G$104,MATCH(_xlfn.CONCAT(FE9,$B$13,FE5,$J$28),Class!$E$3:$E$104,0)),0)*FE10</f>
        <v>0</v>
      </c>
      <c r="FF13" s="52">
        <f>_xlfn.IFNA(INDEX(Class!$G$3:$G$104,MATCH(_xlfn.CONCAT(FF9,$B$13,FF5,$J$28),Class!$E$3:$E$104,0)),0)*FF10</f>
        <v>0</v>
      </c>
      <c r="FG13" s="52">
        <f>_xlfn.IFNA(INDEX(Class!$G$3:$G$104,MATCH(_xlfn.CONCAT(FG9,$B$13,FG5,$J$28),Class!$E$3:$E$104,0)),0)*FG10</f>
        <v>0</v>
      </c>
      <c r="FH13" s="52">
        <f>_xlfn.IFNA(INDEX(Class!$G$3:$G$104,MATCH(_xlfn.CONCAT(FH9,$B$13,FH5,$J$28),Class!$E$3:$E$104,0)),0)*FH10</f>
        <v>0</v>
      </c>
      <c r="FI13" s="52">
        <f>_xlfn.IFNA(INDEX(Class!$G$3:$G$104,MATCH(_xlfn.CONCAT(FI9,$B$13,FI5,$J$28),Class!$E$3:$E$104,0)),0)*FI10</f>
        <v>0</v>
      </c>
      <c r="FJ13" s="52">
        <f>_xlfn.IFNA(INDEX(Class!$G$3:$G$104,MATCH(_xlfn.CONCAT(FJ9,$B$13,FJ5,$J$28),Class!$E$3:$E$104,0)),0)*FJ10</f>
        <v>0</v>
      </c>
      <c r="FK13" s="52">
        <f>_xlfn.IFNA(INDEX(Class!$G$3:$G$104,MATCH(_xlfn.CONCAT(FK9,$B$13,FK5,$J$28),Class!$E$3:$E$104,0)),0)*FK10</f>
        <v>0</v>
      </c>
      <c r="FL13" s="52">
        <f>_xlfn.IFNA(INDEX(Class!$G$3:$G$104,MATCH(_xlfn.CONCAT(FL9,$B$13,FL5,$J$28),Class!$E$3:$E$104,0)),0)*FL10</f>
        <v>0</v>
      </c>
      <c r="FM13" s="52">
        <f>_xlfn.IFNA(INDEX(Class!$G$3:$G$104,MATCH(_xlfn.CONCAT(FM9,$B$13,FM5,$J$28),Class!$E$3:$E$104,0)),0)*FM10</f>
        <v>0</v>
      </c>
      <c r="FN13" s="52">
        <f>_xlfn.IFNA(INDEX(Class!$G$3:$G$104,MATCH(_xlfn.CONCAT(FN9,$B$13,FN5,$J$28),Class!$E$3:$E$104,0)),0)*FN10</f>
        <v>0</v>
      </c>
      <c r="FO13" s="52">
        <f>_xlfn.IFNA(INDEX(Class!$G$3:$G$104,MATCH(_xlfn.CONCAT(FO9,$B$13,FO5,$J$28),Class!$E$3:$E$104,0)),0)*FO10</f>
        <v>0</v>
      </c>
      <c r="FP13" s="52">
        <f>_xlfn.IFNA(INDEX(Class!$G$3:$G$104,MATCH(_xlfn.CONCAT(FP9,$B$13,FP5,$J$28),Class!$E$3:$E$104,0)),0)*FP10</f>
        <v>0</v>
      </c>
      <c r="FQ13" s="52">
        <f>_xlfn.IFNA(INDEX(Class!$G$3:$G$104,MATCH(_xlfn.CONCAT(FQ9,$B$13,FQ5,$J$28),Class!$E$3:$E$104,0)),0)*FQ10</f>
        <v>0</v>
      </c>
      <c r="FR13" s="52">
        <f>_xlfn.IFNA(INDEX(Class!$G$3:$G$104,MATCH(_xlfn.CONCAT(FR9,$B$13,FR5,$J$28),Class!$E$3:$E$104,0)),0)*FR10</f>
        <v>0</v>
      </c>
      <c r="FS13" s="52">
        <f>_xlfn.IFNA(INDEX(Class!$G$3:$G$104,MATCH(_xlfn.CONCAT(FS9,$B$13,FS5,$J$28),Class!$E$3:$E$104,0)),0)*FS10</f>
        <v>0</v>
      </c>
      <c r="FT13" s="52">
        <f>_xlfn.IFNA(INDEX(Class!$G$3:$G$104,MATCH(_xlfn.CONCAT(FT9,$B$13,FT5,$J$28),Class!$E$3:$E$104,0)),0)*FT10</f>
        <v>0</v>
      </c>
      <c r="FU13" s="52">
        <f>_xlfn.IFNA(INDEX(Class!$G$3:$G$104,MATCH(_xlfn.CONCAT(FU9,$B$13,FU5,$J$28),Class!$E$3:$E$104,0)),0)*FU10</f>
        <v>0</v>
      </c>
      <c r="FV13" s="52">
        <f>_xlfn.IFNA(INDEX(Class!$G$3:$G$104,MATCH(_xlfn.CONCAT(FV9,$B$13,FV5,$J$28),Class!$E$3:$E$104,0)),0)*FV10</f>
        <v>0</v>
      </c>
      <c r="FW13" s="52">
        <f>_xlfn.IFNA(INDEX(Class!$G$3:$G$104,MATCH(_xlfn.CONCAT(FW9,$B$13,FW5,$J$28),Class!$E$3:$E$104,0)),0)*FW10</f>
        <v>0</v>
      </c>
      <c r="FX13" s="52">
        <f>_xlfn.IFNA(INDEX(Class!$G$3:$G$104,MATCH(_xlfn.CONCAT(FX9,$B$13,FX5,$J$28),Class!$E$3:$E$104,0)),0)*FX10</f>
        <v>0</v>
      </c>
      <c r="FY13" s="52">
        <f>_xlfn.IFNA(INDEX(Class!$G$3:$G$104,MATCH(_xlfn.CONCAT(FY9,$B$13,FY5,$J$28),Class!$E$3:$E$104,0)),0)*FY10</f>
        <v>0</v>
      </c>
      <c r="FZ13" s="52">
        <f>_xlfn.IFNA(INDEX(Class!$G$3:$G$104,MATCH(_xlfn.CONCAT(FZ9,$B$13,FZ5,$J$28),Class!$E$3:$E$104,0)),0)*FZ10</f>
        <v>0</v>
      </c>
      <c r="GA13" s="52">
        <f>_xlfn.IFNA(INDEX(Class!$G$3:$G$104,MATCH(_xlfn.CONCAT(GA9,$B$13,GA5,$J$28),Class!$E$3:$E$104,0)),0)*GA10</f>
        <v>0</v>
      </c>
      <c r="GB13" s="52">
        <f>_xlfn.IFNA(INDEX(Class!$G$3:$G$104,MATCH(_xlfn.CONCAT(GB9,$B$13,GB5,$J$28),Class!$E$3:$E$104,0)),0)*GB10</f>
        <v>0</v>
      </c>
      <c r="GC13" s="52">
        <f>_xlfn.IFNA(INDEX(Class!$G$3:$G$104,MATCH(_xlfn.CONCAT(GC9,$B$13,GC5,$J$28),Class!$E$3:$E$104,0)),0)*GC10</f>
        <v>0</v>
      </c>
      <c r="GD13" s="52">
        <f>_xlfn.IFNA(INDEX(Class!$G$3:$G$104,MATCH(_xlfn.CONCAT(GD9,$B$13,GD5,$J$28),Class!$E$3:$E$104,0)),0)*GD10</f>
        <v>0</v>
      </c>
      <c r="GE13" s="52">
        <f>_xlfn.IFNA(INDEX(Class!$G$3:$G$104,MATCH(_xlfn.CONCAT(GE9,$B$13,GE5,$J$28),Class!$E$3:$E$104,0)),0)*GE10</f>
        <v>0</v>
      </c>
      <c r="GF13" s="52">
        <f>_xlfn.IFNA(INDEX(Class!$G$3:$G$104,MATCH(_xlfn.CONCAT(GF9,$B$13,GF5,$J$28),Class!$E$3:$E$104,0)),0)*GF10</f>
        <v>0</v>
      </c>
      <c r="GG13" s="52">
        <f>_xlfn.IFNA(INDEX(Class!$G$3:$G$104,MATCH(_xlfn.CONCAT(GG9,$B$13,GG5,$J$28),Class!$E$3:$E$104,0)),0)*GG10</f>
        <v>0</v>
      </c>
      <c r="GH13" s="52">
        <f>_xlfn.IFNA(INDEX(Class!$G$3:$G$104,MATCH(_xlfn.CONCAT(GH9,$B$13,GH5,$J$28),Class!$E$3:$E$104,0)),0)*GH10</f>
        <v>0</v>
      </c>
      <c r="GI13" s="52">
        <f>_xlfn.IFNA(INDEX(Class!$G$3:$G$104,MATCH(_xlfn.CONCAT(GI9,$B$13,GI5,$J$28),Class!$E$3:$E$104,0)),0)*GI10</f>
        <v>0</v>
      </c>
      <c r="GJ13" s="52">
        <f>_xlfn.IFNA(INDEX(Class!$G$3:$G$104,MATCH(_xlfn.CONCAT(GJ9,$B$13,GJ5,$J$28),Class!$E$3:$E$104,0)),0)*GJ10</f>
        <v>0</v>
      </c>
      <c r="GK13" s="52">
        <f>_xlfn.IFNA(INDEX(Class!$G$3:$G$104,MATCH(_xlfn.CONCAT(GK9,$B$13,GK5,$J$28),Class!$E$3:$E$104,0)),0)*GK10</f>
        <v>0</v>
      </c>
      <c r="GL13" s="52">
        <f>_xlfn.IFNA(INDEX(Class!$G$3:$G$104,MATCH(_xlfn.CONCAT(GL9,$B$13,GL5,$J$28),Class!$E$3:$E$104,0)),0)*GL10</f>
        <v>0</v>
      </c>
      <c r="GM13" s="52">
        <f>_xlfn.IFNA(INDEX(Class!$G$3:$G$104,MATCH(_xlfn.CONCAT(GM9,$B$13,GM5,$J$28),Class!$E$3:$E$104,0)),0)*GM10</f>
        <v>0</v>
      </c>
      <c r="GN13" s="52">
        <f>_xlfn.IFNA(INDEX(Class!$G$3:$G$104,MATCH(_xlfn.CONCAT(GN9,$B$13,GN5,$J$28),Class!$E$3:$E$104,0)),0)*GN10</f>
        <v>0</v>
      </c>
      <c r="GO13" s="52">
        <f>_xlfn.IFNA(INDEX(Class!$G$3:$G$104,MATCH(_xlfn.CONCAT(GO9,$B$13,GO5,$J$28),Class!$E$3:$E$104,0)),0)*GO10</f>
        <v>0</v>
      </c>
      <c r="GP13" s="52">
        <f>_xlfn.IFNA(INDEX(Class!$G$3:$G$104,MATCH(_xlfn.CONCAT(GP9,$B$13,GP5,$J$28),Class!$E$3:$E$104,0)),0)*GP10</f>
        <v>0</v>
      </c>
      <c r="GQ13" s="52">
        <f>_xlfn.IFNA(INDEX(Class!$G$3:$G$104,MATCH(_xlfn.CONCAT(GQ9,$B$13,GQ5,$J$28),Class!$E$3:$E$104,0)),0)*GQ10</f>
        <v>0</v>
      </c>
      <c r="GR13" s="52">
        <f>_xlfn.IFNA(INDEX(Class!$G$3:$G$104,MATCH(_xlfn.CONCAT(GR9,$B$13,GR5,$J$28),Class!$E$3:$E$104,0)),0)*GR10</f>
        <v>0</v>
      </c>
      <c r="GS13" s="52">
        <f>_xlfn.IFNA(INDEX(Class!$G$3:$G$104,MATCH(_xlfn.CONCAT(GS9,$B$13,GS5,$J$28),Class!$E$3:$E$104,0)),0)*GS10</f>
        <v>0</v>
      </c>
      <c r="GT13" s="52">
        <f>_xlfn.IFNA(INDEX(Class!$G$3:$G$104,MATCH(_xlfn.CONCAT(GT9,$B$13,GT5,$J$28),Class!$E$3:$E$104,0)),0)*GT10</f>
        <v>0</v>
      </c>
    </row>
    <row r="14" spans="1:202" hidden="1" outlineLevel="1">
      <c r="A14" s="436"/>
      <c r="B14" s="51" t="s">
        <v>930</v>
      </c>
      <c r="C14" s="52">
        <f>_xlfn.IFNA(INDEX(Class!$G$3:$G$104,MATCH(_xlfn.CONCAT(C9,$B$14,C5,$J$28),Class!$E$3:$E$104,0)),0)*C11</f>
        <v>0</v>
      </c>
      <c r="D14" s="52">
        <f>_xlfn.IFNA(INDEX(Class!$G$3:$G$104,MATCH(_xlfn.CONCAT(D9,$B$14,D5,$J$28),Class!$E$3:$E$104,0)),0)*D11</f>
        <v>0</v>
      </c>
      <c r="E14" s="52">
        <f>_xlfn.IFNA(INDEX(Class!$G$3:$G$104,MATCH(_xlfn.CONCAT(E9,$B$14,E5,$J$28),Class!$E$3:$E$104,0)),0)*E11</f>
        <v>0</v>
      </c>
      <c r="F14" s="52">
        <f>_xlfn.IFNA(INDEX(Class!$G$3:$G$104,MATCH(_xlfn.CONCAT(F9,$B$14,F5,$J$28),Class!$E$3:$E$104,0)),0)*F11</f>
        <v>0</v>
      </c>
      <c r="G14" s="52">
        <f>_xlfn.IFNA(INDEX(Class!$G$3:$G$104,MATCH(_xlfn.CONCAT(G9,$B$14,G5,$J$28),Class!$E$3:$E$104,0)),0)*G11</f>
        <v>0</v>
      </c>
      <c r="H14" s="52">
        <f>_xlfn.IFNA(INDEX(Class!$G$3:$G$104,MATCH(_xlfn.CONCAT(H9,$B$14,H5,$J$28),Class!$E$3:$E$104,0)),0)*H11</f>
        <v>0</v>
      </c>
      <c r="I14" s="52">
        <f>_xlfn.IFNA(INDEX(Class!$G$3:$G$104,MATCH(_xlfn.CONCAT(I9,$B$14,I5,$J$28),Class!$E$3:$E$104,0)),0)*I11</f>
        <v>0</v>
      </c>
      <c r="J14" s="52">
        <f>_xlfn.IFNA(INDEX(Class!$G$3:$G$104,MATCH(_xlfn.CONCAT(J9,$B$14,J5,$J$28),Class!$E$3:$E$104,0)),0)*J11</f>
        <v>0</v>
      </c>
      <c r="K14" s="52">
        <f>_xlfn.IFNA(INDEX(Class!$G$3:$G$104,MATCH(_xlfn.CONCAT(K9,$B$14,K5,$J$28),Class!$E$3:$E$104,0)),0)*K11</f>
        <v>0</v>
      </c>
      <c r="L14" s="52">
        <f>_xlfn.IFNA(INDEX(Class!$G$3:$G$104,MATCH(_xlfn.CONCAT(L9,$B$14,L5,$J$28),Class!$E$3:$E$104,0)),0)*L11</f>
        <v>0</v>
      </c>
      <c r="M14" s="52">
        <f>_xlfn.IFNA(INDEX(Class!$G$3:$G$104,MATCH(_xlfn.CONCAT(M9,$B$14,M5,$J$28),Class!$E$3:$E$104,0)),0)*M11</f>
        <v>0</v>
      </c>
      <c r="N14" s="52">
        <f>_xlfn.IFNA(INDEX(Class!$G$3:$G$104,MATCH(_xlfn.CONCAT(N9,$B$14,N5,$J$28),Class!$E$3:$E$104,0)),0)*N11</f>
        <v>0</v>
      </c>
      <c r="O14" s="52">
        <f>_xlfn.IFNA(INDEX(Class!$G$3:$G$104,MATCH(_xlfn.CONCAT(O9,$B$14,O5,$J$28),Class!$E$3:$E$104,0)),0)*O11</f>
        <v>0</v>
      </c>
      <c r="P14" s="52">
        <f>_xlfn.IFNA(INDEX(Class!$G$3:$G$104,MATCH(_xlfn.CONCAT(P9,$B$14,P5,$J$28),Class!$E$3:$E$104,0)),0)*P11</f>
        <v>0</v>
      </c>
      <c r="Q14" s="52">
        <f>_xlfn.IFNA(INDEX(Class!$G$3:$G$104,MATCH(_xlfn.CONCAT(Q9,$B$14,Q5,$J$28),Class!$E$3:$E$104,0)),0)*Q11</f>
        <v>0</v>
      </c>
      <c r="R14" s="52">
        <f>_xlfn.IFNA(INDEX(Class!$G$3:$G$104,MATCH(_xlfn.CONCAT(R9,$B$14,R5,$J$28),Class!$E$3:$E$104,0)),0)*R11</f>
        <v>0</v>
      </c>
      <c r="S14" s="52">
        <f>_xlfn.IFNA(INDEX(Class!$G$3:$G$104,MATCH(_xlfn.CONCAT(S9,$B$14,S5,$J$28),Class!$E$3:$E$104,0)),0)*S11</f>
        <v>0</v>
      </c>
      <c r="T14" s="52">
        <f>_xlfn.IFNA(INDEX(Class!$G$3:$G$104,MATCH(_xlfn.CONCAT(T9,$B$14,T5,$J$28),Class!$E$3:$E$104,0)),0)*T11</f>
        <v>0</v>
      </c>
      <c r="U14" s="52">
        <f>_xlfn.IFNA(INDEX(Class!$G$3:$G$104,MATCH(_xlfn.CONCAT(U9,$B$14,U5,$J$28),Class!$E$3:$E$104,0)),0)*U11</f>
        <v>0</v>
      </c>
      <c r="V14" s="52">
        <f>_xlfn.IFNA(INDEX(Class!$G$3:$G$104,MATCH(_xlfn.CONCAT(V9,$B$14,V5,$J$28),Class!$E$3:$E$104,0)),0)*V11</f>
        <v>0</v>
      </c>
      <c r="W14" s="52">
        <f>_xlfn.IFNA(INDEX(Class!$G$3:$G$104,MATCH(_xlfn.CONCAT(W9,$B$14,W5,$J$28),Class!$E$3:$E$104,0)),0)*W11</f>
        <v>0</v>
      </c>
      <c r="X14" s="52">
        <f>_xlfn.IFNA(INDEX(Class!$G$3:$G$104,MATCH(_xlfn.CONCAT(X9,$B$14,X5,$J$28),Class!$E$3:$E$104,0)),0)*X11</f>
        <v>0</v>
      </c>
      <c r="Y14" s="52">
        <f>_xlfn.IFNA(INDEX(Class!$G$3:$G$104,MATCH(_xlfn.CONCAT(Y9,$B$14,Y5,$J$28),Class!$E$3:$E$104,0)),0)*Y11</f>
        <v>0</v>
      </c>
      <c r="Z14" s="52">
        <f>_xlfn.IFNA(INDEX(Class!$G$3:$G$104,MATCH(_xlfn.CONCAT(Z9,$B$14,Z5,$J$28),Class!$E$3:$E$104,0)),0)*Z11</f>
        <v>0</v>
      </c>
      <c r="AA14" s="52">
        <f>_xlfn.IFNA(INDEX(Class!$G$3:$G$104,MATCH(_xlfn.CONCAT(AA9,$B$14,AA5,$J$28),Class!$E$3:$E$104,0)),0)*AA11</f>
        <v>0</v>
      </c>
      <c r="AB14" s="52">
        <f>_xlfn.IFNA(INDEX(Class!$G$3:$G$104,MATCH(_xlfn.CONCAT(AB9,$B$14,AB5,$J$28),Class!$E$3:$E$104,0)),0)*AB11</f>
        <v>0</v>
      </c>
      <c r="AC14" s="52">
        <f>_xlfn.IFNA(INDEX(Class!$G$3:$G$104,MATCH(_xlfn.CONCAT(AC9,$B$14,AC5,$J$28),Class!$E$3:$E$104,0)),0)*AC11</f>
        <v>0</v>
      </c>
      <c r="AD14" s="52">
        <f>_xlfn.IFNA(INDEX(Class!$G$3:$G$104,MATCH(_xlfn.CONCAT(AD9,$B$14,AD5,$J$28),Class!$E$3:$E$104,0)),0)*AD11</f>
        <v>0</v>
      </c>
      <c r="AE14" s="52">
        <f>_xlfn.IFNA(INDEX(Class!$G$3:$G$104,MATCH(_xlfn.CONCAT(AE9,$B$14,AE5,$J$28),Class!$E$3:$E$104,0)),0)*AE11</f>
        <v>0</v>
      </c>
      <c r="AF14" s="52">
        <f>_xlfn.IFNA(INDEX(Class!$G$3:$G$104,MATCH(_xlfn.CONCAT(AF9,$B$14,AF5,$J$28),Class!$E$3:$E$104,0)),0)*AF11</f>
        <v>0</v>
      </c>
      <c r="AG14" s="52">
        <f>_xlfn.IFNA(INDEX(Class!$G$3:$G$104,MATCH(_xlfn.CONCAT(AG9,$B$14,AG5,$J$28),Class!$E$3:$E$104,0)),0)*AG11</f>
        <v>0</v>
      </c>
      <c r="AH14" s="52">
        <f>_xlfn.IFNA(INDEX(Class!$G$3:$G$104,MATCH(_xlfn.CONCAT(AH9,$B$14,AH5,$J$28),Class!$E$3:$E$104,0)),0)*AH11</f>
        <v>0</v>
      </c>
      <c r="AI14" s="52">
        <f>_xlfn.IFNA(INDEX(Class!$G$3:$G$104,MATCH(_xlfn.CONCAT(AI9,$B$14,AI5,$J$28),Class!$E$3:$E$104,0)),0)*AI11</f>
        <v>0</v>
      </c>
      <c r="AJ14" s="52">
        <f>_xlfn.IFNA(INDEX(Class!$G$3:$G$104,MATCH(_xlfn.CONCAT(AJ9,$B$14,AJ5,$J$28),Class!$E$3:$E$104,0)),0)*AJ11</f>
        <v>0</v>
      </c>
      <c r="AK14" s="52">
        <f>_xlfn.IFNA(INDEX(Class!$G$3:$G$104,MATCH(_xlfn.CONCAT(AK9,$B$14,AK5,$J$28),Class!$E$3:$E$104,0)),0)*AK11</f>
        <v>0</v>
      </c>
      <c r="AL14" s="52">
        <f>_xlfn.IFNA(INDEX(Class!$G$3:$G$104,MATCH(_xlfn.CONCAT(AL9,$B$14,AL5,$J$28),Class!$E$3:$E$104,0)),0)*AL11</f>
        <v>0</v>
      </c>
      <c r="AM14" s="52">
        <f>_xlfn.IFNA(INDEX(Class!$G$3:$G$104,MATCH(_xlfn.CONCAT(AM9,$B$14,AM5,$J$28),Class!$E$3:$E$104,0)),0)*AM11</f>
        <v>0</v>
      </c>
      <c r="AN14" s="52">
        <f>_xlfn.IFNA(INDEX(Class!$G$3:$G$104,MATCH(_xlfn.CONCAT(AN9,$B$14,AN5,$J$28),Class!$E$3:$E$104,0)),0)*AN11</f>
        <v>0</v>
      </c>
      <c r="AO14" s="52">
        <f>_xlfn.IFNA(INDEX(Class!$G$3:$G$104,MATCH(_xlfn.CONCAT(AO9,$B$14,AO5,$J$28),Class!$E$3:$E$104,0)),0)*AO11</f>
        <v>0</v>
      </c>
      <c r="AP14" s="52">
        <f>_xlfn.IFNA(INDEX(Class!$G$3:$G$104,MATCH(_xlfn.CONCAT(AP9,$B$14,AP5,$J$28),Class!$E$3:$E$104,0)),0)*AP11</f>
        <v>0</v>
      </c>
      <c r="AQ14" s="52">
        <f>_xlfn.IFNA(INDEX(Class!$G$3:$G$104,MATCH(_xlfn.CONCAT(AQ9,$B$14,AQ5,$J$28),Class!$E$3:$E$104,0)),0)*AQ11</f>
        <v>0</v>
      </c>
      <c r="AR14" s="52">
        <f>_xlfn.IFNA(INDEX(Class!$G$3:$G$104,MATCH(_xlfn.CONCAT(AR9,$B$14,AR5,$J$28),Class!$E$3:$E$104,0)),0)*AR11</f>
        <v>0</v>
      </c>
      <c r="AS14" s="52">
        <f>_xlfn.IFNA(INDEX(Class!$G$3:$G$104,MATCH(_xlfn.CONCAT(AS9,$B$14,AS5,$J$28),Class!$E$3:$E$104,0)),0)*AS11</f>
        <v>0</v>
      </c>
      <c r="AT14" s="52">
        <f>_xlfn.IFNA(INDEX(Class!$G$3:$G$104,MATCH(_xlfn.CONCAT(AT9,$B$14,AT5,$J$28),Class!$E$3:$E$104,0)),0)*AT11</f>
        <v>0</v>
      </c>
      <c r="AU14" s="52">
        <f>_xlfn.IFNA(INDEX(Class!$G$3:$G$104,MATCH(_xlfn.CONCAT(AU9,$B$14,AU5,$J$28),Class!$E$3:$E$104,0)),0)*AU11</f>
        <v>0</v>
      </c>
      <c r="AV14" s="52">
        <f>_xlfn.IFNA(INDEX(Class!$G$3:$G$104,MATCH(_xlfn.CONCAT(AV9,$B$14,AV5,$J$28),Class!$E$3:$E$104,0)),0)*AV11</f>
        <v>0</v>
      </c>
      <c r="AW14" s="52">
        <f>_xlfn.IFNA(INDEX(Class!$G$3:$G$104,MATCH(_xlfn.CONCAT(AW9,$B$14,AW5,$J$28),Class!$E$3:$E$104,0)),0)*AW11</f>
        <v>0</v>
      </c>
      <c r="AX14" s="52">
        <f>_xlfn.IFNA(INDEX(Class!$G$3:$G$104,MATCH(_xlfn.CONCAT(AX9,$B$14,AX5,$J$28),Class!$E$3:$E$104,0)),0)*AX11</f>
        <v>0</v>
      </c>
      <c r="AY14" s="52">
        <f>_xlfn.IFNA(INDEX(Class!$G$3:$G$104,MATCH(_xlfn.CONCAT(AY9,$B$14,AY5,$J$28),Class!$E$3:$E$104,0)),0)*AY11</f>
        <v>0</v>
      </c>
      <c r="AZ14" s="52">
        <f>_xlfn.IFNA(INDEX(Class!$G$3:$G$104,MATCH(_xlfn.CONCAT(AZ9,$B$14,AZ5,$J$28),Class!$E$3:$E$104,0)),0)*AZ11</f>
        <v>0</v>
      </c>
      <c r="BA14" s="52">
        <f>_xlfn.IFNA(INDEX(Class!$G$3:$G$104,MATCH(_xlfn.CONCAT(BA9,$B$14,BA5,$J$28),Class!$E$3:$E$104,0)),0)*BA11</f>
        <v>0</v>
      </c>
      <c r="BB14" s="52">
        <f>_xlfn.IFNA(INDEX(Class!$G$3:$G$104,MATCH(_xlfn.CONCAT(BB9,$B$14,BB5,$J$28),Class!$E$3:$E$104,0)),0)*BB11</f>
        <v>0</v>
      </c>
      <c r="BC14" s="52">
        <f>_xlfn.IFNA(INDEX(Class!$G$3:$G$104,MATCH(_xlfn.CONCAT(BC9,$B$14,BC5,$J$28),Class!$E$3:$E$104,0)),0)*BC11</f>
        <v>0</v>
      </c>
      <c r="BD14" s="52">
        <f>_xlfn.IFNA(INDEX(Class!$G$3:$G$104,MATCH(_xlfn.CONCAT(BD9,$B$14,BD5,$J$28),Class!$E$3:$E$104,0)),0)*BD11</f>
        <v>0</v>
      </c>
      <c r="BE14" s="52">
        <f>_xlfn.IFNA(INDEX(Class!$G$3:$G$104,MATCH(_xlfn.CONCAT(BE9,$B$14,BE5,$J$28),Class!$E$3:$E$104,0)),0)*BE11</f>
        <v>0</v>
      </c>
      <c r="BF14" s="52">
        <f>_xlfn.IFNA(INDEX(Class!$G$3:$G$104,MATCH(_xlfn.CONCAT(BF9,$B$14,BF5,$J$28),Class!$E$3:$E$104,0)),0)*BF11</f>
        <v>0</v>
      </c>
      <c r="BG14" s="52">
        <f>_xlfn.IFNA(INDEX(Class!$G$3:$G$104,MATCH(_xlfn.CONCAT(BG9,$B$14,BG5,$J$28),Class!$E$3:$E$104,0)),0)*BG11</f>
        <v>0</v>
      </c>
      <c r="BH14" s="52">
        <f>_xlfn.IFNA(INDEX(Class!$G$3:$G$104,MATCH(_xlfn.CONCAT(BH9,$B$14,BH5,$J$28),Class!$E$3:$E$104,0)),0)*BH11</f>
        <v>0</v>
      </c>
      <c r="BI14" s="52">
        <f>_xlfn.IFNA(INDEX(Class!$G$3:$G$104,MATCH(_xlfn.CONCAT(BI9,$B$14,BI5,$J$28),Class!$E$3:$E$104,0)),0)*BI11</f>
        <v>0</v>
      </c>
      <c r="BJ14" s="52">
        <f>_xlfn.IFNA(INDEX(Class!$G$3:$G$104,MATCH(_xlfn.CONCAT(BJ9,$B$14,BJ5,$J$28),Class!$E$3:$E$104,0)),0)*BJ11</f>
        <v>0</v>
      </c>
      <c r="BK14" s="52">
        <f>_xlfn.IFNA(INDEX(Class!$G$3:$G$104,MATCH(_xlfn.CONCAT(BK9,$B$14,BK5,$J$28),Class!$E$3:$E$104,0)),0)*BK11</f>
        <v>0</v>
      </c>
      <c r="BL14" s="52">
        <f>_xlfn.IFNA(INDEX(Class!$G$3:$G$104,MATCH(_xlfn.CONCAT(BL9,$B$14,BL5,$J$28),Class!$E$3:$E$104,0)),0)*BL11</f>
        <v>0</v>
      </c>
      <c r="BM14" s="52">
        <f>_xlfn.IFNA(INDEX(Class!$G$3:$G$104,MATCH(_xlfn.CONCAT(BM9,$B$14,BM5,$J$28),Class!$E$3:$E$104,0)),0)*BM11</f>
        <v>0</v>
      </c>
      <c r="BN14" s="52">
        <f>_xlfn.IFNA(INDEX(Class!$G$3:$G$104,MATCH(_xlfn.CONCAT(BN9,$B$14,BN5,$J$28),Class!$E$3:$E$104,0)),0)*BN11</f>
        <v>0</v>
      </c>
      <c r="BO14" s="52">
        <f>_xlfn.IFNA(INDEX(Class!$G$3:$G$104,MATCH(_xlfn.CONCAT(BO9,$B$14,BO5,$J$28),Class!$E$3:$E$104,0)),0)*BO11</f>
        <v>0</v>
      </c>
      <c r="BP14" s="52">
        <f>_xlfn.IFNA(INDEX(Class!$G$3:$G$104,MATCH(_xlfn.CONCAT(BP9,$B$14,BP5,$J$28),Class!$E$3:$E$104,0)),0)*BP11</f>
        <v>0</v>
      </c>
      <c r="BQ14" s="52">
        <f>_xlfn.IFNA(INDEX(Class!$G$3:$G$104,MATCH(_xlfn.CONCAT(BQ9,$B$14,BQ5,$J$28),Class!$E$3:$E$104,0)),0)*BQ11</f>
        <v>0</v>
      </c>
      <c r="BR14" s="52">
        <f>_xlfn.IFNA(INDEX(Class!$G$3:$G$104,MATCH(_xlfn.CONCAT(BR9,$B$14,BR5,$J$28),Class!$E$3:$E$104,0)),0)*BR11</f>
        <v>0</v>
      </c>
      <c r="BS14" s="52">
        <f>_xlfn.IFNA(INDEX(Class!$G$3:$G$104,MATCH(_xlfn.CONCAT(BS9,$B$14,BS5,$J$28),Class!$E$3:$E$104,0)),0)*BS11</f>
        <v>0</v>
      </c>
      <c r="BT14" s="52">
        <f>_xlfn.IFNA(INDEX(Class!$G$3:$G$104,MATCH(_xlfn.CONCAT(BT9,$B$14,BT5,$J$28),Class!$E$3:$E$104,0)),0)*BT11</f>
        <v>0</v>
      </c>
      <c r="BU14" s="52">
        <f>_xlfn.IFNA(INDEX(Class!$G$3:$G$104,MATCH(_xlfn.CONCAT(BU9,$B$14,BU5,$J$28),Class!$E$3:$E$104,0)),0)*BU11</f>
        <v>0</v>
      </c>
      <c r="BV14" s="52">
        <f>_xlfn.IFNA(INDEX(Class!$G$3:$G$104,MATCH(_xlfn.CONCAT(BV9,$B$14,BV5,$J$28),Class!$E$3:$E$104,0)),0)*BV11</f>
        <v>0</v>
      </c>
      <c r="BW14" s="52">
        <f>_xlfn.IFNA(INDEX(Class!$G$3:$G$104,MATCH(_xlfn.CONCAT(BW9,$B$14,BW5,$J$28),Class!$E$3:$E$104,0)),0)*BW11</f>
        <v>0</v>
      </c>
      <c r="BX14" s="52">
        <f>_xlfn.IFNA(INDEX(Class!$G$3:$G$104,MATCH(_xlfn.CONCAT(BX9,$B$14,BX5,$J$28),Class!$E$3:$E$104,0)),0)*BX11</f>
        <v>0</v>
      </c>
      <c r="BY14" s="52">
        <f>_xlfn.IFNA(INDEX(Class!$G$3:$G$104,MATCH(_xlfn.CONCAT(BY9,$B$14,BY5,$J$28),Class!$E$3:$E$104,0)),0)*BY11</f>
        <v>0</v>
      </c>
      <c r="BZ14" s="52">
        <f>_xlfn.IFNA(INDEX(Class!$G$3:$G$104,MATCH(_xlfn.CONCAT(BZ9,$B$14,BZ5,$J$28),Class!$E$3:$E$104,0)),0)*BZ11</f>
        <v>0</v>
      </c>
      <c r="CA14" s="52">
        <f>_xlfn.IFNA(INDEX(Class!$G$3:$G$104,MATCH(_xlfn.CONCAT(CA9,$B$14,CA5,$J$28),Class!$E$3:$E$104,0)),0)*CA11</f>
        <v>0</v>
      </c>
      <c r="CB14" s="52">
        <f>_xlfn.IFNA(INDEX(Class!$G$3:$G$104,MATCH(_xlfn.CONCAT(CB9,$B$14,CB5,$J$28),Class!$E$3:$E$104,0)),0)*CB11</f>
        <v>0</v>
      </c>
      <c r="CC14" s="52">
        <f>_xlfn.IFNA(INDEX(Class!$G$3:$G$104,MATCH(_xlfn.CONCAT(CC9,$B$14,CC5,$J$28),Class!$E$3:$E$104,0)),0)*CC11</f>
        <v>0</v>
      </c>
      <c r="CD14" s="52">
        <f>_xlfn.IFNA(INDEX(Class!$G$3:$G$104,MATCH(_xlfn.CONCAT(CD9,$B$14,CD5,$J$28),Class!$E$3:$E$104,0)),0)*CD11</f>
        <v>0</v>
      </c>
      <c r="CE14" s="52">
        <f>_xlfn.IFNA(INDEX(Class!$G$3:$G$104,MATCH(_xlfn.CONCAT(CE9,$B$14,CE5,$J$28),Class!$E$3:$E$104,0)),0)*CE11</f>
        <v>0</v>
      </c>
      <c r="CF14" s="52">
        <f>_xlfn.IFNA(INDEX(Class!$G$3:$G$104,MATCH(_xlfn.CONCAT(CF9,$B$14,CF5,$J$28),Class!$E$3:$E$104,0)),0)*CF11</f>
        <v>0</v>
      </c>
      <c r="CG14" s="52">
        <f>_xlfn.IFNA(INDEX(Class!$G$3:$G$104,MATCH(_xlfn.CONCAT(CG9,$B$14,CG5,$J$28),Class!$E$3:$E$104,0)),0)*CG11</f>
        <v>0</v>
      </c>
      <c r="CH14" s="52">
        <f>_xlfn.IFNA(INDEX(Class!$G$3:$G$104,MATCH(_xlfn.CONCAT(CH9,$B$14,CH5,$J$28),Class!$E$3:$E$104,0)),0)*CH11</f>
        <v>0</v>
      </c>
      <c r="CI14" s="52">
        <f>_xlfn.IFNA(INDEX(Class!$G$3:$G$104,MATCH(_xlfn.CONCAT(CI9,$B$14,CI5,$J$28),Class!$E$3:$E$104,0)),0)*CI11</f>
        <v>0</v>
      </c>
      <c r="CJ14" s="52">
        <f>_xlfn.IFNA(INDEX(Class!$G$3:$G$104,MATCH(_xlfn.CONCAT(CJ9,$B$14,CJ5,$J$28),Class!$E$3:$E$104,0)),0)*CJ11</f>
        <v>0</v>
      </c>
      <c r="CK14" s="52">
        <f>_xlfn.IFNA(INDEX(Class!$G$3:$G$104,MATCH(_xlfn.CONCAT(CK9,$B$14,CK5,$J$28),Class!$E$3:$E$104,0)),0)*CK11</f>
        <v>0</v>
      </c>
      <c r="CL14" s="52">
        <f>_xlfn.IFNA(INDEX(Class!$G$3:$G$104,MATCH(_xlfn.CONCAT(CL9,$B$14,CL5,$J$28),Class!$E$3:$E$104,0)),0)*CL11</f>
        <v>0</v>
      </c>
      <c r="CM14" s="52">
        <f>_xlfn.IFNA(INDEX(Class!$G$3:$G$104,MATCH(_xlfn.CONCAT(CM9,$B$14,CM5,$J$28),Class!$E$3:$E$104,0)),0)*CM11</f>
        <v>0</v>
      </c>
      <c r="CN14" s="52">
        <f>_xlfn.IFNA(INDEX(Class!$G$3:$G$104,MATCH(_xlfn.CONCAT(CN9,$B$14,CN5,$J$28),Class!$E$3:$E$104,0)),0)*CN11</f>
        <v>0</v>
      </c>
      <c r="CO14" s="52">
        <f>_xlfn.IFNA(INDEX(Class!$G$3:$G$104,MATCH(_xlfn.CONCAT(CO9,$B$14,CO5,$J$28),Class!$E$3:$E$104,0)),0)*CO11</f>
        <v>0</v>
      </c>
      <c r="CP14" s="52">
        <f>_xlfn.IFNA(INDEX(Class!$G$3:$G$104,MATCH(_xlfn.CONCAT(CP9,$B$14,CP5,$J$28),Class!$E$3:$E$104,0)),0)*CP11</f>
        <v>0</v>
      </c>
      <c r="CQ14" s="52">
        <f>_xlfn.IFNA(INDEX(Class!$G$3:$G$104,MATCH(_xlfn.CONCAT(CQ9,$B$14,CQ5,$J$28),Class!$E$3:$E$104,0)),0)*CQ11</f>
        <v>0</v>
      </c>
      <c r="CR14" s="52">
        <f>_xlfn.IFNA(INDEX(Class!$G$3:$G$104,MATCH(_xlfn.CONCAT(CR9,$B$14,CR5,$J$28),Class!$E$3:$E$104,0)),0)*CR11</f>
        <v>0</v>
      </c>
      <c r="CS14" s="52">
        <f>_xlfn.IFNA(INDEX(Class!$G$3:$G$104,MATCH(_xlfn.CONCAT(CS9,$B$14,CS5,$J$28),Class!$E$3:$E$104,0)),0)*CS11</f>
        <v>0</v>
      </c>
      <c r="CT14" s="52">
        <f>_xlfn.IFNA(INDEX(Class!$G$3:$G$104,MATCH(_xlfn.CONCAT(CT9,$B$14,CT5,$J$28),Class!$E$3:$E$104,0)),0)*CT11</f>
        <v>0</v>
      </c>
      <c r="CU14" s="52">
        <f>_xlfn.IFNA(INDEX(Class!$G$3:$G$104,MATCH(_xlfn.CONCAT(CU9,$B$14,CU5,$J$28),Class!$E$3:$E$104,0)),0)*CU11</f>
        <v>0</v>
      </c>
      <c r="CV14" s="52">
        <f>_xlfn.IFNA(INDEX(Class!$G$3:$G$104,MATCH(_xlfn.CONCAT(CV9,$B$14,CV5,$J$28),Class!$E$3:$E$104,0)),0)*CV11</f>
        <v>0</v>
      </c>
      <c r="CW14" s="52">
        <f>_xlfn.IFNA(INDEX(Class!$G$3:$G$104,MATCH(_xlfn.CONCAT(CW9,$B$14,CW5,$J$28),Class!$E$3:$E$104,0)),0)*CW11</f>
        <v>0</v>
      </c>
      <c r="CX14" s="52">
        <f>_xlfn.IFNA(INDEX(Class!$G$3:$G$104,MATCH(_xlfn.CONCAT(CX9,$B$14,CX5,$J$28),Class!$E$3:$E$104,0)),0)*CX11</f>
        <v>0</v>
      </c>
      <c r="CY14" s="52">
        <f>_xlfn.IFNA(INDEX(Class!$G$3:$G$104,MATCH(_xlfn.CONCAT(CY9,$B$14,CY5,$J$28),Class!$E$3:$E$104,0)),0)*CY11</f>
        <v>0</v>
      </c>
      <c r="CZ14" s="52">
        <f>_xlfn.IFNA(INDEX(Class!$G$3:$G$104,MATCH(_xlfn.CONCAT(CZ9,$B$14,CZ5,$J$28),Class!$E$3:$E$104,0)),0)*CZ11</f>
        <v>0</v>
      </c>
      <c r="DA14" s="52">
        <f>_xlfn.IFNA(INDEX(Class!$G$3:$G$104,MATCH(_xlfn.CONCAT(DA9,$B$14,DA5,$J$28),Class!$E$3:$E$104,0)),0)*DA11</f>
        <v>0</v>
      </c>
      <c r="DB14" s="52">
        <f>_xlfn.IFNA(INDEX(Class!$G$3:$G$104,MATCH(_xlfn.CONCAT(DB9,$B$14,DB5,$J$28),Class!$E$3:$E$104,0)),0)*DB11</f>
        <v>0</v>
      </c>
      <c r="DC14" s="52">
        <f>_xlfn.IFNA(INDEX(Class!$G$3:$G$104,MATCH(_xlfn.CONCAT(DC9,$B$14,DC5,$J$28),Class!$E$3:$E$104,0)),0)*DC11</f>
        <v>0</v>
      </c>
      <c r="DD14" s="52">
        <f>_xlfn.IFNA(INDEX(Class!$G$3:$G$104,MATCH(_xlfn.CONCAT(DD9,$B$14,DD5,$J$28),Class!$E$3:$E$104,0)),0)*DD11</f>
        <v>0</v>
      </c>
      <c r="DE14" s="52">
        <f>_xlfn.IFNA(INDEX(Class!$G$3:$G$104,MATCH(_xlfn.CONCAT(DE9,$B$14,DE5,$J$28),Class!$E$3:$E$104,0)),0)*DE11</f>
        <v>0</v>
      </c>
      <c r="DF14" s="52">
        <f>_xlfn.IFNA(INDEX(Class!$G$3:$G$104,MATCH(_xlfn.CONCAT(DF9,$B$14,DF5,$J$28),Class!$E$3:$E$104,0)),0)*DF11</f>
        <v>0</v>
      </c>
      <c r="DG14" s="52">
        <f>_xlfn.IFNA(INDEX(Class!$G$3:$G$104,MATCH(_xlfn.CONCAT(DG9,$B$14,DG5,$J$28),Class!$E$3:$E$104,0)),0)*DG11</f>
        <v>0</v>
      </c>
      <c r="DH14" s="52">
        <f>_xlfn.IFNA(INDEX(Class!$G$3:$G$104,MATCH(_xlfn.CONCAT(DH9,$B$14,DH5,$J$28),Class!$E$3:$E$104,0)),0)*DH11</f>
        <v>0</v>
      </c>
      <c r="DI14" s="52">
        <f>_xlfn.IFNA(INDEX(Class!$G$3:$G$104,MATCH(_xlfn.CONCAT(DI9,$B$14,DI5,$J$28),Class!$E$3:$E$104,0)),0)*DI11</f>
        <v>0</v>
      </c>
      <c r="DJ14" s="52">
        <f>_xlfn.IFNA(INDEX(Class!$G$3:$G$104,MATCH(_xlfn.CONCAT(DJ9,$B$14,DJ5,$J$28),Class!$E$3:$E$104,0)),0)*DJ11</f>
        <v>0</v>
      </c>
      <c r="DK14" s="52">
        <f>_xlfn.IFNA(INDEX(Class!$G$3:$G$104,MATCH(_xlfn.CONCAT(DK9,$B$14,DK5,$J$28),Class!$E$3:$E$104,0)),0)*DK11</f>
        <v>0</v>
      </c>
      <c r="DL14" s="52">
        <f>_xlfn.IFNA(INDEX(Class!$G$3:$G$104,MATCH(_xlfn.CONCAT(DL9,$B$14,DL5,$J$28),Class!$E$3:$E$104,0)),0)*DL11</f>
        <v>0</v>
      </c>
      <c r="DM14" s="52">
        <f>_xlfn.IFNA(INDEX(Class!$G$3:$G$104,MATCH(_xlfn.CONCAT(DM9,$B$14,DM5,$J$28),Class!$E$3:$E$104,0)),0)*DM11</f>
        <v>0</v>
      </c>
      <c r="DN14" s="52">
        <f>_xlfn.IFNA(INDEX(Class!$G$3:$G$104,MATCH(_xlfn.CONCAT(DN9,$B$14,DN5,$J$28),Class!$E$3:$E$104,0)),0)*DN11</f>
        <v>0</v>
      </c>
      <c r="DO14" s="52">
        <f>_xlfn.IFNA(INDEX(Class!$G$3:$G$104,MATCH(_xlfn.CONCAT(DO9,$B$14,DO5,$J$28),Class!$E$3:$E$104,0)),0)*DO11</f>
        <v>0</v>
      </c>
      <c r="DP14" s="52">
        <f>_xlfn.IFNA(INDEX(Class!$G$3:$G$104,MATCH(_xlfn.CONCAT(DP9,$B$14,DP5,$J$28),Class!$E$3:$E$104,0)),0)*DP11</f>
        <v>0</v>
      </c>
      <c r="DQ14" s="52">
        <f>_xlfn.IFNA(INDEX(Class!$G$3:$G$104,MATCH(_xlfn.CONCAT(DQ9,$B$14,DQ5,$J$28),Class!$E$3:$E$104,0)),0)*DQ11</f>
        <v>0</v>
      </c>
      <c r="DR14" s="52">
        <f>_xlfn.IFNA(INDEX(Class!$G$3:$G$104,MATCH(_xlfn.CONCAT(DR9,$B$14,DR5,$J$28),Class!$E$3:$E$104,0)),0)*DR11</f>
        <v>0</v>
      </c>
      <c r="DS14" s="52">
        <f>_xlfn.IFNA(INDEX(Class!$G$3:$G$104,MATCH(_xlfn.CONCAT(DS9,$B$14,DS5,$J$28),Class!$E$3:$E$104,0)),0)*DS11</f>
        <v>0</v>
      </c>
      <c r="DT14" s="52">
        <f>_xlfn.IFNA(INDEX(Class!$G$3:$G$104,MATCH(_xlfn.CONCAT(DT9,$B$14,DT5,$J$28),Class!$E$3:$E$104,0)),0)*DT11</f>
        <v>0</v>
      </c>
      <c r="DU14" s="52">
        <f>_xlfn.IFNA(INDEX(Class!$G$3:$G$104,MATCH(_xlfn.CONCAT(DU9,$B$14,DU5,$J$28),Class!$E$3:$E$104,0)),0)*DU11</f>
        <v>0</v>
      </c>
      <c r="DV14" s="52">
        <f>_xlfn.IFNA(INDEX(Class!$G$3:$G$104,MATCH(_xlfn.CONCAT(DV9,$B$14,DV5,$J$28),Class!$E$3:$E$104,0)),0)*DV11</f>
        <v>0</v>
      </c>
      <c r="DW14" s="52">
        <f>_xlfn.IFNA(INDEX(Class!$G$3:$G$104,MATCH(_xlfn.CONCAT(DW9,$B$14,DW5,$J$28),Class!$E$3:$E$104,0)),0)*DW11</f>
        <v>0</v>
      </c>
      <c r="DX14" s="52">
        <f>_xlfn.IFNA(INDEX(Class!$G$3:$G$104,MATCH(_xlfn.CONCAT(DX9,$B$14,DX5,$J$28),Class!$E$3:$E$104,0)),0)*DX11</f>
        <v>0</v>
      </c>
      <c r="DY14" s="52">
        <f>_xlfn.IFNA(INDEX(Class!$G$3:$G$104,MATCH(_xlfn.CONCAT(DY9,$B$14,DY5,$J$28),Class!$E$3:$E$104,0)),0)*DY11</f>
        <v>0</v>
      </c>
      <c r="DZ14" s="52">
        <f>_xlfn.IFNA(INDEX(Class!$G$3:$G$104,MATCH(_xlfn.CONCAT(DZ9,$B$14,DZ5,$J$28),Class!$E$3:$E$104,0)),0)*DZ11</f>
        <v>0</v>
      </c>
      <c r="EA14" s="52">
        <f>_xlfn.IFNA(INDEX(Class!$G$3:$G$104,MATCH(_xlfn.CONCAT(EA9,$B$14,EA5,$J$28),Class!$E$3:$E$104,0)),0)*EA11</f>
        <v>0</v>
      </c>
      <c r="EB14" s="52">
        <f>_xlfn.IFNA(INDEX(Class!$G$3:$G$104,MATCH(_xlfn.CONCAT(EB9,$B$14,EB5,$J$28),Class!$E$3:$E$104,0)),0)*EB11</f>
        <v>0</v>
      </c>
      <c r="EC14" s="52">
        <f>_xlfn.IFNA(INDEX(Class!$G$3:$G$104,MATCH(_xlfn.CONCAT(EC9,$B$14,EC5,$J$28),Class!$E$3:$E$104,0)),0)*EC11</f>
        <v>0</v>
      </c>
      <c r="ED14" s="52">
        <f>_xlfn.IFNA(INDEX(Class!$G$3:$G$104,MATCH(_xlfn.CONCAT(ED9,$B$14,ED5,$J$28),Class!$E$3:$E$104,0)),0)*ED11</f>
        <v>0</v>
      </c>
      <c r="EE14" s="52">
        <f>_xlfn.IFNA(INDEX(Class!$G$3:$G$104,MATCH(_xlfn.CONCAT(EE9,$B$14,EE5,$J$28),Class!$E$3:$E$104,0)),0)*EE11</f>
        <v>0</v>
      </c>
      <c r="EF14" s="52">
        <f>_xlfn.IFNA(INDEX(Class!$G$3:$G$104,MATCH(_xlfn.CONCAT(EF9,$B$14,EF5,$J$28),Class!$E$3:$E$104,0)),0)*EF11</f>
        <v>0</v>
      </c>
      <c r="EG14" s="52">
        <f>_xlfn.IFNA(INDEX(Class!$G$3:$G$104,MATCH(_xlfn.CONCAT(EG9,$B$14,EG5,$J$28),Class!$E$3:$E$104,0)),0)*EG11</f>
        <v>0</v>
      </c>
      <c r="EH14" s="52">
        <f>_xlfn.IFNA(INDEX(Class!$G$3:$G$104,MATCH(_xlfn.CONCAT(EH9,$B$14,EH5,$J$28),Class!$E$3:$E$104,0)),0)*EH11</f>
        <v>0</v>
      </c>
      <c r="EI14" s="52">
        <f>_xlfn.IFNA(INDEX(Class!$G$3:$G$104,MATCH(_xlfn.CONCAT(EI9,$B$14,EI5,$J$28),Class!$E$3:$E$104,0)),0)*EI11</f>
        <v>0</v>
      </c>
      <c r="EJ14" s="52">
        <f>_xlfn.IFNA(INDEX(Class!$G$3:$G$104,MATCH(_xlfn.CONCAT(EJ9,$B$14,EJ5,$J$28),Class!$E$3:$E$104,0)),0)*EJ11</f>
        <v>0</v>
      </c>
      <c r="EK14" s="52">
        <f>_xlfn.IFNA(INDEX(Class!$G$3:$G$104,MATCH(_xlfn.CONCAT(EK9,$B$14,EK5,$J$28),Class!$E$3:$E$104,0)),0)*EK11</f>
        <v>0</v>
      </c>
      <c r="EL14" s="52">
        <f>_xlfn.IFNA(INDEX(Class!$G$3:$G$104,MATCH(_xlfn.CONCAT(EL9,$B$14,EL5,$J$28),Class!$E$3:$E$104,0)),0)*EL11</f>
        <v>0</v>
      </c>
      <c r="EM14" s="52">
        <f>_xlfn.IFNA(INDEX(Class!$G$3:$G$104,MATCH(_xlfn.CONCAT(EM9,$B$14,EM5,$J$28),Class!$E$3:$E$104,0)),0)*EM11</f>
        <v>0</v>
      </c>
      <c r="EN14" s="52">
        <f>_xlfn.IFNA(INDEX(Class!$G$3:$G$104,MATCH(_xlfn.CONCAT(EN9,$B$14,EN5,$J$28),Class!$E$3:$E$104,0)),0)*EN11</f>
        <v>0</v>
      </c>
      <c r="EO14" s="52">
        <f>_xlfn.IFNA(INDEX(Class!$G$3:$G$104,MATCH(_xlfn.CONCAT(EO9,$B$14,EO5,$J$28),Class!$E$3:$E$104,0)),0)*EO11</f>
        <v>0</v>
      </c>
      <c r="EP14" s="52">
        <f>_xlfn.IFNA(INDEX(Class!$G$3:$G$104,MATCH(_xlfn.CONCAT(EP9,$B$14,EP5,$J$28),Class!$E$3:$E$104,0)),0)*EP11</f>
        <v>0</v>
      </c>
      <c r="EQ14" s="52">
        <f>_xlfn.IFNA(INDEX(Class!$G$3:$G$104,MATCH(_xlfn.CONCAT(EQ9,$B$14,EQ5,$J$28),Class!$E$3:$E$104,0)),0)*EQ11</f>
        <v>0</v>
      </c>
      <c r="ER14" s="52">
        <f>_xlfn.IFNA(INDEX(Class!$G$3:$G$104,MATCH(_xlfn.CONCAT(ER9,$B$14,ER5,$J$28),Class!$E$3:$E$104,0)),0)*ER11</f>
        <v>0</v>
      </c>
      <c r="ES14" s="52">
        <f>_xlfn.IFNA(INDEX(Class!$G$3:$G$104,MATCH(_xlfn.CONCAT(ES9,$B$14,ES5,$J$28),Class!$E$3:$E$104,0)),0)*ES11</f>
        <v>0</v>
      </c>
      <c r="ET14" s="52">
        <f>_xlfn.IFNA(INDEX(Class!$G$3:$G$104,MATCH(_xlfn.CONCAT(ET9,$B$14,ET5,$J$28),Class!$E$3:$E$104,0)),0)*ET11</f>
        <v>0</v>
      </c>
      <c r="EU14" s="52">
        <f>_xlfn.IFNA(INDEX(Class!$G$3:$G$104,MATCH(_xlfn.CONCAT(EU9,$B$14,EU5,$J$28),Class!$E$3:$E$104,0)),0)*EU11</f>
        <v>0</v>
      </c>
      <c r="EV14" s="52">
        <f>_xlfn.IFNA(INDEX(Class!$G$3:$G$104,MATCH(_xlfn.CONCAT(EV9,$B$14,EV5,$J$28),Class!$E$3:$E$104,0)),0)*EV11</f>
        <v>0</v>
      </c>
      <c r="EW14" s="52">
        <f>_xlfn.IFNA(INDEX(Class!$G$3:$G$104,MATCH(_xlfn.CONCAT(EW9,$B$14,EW5,$J$28),Class!$E$3:$E$104,0)),0)*EW11</f>
        <v>0</v>
      </c>
      <c r="EX14" s="52">
        <f>_xlfn.IFNA(INDEX(Class!$G$3:$G$104,MATCH(_xlfn.CONCAT(EX9,$B$14,EX5,$J$28),Class!$E$3:$E$104,0)),0)*EX11</f>
        <v>0</v>
      </c>
      <c r="EY14" s="52">
        <f>_xlfn.IFNA(INDEX(Class!$G$3:$G$104,MATCH(_xlfn.CONCAT(EY9,$B$14,EY5,$J$28),Class!$E$3:$E$104,0)),0)*EY11</f>
        <v>0</v>
      </c>
      <c r="EZ14" s="52">
        <f>_xlfn.IFNA(INDEX(Class!$G$3:$G$104,MATCH(_xlfn.CONCAT(EZ9,$B$14,EZ5,$J$28),Class!$E$3:$E$104,0)),0)*EZ11</f>
        <v>0</v>
      </c>
      <c r="FA14" s="52">
        <f>_xlfn.IFNA(INDEX(Class!$G$3:$G$104,MATCH(_xlfn.CONCAT(FA9,$B$14,FA5,$J$28),Class!$E$3:$E$104,0)),0)*FA11</f>
        <v>0</v>
      </c>
      <c r="FB14" s="52">
        <f>_xlfn.IFNA(INDEX(Class!$G$3:$G$104,MATCH(_xlfn.CONCAT(FB9,$B$14,FB5,$J$28),Class!$E$3:$E$104,0)),0)*FB11</f>
        <v>0</v>
      </c>
      <c r="FC14" s="52">
        <f>_xlfn.IFNA(INDEX(Class!$G$3:$G$104,MATCH(_xlfn.CONCAT(FC9,$B$14,FC5,$J$28),Class!$E$3:$E$104,0)),0)*FC11</f>
        <v>0</v>
      </c>
      <c r="FD14" s="52">
        <f>_xlfn.IFNA(INDEX(Class!$G$3:$G$104,MATCH(_xlfn.CONCAT(FD9,$B$14,FD5,$J$28),Class!$E$3:$E$104,0)),0)*FD11</f>
        <v>0</v>
      </c>
      <c r="FE14" s="52">
        <f>_xlfn.IFNA(INDEX(Class!$G$3:$G$104,MATCH(_xlfn.CONCAT(FE9,$B$14,FE5,$J$28),Class!$E$3:$E$104,0)),0)*FE11</f>
        <v>0</v>
      </c>
      <c r="FF14" s="52">
        <f>_xlfn.IFNA(INDEX(Class!$G$3:$G$104,MATCH(_xlfn.CONCAT(FF9,$B$14,FF5,$J$28),Class!$E$3:$E$104,0)),0)*FF11</f>
        <v>0</v>
      </c>
      <c r="FG14" s="52">
        <f>_xlfn.IFNA(INDEX(Class!$G$3:$G$104,MATCH(_xlfn.CONCAT(FG9,$B$14,FG5,$J$28),Class!$E$3:$E$104,0)),0)*FG11</f>
        <v>0</v>
      </c>
      <c r="FH14" s="52">
        <f>_xlfn.IFNA(INDEX(Class!$G$3:$G$104,MATCH(_xlfn.CONCAT(FH9,$B$14,FH5,$J$28),Class!$E$3:$E$104,0)),0)*FH11</f>
        <v>0</v>
      </c>
      <c r="FI14" s="52">
        <f>_xlfn.IFNA(INDEX(Class!$G$3:$G$104,MATCH(_xlfn.CONCAT(FI9,$B$14,FI5,$J$28),Class!$E$3:$E$104,0)),0)*FI11</f>
        <v>0</v>
      </c>
      <c r="FJ14" s="52">
        <f>_xlfn.IFNA(INDEX(Class!$G$3:$G$104,MATCH(_xlfn.CONCAT(FJ9,$B$14,FJ5,$J$28),Class!$E$3:$E$104,0)),0)*FJ11</f>
        <v>0</v>
      </c>
      <c r="FK14" s="52">
        <f>_xlfn.IFNA(INDEX(Class!$G$3:$G$104,MATCH(_xlfn.CONCAT(FK9,$B$14,FK5,$J$28),Class!$E$3:$E$104,0)),0)*FK11</f>
        <v>0</v>
      </c>
      <c r="FL14" s="52">
        <f>_xlfn.IFNA(INDEX(Class!$G$3:$G$104,MATCH(_xlfn.CONCAT(FL9,$B$14,FL5,$J$28),Class!$E$3:$E$104,0)),0)*FL11</f>
        <v>0</v>
      </c>
      <c r="FM14" s="52">
        <f>_xlfn.IFNA(INDEX(Class!$G$3:$G$104,MATCH(_xlfn.CONCAT(FM9,$B$14,FM5,$J$28),Class!$E$3:$E$104,0)),0)*FM11</f>
        <v>0</v>
      </c>
      <c r="FN14" s="52">
        <f>_xlfn.IFNA(INDEX(Class!$G$3:$G$104,MATCH(_xlfn.CONCAT(FN9,$B$14,FN5,$J$28),Class!$E$3:$E$104,0)),0)*FN11</f>
        <v>0</v>
      </c>
      <c r="FO14" s="52">
        <f>_xlfn.IFNA(INDEX(Class!$G$3:$G$104,MATCH(_xlfn.CONCAT(FO9,$B$14,FO5,$J$28),Class!$E$3:$E$104,0)),0)*FO11</f>
        <v>0</v>
      </c>
      <c r="FP14" s="52">
        <f>_xlfn.IFNA(INDEX(Class!$G$3:$G$104,MATCH(_xlfn.CONCAT(FP9,$B$14,FP5,$J$28),Class!$E$3:$E$104,0)),0)*FP11</f>
        <v>0</v>
      </c>
      <c r="FQ14" s="52">
        <f>_xlfn.IFNA(INDEX(Class!$G$3:$G$104,MATCH(_xlfn.CONCAT(FQ9,$B$14,FQ5,$J$28),Class!$E$3:$E$104,0)),0)*FQ11</f>
        <v>0</v>
      </c>
      <c r="FR14" s="52">
        <f>_xlfn.IFNA(INDEX(Class!$G$3:$G$104,MATCH(_xlfn.CONCAT(FR9,$B$14,FR5,$J$28),Class!$E$3:$E$104,0)),0)*FR11</f>
        <v>0</v>
      </c>
      <c r="FS14" s="52">
        <f>_xlfn.IFNA(INDEX(Class!$G$3:$G$104,MATCH(_xlfn.CONCAT(FS9,$B$14,FS5,$J$28),Class!$E$3:$E$104,0)),0)*FS11</f>
        <v>0</v>
      </c>
      <c r="FT14" s="52">
        <f>_xlfn.IFNA(INDEX(Class!$G$3:$G$104,MATCH(_xlfn.CONCAT(FT9,$B$14,FT5,$J$28),Class!$E$3:$E$104,0)),0)*FT11</f>
        <v>0</v>
      </c>
      <c r="FU14" s="52">
        <f>_xlfn.IFNA(INDEX(Class!$G$3:$G$104,MATCH(_xlfn.CONCAT(FU9,$B$14,FU5,$J$28),Class!$E$3:$E$104,0)),0)*FU11</f>
        <v>0</v>
      </c>
      <c r="FV14" s="52">
        <f>_xlfn.IFNA(INDEX(Class!$G$3:$G$104,MATCH(_xlfn.CONCAT(FV9,$B$14,FV5,$J$28),Class!$E$3:$E$104,0)),0)*FV11</f>
        <v>0</v>
      </c>
      <c r="FW14" s="52">
        <f>_xlfn.IFNA(INDEX(Class!$G$3:$G$104,MATCH(_xlfn.CONCAT(FW9,$B$14,FW5,$J$28),Class!$E$3:$E$104,0)),0)*FW11</f>
        <v>0</v>
      </c>
      <c r="FX14" s="52">
        <f>_xlfn.IFNA(INDEX(Class!$G$3:$G$104,MATCH(_xlfn.CONCAT(FX9,$B$14,FX5,$J$28),Class!$E$3:$E$104,0)),0)*FX11</f>
        <v>0</v>
      </c>
      <c r="FY14" s="52">
        <f>_xlfn.IFNA(INDEX(Class!$G$3:$G$104,MATCH(_xlfn.CONCAT(FY9,$B$14,FY5,$J$28),Class!$E$3:$E$104,0)),0)*FY11</f>
        <v>0</v>
      </c>
      <c r="FZ14" s="52">
        <f>_xlfn.IFNA(INDEX(Class!$G$3:$G$104,MATCH(_xlfn.CONCAT(FZ9,$B$14,FZ5,$J$28),Class!$E$3:$E$104,0)),0)*FZ11</f>
        <v>0</v>
      </c>
      <c r="GA14" s="52">
        <f>_xlfn.IFNA(INDEX(Class!$G$3:$G$104,MATCH(_xlfn.CONCAT(GA9,$B$14,GA5,$J$28),Class!$E$3:$E$104,0)),0)*GA11</f>
        <v>0</v>
      </c>
      <c r="GB14" s="52">
        <f>_xlfn.IFNA(INDEX(Class!$G$3:$G$104,MATCH(_xlfn.CONCAT(GB9,$B$14,GB5,$J$28),Class!$E$3:$E$104,0)),0)*GB11</f>
        <v>0</v>
      </c>
      <c r="GC14" s="52">
        <f>_xlfn.IFNA(INDEX(Class!$G$3:$G$104,MATCH(_xlfn.CONCAT(GC9,$B$14,GC5,$J$28),Class!$E$3:$E$104,0)),0)*GC11</f>
        <v>0</v>
      </c>
      <c r="GD14" s="52">
        <f>_xlfn.IFNA(INDEX(Class!$G$3:$G$104,MATCH(_xlfn.CONCAT(GD9,$B$14,GD5,$J$28),Class!$E$3:$E$104,0)),0)*GD11</f>
        <v>0</v>
      </c>
      <c r="GE14" s="52">
        <f>_xlfn.IFNA(INDEX(Class!$G$3:$G$104,MATCH(_xlfn.CONCAT(GE9,$B$14,GE5,$J$28),Class!$E$3:$E$104,0)),0)*GE11</f>
        <v>0</v>
      </c>
      <c r="GF14" s="52">
        <f>_xlfn.IFNA(INDEX(Class!$G$3:$G$104,MATCH(_xlfn.CONCAT(GF9,$B$14,GF5,$J$28),Class!$E$3:$E$104,0)),0)*GF11</f>
        <v>0</v>
      </c>
      <c r="GG14" s="52">
        <f>_xlfn.IFNA(INDEX(Class!$G$3:$G$104,MATCH(_xlfn.CONCAT(GG9,$B$14,GG5,$J$28),Class!$E$3:$E$104,0)),0)*GG11</f>
        <v>0</v>
      </c>
      <c r="GH14" s="52">
        <f>_xlfn.IFNA(INDEX(Class!$G$3:$G$104,MATCH(_xlfn.CONCAT(GH9,$B$14,GH5,$J$28),Class!$E$3:$E$104,0)),0)*GH11</f>
        <v>0</v>
      </c>
      <c r="GI14" s="52">
        <f>_xlfn.IFNA(INDEX(Class!$G$3:$G$104,MATCH(_xlfn.CONCAT(GI9,$B$14,GI5,$J$28),Class!$E$3:$E$104,0)),0)*GI11</f>
        <v>0</v>
      </c>
      <c r="GJ14" s="52">
        <f>_xlfn.IFNA(INDEX(Class!$G$3:$G$104,MATCH(_xlfn.CONCAT(GJ9,$B$14,GJ5,$J$28),Class!$E$3:$E$104,0)),0)*GJ11</f>
        <v>0</v>
      </c>
      <c r="GK14" s="52">
        <f>_xlfn.IFNA(INDEX(Class!$G$3:$G$104,MATCH(_xlfn.CONCAT(GK9,$B$14,GK5,$J$28),Class!$E$3:$E$104,0)),0)*GK11</f>
        <v>0</v>
      </c>
      <c r="GL14" s="52">
        <f>_xlfn.IFNA(INDEX(Class!$G$3:$G$104,MATCH(_xlfn.CONCAT(GL9,$B$14,GL5,$J$28),Class!$E$3:$E$104,0)),0)*GL11</f>
        <v>0</v>
      </c>
      <c r="GM14" s="52">
        <f>_xlfn.IFNA(INDEX(Class!$G$3:$G$104,MATCH(_xlfn.CONCAT(GM9,$B$14,GM5,$J$28),Class!$E$3:$E$104,0)),0)*GM11</f>
        <v>0</v>
      </c>
      <c r="GN14" s="52">
        <f>_xlfn.IFNA(INDEX(Class!$G$3:$G$104,MATCH(_xlfn.CONCAT(GN9,$B$14,GN5,$J$28),Class!$E$3:$E$104,0)),0)*GN11</f>
        <v>0</v>
      </c>
      <c r="GO14" s="52">
        <f>_xlfn.IFNA(INDEX(Class!$G$3:$G$104,MATCH(_xlfn.CONCAT(GO9,$B$14,GO5,$J$28),Class!$E$3:$E$104,0)),0)*GO11</f>
        <v>0</v>
      </c>
      <c r="GP14" s="52">
        <f>_xlfn.IFNA(INDEX(Class!$G$3:$G$104,MATCH(_xlfn.CONCAT(GP9,$B$14,GP5,$J$28),Class!$E$3:$E$104,0)),0)*GP11</f>
        <v>0</v>
      </c>
      <c r="GQ14" s="52">
        <f>_xlfn.IFNA(INDEX(Class!$G$3:$G$104,MATCH(_xlfn.CONCAT(GQ9,$B$14,GQ5,$J$28),Class!$E$3:$E$104,0)),0)*GQ11</f>
        <v>0</v>
      </c>
      <c r="GR14" s="52">
        <f>_xlfn.IFNA(INDEX(Class!$G$3:$G$104,MATCH(_xlfn.CONCAT(GR9,$B$14,GR5,$J$28),Class!$E$3:$E$104,0)),0)*GR11</f>
        <v>0</v>
      </c>
      <c r="GS14" s="52">
        <f>_xlfn.IFNA(INDEX(Class!$G$3:$G$104,MATCH(_xlfn.CONCAT(GS9,$B$14,GS5,$J$28),Class!$E$3:$E$104,0)),0)*GS11</f>
        <v>0</v>
      </c>
      <c r="GT14" s="52">
        <f>_xlfn.IFNA(INDEX(Class!$G$3:$G$104,MATCH(_xlfn.CONCAT(GT9,$B$14,GT5,$J$28),Class!$E$3:$E$104,0)),0)*GT11</f>
        <v>0</v>
      </c>
    </row>
    <row r="15" spans="1:202" hidden="1" outlineLevel="1">
      <c r="A15" s="436"/>
      <c r="B15" s="54" t="s">
        <v>907</v>
      </c>
      <c r="C15" s="52">
        <f>_xlfn.IFNA(INDEX(Class!$G$3:$G$104,MATCH(_xlfn.CONCAT(C9,$B$15,C5,$J$28),Class!$E$3:$E$104,0)),0)*C12</f>
        <v>0</v>
      </c>
      <c r="D15" s="52">
        <f>_xlfn.IFNA(INDEX(Class!$G$3:$G$104,MATCH(_xlfn.CONCAT(D9,$B$15,D5,$J$28),Class!$E$3:$E$104,0)),0)*D12</f>
        <v>0</v>
      </c>
      <c r="E15" s="52">
        <f>_xlfn.IFNA(INDEX(Class!$G$3:$G$104,MATCH(_xlfn.CONCAT(E9,$B$15,E5,$J$28),Class!$E$3:$E$104,0)),0)*E12</f>
        <v>0</v>
      </c>
      <c r="F15" s="52">
        <f>_xlfn.IFNA(INDEX(Class!$G$3:$G$104,MATCH(_xlfn.CONCAT(F9,$B$15,F5,$J$28),Class!$E$3:$E$104,0)),0)*F12</f>
        <v>0</v>
      </c>
      <c r="G15" s="52">
        <f>_xlfn.IFNA(INDEX(Class!$G$3:$G$104,MATCH(_xlfn.CONCAT(G9,$B$15,G5,$J$28),Class!$E$3:$E$104,0)),0)*G12</f>
        <v>0</v>
      </c>
      <c r="H15" s="52">
        <f>_xlfn.IFNA(INDEX(Class!$G$3:$G$104,MATCH(_xlfn.CONCAT(H9,$B$15,H5,$J$28),Class!$E$3:$E$104,0)),0)*H12</f>
        <v>0</v>
      </c>
      <c r="I15" s="52">
        <f>_xlfn.IFNA(INDEX(Class!$G$3:$G$104,MATCH(_xlfn.CONCAT(I9,$B$15,I5,$J$28),Class!$E$3:$E$104,0)),0)*I12</f>
        <v>0</v>
      </c>
      <c r="J15" s="52">
        <f>_xlfn.IFNA(INDEX(Class!$G$3:$G$104,MATCH(_xlfn.CONCAT(J9,$B$15,J5,$J$28),Class!$E$3:$E$104,0)),0)*J12</f>
        <v>0</v>
      </c>
      <c r="K15" s="52">
        <f>_xlfn.IFNA(INDEX(Class!$G$3:$G$104,MATCH(_xlfn.CONCAT(K9,$B$15,K5,$J$28),Class!$E$3:$E$104,0)),0)*K12</f>
        <v>0</v>
      </c>
      <c r="L15" s="52">
        <f>_xlfn.IFNA(INDEX(Class!$G$3:$G$104,MATCH(_xlfn.CONCAT(L9,$B$15,L5,$J$28),Class!$E$3:$E$104,0)),0)*L12</f>
        <v>0</v>
      </c>
      <c r="M15" s="52">
        <f>_xlfn.IFNA(INDEX(Class!$G$3:$G$104,MATCH(_xlfn.CONCAT(M9,$B$15,M5,$J$28),Class!$E$3:$E$104,0)),0)*M12</f>
        <v>0</v>
      </c>
      <c r="N15" s="52">
        <f>_xlfn.IFNA(INDEX(Class!$G$3:$G$104,MATCH(_xlfn.CONCAT(N9,$B$15,N5,$J$28),Class!$E$3:$E$104,0)),0)*N12</f>
        <v>0</v>
      </c>
      <c r="O15" s="52">
        <f>_xlfn.IFNA(INDEX(Class!$G$3:$G$104,MATCH(_xlfn.CONCAT(O9,$B$15,O5,$J$28),Class!$E$3:$E$104,0)),0)*O12</f>
        <v>0</v>
      </c>
      <c r="P15" s="52">
        <f>_xlfn.IFNA(INDEX(Class!$G$3:$G$104,MATCH(_xlfn.CONCAT(P9,$B$15,P5,$J$28),Class!$E$3:$E$104,0)),0)*P12</f>
        <v>0</v>
      </c>
      <c r="Q15" s="52">
        <f>_xlfn.IFNA(INDEX(Class!$G$3:$G$104,MATCH(_xlfn.CONCAT(Q9,$B$15,Q5,$J$28),Class!$E$3:$E$104,0)),0)*Q12</f>
        <v>0</v>
      </c>
      <c r="R15" s="52">
        <f>_xlfn.IFNA(INDEX(Class!$G$3:$G$104,MATCH(_xlfn.CONCAT(R9,$B$15,R5,$J$28),Class!$E$3:$E$104,0)),0)*R12</f>
        <v>0</v>
      </c>
      <c r="S15" s="52">
        <f>_xlfn.IFNA(INDEX(Class!$G$3:$G$104,MATCH(_xlfn.CONCAT(S9,$B$15,S5,$J$28),Class!$E$3:$E$104,0)),0)*S12</f>
        <v>0</v>
      </c>
      <c r="T15" s="52">
        <f>_xlfn.IFNA(INDEX(Class!$G$3:$G$104,MATCH(_xlfn.CONCAT(T9,$B$15,T5,$J$28),Class!$E$3:$E$104,0)),0)*T12</f>
        <v>0</v>
      </c>
      <c r="U15" s="52">
        <f>_xlfn.IFNA(INDEX(Class!$G$3:$G$104,MATCH(_xlfn.CONCAT(U9,$B$15,U5,$J$28),Class!$E$3:$E$104,0)),0)*U12</f>
        <v>0</v>
      </c>
      <c r="V15" s="52">
        <f>_xlfn.IFNA(INDEX(Class!$G$3:$G$104,MATCH(_xlfn.CONCAT(V9,$B$15,V5,$J$28),Class!$E$3:$E$104,0)),0)*V12</f>
        <v>0</v>
      </c>
      <c r="W15" s="52">
        <f>_xlfn.IFNA(INDEX(Class!$G$3:$G$104,MATCH(_xlfn.CONCAT(W9,$B$15,W5,$J$28),Class!$E$3:$E$104,0)),0)*W12</f>
        <v>0</v>
      </c>
      <c r="X15" s="52">
        <f>_xlfn.IFNA(INDEX(Class!$G$3:$G$104,MATCH(_xlfn.CONCAT(X9,$B$15,X5,$J$28),Class!$E$3:$E$104,0)),0)*X12</f>
        <v>0</v>
      </c>
      <c r="Y15" s="52">
        <f>_xlfn.IFNA(INDEX(Class!$G$3:$G$104,MATCH(_xlfn.CONCAT(Y9,$B$15,Y5,$J$28),Class!$E$3:$E$104,0)),0)*Y12</f>
        <v>0</v>
      </c>
      <c r="Z15" s="52">
        <f>_xlfn.IFNA(INDEX(Class!$G$3:$G$104,MATCH(_xlfn.CONCAT(Z9,$B$15,Z5,$J$28),Class!$E$3:$E$104,0)),0)*Z12</f>
        <v>0</v>
      </c>
      <c r="AA15" s="52">
        <f>_xlfn.IFNA(INDEX(Class!$G$3:$G$104,MATCH(_xlfn.CONCAT(AA9,$B$15,AA5,$J$28),Class!$E$3:$E$104,0)),0)*AA12</f>
        <v>0</v>
      </c>
      <c r="AB15" s="52">
        <f>_xlfn.IFNA(INDEX(Class!$G$3:$G$104,MATCH(_xlfn.CONCAT(AB9,$B$15,AB5,$J$28),Class!$E$3:$E$104,0)),0)*AB12</f>
        <v>0</v>
      </c>
      <c r="AC15" s="52">
        <f>_xlfn.IFNA(INDEX(Class!$G$3:$G$104,MATCH(_xlfn.CONCAT(AC9,$B$15,AC5,$J$28),Class!$E$3:$E$104,0)),0)*AC12</f>
        <v>0</v>
      </c>
      <c r="AD15" s="52">
        <f>_xlfn.IFNA(INDEX(Class!$G$3:$G$104,MATCH(_xlfn.CONCAT(AD9,$B$15,AD5,$J$28),Class!$E$3:$E$104,0)),0)*AD12</f>
        <v>0</v>
      </c>
      <c r="AE15" s="52">
        <f>_xlfn.IFNA(INDEX(Class!$G$3:$G$104,MATCH(_xlfn.CONCAT(AE9,$B$15,AE5,$J$28),Class!$E$3:$E$104,0)),0)*AE12</f>
        <v>0</v>
      </c>
      <c r="AF15" s="52">
        <f>_xlfn.IFNA(INDEX(Class!$G$3:$G$104,MATCH(_xlfn.CONCAT(AF9,$B$15,AF5,$J$28),Class!$E$3:$E$104,0)),0)*AF12</f>
        <v>0</v>
      </c>
      <c r="AG15" s="52">
        <f>_xlfn.IFNA(INDEX(Class!$G$3:$G$104,MATCH(_xlfn.CONCAT(AG9,$B$15,AG5,$J$28),Class!$E$3:$E$104,0)),0)*AG12</f>
        <v>0</v>
      </c>
      <c r="AH15" s="52">
        <f>_xlfn.IFNA(INDEX(Class!$G$3:$G$104,MATCH(_xlfn.CONCAT(AH9,$B$15,AH5,$J$28),Class!$E$3:$E$104,0)),0)*AH12</f>
        <v>0</v>
      </c>
      <c r="AI15" s="52">
        <f>_xlfn.IFNA(INDEX(Class!$G$3:$G$104,MATCH(_xlfn.CONCAT(AI9,$B$15,AI5,$J$28),Class!$E$3:$E$104,0)),0)*AI12</f>
        <v>0</v>
      </c>
      <c r="AJ15" s="52">
        <f>_xlfn.IFNA(INDEX(Class!$G$3:$G$104,MATCH(_xlfn.CONCAT(AJ9,$B$15,AJ5,$J$28),Class!$E$3:$E$104,0)),0)*AJ12</f>
        <v>0</v>
      </c>
      <c r="AK15" s="52">
        <f>_xlfn.IFNA(INDEX(Class!$G$3:$G$104,MATCH(_xlfn.CONCAT(AK9,$B$15,AK5,$J$28),Class!$E$3:$E$104,0)),0)*AK12</f>
        <v>0</v>
      </c>
      <c r="AL15" s="52">
        <f>_xlfn.IFNA(INDEX(Class!$G$3:$G$104,MATCH(_xlfn.CONCAT(AL9,$B$15,AL5,$J$28),Class!$E$3:$E$104,0)),0)*AL12</f>
        <v>0</v>
      </c>
      <c r="AM15" s="52">
        <f>_xlfn.IFNA(INDEX(Class!$G$3:$G$104,MATCH(_xlfn.CONCAT(AM9,$B$15,AM5,$J$28),Class!$E$3:$E$104,0)),0)*AM12</f>
        <v>0</v>
      </c>
      <c r="AN15" s="52">
        <f>_xlfn.IFNA(INDEX(Class!$G$3:$G$104,MATCH(_xlfn.CONCAT(AN9,$B$15,AN5,$J$28),Class!$E$3:$E$104,0)),0)*AN12</f>
        <v>0</v>
      </c>
      <c r="AO15" s="52">
        <f>_xlfn.IFNA(INDEX(Class!$G$3:$G$104,MATCH(_xlfn.CONCAT(AO9,$B$15,AO5,$J$28),Class!$E$3:$E$104,0)),0)*AO12</f>
        <v>0</v>
      </c>
      <c r="AP15" s="52">
        <f>_xlfn.IFNA(INDEX(Class!$G$3:$G$104,MATCH(_xlfn.CONCAT(AP9,$B$15,AP5,$J$28),Class!$E$3:$E$104,0)),0)*AP12</f>
        <v>0</v>
      </c>
      <c r="AQ15" s="52">
        <f>_xlfn.IFNA(INDEX(Class!$G$3:$G$104,MATCH(_xlfn.CONCAT(AQ9,$B$15,AQ5,$J$28),Class!$E$3:$E$104,0)),0)*AQ12</f>
        <v>0</v>
      </c>
      <c r="AR15" s="52">
        <f>_xlfn.IFNA(INDEX(Class!$G$3:$G$104,MATCH(_xlfn.CONCAT(AR9,$B$15,AR5,$J$28),Class!$E$3:$E$104,0)),0)*AR12</f>
        <v>0</v>
      </c>
      <c r="AS15" s="52">
        <f>_xlfn.IFNA(INDEX(Class!$G$3:$G$104,MATCH(_xlfn.CONCAT(AS9,$B$15,AS5,$J$28),Class!$E$3:$E$104,0)),0)*AS12</f>
        <v>0</v>
      </c>
      <c r="AT15" s="52">
        <f>_xlfn.IFNA(INDEX(Class!$G$3:$G$104,MATCH(_xlfn.CONCAT(AT9,$B$15,AT5,$J$28),Class!$E$3:$E$104,0)),0)*AT12</f>
        <v>0</v>
      </c>
      <c r="AU15" s="52">
        <f>_xlfn.IFNA(INDEX(Class!$G$3:$G$104,MATCH(_xlfn.CONCAT(AU9,$B$15,AU5,$J$28),Class!$E$3:$E$104,0)),0)*AU12</f>
        <v>0</v>
      </c>
      <c r="AV15" s="52">
        <f>_xlfn.IFNA(INDEX(Class!$G$3:$G$104,MATCH(_xlfn.CONCAT(AV9,$B$15,AV5,$J$28),Class!$E$3:$E$104,0)),0)*AV12</f>
        <v>0</v>
      </c>
      <c r="AW15" s="52">
        <f>_xlfn.IFNA(INDEX(Class!$G$3:$G$104,MATCH(_xlfn.CONCAT(AW9,$B$15,AW5,$J$28),Class!$E$3:$E$104,0)),0)*AW12</f>
        <v>0</v>
      </c>
      <c r="AX15" s="52">
        <f>_xlfn.IFNA(INDEX(Class!$G$3:$G$104,MATCH(_xlfn.CONCAT(AX9,$B$15,AX5,$J$28),Class!$E$3:$E$104,0)),0)*AX12</f>
        <v>0</v>
      </c>
      <c r="AY15" s="52">
        <f>_xlfn.IFNA(INDEX(Class!$G$3:$G$104,MATCH(_xlfn.CONCAT(AY9,$B$15,AY5,$J$28),Class!$E$3:$E$104,0)),0)*AY12</f>
        <v>0</v>
      </c>
      <c r="AZ15" s="52">
        <f>_xlfn.IFNA(INDEX(Class!$G$3:$G$104,MATCH(_xlfn.CONCAT(AZ9,$B$15,AZ5,$J$28),Class!$E$3:$E$104,0)),0)*AZ12</f>
        <v>0</v>
      </c>
      <c r="BA15" s="52">
        <f>_xlfn.IFNA(INDEX(Class!$G$3:$G$104,MATCH(_xlfn.CONCAT(BA9,$B$15,BA5,$J$28),Class!$E$3:$E$104,0)),0)*BA12</f>
        <v>0</v>
      </c>
      <c r="BB15" s="52">
        <f>_xlfn.IFNA(INDEX(Class!$G$3:$G$104,MATCH(_xlfn.CONCAT(BB9,$B$15,BB5,$J$28),Class!$E$3:$E$104,0)),0)*BB12</f>
        <v>0</v>
      </c>
      <c r="BC15" s="52">
        <f>_xlfn.IFNA(INDEX(Class!$G$3:$G$104,MATCH(_xlfn.CONCAT(BC9,$B$15,BC5,$J$28),Class!$E$3:$E$104,0)),0)*BC12</f>
        <v>0</v>
      </c>
      <c r="BD15" s="52">
        <f>_xlfn.IFNA(INDEX(Class!$G$3:$G$104,MATCH(_xlfn.CONCAT(BD9,$B$15,BD5,$J$28),Class!$E$3:$E$104,0)),0)*BD12</f>
        <v>0</v>
      </c>
      <c r="BE15" s="52">
        <f>_xlfn.IFNA(INDEX(Class!$G$3:$G$104,MATCH(_xlfn.CONCAT(BE9,$B$15,BE5,$J$28),Class!$E$3:$E$104,0)),0)*BE12</f>
        <v>0</v>
      </c>
      <c r="BF15" s="52">
        <f>_xlfn.IFNA(INDEX(Class!$G$3:$G$104,MATCH(_xlfn.CONCAT(BF9,$B$15,BF5,$J$28),Class!$E$3:$E$104,0)),0)*BF12</f>
        <v>0</v>
      </c>
      <c r="BG15" s="52">
        <f>_xlfn.IFNA(INDEX(Class!$G$3:$G$104,MATCH(_xlfn.CONCAT(BG9,$B$15,BG5,$J$28),Class!$E$3:$E$104,0)),0)*BG12</f>
        <v>0</v>
      </c>
      <c r="BH15" s="52">
        <f>_xlfn.IFNA(INDEX(Class!$G$3:$G$104,MATCH(_xlfn.CONCAT(BH9,$B$15,BH5,$J$28),Class!$E$3:$E$104,0)),0)*BH12</f>
        <v>0</v>
      </c>
      <c r="BI15" s="52">
        <f>_xlfn.IFNA(INDEX(Class!$G$3:$G$104,MATCH(_xlfn.CONCAT(BI9,$B$15,BI5,$J$28),Class!$E$3:$E$104,0)),0)*BI12</f>
        <v>0</v>
      </c>
      <c r="BJ15" s="52">
        <f>_xlfn.IFNA(INDEX(Class!$G$3:$G$104,MATCH(_xlfn.CONCAT(BJ9,$B$15,BJ5,$J$28),Class!$E$3:$E$104,0)),0)*BJ12</f>
        <v>0</v>
      </c>
      <c r="BK15" s="52">
        <f>_xlfn.IFNA(INDEX(Class!$G$3:$G$104,MATCH(_xlfn.CONCAT(BK9,$B$15,BK5,$J$28),Class!$E$3:$E$104,0)),0)*BK12</f>
        <v>0</v>
      </c>
      <c r="BL15" s="52">
        <f>_xlfn.IFNA(INDEX(Class!$G$3:$G$104,MATCH(_xlfn.CONCAT(BL9,$B$15,BL5,$J$28),Class!$E$3:$E$104,0)),0)*BL12</f>
        <v>0</v>
      </c>
      <c r="BM15" s="52">
        <f>_xlfn.IFNA(INDEX(Class!$G$3:$G$104,MATCH(_xlfn.CONCAT(BM9,$B$15,BM5,$J$28),Class!$E$3:$E$104,0)),0)*BM12</f>
        <v>0</v>
      </c>
      <c r="BN15" s="52">
        <f>_xlfn.IFNA(INDEX(Class!$G$3:$G$104,MATCH(_xlfn.CONCAT(BN9,$B$15,BN5,$J$28),Class!$E$3:$E$104,0)),0)*BN12</f>
        <v>0</v>
      </c>
      <c r="BO15" s="52">
        <f>_xlfn.IFNA(INDEX(Class!$G$3:$G$104,MATCH(_xlfn.CONCAT(BO9,$B$15,BO5,$J$28),Class!$E$3:$E$104,0)),0)*BO12</f>
        <v>0</v>
      </c>
      <c r="BP15" s="52">
        <f>_xlfn.IFNA(INDEX(Class!$G$3:$G$104,MATCH(_xlfn.CONCAT(BP9,$B$15,BP5,$J$28),Class!$E$3:$E$104,0)),0)*BP12</f>
        <v>0</v>
      </c>
      <c r="BQ15" s="52">
        <f>_xlfn.IFNA(INDEX(Class!$G$3:$G$104,MATCH(_xlfn.CONCAT(BQ9,$B$15,BQ5,$J$28),Class!$E$3:$E$104,0)),0)*BQ12</f>
        <v>0</v>
      </c>
      <c r="BR15" s="52">
        <f>_xlfn.IFNA(INDEX(Class!$G$3:$G$104,MATCH(_xlfn.CONCAT(BR9,$B$15,BR5,$J$28),Class!$E$3:$E$104,0)),0)*BR12</f>
        <v>0</v>
      </c>
      <c r="BS15" s="52">
        <f>_xlfn.IFNA(INDEX(Class!$G$3:$G$104,MATCH(_xlfn.CONCAT(BS9,$B$15,BS5,$J$28),Class!$E$3:$E$104,0)),0)*BS12</f>
        <v>0</v>
      </c>
      <c r="BT15" s="52">
        <f>_xlfn.IFNA(INDEX(Class!$G$3:$G$104,MATCH(_xlfn.CONCAT(BT9,$B$15,BT5,$J$28),Class!$E$3:$E$104,0)),0)*BT12</f>
        <v>0</v>
      </c>
      <c r="BU15" s="52">
        <f>_xlfn.IFNA(INDEX(Class!$G$3:$G$104,MATCH(_xlfn.CONCAT(BU9,$B$15,BU5,$J$28),Class!$E$3:$E$104,0)),0)*BU12</f>
        <v>0</v>
      </c>
      <c r="BV15" s="52">
        <f>_xlfn.IFNA(INDEX(Class!$G$3:$G$104,MATCH(_xlfn.CONCAT(BV9,$B$15,BV5,$J$28),Class!$E$3:$E$104,0)),0)*BV12</f>
        <v>0</v>
      </c>
      <c r="BW15" s="52">
        <f>_xlfn.IFNA(INDEX(Class!$G$3:$G$104,MATCH(_xlfn.CONCAT(BW9,$B$15,BW5,$J$28),Class!$E$3:$E$104,0)),0)*BW12</f>
        <v>0</v>
      </c>
      <c r="BX15" s="52">
        <f>_xlfn.IFNA(INDEX(Class!$G$3:$G$104,MATCH(_xlfn.CONCAT(BX9,$B$15,BX5,$J$28),Class!$E$3:$E$104,0)),0)*BX12</f>
        <v>0</v>
      </c>
      <c r="BY15" s="52">
        <f>_xlfn.IFNA(INDEX(Class!$G$3:$G$104,MATCH(_xlfn.CONCAT(BY9,$B$15,BY5,$J$28),Class!$E$3:$E$104,0)),0)*BY12</f>
        <v>0</v>
      </c>
      <c r="BZ15" s="52">
        <f>_xlfn.IFNA(INDEX(Class!$G$3:$G$104,MATCH(_xlfn.CONCAT(BZ9,$B$15,BZ5,$J$28),Class!$E$3:$E$104,0)),0)*BZ12</f>
        <v>0</v>
      </c>
      <c r="CA15" s="52">
        <f>_xlfn.IFNA(INDEX(Class!$G$3:$G$104,MATCH(_xlfn.CONCAT(CA9,$B$15,CA5,$J$28),Class!$E$3:$E$104,0)),0)*CA12</f>
        <v>0</v>
      </c>
      <c r="CB15" s="52">
        <f>_xlfn.IFNA(INDEX(Class!$G$3:$G$104,MATCH(_xlfn.CONCAT(CB9,$B$15,CB5,$J$28),Class!$E$3:$E$104,0)),0)*CB12</f>
        <v>0</v>
      </c>
      <c r="CC15" s="52">
        <f>_xlfn.IFNA(INDEX(Class!$G$3:$G$104,MATCH(_xlfn.CONCAT(CC9,$B$15,CC5,$J$28),Class!$E$3:$E$104,0)),0)*CC12</f>
        <v>0</v>
      </c>
      <c r="CD15" s="52">
        <f>_xlfn.IFNA(INDEX(Class!$G$3:$G$104,MATCH(_xlfn.CONCAT(CD9,$B$15,CD5,$J$28),Class!$E$3:$E$104,0)),0)*CD12</f>
        <v>0</v>
      </c>
      <c r="CE15" s="52">
        <f>_xlfn.IFNA(INDEX(Class!$G$3:$G$104,MATCH(_xlfn.CONCAT(CE9,$B$15,CE5,$J$28),Class!$E$3:$E$104,0)),0)*CE12</f>
        <v>0</v>
      </c>
      <c r="CF15" s="52">
        <f>_xlfn.IFNA(INDEX(Class!$G$3:$G$104,MATCH(_xlfn.CONCAT(CF9,$B$15,CF5,$J$28),Class!$E$3:$E$104,0)),0)*CF12</f>
        <v>0</v>
      </c>
      <c r="CG15" s="52">
        <f>_xlfn.IFNA(INDEX(Class!$G$3:$G$104,MATCH(_xlfn.CONCAT(CG9,$B$15,CG5,$J$28),Class!$E$3:$E$104,0)),0)*CG12</f>
        <v>0</v>
      </c>
      <c r="CH15" s="52">
        <f>_xlfn.IFNA(INDEX(Class!$G$3:$G$104,MATCH(_xlfn.CONCAT(CH9,$B$15,CH5,$J$28),Class!$E$3:$E$104,0)),0)*CH12</f>
        <v>0</v>
      </c>
      <c r="CI15" s="52">
        <f>_xlfn.IFNA(INDEX(Class!$G$3:$G$104,MATCH(_xlfn.CONCAT(CI9,$B$15,CI5,$J$28),Class!$E$3:$E$104,0)),0)*CI12</f>
        <v>0</v>
      </c>
      <c r="CJ15" s="52">
        <f>_xlfn.IFNA(INDEX(Class!$G$3:$G$104,MATCH(_xlfn.CONCAT(CJ9,$B$15,CJ5,$J$28),Class!$E$3:$E$104,0)),0)*CJ12</f>
        <v>0</v>
      </c>
      <c r="CK15" s="52">
        <f>_xlfn.IFNA(INDEX(Class!$G$3:$G$104,MATCH(_xlfn.CONCAT(CK9,$B$15,CK5,$J$28),Class!$E$3:$E$104,0)),0)*CK12</f>
        <v>0</v>
      </c>
      <c r="CL15" s="52">
        <f>_xlfn.IFNA(INDEX(Class!$G$3:$G$104,MATCH(_xlfn.CONCAT(CL9,$B$15,CL5,$J$28),Class!$E$3:$E$104,0)),0)*CL12</f>
        <v>0</v>
      </c>
      <c r="CM15" s="52">
        <f>_xlfn.IFNA(INDEX(Class!$G$3:$G$104,MATCH(_xlfn.CONCAT(CM9,$B$15,CM5,$J$28),Class!$E$3:$E$104,0)),0)*CM12</f>
        <v>0</v>
      </c>
      <c r="CN15" s="52">
        <f>_xlfn.IFNA(INDEX(Class!$G$3:$G$104,MATCH(_xlfn.CONCAT(CN9,$B$15,CN5,$J$28),Class!$E$3:$E$104,0)),0)*CN12</f>
        <v>0</v>
      </c>
      <c r="CO15" s="52">
        <f>_xlfn.IFNA(INDEX(Class!$G$3:$G$104,MATCH(_xlfn.CONCAT(CO9,$B$15,CO5,$J$28),Class!$E$3:$E$104,0)),0)*CO12</f>
        <v>0</v>
      </c>
      <c r="CP15" s="52">
        <f>_xlfn.IFNA(INDEX(Class!$G$3:$G$104,MATCH(_xlfn.CONCAT(CP9,$B$15,CP5,$J$28),Class!$E$3:$E$104,0)),0)*CP12</f>
        <v>0</v>
      </c>
      <c r="CQ15" s="52">
        <f>_xlfn.IFNA(INDEX(Class!$G$3:$G$104,MATCH(_xlfn.CONCAT(CQ9,$B$15,CQ5,$J$28),Class!$E$3:$E$104,0)),0)*CQ12</f>
        <v>0</v>
      </c>
      <c r="CR15" s="52">
        <f>_xlfn.IFNA(INDEX(Class!$G$3:$G$104,MATCH(_xlfn.CONCAT(CR9,$B$15,CR5,$J$28),Class!$E$3:$E$104,0)),0)*CR12</f>
        <v>0</v>
      </c>
      <c r="CS15" s="52">
        <f>_xlfn.IFNA(INDEX(Class!$G$3:$G$104,MATCH(_xlfn.CONCAT(CS9,$B$15,CS5,$J$28),Class!$E$3:$E$104,0)),0)*CS12</f>
        <v>0</v>
      </c>
      <c r="CT15" s="52">
        <f>_xlfn.IFNA(INDEX(Class!$G$3:$G$104,MATCH(_xlfn.CONCAT(CT9,$B$15,CT5,$J$28),Class!$E$3:$E$104,0)),0)*CT12</f>
        <v>0</v>
      </c>
      <c r="CU15" s="52">
        <f>_xlfn.IFNA(INDEX(Class!$G$3:$G$104,MATCH(_xlfn.CONCAT(CU9,$B$15,CU5,$J$28),Class!$E$3:$E$104,0)),0)*CU12</f>
        <v>0</v>
      </c>
      <c r="CV15" s="52">
        <f>_xlfn.IFNA(INDEX(Class!$G$3:$G$104,MATCH(_xlfn.CONCAT(CV9,$B$15,CV5,$J$28),Class!$E$3:$E$104,0)),0)*CV12</f>
        <v>0</v>
      </c>
      <c r="CW15" s="52">
        <f>_xlfn.IFNA(INDEX(Class!$G$3:$G$104,MATCH(_xlfn.CONCAT(CW9,$B$15,CW5,$J$28),Class!$E$3:$E$104,0)),0)*CW12</f>
        <v>0</v>
      </c>
      <c r="CX15" s="52">
        <f>_xlfn.IFNA(INDEX(Class!$G$3:$G$104,MATCH(_xlfn.CONCAT(CX9,$B$15,CX5,$J$28),Class!$E$3:$E$104,0)),0)*CX12</f>
        <v>0</v>
      </c>
      <c r="CY15" s="52">
        <f>_xlfn.IFNA(INDEX(Class!$G$3:$G$104,MATCH(_xlfn.CONCAT(CY9,$B$15,CY5,$J$28),Class!$E$3:$E$104,0)),0)*CY12</f>
        <v>0</v>
      </c>
      <c r="CZ15" s="52">
        <f>_xlfn.IFNA(INDEX(Class!$G$3:$G$104,MATCH(_xlfn.CONCAT(CZ9,$B$15,CZ5,$J$28),Class!$E$3:$E$104,0)),0)*CZ12</f>
        <v>0</v>
      </c>
      <c r="DA15" s="52">
        <f>_xlfn.IFNA(INDEX(Class!$G$3:$G$104,MATCH(_xlfn.CONCAT(DA9,$B$15,DA5,$J$28),Class!$E$3:$E$104,0)),0)*DA12</f>
        <v>0</v>
      </c>
      <c r="DB15" s="52">
        <f>_xlfn.IFNA(INDEX(Class!$G$3:$G$104,MATCH(_xlfn.CONCAT(DB9,$B$15,DB5,$J$28),Class!$E$3:$E$104,0)),0)*DB12</f>
        <v>0</v>
      </c>
      <c r="DC15" s="52">
        <f>_xlfn.IFNA(INDEX(Class!$G$3:$G$104,MATCH(_xlfn.CONCAT(DC9,$B$15,DC5,$J$28),Class!$E$3:$E$104,0)),0)*DC12</f>
        <v>0</v>
      </c>
      <c r="DD15" s="52">
        <f>_xlfn.IFNA(INDEX(Class!$G$3:$G$104,MATCH(_xlfn.CONCAT(DD9,$B$15,DD5,$J$28),Class!$E$3:$E$104,0)),0)*DD12</f>
        <v>0</v>
      </c>
      <c r="DE15" s="52">
        <f>_xlfn.IFNA(INDEX(Class!$G$3:$G$104,MATCH(_xlfn.CONCAT(DE9,$B$15,DE5,$J$28),Class!$E$3:$E$104,0)),0)*DE12</f>
        <v>0</v>
      </c>
      <c r="DF15" s="52">
        <f>_xlfn.IFNA(INDEX(Class!$G$3:$G$104,MATCH(_xlfn.CONCAT(DF9,$B$15,DF5,$J$28),Class!$E$3:$E$104,0)),0)*DF12</f>
        <v>0</v>
      </c>
      <c r="DG15" s="52">
        <f>_xlfn.IFNA(INDEX(Class!$G$3:$G$104,MATCH(_xlfn.CONCAT(DG9,$B$15,DG5,$J$28),Class!$E$3:$E$104,0)),0)*DG12</f>
        <v>0</v>
      </c>
      <c r="DH15" s="52">
        <f>_xlfn.IFNA(INDEX(Class!$G$3:$G$104,MATCH(_xlfn.CONCAT(DH9,$B$15,DH5,$J$28),Class!$E$3:$E$104,0)),0)*DH12</f>
        <v>0</v>
      </c>
      <c r="DI15" s="52">
        <f>_xlfn.IFNA(INDEX(Class!$G$3:$G$104,MATCH(_xlfn.CONCAT(DI9,$B$15,DI5,$J$28),Class!$E$3:$E$104,0)),0)*DI12</f>
        <v>0</v>
      </c>
      <c r="DJ15" s="52">
        <f>_xlfn.IFNA(INDEX(Class!$G$3:$G$104,MATCH(_xlfn.CONCAT(DJ9,$B$15,DJ5,$J$28),Class!$E$3:$E$104,0)),0)*DJ12</f>
        <v>0</v>
      </c>
      <c r="DK15" s="52">
        <f>_xlfn.IFNA(INDEX(Class!$G$3:$G$104,MATCH(_xlfn.CONCAT(DK9,$B$15,DK5,$J$28),Class!$E$3:$E$104,0)),0)*DK12</f>
        <v>0</v>
      </c>
      <c r="DL15" s="52">
        <f>_xlfn.IFNA(INDEX(Class!$G$3:$G$104,MATCH(_xlfn.CONCAT(DL9,$B$15,DL5,$J$28),Class!$E$3:$E$104,0)),0)*DL12</f>
        <v>0</v>
      </c>
      <c r="DM15" s="52">
        <f>_xlfn.IFNA(INDEX(Class!$G$3:$G$104,MATCH(_xlfn.CONCAT(DM9,$B$15,DM5,$J$28),Class!$E$3:$E$104,0)),0)*DM12</f>
        <v>0</v>
      </c>
      <c r="DN15" s="52">
        <f>_xlfn.IFNA(INDEX(Class!$G$3:$G$104,MATCH(_xlfn.CONCAT(DN9,$B$15,DN5,$J$28),Class!$E$3:$E$104,0)),0)*DN12</f>
        <v>0</v>
      </c>
      <c r="DO15" s="52">
        <f>_xlfn.IFNA(INDEX(Class!$G$3:$G$104,MATCH(_xlfn.CONCAT(DO9,$B$15,DO5,$J$28),Class!$E$3:$E$104,0)),0)*DO12</f>
        <v>0</v>
      </c>
      <c r="DP15" s="52">
        <f>_xlfn.IFNA(INDEX(Class!$G$3:$G$104,MATCH(_xlfn.CONCAT(DP9,$B$15,DP5,$J$28),Class!$E$3:$E$104,0)),0)*DP12</f>
        <v>0</v>
      </c>
      <c r="DQ15" s="52">
        <f>_xlfn.IFNA(INDEX(Class!$G$3:$G$104,MATCH(_xlfn.CONCAT(DQ9,$B$15,DQ5,$J$28),Class!$E$3:$E$104,0)),0)*DQ12</f>
        <v>0</v>
      </c>
      <c r="DR15" s="52">
        <f>_xlfn.IFNA(INDEX(Class!$G$3:$G$104,MATCH(_xlfn.CONCAT(DR9,$B$15,DR5,$J$28),Class!$E$3:$E$104,0)),0)*DR12</f>
        <v>0</v>
      </c>
      <c r="DS15" s="52">
        <f>_xlfn.IFNA(INDEX(Class!$G$3:$G$104,MATCH(_xlfn.CONCAT(DS9,$B$15,DS5,$J$28),Class!$E$3:$E$104,0)),0)*DS12</f>
        <v>0</v>
      </c>
      <c r="DT15" s="52">
        <f>_xlfn.IFNA(INDEX(Class!$G$3:$G$104,MATCH(_xlfn.CONCAT(DT9,$B$15,DT5,$J$28),Class!$E$3:$E$104,0)),0)*DT12</f>
        <v>0</v>
      </c>
      <c r="DU15" s="52">
        <f>_xlfn.IFNA(INDEX(Class!$G$3:$G$104,MATCH(_xlfn.CONCAT(DU9,$B$15,DU5,$J$28),Class!$E$3:$E$104,0)),0)*DU12</f>
        <v>0</v>
      </c>
      <c r="DV15" s="52">
        <f>_xlfn.IFNA(INDEX(Class!$G$3:$G$104,MATCH(_xlfn.CONCAT(DV9,$B$15,DV5,$J$28),Class!$E$3:$E$104,0)),0)*DV12</f>
        <v>0</v>
      </c>
      <c r="DW15" s="52">
        <f>_xlfn.IFNA(INDEX(Class!$G$3:$G$104,MATCH(_xlfn.CONCAT(DW9,$B$15,DW5,$J$28),Class!$E$3:$E$104,0)),0)*DW12</f>
        <v>0</v>
      </c>
      <c r="DX15" s="52">
        <f>_xlfn.IFNA(INDEX(Class!$G$3:$G$104,MATCH(_xlfn.CONCAT(DX9,$B$15,DX5,$J$28),Class!$E$3:$E$104,0)),0)*DX12</f>
        <v>0</v>
      </c>
      <c r="DY15" s="52">
        <f>_xlfn.IFNA(INDEX(Class!$G$3:$G$104,MATCH(_xlfn.CONCAT(DY9,$B$15,DY5,$J$28),Class!$E$3:$E$104,0)),0)*DY12</f>
        <v>0</v>
      </c>
      <c r="DZ15" s="52">
        <f>_xlfn.IFNA(INDEX(Class!$G$3:$G$104,MATCH(_xlfn.CONCAT(DZ9,$B$15,DZ5,$J$28),Class!$E$3:$E$104,0)),0)*DZ12</f>
        <v>0</v>
      </c>
      <c r="EA15" s="52">
        <f>_xlfn.IFNA(INDEX(Class!$G$3:$G$104,MATCH(_xlfn.CONCAT(EA9,$B$15,EA5,$J$28),Class!$E$3:$E$104,0)),0)*EA12</f>
        <v>0</v>
      </c>
      <c r="EB15" s="52">
        <f>_xlfn.IFNA(INDEX(Class!$G$3:$G$104,MATCH(_xlfn.CONCAT(EB9,$B$15,EB5,$J$28),Class!$E$3:$E$104,0)),0)*EB12</f>
        <v>0</v>
      </c>
      <c r="EC15" s="52">
        <f>_xlfn.IFNA(INDEX(Class!$G$3:$G$104,MATCH(_xlfn.CONCAT(EC9,$B$15,EC5,$J$28),Class!$E$3:$E$104,0)),0)*EC12</f>
        <v>0</v>
      </c>
      <c r="ED15" s="52">
        <f>_xlfn.IFNA(INDEX(Class!$G$3:$G$104,MATCH(_xlfn.CONCAT(ED9,$B$15,ED5,$J$28),Class!$E$3:$E$104,0)),0)*ED12</f>
        <v>0</v>
      </c>
      <c r="EE15" s="52">
        <f>_xlfn.IFNA(INDEX(Class!$G$3:$G$104,MATCH(_xlfn.CONCAT(EE9,$B$15,EE5,$J$28),Class!$E$3:$E$104,0)),0)*EE12</f>
        <v>0</v>
      </c>
      <c r="EF15" s="52">
        <f>_xlfn.IFNA(INDEX(Class!$G$3:$G$104,MATCH(_xlfn.CONCAT(EF9,$B$15,EF5,$J$28),Class!$E$3:$E$104,0)),0)*EF12</f>
        <v>0</v>
      </c>
      <c r="EG15" s="52">
        <f>_xlfn.IFNA(INDEX(Class!$G$3:$G$104,MATCH(_xlfn.CONCAT(EG9,$B$15,EG5,$J$28),Class!$E$3:$E$104,0)),0)*EG12</f>
        <v>0</v>
      </c>
      <c r="EH15" s="52">
        <f>_xlfn.IFNA(INDEX(Class!$G$3:$G$104,MATCH(_xlfn.CONCAT(EH9,$B$15,EH5,$J$28),Class!$E$3:$E$104,0)),0)*EH12</f>
        <v>0</v>
      </c>
      <c r="EI15" s="52">
        <f>_xlfn.IFNA(INDEX(Class!$G$3:$G$104,MATCH(_xlfn.CONCAT(EI9,$B$15,EI5,$J$28),Class!$E$3:$E$104,0)),0)*EI12</f>
        <v>0</v>
      </c>
      <c r="EJ15" s="52">
        <f>_xlfn.IFNA(INDEX(Class!$G$3:$G$104,MATCH(_xlfn.CONCAT(EJ9,$B$15,EJ5,$J$28),Class!$E$3:$E$104,0)),0)*EJ12</f>
        <v>0</v>
      </c>
      <c r="EK15" s="52">
        <f>_xlfn.IFNA(INDEX(Class!$G$3:$G$104,MATCH(_xlfn.CONCAT(EK9,$B$15,EK5,$J$28),Class!$E$3:$E$104,0)),0)*EK12</f>
        <v>0</v>
      </c>
      <c r="EL15" s="52">
        <f>_xlfn.IFNA(INDEX(Class!$G$3:$G$104,MATCH(_xlfn.CONCAT(EL9,$B$15,EL5,$J$28),Class!$E$3:$E$104,0)),0)*EL12</f>
        <v>0</v>
      </c>
      <c r="EM15" s="52">
        <f>_xlfn.IFNA(INDEX(Class!$G$3:$G$104,MATCH(_xlfn.CONCAT(EM9,$B$15,EM5,$J$28),Class!$E$3:$E$104,0)),0)*EM12</f>
        <v>0</v>
      </c>
      <c r="EN15" s="52">
        <f>_xlfn.IFNA(INDEX(Class!$G$3:$G$104,MATCH(_xlfn.CONCAT(EN9,$B$15,EN5,$J$28),Class!$E$3:$E$104,0)),0)*EN12</f>
        <v>0</v>
      </c>
      <c r="EO15" s="52">
        <f>_xlfn.IFNA(INDEX(Class!$G$3:$G$104,MATCH(_xlfn.CONCAT(EO9,$B$15,EO5,$J$28),Class!$E$3:$E$104,0)),0)*EO12</f>
        <v>0</v>
      </c>
      <c r="EP15" s="52">
        <f>_xlfn.IFNA(INDEX(Class!$G$3:$G$104,MATCH(_xlfn.CONCAT(EP9,$B$15,EP5,$J$28),Class!$E$3:$E$104,0)),0)*EP12</f>
        <v>0</v>
      </c>
      <c r="EQ15" s="52">
        <f>_xlfn.IFNA(INDEX(Class!$G$3:$G$104,MATCH(_xlfn.CONCAT(EQ9,$B$15,EQ5,$J$28),Class!$E$3:$E$104,0)),0)*EQ12</f>
        <v>0</v>
      </c>
      <c r="ER15" s="52">
        <f>_xlfn.IFNA(INDEX(Class!$G$3:$G$104,MATCH(_xlfn.CONCAT(ER9,$B$15,ER5,$J$28),Class!$E$3:$E$104,0)),0)*ER12</f>
        <v>0</v>
      </c>
      <c r="ES15" s="52">
        <f>_xlfn.IFNA(INDEX(Class!$G$3:$G$104,MATCH(_xlfn.CONCAT(ES9,$B$15,ES5,$J$28),Class!$E$3:$E$104,0)),0)*ES12</f>
        <v>0</v>
      </c>
      <c r="ET15" s="52">
        <f>_xlfn.IFNA(INDEX(Class!$G$3:$G$104,MATCH(_xlfn.CONCAT(ET9,$B$15,ET5,$J$28),Class!$E$3:$E$104,0)),0)*ET12</f>
        <v>0</v>
      </c>
      <c r="EU15" s="52">
        <f>_xlfn.IFNA(INDEX(Class!$G$3:$G$104,MATCH(_xlfn.CONCAT(EU9,$B$15,EU5,$J$28),Class!$E$3:$E$104,0)),0)*EU12</f>
        <v>0</v>
      </c>
      <c r="EV15" s="52">
        <f>_xlfn.IFNA(INDEX(Class!$G$3:$G$104,MATCH(_xlfn.CONCAT(EV9,$B$15,EV5,$J$28),Class!$E$3:$E$104,0)),0)*EV12</f>
        <v>0</v>
      </c>
      <c r="EW15" s="52">
        <f>_xlfn.IFNA(INDEX(Class!$G$3:$G$104,MATCH(_xlfn.CONCAT(EW9,$B$15,EW5,$J$28),Class!$E$3:$E$104,0)),0)*EW12</f>
        <v>0</v>
      </c>
      <c r="EX15" s="52">
        <f>_xlfn.IFNA(INDEX(Class!$G$3:$G$104,MATCH(_xlfn.CONCAT(EX9,$B$15,EX5,$J$28),Class!$E$3:$E$104,0)),0)*EX12</f>
        <v>0</v>
      </c>
      <c r="EY15" s="52">
        <f>_xlfn.IFNA(INDEX(Class!$G$3:$G$104,MATCH(_xlfn.CONCAT(EY9,$B$15,EY5,$J$28),Class!$E$3:$E$104,0)),0)*EY12</f>
        <v>0</v>
      </c>
      <c r="EZ15" s="52">
        <f>_xlfn.IFNA(INDEX(Class!$G$3:$G$104,MATCH(_xlfn.CONCAT(EZ9,$B$15,EZ5,$J$28),Class!$E$3:$E$104,0)),0)*EZ12</f>
        <v>0</v>
      </c>
      <c r="FA15" s="52">
        <f>_xlfn.IFNA(INDEX(Class!$G$3:$G$104,MATCH(_xlfn.CONCAT(FA9,$B$15,FA5,$J$28),Class!$E$3:$E$104,0)),0)*FA12</f>
        <v>0</v>
      </c>
      <c r="FB15" s="52">
        <f>_xlfn.IFNA(INDEX(Class!$G$3:$G$104,MATCH(_xlfn.CONCAT(FB9,$B$15,FB5,$J$28),Class!$E$3:$E$104,0)),0)*FB12</f>
        <v>0</v>
      </c>
      <c r="FC15" s="52">
        <f>_xlfn.IFNA(INDEX(Class!$G$3:$G$104,MATCH(_xlfn.CONCAT(FC9,$B$15,FC5,$J$28),Class!$E$3:$E$104,0)),0)*FC12</f>
        <v>0</v>
      </c>
      <c r="FD15" s="52">
        <f>_xlfn.IFNA(INDEX(Class!$G$3:$G$104,MATCH(_xlfn.CONCAT(FD9,$B$15,FD5,$J$28),Class!$E$3:$E$104,0)),0)*FD12</f>
        <v>0</v>
      </c>
      <c r="FE15" s="52">
        <f>_xlfn.IFNA(INDEX(Class!$G$3:$G$104,MATCH(_xlfn.CONCAT(FE9,$B$15,FE5,$J$28),Class!$E$3:$E$104,0)),0)*FE12</f>
        <v>0</v>
      </c>
      <c r="FF15" s="52">
        <f>_xlfn.IFNA(INDEX(Class!$G$3:$G$104,MATCH(_xlfn.CONCAT(FF9,$B$15,FF5,$J$28),Class!$E$3:$E$104,0)),0)*FF12</f>
        <v>0</v>
      </c>
      <c r="FG15" s="52">
        <f>_xlfn.IFNA(INDEX(Class!$G$3:$G$104,MATCH(_xlfn.CONCAT(FG9,$B$15,FG5,$J$28),Class!$E$3:$E$104,0)),0)*FG12</f>
        <v>0</v>
      </c>
      <c r="FH15" s="52">
        <f>_xlfn.IFNA(INDEX(Class!$G$3:$G$104,MATCH(_xlfn.CONCAT(FH9,$B$15,FH5,$J$28),Class!$E$3:$E$104,0)),0)*FH12</f>
        <v>0</v>
      </c>
      <c r="FI15" s="52">
        <f>_xlfn.IFNA(INDEX(Class!$G$3:$G$104,MATCH(_xlfn.CONCAT(FI9,$B$15,FI5,$J$28),Class!$E$3:$E$104,0)),0)*FI12</f>
        <v>0</v>
      </c>
      <c r="FJ15" s="52">
        <f>_xlfn.IFNA(INDEX(Class!$G$3:$G$104,MATCH(_xlfn.CONCAT(FJ9,$B$15,FJ5,$J$28),Class!$E$3:$E$104,0)),0)*FJ12</f>
        <v>0</v>
      </c>
      <c r="FK15" s="52">
        <f>_xlfn.IFNA(INDEX(Class!$G$3:$G$104,MATCH(_xlfn.CONCAT(FK9,$B$15,FK5,$J$28),Class!$E$3:$E$104,0)),0)*FK12</f>
        <v>0</v>
      </c>
      <c r="FL15" s="52">
        <f>_xlfn.IFNA(INDEX(Class!$G$3:$G$104,MATCH(_xlfn.CONCAT(FL9,$B$15,FL5,$J$28),Class!$E$3:$E$104,0)),0)*FL12</f>
        <v>0</v>
      </c>
      <c r="FM15" s="52">
        <f>_xlfn.IFNA(INDEX(Class!$G$3:$G$104,MATCH(_xlfn.CONCAT(FM9,$B$15,FM5,$J$28),Class!$E$3:$E$104,0)),0)*FM12</f>
        <v>0</v>
      </c>
      <c r="FN15" s="52">
        <f>_xlfn.IFNA(INDEX(Class!$G$3:$G$104,MATCH(_xlfn.CONCAT(FN9,$B$15,FN5,$J$28),Class!$E$3:$E$104,0)),0)*FN12</f>
        <v>0</v>
      </c>
      <c r="FO15" s="52">
        <f>_xlfn.IFNA(INDEX(Class!$G$3:$G$104,MATCH(_xlfn.CONCAT(FO9,$B$15,FO5,$J$28),Class!$E$3:$E$104,0)),0)*FO12</f>
        <v>0</v>
      </c>
      <c r="FP15" s="52">
        <f>_xlfn.IFNA(INDEX(Class!$G$3:$G$104,MATCH(_xlfn.CONCAT(FP9,$B$15,FP5,$J$28),Class!$E$3:$E$104,0)),0)*FP12</f>
        <v>0</v>
      </c>
      <c r="FQ15" s="52">
        <f>_xlfn.IFNA(INDEX(Class!$G$3:$G$104,MATCH(_xlfn.CONCAT(FQ9,$B$15,FQ5,$J$28),Class!$E$3:$E$104,0)),0)*FQ12</f>
        <v>0</v>
      </c>
      <c r="FR15" s="52">
        <f>_xlfn.IFNA(INDEX(Class!$G$3:$G$104,MATCH(_xlfn.CONCAT(FR9,$B$15,FR5,$J$28),Class!$E$3:$E$104,0)),0)*FR12</f>
        <v>0</v>
      </c>
      <c r="FS15" s="52">
        <f>_xlfn.IFNA(INDEX(Class!$G$3:$G$104,MATCH(_xlfn.CONCAT(FS9,$B$15,FS5,$J$28),Class!$E$3:$E$104,0)),0)*FS12</f>
        <v>0</v>
      </c>
      <c r="FT15" s="52">
        <f>_xlfn.IFNA(INDEX(Class!$G$3:$G$104,MATCH(_xlfn.CONCAT(FT9,$B$15,FT5,$J$28),Class!$E$3:$E$104,0)),0)*FT12</f>
        <v>0</v>
      </c>
      <c r="FU15" s="52">
        <f>_xlfn.IFNA(INDEX(Class!$G$3:$G$104,MATCH(_xlfn.CONCAT(FU9,$B$15,FU5,$J$28),Class!$E$3:$E$104,0)),0)*FU12</f>
        <v>0</v>
      </c>
      <c r="FV15" s="52">
        <f>_xlfn.IFNA(INDEX(Class!$G$3:$G$104,MATCH(_xlfn.CONCAT(FV9,$B$15,FV5,$J$28),Class!$E$3:$E$104,0)),0)*FV12</f>
        <v>0</v>
      </c>
      <c r="FW15" s="52">
        <f>_xlfn.IFNA(INDEX(Class!$G$3:$G$104,MATCH(_xlfn.CONCAT(FW9,$B$15,FW5,$J$28),Class!$E$3:$E$104,0)),0)*FW12</f>
        <v>0</v>
      </c>
      <c r="FX15" s="52">
        <f>_xlfn.IFNA(INDEX(Class!$G$3:$G$104,MATCH(_xlfn.CONCAT(FX9,$B$15,FX5,$J$28),Class!$E$3:$E$104,0)),0)*FX12</f>
        <v>0</v>
      </c>
      <c r="FY15" s="52">
        <f>_xlfn.IFNA(INDEX(Class!$G$3:$G$104,MATCH(_xlfn.CONCAT(FY9,$B$15,FY5,$J$28),Class!$E$3:$E$104,0)),0)*FY12</f>
        <v>0</v>
      </c>
      <c r="FZ15" s="52">
        <f>_xlfn.IFNA(INDEX(Class!$G$3:$G$104,MATCH(_xlfn.CONCAT(FZ9,$B$15,FZ5,$J$28),Class!$E$3:$E$104,0)),0)*FZ12</f>
        <v>0</v>
      </c>
      <c r="GA15" s="52">
        <f>_xlfn.IFNA(INDEX(Class!$G$3:$G$104,MATCH(_xlfn.CONCAT(GA9,$B$15,GA5,$J$28),Class!$E$3:$E$104,0)),0)*GA12</f>
        <v>0</v>
      </c>
      <c r="GB15" s="52">
        <f>_xlfn.IFNA(INDEX(Class!$G$3:$G$104,MATCH(_xlfn.CONCAT(GB9,$B$15,GB5,$J$28),Class!$E$3:$E$104,0)),0)*GB12</f>
        <v>0</v>
      </c>
      <c r="GC15" s="52">
        <f>_xlfn.IFNA(INDEX(Class!$G$3:$G$104,MATCH(_xlfn.CONCAT(GC9,$B$15,GC5,$J$28),Class!$E$3:$E$104,0)),0)*GC12</f>
        <v>0</v>
      </c>
      <c r="GD15" s="52">
        <f>_xlfn.IFNA(INDEX(Class!$G$3:$G$104,MATCH(_xlfn.CONCAT(GD9,$B$15,GD5,$J$28),Class!$E$3:$E$104,0)),0)*GD12</f>
        <v>0</v>
      </c>
      <c r="GE15" s="52">
        <f>_xlfn.IFNA(INDEX(Class!$G$3:$G$104,MATCH(_xlfn.CONCAT(GE9,$B$15,GE5,$J$28),Class!$E$3:$E$104,0)),0)*GE12</f>
        <v>0</v>
      </c>
      <c r="GF15" s="52">
        <f>_xlfn.IFNA(INDEX(Class!$G$3:$G$104,MATCH(_xlfn.CONCAT(GF9,$B$15,GF5,$J$28),Class!$E$3:$E$104,0)),0)*GF12</f>
        <v>0</v>
      </c>
      <c r="GG15" s="52">
        <f>_xlfn.IFNA(INDEX(Class!$G$3:$G$104,MATCH(_xlfn.CONCAT(GG9,$B$15,GG5,$J$28),Class!$E$3:$E$104,0)),0)*GG12</f>
        <v>0</v>
      </c>
      <c r="GH15" s="52">
        <f>_xlfn.IFNA(INDEX(Class!$G$3:$G$104,MATCH(_xlfn.CONCAT(GH9,$B$15,GH5,$J$28),Class!$E$3:$E$104,0)),0)*GH12</f>
        <v>0</v>
      </c>
      <c r="GI15" s="52">
        <f>_xlfn.IFNA(INDEX(Class!$G$3:$G$104,MATCH(_xlfn.CONCAT(GI9,$B$15,GI5,$J$28),Class!$E$3:$E$104,0)),0)*GI12</f>
        <v>0</v>
      </c>
      <c r="GJ15" s="52">
        <f>_xlfn.IFNA(INDEX(Class!$G$3:$G$104,MATCH(_xlfn.CONCAT(GJ9,$B$15,GJ5,$J$28),Class!$E$3:$E$104,0)),0)*GJ12</f>
        <v>0</v>
      </c>
      <c r="GK15" s="52">
        <f>_xlfn.IFNA(INDEX(Class!$G$3:$G$104,MATCH(_xlfn.CONCAT(GK9,$B$15,GK5,$J$28),Class!$E$3:$E$104,0)),0)*GK12</f>
        <v>0</v>
      </c>
      <c r="GL15" s="52">
        <f>_xlfn.IFNA(INDEX(Class!$G$3:$G$104,MATCH(_xlfn.CONCAT(GL9,$B$15,GL5,$J$28),Class!$E$3:$E$104,0)),0)*GL12</f>
        <v>0</v>
      </c>
      <c r="GM15" s="52">
        <f>_xlfn.IFNA(INDEX(Class!$G$3:$G$104,MATCH(_xlfn.CONCAT(GM9,$B$15,GM5,$J$28),Class!$E$3:$E$104,0)),0)*GM12</f>
        <v>0</v>
      </c>
      <c r="GN15" s="52">
        <f>_xlfn.IFNA(INDEX(Class!$G$3:$G$104,MATCH(_xlfn.CONCAT(GN9,$B$15,GN5,$J$28),Class!$E$3:$E$104,0)),0)*GN12</f>
        <v>0</v>
      </c>
      <c r="GO15" s="52">
        <f>_xlfn.IFNA(INDEX(Class!$G$3:$G$104,MATCH(_xlfn.CONCAT(GO9,$B$15,GO5,$J$28),Class!$E$3:$E$104,0)),0)*GO12</f>
        <v>0</v>
      </c>
      <c r="GP15" s="52">
        <f>_xlfn.IFNA(INDEX(Class!$G$3:$G$104,MATCH(_xlfn.CONCAT(GP9,$B$15,GP5,$J$28),Class!$E$3:$E$104,0)),0)*GP12</f>
        <v>0</v>
      </c>
      <c r="GQ15" s="52">
        <f>_xlfn.IFNA(INDEX(Class!$G$3:$G$104,MATCH(_xlfn.CONCAT(GQ9,$B$15,GQ5,$J$28),Class!$E$3:$E$104,0)),0)*GQ12</f>
        <v>0</v>
      </c>
      <c r="GR15" s="52">
        <f>_xlfn.IFNA(INDEX(Class!$G$3:$G$104,MATCH(_xlfn.CONCAT(GR9,$B$15,GR5,$J$28),Class!$E$3:$E$104,0)),0)*GR12</f>
        <v>0</v>
      </c>
      <c r="GS15" s="52">
        <f>_xlfn.IFNA(INDEX(Class!$G$3:$G$104,MATCH(_xlfn.CONCAT(GS9,$B$15,GS5,$J$28),Class!$E$3:$E$104,0)),0)*GS12</f>
        <v>0</v>
      </c>
      <c r="GT15" s="52">
        <f>_xlfn.IFNA(INDEX(Class!$G$3:$G$104,MATCH(_xlfn.CONCAT(GT9,$B$15,GT5,$J$28),Class!$E$3:$E$104,0)),0)*GT12</f>
        <v>0</v>
      </c>
    </row>
    <row r="16" spans="1:202" hidden="1" outlineLevel="1">
      <c r="A16" s="437" t="s">
        <v>8155</v>
      </c>
      <c r="B16" s="437"/>
      <c r="C16" s="52" t="str">
        <f>IF(SUM(C10:C12)=0,"",CHOOSE(MATCH(LARGE(C13:C15, 1), C13:C15, FALSE), "Commercial", "Retail", "Service"))</f>
        <v/>
      </c>
      <c r="D16" s="52" t="str">
        <f t="shared" ref="D16:BO16" si="7">IF(SUM(D10:D12)=0,"",CHOOSE(MATCH(LARGE(D13:D15, 1), D13:D15, FALSE), "Commercial", "Retail", "Service"))</f>
        <v/>
      </c>
      <c r="E16" s="52" t="str">
        <f t="shared" si="7"/>
        <v/>
      </c>
      <c r="F16" s="52" t="str">
        <f t="shared" si="7"/>
        <v/>
      </c>
      <c r="G16" s="52" t="str">
        <f t="shared" si="7"/>
        <v/>
      </c>
      <c r="H16" s="52" t="str">
        <f t="shared" si="7"/>
        <v/>
      </c>
      <c r="I16" s="52" t="str">
        <f t="shared" si="7"/>
        <v/>
      </c>
      <c r="J16" s="52" t="str">
        <f t="shared" si="7"/>
        <v/>
      </c>
      <c r="K16" s="52" t="str">
        <f t="shared" si="7"/>
        <v/>
      </c>
      <c r="L16" s="52" t="str">
        <f t="shared" si="7"/>
        <v/>
      </c>
      <c r="M16" s="52" t="str">
        <f t="shared" si="7"/>
        <v/>
      </c>
      <c r="N16" s="52" t="str">
        <f t="shared" si="7"/>
        <v/>
      </c>
      <c r="O16" s="52" t="str">
        <f t="shared" si="7"/>
        <v/>
      </c>
      <c r="P16" s="52" t="str">
        <f t="shared" si="7"/>
        <v/>
      </c>
      <c r="Q16" s="52" t="str">
        <f t="shared" si="7"/>
        <v/>
      </c>
      <c r="R16" s="52" t="str">
        <f t="shared" si="7"/>
        <v/>
      </c>
      <c r="S16" s="52" t="str">
        <f t="shared" si="7"/>
        <v/>
      </c>
      <c r="T16" s="52" t="str">
        <f t="shared" si="7"/>
        <v/>
      </c>
      <c r="U16" s="52" t="str">
        <f t="shared" si="7"/>
        <v/>
      </c>
      <c r="V16" s="52" t="str">
        <f t="shared" si="7"/>
        <v/>
      </c>
      <c r="W16" s="52" t="str">
        <f t="shared" si="7"/>
        <v/>
      </c>
      <c r="X16" s="52" t="str">
        <f t="shared" si="7"/>
        <v/>
      </c>
      <c r="Y16" s="52" t="str">
        <f t="shared" si="7"/>
        <v/>
      </c>
      <c r="Z16" s="52" t="str">
        <f t="shared" si="7"/>
        <v/>
      </c>
      <c r="AA16" s="52" t="str">
        <f t="shared" si="7"/>
        <v/>
      </c>
      <c r="AB16" s="52" t="str">
        <f t="shared" si="7"/>
        <v/>
      </c>
      <c r="AC16" s="52" t="str">
        <f t="shared" si="7"/>
        <v/>
      </c>
      <c r="AD16" s="52" t="str">
        <f t="shared" si="7"/>
        <v/>
      </c>
      <c r="AE16" s="52" t="str">
        <f t="shared" si="7"/>
        <v/>
      </c>
      <c r="AF16" s="52" t="str">
        <f t="shared" si="7"/>
        <v/>
      </c>
      <c r="AG16" s="52" t="str">
        <f t="shared" si="7"/>
        <v/>
      </c>
      <c r="AH16" s="52" t="str">
        <f t="shared" si="7"/>
        <v/>
      </c>
      <c r="AI16" s="52" t="str">
        <f t="shared" si="7"/>
        <v/>
      </c>
      <c r="AJ16" s="52" t="str">
        <f t="shared" si="7"/>
        <v/>
      </c>
      <c r="AK16" s="52" t="str">
        <f t="shared" si="7"/>
        <v/>
      </c>
      <c r="AL16" s="52" t="str">
        <f t="shared" si="7"/>
        <v/>
      </c>
      <c r="AM16" s="52" t="str">
        <f t="shared" si="7"/>
        <v/>
      </c>
      <c r="AN16" s="52" t="str">
        <f t="shared" si="7"/>
        <v/>
      </c>
      <c r="AO16" s="52" t="str">
        <f t="shared" si="7"/>
        <v/>
      </c>
      <c r="AP16" s="52" t="str">
        <f t="shared" si="7"/>
        <v/>
      </c>
      <c r="AQ16" s="52" t="str">
        <f t="shared" si="7"/>
        <v/>
      </c>
      <c r="AR16" s="52" t="str">
        <f t="shared" si="7"/>
        <v/>
      </c>
      <c r="AS16" s="52" t="str">
        <f t="shared" si="7"/>
        <v/>
      </c>
      <c r="AT16" s="52" t="str">
        <f t="shared" si="7"/>
        <v/>
      </c>
      <c r="AU16" s="52" t="str">
        <f t="shared" si="7"/>
        <v/>
      </c>
      <c r="AV16" s="52" t="str">
        <f t="shared" si="7"/>
        <v/>
      </c>
      <c r="AW16" s="52" t="str">
        <f t="shared" si="7"/>
        <v/>
      </c>
      <c r="AX16" s="52" t="str">
        <f t="shared" si="7"/>
        <v/>
      </c>
      <c r="AY16" s="52" t="str">
        <f t="shared" si="7"/>
        <v/>
      </c>
      <c r="AZ16" s="52" t="str">
        <f t="shared" si="7"/>
        <v/>
      </c>
      <c r="BA16" s="52" t="str">
        <f t="shared" si="7"/>
        <v/>
      </c>
      <c r="BB16" s="52" t="str">
        <f t="shared" si="7"/>
        <v/>
      </c>
      <c r="BC16" s="52" t="str">
        <f t="shared" si="7"/>
        <v/>
      </c>
      <c r="BD16" s="52" t="str">
        <f t="shared" si="7"/>
        <v/>
      </c>
      <c r="BE16" s="52" t="str">
        <f t="shared" si="7"/>
        <v/>
      </c>
      <c r="BF16" s="52" t="str">
        <f t="shared" si="7"/>
        <v/>
      </c>
      <c r="BG16" s="52" t="str">
        <f t="shared" si="7"/>
        <v/>
      </c>
      <c r="BH16" s="52" t="str">
        <f t="shared" si="7"/>
        <v/>
      </c>
      <c r="BI16" s="52" t="str">
        <f t="shared" si="7"/>
        <v/>
      </c>
      <c r="BJ16" s="52" t="str">
        <f t="shared" si="7"/>
        <v/>
      </c>
      <c r="BK16" s="52" t="str">
        <f t="shared" si="7"/>
        <v/>
      </c>
      <c r="BL16" s="52" t="str">
        <f t="shared" si="7"/>
        <v/>
      </c>
      <c r="BM16" s="52" t="str">
        <f t="shared" si="7"/>
        <v/>
      </c>
      <c r="BN16" s="52" t="str">
        <f t="shared" si="7"/>
        <v/>
      </c>
      <c r="BO16" s="52" t="str">
        <f t="shared" si="7"/>
        <v/>
      </c>
      <c r="BP16" s="52" t="str">
        <f t="shared" ref="BP16:EA16" si="8">IF(SUM(BP10:BP12)=0,"",CHOOSE(MATCH(LARGE(BP13:BP15, 1), BP13:BP15, FALSE), "Commercial", "Retail", "Service"))</f>
        <v/>
      </c>
      <c r="BQ16" s="52" t="str">
        <f t="shared" si="8"/>
        <v/>
      </c>
      <c r="BR16" s="52" t="str">
        <f t="shared" si="8"/>
        <v/>
      </c>
      <c r="BS16" s="52" t="str">
        <f t="shared" si="8"/>
        <v/>
      </c>
      <c r="BT16" s="52" t="str">
        <f t="shared" si="8"/>
        <v/>
      </c>
      <c r="BU16" s="52" t="str">
        <f t="shared" si="8"/>
        <v/>
      </c>
      <c r="BV16" s="52" t="str">
        <f t="shared" si="8"/>
        <v/>
      </c>
      <c r="BW16" s="52" t="str">
        <f t="shared" si="8"/>
        <v/>
      </c>
      <c r="BX16" s="52" t="str">
        <f t="shared" si="8"/>
        <v/>
      </c>
      <c r="BY16" s="52" t="str">
        <f t="shared" si="8"/>
        <v/>
      </c>
      <c r="BZ16" s="52" t="str">
        <f t="shared" si="8"/>
        <v/>
      </c>
      <c r="CA16" s="52" t="str">
        <f t="shared" si="8"/>
        <v/>
      </c>
      <c r="CB16" s="52" t="str">
        <f t="shared" si="8"/>
        <v/>
      </c>
      <c r="CC16" s="52" t="str">
        <f t="shared" si="8"/>
        <v/>
      </c>
      <c r="CD16" s="52" t="str">
        <f t="shared" si="8"/>
        <v/>
      </c>
      <c r="CE16" s="52" t="str">
        <f t="shared" si="8"/>
        <v/>
      </c>
      <c r="CF16" s="52" t="str">
        <f t="shared" si="8"/>
        <v/>
      </c>
      <c r="CG16" s="52" t="str">
        <f t="shared" si="8"/>
        <v/>
      </c>
      <c r="CH16" s="52" t="str">
        <f t="shared" si="8"/>
        <v/>
      </c>
      <c r="CI16" s="52" t="str">
        <f t="shared" si="8"/>
        <v/>
      </c>
      <c r="CJ16" s="52" t="str">
        <f t="shared" si="8"/>
        <v/>
      </c>
      <c r="CK16" s="52" t="str">
        <f t="shared" si="8"/>
        <v/>
      </c>
      <c r="CL16" s="52" t="str">
        <f t="shared" si="8"/>
        <v/>
      </c>
      <c r="CM16" s="52" t="str">
        <f t="shared" si="8"/>
        <v/>
      </c>
      <c r="CN16" s="52" t="str">
        <f t="shared" si="8"/>
        <v/>
      </c>
      <c r="CO16" s="52" t="str">
        <f t="shared" si="8"/>
        <v/>
      </c>
      <c r="CP16" s="52" t="str">
        <f t="shared" si="8"/>
        <v/>
      </c>
      <c r="CQ16" s="52" t="str">
        <f t="shared" si="8"/>
        <v/>
      </c>
      <c r="CR16" s="52" t="str">
        <f t="shared" si="8"/>
        <v/>
      </c>
      <c r="CS16" s="52" t="str">
        <f t="shared" si="8"/>
        <v/>
      </c>
      <c r="CT16" s="52" t="str">
        <f t="shared" si="8"/>
        <v/>
      </c>
      <c r="CU16" s="52" t="str">
        <f t="shared" si="8"/>
        <v/>
      </c>
      <c r="CV16" s="52" t="str">
        <f t="shared" si="8"/>
        <v/>
      </c>
      <c r="CW16" s="52" t="str">
        <f t="shared" si="8"/>
        <v/>
      </c>
      <c r="CX16" s="52" t="str">
        <f t="shared" si="8"/>
        <v/>
      </c>
      <c r="CY16" s="52" t="str">
        <f t="shared" si="8"/>
        <v/>
      </c>
      <c r="CZ16" s="52" t="str">
        <f t="shared" si="8"/>
        <v/>
      </c>
      <c r="DA16" s="52" t="str">
        <f t="shared" si="8"/>
        <v/>
      </c>
      <c r="DB16" s="52" t="str">
        <f t="shared" si="8"/>
        <v/>
      </c>
      <c r="DC16" s="52" t="str">
        <f t="shared" si="8"/>
        <v/>
      </c>
      <c r="DD16" s="52" t="str">
        <f t="shared" si="8"/>
        <v/>
      </c>
      <c r="DE16" s="52" t="str">
        <f t="shared" si="8"/>
        <v/>
      </c>
      <c r="DF16" s="52" t="str">
        <f t="shared" si="8"/>
        <v/>
      </c>
      <c r="DG16" s="52" t="str">
        <f t="shared" si="8"/>
        <v/>
      </c>
      <c r="DH16" s="52" t="str">
        <f t="shared" si="8"/>
        <v/>
      </c>
      <c r="DI16" s="52" t="str">
        <f t="shared" si="8"/>
        <v/>
      </c>
      <c r="DJ16" s="52" t="str">
        <f t="shared" si="8"/>
        <v/>
      </c>
      <c r="DK16" s="52" t="str">
        <f t="shared" si="8"/>
        <v/>
      </c>
      <c r="DL16" s="52" t="str">
        <f t="shared" si="8"/>
        <v/>
      </c>
      <c r="DM16" s="52" t="str">
        <f t="shared" si="8"/>
        <v/>
      </c>
      <c r="DN16" s="52" t="str">
        <f t="shared" si="8"/>
        <v/>
      </c>
      <c r="DO16" s="52" t="str">
        <f t="shared" si="8"/>
        <v/>
      </c>
      <c r="DP16" s="52" t="str">
        <f t="shared" si="8"/>
        <v/>
      </c>
      <c r="DQ16" s="52" t="str">
        <f t="shared" si="8"/>
        <v/>
      </c>
      <c r="DR16" s="52" t="str">
        <f t="shared" si="8"/>
        <v/>
      </c>
      <c r="DS16" s="52" t="str">
        <f t="shared" si="8"/>
        <v/>
      </c>
      <c r="DT16" s="52" t="str">
        <f t="shared" si="8"/>
        <v/>
      </c>
      <c r="DU16" s="52" t="str">
        <f t="shared" si="8"/>
        <v/>
      </c>
      <c r="DV16" s="52" t="str">
        <f t="shared" si="8"/>
        <v/>
      </c>
      <c r="DW16" s="52" t="str">
        <f t="shared" si="8"/>
        <v/>
      </c>
      <c r="DX16" s="52" t="str">
        <f t="shared" si="8"/>
        <v/>
      </c>
      <c r="DY16" s="52" t="str">
        <f t="shared" si="8"/>
        <v/>
      </c>
      <c r="DZ16" s="52" t="str">
        <f t="shared" si="8"/>
        <v/>
      </c>
      <c r="EA16" s="52" t="str">
        <f t="shared" si="8"/>
        <v/>
      </c>
      <c r="EB16" s="52" t="str">
        <f t="shared" ref="EB16:FD16" si="9">IF(SUM(EB10:EB12)=0,"",CHOOSE(MATCH(LARGE(EB13:EB15, 1), EB13:EB15, FALSE), "Commercial", "Retail", "Service"))</f>
        <v/>
      </c>
      <c r="EC16" s="52" t="str">
        <f t="shared" si="9"/>
        <v/>
      </c>
      <c r="ED16" s="52" t="str">
        <f t="shared" si="9"/>
        <v/>
      </c>
      <c r="EE16" s="52" t="str">
        <f t="shared" si="9"/>
        <v/>
      </c>
      <c r="EF16" s="52" t="str">
        <f t="shared" si="9"/>
        <v/>
      </c>
      <c r="EG16" s="52" t="str">
        <f t="shared" si="9"/>
        <v/>
      </c>
      <c r="EH16" s="52" t="str">
        <f t="shared" si="9"/>
        <v/>
      </c>
      <c r="EI16" s="52" t="str">
        <f t="shared" si="9"/>
        <v/>
      </c>
      <c r="EJ16" s="52" t="str">
        <f t="shared" si="9"/>
        <v/>
      </c>
      <c r="EK16" s="52" t="str">
        <f t="shared" si="9"/>
        <v/>
      </c>
      <c r="EL16" s="52" t="str">
        <f t="shared" si="9"/>
        <v/>
      </c>
      <c r="EM16" s="52" t="str">
        <f t="shared" si="9"/>
        <v/>
      </c>
      <c r="EN16" s="52" t="str">
        <f t="shared" si="9"/>
        <v/>
      </c>
      <c r="EO16" s="52" t="str">
        <f t="shared" si="9"/>
        <v/>
      </c>
      <c r="EP16" s="52" t="str">
        <f t="shared" si="9"/>
        <v/>
      </c>
      <c r="EQ16" s="52" t="str">
        <f t="shared" si="9"/>
        <v/>
      </c>
      <c r="ER16" s="52" t="str">
        <f t="shared" si="9"/>
        <v/>
      </c>
      <c r="ES16" s="52" t="str">
        <f t="shared" si="9"/>
        <v/>
      </c>
      <c r="ET16" s="52" t="str">
        <f t="shared" si="9"/>
        <v/>
      </c>
      <c r="EU16" s="52" t="str">
        <f t="shared" si="9"/>
        <v/>
      </c>
      <c r="EV16" s="52" t="str">
        <f t="shared" si="9"/>
        <v/>
      </c>
      <c r="EW16" s="52" t="str">
        <f t="shared" si="9"/>
        <v/>
      </c>
      <c r="EX16" s="52" t="str">
        <f t="shared" si="9"/>
        <v/>
      </c>
      <c r="EY16" s="52" t="str">
        <f t="shared" si="9"/>
        <v/>
      </c>
      <c r="EZ16" s="52" t="str">
        <f t="shared" si="9"/>
        <v/>
      </c>
      <c r="FA16" s="52" t="str">
        <f t="shared" si="9"/>
        <v/>
      </c>
      <c r="FB16" s="52" t="str">
        <f t="shared" si="9"/>
        <v/>
      </c>
      <c r="FC16" s="52" t="str">
        <f t="shared" si="9"/>
        <v/>
      </c>
      <c r="FD16" s="52" t="str">
        <f t="shared" si="9"/>
        <v/>
      </c>
      <c r="FE16" s="52" t="str">
        <f>IF(SUM(FE10:FE12)=0,"",CHOOSE(MATCH(LARGE(FE13:FE15, 1), FE13:FE15, FALSE), "Commercial", "Retail", "Service"))</f>
        <v/>
      </c>
      <c r="FF16" s="52" t="str">
        <f t="shared" ref="FF16" si="10">IF(SUM(FF10:FF12)=0,"",CHOOSE(MATCH(LARGE(FF13:FF15, 1), FF13:FF15, FALSE), "Commercial", "Retail", "Service"))</f>
        <v/>
      </c>
      <c r="FG16" s="52" t="str">
        <f>IF(SUM(FG10:FG12)=0,"",CHOOSE(MATCH(LARGE(FG13:FG15, 1), FG13:FG15, FALSE), "Commercial", "Retail", "Service"))</f>
        <v/>
      </c>
      <c r="FH16" s="52" t="str">
        <f t="shared" ref="FH16" si="11">IF(SUM(FH10:FH12)=0,"",CHOOSE(MATCH(LARGE(FH13:FH15, 1), FH13:FH15, FALSE), "Commercial", "Retail", "Service"))</f>
        <v/>
      </c>
      <c r="FI16" s="52" t="str">
        <f t="shared" ref="FI16" si="12">IF(SUM(FI10:FI12)=0,"",CHOOSE(MATCH(LARGE(FI13:FI15, 1), FI13:FI15, FALSE), "Commercial", "Retail", "Service"))</f>
        <v/>
      </c>
      <c r="FJ16" s="52" t="str">
        <f t="shared" ref="FJ16" si="13">IF(SUM(FJ10:FJ12)=0,"",CHOOSE(MATCH(LARGE(FJ13:FJ15, 1), FJ13:FJ15, FALSE), "Commercial", "Retail", "Service"))</f>
        <v/>
      </c>
      <c r="FK16" s="52" t="str">
        <f t="shared" ref="FK16" si="14">IF(SUM(FK10:FK12)=0,"",CHOOSE(MATCH(LARGE(FK13:FK15, 1), FK13:FK15, FALSE), "Commercial", "Retail", "Service"))</f>
        <v/>
      </c>
      <c r="FL16" s="52" t="str">
        <f t="shared" ref="FL16" si="15">IF(SUM(FL10:FL12)=0,"",CHOOSE(MATCH(LARGE(FL13:FL15, 1), FL13:FL15, FALSE), "Commercial", "Retail", "Service"))</f>
        <v/>
      </c>
      <c r="FM16" s="52" t="str">
        <f t="shared" ref="FM16" si="16">IF(SUM(FM10:FM12)=0,"",CHOOSE(MATCH(LARGE(FM13:FM15, 1), FM13:FM15, FALSE), "Commercial", "Retail", "Service"))</f>
        <v/>
      </c>
      <c r="FN16" s="52" t="str">
        <f t="shared" ref="FN16" si="17">IF(SUM(FN10:FN12)=0,"",CHOOSE(MATCH(LARGE(FN13:FN15, 1), FN13:FN15, FALSE), "Commercial", "Retail", "Service"))</f>
        <v/>
      </c>
      <c r="FO16" s="52" t="str">
        <f t="shared" ref="FO16" si="18">IF(SUM(FO10:FO12)=0,"",CHOOSE(MATCH(LARGE(FO13:FO15, 1), FO13:FO15, FALSE), "Commercial", "Retail", "Service"))</f>
        <v/>
      </c>
      <c r="FP16" s="52" t="str">
        <f t="shared" ref="FP16" si="19">IF(SUM(FP10:FP12)=0,"",CHOOSE(MATCH(LARGE(FP13:FP15, 1), FP13:FP15, FALSE), "Commercial", "Retail", "Service"))</f>
        <v/>
      </c>
      <c r="FQ16" s="52" t="str">
        <f t="shared" ref="FQ16" si="20">IF(SUM(FQ10:FQ12)=0,"",CHOOSE(MATCH(LARGE(FQ13:FQ15, 1), FQ13:FQ15, FALSE), "Commercial", "Retail", "Service"))</f>
        <v/>
      </c>
      <c r="FR16" s="52" t="str">
        <f t="shared" ref="FR16" si="21">IF(SUM(FR10:FR12)=0,"",CHOOSE(MATCH(LARGE(FR13:FR15, 1), FR13:FR15, FALSE), "Commercial", "Retail", "Service"))</f>
        <v/>
      </c>
      <c r="FS16" s="52" t="str">
        <f>IF(SUM(FS10:FS12)=0,"",CHOOSE(MATCH(LARGE(FS13:FS15, 1), FS13:FS15, FALSE), "Commercial", "Retail", "Service"))</f>
        <v/>
      </c>
      <c r="FT16" s="52" t="str">
        <f t="shared" ref="FT16" si="22">IF(SUM(FT10:FT12)=0,"",CHOOSE(MATCH(LARGE(FT13:FT15, 1), FT13:FT15, FALSE), "Commercial", "Retail", "Service"))</f>
        <v/>
      </c>
      <c r="FU16" s="52" t="str">
        <f t="shared" ref="FU16" si="23">IF(SUM(FU10:FU12)=0,"",CHOOSE(MATCH(LARGE(FU13:FU15, 1), FU13:FU15, FALSE), "Commercial", "Retail", "Service"))</f>
        <v/>
      </c>
      <c r="FV16" s="52" t="str">
        <f t="shared" ref="FV16" si="24">IF(SUM(FV10:FV12)=0,"",CHOOSE(MATCH(LARGE(FV13:FV15, 1), FV13:FV15, FALSE), "Commercial", "Retail", "Service"))</f>
        <v/>
      </c>
      <c r="FW16" s="52" t="str">
        <f t="shared" ref="FW16" si="25">IF(SUM(FW10:FW12)=0,"",CHOOSE(MATCH(LARGE(FW13:FW15, 1), FW13:FW15, FALSE), "Commercial", "Retail", "Service"))</f>
        <v/>
      </c>
      <c r="FX16" s="52" t="str">
        <f t="shared" ref="FX16" si="26">IF(SUM(FX10:FX12)=0,"",CHOOSE(MATCH(LARGE(FX13:FX15, 1), FX13:FX15, FALSE), "Commercial", "Retail", "Service"))</f>
        <v/>
      </c>
      <c r="FY16" s="52" t="str">
        <f t="shared" ref="FY16" si="27">IF(SUM(FY10:FY12)=0,"",CHOOSE(MATCH(LARGE(FY13:FY15, 1), FY13:FY15, FALSE), "Commercial", "Retail", "Service"))</f>
        <v/>
      </c>
      <c r="FZ16" s="52" t="str">
        <f t="shared" ref="FZ16" si="28">IF(SUM(FZ10:FZ12)=0,"",CHOOSE(MATCH(LARGE(FZ13:FZ15, 1), FZ13:FZ15, FALSE), "Commercial", "Retail", "Service"))</f>
        <v/>
      </c>
      <c r="GA16" s="52" t="str">
        <f t="shared" ref="GA16" si="29">IF(SUM(GA10:GA12)=0,"",CHOOSE(MATCH(LARGE(GA13:GA15, 1), GA13:GA15, FALSE), "Commercial", "Retail", "Service"))</f>
        <v/>
      </c>
      <c r="GB16" s="52" t="str">
        <f t="shared" ref="GB16" si="30">IF(SUM(GB10:GB12)=0,"",CHOOSE(MATCH(LARGE(GB13:GB15, 1), GB13:GB15, FALSE), "Commercial", "Retail", "Service"))</f>
        <v/>
      </c>
      <c r="GC16" s="52" t="str">
        <f t="shared" ref="GC16" si="31">IF(SUM(GC10:GC12)=0,"",CHOOSE(MATCH(LARGE(GC13:GC15, 1), GC13:GC15, FALSE), "Commercial", "Retail", "Service"))</f>
        <v/>
      </c>
      <c r="GD16" s="52" t="str">
        <f t="shared" ref="GD16" si="32">IF(SUM(GD10:GD12)=0,"",CHOOSE(MATCH(LARGE(GD13:GD15, 1), GD13:GD15, FALSE), "Commercial", "Retail", "Service"))</f>
        <v/>
      </c>
      <c r="GE16" s="52" t="str">
        <f t="shared" ref="GE16" si="33">IF(SUM(GE10:GE12)=0,"",CHOOSE(MATCH(LARGE(GE13:GE15, 1), GE13:GE15, FALSE), "Commercial", "Retail", "Service"))</f>
        <v/>
      </c>
      <c r="GF16" s="52" t="str">
        <f t="shared" ref="GF16" si="34">IF(SUM(GF10:GF12)=0,"",CHOOSE(MATCH(LARGE(GF13:GF15, 1), GF13:GF15, FALSE), "Commercial", "Retail", "Service"))</f>
        <v/>
      </c>
      <c r="GG16" s="52" t="str">
        <f t="shared" ref="GG16" si="35">IF(SUM(GG10:GG12)=0,"",CHOOSE(MATCH(LARGE(GG13:GG15, 1), GG13:GG15, FALSE), "Commercial", "Retail", "Service"))</f>
        <v/>
      </c>
      <c r="GH16" s="52" t="str">
        <f t="shared" ref="GH16" si="36">IF(SUM(GH10:GH12)=0,"",CHOOSE(MATCH(LARGE(GH13:GH15, 1), GH13:GH15, FALSE), "Commercial", "Retail", "Service"))</f>
        <v/>
      </c>
      <c r="GI16" s="52" t="str">
        <f t="shared" ref="GI16" si="37">IF(SUM(GI10:GI12)=0,"",CHOOSE(MATCH(LARGE(GI13:GI15, 1), GI13:GI15, FALSE), "Commercial", "Retail", "Service"))</f>
        <v/>
      </c>
      <c r="GJ16" s="52" t="str">
        <f t="shared" ref="GJ16" si="38">IF(SUM(GJ10:GJ12)=0,"",CHOOSE(MATCH(LARGE(GJ13:GJ15, 1), GJ13:GJ15, FALSE), "Commercial", "Retail", "Service"))</f>
        <v/>
      </c>
      <c r="GK16" s="52" t="str">
        <f>IF(SUM(GK10:GK12)=0,"",CHOOSE(MATCH(LARGE(GK13:GK15, 1), GK13:GK15, FALSE), "Commercial", "Retail", "Service"))</f>
        <v/>
      </c>
      <c r="GL16" s="52" t="str">
        <f t="shared" ref="GL16" si="39">IF(SUM(GL10:GL12)=0,"",CHOOSE(MATCH(LARGE(GL13:GL15, 1), GL13:GL15, FALSE), "Commercial", "Retail", "Service"))</f>
        <v/>
      </c>
      <c r="GM16" s="52" t="str">
        <f t="shared" ref="GM16" si="40">IF(SUM(GM10:GM12)=0,"",CHOOSE(MATCH(LARGE(GM13:GM15, 1), GM13:GM15, FALSE), "Commercial", "Retail", "Service"))</f>
        <v/>
      </c>
      <c r="GN16" s="52" t="str">
        <f t="shared" ref="GN16" si="41">IF(SUM(GN10:GN12)=0,"",CHOOSE(MATCH(LARGE(GN13:GN15, 1), GN13:GN15, FALSE), "Commercial", "Retail", "Service"))</f>
        <v/>
      </c>
      <c r="GO16" s="52" t="str">
        <f t="shared" ref="GO16" si="42">IF(SUM(GO10:GO12)=0,"",CHOOSE(MATCH(LARGE(GO13:GO15, 1), GO13:GO15, FALSE), "Commercial", "Retail", "Service"))</f>
        <v/>
      </c>
      <c r="GP16" s="52" t="str">
        <f t="shared" ref="GP16" si="43">IF(SUM(GP10:GP12)=0,"",CHOOSE(MATCH(LARGE(GP13:GP15, 1), GP13:GP15, FALSE), "Commercial", "Retail", "Service"))</f>
        <v/>
      </c>
      <c r="GQ16" s="52" t="str">
        <f>IF(SUM(GQ10:GQ12)=0,"",CHOOSE(MATCH(LARGE(GQ13:GQ15, 1), GQ13:GQ15, FALSE), "Commercial", "Retail", "Service"))</f>
        <v/>
      </c>
      <c r="GR16" s="52" t="str">
        <f t="shared" ref="GR16" si="44">IF(SUM(GR10:GR12)=0,"",CHOOSE(MATCH(LARGE(GR13:GR15, 1), GR13:GR15, FALSE), "Commercial", "Retail", "Service"))</f>
        <v/>
      </c>
      <c r="GS16" s="52" t="str">
        <f t="shared" ref="GS16" si="45">IF(SUM(GS10:GS12)=0,"",CHOOSE(MATCH(LARGE(GS13:GS15, 1), GS13:GS15, FALSE), "Commercial", "Retail", "Service"))</f>
        <v/>
      </c>
      <c r="GT16" s="52" t="str">
        <f t="shared" ref="GT16" si="46">IF(SUM(GT10:GT12)=0,"",CHOOSE(MATCH(LARGE(GT13:GT15, 1), GT13:GT15, FALSE), "Commercial", "Retail", "Service"))</f>
        <v/>
      </c>
    </row>
    <row r="17" spans="1:202" hidden="1" outlineLevel="1">
      <c r="A17" s="438" t="s">
        <v>8156</v>
      </c>
      <c r="B17" s="438"/>
      <c r="C17" s="52">
        <f>IF(SUM(C10:C12)&gt;1,1,0)</f>
        <v>0</v>
      </c>
      <c r="D17" s="52">
        <f t="shared" ref="D17:BO17" si="47">IF(SUM(D10:D12)&gt;1,1,0)</f>
        <v>0</v>
      </c>
      <c r="E17" s="52">
        <f t="shared" si="47"/>
        <v>0</v>
      </c>
      <c r="F17" s="52">
        <f t="shared" si="47"/>
        <v>0</v>
      </c>
      <c r="G17" s="52">
        <f t="shared" si="47"/>
        <v>0</v>
      </c>
      <c r="H17" s="52">
        <f t="shared" si="47"/>
        <v>0</v>
      </c>
      <c r="I17" s="52">
        <f t="shared" si="47"/>
        <v>0</v>
      </c>
      <c r="J17" s="52">
        <f t="shared" si="47"/>
        <v>0</v>
      </c>
      <c r="K17" s="52">
        <f t="shared" si="47"/>
        <v>0</v>
      </c>
      <c r="L17" s="52">
        <f t="shared" si="47"/>
        <v>0</v>
      </c>
      <c r="M17" s="52">
        <f t="shared" si="47"/>
        <v>0</v>
      </c>
      <c r="N17" s="52">
        <f t="shared" si="47"/>
        <v>0</v>
      </c>
      <c r="O17" s="52">
        <f t="shared" si="47"/>
        <v>0</v>
      </c>
      <c r="P17" s="52">
        <f t="shared" si="47"/>
        <v>0</v>
      </c>
      <c r="Q17" s="52">
        <f t="shared" si="47"/>
        <v>0</v>
      </c>
      <c r="R17" s="52">
        <f t="shared" si="47"/>
        <v>0</v>
      </c>
      <c r="S17" s="52">
        <f t="shared" si="47"/>
        <v>0</v>
      </c>
      <c r="T17" s="52">
        <f t="shared" si="47"/>
        <v>0</v>
      </c>
      <c r="U17" s="52">
        <f t="shared" si="47"/>
        <v>0</v>
      </c>
      <c r="V17" s="52">
        <f t="shared" si="47"/>
        <v>0</v>
      </c>
      <c r="W17" s="52">
        <f t="shared" si="47"/>
        <v>0</v>
      </c>
      <c r="X17" s="52">
        <f t="shared" si="47"/>
        <v>0</v>
      </c>
      <c r="Y17" s="52">
        <f t="shared" si="47"/>
        <v>0</v>
      </c>
      <c r="Z17" s="52">
        <f t="shared" si="47"/>
        <v>0</v>
      </c>
      <c r="AA17" s="52">
        <f t="shared" si="47"/>
        <v>0</v>
      </c>
      <c r="AB17" s="52">
        <f t="shared" si="47"/>
        <v>0</v>
      </c>
      <c r="AC17" s="52">
        <f t="shared" si="47"/>
        <v>0</v>
      </c>
      <c r="AD17" s="52">
        <f t="shared" si="47"/>
        <v>0</v>
      </c>
      <c r="AE17" s="52">
        <f t="shared" si="47"/>
        <v>0</v>
      </c>
      <c r="AF17" s="52">
        <f t="shared" si="47"/>
        <v>0</v>
      </c>
      <c r="AG17" s="52">
        <f t="shared" si="47"/>
        <v>0</v>
      </c>
      <c r="AH17" s="52">
        <f t="shared" si="47"/>
        <v>0</v>
      </c>
      <c r="AI17" s="52">
        <f t="shared" si="47"/>
        <v>0</v>
      </c>
      <c r="AJ17" s="52">
        <f t="shared" si="47"/>
        <v>0</v>
      </c>
      <c r="AK17" s="52">
        <f t="shared" si="47"/>
        <v>0</v>
      </c>
      <c r="AL17" s="52">
        <f t="shared" si="47"/>
        <v>0</v>
      </c>
      <c r="AM17" s="52">
        <f t="shared" si="47"/>
        <v>0</v>
      </c>
      <c r="AN17" s="52">
        <f t="shared" si="47"/>
        <v>0</v>
      </c>
      <c r="AO17" s="52">
        <f t="shared" si="47"/>
        <v>0</v>
      </c>
      <c r="AP17" s="52">
        <f t="shared" si="47"/>
        <v>0</v>
      </c>
      <c r="AQ17" s="52">
        <f t="shared" si="47"/>
        <v>0</v>
      </c>
      <c r="AR17" s="52">
        <f t="shared" si="47"/>
        <v>0</v>
      </c>
      <c r="AS17" s="52">
        <f t="shared" si="47"/>
        <v>0</v>
      </c>
      <c r="AT17" s="52">
        <f t="shared" si="47"/>
        <v>0</v>
      </c>
      <c r="AU17" s="52">
        <f t="shared" si="47"/>
        <v>0</v>
      </c>
      <c r="AV17" s="52">
        <f t="shared" si="47"/>
        <v>0</v>
      </c>
      <c r="AW17" s="52">
        <f t="shared" si="47"/>
        <v>0</v>
      </c>
      <c r="AX17" s="52">
        <f t="shared" si="47"/>
        <v>0</v>
      </c>
      <c r="AY17" s="52">
        <f t="shared" si="47"/>
        <v>0</v>
      </c>
      <c r="AZ17" s="52">
        <f t="shared" si="47"/>
        <v>0</v>
      </c>
      <c r="BA17" s="52">
        <f t="shared" si="47"/>
        <v>0</v>
      </c>
      <c r="BB17" s="52">
        <f t="shared" si="47"/>
        <v>0</v>
      </c>
      <c r="BC17" s="52">
        <f t="shared" si="47"/>
        <v>0</v>
      </c>
      <c r="BD17" s="52">
        <f t="shared" si="47"/>
        <v>0</v>
      </c>
      <c r="BE17" s="52">
        <f t="shared" si="47"/>
        <v>0</v>
      </c>
      <c r="BF17" s="52">
        <f t="shared" si="47"/>
        <v>0</v>
      </c>
      <c r="BG17" s="52">
        <f t="shared" si="47"/>
        <v>0</v>
      </c>
      <c r="BH17" s="52">
        <f t="shared" si="47"/>
        <v>0</v>
      </c>
      <c r="BI17" s="52">
        <f t="shared" si="47"/>
        <v>0</v>
      </c>
      <c r="BJ17" s="52">
        <f t="shared" si="47"/>
        <v>0</v>
      </c>
      <c r="BK17" s="52">
        <f t="shared" si="47"/>
        <v>0</v>
      </c>
      <c r="BL17" s="52">
        <f t="shared" si="47"/>
        <v>0</v>
      </c>
      <c r="BM17" s="52">
        <f t="shared" si="47"/>
        <v>0</v>
      </c>
      <c r="BN17" s="52">
        <f t="shared" si="47"/>
        <v>0</v>
      </c>
      <c r="BO17" s="52">
        <f t="shared" si="47"/>
        <v>0</v>
      </c>
      <c r="BP17" s="52">
        <f t="shared" ref="BP17:EA17" si="48">IF(SUM(BP10:BP12)&gt;1,1,0)</f>
        <v>0</v>
      </c>
      <c r="BQ17" s="52">
        <f t="shared" si="48"/>
        <v>0</v>
      </c>
      <c r="BR17" s="52">
        <f t="shared" si="48"/>
        <v>0</v>
      </c>
      <c r="BS17" s="52">
        <f t="shared" si="48"/>
        <v>0</v>
      </c>
      <c r="BT17" s="52">
        <f t="shared" si="48"/>
        <v>0</v>
      </c>
      <c r="BU17" s="52">
        <f t="shared" si="48"/>
        <v>0</v>
      </c>
      <c r="BV17" s="52">
        <f t="shared" si="48"/>
        <v>0</v>
      </c>
      <c r="BW17" s="52">
        <f t="shared" si="48"/>
        <v>0</v>
      </c>
      <c r="BX17" s="52">
        <f t="shared" si="48"/>
        <v>0</v>
      </c>
      <c r="BY17" s="52">
        <f t="shared" si="48"/>
        <v>0</v>
      </c>
      <c r="BZ17" s="52">
        <f t="shared" si="48"/>
        <v>0</v>
      </c>
      <c r="CA17" s="52">
        <f t="shared" si="48"/>
        <v>0</v>
      </c>
      <c r="CB17" s="52">
        <f t="shared" si="48"/>
        <v>0</v>
      </c>
      <c r="CC17" s="52">
        <f t="shared" si="48"/>
        <v>0</v>
      </c>
      <c r="CD17" s="52">
        <f t="shared" si="48"/>
        <v>0</v>
      </c>
      <c r="CE17" s="52">
        <f t="shared" si="48"/>
        <v>0</v>
      </c>
      <c r="CF17" s="52">
        <f t="shared" si="48"/>
        <v>0</v>
      </c>
      <c r="CG17" s="52">
        <f t="shared" si="48"/>
        <v>0</v>
      </c>
      <c r="CH17" s="52">
        <f t="shared" si="48"/>
        <v>0</v>
      </c>
      <c r="CI17" s="52">
        <f t="shared" si="48"/>
        <v>0</v>
      </c>
      <c r="CJ17" s="52">
        <f t="shared" si="48"/>
        <v>0</v>
      </c>
      <c r="CK17" s="52">
        <f t="shared" si="48"/>
        <v>0</v>
      </c>
      <c r="CL17" s="52">
        <f t="shared" si="48"/>
        <v>0</v>
      </c>
      <c r="CM17" s="52">
        <f t="shared" si="48"/>
        <v>0</v>
      </c>
      <c r="CN17" s="52">
        <f t="shared" si="48"/>
        <v>0</v>
      </c>
      <c r="CO17" s="52">
        <f t="shared" si="48"/>
        <v>0</v>
      </c>
      <c r="CP17" s="52">
        <f t="shared" si="48"/>
        <v>0</v>
      </c>
      <c r="CQ17" s="52">
        <f t="shared" si="48"/>
        <v>0</v>
      </c>
      <c r="CR17" s="52">
        <f t="shared" si="48"/>
        <v>0</v>
      </c>
      <c r="CS17" s="52">
        <f t="shared" si="48"/>
        <v>0</v>
      </c>
      <c r="CT17" s="52">
        <f t="shared" si="48"/>
        <v>0</v>
      </c>
      <c r="CU17" s="52">
        <f t="shared" si="48"/>
        <v>0</v>
      </c>
      <c r="CV17" s="52">
        <f t="shared" si="48"/>
        <v>0</v>
      </c>
      <c r="CW17" s="52">
        <f t="shared" si="48"/>
        <v>0</v>
      </c>
      <c r="CX17" s="52">
        <f t="shared" si="48"/>
        <v>0</v>
      </c>
      <c r="CY17" s="52">
        <f t="shared" si="48"/>
        <v>0</v>
      </c>
      <c r="CZ17" s="52">
        <f t="shared" si="48"/>
        <v>0</v>
      </c>
      <c r="DA17" s="52">
        <f t="shared" si="48"/>
        <v>0</v>
      </c>
      <c r="DB17" s="52">
        <f t="shared" si="48"/>
        <v>0</v>
      </c>
      <c r="DC17" s="52">
        <f t="shared" si="48"/>
        <v>0</v>
      </c>
      <c r="DD17" s="52">
        <f t="shared" si="48"/>
        <v>0</v>
      </c>
      <c r="DE17" s="52">
        <f t="shared" si="48"/>
        <v>0</v>
      </c>
      <c r="DF17" s="52">
        <f t="shared" si="48"/>
        <v>0</v>
      </c>
      <c r="DG17" s="52">
        <f t="shared" si="48"/>
        <v>0</v>
      </c>
      <c r="DH17" s="52">
        <f t="shared" si="48"/>
        <v>0</v>
      </c>
      <c r="DI17" s="52">
        <f t="shared" si="48"/>
        <v>0</v>
      </c>
      <c r="DJ17" s="52">
        <f t="shared" si="48"/>
        <v>0</v>
      </c>
      <c r="DK17" s="52">
        <f t="shared" si="48"/>
        <v>0</v>
      </c>
      <c r="DL17" s="52">
        <f t="shared" si="48"/>
        <v>0</v>
      </c>
      <c r="DM17" s="52">
        <f t="shared" si="48"/>
        <v>0</v>
      </c>
      <c r="DN17" s="52">
        <f t="shared" si="48"/>
        <v>0</v>
      </c>
      <c r="DO17" s="52">
        <f t="shared" si="48"/>
        <v>0</v>
      </c>
      <c r="DP17" s="52">
        <f t="shared" si="48"/>
        <v>0</v>
      </c>
      <c r="DQ17" s="52">
        <f t="shared" si="48"/>
        <v>0</v>
      </c>
      <c r="DR17" s="52">
        <f t="shared" si="48"/>
        <v>0</v>
      </c>
      <c r="DS17" s="52">
        <f t="shared" si="48"/>
        <v>0</v>
      </c>
      <c r="DT17" s="52">
        <f t="shared" si="48"/>
        <v>0</v>
      </c>
      <c r="DU17" s="52">
        <f t="shared" si="48"/>
        <v>0</v>
      </c>
      <c r="DV17" s="52">
        <f t="shared" si="48"/>
        <v>0</v>
      </c>
      <c r="DW17" s="52">
        <f t="shared" si="48"/>
        <v>0</v>
      </c>
      <c r="DX17" s="52">
        <f t="shared" si="48"/>
        <v>0</v>
      </c>
      <c r="DY17" s="52">
        <f t="shared" si="48"/>
        <v>0</v>
      </c>
      <c r="DZ17" s="52">
        <f t="shared" si="48"/>
        <v>0</v>
      </c>
      <c r="EA17" s="52">
        <f t="shared" si="48"/>
        <v>0</v>
      </c>
      <c r="EB17" s="52">
        <f t="shared" ref="EB17:FD17" si="49">IF(SUM(EB10:EB12)&gt;1,1,0)</f>
        <v>0</v>
      </c>
      <c r="EC17" s="52">
        <f t="shared" si="49"/>
        <v>0</v>
      </c>
      <c r="ED17" s="52">
        <f t="shared" si="49"/>
        <v>0</v>
      </c>
      <c r="EE17" s="52">
        <f t="shared" si="49"/>
        <v>0</v>
      </c>
      <c r="EF17" s="52">
        <f t="shared" si="49"/>
        <v>0</v>
      </c>
      <c r="EG17" s="52">
        <f t="shared" si="49"/>
        <v>0</v>
      </c>
      <c r="EH17" s="52">
        <f t="shared" si="49"/>
        <v>0</v>
      </c>
      <c r="EI17" s="52">
        <f t="shared" si="49"/>
        <v>0</v>
      </c>
      <c r="EJ17" s="52">
        <f t="shared" si="49"/>
        <v>0</v>
      </c>
      <c r="EK17" s="52">
        <f t="shared" si="49"/>
        <v>0</v>
      </c>
      <c r="EL17" s="52">
        <f t="shared" si="49"/>
        <v>0</v>
      </c>
      <c r="EM17" s="52">
        <f t="shared" si="49"/>
        <v>0</v>
      </c>
      <c r="EN17" s="52">
        <f t="shared" si="49"/>
        <v>0</v>
      </c>
      <c r="EO17" s="52">
        <f t="shared" si="49"/>
        <v>0</v>
      </c>
      <c r="EP17" s="52">
        <f t="shared" si="49"/>
        <v>0</v>
      </c>
      <c r="EQ17" s="52">
        <f t="shared" si="49"/>
        <v>0</v>
      </c>
      <c r="ER17" s="52">
        <f t="shared" si="49"/>
        <v>0</v>
      </c>
      <c r="ES17" s="52">
        <f t="shared" si="49"/>
        <v>0</v>
      </c>
      <c r="ET17" s="52">
        <f t="shared" si="49"/>
        <v>0</v>
      </c>
      <c r="EU17" s="52">
        <f t="shared" si="49"/>
        <v>0</v>
      </c>
      <c r="EV17" s="52">
        <f t="shared" si="49"/>
        <v>0</v>
      </c>
      <c r="EW17" s="52">
        <f t="shared" si="49"/>
        <v>0</v>
      </c>
      <c r="EX17" s="52">
        <f t="shared" si="49"/>
        <v>0</v>
      </c>
      <c r="EY17" s="52">
        <f t="shared" si="49"/>
        <v>0</v>
      </c>
      <c r="EZ17" s="52">
        <f t="shared" si="49"/>
        <v>0</v>
      </c>
      <c r="FA17" s="52">
        <f t="shared" si="49"/>
        <v>0</v>
      </c>
      <c r="FB17" s="52">
        <f t="shared" si="49"/>
        <v>0</v>
      </c>
      <c r="FC17" s="52">
        <f t="shared" si="49"/>
        <v>0</v>
      </c>
      <c r="FD17" s="52">
        <f t="shared" si="49"/>
        <v>0</v>
      </c>
      <c r="FE17" s="52">
        <f>IF(SUM(FE10:FE12)&gt;1,1,0)</f>
        <v>0</v>
      </c>
      <c r="FF17" s="52">
        <f t="shared" ref="FF17" si="50">IF(SUM(FF10:FF12)&gt;1,1,0)</f>
        <v>0</v>
      </c>
      <c r="FG17" s="52">
        <f>IF(SUM(FG10:FG12)&gt;1,1,0)</f>
        <v>0</v>
      </c>
      <c r="FH17" s="52">
        <f t="shared" ref="FH17:FR17" si="51">IF(SUM(FH10:FH12)&gt;1,1,0)</f>
        <v>0</v>
      </c>
      <c r="FI17" s="52">
        <f t="shared" si="51"/>
        <v>0</v>
      </c>
      <c r="FJ17" s="52">
        <f t="shared" si="51"/>
        <v>0</v>
      </c>
      <c r="FK17" s="52">
        <f t="shared" si="51"/>
        <v>0</v>
      </c>
      <c r="FL17" s="52">
        <f t="shared" si="51"/>
        <v>0</v>
      </c>
      <c r="FM17" s="52">
        <f t="shared" si="51"/>
        <v>0</v>
      </c>
      <c r="FN17" s="52">
        <f t="shared" si="51"/>
        <v>0</v>
      </c>
      <c r="FO17" s="52">
        <f t="shared" si="51"/>
        <v>0</v>
      </c>
      <c r="FP17" s="52">
        <f t="shared" si="51"/>
        <v>0</v>
      </c>
      <c r="FQ17" s="52">
        <f t="shared" si="51"/>
        <v>0</v>
      </c>
      <c r="FR17" s="52">
        <f t="shared" si="51"/>
        <v>0</v>
      </c>
      <c r="FS17" s="52">
        <f>IF(SUM(FS10:FS12)&gt;1,1,0)</f>
        <v>0</v>
      </c>
      <c r="FT17" s="52">
        <f t="shared" ref="FT17:GJ17" si="52">IF(SUM(FT10:FT12)&gt;1,1,0)</f>
        <v>0</v>
      </c>
      <c r="FU17" s="52">
        <f t="shared" si="52"/>
        <v>0</v>
      </c>
      <c r="FV17" s="52">
        <f t="shared" si="52"/>
        <v>0</v>
      </c>
      <c r="FW17" s="52">
        <f t="shared" si="52"/>
        <v>0</v>
      </c>
      <c r="FX17" s="52">
        <f t="shared" si="52"/>
        <v>0</v>
      </c>
      <c r="FY17" s="52">
        <f t="shared" si="52"/>
        <v>0</v>
      </c>
      <c r="FZ17" s="52">
        <f t="shared" si="52"/>
        <v>0</v>
      </c>
      <c r="GA17" s="52">
        <f t="shared" si="52"/>
        <v>0</v>
      </c>
      <c r="GB17" s="52">
        <f t="shared" si="52"/>
        <v>0</v>
      </c>
      <c r="GC17" s="52">
        <f t="shared" si="52"/>
        <v>0</v>
      </c>
      <c r="GD17" s="52">
        <f t="shared" si="52"/>
        <v>0</v>
      </c>
      <c r="GE17" s="52">
        <f t="shared" si="52"/>
        <v>0</v>
      </c>
      <c r="GF17" s="52">
        <f t="shared" si="52"/>
        <v>0</v>
      </c>
      <c r="GG17" s="52">
        <f t="shared" si="52"/>
        <v>0</v>
      </c>
      <c r="GH17" s="52">
        <f t="shared" si="52"/>
        <v>0</v>
      </c>
      <c r="GI17" s="52">
        <f t="shared" si="52"/>
        <v>0</v>
      </c>
      <c r="GJ17" s="52">
        <f t="shared" si="52"/>
        <v>0</v>
      </c>
      <c r="GK17" s="52">
        <f>IF(SUM(GK10:GK12)&gt;1,1,0)</f>
        <v>0</v>
      </c>
      <c r="GL17" s="52">
        <f t="shared" ref="GL17:GP17" si="53">IF(SUM(GL10:GL12)&gt;1,1,0)</f>
        <v>0</v>
      </c>
      <c r="GM17" s="52">
        <f t="shared" si="53"/>
        <v>0</v>
      </c>
      <c r="GN17" s="52">
        <f t="shared" si="53"/>
        <v>0</v>
      </c>
      <c r="GO17" s="52">
        <f t="shared" si="53"/>
        <v>0</v>
      </c>
      <c r="GP17" s="52">
        <f t="shared" si="53"/>
        <v>0</v>
      </c>
      <c r="GQ17" s="52">
        <f>IF(SUM(GQ10:GQ12)&gt;1,1,0)</f>
        <v>0</v>
      </c>
      <c r="GR17" s="52">
        <f t="shared" ref="GR17:GT17" si="54">IF(SUM(GR10:GR12)&gt;1,1,0)</f>
        <v>0</v>
      </c>
      <c r="GS17" s="52">
        <f t="shared" si="54"/>
        <v>0</v>
      </c>
      <c r="GT17" s="52">
        <f t="shared" si="54"/>
        <v>0</v>
      </c>
    </row>
    <row r="18" spans="1:202" hidden="1" outlineLevel="1">
      <c r="A18" s="437" t="s">
        <v>8157</v>
      </c>
      <c r="B18" s="437"/>
      <c r="C18" s="52" t="str">
        <f t="array" ref="C18">_xlfn.IFNA(_xlfn.IFS(AND(Input!C24&lt;&gt;"?",Input!C24&gt;80),"Commercial", AND(Input!C25&lt;&gt;"?",Input!C25&gt;80),"Retail", AND(Input!C26&lt;&gt;"?",Input!C26&gt;80),"Service"),"")</f>
        <v/>
      </c>
      <c r="D18" s="52" t="str">
        <f t="array" ref="D18">_xlfn.IFNA(_xlfn.IFS(AND(Input!D24&lt;&gt;"?",Input!D24&gt;80),"Commercial", AND(Input!D25&lt;&gt;"?",Input!D25&gt;80),"Retail", AND(Input!D26&lt;&gt;"?",Input!D26&gt;80),"Service"),"")</f>
        <v/>
      </c>
      <c r="E18" s="52" t="str">
        <f t="array" ref="E18">_xlfn.IFNA(_xlfn.IFS(AND(Input!E24&lt;&gt;"?",Input!E24&gt;80),"Commercial", AND(Input!E25&lt;&gt;"?",Input!E25&gt;80),"Retail", AND(Input!E26&lt;&gt;"?",Input!E26&gt;80),"Service"),"")</f>
        <v/>
      </c>
      <c r="F18" s="52" t="str">
        <f t="array" ref="F18">_xlfn.IFNA(_xlfn.IFS(AND(Input!F24&lt;&gt;"?",Input!F24&gt;80),"Commercial", AND(Input!F25&lt;&gt;"?",Input!F25&gt;80),"Retail", AND(Input!F26&lt;&gt;"?",Input!F26&gt;80),"Service"),"")</f>
        <v/>
      </c>
      <c r="G18" s="52" t="str">
        <f t="array" ref="G18">_xlfn.IFNA(_xlfn.IFS(AND(Input!G24&lt;&gt;"?",Input!G24&gt;80),"Commercial", AND(Input!G25&lt;&gt;"?",Input!G25&gt;80),"Retail", AND(Input!G26&lt;&gt;"?",Input!G26&gt;80),"Service"),"")</f>
        <v/>
      </c>
      <c r="H18" s="52" t="str">
        <f t="array" ref="H18">_xlfn.IFNA(_xlfn.IFS(AND(Input!H24&lt;&gt;"?",Input!H24&gt;80),"Commercial", AND(Input!H25&lt;&gt;"?",Input!H25&gt;80),"Retail", AND(Input!H26&lt;&gt;"?",Input!H26&gt;80),"Service"),"")</f>
        <v/>
      </c>
      <c r="I18" s="52" t="str">
        <f t="array" ref="I18">_xlfn.IFNA(_xlfn.IFS(AND(Input!I24&lt;&gt;"?",Input!I24&gt;80),"Commercial", AND(Input!I25&lt;&gt;"?",Input!I25&gt;80),"Retail", AND(Input!I26&lt;&gt;"?",Input!I26&gt;80),"Service"),"")</f>
        <v/>
      </c>
      <c r="J18" s="52" t="str">
        <f t="array" ref="J18">_xlfn.IFNA(_xlfn.IFS(AND(Input!J24&lt;&gt;"?",Input!J24&gt;80),"Commercial", AND(Input!J25&lt;&gt;"?",Input!J25&gt;80),"Retail", AND(Input!J26&lt;&gt;"?",Input!J26&gt;80),"Service"),"")</f>
        <v/>
      </c>
      <c r="K18" s="52" t="str">
        <f t="array" ref="K18">_xlfn.IFNA(_xlfn.IFS(AND(Input!K24&lt;&gt;"?",Input!K24&gt;80),"Commercial", AND(Input!K25&lt;&gt;"?",Input!K25&gt;80),"Retail", AND(Input!K26&lt;&gt;"?",Input!K26&gt;80),"Service"),"")</f>
        <v/>
      </c>
      <c r="L18" s="52" t="str">
        <f t="array" ref="L18">_xlfn.IFNA(_xlfn.IFS(AND(Input!L24&lt;&gt;"?",Input!L24&gt;80),"Commercial", AND(Input!L25&lt;&gt;"?",Input!L25&gt;80),"Retail", AND(Input!L26&lt;&gt;"?",Input!L26&gt;80),"Service"),"")</f>
        <v/>
      </c>
      <c r="M18" s="52" t="str">
        <f t="array" ref="M18">_xlfn.IFNA(_xlfn.IFS(AND(Input!M24&lt;&gt;"?",Input!M24&gt;80),"Commercial", AND(Input!M25&lt;&gt;"?",Input!M25&gt;80),"Retail", AND(Input!M26&lt;&gt;"?",Input!M26&gt;80),"Service"),"")</f>
        <v/>
      </c>
      <c r="N18" s="52" t="str">
        <f t="array" ref="N18">_xlfn.IFNA(_xlfn.IFS(AND(Input!N24&lt;&gt;"?",Input!N24&gt;80),"Commercial", AND(Input!N25&lt;&gt;"?",Input!N25&gt;80),"Retail", AND(Input!N26&lt;&gt;"?",Input!N26&gt;80),"Service"),"")</f>
        <v/>
      </c>
      <c r="O18" s="52" t="str">
        <f t="array" ref="O18">_xlfn.IFNA(_xlfn.IFS(AND(Input!O24&lt;&gt;"?",Input!O24&gt;80),"Commercial", AND(Input!O25&lt;&gt;"?",Input!O25&gt;80),"Retail", AND(Input!O26&lt;&gt;"?",Input!O26&gt;80),"Service"),"")</f>
        <v/>
      </c>
      <c r="P18" s="52" t="str">
        <f t="array" ref="P18">_xlfn.IFNA(_xlfn.IFS(AND(Input!P24&lt;&gt;"?",Input!P24&gt;80),"Commercial", AND(Input!P25&lt;&gt;"?",Input!P25&gt;80),"Retail", AND(Input!P26&lt;&gt;"?",Input!P26&gt;80),"Service"),"")</f>
        <v/>
      </c>
      <c r="Q18" s="52" t="str">
        <f t="array" ref="Q18">_xlfn.IFNA(_xlfn.IFS(AND(Input!Q24&lt;&gt;"?",Input!Q24&gt;80),"Commercial", AND(Input!Q25&lt;&gt;"?",Input!Q25&gt;80),"Retail", AND(Input!Q26&lt;&gt;"?",Input!Q26&gt;80),"Service"),"")</f>
        <v/>
      </c>
      <c r="R18" s="52" t="str">
        <f t="array" ref="R18">_xlfn.IFNA(_xlfn.IFS(AND(Input!R24&lt;&gt;"?",Input!R24&gt;80),"Commercial", AND(Input!R25&lt;&gt;"?",Input!R25&gt;80),"Retail", AND(Input!R26&lt;&gt;"?",Input!R26&gt;80),"Service"),"")</f>
        <v/>
      </c>
      <c r="S18" s="52" t="str">
        <f t="array" ref="S18">_xlfn.IFNA(_xlfn.IFS(AND(Input!S24&lt;&gt;"?",Input!S24&gt;80),"Commercial", AND(Input!S25&lt;&gt;"?",Input!S25&gt;80),"Retail", AND(Input!S26&lt;&gt;"?",Input!S26&gt;80),"Service"),"")</f>
        <v/>
      </c>
      <c r="T18" s="52" t="str">
        <f t="array" ref="T18">_xlfn.IFNA(_xlfn.IFS(AND(Input!T24&lt;&gt;"?",Input!T24&gt;80),"Commercial", AND(Input!T25&lt;&gt;"?",Input!T25&gt;80),"Retail", AND(Input!T26&lt;&gt;"?",Input!T26&gt;80),"Service"),"")</f>
        <v/>
      </c>
      <c r="U18" s="52" t="str">
        <f t="array" ref="U18">_xlfn.IFNA(_xlfn.IFS(AND(Input!U24&lt;&gt;"?",Input!U24&gt;80),"Commercial", AND(Input!U25&lt;&gt;"?",Input!U25&gt;80),"Retail", AND(Input!U26&lt;&gt;"?",Input!U26&gt;80),"Service"),"")</f>
        <v/>
      </c>
      <c r="V18" s="52" t="str">
        <f t="array" ref="V18">_xlfn.IFNA(_xlfn.IFS(AND(Input!V24&lt;&gt;"?",Input!V24&gt;80),"Commercial", AND(Input!V25&lt;&gt;"?",Input!V25&gt;80),"Retail", AND(Input!V26&lt;&gt;"?",Input!V26&gt;80),"Service"),"")</f>
        <v/>
      </c>
      <c r="W18" s="52" t="str">
        <f t="array" ref="W18">_xlfn.IFNA(_xlfn.IFS(AND(Input!W24&lt;&gt;"?",Input!W24&gt;80),"Commercial", AND(Input!W25&lt;&gt;"?",Input!W25&gt;80),"Retail", AND(Input!W26&lt;&gt;"?",Input!W26&gt;80),"Service"),"")</f>
        <v/>
      </c>
      <c r="X18" s="52" t="str">
        <f t="array" ref="X18">_xlfn.IFNA(_xlfn.IFS(AND(Input!X24&lt;&gt;"?",Input!X24&gt;80),"Commercial", AND(Input!X25&lt;&gt;"?",Input!X25&gt;80),"Retail", AND(Input!X26&lt;&gt;"?",Input!X26&gt;80),"Service"),"")</f>
        <v/>
      </c>
      <c r="Y18" s="52" t="str">
        <f t="array" ref="Y18">_xlfn.IFNA(_xlfn.IFS(AND(Input!Y24&lt;&gt;"?",Input!Y24&gt;80),"Commercial", AND(Input!Y25&lt;&gt;"?",Input!Y25&gt;80),"Retail", AND(Input!Y26&lt;&gt;"?",Input!Y26&gt;80),"Service"),"")</f>
        <v/>
      </c>
      <c r="Z18" s="52" t="str">
        <f t="array" ref="Z18">_xlfn.IFNA(_xlfn.IFS(AND(Input!Z24&lt;&gt;"?",Input!Z24&gt;80),"Commercial", AND(Input!Z25&lt;&gt;"?",Input!Z25&gt;80),"Retail", AND(Input!Z26&lt;&gt;"?",Input!Z26&gt;80),"Service"),"")</f>
        <v/>
      </c>
      <c r="AA18" s="52" t="str">
        <f t="array" ref="AA18">_xlfn.IFNA(_xlfn.IFS(AND(Input!AA24&lt;&gt;"?",Input!AA24&gt;80),"Commercial", AND(Input!AA25&lt;&gt;"?",Input!AA25&gt;80),"Retail", AND(Input!AA26&lt;&gt;"?",Input!AA26&gt;80),"Service"),"")</f>
        <v/>
      </c>
      <c r="AB18" s="52" t="str">
        <f t="array" ref="AB18">_xlfn.IFNA(_xlfn.IFS(AND(Input!AB24&lt;&gt;"?",Input!AB24&gt;80),"Commercial", AND(Input!AB25&lt;&gt;"?",Input!AB25&gt;80),"Retail", AND(Input!AB26&lt;&gt;"?",Input!AB26&gt;80),"Service"),"")</f>
        <v/>
      </c>
      <c r="AC18" s="52" t="str">
        <f t="array" ref="AC18">_xlfn.IFNA(_xlfn.IFS(AND(Input!AC24&lt;&gt;"?",Input!AC24&gt;80),"Commercial", AND(Input!AC25&lt;&gt;"?",Input!AC25&gt;80),"Retail", AND(Input!AC26&lt;&gt;"?",Input!AC26&gt;80),"Service"),"")</f>
        <v/>
      </c>
      <c r="AD18" s="52" t="str">
        <f t="array" ref="AD18">_xlfn.IFNA(_xlfn.IFS(AND(Input!AD24&lt;&gt;"?",Input!AD24&gt;80),"Commercial", AND(Input!AD25&lt;&gt;"?",Input!AD25&gt;80),"Retail", AND(Input!AD26&lt;&gt;"?",Input!AD26&gt;80),"Service"),"")</f>
        <v/>
      </c>
      <c r="AE18" s="52" t="str">
        <f t="array" ref="AE18">_xlfn.IFNA(_xlfn.IFS(AND(Input!AE24&lt;&gt;"?",Input!AE24&gt;80),"Commercial", AND(Input!AE25&lt;&gt;"?",Input!AE25&gt;80),"Retail", AND(Input!AE26&lt;&gt;"?",Input!AE26&gt;80),"Service"),"")</f>
        <v/>
      </c>
      <c r="AF18" s="52" t="str">
        <f t="array" ref="AF18">_xlfn.IFNA(_xlfn.IFS(AND(Input!AF24&lt;&gt;"?",Input!AF24&gt;80),"Commercial", AND(Input!AF25&lt;&gt;"?",Input!AF25&gt;80),"Retail", AND(Input!AF26&lt;&gt;"?",Input!AF26&gt;80),"Service"),"")</f>
        <v/>
      </c>
      <c r="AG18" s="52" t="str">
        <f t="array" ref="AG18">_xlfn.IFNA(_xlfn.IFS(AND(Input!AG24&lt;&gt;"?",Input!AG24&gt;80),"Commercial", AND(Input!AG25&lt;&gt;"?",Input!AG25&gt;80),"Retail", AND(Input!AG26&lt;&gt;"?",Input!AG26&gt;80),"Service"),"")</f>
        <v/>
      </c>
      <c r="AH18" s="52" t="str">
        <f t="array" ref="AH18">_xlfn.IFNA(_xlfn.IFS(AND(Input!AH24&lt;&gt;"?",Input!AH24&gt;80),"Commercial", AND(Input!AH25&lt;&gt;"?",Input!AH25&gt;80),"Retail", AND(Input!AH26&lt;&gt;"?",Input!AH26&gt;80),"Service"),"")</f>
        <v/>
      </c>
      <c r="AI18" s="52" t="str">
        <f t="array" ref="AI18">_xlfn.IFNA(_xlfn.IFS(AND(Input!AI24&lt;&gt;"?",Input!AI24&gt;80),"Commercial", AND(Input!AI25&lt;&gt;"?",Input!AI25&gt;80),"Retail", AND(Input!AI26&lt;&gt;"?",Input!AI26&gt;80),"Service"),"")</f>
        <v/>
      </c>
      <c r="AJ18" s="52" t="str">
        <f t="array" ref="AJ18">_xlfn.IFNA(_xlfn.IFS(AND(Input!AJ24&lt;&gt;"?",Input!AJ24&gt;80),"Commercial", AND(Input!AJ25&lt;&gt;"?",Input!AJ25&gt;80),"Retail", AND(Input!AJ26&lt;&gt;"?",Input!AJ26&gt;80),"Service"),"")</f>
        <v/>
      </c>
      <c r="AK18" s="52" t="str">
        <f t="array" ref="AK18">_xlfn.IFNA(_xlfn.IFS(AND(Input!AK24&lt;&gt;"?",Input!AK24&gt;80),"Commercial", AND(Input!AK25&lt;&gt;"?",Input!AK25&gt;80),"Retail", AND(Input!AK26&lt;&gt;"?",Input!AK26&gt;80),"Service"),"")</f>
        <v/>
      </c>
      <c r="AL18" s="52" t="str">
        <f t="array" ref="AL18">_xlfn.IFNA(_xlfn.IFS(AND(Input!AL24&lt;&gt;"?",Input!AL24&gt;80),"Commercial", AND(Input!AL25&lt;&gt;"?",Input!AL25&gt;80),"Retail", AND(Input!AL26&lt;&gt;"?",Input!AL26&gt;80),"Service"),"")</f>
        <v/>
      </c>
      <c r="AM18" s="52" t="str">
        <f t="array" ref="AM18">_xlfn.IFNA(_xlfn.IFS(AND(Input!AM24&lt;&gt;"?",Input!AM24&gt;80),"Commercial", AND(Input!AM25&lt;&gt;"?",Input!AM25&gt;80),"Retail", AND(Input!AM26&lt;&gt;"?",Input!AM26&gt;80),"Service"),"")</f>
        <v/>
      </c>
      <c r="AN18" s="52" t="str">
        <f t="array" ref="AN18">_xlfn.IFNA(_xlfn.IFS(AND(Input!AN24&lt;&gt;"?",Input!AN24&gt;80),"Commercial", AND(Input!AN25&lt;&gt;"?",Input!AN25&gt;80),"Retail", AND(Input!AN26&lt;&gt;"?",Input!AN26&gt;80),"Service"),"")</f>
        <v/>
      </c>
      <c r="AO18" s="52" t="str">
        <f t="array" ref="AO18">_xlfn.IFNA(_xlfn.IFS(AND(Input!AO24&lt;&gt;"?",Input!AO24&gt;80),"Commercial", AND(Input!AO25&lt;&gt;"?",Input!AO25&gt;80),"Retail", AND(Input!AO26&lt;&gt;"?",Input!AO26&gt;80),"Service"),"")</f>
        <v/>
      </c>
      <c r="AP18" s="52" t="str">
        <f t="array" ref="AP18">_xlfn.IFNA(_xlfn.IFS(AND(Input!AP24&lt;&gt;"?",Input!AP24&gt;80),"Commercial", AND(Input!AP25&lt;&gt;"?",Input!AP25&gt;80),"Retail", AND(Input!AP26&lt;&gt;"?",Input!AP26&gt;80),"Service"),"")</f>
        <v/>
      </c>
      <c r="AQ18" s="52" t="str">
        <f t="array" ref="AQ18">_xlfn.IFNA(_xlfn.IFS(AND(Input!AQ24&lt;&gt;"?",Input!AQ24&gt;80),"Commercial", AND(Input!AQ25&lt;&gt;"?",Input!AQ25&gt;80),"Retail", AND(Input!AQ26&lt;&gt;"?",Input!AQ26&gt;80),"Service"),"")</f>
        <v/>
      </c>
      <c r="AR18" s="52" t="str">
        <f t="array" ref="AR18">_xlfn.IFNA(_xlfn.IFS(AND(Input!AR24&lt;&gt;"?",Input!AR24&gt;80),"Commercial", AND(Input!AR25&lt;&gt;"?",Input!AR25&gt;80),"Retail", AND(Input!AR26&lt;&gt;"?",Input!AR26&gt;80),"Service"),"")</f>
        <v/>
      </c>
      <c r="AS18" s="52" t="str">
        <f t="array" ref="AS18">_xlfn.IFNA(_xlfn.IFS(AND(Input!AS24&lt;&gt;"?",Input!AS24&gt;80),"Commercial", AND(Input!AS25&lt;&gt;"?",Input!AS25&gt;80),"Retail", AND(Input!AS26&lt;&gt;"?",Input!AS26&gt;80),"Service"),"")</f>
        <v/>
      </c>
      <c r="AT18" s="52" t="str">
        <f t="array" ref="AT18">_xlfn.IFNA(_xlfn.IFS(AND(Input!AT24&lt;&gt;"?",Input!AT24&gt;80),"Commercial", AND(Input!AT25&lt;&gt;"?",Input!AT25&gt;80),"Retail", AND(Input!AT26&lt;&gt;"?",Input!AT26&gt;80),"Service"),"")</f>
        <v/>
      </c>
      <c r="AU18" s="52" t="str">
        <f t="array" ref="AU18">_xlfn.IFNA(_xlfn.IFS(AND(Input!AU24&lt;&gt;"?",Input!AU24&gt;80),"Commercial", AND(Input!AU25&lt;&gt;"?",Input!AU25&gt;80),"Retail", AND(Input!AU26&lt;&gt;"?",Input!AU26&gt;80),"Service"),"")</f>
        <v/>
      </c>
      <c r="AV18" s="52" t="str">
        <f t="array" ref="AV18">_xlfn.IFNA(_xlfn.IFS(AND(Input!AV24&lt;&gt;"?",Input!AV24&gt;80),"Commercial", AND(Input!AV25&lt;&gt;"?",Input!AV25&gt;80),"Retail", AND(Input!AV26&lt;&gt;"?",Input!AV26&gt;80),"Service"),"")</f>
        <v/>
      </c>
      <c r="AW18" s="52" t="str">
        <f t="array" ref="AW18">_xlfn.IFNA(_xlfn.IFS(AND(Input!AW24&lt;&gt;"?",Input!AW24&gt;80),"Commercial", AND(Input!AW25&lt;&gt;"?",Input!AW25&gt;80),"Retail", AND(Input!AW26&lt;&gt;"?",Input!AW26&gt;80),"Service"),"")</f>
        <v/>
      </c>
      <c r="AX18" s="52" t="str">
        <f t="array" ref="AX18">_xlfn.IFNA(_xlfn.IFS(AND(Input!AX24&lt;&gt;"?",Input!AX24&gt;80),"Commercial", AND(Input!AX25&lt;&gt;"?",Input!AX25&gt;80),"Retail", AND(Input!AX26&lt;&gt;"?",Input!AX26&gt;80),"Service"),"")</f>
        <v/>
      </c>
      <c r="AY18" s="52" t="str">
        <f t="array" ref="AY18">_xlfn.IFNA(_xlfn.IFS(AND(Input!AY24&lt;&gt;"?",Input!AY24&gt;80),"Commercial", AND(Input!AY25&lt;&gt;"?",Input!AY25&gt;80),"Retail", AND(Input!AY26&lt;&gt;"?",Input!AY26&gt;80),"Service"),"")</f>
        <v/>
      </c>
      <c r="AZ18" s="52" t="str">
        <f t="array" ref="AZ18">_xlfn.IFNA(_xlfn.IFS(AND(Input!AZ24&lt;&gt;"?",Input!AZ24&gt;80),"Commercial", AND(Input!AZ25&lt;&gt;"?",Input!AZ25&gt;80),"Retail", AND(Input!AZ26&lt;&gt;"?",Input!AZ26&gt;80),"Service"),"")</f>
        <v/>
      </c>
      <c r="BA18" s="52" t="str">
        <f t="array" ref="BA18">_xlfn.IFNA(_xlfn.IFS(AND(Input!BA24&lt;&gt;"?",Input!BA24&gt;80),"Commercial", AND(Input!BA25&lt;&gt;"?",Input!BA25&gt;80),"Retail", AND(Input!BA26&lt;&gt;"?",Input!BA26&gt;80),"Service"),"")</f>
        <v/>
      </c>
      <c r="BB18" s="52" t="str">
        <f t="array" ref="BB18">_xlfn.IFNA(_xlfn.IFS(AND(Input!BB24&lt;&gt;"?",Input!BB24&gt;80),"Commercial", AND(Input!BB25&lt;&gt;"?",Input!BB25&gt;80),"Retail", AND(Input!BB26&lt;&gt;"?",Input!BB26&gt;80),"Service"),"")</f>
        <v/>
      </c>
      <c r="BC18" s="52" t="str">
        <f t="array" ref="BC18">_xlfn.IFNA(_xlfn.IFS(AND(Input!BC24&lt;&gt;"?",Input!BC24&gt;80),"Commercial", AND(Input!BC25&lt;&gt;"?",Input!BC25&gt;80),"Retail", AND(Input!BC26&lt;&gt;"?",Input!BC26&gt;80),"Service"),"")</f>
        <v/>
      </c>
      <c r="BD18" s="52" t="str">
        <f t="array" ref="BD18">_xlfn.IFNA(_xlfn.IFS(AND(Input!BD24&lt;&gt;"?",Input!BD24&gt;80),"Commercial", AND(Input!BD25&lt;&gt;"?",Input!BD25&gt;80),"Retail", AND(Input!BD26&lt;&gt;"?",Input!BD26&gt;80),"Service"),"")</f>
        <v/>
      </c>
      <c r="BE18" s="52" t="str">
        <f t="array" ref="BE18">_xlfn.IFNA(_xlfn.IFS(AND(Input!BE24&lt;&gt;"?",Input!BE24&gt;80),"Commercial", AND(Input!BE25&lt;&gt;"?",Input!BE25&gt;80),"Retail", AND(Input!BE26&lt;&gt;"?",Input!BE26&gt;80),"Service"),"")</f>
        <v/>
      </c>
      <c r="BF18" s="52" t="str">
        <f t="array" ref="BF18">_xlfn.IFNA(_xlfn.IFS(AND(Input!BF24&lt;&gt;"?",Input!BF24&gt;80),"Commercial", AND(Input!BF25&lt;&gt;"?",Input!BF25&gt;80),"Retail", AND(Input!BF26&lt;&gt;"?",Input!BF26&gt;80),"Service"),"")</f>
        <v/>
      </c>
      <c r="BG18" s="52" t="str">
        <f t="array" ref="BG18">_xlfn.IFNA(_xlfn.IFS(AND(Input!BG24&lt;&gt;"?",Input!BG24&gt;80),"Commercial", AND(Input!BG25&lt;&gt;"?",Input!BG25&gt;80),"Retail", AND(Input!BG26&lt;&gt;"?",Input!BG26&gt;80),"Service"),"")</f>
        <v/>
      </c>
      <c r="BH18" s="52" t="str">
        <f t="array" ref="BH18">_xlfn.IFNA(_xlfn.IFS(AND(Input!BH24&lt;&gt;"?",Input!BH24&gt;80),"Commercial", AND(Input!BH25&lt;&gt;"?",Input!BH25&gt;80),"Retail", AND(Input!BH26&lt;&gt;"?",Input!BH26&gt;80),"Service"),"")</f>
        <v/>
      </c>
      <c r="BI18" s="52" t="str">
        <f t="array" ref="BI18">_xlfn.IFNA(_xlfn.IFS(AND(Input!BI24&lt;&gt;"?",Input!BI24&gt;80),"Commercial", AND(Input!BI25&lt;&gt;"?",Input!BI25&gt;80),"Retail", AND(Input!BI26&lt;&gt;"?",Input!BI26&gt;80),"Service"),"")</f>
        <v/>
      </c>
      <c r="BJ18" s="52" t="str">
        <f t="array" ref="BJ18">_xlfn.IFNA(_xlfn.IFS(AND(Input!BJ24&lt;&gt;"?",Input!BJ24&gt;80),"Commercial", AND(Input!BJ25&lt;&gt;"?",Input!BJ25&gt;80),"Retail", AND(Input!BJ26&lt;&gt;"?",Input!BJ26&gt;80),"Service"),"")</f>
        <v/>
      </c>
      <c r="BK18" s="52" t="str">
        <f t="array" ref="BK18">_xlfn.IFNA(_xlfn.IFS(AND(Input!BK24&lt;&gt;"?",Input!BK24&gt;80),"Commercial", AND(Input!BK25&lt;&gt;"?",Input!BK25&gt;80),"Retail", AND(Input!BK26&lt;&gt;"?",Input!BK26&gt;80),"Service"),"")</f>
        <v/>
      </c>
      <c r="BL18" s="52" t="str">
        <f t="array" ref="BL18">_xlfn.IFNA(_xlfn.IFS(AND(Input!BL24&lt;&gt;"?",Input!BL24&gt;80),"Commercial", AND(Input!BL25&lt;&gt;"?",Input!BL25&gt;80),"Retail", AND(Input!BL26&lt;&gt;"?",Input!BL26&gt;80),"Service"),"")</f>
        <v/>
      </c>
      <c r="BM18" s="52" t="str">
        <f t="array" ref="BM18">_xlfn.IFNA(_xlfn.IFS(AND(Input!BM24&lt;&gt;"?",Input!BM24&gt;80),"Commercial", AND(Input!BM25&lt;&gt;"?",Input!BM25&gt;80),"Retail", AND(Input!BM26&lt;&gt;"?",Input!BM26&gt;80),"Service"),"")</f>
        <v/>
      </c>
      <c r="BN18" s="52" t="str">
        <f t="array" ref="BN18">_xlfn.IFNA(_xlfn.IFS(AND(Input!BN24&lt;&gt;"?",Input!BN24&gt;80),"Commercial", AND(Input!BN25&lt;&gt;"?",Input!BN25&gt;80),"Retail", AND(Input!BN26&lt;&gt;"?",Input!BN26&gt;80),"Service"),"")</f>
        <v/>
      </c>
      <c r="BO18" s="52" t="str">
        <f t="array" ref="BO18">_xlfn.IFNA(_xlfn.IFS(AND(Input!BO24&lt;&gt;"?",Input!BO24&gt;80),"Commercial", AND(Input!BO25&lt;&gt;"?",Input!BO25&gt;80),"Retail", AND(Input!BO26&lt;&gt;"?",Input!BO26&gt;80),"Service"),"")</f>
        <v/>
      </c>
      <c r="BP18" s="52" t="str">
        <f t="array" ref="BP18">_xlfn.IFNA(_xlfn.IFS(AND(Input!BP24&lt;&gt;"?",Input!BP24&gt;80),"Commercial", AND(Input!BP25&lt;&gt;"?",Input!BP25&gt;80),"Retail", AND(Input!BP26&lt;&gt;"?",Input!BP26&gt;80),"Service"),"")</f>
        <v/>
      </c>
      <c r="BQ18" s="52" t="str">
        <f t="array" ref="BQ18">_xlfn.IFNA(_xlfn.IFS(AND(Input!BQ24&lt;&gt;"?",Input!BQ24&gt;80),"Commercial", AND(Input!BQ25&lt;&gt;"?",Input!BQ25&gt;80),"Retail", AND(Input!BQ26&lt;&gt;"?",Input!BQ26&gt;80),"Service"),"")</f>
        <v/>
      </c>
      <c r="BR18" s="52" t="str">
        <f t="array" ref="BR18">_xlfn.IFNA(_xlfn.IFS(AND(Input!BR24&lt;&gt;"?",Input!BR24&gt;80),"Commercial", AND(Input!BR25&lt;&gt;"?",Input!BR25&gt;80),"Retail", AND(Input!BR26&lt;&gt;"?",Input!BR26&gt;80),"Service"),"")</f>
        <v/>
      </c>
      <c r="BS18" s="52" t="str">
        <f t="array" ref="BS18">_xlfn.IFNA(_xlfn.IFS(AND(Input!BS24&lt;&gt;"?",Input!BS24&gt;80),"Commercial", AND(Input!BS25&lt;&gt;"?",Input!BS25&gt;80),"Retail", AND(Input!BS26&lt;&gt;"?",Input!BS26&gt;80),"Service"),"")</f>
        <v/>
      </c>
      <c r="BT18" s="52" t="str">
        <f t="array" ref="BT18">_xlfn.IFNA(_xlfn.IFS(AND(Input!BT24&lt;&gt;"?",Input!BT24&gt;80),"Commercial", AND(Input!BT25&lt;&gt;"?",Input!BT25&gt;80),"Retail", AND(Input!BT26&lt;&gt;"?",Input!BT26&gt;80),"Service"),"")</f>
        <v/>
      </c>
      <c r="BU18" s="52" t="str">
        <f t="array" ref="BU18">_xlfn.IFNA(_xlfn.IFS(AND(Input!BU24&lt;&gt;"?",Input!BU24&gt;80),"Commercial", AND(Input!BU25&lt;&gt;"?",Input!BU25&gt;80),"Retail", AND(Input!BU26&lt;&gt;"?",Input!BU26&gt;80),"Service"),"")</f>
        <v/>
      </c>
      <c r="BV18" s="52" t="str">
        <f t="array" ref="BV18">_xlfn.IFNA(_xlfn.IFS(AND(Input!BV24&lt;&gt;"?",Input!BV24&gt;80),"Commercial", AND(Input!BV25&lt;&gt;"?",Input!BV25&gt;80),"Retail", AND(Input!BV26&lt;&gt;"?",Input!BV26&gt;80),"Service"),"")</f>
        <v/>
      </c>
      <c r="BW18" s="52" t="str">
        <f t="array" ref="BW18">_xlfn.IFNA(_xlfn.IFS(AND(Input!BW24&lt;&gt;"?",Input!BW24&gt;80),"Commercial", AND(Input!BW25&lt;&gt;"?",Input!BW25&gt;80),"Retail", AND(Input!BW26&lt;&gt;"?",Input!BW26&gt;80),"Service"),"")</f>
        <v/>
      </c>
      <c r="BX18" s="52" t="str">
        <f t="array" ref="BX18">_xlfn.IFNA(_xlfn.IFS(AND(Input!BX24&lt;&gt;"?",Input!BX24&gt;80),"Commercial", AND(Input!BX25&lt;&gt;"?",Input!BX25&gt;80),"Retail", AND(Input!BX26&lt;&gt;"?",Input!BX26&gt;80),"Service"),"")</f>
        <v/>
      </c>
      <c r="BY18" s="52" t="str">
        <f t="array" ref="BY18">_xlfn.IFNA(_xlfn.IFS(AND(Input!BY24&lt;&gt;"?",Input!BY24&gt;80),"Commercial", AND(Input!BY25&lt;&gt;"?",Input!BY25&gt;80),"Retail", AND(Input!BY26&lt;&gt;"?",Input!BY26&gt;80),"Service"),"")</f>
        <v/>
      </c>
      <c r="BZ18" s="52" t="str">
        <f t="array" ref="BZ18">_xlfn.IFNA(_xlfn.IFS(AND(Input!BZ24&lt;&gt;"?",Input!BZ24&gt;80),"Commercial", AND(Input!BZ25&lt;&gt;"?",Input!BZ25&gt;80),"Retail", AND(Input!BZ26&lt;&gt;"?",Input!BZ26&gt;80),"Service"),"")</f>
        <v/>
      </c>
      <c r="CA18" s="52" t="str">
        <f t="array" ref="CA18">_xlfn.IFNA(_xlfn.IFS(AND(Input!CA24&lt;&gt;"?",Input!CA24&gt;80),"Commercial", AND(Input!CA25&lt;&gt;"?",Input!CA25&gt;80),"Retail", AND(Input!CA26&lt;&gt;"?",Input!CA26&gt;80),"Service"),"")</f>
        <v/>
      </c>
      <c r="CB18" s="52" t="str">
        <f t="array" ref="CB18">_xlfn.IFNA(_xlfn.IFS(AND(Input!CB24&lt;&gt;"?",Input!CB24&gt;80),"Commercial", AND(Input!CB25&lt;&gt;"?",Input!CB25&gt;80),"Retail", AND(Input!CB26&lt;&gt;"?",Input!CB26&gt;80),"Service"),"")</f>
        <v/>
      </c>
      <c r="CC18" s="52" t="str">
        <f t="array" ref="CC18">_xlfn.IFNA(_xlfn.IFS(AND(Input!CC24&lt;&gt;"?",Input!CC24&gt;80),"Commercial", AND(Input!CC25&lt;&gt;"?",Input!CC25&gt;80),"Retail", AND(Input!CC26&lt;&gt;"?",Input!CC26&gt;80),"Service"),"")</f>
        <v/>
      </c>
      <c r="CD18" s="52" t="str">
        <f t="array" ref="CD18">_xlfn.IFNA(_xlfn.IFS(AND(Input!CD24&lt;&gt;"?",Input!CD24&gt;80),"Commercial", AND(Input!CD25&lt;&gt;"?",Input!CD25&gt;80),"Retail", AND(Input!CD26&lt;&gt;"?",Input!CD26&gt;80),"Service"),"")</f>
        <v/>
      </c>
      <c r="CE18" s="52" t="str">
        <f t="array" ref="CE18">_xlfn.IFNA(_xlfn.IFS(AND(Input!CE24&lt;&gt;"?",Input!CE24&gt;80),"Commercial", AND(Input!CE25&lt;&gt;"?",Input!CE25&gt;80),"Retail", AND(Input!CE26&lt;&gt;"?",Input!CE26&gt;80),"Service"),"")</f>
        <v/>
      </c>
      <c r="CF18" s="52" t="str">
        <f t="array" ref="CF18">_xlfn.IFNA(_xlfn.IFS(AND(Input!CF24&lt;&gt;"?",Input!CF24&gt;80),"Commercial", AND(Input!CF25&lt;&gt;"?",Input!CF25&gt;80),"Retail", AND(Input!CF26&lt;&gt;"?",Input!CF26&gt;80),"Service"),"")</f>
        <v/>
      </c>
      <c r="CG18" s="52" t="str">
        <f t="array" ref="CG18">_xlfn.IFNA(_xlfn.IFS(AND(Input!CG24&lt;&gt;"?",Input!CG24&gt;80),"Commercial", AND(Input!CG25&lt;&gt;"?",Input!CG25&gt;80),"Retail", AND(Input!CG26&lt;&gt;"?",Input!CG26&gt;80),"Service"),"")</f>
        <v/>
      </c>
      <c r="CH18" s="52" t="str">
        <f t="array" ref="CH18">_xlfn.IFNA(_xlfn.IFS(AND(Input!CH24&lt;&gt;"?",Input!CH24&gt;80),"Commercial", AND(Input!CH25&lt;&gt;"?",Input!CH25&gt;80),"Retail", AND(Input!CH26&lt;&gt;"?",Input!CH26&gt;80),"Service"),"")</f>
        <v/>
      </c>
      <c r="CI18" s="52" t="str">
        <f t="array" ref="CI18">_xlfn.IFNA(_xlfn.IFS(AND(Input!CI24&lt;&gt;"?",Input!CI24&gt;80),"Commercial", AND(Input!CI25&lt;&gt;"?",Input!CI25&gt;80),"Retail", AND(Input!CI26&lt;&gt;"?",Input!CI26&gt;80),"Service"),"")</f>
        <v/>
      </c>
      <c r="CJ18" s="52" t="str">
        <f t="array" ref="CJ18">_xlfn.IFNA(_xlfn.IFS(AND(Input!CJ24&lt;&gt;"?",Input!CJ24&gt;80),"Commercial", AND(Input!CJ25&lt;&gt;"?",Input!CJ25&gt;80),"Retail", AND(Input!CJ26&lt;&gt;"?",Input!CJ26&gt;80),"Service"),"")</f>
        <v/>
      </c>
      <c r="CK18" s="52" t="str">
        <f t="array" ref="CK18">_xlfn.IFNA(_xlfn.IFS(AND(Input!CK24&lt;&gt;"?",Input!CK24&gt;80),"Commercial", AND(Input!CK25&lt;&gt;"?",Input!CK25&gt;80),"Retail", AND(Input!CK26&lt;&gt;"?",Input!CK26&gt;80),"Service"),"")</f>
        <v/>
      </c>
      <c r="CL18" s="52" t="str">
        <f t="array" ref="CL18">_xlfn.IFNA(_xlfn.IFS(AND(Input!CL24&lt;&gt;"?",Input!CL24&gt;80),"Commercial", AND(Input!CL25&lt;&gt;"?",Input!CL25&gt;80),"Retail", AND(Input!CL26&lt;&gt;"?",Input!CL26&gt;80),"Service"),"")</f>
        <v/>
      </c>
      <c r="CM18" s="52" t="str">
        <f t="array" ref="CM18">_xlfn.IFNA(_xlfn.IFS(AND(Input!CM24&lt;&gt;"?",Input!CM24&gt;80),"Commercial", AND(Input!CM25&lt;&gt;"?",Input!CM25&gt;80),"Retail", AND(Input!CM26&lt;&gt;"?",Input!CM26&gt;80),"Service"),"")</f>
        <v/>
      </c>
      <c r="CN18" s="52" t="str">
        <f t="array" ref="CN18">_xlfn.IFNA(_xlfn.IFS(AND(Input!CN24&lt;&gt;"?",Input!CN24&gt;80),"Commercial", AND(Input!CN25&lt;&gt;"?",Input!CN25&gt;80),"Retail", AND(Input!CN26&lt;&gt;"?",Input!CN26&gt;80),"Service"),"")</f>
        <v/>
      </c>
      <c r="CO18" s="52" t="str">
        <f t="array" ref="CO18">_xlfn.IFNA(_xlfn.IFS(AND(Input!CO24&lt;&gt;"?",Input!CO24&gt;80),"Commercial", AND(Input!CO25&lt;&gt;"?",Input!CO25&gt;80),"Retail", AND(Input!CO26&lt;&gt;"?",Input!CO26&gt;80),"Service"),"")</f>
        <v/>
      </c>
      <c r="CP18" s="52" t="str">
        <f t="array" ref="CP18">_xlfn.IFNA(_xlfn.IFS(AND(Input!CP24&lt;&gt;"?",Input!CP24&gt;80),"Commercial", AND(Input!CP25&lt;&gt;"?",Input!CP25&gt;80),"Retail", AND(Input!CP26&lt;&gt;"?",Input!CP26&gt;80),"Service"),"")</f>
        <v/>
      </c>
      <c r="CQ18" s="52" t="str">
        <f t="array" ref="CQ18">_xlfn.IFNA(_xlfn.IFS(AND(Input!CQ24&lt;&gt;"?",Input!CQ24&gt;80),"Commercial", AND(Input!CQ25&lt;&gt;"?",Input!CQ25&gt;80),"Retail", AND(Input!CQ26&lt;&gt;"?",Input!CQ26&gt;80),"Service"),"")</f>
        <v/>
      </c>
      <c r="CR18" s="52" t="str">
        <f t="array" ref="CR18">_xlfn.IFNA(_xlfn.IFS(AND(Input!CR24&lt;&gt;"?",Input!CR24&gt;80),"Commercial", AND(Input!CR25&lt;&gt;"?",Input!CR25&gt;80),"Retail", AND(Input!CR26&lt;&gt;"?",Input!CR26&gt;80),"Service"),"")</f>
        <v/>
      </c>
      <c r="CS18" s="52" t="str">
        <f t="array" ref="CS18">_xlfn.IFNA(_xlfn.IFS(AND(Input!CS24&lt;&gt;"?",Input!CS24&gt;80),"Commercial", AND(Input!CS25&lt;&gt;"?",Input!CS25&gt;80),"Retail", AND(Input!CS26&lt;&gt;"?",Input!CS26&gt;80),"Service"),"")</f>
        <v/>
      </c>
      <c r="CT18" s="52" t="str">
        <f t="array" ref="CT18">_xlfn.IFNA(_xlfn.IFS(AND(Input!CT24&lt;&gt;"?",Input!CT24&gt;80),"Commercial", AND(Input!CT25&lt;&gt;"?",Input!CT25&gt;80),"Retail", AND(Input!CT26&lt;&gt;"?",Input!CT26&gt;80),"Service"),"")</f>
        <v/>
      </c>
      <c r="CU18" s="52" t="str">
        <f t="array" ref="CU18">_xlfn.IFNA(_xlfn.IFS(AND(Input!CU24&lt;&gt;"?",Input!CU24&gt;80),"Commercial", AND(Input!CU25&lt;&gt;"?",Input!CU25&gt;80),"Retail", AND(Input!CU26&lt;&gt;"?",Input!CU26&gt;80),"Service"),"")</f>
        <v/>
      </c>
      <c r="CV18" s="52" t="str">
        <f t="array" ref="CV18">_xlfn.IFNA(_xlfn.IFS(AND(Input!CV24&lt;&gt;"?",Input!CV24&gt;80),"Commercial", AND(Input!CV25&lt;&gt;"?",Input!CV25&gt;80),"Retail", AND(Input!CV26&lt;&gt;"?",Input!CV26&gt;80),"Service"),"")</f>
        <v/>
      </c>
      <c r="CW18" s="52" t="str">
        <f t="array" ref="CW18">_xlfn.IFNA(_xlfn.IFS(AND(Input!CW24&lt;&gt;"?",Input!CW24&gt;80),"Commercial", AND(Input!CW25&lt;&gt;"?",Input!CW25&gt;80),"Retail", AND(Input!CW26&lt;&gt;"?",Input!CW26&gt;80),"Service"),"")</f>
        <v/>
      </c>
      <c r="CX18" s="52" t="str">
        <f t="array" ref="CX18">_xlfn.IFNA(_xlfn.IFS(AND(Input!CX24&lt;&gt;"?",Input!CX24&gt;80),"Commercial", AND(Input!CX25&lt;&gt;"?",Input!CX25&gt;80),"Retail", AND(Input!CX26&lt;&gt;"?",Input!CX26&gt;80),"Service"),"")</f>
        <v/>
      </c>
      <c r="CY18" s="52" t="str">
        <f t="array" ref="CY18">_xlfn.IFNA(_xlfn.IFS(AND(Input!CY24&lt;&gt;"?",Input!CY24&gt;80),"Commercial", AND(Input!CY25&lt;&gt;"?",Input!CY25&gt;80),"Retail", AND(Input!CY26&lt;&gt;"?",Input!CY26&gt;80),"Service"),"")</f>
        <v/>
      </c>
      <c r="CZ18" s="52" t="str">
        <f t="array" ref="CZ18">_xlfn.IFNA(_xlfn.IFS(AND(Input!CZ24&lt;&gt;"?",Input!CZ24&gt;80),"Commercial", AND(Input!CZ25&lt;&gt;"?",Input!CZ25&gt;80),"Retail", AND(Input!CZ26&lt;&gt;"?",Input!CZ26&gt;80),"Service"),"")</f>
        <v/>
      </c>
      <c r="DA18" s="52" t="str">
        <f t="array" ref="DA18">_xlfn.IFNA(_xlfn.IFS(AND(Input!DA24&lt;&gt;"?",Input!DA24&gt;80),"Commercial", AND(Input!DA25&lt;&gt;"?",Input!DA25&gt;80),"Retail", AND(Input!DA26&lt;&gt;"?",Input!DA26&gt;80),"Service"),"")</f>
        <v/>
      </c>
      <c r="DB18" s="52" t="str">
        <f t="array" ref="DB18">_xlfn.IFNA(_xlfn.IFS(AND(Input!DB24&lt;&gt;"?",Input!DB24&gt;80),"Commercial", AND(Input!DB25&lt;&gt;"?",Input!DB25&gt;80),"Retail", AND(Input!DB26&lt;&gt;"?",Input!DB26&gt;80),"Service"),"")</f>
        <v/>
      </c>
      <c r="DC18" s="52" t="str">
        <f t="array" ref="DC18">_xlfn.IFNA(_xlfn.IFS(AND(Input!DC24&lt;&gt;"?",Input!DC24&gt;80),"Commercial", AND(Input!DC25&lt;&gt;"?",Input!DC25&gt;80),"Retail", AND(Input!DC26&lt;&gt;"?",Input!DC26&gt;80),"Service"),"")</f>
        <v/>
      </c>
      <c r="DD18" s="52" t="str">
        <f t="array" ref="DD18">_xlfn.IFNA(_xlfn.IFS(AND(Input!DD24&lt;&gt;"?",Input!DD24&gt;80),"Commercial", AND(Input!DD25&lt;&gt;"?",Input!DD25&gt;80),"Retail", AND(Input!DD26&lt;&gt;"?",Input!DD26&gt;80),"Service"),"")</f>
        <v/>
      </c>
      <c r="DE18" s="52" t="str">
        <f t="array" ref="DE18">_xlfn.IFNA(_xlfn.IFS(AND(Input!DE24&lt;&gt;"?",Input!DE24&gt;80),"Commercial", AND(Input!DE25&lt;&gt;"?",Input!DE25&gt;80),"Retail", AND(Input!DE26&lt;&gt;"?",Input!DE26&gt;80),"Service"),"")</f>
        <v/>
      </c>
      <c r="DF18" s="52" t="str">
        <f t="array" ref="DF18">_xlfn.IFNA(_xlfn.IFS(AND(Input!DF24&lt;&gt;"?",Input!DF24&gt;80),"Commercial", AND(Input!DF25&lt;&gt;"?",Input!DF25&gt;80),"Retail", AND(Input!DF26&lt;&gt;"?",Input!DF26&gt;80),"Service"),"")</f>
        <v/>
      </c>
      <c r="DG18" s="52" t="str">
        <f t="array" ref="DG18">_xlfn.IFNA(_xlfn.IFS(AND(Input!DG24&lt;&gt;"?",Input!DG24&gt;80),"Commercial", AND(Input!DG25&lt;&gt;"?",Input!DG25&gt;80),"Retail", AND(Input!DG26&lt;&gt;"?",Input!DG26&gt;80),"Service"),"")</f>
        <v/>
      </c>
      <c r="DH18" s="52" t="str">
        <f t="array" ref="DH18">_xlfn.IFNA(_xlfn.IFS(AND(Input!DH24&lt;&gt;"?",Input!DH24&gt;80),"Commercial", AND(Input!DH25&lt;&gt;"?",Input!DH25&gt;80),"Retail", AND(Input!DH26&lt;&gt;"?",Input!DH26&gt;80),"Service"),"")</f>
        <v/>
      </c>
      <c r="DI18" s="52" t="str">
        <f t="array" ref="DI18">_xlfn.IFNA(_xlfn.IFS(AND(Input!DI24&lt;&gt;"?",Input!DI24&gt;80),"Commercial", AND(Input!DI25&lt;&gt;"?",Input!DI25&gt;80),"Retail", AND(Input!DI26&lt;&gt;"?",Input!DI26&gt;80),"Service"),"")</f>
        <v/>
      </c>
      <c r="DJ18" s="52" t="str">
        <f t="array" ref="DJ18">_xlfn.IFNA(_xlfn.IFS(AND(Input!DJ24&lt;&gt;"?",Input!DJ24&gt;80),"Commercial", AND(Input!DJ25&lt;&gt;"?",Input!DJ25&gt;80),"Retail", AND(Input!DJ26&lt;&gt;"?",Input!DJ26&gt;80),"Service"),"")</f>
        <v/>
      </c>
      <c r="DK18" s="52" t="str">
        <f t="array" ref="DK18">_xlfn.IFNA(_xlfn.IFS(AND(Input!DK24&lt;&gt;"?",Input!DK24&gt;80),"Commercial", AND(Input!DK25&lt;&gt;"?",Input!DK25&gt;80),"Retail", AND(Input!DK26&lt;&gt;"?",Input!DK26&gt;80),"Service"),"")</f>
        <v/>
      </c>
      <c r="DL18" s="52" t="str">
        <f t="array" ref="DL18">_xlfn.IFNA(_xlfn.IFS(AND(Input!DL24&lt;&gt;"?",Input!DL24&gt;80),"Commercial", AND(Input!DL25&lt;&gt;"?",Input!DL25&gt;80),"Retail", AND(Input!DL26&lt;&gt;"?",Input!DL26&gt;80),"Service"),"")</f>
        <v/>
      </c>
      <c r="DM18" s="52" t="str">
        <f t="array" ref="DM18">_xlfn.IFNA(_xlfn.IFS(AND(Input!DM24&lt;&gt;"?",Input!DM24&gt;80),"Commercial", AND(Input!DM25&lt;&gt;"?",Input!DM25&gt;80),"Retail", AND(Input!DM26&lt;&gt;"?",Input!DM26&gt;80),"Service"),"")</f>
        <v/>
      </c>
      <c r="DN18" s="52" t="str">
        <f t="array" ref="DN18">_xlfn.IFNA(_xlfn.IFS(AND(Input!DN24&lt;&gt;"?",Input!DN24&gt;80),"Commercial", AND(Input!DN25&lt;&gt;"?",Input!DN25&gt;80),"Retail", AND(Input!DN26&lt;&gt;"?",Input!DN26&gt;80),"Service"),"")</f>
        <v/>
      </c>
      <c r="DO18" s="52" t="str">
        <f t="array" ref="DO18">_xlfn.IFNA(_xlfn.IFS(AND(Input!DO24&lt;&gt;"?",Input!DO24&gt;80),"Commercial", AND(Input!DO25&lt;&gt;"?",Input!DO25&gt;80),"Retail", AND(Input!DO26&lt;&gt;"?",Input!DO26&gt;80),"Service"),"")</f>
        <v/>
      </c>
      <c r="DP18" s="52" t="str">
        <f t="array" ref="DP18">_xlfn.IFNA(_xlfn.IFS(AND(Input!DP24&lt;&gt;"?",Input!DP24&gt;80),"Commercial", AND(Input!DP25&lt;&gt;"?",Input!DP25&gt;80),"Retail", AND(Input!DP26&lt;&gt;"?",Input!DP26&gt;80),"Service"),"")</f>
        <v/>
      </c>
      <c r="DQ18" s="52" t="str">
        <f t="array" ref="DQ18">_xlfn.IFNA(_xlfn.IFS(AND(Input!DQ24&lt;&gt;"?",Input!DQ24&gt;80),"Commercial", AND(Input!DQ25&lt;&gt;"?",Input!DQ25&gt;80),"Retail", AND(Input!DQ26&lt;&gt;"?",Input!DQ26&gt;80),"Service"),"")</f>
        <v/>
      </c>
      <c r="DR18" s="52" t="str">
        <f t="array" ref="DR18">_xlfn.IFNA(_xlfn.IFS(AND(Input!DR24&lt;&gt;"?",Input!DR24&gt;80),"Commercial", AND(Input!DR25&lt;&gt;"?",Input!DR25&gt;80),"Retail", AND(Input!DR26&lt;&gt;"?",Input!DR26&gt;80),"Service"),"")</f>
        <v/>
      </c>
      <c r="DS18" s="52" t="str">
        <f t="array" ref="DS18">_xlfn.IFNA(_xlfn.IFS(AND(Input!DS24&lt;&gt;"?",Input!DS24&gt;80),"Commercial", AND(Input!DS25&lt;&gt;"?",Input!DS25&gt;80),"Retail", AND(Input!DS26&lt;&gt;"?",Input!DS26&gt;80),"Service"),"")</f>
        <v/>
      </c>
      <c r="DT18" s="52" t="str">
        <f t="array" ref="DT18">_xlfn.IFNA(_xlfn.IFS(AND(Input!DT24&lt;&gt;"?",Input!DT24&gt;80),"Commercial", AND(Input!DT25&lt;&gt;"?",Input!DT25&gt;80),"Retail", AND(Input!DT26&lt;&gt;"?",Input!DT26&gt;80),"Service"),"")</f>
        <v/>
      </c>
      <c r="DU18" s="52" t="str">
        <f t="array" ref="DU18">_xlfn.IFNA(_xlfn.IFS(AND(Input!DU24&lt;&gt;"?",Input!DU24&gt;80),"Commercial", AND(Input!DU25&lt;&gt;"?",Input!DU25&gt;80),"Retail", AND(Input!DU26&lt;&gt;"?",Input!DU26&gt;80),"Service"),"")</f>
        <v/>
      </c>
      <c r="DV18" s="52" t="str">
        <f t="array" ref="DV18">_xlfn.IFNA(_xlfn.IFS(AND(Input!DV24&lt;&gt;"?",Input!DV24&gt;80),"Commercial", AND(Input!DV25&lt;&gt;"?",Input!DV25&gt;80),"Retail", AND(Input!DV26&lt;&gt;"?",Input!DV26&gt;80),"Service"),"")</f>
        <v/>
      </c>
      <c r="DW18" s="52" t="str">
        <f t="array" ref="DW18">_xlfn.IFNA(_xlfn.IFS(AND(Input!DW24&lt;&gt;"?",Input!DW24&gt;80),"Commercial", AND(Input!DW25&lt;&gt;"?",Input!DW25&gt;80),"Retail", AND(Input!DW26&lt;&gt;"?",Input!DW26&gt;80),"Service"),"")</f>
        <v/>
      </c>
      <c r="DX18" s="52" t="str">
        <f t="array" ref="DX18">_xlfn.IFNA(_xlfn.IFS(AND(Input!DX24&lt;&gt;"?",Input!DX24&gt;80),"Commercial", AND(Input!DX25&lt;&gt;"?",Input!DX25&gt;80),"Retail", AND(Input!DX26&lt;&gt;"?",Input!DX26&gt;80),"Service"),"")</f>
        <v/>
      </c>
      <c r="DY18" s="52" t="str">
        <f t="array" ref="DY18">_xlfn.IFNA(_xlfn.IFS(AND(Input!DY24&lt;&gt;"?",Input!DY24&gt;80),"Commercial", AND(Input!DY25&lt;&gt;"?",Input!DY25&gt;80),"Retail", AND(Input!DY26&lt;&gt;"?",Input!DY26&gt;80),"Service"),"")</f>
        <v/>
      </c>
      <c r="DZ18" s="52" t="str">
        <f t="array" ref="DZ18">_xlfn.IFNA(_xlfn.IFS(AND(Input!DZ24&lt;&gt;"?",Input!DZ24&gt;80),"Commercial", AND(Input!DZ25&lt;&gt;"?",Input!DZ25&gt;80),"Retail", AND(Input!DZ26&lt;&gt;"?",Input!DZ26&gt;80),"Service"),"")</f>
        <v/>
      </c>
      <c r="EA18" s="52" t="str">
        <f t="array" ref="EA18">_xlfn.IFNA(_xlfn.IFS(AND(Input!EA24&lt;&gt;"?",Input!EA24&gt;80),"Commercial", AND(Input!EA25&lt;&gt;"?",Input!EA25&gt;80),"Retail", AND(Input!EA26&lt;&gt;"?",Input!EA26&gt;80),"Service"),"")</f>
        <v/>
      </c>
      <c r="EB18" s="52" t="str">
        <f t="array" ref="EB18">_xlfn.IFNA(_xlfn.IFS(AND(Input!EB24&lt;&gt;"?",Input!EB24&gt;80),"Commercial", AND(Input!EB25&lt;&gt;"?",Input!EB25&gt;80),"Retail", AND(Input!EB26&lt;&gt;"?",Input!EB26&gt;80),"Service"),"")</f>
        <v/>
      </c>
      <c r="EC18" s="52" t="str">
        <f t="array" ref="EC18">_xlfn.IFNA(_xlfn.IFS(AND(Input!EC24&lt;&gt;"?",Input!EC24&gt;80),"Commercial", AND(Input!EC25&lt;&gt;"?",Input!EC25&gt;80),"Retail", AND(Input!EC26&lt;&gt;"?",Input!EC26&gt;80),"Service"),"")</f>
        <v/>
      </c>
      <c r="ED18" s="52" t="str">
        <f t="array" ref="ED18">_xlfn.IFNA(_xlfn.IFS(AND(Input!ED24&lt;&gt;"?",Input!ED24&gt;80),"Commercial", AND(Input!ED25&lt;&gt;"?",Input!ED25&gt;80),"Retail", AND(Input!ED26&lt;&gt;"?",Input!ED26&gt;80),"Service"),"")</f>
        <v/>
      </c>
      <c r="EE18" s="52" t="str">
        <f t="array" ref="EE18">_xlfn.IFNA(_xlfn.IFS(AND(Input!EE24&lt;&gt;"?",Input!EE24&gt;80),"Commercial", AND(Input!EE25&lt;&gt;"?",Input!EE25&gt;80),"Retail", AND(Input!EE26&lt;&gt;"?",Input!EE26&gt;80),"Service"),"")</f>
        <v/>
      </c>
      <c r="EF18" s="52" t="str">
        <f t="array" ref="EF18">_xlfn.IFNA(_xlfn.IFS(AND(Input!EF24&lt;&gt;"?",Input!EF24&gt;80),"Commercial", AND(Input!EF25&lt;&gt;"?",Input!EF25&gt;80),"Retail", AND(Input!EF26&lt;&gt;"?",Input!EF26&gt;80),"Service"),"")</f>
        <v/>
      </c>
      <c r="EG18" s="52" t="str">
        <f t="array" ref="EG18">_xlfn.IFNA(_xlfn.IFS(AND(Input!EG24&lt;&gt;"?",Input!EG24&gt;80),"Commercial", AND(Input!EG25&lt;&gt;"?",Input!EG25&gt;80),"Retail", AND(Input!EG26&lt;&gt;"?",Input!EG26&gt;80),"Service"),"")</f>
        <v/>
      </c>
      <c r="EH18" s="52" t="str">
        <f t="array" ref="EH18">_xlfn.IFNA(_xlfn.IFS(AND(Input!EH24&lt;&gt;"?",Input!EH24&gt;80),"Commercial", AND(Input!EH25&lt;&gt;"?",Input!EH25&gt;80),"Retail", AND(Input!EH26&lt;&gt;"?",Input!EH26&gt;80),"Service"),"")</f>
        <v/>
      </c>
      <c r="EI18" s="52" t="str">
        <f t="array" ref="EI18">_xlfn.IFNA(_xlfn.IFS(AND(Input!EI24&lt;&gt;"?",Input!EI24&gt;80),"Commercial", AND(Input!EI25&lt;&gt;"?",Input!EI25&gt;80),"Retail", AND(Input!EI26&lt;&gt;"?",Input!EI26&gt;80),"Service"),"")</f>
        <v/>
      </c>
      <c r="EJ18" s="52" t="str">
        <f t="array" ref="EJ18">_xlfn.IFNA(_xlfn.IFS(AND(Input!EJ24&lt;&gt;"?",Input!EJ24&gt;80),"Commercial", AND(Input!EJ25&lt;&gt;"?",Input!EJ25&gt;80),"Retail", AND(Input!EJ26&lt;&gt;"?",Input!EJ26&gt;80),"Service"),"")</f>
        <v/>
      </c>
      <c r="EK18" s="52" t="str">
        <f t="array" ref="EK18">_xlfn.IFNA(_xlfn.IFS(AND(Input!EK24&lt;&gt;"?",Input!EK24&gt;80),"Commercial", AND(Input!EK25&lt;&gt;"?",Input!EK25&gt;80),"Retail", AND(Input!EK26&lt;&gt;"?",Input!EK26&gt;80),"Service"),"")</f>
        <v/>
      </c>
      <c r="EL18" s="52" t="str">
        <f t="array" ref="EL18">_xlfn.IFNA(_xlfn.IFS(AND(Input!EL24&lt;&gt;"?",Input!EL24&gt;80),"Commercial", AND(Input!EL25&lt;&gt;"?",Input!EL25&gt;80),"Retail", AND(Input!EL26&lt;&gt;"?",Input!EL26&gt;80),"Service"),"")</f>
        <v/>
      </c>
      <c r="EM18" s="52" t="str">
        <f t="array" ref="EM18">_xlfn.IFNA(_xlfn.IFS(AND(Input!EM24&lt;&gt;"?",Input!EM24&gt;80),"Commercial", AND(Input!EM25&lt;&gt;"?",Input!EM25&gt;80),"Retail", AND(Input!EM26&lt;&gt;"?",Input!EM26&gt;80),"Service"),"")</f>
        <v/>
      </c>
      <c r="EN18" s="52" t="str">
        <f t="array" ref="EN18">_xlfn.IFNA(_xlfn.IFS(AND(Input!EN24&lt;&gt;"?",Input!EN24&gt;80),"Commercial", AND(Input!EN25&lt;&gt;"?",Input!EN25&gt;80),"Retail", AND(Input!EN26&lt;&gt;"?",Input!EN26&gt;80),"Service"),"")</f>
        <v/>
      </c>
      <c r="EO18" s="52" t="str">
        <f t="array" ref="EO18">_xlfn.IFNA(_xlfn.IFS(AND(Input!EO24&lt;&gt;"?",Input!EO24&gt;80),"Commercial", AND(Input!EO25&lt;&gt;"?",Input!EO25&gt;80),"Retail", AND(Input!EO26&lt;&gt;"?",Input!EO26&gt;80),"Service"),"")</f>
        <v/>
      </c>
      <c r="EP18" s="52" t="str">
        <f t="array" ref="EP18">_xlfn.IFNA(_xlfn.IFS(AND(Input!EP24&lt;&gt;"?",Input!EP24&gt;80),"Commercial", AND(Input!EP25&lt;&gt;"?",Input!EP25&gt;80),"Retail", AND(Input!EP26&lt;&gt;"?",Input!EP26&gt;80),"Service"),"")</f>
        <v/>
      </c>
      <c r="EQ18" s="52" t="str">
        <f t="array" ref="EQ18">_xlfn.IFNA(_xlfn.IFS(AND(Input!EQ24&lt;&gt;"?",Input!EQ24&gt;80),"Commercial", AND(Input!EQ25&lt;&gt;"?",Input!EQ25&gt;80),"Retail", AND(Input!EQ26&lt;&gt;"?",Input!EQ26&gt;80),"Service"),"")</f>
        <v/>
      </c>
      <c r="ER18" s="52" t="str">
        <f t="array" ref="ER18">_xlfn.IFNA(_xlfn.IFS(AND(Input!ER24&lt;&gt;"?",Input!ER24&gt;80),"Commercial", AND(Input!ER25&lt;&gt;"?",Input!ER25&gt;80),"Retail", AND(Input!ER26&lt;&gt;"?",Input!ER26&gt;80),"Service"),"")</f>
        <v/>
      </c>
      <c r="ES18" s="52" t="str">
        <f t="array" ref="ES18">_xlfn.IFNA(_xlfn.IFS(AND(Input!ES24&lt;&gt;"?",Input!ES24&gt;80),"Commercial", AND(Input!ES25&lt;&gt;"?",Input!ES25&gt;80),"Retail", AND(Input!ES26&lt;&gt;"?",Input!ES26&gt;80),"Service"),"")</f>
        <v/>
      </c>
      <c r="ET18" s="52" t="str">
        <f t="array" ref="ET18">_xlfn.IFNA(_xlfn.IFS(AND(Input!ET24&lt;&gt;"?",Input!ET24&gt;80),"Commercial", AND(Input!ET25&lt;&gt;"?",Input!ET25&gt;80),"Retail", AND(Input!ET26&lt;&gt;"?",Input!ET26&gt;80),"Service"),"")</f>
        <v/>
      </c>
      <c r="EU18" s="52" t="str">
        <f t="array" ref="EU18">_xlfn.IFNA(_xlfn.IFS(AND(Input!EU24&lt;&gt;"?",Input!EU24&gt;80),"Commercial", AND(Input!EU25&lt;&gt;"?",Input!EU25&gt;80),"Retail", AND(Input!EU26&lt;&gt;"?",Input!EU26&gt;80),"Service"),"")</f>
        <v/>
      </c>
      <c r="EV18" s="52" t="str">
        <f t="array" ref="EV18">_xlfn.IFNA(_xlfn.IFS(AND(Input!EV24&lt;&gt;"?",Input!EV24&gt;80),"Commercial", AND(Input!EV25&lt;&gt;"?",Input!EV25&gt;80),"Retail", AND(Input!EV26&lt;&gt;"?",Input!EV26&gt;80),"Service"),"")</f>
        <v/>
      </c>
      <c r="EW18" s="52" t="str">
        <f t="array" ref="EW18">_xlfn.IFNA(_xlfn.IFS(AND(Input!EW24&lt;&gt;"?",Input!EW24&gt;80),"Commercial", AND(Input!EW25&lt;&gt;"?",Input!EW25&gt;80),"Retail", AND(Input!EW26&lt;&gt;"?",Input!EW26&gt;80),"Service"),"")</f>
        <v/>
      </c>
      <c r="EX18" s="52" t="str">
        <f t="array" ref="EX18">_xlfn.IFNA(_xlfn.IFS(AND(Input!EX24&lt;&gt;"?",Input!EX24&gt;80),"Commercial", AND(Input!EX25&lt;&gt;"?",Input!EX25&gt;80),"Retail", AND(Input!EX26&lt;&gt;"?",Input!EX26&gt;80),"Service"),"")</f>
        <v/>
      </c>
      <c r="EY18" s="52" t="str">
        <f t="array" ref="EY18">_xlfn.IFNA(_xlfn.IFS(AND(Input!EY24&lt;&gt;"?",Input!EY24&gt;80),"Commercial", AND(Input!EY25&lt;&gt;"?",Input!EY25&gt;80),"Retail", AND(Input!EY26&lt;&gt;"?",Input!EY26&gt;80),"Service"),"")</f>
        <v/>
      </c>
      <c r="EZ18" s="52" t="str">
        <f t="array" ref="EZ18">_xlfn.IFNA(_xlfn.IFS(AND(Input!EZ24&lt;&gt;"?",Input!EZ24&gt;80),"Commercial", AND(Input!EZ25&lt;&gt;"?",Input!EZ25&gt;80),"Retail", AND(Input!EZ26&lt;&gt;"?",Input!EZ26&gt;80),"Service"),"")</f>
        <v/>
      </c>
      <c r="FA18" s="52" t="str">
        <f t="array" ref="FA18">_xlfn.IFNA(_xlfn.IFS(AND(Input!FA24&lt;&gt;"?",Input!FA24&gt;80),"Commercial", AND(Input!FA25&lt;&gt;"?",Input!FA25&gt;80),"Retail", AND(Input!FA26&lt;&gt;"?",Input!FA26&gt;80),"Service"),"")</f>
        <v/>
      </c>
      <c r="FB18" s="52" t="str">
        <f t="array" ref="FB18">_xlfn.IFNA(_xlfn.IFS(AND(Input!FB24&lt;&gt;"?",Input!FB24&gt;80),"Commercial", AND(Input!FB25&lt;&gt;"?",Input!FB25&gt;80),"Retail", AND(Input!FB26&lt;&gt;"?",Input!FB26&gt;80),"Service"),"")</f>
        <v/>
      </c>
      <c r="FC18" s="52" t="str">
        <f t="array" ref="FC18">_xlfn.IFNA(_xlfn.IFS(AND(Input!FC24&lt;&gt;"?",Input!FC24&gt;80),"Commercial", AND(Input!FC25&lt;&gt;"?",Input!FC25&gt;80),"Retail", AND(Input!FC26&lt;&gt;"?",Input!FC26&gt;80),"Service"),"")</f>
        <v/>
      </c>
      <c r="FD18" s="52" t="str">
        <f t="array" ref="FD18">_xlfn.IFNA(_xlfn.IFS(AND(Input!FD24&lt;&gt;"?",Input!FD24&gt;80),"Commercial", AND(Input!FD25&lt;&gt;"?",Input!FD25&gt;80),"Retail", AND(Input!FD26&lt;&gt;"?",Input!FD26&gt;80),"Service"),"")</f>
        <v/>
      </c>
      <c r="FE18" s="52" t="str">
        <f t="array" ref="FE18">_xlfn.IFNA(_xlfn.IFS(AND(Input!FE24&lt;&gt;"?",Input!FE24&gt;80),"Commercial", AND(Input!FE25&lt;&gt;"?",Input!FE25&gt;80),"Retail", AND(Input!FE26&lt;&gt;"?",Input!FE26&gt;80),"Service"),"")</f>
        <v/>
      </c>
      <c r="FF18" s="52" t="str">
        <f t="array" ref="FF18">_xlfn.IFNA(_xlfn.IFS(AND(Input!FF24&lt;&gt;"?",Input!FF24&gt;80),"Commercial", AND(Input!FF25&lt;&gt;"?",Input!FF25&gt;80),"Retail", AND(Input!FF26&lt;&gt;"?",Input!FF26&gt;80),"Service"),"")</f>
        <v/>
      </c>
      <c r="FG18" s="52" t="str">
        <f t="array" ref="FG18">_xlfn.IFNA(_xlfn.IFS(AND(Input!FG24&lt;&gt;"?",Input!FG24&gt;80),"Commercial", AND(Input!FG25&lt;&gt;"?",Input!FG25&gt;80),"Retail", AND(Input!FG26&lt;&gt;"?",Input!FG26&gt;80),"Service"),"")</f>
        <v/>
      </c>
      <c r="FH18" s="52" t="str">
        <f t="array" ref="FH18">_xlfn.IFNA(_xlfn.IFS(AND(Input!FH24&lt;&gt;"?",Input!FH24&gt;80),"Commercial", AND(Input!FH25&lt;&gt;"?",Input!FH25&gt;80),"Retail", AND(Input!FH26&lt;&gt;"?",Input!FH26&gt;80),"Service"),"")</f>
        <v/>
      </c>
      <c r="FI18" s="52" t="str">
        <f t="array" ref="FI18">_xlfn.IFNA(_xlfn.IFS(AND(Input!FI24&lt;&gt;"?",Input!FI24&gt;80),"Commercial", AND(Input!FI25&lt;&gt;"?",Input!FI25&gt;80),"Retail", AND(Input!FI26&lt;&gt;"?",Input!FI26&gt;80),"Service"),"")</f>
        <v/>
      </c>
      <c r="FJ18" s="52" t="str">
        <f t="array" ref="FJ18">_xlfn.IFNA(_xlfn.IFS(AND(Input!FJ24&lt;&gt;"?",Input!FJ24&gt;80),"Commercial", AND(Input!FJ25&lt;&gt;"?",Input!FJ25&gt;80),"Retail", AND(Input!FJ26&lt;&gt;"?",Input!FJ26&gt;80),"Service"),"")</f>
        <v/>
      </c>
      <c r="FK18" s="52" t="str">
        <f t="array" ref="FK18">_xlfn.IFNA(_xlfn.IFS(AND(Input!FK24&lt;&gt;"?",Input!FK24&gt;80),"Commercial", AND(Input!FK25&lt;&gt;"?",Input!FK25&gt;80),"Retail", AND(Input!FK26&lt;&gt;"?",Input!FK26&gt;80),"Service"),"")</f>
        <v/>
      </c>
      <c r="FL18" s="52" t="str">
        <f t="array" ref="FL18">_xlfn.IFNA(_xlfn.IFS(AND(Input!FL24&lt;&gt;"?",Input!FL24&gt;80),"Commercial", AND(Input!FL25&lt;&gt;"?",Input!FL25&gt;80),"Retail", AND(Input!FL26&lt;&gt;"?",Input!FL26&gt;80),"Service"),"")</f>
        <v/>
      </c>
      <c r="FM18" s="52" t="str">
        <f t="array" ref="FM18">_xlfn.IFNA(_xlfn.IFS(AND(Input!FM24&lt;&gt;"?",Input!FM24&gt;80),"Commercial", AND(Input!FM25&lt;&gt;"?",Input!FM25&gt;80),"Retail", AND(Input!FM26&lt;&gt;"?",Input!FM26&gt;80),"Service"),"")</f>
        <v/>
      </c>
      <c r="FN18" s="52" t="str">
        <f t="array" ref="FN18">_xlfn.IFNA(_xlfn.IFS(AND(Input!FN24&lt;&gt;"?",Input!FN24&gt;80),"Commercial", AND(Input!FN25&lt;&gt;"?",Input!FN25&gt;80),"Retail", AND(Input!FN26&lt;&gt;"?",Input!FN26&gt;80),"Service"),"")</f>
        <v/>
      </c>
      <c r="FO18" s="52" t="str">
        <f t="array" ref="FO18">_xlfn.IFNA(_xlfn.IFS(AND(Input!FO24&lt;&gt;"?",Input!FO24&gt;80),"Commercial", AND(Input!FO25&lt;&gt;"?",Input!FO25&gt;80),"Retail", AND(Input!FO26&lt;&gt;"?",Input!FO26&gt;80),"Service"),"")</f>
        <v/>
      </c>
      <c r="FP18" s="52" t="str">
        <f t="array" ref="FP18">_xlfn.IFNA(_xlfn.IFS(AND(Input!FP24&lt;&gt;"?",Input!FP24&gt;80),"Commercial", AND(Input!FP25&lt;&gt;"?",Input!FP25&gt;80),"Retail", AND(Input!FP26&lt;&gt;"?",Input!FP26&gt;80),"Service"),"")</f>
        <v/>
      </c>
      <c r="FQ18" s="52" t="str">
        <f t="array" ref="FQ18">_xlfn.IFNA(_xlfn.IFS(AND(Input!FQ24&lt;&gt;"?",Input!FQ24&gt;80),"Commercial", AND(Input!FQ25&lt;&gt;"?",Input!FQ25&gt;80),"Retail", AND(Input!FQ26&lt;&gt;"?",Input!FQ26&gt;80),"Service"),"")</f>
        <v/>
      </c>
      <c r="FR18" s="52" t="str">
        <f t="array" ref="FR18">_xlfn.IFNA(_xlfn.IFS(AND(Input!FR24&lt;&gt;"?",Input!FR24&gt;80),"Commercial", AND(Input!FR25&lt;&gt;"?",Input!FR25&gt;80),"Retail", AND(Input!FR26&lt;&gt;"?",Input!FR26&gt;80),"Service"),"")</f>
        <v/>
      </c>
      <c r="FS18" s="52" t="str">
        <f t="array" ref="FS18">_xlfn.IFNA(_xlfn.IFS(AND(Input!FS24&lt;&gt;"?",Input!FS24&gt;80),"Commercial", AND(Input!FS25&lt;&gt;"?",Input!FS25&gt;80),"Retail", AND(Input!FS26&lt;&gt;"?",Input!FS26&gt;80),"Service"),"")</f>
        <v/>
      </c>
      <c r="FT18" s="52" t="str">
        <f t="array" ref="FT18">_xlfn.IFNA(_xlfn.IFS(AND(Input!FT24&lt;&gt;"?",Input!FT24&gt;80),"Commercial", AND(Input!FT25&lt;&gt;"?",Input!FT25&gt;80),"Retail", AND(Input!FT26&lt;&gt;"?",Input!FT26&gt;80),"Service"),"")</f>
        <v/>
      </c>
      <c r="FU18" s="52" t="str">
        <f t="array" ref="FU18">_xlfn.IFNA(_xlfn.IFS(AND(Input!FU24&lt;&gt;"?",Input!FU24&gt;80),"Commercial", AND(Input!FU25&lt;&gt;"?",Input!FU25&gt;80),"Retail", AND(Input!FU26&lt;&gt;"?",Input!FU26&gt;80),"Service"),"")</f>
        <v/>
      </c>
      <c r="FV18" s="52" t="str">
        <f t="array" ref="FV18">_xlfn.IFNA(_xlfn.IFS(AND(Input!FV24&lt;&gt;"?",Input!FV24&gt;80),"Commercial", AND(Input!FV25&lt;&gt;"?",Input!FV25&gt;80),"Retail", AND(Input!FV26&lt;&gt;"?",Input!FV26&gt;80),"Service"),"")</f>
        <v/>
      </c>
      <c r="FW18" s="52" t="str">
        <f t="array" ref="FW18">_xlfn.IFNA(_xlfn.IFS(AND(Input!FW24&lt;&gt;"?",Input!FW24&gt;80),"Commercial", AND(Input!FW25&lt;&gt;"?",Input!FW25&gt;80),"Retail", AND(Input!FW26&lt;&gt;"?",Input!FW26&gt;80),"Service"),"")</f>
        <v/>
      </c>
      <c r="FX18" s="52" t="str">
        <f t="array" ref="FX18">_xlfn.IFNA(_xlfn.IFS(AND(Input!FX24&lt;&gt;"?",Input!FX24&gt;80),"Commercial", AND(Input!FX25&lt;&gt;"?",Input!FX25&gt;80),"Retail", AND(Input!FX26&lt;&gt;"?",Input!FX26&gt;80),"Service"),"")</f>
        <v/>
      </c>
      <c r="FY18" s="52" t="str">
        <f t="array" ref="FY18">_xlfn.IFNA(_xlfn.IFS(AND(Input!FY24&lt;&gt;"?",Input!FY24&gt;80),"Commercial", AND(Input!FY25&lt;&gt;"?",Input!FY25&gt;80),"Retail", AND(Input!FY26&lt;&gt;"?",Input!FY26&gt;80),"Service"),"")</f>
        <v/>
      </c>
      <c r="FZ18" s="52" t="str">
        <f t="array" ref="FZ18">_xlfn.IFNA(_xlfn.IFS(AND(Input!FZ24&lt;&gt;"?",Input!FZ24&gt;80),"Commercial", AND(Input!FZ25&lt;&gt;"?",Input!FZ25&gt;80),"Retail", AND(Input!FZ26&lt;&gt;"?",Input!FZ26&gt;80),"Service"),"")</f>
        <v/>
      </c>
      <c r="GA18" s="52" t="str">
        <f t="array" ref="GA18">_xlfn.IFNA(_xlfn.IFS(AND(Input!GA24&lt;&gt;"?",Input!GA24&gt;80),"Commercial", AND(Input!GA25&lt;&gt;"?",Input!GA25&gt;80),"Retail", AND(Input!GA26&lt;&gt;"?",Input!GA26&gt;80),"Service"),"")</f>
        <v/>
      </c>
      <c r="GB18" s="52" t="str">
        <f t="array" ref="GB18">_xlfn.IFNA(_xlfn.IFS(AND(Input!GB24&lt;&gt;"?",Input!GB24&gt;80),"Commercial", AND(Input!GB25&lt;&gt;"?",Input!GB25&gt;80),"Retail", AND(Input!GB26&lt;&gt;"?",Input!GB26&gt;80),"Service"),"")</f>
        <v/>
      </c>
      <c r="GC18" s="52" t="str">
        <f t="array" ref="GC18">_xlfn.IFNA(_xlfn.IFS(AND(Input!GC24&lt;&gt;"?",Input!GC24&gt;80),"Commercial", AND(Input!GC25&lt;&gt;"?",Input!GC25&gt;80),"Retail", AND(Input!GC26&lt;&gt;"?",Input!GC26&gt;80),"Service"),"")</f>
        <v/>
      </c>
      <c r="GD18" s="52" t="str">
        <f t="array" ref="GD18">_xlfn.IFNA(_xlfn.IFS(AND(Input!GD24&lt;&gt;"?",Input!GD24&gt;80),"Commercial", AND(Input!GD25&lt;&gt;"?",Input!GD25&gt;80),"Retail", AND(Input!GD26&lt;&gt;"?",Input!GD26&gt;80),"Service"),"")</f>
        <v/>
      </c>
      <c r="GE18" s="52" t="str">
        <f t="array" ref="GE18">_xlfn.IFNA(_xlfn.IFS(AND(Input!GE24&lt;&gt;"?",Input!GE24&gt;80),"Commercial", AND(Input!GE25&lt;&gt;"?",Input!GE25&gt;80),"Retail", AND(Input!GE26&lt;&gt;"?",Input!GE26&gt;80),"Service"),"")</f>
        <v/>
      </c>
      <c r="GF18" s="52" t="str">
        <f t="array" ref="GF18">_xlfn.IFNA(_xlfn.IFS(AND(Input!GF24&lt;&gt;"?",Input!GF24&gt;80),"Commercial", AND(Input!GF25&lt;&gt;"?",Input!GF25&gt;80),"Retail", AND(Input!GF26&lt;&gt;"?",Input!GF26&gt;80),"Service"),"")</f>
        <v/>
      </c>
      <c r="GG18" s="52" t="str">
        <f t="array" ref="GG18">_xlfn.IFNA(_xlfn.IFS(AND(Input!GG24&lt;&gt;"?",Input!GG24&gt;80),"Commercial", AND(Input!GG25&lt;&gt;"?",Input!GG25&gt;80),"Retail", AND(Input!GG26&lt;&gt;"?",Input!GG26&gt;80),"Service"),"")</f>
        <v/>
      </c>
      <c r="GH18" s="52" t="str">
        <f t="array" ref="GH18">_xlfn.IFNA(_xlfn.IFS(AND(Input!GH24&lt;&gt;"?",Input!GH24&gt;80),"Commercial", AND(Input!GH25&lt;&gt;"?",Input!GH25&gt;80),"Retail", AND(Input!GH26&lt;&gt;"?",Input!GH26&gt;80),"Service"),"")</f>
        <v/>
      </c>
      <c r="GI18" s="52" t="str">
        <f t="array" ref="GI18">_xlfn.IFNA(_xlfn.IFS(AND(Input!GI24&lt;&gt;"?",Input!GI24&gt;80),"Commercial", AND(Input!GI25&lt;&gt;"?",Input!GI25&gt;80),"Retail", AND(Input!GI26&lt;&gt;"?",Input!GI26&gt;80),"Service"),"")</f>
        <v/>
      </c>
      <c r="GJ18" s="52" t="str">
        <f t="array" ref="GJ18">_xlfn.IFNA(_xlfn.IFS(AND(Input!GJ24&lt;&gt;"?",Input!GJ24&gt;80),"Commercial", AND(Input!GJ25&lt;&gt;"?",Input!GJ25&gt;80),"Retail", AND(Input!GJ26&lt;&gt;"?",Input!GJ26&gt;80),"Service"),"")</f>
        <v/>
      </c>
      <c r="GK18" s="52" t="str">
        <f t="array" ref="GK18">_xlfn.IFNA(_xlfn.IFS(AND(Input!GK24&lt;&gt;"?",Input!GK24&gt;80),"Commercial", AND(Input!GK25&lt;&gt;"?",Input!GK25&gt;80),"Retail", AND(Input!GK26&lt;&gt;"?",Input!GK26&gt;80),"Service"),"")</f>
        <v/>
      </c>
      <c r="GL18" s="52" t="str">
        <f t="array" ref="GL18">_xlfn.IFNA(_xlfn.IFS(AND(Input!GL24&lt;&gt;"?",Input!GL24&gt;80),"Commercial", AND(Input!GL25&lt;&gt;"?",Input!GL25&gt;80),"Retail", AND(Input!GL26&lt;&gt;"?",Input!GL26&gt;80),"Service"),"")</f>
        <v/>
      </c>
      <c r="GM18" s="52" t="str">
        <f t="array" ref="GM18">_xlfn.IFNA(_xlfn.IFS(AND(Input!GM24&lt;&gt;"?",Input!GM24&gt;80),"Commercial", AND(Input!GM25&lt;&gt;"?",Input!GM25&gt;80),"Retail", AND(Input!GM26&lt;&gt;"?",Input!GM26&gt;80),"Service"),"")</f>
        <v/>
      </c>
      <c r="GN18" s="52" t="str">
        <f t="array" ref="GN18">_xlfn.IFNA(_xlfn.IFS(AND(Input!GN24&lt;&gt;"?",Input!GN24&gt;80),"Commercial", AND(Input!GN25&lt;&gt;"?",Input!GN25&gt;80),"Retail", AND(Input!GN26&lt;&gt;"?",Input!GN26&gt;80),"Service"),"")</f>
        <v/>
      </c>
      <c r="GO18" s="52" t="str">
        <f t="array" ref="GO18">_xlfn.IFNA(_xlfn.IFS(AND(Input!GO24&lt;&gt;"?",Input!GO24&gt;80),"Commercial", AND(Input!GO25&lt;&gt;"?",Input!GO25&gt;80),"Retail", AND(Input!GO26&lt;&gt;"?",Input!GO26&gt;80),"Service"),"")</f>
        <v/>
      </c>
      <c r="GP18" s="52" t="str">
        <f t="array" ref="GP18">_xlfn.IFNA(_xlfn.IFS(AND(Input!GP24&lt;&gt;"?",Input!GP24&gt;80),"Commercial", AND(Input!GP25&lt;&gt;"?",Input!GP25&gt;80),"Retail", AND(Input!GP26&lt;&gt;"?",Input!GP26&gt;80),"Service"),"")</f>
        <v/>
      </c>
      <c r="GQ18" s="52" t="str">
        <f t="array" ref="GQ18">_xlfn.IFNA(_xlfn.IFS(AND(Input!GQ24&lt;&gt;"?",Input!GQ24&gt;80),"Commercial", AND(Input!GQ25&lt;&gt;"?",Input!GQ25&gt;80),"Retail", AND(Input!GQ26&lt;&gt;"?",Input!GQ26&gt;80),"Service"),"")</f>
        <v/>
      </c>
      <c r="GR18" s="52" t="str">
        <f t="array" ref="GR18">_xlfn.IFNA(_xlfn.IFS(AND(Input!GR24&lt;&gt;"?",Input!GR24&gt;80),"Commercial", AND(Input!GR25&lt;&gt;"?",Input!GR25&gt;80),"Retail", AND(Input!GR26&lt;&gt;"?",Input!GR26&gt;80),"Service"),"")</f>
        <v/>
      </c>
      <c r="GS18" s="52" t="str">
        <f t="array" ref="GS18">_xlfn.IFNA(_xlfn.IFS(AND(Input!GS24&lt;&gt;"?",Input!GS24&gt;80),"Commercial", AND(Input!GS25&lt;&gt;"?",Input!GS25&gt;80),"Retail", AND(Input!GS26&lt;&gt;"?",Input!GS26&gt;80),"Service"),"")</f>
        <v/>
      </c>
      <c r="GT18" s="52" t="str">
        <f t="array" ref="GT18">_xlfn.IFNA(_xlfn.IFS(AND(Input!GT24&lt;&gt;"?",Input!GT24&gt;80),"Commercial", AND(Input!GT25&lt;&gt;"?",Input!GT25&gt;80),"Retail", AND(Input!GT26&lt;&gt;"?",Input!GT26&gt;80),"Service"),"")</f>
        <v/>
      </c>
    </row>
    <row r="19" spans="1:202" collapsed="1">
      <c r="A19" s="441" t="s">
        <v>8158</v>
      </c>
      <c r="B19" s="441"/>
      <c r="C19" s="53" t="e">
        <f t="array" ref="C19">IF(OR(AND(C5="Long Distance",OR(C9=$B$28:$B$29)),C3=$A$33),$G$28,IF(OR(C9=$B$28:$B$32),$G$29, IF(C17=0,C16,IF(C18&lt;&gt;"",C18,C16))))</f>
        <v>#N/A</v>
      </c>
      <c r="D19" s="53" t="e">
        <f t="array" ref="D19">IF(OR(AND(D5="Long Distance",OR(D9=$B$28:$B$29)),D3=$A$33),$G$28,IF(OR(D9=$B$28:$B$32),$G$29, IF(D17=0,D16,IF(D18&lt;&gt;"",D18,D16))))</f>
        <v>#N/A</v>
      </c>
      <c r="E19" s="53" t="e">
        <f t="array" ref="E19">IF(OR(AND(E5="Long Distance",OR(E9=$B$28:$B$29)),E3=$A$33),$G$28,IF(OR(E9=$B$28:$B$32),$G$29, IF(E17=0,E16,IF(E18&lt;&gt;"",E18,E16))))</f>
        <v>#N/A</v>
      </c>
      <c r="F19" s="53" t="e">
        <f t="array" ref="F19">IF(OR(AND(F5="Long Distance",OR(F9=$B$28:$B$29)),F3=$A$33),$G$28,IF(OR(F9=$B$28:$B$32),$G$29, IF(F17=0,F16,IF(F18&lt;&gt;"",F18,F16))))</f>
        <v>#N/A</v>
      </c>
      <c r="G19" s="53" t="e">
        <f t="array" ref="G19">IF(OR(AND(G5="Long Distance",OR(G9=$B$28:$B$29)),G3=$A$33),$G$28,IF(OR(G9=$B$28:$B$32),$G$29, IF(G17=0,G16,IF(G18&lt;&gt;"",G18,G16))))</f>
        <v>#N/A</v>
      </c>
      <c r="H19" s="53" t="e">
        <f t="array" ref="H19">IF(OR(AND(H5="Long Distance",OR(H9=$B$28:$B$29)),H3=$A$33),$G$28,IF(OR(H9=$B$28:$B$32),$G$29, IF(H17=0,H16,IF(H18&lt;&gt;"",H18,H16))))</f>
        <v>#N/A</v>
      </c>
      <c r="I19" s="53" t="e">
        <f t="array" ref="I19">IF(OR(AND(I5="Long Distance",OR(I9=$B$28:$B$29)),I3=$A$33),$G$28,IF(OR(I9=$B$28:$B$32),$G$29, IF(I17=0,I16,IF(I18&lt;&gt;"",I18,I16))))</f>
        <v>#N/A</v>
      </c>
      <c r="J19" s="53" t="e">
        <f t="array" ref="J19">IF(OR(AND(J5="Long Distance",OR(J9=$B$28:$B$29)),J3=$A$33),$G$28,IF(OR(J9=$B$28:$B$32),$G$29, IF(J17=0,J16,IF(J18&lt;&gt;"",J18,J16))))</f>
        <v>#N/A</v>
      </c>
      <c r="K19" s="53" t="e">
        <f t="array" ref="K19">IF(OR(AND(K5="Long Distance",OR(K9=$B$28:$B$29)),K3=$A$33),$G$28,IF(OR(K9=$B$28:$B$32),$G$29, IF(K17=0,K16,IF(K18&lt;&gt;"",K18,K16))))</f>
        <v>#N/A</v>
      </c>
      <c r="L19" s="53" t="e">
        <f t="array" ref="L19">IF(OR(AND(L5="Long Distance",OR(L9=$B$28:$B$29)),L3=$A$33),$G$28,IF(OR(L9=$B$28:$B$32),$G$29, IF(L17=0,L16,IF(L18&lt;&gt;"",L18,L16))))</f>
        <v>#N/A</v>
      </c>
      <c r="M19" s="53" t="e">
        <f t="array" ref="M19">IF(OR(AND(M5="Long Distance",OR(M9=$B$28:$B$29)),M3=$A$33),$G$28,IF(OR(M9=$B$28:$B$32),$G$29, IF(M17=0,M16,IF(M18&lt;&gt;"",M18,M16))))</f>
        <v>#N/A</v>
      </c>
      <c r="N19" s="53" t="e">
        <f t="array" ref="N19">IF(OR(AND(N5="Long Distance",OR(N9=$B$28:$B$29)),N3=$A$33),$G$28,IF(OR(N9=$B$28:$B$32),$G$29, IF(N17=0,N16,IF(N18&lt;&gt;"",N18,N16))))</f>
        <v>#N/A</v>
      </c>
      <c r="O19" s="53" t="e">
        <f t="array" ref="O19">IF(OR(AND(O5="Long Distance",OR(O9=$B$28:$B$29)),O3=$A$33),$G$28,IF(OR(O9=$B$28:$B$32),$G$29, IF(O17=0,O16,IF(O18&lt;&gt;"",O18,O16))))</f>
        <v>#N/A</v>
      </c>
      <c r="P19" s="53" t="e">
        <f t="array" ref="P19">IF(OR(AND(P5="Long Distance",OR(P9=$B$28:$B$29)),P3=$A$33),$G$28,IF(OR(P9=$B$28:$B$32),$G$29, IF(P17=0,P16,IF(P18&lt;&gt;"",P18,P16))))</f>
        <v>#N/A</v>
      </c>
      <c r="Q19" s="53" t="e">
        <f t="array" ref="Q19">IF(OR(AND(Q5="Long Distance",OR(Q9=$B$28:$B$29)),Q3=$A$33),$G$28,IF(OR(Q9=$B$28:$B$32),$G$29, IF(Q17=0,Q16,IF(Q18&lt;&gt;"",Q18,Q16))))</f>
        <v>#N/A</v>
      </c>
      <c r="R19" s="53" t="e">
        <f t="array" ref="R19">IF(OR(AND(R5="Long Distance",OR(R9=$B$28:$B$29)),R3=$A$33),$G$28,IF(OR(R9=$B$28:$B$32),$G$29, IF(R17=0,R16,IF(R18&lt;&gt;"",R18,R16))))</f>
        <v>#N/A</v>
      </c>
      <c r="S19" s="53" t="e">
        <f t="array" ref="S19">IF(OR(AND(S5="Long Distance",OR(S9=$B$28:$B$29)),S3=$A$33),$G$28,IF(OR(S9=$B$28:$B$32),$G$29, IF(S17=0,S16,IF(S18&lt;&gt;"",S18,S16))))</f>
        <v>#N/A</v>
      </c>
      <c r="T19" s="53" t="e">
        <f t="array" ref="T19">IF(OR(AND(T5="Long Distance",OR(T9=$B$28:$B$29)),T3=$A$33),$G$28,IF(OR(T9=$B$28:$B$32),$G$29, IF(T17=0,T16,IF(T18&lt;&gt;"",T18,T16))))</f>
        <v>#N/A</v>
      </c>
      <c r="U19" s="53" t="e">
        <f t="array" ref="U19">IF(OR(AND(U5="Long Distance",OR(U9=$B$28:$B$29)),U3=$A$33),$G$28,IF(OR(U9=$B$28:$B$32),$G$29, IF(U17=0,U16,IF(U18&lt;&gt;"",U18,U16))))</f>
        <v>#N/A</v>
      </c>
      <c r="V19" s="53" t="e">
        <f t="array" ref="V19">IF(OR(AND(V5="Long Distance",OR(V9=$B$28:$B$29)),V3=$A$33),$G$28,IF(OR(V9=$B$28:$B$32),$G$29, IF(V17=0,V16,IF(V18&lt;&gt;"",V18,V16))))</f>
        <v>#N/A</v>
      </c>
      <c r="W19" s="53" t="e">
        <f t="array" ref="W19">IF(OR(AND(W5="Long Distance",OR(W9=$B$28:$B$29)),W3=$A$33),$G$28,IF(OR(W9=$B$28:$B$32),$G$29, IF(W17=0,W16,IF(W18&lt;&gt;"",W18,W16))))</f>
        <v>#N/A</v>
      </c>
      <c r="X19" s="53" t="e">
        <f t="array" ref="X19">IF(OR(AND(X5="Long Distance",OR(X9=$B$28:$B$29)),X3=$A$33),$G$28,IF(OR(X9=$B$28:$B$32),$G$29, IF(X17=0,X16,IF(X18&lt;&gt;"",X18,X16))))</f>
        <v>#N/A</v>
      </c>
      <c r="Y19" s="53" t="e">
        <f t="array" ref="Y19">IF(OR(AND(Y5="Long Distance",OR(Y9=$B$28:$B$29)),Y3=$A$33),$G$28,IF(OR(Y9=$B$28:$B$32),$G$29, IF(Y17=0,Y16,IF(Y18&lt;&gt;"",Y18,Y16))))</f>
        <v>#N/A</v>
      </c>
      <c r="Z19" s="53" t="e">
        <f t="array" ref="Z19">IF(OR(AND(Z5="Long Distance",OR(Z9=$B$28:$B$29)),Z3=$A$33),$G$28,IF(OR(Z9=$B$28:$B$32),$G$29, IF(Z17=0,Z16,IF(Z18&lt;&gt;"",Z18,Z16))))</f>
        <v>#N/A</v>
      </c>
      <c r="AA19" s="53" t="e">
        <f t="array" ref="AA19">IF(OR(AND(AA5="Long Distance",OR(AA9=$B$28:$B$29)),AA3=$A$33),$G$28,IF(OR(AA9=$B$28:$B$32),$G$29, IF(AA17=0,AA16,IF(AA18&lt;&gt;"",AA18,AA16))))</f>
        <v>#N/A</v>
      </c>
      <c r="AB19" s="53" t="e">
        <f t="array" ref="AB19">IF(OR(AND(AB5="Long Distance",OR(AB9=$B$28:$B$29)),AB3=$A$33),$G$28,IF(OR(AB9=$B$28:$B$32),$G$29, IF(AB17=0,AB16,IF(AB18&lt;&gt;"",AB18,AB16))))</f>
        <v>#N/A</v>
      </c>
      <c r="AC19" s="53" t="e">
        <f t="array" ref="AC19">IF(OR(AND(AC5="Long Distance",OR(AC9=$B$28:$B$29)),AC3=$A$33),$G$28,IF(OR(AC9=$B$28:$B$32),$G$29, IF(AC17=0,AC16,IF(AC18&lt;&gt;"",AC18,AC16))))</f>
        <v>#N/A</v>
      </c>
      <c r="AD19" s="53" t="e">
        <f t="array" ref="AD19">IF(OR(AND(AD5="Long Distance",OR(AD9=$B$28:$B$29)),AD3=$A$33),$G$28,IF(OR(AD9=$B$28:$B$32),$G$29, IF(AD17=0,AD16,IF(AD18&lt;&gt;"",AD18,AD16))))</f>
        <v>#N/A</v>
      </c>
      <c r="AE19" s="53" t="e">
        <f t="array" ref="AE19">IF(OR(AND(AE5="Long Distance",OR(AE9=$B$28:$B$29)),AE3=$A$33),$G$28,IF(OR(AE9=$B$28:$B$32),$G$29, IF(AE17=0,AE16,IF(AE18&lt;&gt;"",AE18,AE16))))</f>
        <v>#N/A</v>
      </c>
      <c r="AF19" s="53" t="e">
        <f t="array" ref="AF19">IF(OR(AND(AF5="Long Distance",OR(AF9=$B$28:$B$29)),AF3=$A$33),$G$28,IF(OR(AF9=$B$28:$B$32),$G$29, IF(AF17=0,AF16,IF(AF18&lt;&gt;"",AF18,AF16))))</f>
        <v>#N/A</v>
      </c>
      <c r="AG19" s="53" t="e">
        <f t="array" ref="AG19">IF(OR(AND(AG5="Long Distance",OR(AG9=$B$28:$B$29)),AG3=$A$33),$G$28,IF(OR(AG9=$B$28:$B$32),$G$29, IF(AG17=0,AG16,IF(AG18&lt;&gt;"",AG18,AG16))))</f>
        <v>#N/A</v>
      </c>
      <c r="AH19" s="53" t="e">
        <f t="array" ref="AH19">IF(OR(AND(AH5="Long Distance",OR(AH9=$B$28:$B$29)),AH3=$A$33),$G$28,IF(OR(AH9=$B$28:$B$32),$G$29, IF(AH17=0,AH16,IF(AH18&lt;&gt;"",AH18,AH16))))</f>
        <v>#N/A</v>
      </c>
      <c r="AI19" s="53" t="e">
        <f t="array" ref="AI19">IF(OR(AND(AI5="Long Distance",OR(AI9=$B$28:$B$29)),AI3=$A$33),$G$28,IF(OR(AI9=$B$28:$B$32),$G$29, IF(AI17=0,AI16,IF(AI18&lt;&gt;"",AI18,AI16))))</f>
        <v>#N/A</v>
      </c>
      <c r="AJ19" s="53" t="e">
        <f t="array" ref="AJ19">IF(OR(AND(AJ5="Long Distance",OR(AJ9=$B$28:$B$29)),AJ3=$A$33),$G$28,IF(OR(AJ9=$B$28:$B$32),$G$29, IF(AJ17=0,AJ16,IF(AJ18&lt;&gt;"",AJ18,AJ16))))</f>
        <v>#N/A</v>
      </c>
      <c r="AK19" s="53" t="e">
        <f t="array" ref="AK19">IF(OR(AND(AK5="Long Distance",OR(AK9=$B$28:$B$29)),AK3=$A$33),$G$28,IF(OR(AK9=$B$28:$B$32),$G$29, IF(AK17=0,AK16,IF(AK18&lt;&gt;"",AK18,AK16))))</f>
        <v>#N/A</v>
      </c>
      <c r="AL19" s="53" t="e">
        <f t="array" ref="AL19">IF(OR(AND(AL5="Long Distance",OR(AL9=$B$28:$B$29)),AL3=$A$33),$G$28,IF(OR(AL9=$B$28:$B$32),$G$29, IF(AL17=0,AL16,IF(AL18&lt;&gt;"",AL18,AL16))))</f>
        <v>#N/A</v>
      </c>
      <c r="AM19" s="53" t="e">
        <f t="array" ref="AM19">IF(OR(AND(AM5="Long Distance",OR(AM9=$B$28:$B$29)),AM3=$A$33),$G$28,IF(OR(AM9=$B$28:$B$32),$G$29, IF(AM17=0,AM16,IF(AM18&lt;&gt;"",AM18,AM16))))</f>
        <v>#N/A</v>
      </c>
      <c r="AN19" s="53" t="e">
        <f t="array" ref="AN19">IF(OR(AND(AN5="Long Distance",OR(AN9=$B$28:$B$29)),AN3=$A$33),$G$28,IF(OR(AN9=$B$28:$B$32),$G$29, IF(AN17=0,AN16,IF(AN18&lt;&gt;"",AN18,AN16))))</f>
        <v>#N/A</v>
      </c>
      <c r="AO19" s="53" t="e">
        <f t="array" ref="AO19">IF(OR(AND(AO5="Long Distance",OR(AO9=$B$28:$B$29)),AO3=$A$33),$G$28,IF(OR(AO9=$B$28:$B$32),$G$29, IF(AO17=0,AO16,IF(AO18&lt;&gt;"",AO18,AO16))))</f>
        <v>#N/A</v>
      </c>
      <c r="AP19" s="53" t="e">
        <f t="array" ref="AP19">IF(OR(AND(AP5="Long Distance",OR(AP9=$B$28:$B$29)),AP3=$A$33),$G$28,IF(OR(AP9=$B$28:$B$32),$G$29, IF(AP17=0,AP16,IF(AP18&lt;&gt;"",AP18,AP16))))</f>
        <v>#N/A</v>
      </c>
      <c r="AQ19" s="53" t="e">
        <f t="array" ref="AQ19">IF(OR(AND(AQ5="Long Distance",OR(AQ9=$B$28:$B$29)),AQ3=$A$33),$G$28,IF(OR(AQ9=$B$28:$B$32),$G$29, IF(AQ17=0,AQ16,IF(AQ18&lt;&gt;"",AQ18,AQ16))))</f>
        <v>#N/A</v>
      </c>
      <c r="AR19" s="53" t="e">
        <f t="array" ref="AR19">IF(OR(AND(AR5="Long Distance",OR(AR9=$B$28:$B$29)),AR3=$A$33),$G$28,IF(OR(AR9=$B$28:$B$32),$G$29, IF(AR17=0,AR16,IF(AR18&lt;&gt;"",AR18,AR16))))</f>
        <v>#N/A</v>
      </c>
      <c r="AS19" s="53" t="e">
        <f t="array" ref="AS19">IF(OR(AND(AS5="Long Distance",OR(AS9=$B$28:$B$29)),AS3=$A$33),$G$28,IF(OR(AS9=$B$28:$B$32),$G$29, IF(AS17=0,AS16,IF(AS18&lt;&gt;"",AS18,AS16))))</f>
        <v>#N/A</v>
      </c>
      <c r="AT19" s="53" t="e">
        <f t="array" ref="AT19">IF(OR(AND(AT5="Long Distance",OR(AT9=$B$28:$B$29)),AT3=$A$33),$G$28,IF(OR(AT9=$B$28:$B$32),$G$29, IF(AT17=0,AT16,IF(AT18&lt;&gt;"",AT18,AT16))))</f>
        <v>#N/A</v>
      </c>
      <c r="AU19" s="53" t="e">
        <f t="array" ref="AU19">IF(OR(AND(AU5="Long Distance",OR(AU9=$B$28:$B$29)),AU3=$A$33),$G$28,IF(OR(AU9=$B$28:$B$32),$G$29, IF(AU17=0,AU16,IF(AU18&lt;&gt;"",AU18,AU16))))</f>
        <v>#N/A</v>
      </c>
      <c r="AV19" s="53" t="e">
        <f t="array" ref="AV19">IF(OR(AND(AV5="Long Distance",OR(AV9=$B$28:$B$29)),AV3=$A$33),$G$28,IF(OR(AV9=$B$28:$B$32),$G$29, IF(AV17=0,AV16,IF(AV18&lt;&gt;"",AV18,AV16))))</f>
        <v>#N/A</v>
      </c>
      <c r="AW19" s="53" t="e">
        <f t="array" ref="AW19">IF(OR(AND(AW5="Long Distance",OR(AW9=$B$28:$B$29)),AW3=$A$33),$G$28,IF(OR(AW9=$B$28:$B$32),$G$29, IF(AW17=0,AW16,IF(AW18&lt;&gt;"",AW18,AW16))))</f>
        <v>#N/A</v>
      </c>
      <c r="AX19" s="53" t="e">
        <f t="array" ref="AX19">IF(OR(AND(AX5="Long Distance",OR(AX9=$B$28:$B$29)),AX3=$A$33),$G$28,IF(OR(AX9=$B$28:$B$32),$G$29, IF(AX17=0,AX16,IF(AX18&lt;&gt;"",AX18,AX16))))</f>
        <v>#N/A</v>
      </c>
      <c r="AY19" s="53" t="e">
        <f t="array" ref="AY19">IF(OR(AND(AY5="Long Distance",OR(AY9=$B$28:$B$29)),AY3=$A$33),$G$28,IF(OR(AY9=$B$28:$B$32),$G$29, IF(AY17=0,AY16,IF(AY18&lt;&gt;"",AY18,AY16))))</f>
        <v>#N/A</v>
      </c>
      <c r="AZ19" s="53" t="e">
        <f t="array" ref="AZ19">IF(OR(AND(AZ5="Long Distance",OR(AZ9=$B$28:$B$29)),AZ3=$A$33),$G$28,IF(OR(AZ9=$B$28:$B$32),$G$29, IF(AZ17=0,AZ16,IF(AZ18&lt;&gt;"",AZ18,AZ16))))</f>
        <v>#N/A</v>
      </c>
      <c r="BA19" s="53" t="e">
        <f t="array" ref="BA19">IF(OR(AND(BA5="Long Distance",OR(BA9=$B$28:$B$29)),BA3=$A$33),$G$28,IF(OR(BA9=$B$28:$B$32),$G$29, IF(BA17=0,BA16,IF(BA18&lt;&gt;"",BA18,BA16))))</f>
        <v>#N/A</v>
      </c>
      <c r="BB19" s="53" t="e">
        <f t="array" ref="BB19">IF(OR(AND(BB5="Long Distance",OR(BB9=$B$28:$B$29)),BB3=$A$33),$G$28,IF(OR(BB9=$B$28:$B$32),$G$29, IF(BB17=0,BB16,IF(BB18&lt;&gt;"",BB18,BB16))))</f>
        <v>#N/A</v>
      </c>
      <c r="BC19" s="53" t="e">
        <f t="array" ref="BC19">IF(OR(AND(BC5="Long Distance",OR(BC9=$B$28:$B$29)),BC3=$A$33),$G$28,IF(OR(BC9=$B$28:$B$32),$G$29, IF(BC17=0,BC16,IF(BC18&lt;&gt;"",BC18,BC16))))</f>
        <v>#N/A</v>
      </c>
      <c r="BD19" s="53" t="e">
        <f t="array" ref="BD19">IF(OR(AND(BD5="Long Distance",OR(BD9=$B$28:$B$29)),BD3=$A$33),$G$28,IF(OR(BD9=$B$28:$B$32),$G$29, IF(BD17=0,BD16,IF(BD18&lt;&gt;"",BD18,BD16))))</f>
        <v>#N/A</v>
      </c>
      <c r="BE19" s="53" t="e">
        <f t="array" ref="BE19">IF(OR(AND(BE5="Long Distance",OR(BE9=$B$28:$B$29)),BE3=$A$33),$G$28,IF(OR(BE9=$B$28:$B$32),$G$29, IF(BE17=0,BE16,IF(BE18&lt;&gt;"",BE18,BE16))))</f>
        <v>#N/A</v>
      </c>
      <c r="BF19" s="53" t="e">
        <f t="array" ref="BF19">IF(OR(AND(BF5="Long Distance",OR(BF9=$B$28:$B$29)),BF3=$A$33),$G$28,IF(OR(BF9=$B$28:$B$32),$G$29, IF(BF17=0,BF16,IF(BF18&lt;&gt;"",BF18,BF16))))</f>
        <v>#N/A</v>
      </c>
      <c r="BG19" s="53" t="e">
        <f t="array" ref="BG19">IF(OR(AND(BG5="Long Distance",OR(BG9=$B$28:$B$29)),BG3=$A$33),$G$28,IF(OR(BG9=$B$28:$B$32),$G$29, IF(BG17=0,BG16,IF(BG18&lt;&gt;"",BG18,BG16))))</f>
        <v>#N/A</v>
      </c>
      <c r="BH19" s="53" t="e">
        <f t="array" ref="BH19">IF(OR(AND(BH5="Long Distance",OR(BH9=$B$28:$B$29)),BH3=$A$33),$G$28,IF(OR(BH9=$B$28:$B$32),$G$29, IF(BH17=0,BH16,IF(BH18&lt;&gt;"",BH18,BH16))))</f>
        <v>#N/A</v>
      </c>
      <c r="BI19" s="53" t="e">
        <f t="array" ref="BI19">IF(OR(AND(BI5="Long Distance",OR(BI9=$B$28:$B$29)),BI3=$A$33),$G$28,IF(OR(BI9=$B$28:$B$32),$G$29, IF(BI17=0,BI16,IF(BI18&lt;&gt;"",BI18,BI16))))</f>
        <v>#N/A</v>
      </c>
      <c r="BJ19" s="53" t="e">
        <f t="array" ref="BJ19">IF(OR(AND(BJ5="Long Distance",OR(BJ9=$B$28:$B$29)),BJ3=$A$33),$G$28,IF(OR(BJ9=$B$28:$B$32),$G$29, IF(BJ17=0,BJ16,IF(BJ18&lt;&gt;"",BJ18,BJ16))))</f>
        <v>#N/A</v>
      </c>
      <c r="BK19" s="53" t="e">
        <f t="array" ref="BK19">IF(OR(AND(BK5="Long Distance",OR(BK9=$B$28:$B$29)),BK3=$A$33),$G$28,IF(OR(BK9=$B$28:$B$32),$G$29, IF(BK17=0,BK16,IF(BK18&lt;&gt;"",BK18,BK16))))</f>
        <v>#N/A</v>
      </c>
      <c r="BL19" s="53" t="e">
        <f t="array" ref="BL19">IF(OR(AND(BL5="Long Distance",OR(BL9=$B$28:$B$29)),BL3=$A$33),$G$28,IF(OR(BL9=$B$28:$B$32),$G$29, IF(BL17=0,BL16,IF(BL18&lt;&gt;"",BL18,BL16))))</f>
        <v>#N/A</v>
      </c>
      <c r="BM19" s="53" t="e">
        <f t="array" ref="BM19">IF(OR(AND(BM5="Long Distance",OR(BM9=$B$28:$B$29)),BM3=$A$33),$G$28,IF(OR(BM9=$B$28:$B$32),$G$29, IF(BM17=0,BM16,IF(BM18&lt;&gt;"",BM18,BM16))))</f>
        <v>#N/A</v>
      </c>
      <c r="BN19" s="53" t="e">
        <f t="array" ref="BN19">IF(OR(AND(BN5="Long Distance",OR(BN9=$B$28:$B$29)),BN3=$A$33),$G$28,IF(OR(BN9=$B$28:$B$32),$G$29, IF(BN17=0,BN16,IF(BN18&lt;&gt;"",BN18,BN16))))</f>
        <v>#N/A</v>
      </c>
      <c r="BO19" s="53" t="e">
        <f t="array" ref="BO19">IF(OR(AND(BO5="Long Distance",OR(BO9=$B$28:$B$29)),BO3=$A$33),$G$28,IF(OR(BO9=$B$28:$B$32),$G$29, IF(BO17=0,BO16,IF(BO18&lt;&gt;"",BO18,BO16))))</f>
        <v>#N/A</v>
      </c>
      <c r="BP19" s="53" t="e">
        <f t="array" ref="BP19">IF(OR(AND(BP5="Long Distance",OR(BP9=$B$28:$B$29)),BP3=$A$33),$G$28,IF(OR(BP9=$B$28:$B$32),$G$29, IF(BP17=0,BP16,IF(BP18&lt;&gt;"",BP18,BP16))))</f>
        <v>#N/A</v>
      </c>
      <c r="BQ19" s="53" t="e">
        <f t="array" ref="BQ19">IF(OR(AND(BQ5="Long Distance",OR(BQ9=$B$28:$B$29)),BQ3=$A$33),$G$28,IF(OR(BQ9=$B$28:$B$32),$G$29, IF(BQ17=0,BQ16,IF(BQ18&lt;&gt;"",BQ18,BQ16))))</f>
        <v>#N/A</v>
      </c>
      <c r="BR19" s="53" t="e">
        <f t="array" ref="BR19">IF(OR(AND(BR5="Long Distance",OR(BR9=$B$28:$B$29)),BR3=$A$33),$G$28,IF(OR(BR9=$B$28:$B$32),$G$29, IF(BR17=0,BR16,IF(BR18&lt;&gt;"",BR18,BR16))))</f>
        <v>#N/A</v>
      </c>
      <c r="BS19" s="53" t="e">
        <f t="array" ref="BS19">IF(OR(AND(BS5="Long Distance",OR(BS9=$B$28:$B$29)),BS3=$A$33),$G$28,IF(OR(BS9=$B$28:$B$32),$G$29, IF(BS17=0,BS16,IF(BS18&lt;&gt;"",BS18,BS16))))</f>
        <v>#N/A</v>
      </c>
      <c r="BT19" s="53" t="e">
        <f t="array" ref="BT19">IF(OR(AND(BT5="Long Distance",OR(BT9=$B$28:$B$29)),BT3=$A$33),$G$28,IF(OR(BT9=$B$28:$B$32),$G$29, IF(BT17=0,BT16,IF(BT18&lt;&gt;"",BT18,BT16))))</f>
        <v>#N/A</v>
      </c>
      <c r="BU19" s="53" t="e">
        <f t="array" ref="BU19">IF(OR(AND(BU5="Long Distance",OR(BU9=$B$28:$B$29)),BU3=$A$33),$G$28,IF(OR(BU9=$B$28:$B$32),$G$29, IF(BU17=0,BU16,IF(BU18&lt;&gt;"",BU18,BU16))))</f>
        <v>#N/A</v>
      </c>
      <c r="BV19" s="53" t="e">
        <f t="array" ref="BV19">IF(OR(AND(BV5="Long Distance",OR(BV9=$B$28:$B$29)),BV3=$A$33),$G$28,IF(OR(BV9=$B$28:$B$32),$G$29, IF(BV17=0,BV16,IF(BV18&lt;&gt;"",BV18,BV16))))</f>
        <v>#N/A</v>
      </c>
      <c r="BW19" s="53" t="e">
        <f t="array" ref="BW19">IF(OR(AND(BW5="Long Distance",OR(BW9=$B$28:$B$29)),BW3=$A$33),$G$28,IF(OR(BW9=$B$28:$B$32),$G$29, IF(BW17=0,BW16,IF(BW18&lt;&gt;"",BW18,BW16))))</f>
        <v>#N/A</v>
      </c>
      <c r="BX19" s="53" t="e">
        <f t="array" ref="BX19">IF(OR(AND(BX5="Long Distance",OR(BX9=$B$28:$B$29)),BX3=$A$33),$G$28,IF(OR(BX9=$B$28:$B$32),$G$29, IF(BX17=0,BX16,IF(BX18&lt;&gt;"",BX18,BX16))))</f>
        <v>#N/A</v>
      </c>
      <c r="BY19" s="53" t="e">
        <f t="array" ref="BY19">IF(OR(AND(BY5="Long Distance",OR(BY9=$B$28:$B$29)),BY3=$A$33),$G$28,IF(OR(BY9=$B$28:$B$32),$G$29, IF(BY17=0,BY16,IF(BY18&lt;&gt;"",BY18,BY16))))</f>
        <v>#N/A</v>
      </c>
      <c r="BZ19" s="53" t="e">
        <f t="array" ref="BZ19">IF(OR(AND(BZ5="Long Distance",OR(BZ9=$B$28:$B$29)),BZ3=$A$33),$G$28,IF(OR(BZ9=$B$28:$B$32),$G$29, IF(BZ17=0,BZ16,IF(BZ18&lt;&gt;"",BZ18,BZ16))))</f>
        <v>#N/A</v>
      </c>
      <c r="CA19" s="53" t="e">
        <f t="array" ref="CA19">IF(OR(AND(CA5="Long Distance",OR(CA9=$B$28:$B$29)),CA3=$A$33),$G$28,IF(OR(CA9=$B$28:$B$32),$G$29, IF(CA17=0,CA16,IF(CA18&lt;&gt;"",CA18,CA16))))</f>
        <v>#N/A</v>
      </c>
      <c r="CB19" s="53" t="e">
        <f t="array" ref="CB19">IF(OR(AND(CB5="Long Distance",OR(CB9=$B$28:$B$29)),CB3=$A$33),$G$28,IF(OR(CB9=$B$28:$B$32),$G$29, IF(CB17=0,CB16,IF(CB18&lt;&gt;"",CB18,CB16))))</f>
        <v>#N/A</v>
      </c>
      <c r="CC19" s="53" t="e">
        <f t="array" ref="CC19">IF(OR(AND(CC5="Long Distance",OR(CC9=$B$28:$B$29)),CC3=$A$33),$G$28,IF(OR(CC9=$B$28:$B$32),$G$29, IF(CC17=0,CC16,IF(CC18&lt;&gt;"",CC18,CC16))))</f>
        <v>#N/A</v>
      </c>
      <c r="CD19" s="53" t="e">
        <f t="array" ref="CD19">IF(OR(AND(CD5="Long Distance",OR(CD9=$B$28:$B$29)),CD3=$A$33),$G$28,IF(OR(CD9=$B$28:$B$32),$G$29, IF(CD17=0,CD16,IF(CD18&lt;&gt;"",CD18,CD16))))</f>
        <v>#N/A</v>
      </c>
      <c r="CE19" s="53" t="e">
        <f t="array" ref="CE19">IF(OR(AND(CE5="Long Distance",OR(CE9=$B$28:$B$29)),CE3=$A$33),$G$28,IF(OR(CE9=$B$28:$B$32),$G$29, IF(CE17=0,CE16,IF(CE18&lt;&gt;"",CE18,CE16))))</f>
        <v>#N/A</v>
      </c>
      <c r="CF19" s="53" t="e">
        <f t="array" ref="CF19">IF(OR(AND(CF5="Long Distance",OR(CF9=$B$28:$B$29)),CF3=$A$33),$G$28,IF(OR(CF9=$B$28:$B$32),$G$29, IF(CF17=0,CF16,IF(CF18&lt;&gt;"",CF18,CF16))))</f>
        <v>#N/A</v>
      </c>
      <c r="CG19" s="53" t="e">
        <f t="array" ref="CG19">IF(OR(AND(CG5="Long Distance",OR(CG9=$B$28:$B$29)),CG3=$A$33),$G$28,IF(OR(CG9=$B$28:$B$32),$G$29, IF(CG17=0,CG16,IF(CG18&lt;&gt;"",CG18,CG16))))</f>
        <v>#N/A</v>
      </c>
      <c r="CH19" s="53" t="e">
        <f t="array" ref="CH19">IF(OR(AND(CH5="Long Distance",OR(CH9=$B$28:$B$29)),CH3=$A$33),$G$28,IF(OR(CH9=$B$28:$B$32),$G$29, IF(CH17=0,CH16,IF(CH18&lt;&gt;"",CH18,CH16))))</f>
        <v>#N/A</v>
      </c>
      <c r="CI19" s="53" t="e">
        <f t="array" ref="CI19">IF(OR(AND(CI5="Long Distance",OR(CI9=$B$28:$B$29)),CI3=$A$33),$G$28,IF(OR(CI9=$B$28:$B$32),$G$29, IF(CI17=0,CI16,IF(CI18&lt;&gt;"",CI18,CI16))))</f>
        <v>#N/A</v>
      </c>
      <c r="CJ19" s="53" t="e">
        <f t="array" ref="CJ19">IF(OR(AND(CJ5="Long Distance",OR(CJ9=$B$28:$B$29)),CJ3=$A$33),$G$28,IF(OR(CJ9=$B$28:$B$32),$G$29, IF(CJ17=0,CJ16,IF(CJ18&lt;&gt;"",CJ18,CJ16))))</f>
        <v>#N/A</v>
      </c>
      <c r="CK19" s="53" t="e">
        <f t="array" ref="CK19">IF(OR(AND(CK5="Long Distance",OR(CK9=$B$28:$B$29)),CK3=$A$33),$G$28,IF(OR(CK9=$B$28:$B$32),$G$29, IF(CK17=0,CK16,IF(CK18&lt;&gt;"",CK18,CK16))))</f>
        <v>#N/A</v>
      </c>
      <c r="CL19" s="53" t="e">
        <f t="array" ref="CL19">IF(OR(AND(CL5="Long Distance",OR(CL9=$B$28:$B$29)),CL3=$A$33),$G$28,IF(OR(CL9=$B$28:$B$32),$G$29, IF(CL17=0,CL16,IF(CL18&lt;&gt;"",CL18,CL16))))</f>
        <v>#N/A</v>
      </c>
      <c r="CM19" s="53" t="e">
        <f t="array" ref="CM19">IF(OR(AND(CM5="Long Distance",OR(CM9=$B$28:$B$29)),CM3=$A$33),$G$28,IF(OR(CM9=$B$28:$B$32),$G$29, IF(CM17=0,CM16,IF(CM18&lt;&gt;"",CM18,CM16))))</f>
        <v>#N/A</v>
      </c>
      <c r="CN19" s="53" t="e">
        <f t="array" ref="CN19">IF(OR(AND(CN5="Long Distance",OR(CN9=$B$28:$B$29)),CN3=$A$33),$G$28,IF(OR(CN9=$B$28:$B$32),$G$29, IF(CN17=0,CN16,IF(CN18&lt;&gt;"",CN18,CN16))))</f>
        <v>#N/A</v>
      </c>
      <c r="CO19" s="53" t="e">
        <f t="array" ref="CO19">IF(OR(AND(CO5="Long Distance",OR(CO9=$B$28:$B$29)),CO3=$A$33),$G$28,IF(OR(CO9=$B$28:$B$32),$G$29, IF(CO17=0,CO16,IF(CO18&lt;&gt;"",CO18,CO16))))</f>
        <v>#N/A</v>
      </c>
      <c r="CP19" s="53" t="e">
        <f t="array" ref="CP19">IF(OR(AND(CP5="Long Distance",OR(CP9=$B$28:$B$29)),CP3=$A$33),$G$28,IF(OR(CP9=$B$28:$B$32),$G$29, IF(CP17=0,CP16,IF(CP18&lt;&gt;"",CP18,CP16))))</f>
        <v>#N/A</v>
      </c>
      <c r="CQ19" s="53" t="e">
        <f t="array" ref="CQ19">IF(OR(AND(CQ5="Long Distance",OR(CQ9=$B$28:$B$29)),CQ3=$A$33),$G$28,IF(OR(CQ9=$B$28:$B$32),$G$29, IF(CQ17=0,CQ16,IF(CQ18&lt;&gt;"",CQ18,CQ16))))</f>
        <v>#N/A</v>
      </c>
      <c r="CR19" s="53" t="e">
        <f t="array" ref="CR19">IF(OR(AND(CR5="Long Distance",OR(CR9=$B$28:$B$29)),CR3=$A$33),$G$28,IF(OR(CR9=$B$28:$B$32),$G$29, IF(CR17=0,CR16,IF(CR18&lt;&gt;"",CR18,CR16))))</f>
        <v>#N/A</v>
      </c>
      <c r="CS19" s="53" t="e">
        <f t="array" ref="CS19">IF(OR(AND(CS5="Long Distance",OR(CS9=$B$28:$B$29)),CS3=$A$33),$G$28,IF(OR(CS9=$B$28:$B$32),$G$29, IF(CS17=0,CS16,IF(CS18&lt;&gt;"",CS18,CS16))))</f>
        <v>#N/A</v>
      </c>
      <c r="CT19" s="53" t="e">
        <f t="array" ref="CT19">IF(OR(AND(CT5="Long Distance",OR(CT9=$B$28:$B$29)),CT3=$A$33),$G$28,IF(OR(CT9=$B$28:$B$32),$G$29, IF(CT17=0,CT16,IF(CT18&lt;&gt;"",CT18,CT16))))</f>
        <v>#N/A</v>
      </c>
      <c r="CU19" s="53" t="e">
        <f t="array" ref="CU19">IF(OR(AND(CU5="Long Distance",OR(CU9=$B$28:$B$29)),CU3=$A$33),$G$28,IF(OR(CU9=$B$28:$B$32),$G$29, IF(CU17=0,CU16,IF(CU18&lt;&gt;"",CU18,CU16))))</f>
        <v>#N/A</v>
      </c>
      <c r="CV19" s="53" t="e">
        <f t="array" ref="CV19">IF(OR(AND(CV5="Long Distance",OR(CV9=$B$28:$B$29)),CV3=$A$33),$G$28,IF(OR(CV9=$B$28:$B$32),$G$29, IF(CV17=0,CV16,IF(CV18&lt;&gt;"",CV18,CV16))))</f>
        <v>#N/A</v>
      </c>
      <c r="CW19" s="53" t="e">
        <f t="array" ref="CW19">IF(OR(AND(CW5="Long Distance",OR(CW9=$B$28:$B$29)),CW3=$A$33),$G$28,IF(OR(CW9=$B$28:$B$32),$G$29, IF(CW17=0,CW16,IF(CW18&lt;&gt;"",CW18,CW16))))</f>
        <v>#N/A</v>
      </c>
      <c r="CX19" s="53" t="e">
        <f t="array" ref="CX19">IF(OR(AND(CX5="Long Distance",OR(CX9=$B$28:$B$29)),CX3=$A$33),$G$28,IF(OR(CX9=$B$28:$B$32),$G$29, IF(CX17=0,CX16,IF(CX18&lt;&gt;"",CX18,CX16))))</f>
        <v>#N/A</v>
      </c>
      <c r="CY19" s="53" t="e">
        <f t="array" ref="CY19">IF(OR(AND(CY5="Long Distance",OR(CY9=$B$28:$B$29)),CY3=$A$33),$G$28,IF(OR(CY9=$B$28:$B$32),$G$29, IF(CY17=0,CY16,IF(CY18&lt;&gt;"",CY18,CY16))))</f>
        <v>#N/A</v>
      </c>
      <c r="CZ19" s="53" t="e">
        <f t="array" ref="CZ19">IF(OR(AND(CZ5="Long Distance",OR(CZ9=$B$28:$B$29)),CZ3=$A$33),$G$28,IF(OR(CZ9=$B$28:$B$32),$G$29, IF(CZ17=0,CZ16,IF(CZ18&lt;&gt;"",CZ18,CZ16))))</f>
        <v>#N/A</v>
      </c>
      <c r="DA19" s="53" t="e">
        <f t="array" ref="DA19">IF(OR(AND(DA5="Long Distance",OR(DA9=$B$28:$B$29)),DA3=$A$33),$G$28,IF(OR(DA9=$B$28:$B$32),$G$29, IF(DA17=0,DA16,IF(DA18&lt;&gt;"",DA18,DA16))))</f>
        <v>#N/A</v>
      </c>
      <c r="DB19" s="53" t="e">
        <f t="array" ref="DB19">IF(OR(AND(DB5="Long Distance",OR(DB9=$B$28:$B$29)),DB3=$A$33),$G$28,IF(OR(DB9=$B$28:$B$32),$G$29, IF(DB17=0,DB16,IF(DB18&lt;&gt;"",DB18,DB16))))</f>
        <v>#N/A</v>
      </c>
      <c r="DC19" s="53" t="e">
        <f t="array" ref="DC19">IF(OR(AND(DC5="Long Distance",OR(DC9=$B$28:$B$29)),DC3=$A$33),$G$28,IF(OR(DC9=$B$28:$B$32),$G$29, IF(DC17=0,DC16,IF(DC18&lt;&gt;"",DC18,DC16))))</f>
        <v>#N/A</v>
      </c>
      <c r="DD19" s="53" t="e">
        <f t="array" ref="DD19">IF(OR(AND(DD5="Long Distance",OR(DD9=$B$28:$B$29)),DD3=$A$33),$G$28,IF(OR(DD9=$B$28:$B$32),$G$29, IF(DD17=0,DD16,IF(DD18&lt;&gt;"",DD18,DD16))))</f>
        <v>#N/A</v>
      </c>
      <c r="DE19" s="53" t="e">
        <f t="array" ref="DE19">IF(OR(AND(DE5="Long Distance",OR(DE9=$B$28:$B$29)),DE3=$A$33),$G$28,IF(OR(DE9=$B$28:$B$32),$G$29, IF(DE17=0,DE16,IF(DE18&lt;&gt;"",DE18,DE16))))</f>
        <v>#N/A</v>
      </c>
      <c r="DF19" s="53" t="e">
        <f t="array" ref="DF19">IF(OR(AND(DF5="Long Distance",OR(DF9=$B$28:$B$29)),DF3=$A$33),$G$28,IF(OR(DF9=$B$28:$B$32),$G$29, IF(DF17=0,DF16,IF(DF18&lt;&gt;"",DF18,DF16))))</f>
        <v>#N/A</v>
      </c>
      <c r="DG19" s="53" t="e">
        <f t="array" ref="DG19">IF(OR(AND(DG5="Long Distance",OR(DG9=$B$28:$B$29)),DG3=$A$33),$G$28,IF(OR(DG9=$B$28:$B$32),$G$29, IF(DG17=0,DG16,IF(DG18&lt;&gt;"",DG18,DG16))))</f>
        <v>#N/A</v>
      </c>
      <c r="DH19" s="53" t="e">
        <f t="array" ref="DH19">IF(OR(AND(DH5="Long Distance",OR(DH9=$B$28:$B$29)),DH3=$A$33),$G$28,IF(OR(DH9=$B$28:$B$32),$G$29, IF(DH17=0,DH16,IF(DH18&lt;&gt;"",DH18,DH16))))</f>
        <v>#N/A</v>
      </c>
      <c r="DI19" s="53" t="e">
        <f t="array" ref="DI19">IF(OR(AND(DI5="Long Distance",OR(DI9=$B$28:$B$29)),DI3=$A$33),$G$28,IF(OR(DI9=$B$28:$B$32),$G$29, IF(DI17=0,DI16,IF(DI18&lt;&gt;"",DI18,DI16))))</f>
        <v>#N/A</v>
      </c>
      <c r="DJ19" s="53" t="e">
        <f t="array" ref="DJ19">IF(OR(AND(DJ5="Long Distance",OR(DJ9=$B$28:$B$29)),DJ3=$A$33),$G$28,IF(OR(DJ9=$B$28:$B$32),$G$29, IF(DJ17=0,DJ16,IF(DJ18&lt;&gt;"",DJ18,DJ16))))</f>
        <v>#N/A</v>
      </c>
      <c r="DK19" s="53" t="e">
        <f t="array" ref="DK19">IF(OR(AND(DK5="Long Distance",OR(DK9=$B$28:$B$29)),DK3=$A$33),$G$28,IF(OR(DK9=$B$28:$B$32),$G$29, IF(DK17=0,DK16,IF(DK18&lt;&gt;"",DK18,DK16))))</f>
        <v>#N/A</v>
      </c>
      <c r="DL19" s="53" t="e">
        <f t="array" ref="DL19">IF(OR(AND(DL5="Long Distance",OR(DL9=$B$28:$B$29)),DL3=$A$33),$G$28,IF(OR(DL9=$B$28:$B$32),$G$29, IF(DL17=0,DL16,IF(DL18&lt;&gt;"",DL18,DL16))))</f>
        <v>#N/A</v>
      </c>
      <c r="DM19" s="53" t="e">
        <f t="array" ref="DM19">IF(OR(AND(DM5="Long Distance",OR(DM9=$B$28:$B$29)),DM3=$A$33),$G$28,IF(OR(DM9=$B$28:$B$32),$G$29, IF(DM17=0,DM16,IF(DM18&lt;&gt;"",DM18,DM16))))</f>
        <v>#N/A</v>
      </c>
      <c r="DN19" s="53" t="e">
        <f t="array" ref="DN19">IF(OR(AND(DN5="Long Distance",OR(DN9=$B$28:$B$29)),DN3=$A$33),$G$28,IF(OR(DN9=$B$28:$B$32),$G$29, IF(DN17=0,DN16,IF(DN18&lt;&gt;"",DN18,DN16))))</f>
        <v>#N/A</v>
      </c>
      <c r="DO19" s="53" t="e">
        <f t="array" ref="DO19">IF(OR(AND(DO5="Long Distance",OR(DO9=$B$28:$B$29)),DO3=$A$33),$G$28,IF(OR(DO9=$B$28:$B$32),$G$29, IF(DO17=0,DO16,IF(DO18&lt;&gt;"",DO18,DO16))))</f>
        <v>#N/A</v>
      </c>
      <c r="DP19" s="53" t="e">
        <f t="array" ref="DP19">IF(OR(AND(DP5="Long Distance",OR(DP9=$B$28:$B$29)),DP3=$A$33),$G$28,IF(OR(DP9=$B$28:$B$32),$G$29, IF(DP17=0,DP16,IF(DP18&lt;&gt;"",DP18,DP16))))</f>
        <v>#N/A</v>
      </c>
      <c r="DQ19" s="53" t="e">
        <f t="array" ref="DQ19">IF(OR(AND(DQ5="Long Distance",OR(DQ9=$B$28:$B$29)),DQ3=$A$33),$G$28,IF(OR(DQ9=$B$28:$B$32),$G$29, IF(DQ17=0,DQ16,IF(DQ18&lt;&gt;"",DQ18,DQ16))))</f>
        <v>#N/A</v>
      </c>
      <c r="DR19" s="53" t="e">
        <f t="array" ref="DR19">IF(OR(AND(DR5="Long Distance",OR(DR9=$B$28:$B$29)),DR3=$A$33),$G$28,IF(OR(DR9=$B$28:$B$32),$G$29, IF(DR17=0,DR16,IF(DR18&lt;&gt;"",DR18,DR16))))</f>
        <v>#N/A</v>
      </c>
      <c r="DS19" s="53" t="e">
        <f t="array" ref="DS19">IF(OR(AND(DS5="Long Distance",OR(DS9=$B$28:$B$29)),DS3=$A$33),$G$28,IF(OR(DS9=$B$28:$B$32),$G$29, IF(DS17=0,DS16,IF(DS18&lt;&gt;"",DS18,DS16))))</f>
        <v>#N/A</v>
      </c>
      <c r="DT19" s="53" t="e">
        <f t="array" ref="DT19">IF(OR(AND(DT5="Long Distance",OR(DT9=$B$28:$B$29)),DT3=$A$33),$G$28,IF(OR(DT9=$B$28:$B$32),$G$29, IF(DT17=0,DT16,IF(DT18&lt;&gt;"",DT18,DT16))))</f>
        <v>#N/A</v>
      </c>
      <c r="DU19" s="53" t="e">
        <f t="array" ref="DU19">IF(OR(AND(DU5="Long Distance",OR(DU9=$B$28:$B$29)),DU3=$A$33),$G$28,IF(OR(DU9=$B$28:$B$32),$G$29, IF(DU17=0,DU16,IF(DU18&lt;&gt;"",DU18,DU16))))</f>
        <v>#N/A</v>
      </c>
      <c r="DV19" s="53" t="e">
        <f t="array" ref="DV19">IF(OR(AND(DV5="Long Distance",OR(DV9=$B$28:$B$29)),DV3=$A$33),$G$28,IF(OR(DV9=$B$28:$B$32),$G$29, IF(DV17=0,DV16,IF(DV18&lt;&gt;"",DV18,DV16))))</f>
        <v>#N/A</v>
      </c>
      <c r="DW19" s="53" t="e">
        <f t="array" ref="DW19">IF(OR(AND(DW5="Long Distance",OR(DW9=$B$28:$B$29)),DW3=$A$33),$G$28,IF(OR(DW9=$B$28:$B$32),$G$29, IF(DW17=0,DW16,IF(DW18&lt;&gt;"",DW18,DW16))))</f>
        <v>#N/A</v>
      </c>
      <c r="DX19" s="53" t="e">
        <f t="array" ref="DX19">IF(OR(AND(DX5="Long Distance",OR(DX9=$B$28:$B$29)),DX3=$A$33),$G$28,IF(OR(DX9=$B$28:$B$32),$G$29, IF(DX17=0,DX16,IF(DX18&lt;&gt;"",DX18,DX16))))</f>
        <v>#N/A</v>
      </c>
      <c r="DY19" s="53" t="e">
        <f t="array" ref="DY19">IF(OR(AND(DY5="Long Distance",OR(DY9=$B$28:$B$29)),DY3=$A$33),$G$28,IF(OR(DY9=$B$28:$B$32),$G$29, IF(DY17=0,DY16,IF(DY18&lt;&gt;"",DY18,DY16))))</f>
        <v>#N/A</v>
      </c>
      <c r="DZ19" s="53" t="e">
        <f t="array" ref="DZ19">IF(OR(AND(DZ5="Long Distance",OR(DZ9=$B$28:$B$29)),DZ3=$A$33),$G$28,IF(OR(DZ9=$B$28:$B$32),$G$29, IF(DZ17=0,DZ16,IF(DZ18&lt;&gt;"",DZ18,DZ16))))</f>
        <v>#N/A</v>
      </c>
      <c r="EA19" s="53" t="e">
        <f t="array" ref="EA19">IF(OR(AND(EA5="Long Distance",OR(EA9=$B$28:$B$29)),EA3=$A$33),$G$28,IF(OR(EA9=$B$28:$B$32),$G$29, IF(EA17=0,EA16,IF(EA18&lt;&gt;"",EA18,EA16))))</f>
        <v>#N/A</v>
      </c>
      <c r="EB19" s="53" t="e">
        <f t="array" ref="EB19">IF(OR(AND(EB5="Long Distance",OR(EB9=$B$28:$B$29)),EB3=$A$33),$G$28,IF(OR(EB9=$B$28:$B$32),$G$29, IF(EB17=0,EB16,IF(EB18&lt;&gt;"",EB18,EB16))))</f>
        <v>#N/A</v>
      </c>
      <c r="EC19" s="53" t="e">
        <f t="array" ref="EC19">IF(OR(AND(EC5="Long Distance",OR(EC9=$B$28:$B$29)),EC3=$A$33),$G$28,IF(OR(EC9=$B$28:$B$32),$G$29, IF(EC17=0,EC16,IF(EC18&lt;&gt;"",EC18,EC16))))</f>
        <v>#N/A</v>
      </c>
      <c r="ED19" s="53" t="e">
        <f t="array" ref="ED19">IF(OR(AND(ED5="Long Distance",OR(ED9=$B$28:$B$29)),ED3=$A$33),$G$28,IF(OR(ED9=$B$28:$B$32),$G$29, IF(ED17=0,ED16,IF(ED18&lt;&gt;"",ED18,ED16))))</f>
        <v>#N/A</v>
      </c>
      <c r="EE19" s="53" t="e">
        <f t="array" ref="EE19">IF(OR(AND(EE5="Long Distance",OR(EE9=$B$28:$B$29)),EE3=$A$33),$G$28,IF(OR(EE9=$B$28:$B$32),$G$29, IF(EE17=0,EE16,IF(EE18&lt;&gt;"",EE18,EE16))))</f>
        <v>#N/A</v>
      </c>
      <c r="EF19" s="53" t="e">
        <f t="array" ref="EF19">IF(OR(AND(EF5="Long Distance",OR(EF9=$B$28:$B$29)),EF3=$A$33),$G$28,IF(OR(EF9=$B$28:$B$32),$G$29, IF(EF17=0,EF16,IF(EF18&lt;&gt;"",EF18,EF16))))</f>
        <v>#N/A</v>
      </c>
      <c r="EG19" s="53" t="e">
        <f t="array" ref="EG19">IF(OR(AND(EG5="Long Distance",OR(EG9=$B$28:$B$29)),EG3=$A$33),$G$28,IF(OR(EG9=$B$28:$B$32),$G$29, IF(EG17=0,EG16,IF(EG18&lt;&gt;"",EG18,EG16))))</f>
        <v>#N/A</v>
      </c>
      <c r="EH19" s="53" t="e">
        <f t="array" ref="EH19">IF(OR(AND(EH5="Long Distance",OR(EH9=$B$28:$B$29)),EH3=$A$33),$G$28,IF(OR(EH9=$B$28:$B$32),$G$29, IF(EH17=0,EH16,IF(EH18&lt;&gt;"",EH18,EH16))))</f>
        <v>#N/A</v>
      </c>
      <c r="EI19" s="53" t="e">
        <f t="array" ref="EI19">IF(OR(AND(EI5="Long Distance",OR(EI9=$B$28:$B$29)),EI3=$A$33),$G$28,IF(OR(EI9=$B$28:$B$32),$G$29, IF(EI17=0,EI16,IF(EI18&lt;&gt;"",EI18,EI16))))</f>
        <v>#N/A</v>
      </c>
      <c r="EJ19" s="53" t="e">
        <f t="array" ref="EJ19">IF(OR(AND(EJ5="Long Distance",OR(EJ9=$B$28:$B$29)),EJ3=$A$33),$G$28,IF(OR(EJ9=$B$28:$B$32),$G$29, IF(EJ17=0,EJ16,IF(EJ18&lt;&gt;"",EJ18,EJ16))))</f>
        <v>#N/A</v>
      </c>
      <c r="EK19" s="53" t="e">
        <f t="array" ref="EK19">IF(OR(AND(EK5="Long Distance",OR(EK9=$B$28:$B$29)),EK3=$A$33),$G$28,IF(OR(EK9=$B$28:$B$32),$G$29, IF(EK17=0,EK16,IF(EK18&lt;&gt;"",EK18,EK16))))</f>
        <v>#N/A</v>
      </c>
      <c r="EL19" s="53" t="e">
        <f t="array" ref="EL19">IF(OR(AND(EL5="Long Distance",OR(EL9=$B$28:$B$29)),EL3=$A$33),$G$28,IF(OR(EL9=$B$28:$B$32),$G$29, IF(EL17=0,EL16,IF(EL18&lt;&gt;"",EL18,EL16))))</f>
        <v>#N/A</v>
      </c>
      <c r="EM19" s="53" t="e">
        <f t="array" ref="EM19">IF(OR(AND(EM5="Long Distance",OR(EM9=$B$28:$B$29)),EM3=$A$33),$G$28,IF(OR(EM9=$B$28:$B$32),$G$29, IF(EM17=0,EM16,IF(EM18&lt;&gt;"",EM18,EM16))))</f>
        <v>#N/A</v>
      </c>
      <c r="EN19" s="53" t="e">
        <f t="array" ref="EN19">IF(OR(AND(EN5="Long Distance",OR(EN9=$B$28:$B$29)),EN3=$A$33),$G$28,IF(OR(EN9=$B$28:$B$32),$G$29, IF(EN17=0,EN16,IF(EN18&lt;&gt;"",EN18,EN16))))</f>
        <v>#N/A</v>
      </c>
      <c r="EO19" s="53" t="e">
        <f t="array" ref="EO19">IF(OR(AND(EO5="Long Distance",OR(EO9=$B$28:$B$29)),EO3=$A$33),$G$28,IF(OR(EO9=$B$28:$B$32),$G$29, IF(EO17=0,EO16,IF(EO18&lt;&gt;"",EO18,EO16))))</f>
        <v>#N/A</v>
      </c>
      <c r="EP19" s="53" t="e">
        <f t="array" ref="EP19">IF(OR(AND(EP5="Long Distance",OR(EP9=$B$28:$B$29)),EP3=$A$33),$G$28,IF(OR(EP9=$B$28:$B$32),$G$29, IF(EP17=0,EP16,IF(EP18&lt;&gt;"",EP18,EP16))))</f>
        <v>#N/A</v>
      </c>
      <c r="EQ19" s="53" t="e">
        <f t="array" ref="EQ19">IF(OR(AND(EQ5="Long Distance",OR(EQ9=$B$28:$B$29)),EQ3=$A$33),$G$28,IF(OR(EQ9=$B$28:$B$32),$G$29, IF(EQ17=0,EQ16,IF(EQ18&lt;&gt;"",EQ18,EQ16))))</f>
        <v>#N/A</v>
      </c>
      <c r="ER19" s="53" t="e">
        <f t="array" ref="ER19">IF(OR(AND(ER5="Long Distance",OR(ER9=$B$28:$B$29)),ER3=$A$33),$G$28,IF(OR(ER9=$B$28:$B$32),$G$29, IF(ER17=0,ER16,IF(ER18&lt;&gt;"",ER18,ER16))))</f>
        <v>#N/A</v>
      </c>
      <c r="ES19" s="53" t="e">
        <f t="array" ref="ES19">IF(OR(AND(ES5="Long Distance",OR(ES9=$B$28:$B$29)),ES3=$A$33),$G$28,IF(OR(ES9=$B$28:$B$32),$G$29, IF(ES17=0,ES16,IF(ES18&lt;&gt;"",ES18,ES16))))</f>
        <v>#N/A</v>
      </c>
      <c r="ET19" s="53" t="e">
        <f t="array" ref="ET19">IF(OR(AND(ET5="Long Distance",OR(ET9=$B$28:$B$29)),ET3=$A$33),$G$28,IF(OR(ET9=$B$28:$B$32),$G$29, IF(ET17=0,ET16,IF(ET18&lt;&gt;"",ET18,ET16))))</f>
        <v>#N/A</v>
      </c>
      <c r="EU19" s="53" t="e">
        <f t="array" ref="EU19">IF(OR(AND(EU5="Long Distance",OR(EU9=$B$28:$B$29)),EU3=$A$33),$G$28,IF(OR(EU9=$B$28:$B$32),$G$29, IF(EU17=0,EU16,IF(EU18&lt;&gt;"",EU18,EU16))))</f>
        <v>#N/A</v>
      </c>
      <c r="EV19" s="53" t="e">
        <f t="array" ref="EV19">IF(OR(AND(EV5="Long Distance",OR(EV9=$B$28:$B$29)),EV3=$A$33),$G$28,IF(OR(EV9=$B$28:$B$32),$G$29, IF(EV17=0,EV16,IF(EV18&lt;&gt;"",EV18,EV16))))</f>
        <v>#N/A</v>
      </c>
      <c r="EW19" s="53" t="e">
        <f t="array" ref="EW19">IF(OR(AND(EW5="Long Distance",OR(EW9=$B$28:$B$29)),EW3=$A$33),$G$28,IF(OR(EW9=$B$28:$B$32),$G$29, IF(EW17=0,EW16,IF(EW18&lt;&gt;"",EW18,EW16))))</f>
        <v>#N/A</v>
      </c>
      <c r="EX19" s="53" t="e">
        <f t="array" ref="EX19">IF(OR(AND(EX5="Long Distance",OR(EX9=$B$28:$B$29)),EX3=$A$33),$G$28,IF(OR(EX9=$B$28:$B$32),$G$29, IF(EX17=0,EX16,IF(EX18&lt;&gt;"",EX18,EX16))))</f>
        <v>#N/A</v>
      </c>
      <c r="EY19" s="53" t="e">
        <f t="array" ref="EY19">IF(OR(AND(EY5="Long Distance",OR(EY9=$B$28:$B$29)),EY3=$A$33),$G$28,IF(OR(EY9=$B$28:$B$32),$G$29, IF(EY17=0,EY16,IF(EY18&lt;&gt;"",EY18,EY16))))</f>
        <v>#N/A</v>
      </c>
      <c r="EZ19" s="53" t="e">
        <f t="array" ref="EZ19">IF(OR(AND(EZ5="Long Distance",OR(EZ9=$B$28:$B$29)),EZ3=$A$33),$G$28,IF(OR(EZ9=$B$28:$B$32),$G$29, IF(EZ17=0,EZ16,IF(EZ18&lt;&gt;"",EZ18,EZ16))))</f>
        <v>#N/A</v>
      </c>
      <c r="FA19" s="53" t="e">
        <f t="array" ref="FA19">IF(OR(AND(FA5="Long Distance",OR(FA9=$B$28:$B$29)),FA3=$A$33),$G$28,IF(OR(FA9=$B$28:$B$32),$G$29, IF(FA17=0,FA16,IF(FA18&lt;&gt;"",FA18,FA16))))</f>
        <v>#N/A</v>
      </c>
      <c r="FB19" s="53" t="e">
        <f t="array" ref="FB19">IF(OR(AND(FB5="Long Distance",OR(FB9=$B$28:$B$29)),FB3=$A$33),$G$28,IF(OR(FB9=$B$28:$B$32),$G$29, IF(FB17=0,FB16,IF(FB18&lt;&gt;"",FB18,FB16))))</f>
        <v>#N/A</v>
      </c>
      <c r="FC19" s="53" t="e">
        <f t="array" ref="FC19">IF(OR(AND(FC5="Long Distance",OR(FC9=$B$28:$B$29)),FC3=$A$33),$G$28,IF(OR(FC9=$B$28:$B$32),$G$29, IF(FC17=0,FC16,IF(FC18&lt;&gt;"",FC18,FC16))))</f>
        <v>#N/A</v>
      </c>
      <c r="FD19" s="53" t="e">
        <f t="array" ref="FD19">IF(OR(AND(FD5="Long Distance",OR(FD9=$B$28:$B$29)),FD3=$A$33),$G$28,IF(OR(FD9=$B$28:$B$32),$G$29, IF(FD17=0,FD16,IF(FD18&lt;&gt;"",FD18,FD16))))</f>
        <v>#N/A</v>
      </c>
      <c r="FE19" s="53" t="e">
        <f t="array" ref="FE19">IF(OR(AND(FE5="Long Distance",OR(FE9=$B$28:$B$29)),FE3=$A$33),$G$28,IF(OR(FE9=$B$28:$B$32),$G$29, IF(FE17=0,FE16,IF(FE18&lt;&gt;"",FE18,FE16))))</f>
        <v>#N/A</v>
      </c>
      <c r="FF19" s="53" t="e">
        <f t="array" ref="FF19">IF(OR(AND(FF5="Long Distance",OR(FF9=$B$28:$B$29)),FF3=$A$33),$G$28,IF(OR(FF9=$B$28:$B$32),$G$29, IF(FF17=0,FF16,IF(FF18&lt;&gt;"",FF18,FF16))))</f>
        <v>#N/A</v>
      </c>
      <c r="FG19" s="53" t="e">
        <f t="array" ref="FG19">IF(OR(AND(FG5="Long Distance",OR(FG9=$B$28:$B$29)),FG3=$A$33),$G$28,IF(OR(FG9=$B$28:$B$32),$G$29, IF(FG17=0,FG16,IF(FG18&lt;&gt;"",FG18,FG16))))</f>
        <v>#N/A</v>
      </c>
      <c r="FH19" s="53" t="e">
        <f t="array" ref="FH19">IF(OR(AND(FH5="Long Distance",OR(FH9=$B$28:$B$29)),FH3=$A$33),$G$28,IF(OR(FH9=$B$28:$B$32),$G$29, IF(FH17=0,FH16,IF(FH18&lt;&gt;"",FH18,FH16))))</f>
        <v>#N/A</v>
      </c>
      <c r="FI19" s="53" t="e">
        <f t="array" ref="FI19">IF(OR(AND(FI5="Long Distance",OR(FI9=$B$28:$B$29)),FI3=$A$33),$G$28,IF(OR(FI9=$B$28:$B$32),$G$29, IF(FI17=0,FI16,IF(FI18&lt;&gt;"",FI18,FI16))))</f>
        <v>#N/A</v>
      </c>
      <c r="FJ19" s="53" t="e">
        <f t="array" ref="FJ19">IF(OR(AND(FJ5="Long Distance",OR(FJ9=$B$28:$B$29)),FJ3=$A$33),$G$28,IF(OR(FJ9=$B$28:$B$32),$G$29, IF(FJ17=0,FJ16,IF(FJ18&lt;&gt;"",FJ18,FJ16))))</f>
        <v>#N/A</v>
      </c>
      <c r="FK19" s="53" t="e">
        <f t="array" ref="FK19">IF(OR(AND(FK5="Long Distance",OR(FK9=$B$28:$B$29)),FK3=$A$33),$G$28,IF(OR(FK9=$B$28:$B$32),$G$29, IF(FK17=0,FK16,IF(FK18&lt;&gt;"",FK18,FK16))))</f>
        <v>#N/A</v>
      </c>
      <c r="FL19" s="53" t="e">
        <f t="array" ref="FL19">IF(OR(AND(FL5="Long Distance",OR(FL9=$B$28:$B$29)),FL3=$A$33),$G$28,IF(OR(FL9=$B$28:$B$32),$G$29, IF(FL17=0,FL16,IF(FL18&lt;&gt;"",FL18,FL16))))</f>
        <v>#N/A</v>
      </c>
      <c r="FM19" s="53" t="e">
        <f t="array" ref="FM19">IF(OR(AND(FM5="Long Distance",OR(FM9=$B$28:$B$29)),FM3=$A$33),$G$28,IF(OR(FM9=$B$28:$B$32),$G$29, IF(FM17=0,FM16,IF(FM18&lt;&gt;"",FM18,FM16))))</f>
        <v>#N/A</v>
      </c>
      <c r="FN19" s="53" t="e">
        <f t="array" ref="FN19">IF(OR(AND(FN5="Long Distance",OR(FN9=$B$28:$B$29)),FN3=$A$33),$G$28,IF(OR(FN9=$B$28:$B$32),$G$29, IF(FN17=0,FN16,IF(FN18&lt;&gt;"",FN18,FN16))))</f>
        <v>#N/A</v>
      </c>
      <c r="FO19" s="53" t="e">
        <f t="array" ref="FO19">IF(OR(AND(FO5="Long Distance",OR(FO9=$B$28:$B$29)),FO3=$A$33),$G$28,IF(OR(FO9=$B$28:$B$32),$G$29, IF(FO17=0,FO16,IF(FO18&lt;&gt;"",FO18,FO16))))</f>
        <v>#N/A</v>
      </c>
      <c r="FP19" s="53" t="e">
        <f t="array" ref="FP19">IF(OR(AND(FP5="Long Distance",OR(FP9=$B$28:$B$29)),FP3=$A$33),$G$28,IF(OR(FP9=$B$28:$B$32),$G$29, IF(FP17=0,FP16,IF(FP18&lt;&gt;"",FP18,FP16))))</f>
        <v>#N/A</v>
      </c>
      <c r="FQ19" s="53" t="e">
        <f t="array" ref="FQ19">IF(OR(AND(FQ5="Long Distance",OR(FQ9=$B$28:$B$29)),FQ3=$A$33),$G$28,IF(OR(FQ9=$B$28:$B$32),$G$29, IF(FQ17=0,FQ16,IF(FQ18&lt;&gt;"",FQ18,FQ16))))</f>
        <v>#N/A</v>
      </c>
      <c r="FR19" s="53" t="e">
        <f t="array" ref="FR19">IF(OR(AND(FR5="Long Distance",OR(FR9=$B$28:$B$29)),FR3=$A$33),$G$28,IF(OR(FR9=$B$28:$B$32),$G$29, IF(FR17=0,FR16,IF(FR18&lt;&gt;"",FR18,FR16))))</f>
        <v>#N/A</v>
      </c>
      <c r="FS19" s="53" t="e">
        <f t="array" ref="FS19">IF(OR(AND(FS5="Long Distance",OR(FS9=$B$28:$B$29)),FS3=$A$33),$G$28,IF(OR(FS9=$B$28:$B$32),$G$29, IF(FS17=0,FS16,IF(FS18&lt;&gt;"",FS18,FS16))))</f>
        <v>#N/A</v>
      </c>
      <c r="FT19" s="53" t="e">
        <f t="array" ref="FT19">IF(OR(AND(FT5="Long Distance",OR(FT9=$B$28:$B$29)),FT3=$A$33),$G$28,IF(OR(FT9=$B$28:$B$32),$G$29, IF(FT17=0,FT16,IF(FT18&lt;&gt;"",FT18,FT16))))</f>
        <v>#N/A</v>
      </c>
      <c r="FU19" s="53" t="e">
        <f t="array" ref="FU19">IF(OR(AND(FU5="Long Distance",OR(FU9=$B$28:$B$29)),FU3=$A$33),$G$28,IF(OR(FU9=$B$28:$B$32),$G$29, IF(FU17=0,FU16,IF(FU18&lt;&gt;"",FU18,FU16))))</f>
        <v>#N/A</v>
      </c>
      <c r="FV19" s="53" t="e">
        <f t="array" ref="FV19">IF(OR(AND(FV5="Long Distance",OR(FV9=$B$28:$B$29)),FV3=$A$33),$G$28,IF(OR(FV9=$B$28:$B$32),$G$29, IF(FV17=0,FV16,IF(FV18&lt;&gt;"",FV18,FV16))))</f>
        <v>#N/A</v>
      </c>
      <c r="FW19" s="53" t="e">
        <f t="array" ref="FW19">IF(OR(AND(FW5="Long Distance",OR(FW9=$B$28:$B$29)),FW3=$A$33),$G$28,IF(OR(FW9=$B$28:$B$32),$G$29, IF(FW17=0,FW16,IF(FW18&lt;&gt;"",FW18,FW16))))</f>
        <v>#N/A</v>
      </c>
      <c r="FX19" s="53" t="e">
        <f t="array" ref="FX19">IF(OR(AND(FX5="Long Distance",OR(FX9=$B$28:$B$29)),FX3=$A$33),$G$28,IF(OR(FX9=$B$28:$B$32),$G$29, IF(FX17=0,FX16,IF(FX18&lt;&gt;"",FX18,FX16))))</f>
        <v>#N/A</v>
      </c>
      <c r="FY19" s="53" t="e">
        <f t="array" ref="FY19">IF(OR(AND(FY5="Long Distance",OR(FY9=$B$28:$B$29)),FY3=$A$33),$G$28,IF(OR(FY9=$B$28:$B$32),$G$29, IF(FY17=0,FY16,IF(FY18&lt;&gt;"",FY18,FY16))))</f>
        <v>#N/A</v>
      </c>
      <c r="FZ19" s="53" t="e">
        <f t="array" ref="FZ19">IF(OR(AND(FZ5="Long Distance",OR(FZ9=$B$28:$B$29)),FZ3=$A$33),$G$28,IF(OR(FZ9=$B$28:$B$32),$G$29, IF(FZ17=0,FZ16,IF(FZ18&lt;&gt;"",FZ18,FZ16))))</f>
        <v>#N/A</v>
      </c>
      <c r="GA19" s="53" t="e">
        <f t="array" ref="GA19">IF(OR(AND(GA5="Long Distance",OR(GA9=$B$28:$B$29)),GA3=$A$33),$G$28,IF(OR(GA9=$B$28:$B$32),$G$29, IF(GA17=0,GA16,IF(GA18&lt;&gt;"",GA18,GA16))))</f>
        <v>#N/A</v>
      </c>
      <c r="GB19" s="53" t="e">
        <f t="array" ref="GB19">IF(OR(AND(GB5="Long Distance",OR(GB9=$B$28:$B$29)),GB3=$A$33),$G$28,IF(OR(GB9=$B$28:$B$32),$G$29, IF(GB17=0,GB16,IF(GB18&lt;&gt;"",GB18,GB16))))</f>
        <v>#N/A</v>
      </c>
      <c r="GC19" s="53" t="e">
        <f t="array" ref="GC19">IF(OR(AND(GC5="Long Distance",OR(GC9=$B$28:$B$29)),GC3=$A$33),$G$28,IF(OR(GC9=$B$28:$B$32),$G$29, IF(GC17=0,GC16,IF(GC18&lt;&gt;"",GC18,GC16))))</f>
        <v>#N/A</v>
      </c>
      <c r="GD19" s="53" t="e">
        <f t="array" ref="GD19">IF(OR(AND(GD5="Long Distance",OR(GD9=$B$28:$B$29)),GD3=$A$33),$G$28,IF(OR(GD9=$B$28:$B$32),$G$29, IF(GD17=0,GD16,IF(GD18&lt;&gt;"",GD18,GD16))))</f>
        <v>#N/A</v>
      </c>
      <c r="GE19" s="53" t="e">
        <f t="array" ref="GE19">IF(OR(AND(GE5="Long Distance",OR(GE9=$B$28:$B$29)),GE3=$A$33),$G$28,IF(OR(GE9=$B$28:$B$32),$G$29, IF(GE17=0,GE16,IF(GE18&lt;&gt;"",GE18,GE16))))</f>
        <v>#N/A</v>
      </c>
      <c r="GF19" s="53" t="e">
        <f t="array" ref="GF19">IF(OR(AND(GF5="Long Distance",OR(GF9=$B$28:$B$29)),GF3=$A$33),$G$28,IF(OR(GF9=$B$28:$B$32),$G$29, IF(GF17=0,GF16,IF(GF18&lt;&gt;"",GF18,GF16))))</f>
        <v>#N/A</v>
      </c>
      <c r="GG19" s="53" t="e">
        <f t="array" ref="GG19">IF(OR(AND(GG5="Long Distance",OR(GG9=$B$28:$B$29)),GG3=$A$33),$G$28,IF(OR(GG9=$B$28:$B$32),$G$29, IF(GG17=0,GG16,IF(GG18&lt;&gt;"",GG18,GG16))))</f>
        <v>#N/A</v>
      </c>
      <c r="GH19" s="53" t="e">
        <f t="array" ref="GH19">IF(OR(AND(GH5="Long Distance",OR(GH9=$B$28:$B$29)),GH3=$A$33),$G$28,IF(OR(GH9=$B$28:$B$32),$G$29, IF(GH17=0,GH16,IF(GH18&lt;&gt;"",GH18,GH16))))</f>
        <v>#N/A</v>
      </c>
      <c r="GI19" s="53" t="e">
        <f t="array" ref="GI19">IF(OR(AND(GI5="Long Distance",OR(GI9=$B$28:$B$29)),GI3=$A$33),$G$28,IF(OR(GI9=$B$28:$B$32),$G$29, IF(GI17=0,GI16,IF(GI18&lt;&gt;"",GI18,GI16))))</f>
        <v>#N/A</v>
      </c>
      <c r="GJ19" s="53" t="e">
        <f t="array" ref="GJ19">IF(OR(AND(GJ5="Long Distance",OR(GJ9=$B$28:$B$29)),GJ3=$A$33),$G$28,IF(OR(GJ9=$B$28:$B$32),$G$29, IF(GJ17=0,GJ16,IF(GJ18&lt;&gt;"",GJ18,GJ16))))</f>
        <v>#N/A</v>
      </c>
      <c r="GK19" s="53" t="e">
        <f t="array" ref="GK19">IF(OR(AND(GK5="Long Distance",OR(GK9=$B$28:$B$29)),GK3=$A$33),$G$28,IF(OR(GK9=$B$28:$B$32),$G$29, IF(GK17=0,GK16,IF(GK18&lt;&gt;"",GK18,GK16))))</f>
        <v>#N/A</v>
      </c>
      <c r="GL19" s="53" t="e">
        <f t="array" ref="GL19">IF(OR(AND(GL5="Long Distance",OR(GL9=$B$28:$B$29)),GL3=$A$33),$G$28,IF(OR(GL9=$B$28:$B$32),$G$29, IF(GL17=0,GL16,IF(GL18&lt;&gt;"",GL18,GL16))))</f>
        <v>#N/A</v>
      </c>
      <c r="GM19" s="53" t="e">
        <f t="array" ref="GM19">IF(OR(AND(GM5="Long Distance",OR(GM9=$B$28:$B$29)),GM3=$A$33),$G$28,IF(OR(GM9=$B$28:$B$32),$G$29, IF(GM17=0,GM16,IF(GM18&lt;&gt;"",GM18,GM16))))</f>
        <v>#N/A</v>
      </c>
      <c r="GN19" s="53" t="e">
        <f t="array" ref="GN19">IF(OR(AND(GN5="Long Distance",OR(GN9=$B$28:$B$29)),GN3=$A$33),$G$28,IF(OR(GN9=$B$28:$B$32),$G$29, IF(GN17=0,GN16,IF(GN18&lt;&gt;"",GN18,GN16))))</f>
        <v>#N/A</v>
      </c>
      <c r="GO19" s="53" t="e">
        <f t="array" ref="GO19">IF(OR(AND(GO5="Long Distance",OR(GO9=$B$28:$B$29)),GO3=$A$33),$G$28,IF(OR(GO9=$B$28:$B$32),$G$29, IF(GO17=0,GO16,IF(GO18&lt;&gt;"",GO18,GO16))))</f>
        <v>#N/A</v>
      </c>
      <c r="GP19" s="53" t="e">
        <f t="array" ref="GP19">IF(OR(AND(GP5="Long Distance",OR(GP9=$B$28:$B$29)),GP3=$A$33),$G$28,IF(OR(GP9=$B$28:$B$32),$G$29, IF(GP17=0,GP16,IF(GP18&lt;&gt;"",GP18,GP16))))</f>
        <v>#N/A</v>
      </c>
      <c r="GQ19" s="53" t="e">
        <f t="array" ref="GQ19">IF(OR(AND(GQ5="Long Distance",OR(GQ9=$B$28:$B$29)),GQ3=$A$33),$G$28,IF(OR(GQ9=$B$28:$B$32),$G$29, IF(GQ17=0,GQ16,IF(GQ18&lt;&gt;"",GQ18,GQ16))))</f>
        <v>#N/A</v>
      </c>
      <c r="GR19" s="53" t="e">
        <f t="array" ref="GR19">IF(OR(AND(GR5="Long Distance",OR(GR9=$B$28:$B$29)),GR3=$A$33),$G$28,IF(OR(GR9=$B$28:$B$32),$G$29, IF(GR17=0,GR16,IF(GR18&lt;&gt;"",GR18,GR16))))</f>
        <v>#N/A</v>
      </c>
      <c r="GS19" s="53" t="e">
        <f t="array" ref="GS19">IF(OR(AND(GS5="Long Distance",OR(GS9=$B$28:$B$29)),GS3=$A$33),$G$28,IF(OR(GS9=$B$28:$B$32),$G$29, IF(GS17=0,GS16,IF(GS18&lt;&gt;"",GS18,GS16))))</f>
        <v>#N/A</v>
      </c>
      <c r="GT19" s="53" t="e">
        <f t="array" ref="GT19">IF(OR(AND(GT5="Long Distance",OR(GT9=$B$28:$B$29)),GT3=$A$33),$G$28,IF(OR(GT9=$B$28:$B$32),$G$29, IF(GT17=0,GT16,IF(GT18&lt;&gt;"",GT18,GT16))))</f>
        <v>#N/A</v>
      </c>
    </row>
    <row r="20" spans="1:202" s="5" customFormat="1">
      <c r="A20" s="442" t="s">
        <v>8159</v>
      </c>
      <c r="B20" s="442"/>
      <c r="C20" s="56" t="e">
        <f>INDEX($M$28:$M$38, MATCH(Input!C4, $L$28:$L$38, -1))</f>
        <v>#N/A</v>
      </c>
      <c r="D20" s="56" t="e">
        <f>INDEX($M$28:$M$38, MATCH(Input!D4, $L$28:$L$38, -1))</f>
        <v>#N/A</v>
      </c>
      <c r="E20" s="56" t="e">
        <f>INDEX($M$28:$M$38, MATCH(Input!E4, $L$28:$L$38, -1))</f>
        <v>#N/A</v>
      </c>
      <c r="F20" s="56" t="e">
        <f>INDEX($M$28:$M$38, MATCH(Input!F4, $L$28:$L$38, -1))</f>
        <v>#N/A</v>
      </c>
      <c r="G20" s="56" t="e">
        <f>INDEX($M$28:$M$38, MATCH(Input!G4, $L$28:$L$38, -1))</f>
        <v>#N/A</v>
      </c>
      <c r="H20" s="56" t="e">
        <f>INDEX($M$28:$M$38, MATCH(Input!H4, $L$28:$L$38, -1))</f>
        <v>#N/A</v>
      </c>
      <c r="I20" s="56" t="e">
        <f>INDEX($M$28:$M$38, MATCH(Input!I4, $L$28:$L$38, -1))</f>
        <v>#N/A</v>
      </c>
      <c r="J20" s="56" t="e">
        <f>INDEX($M$28:$M$38, MATCH(Input!J4, $L$28:$L$38, -1))</f>
        <v>#N/A</v>
      </c>
      <c r="K20" s="56" t="e">
        <f>INDEX($M$28:$M$38, MATCH(Input!K4, $L$28:$L$38, -1))</f>
        <v>#N/A</v>
      </c>
      <c r="L20" s="56" t="e">
        <f>INDEX($M$28:$M$38, MATCH(Input!L4, $L$28:$L$38, -1))</f>
        <v>#N/A</v>
      </c>
      <c r="M20" s="56" t="e">
        <f>INDEX($M$28:$M$38, MATCH(Input!M4, $L$28:$L$38, -1))</f>
        <v>#N/A</v>
      </c>
      <c r="N20" s="56" t="e">
        <f>INDEX($M$28:$M$38, MATCH(Input!N4, $L$28:$L$38, -1))</f>
        <v>#N/A</v>
      </c>
      <c r="O20" s="56" t="e">
        <f>INDEX($M$28:$M$38, MATCH(Input!O4, $L$28:$L$38, -1))</f>
        <v>#N/A</v>
      </c>
      <c r="P20" s="56" t="e">
        <f>INDEX($M$28:$M$38, MATCH(Input!P4, $L$28:$L$38, -1))</f>
        <v>#N/A</v>
      </c>
      <c r="Q20" s="56" t="e">
        <f>INDEX($M$28:$M$38, MATCH(Input!Q4, $L$28:$L$38, -1))</f>
        <v>#N/A</v>
      </c>
      <c r="R20" s="56" t="e">
        <f>INDEX($M$28:$M$38, MATCH(Input!R4, $L$28:$L$38, -1))</f>
        <v>#N/A</v>
      </c>
      <c r="S20" s="56" t="e">
        <f>INDEX($M$28:$M$38, MATCH(Input!S4, $L$28:$L$38, -1))</f>
        <v>#N/A</v>
      </c>
      <c r="T20" s="56" t="e">
        <f>INDEX($M$28:$M$38, MATCH(Input!T4, $L$28:$L$38, -1))</f>
        <v>#N/A</v>
      </c>
      <c r="U20" s="56" t="e">
        <f>INDEX($M$28:$M$38, MATCH(Input!U4, $L$28:$L$38, -1))</f>
        <v>#N/A</v>
      </c>
      <c r="V20" s="56" t="e">
        <f>INDEX($M$28:$M$38, MATCH(Input!V4, $L$28:$L$38, -1))</f>
        <v>#N/A</v>
      </c>
      <c r="W20" s="56" t="e">
        <f>INDEX($M$28:$M$38, MATCH(Input!W4, $L$28:$L$38, -1))</f>
        <v>#N/A</v>
      </c>
      <c r="X20" s="56" t="e">
        <f>INDEX($M$28:$M$38, MATCH(Input!X4, $L$28:$L$38, -1))</f>
        <v>#N/A</v>
      </c>
      <c r="Y20" s="56" t="e">
        <f>INDEX($M$28:$M$38, MATCH(Input!Y4, $L$28:$L$38, -1))</f>
        <v>#N/A</v>
      </c>
      <c r="Z20" s="56" t="e">
        <f>INDEX($M$28:$M$38, MATCH(Input!Z4, $L$28:$L$38, -1))</f>
        <v>#N/A</v>
      </c>
      <c r="AA20" s="56" t="e">
        <f>INDEX($M$28:$M$38, MATCH(Input!AA4, $L$28:$L$38, -1))</f>
        <v>#N/A</v>
      </c>
      <c r="AB20" s="56" t="e">
        <f>INDEX($M$28:$M$38, MATCH(Input!AB4, $L$28:$L$38, -1))</f>
        <v>#N/A</v>
      </c>
      <c r="AC20" s="56" t="e">
        <f>INDEX($M$28:$M$38, MATCH(Input!AC4, $L$28:$L$38, -1))</f>
        <v>#N/A</v>
      </c>
      <c r="AD20" s="56" t="e">
        <f>INDEX($M$28:$M$38, MATCH(Input!AD4, $L$28:$L$38, -1))</f>
        <v>#N/A</v>
      </c>
      <c r="AE20" s="56" t="e">
        <f>INDEX($M$28:$M$38, MATCH(Input!AE4, $L$28:$L$38, -1))</f>
        <v>#N/A</v>
      </c>
      <c r="AF20" s="56" t="e">
        <f>INDEX($M$28:$M$38, MATCH(Input!AF4, $L$28:$L$38, -1))</f>
        <v>#N/A</v>
      </c>
      <c r="AG20" s="56" t="e">
        <f>INDEX($M$28:$M$38, MATCH(Input!AG4, $L$28:$L$38, -1))</f>
        <v>#N/A</v>
      </c>
      <c r="AH20" s="56" t="e">
        <f>INDEX($M$28:$M$38, MATCH(Input!AH4, $L$28:$L$38, -1))</f>
        <v>#N/A</v>
      </c>
      <c r="AI20" s="56" t="e">
        <f>INDEX($M$28:$M$38, MATCH(Input!AI4, $L$28:$L$38, -1))</f>
        <v>#N/A</v>
      </c>
      <c r="AJ20" s="56" t="e">
        <f>INDEX($M$28:$M$38, MATCH(Input!AJ4, $L$28:$L$38, -1))</f>
        <v>#N/A</v>
      </c>
      <c r="AK20" s="56" t="e">
        <f>INDEX($M$28:$M$38, MATCH(Input!AK4, $L$28:$L$38, -1))</f>
        <v>#N/A</v>
      </c>
      <c r="AL20" s="56" t="e">
        <f>INDEX($M$28:$M$38, MATCH(Input!AL4, $L$28:$L$38, -1))</f>
        <v>#N/A</v>
      </c>
      <c r="AM20" s="56" t="e">
        <f>INDEX($M$28:$M$38, MATCH(Input!AM4, $L$28:$L$38, -1))</f>
        <v>#N/A</v>
      </c>
      <c r="AN20" s="56" t="e">
        <f>INDEX($M$28:$M$38, MATCH(Input!AN4, $L$28:$L$38, -1))</f>
        <v>#N/A</v>
      </c>
      <c r="AO20" s="56" t="e">
        <f>INDEX($M$28:$M$38, MATCH(Input!AO4, $L$28:$L$38, -1))</f>
        <v>#N/A</v>
      </c>
      <c r="AP20" s="56" t="e">
        <f>INDEX($M$28:$M$38, MATCH(Input!AP4, $L$28:$L$38, -1))</f>
        <v>#N/A</v>
      </c>
      <c r="AQ20" s="56" t="e">
        <f>INDEX($M$28:$M$38, MATCH(Input!AQ4, $L$28:$L$38, -1))</f>
        <v>#N/A</v>
      </c>
      <c r="AR20" s="56" t="e">
        <f>INDEX($M$28:$M$38, MATCH(Input!AR4, $L$28:$L$38, -1))</f>
        <v>#N/A</v>
      </c>
      <c r="AS20" s="56" t="e">
        <f>INDEX($M$28:$M$38, MATCH(Input!AS4, $L$28:$L$38, -1))</f>
        <v>#N/A</v>
      </c>
      <c r="AT20" s="56" t="e">
        <f>INDEX($M$28:$M$38, MATCH(Input!AT4, $L$28:$L$38, -1))</f>
        <v>#N/A</v>
      </c>
      <c r="AU20" s="56" t="e">
        <f>INDEX($M$28:$M$38, MATCH(Input!AU4, $L$28:$L$38, -1))</f>
        <v>#N/A</v>
      </c>
      <c r="AV20" s="56" t="e">
        <f>INDEX($M$28:$M$38, MATCH(Input!AV4, $L$28:$L$38, -1))</f>
        <v>#N/A</v>
      </c>
      <c r="AW20" s="56" t="e">
        <f>INDEX($M$28:$M$38, MATCH(Input!AW4, $L$28:$L$38, -1))</f>
        <v>#N/A</v>
      </c>
      <c r="AX20" s="56" t="e">
        <f>INDEX($M$28:$M$38, MATCH(Input!AX4, $L$28:$L$38, -1))</f>
        <v>#N/A</v>
      </c>
      <c r="AY20" s="56" t="e">
        <f>INDEX($M$28:$M$38, MATCH(Input!AY4, $L$28:$L$38, -1))</f>
        <v>#N/A</v>
      </c>
      <c r="AZ20" s="56" t="e">
        <f>INDEX($M$28:$M$38, MATCH(Input!AZ4, $L$28:$L$38, -1))</f>
        <v>#N/A</v>
      </c>
      <c r="BA20" s="56" t="e">
        <f>INDEX($M$28:$M$38, MATCH(Input!BA4, $L$28:$L$38, -1))</f>
        <v>#N/A</v>
      </c>
      <c r="BB20" s="56" t="e">
        <f>INDEX($M$28:$M$38, MATCH(Input!BB4, $L$28:$L$38, -1))</f>
        <v>#N/A</v>
      </c>
      <c r="BC20" s="56" t="e">
        <f>INDEX($M$28:$M$38, MATCH(Input!BC4, $L$28:$L$38, -1))</f>
        <v>#N/A</v>
      </c>
      <c r="BD20" s="56" t="e">
        <f>INDEX($M$28:$M$38, MATCH(Input!BD4, $L$28:$L$38, -1))</f>
        <v>#N/A</v>
      </c>
      <c r="BE20" s="56" t="e">
        <f>INDEX($M$28:$M$38, MATCH(Input!BE4, $L$28:$L$38, -1))</f>
        <v>#N/A</v>
      </c>
      <c r="BF20" s="56" t="e">
        <f>INDEX($M$28:$M$38, MATCH(Input!BF4, $L$28:$L$38, -1))</f>
        <v>#N/A</v>
      </c>
      <c r="BG20" s="56" t="e">
        <f>INDEX($M$28:$M$38, MATCH(Input!BG4, $L$28:$L$38, -1))</f>
        <v>#N/A</v>
      </c>
      <c r="BH20" s="56" t="e">
        <f>INDEX($M$28:$M$38, MATCH(Input!BH4, $L$28:$L$38, -1))</f>
        <v>#N/A</v>
      </c>
      <c r="BI20" s="56" t="e">
        <f>INDEX($M$28:$M$38, MATCH(Input!BI4, $L$28:$L$38, -1))</f>
        <v>#N/A</v>
      </c>
      <c r="BJ20" s="56" t="e">
        <f>INDEX($M$28:$M$38, MATCH(Input!BJ4, $L$28:$L$38, -1))</f>
        <v>#N/A</v>
      </c>
      <c r="BK20" s="56" t="e">
        <f>INDEX($M$28:$M$38, MATCH(Input!BK4, $L$28:$L$38, -1))</f>
        <v>#N/A</v>
      </c>
      <c r="BL20" s="56" t="e">
        <f>INDEX($M$28:$M$38, MATCH(Input!BL4, $L$28:$L$38, -1))</f>
        <v>#N/A</v>
      </c>
      <c r="BM20" s="56" t="e">
        <f>INDEX($M$28:$M$38, MATCH(Input!BM4, $L$28:$L$38, -1))</f>
        <v>#N/A</v>
      </c>
      <c r="BN20" s="56" t="e">
        <f>INDEX($M$28:$M$38, MATCH(Input!BN4, $L$28:$L$38, -1))</f>
        <v>#N/A</v>
      </c>
      <c r="BO20" s="56" t="e">
        <f>INDEX($M$28:$M$38, MATCH(Input!BO4, $L$28:$L$38, -1))</f>
        <v>#N/A</v>
      </c>
      <c r="BP20" s="56" t="e">
        <f>INDEX($M$28:$M$38, MATCH(Input!BP4, $L$28:$L$38, -1))</f>
        <v>#N/A</v>
      </c>
      <c r="BQ20" s="56" t="e">
        <f>INDEX($M$28:$M$38, MATCH(Input!BQ4, $L$28:$L$38, -1))</f>
        <v>#N/A</v>
      </c>
      <c r="BR20" s="56" t="e">
        <f>INDEX($M$28:$M$38, MATCH(Input!BR4, $L$28:$L$38, -1))</f>
        <v>#N/A</v>
      </c>
      <c r="BS20" s="56" t="e">
        <f>INDEX($M$28:$M$38, MATCH(Input!BS4, $L$28:$L$38, -1))</f>
        <v>#N/A</v>
      </c>
      <c r="BT20" s="56" t="e">
        <f>INDEX($M$28:$M$38, MATCH(Input!BT4, $L$28:$L$38, -1))</f>
        <v>#N/A</v>
      </c>
      <c r="BU20" s="56" t="e">
        <f>INDEX($M$28:$M$38, MATCH(Input!BU4, $L$28:$L$38, -1))</f>
        <v>#N/A</v>
      </c>
      <c r="BV20" s="56" t="e">
        <f>INDEX($M$28:$M$38, MATCH(Input!BV4, $L$28:$L$38, -1))</f>
        <v>#N/A</v>
      </c>
      <c r="BW20" s="56" t="e">
        <f>INDEX($M$28:$M$38, MATCH(Input!BW4, $L$28:$L$38, -1))</f>
        <v>#N/A</v>
      </c>
      <c r="BX20" s="56" t="e">
        <f>INDEX($M$28:$M$38, MATCH(Input!BX4, $L$28:$L$38, -1))</f>
        <v>#N/A</v>
      </c>
      <c r="BY20" s="56" t="e">
        <f>INDEX($M$28:$M$38, MATCH(Input!BY4, $L$28:$L$38, -1))</f>
        <v>#N/A</v>
      </c>
      <c r="BZ20" s="56" t="e">
        <f>INDEX($M$28:$M$38, MATCH(Input!BZ4, $L$28:$L$38, -1))</f>
        <v>#N/A</v>
      </c>
      <c r="CA20" s="56" t="e">
        <f>INDEX($M$28:$M$38, MATCH(Input!CA4, $L$28:$L$38, -1))</f>
        <v>#N/A</v>
      </c>
      <c r="CB20" s="56" t="e">
        <f>INDEX($M$28:$M$38, MATCH(Input!CB4, $L$28:$L$38, -1))</f>
        <v>#N/A</v>
      </c>
      <c r="CC20" s="56" t="e">
        <f>INDEX($M$28:$M$38, MATCH(Input!CC4, $L$28:$L$38, -1))</f>
        <v>#N/A</v>
      </c>
      <c r="CD20" s="56" t="e">
        <f>INDEX($M$28:$M$38, MATCH(Input!CD4, $L$28:$L$38, -1))</f>
        <v>#N/A</v>
      </c>
      <c r="CE20" s="56" t="e">
        <f>INDEX($M$28:$M$38, MATCH(Input!CE4, $L$28:$L$38, -1))</f>
        <v>#N/A</v>
      </c>
      <c r="CF20" s="56" t="e">
        <f>INDEX($M$28:$M$38, MATCH(Input!CF4, $L$28:$L$38, -1))</f>
        <v>#N/A</v>
      </c>
      <c r="CG20" s="56" t="e">
        <f>INDEX($M$28:$M$38, MATCH(Input!CG4, $L$28:$L$38, -1))</f>
        <v>#N/A</v>
      </c>
      <c r="CH20" s="56" t="e">
        <f>INDEX($M$28:$M$38, MATCH(Input!CH4, $L$28:$L$38, -1))</f>
        <v>#N/A</v>
      </c>
      <c r="CI20" s="56" t="e">
        <f>INDEX($M$28:$M$38, MATCH(Input!CI4, $L$28:$L$38, -1))</f>
        <v>#N/A</v>
      </c>
      <c r="CJ20" s="56" t="e">
        <f>INDEX($M$28:$M$38, MATCH(Input!CJ4, $L$28:$L$38, -1))</f>
        <v>#N/A</v>
      </c>
      <c r="CK20" s="56" t="e">
        <f>INDEX($M$28:$M$38, MATCH(Input!CK4, $L$28:$L$38, -1))</f>
        <v>#N/A</v>
      </c>
      <c r="CL20" s="56" t="e">
        <f>INDEX($M$28:$M$38, MATCH(Input!CL4, $L$28:$L$38, -1))</f>
        <v>#N/A</v>
      </c>
      <c r="CM20" s="56" t="e">
        <f>INDEX($M$28:$M$38, MATCH(Input!CM4, $L$28:$L$38, -1))</f>
        <v>#N/A</v>
      </c>
      <c r="CN20" s="56" t="e">
        <f>INDEX($M$28:$M$38, MATCH(Input!CN4, $L$28:$L$38, -1))</f>
        <v>#N/A</v>
      </c>
      <c r="CO20" s="56" t="e">
        <f>INDEX($M$28:$M$38, MATCH(Input!CO4, $L$28:$L$38, -1))</f>
        <v>#N/A</v>
      </c>
      <c r="CP20" s="56" t="e">
        <f>INDEX($M$28:$M$38, MATCH(Input!CP4, $L$28:$L$38, -1))</f>
        <v>#N/A</v>
      </c>
      <c r="CQ20" s="56" t="e">
        <f>INDEX($M$28:$M$38, MATCH(Input!CQ4, $L$28:$L$38, -1))</f>
        <v>#N/A</v>
      </c>
      <c r="CR20" s="56" t="e">
        <f>INDEX($M$28:$M$38, MATCH(Input!CR4, $L$28:$L$38, -1))</f>
        <v>#N/A</v>
      </c>
      <c r="CS20" s="56" t="e">
        <f>INDEX($M$28:$M$38, MATCH(Input!CS4, $L$28:$L$38, -1))</f>
        <v>#N/A</v>
      </c>
      <c r="CT20" s="56" t="e">
        <f>INDEX($M$28:$M$38, MATCH(Input!CT4, $L$28:$L$38, -1))</f>
        <v>#N/A</v>
      </c>
      <c r="CU20" s="56" t="e">
        <f>INDEX($M$28:$M$38, MATCH(Input!CU4, $L$28:$L$38, -1))</f>
        <v>#N/A</v>
      </c>
      <c r="CV20" s="56" t="e">
        <f>INDEX($M$28:$M$38, MATCH(Input!CV4, $L$28:$L$38, -1))</f>
        <v>#N/A</v>
      </c>
      <c r="CW20" s="56" t="e">
        <f>INDEX($M$28:$M$38, MATCH(Input!CW4, $L$28:$L$38, -1))</f>
        <v>#N/A</v>
      </c>
      <c r="CX20" s="56" t="e">
        <f>INDEX($M$28:$M$38, MATCH(Input!CX4, $L$28:$L$38, -1))</f>
        <v>#N/A</v>
      </c>
      <c r="CY20" s="56" t="e">
        <f>INDEX($M$28:$M$38, MATCH(Input!CY4, $L$28:$L$38, -1))</f>
        <v>#N/A</v>
      </c>
      <c r="CZ20" s="56" t="e">
        <f>INDEX($M$28:$M$38, MATCH(Input!CZ4, $L$28:$L$38, -1))</f>
        <v>#N/A</v>
      </c>
      <c r="DA20" s="56" t="e">
        <f>INDEX($M$28:$M$38, MATCH(Input!DA4, $L$28:$L$38, -1))</f>
        <v>#N/A</v>
      </c>
      <c r="DB20" s="56" t="e">
        <f>INDEX($M$28:$M$38, MATCH(Input!DB4, $L$28:$L$38, -1))</f>
        <v>#N/A</v>
      </c>
      <c r="DC20" s="56" t="e">
        <f>INDEX($M$28:$M$38, MATCH(Input!DC4, $L$28:$L$38, -1))</f>
        <v>#N/A</v>
      </c>
      <c r="DD20" s="56" t="e">
        <f>INDEX($M$28:$M$38, MATCH(Input!DD4, $L$28:$L$38, -1))</f>
        <v>#N/A</v>
      </c>
      <c r="DE20" s="56" t="e">
        <f>INDEX($M$28:$M$38, MATCH(Input!DE4, $L$28:$L$38, -1))</f>
        <v>#N/A</v>
      </c>
      <c r="DF20" s="56" t="e">
        <f>INDEX($M$28:$M$38, MATCH(Input!DF4, $L$28:$L$38, -1))</f>
        <v>#N/A</v>
      </c>
      <c r="DG20" s="56" t="e">
        <f>INDEX($M$28:$M$38, MATCH(Input!DG4, $L$28:$L$38, -1))</f>
        <v>#N/A</v>
      </c>
      <c r="DH20" s="56" t="e">
        <f>INDEX($M$28:$M$38, MATCH(Input!DH4, $L$28:$L$38, -1))</f>
        <v>#N/A</v>
      </c>
      <c r="DI20" s="56" t="e">
        <f>INDEX($M$28:$M$38, MATCH(Input!DI4, $L$28:$L$38, -1))</f>
        <v>#N/A</v>
      </c>
      <c r="DJ20" s="56" t="e">
        <f>INDEX($M$28:$M$38, MATCH(Input!DJ4, $L$28:$L$38, -1))</f>
        <v>#N/A</v>
      </c>
      <c r="DK20" s="56" t="e">
        <f>INDEX($M$28:$M$38, MATCH(Input!DK4, $L$28:$L$38, -1))</f>
        <v>#N/A</v>
      </c>
      <c r="DL20" s="56" t="e">
        <f>INDEX($M$28:$M$38, MATCH(Input!DL4, $L$28:$L$38, -1))</f>
        <v>#N/A</v>
      </c>
      <c r="DM20" s="56" t="e">
        <f>INDEX($M$28:$M$38, MATCH(Input!DM4, $L$28:$L$38, -1))</f>
        <v>#N/A</v>
      </c>
      <c r="DN20" s="56" t="e">
        <f>INDEX($M$28:$M$38, MATCH(Input!DN4, $L$28:$L$38, -1))</f>
        <v>#N/A</v>
      </c>
      <c r="DO20" s="56" t="e">
        <f>INDEX($M$28:$M$38, MATCH(Input!DO4, $L$28:$L$38, -1))</f>
        <v>#N/A</v>
      </c>
      <c r="DP20" s="56" t="e">
        <f>INDEX($M$28:$M$38, MATCH(Input!DP4, $L$28:$L$38, -1))</f>
        <v>#N/A</v>
      </c>
      <c r="DQ20" s="56" t="e">
        <f>INDEX($M$28:$M$38, MATCH(Input!DQ4, $L$28:$L$38, -1))</f>
        <v>#N/A</v>
      </c>
      <c r="DR20" s="56" t="e">
        <f>INDEX($M$28:$M$38, MATCH(Input!DR4, $L$28:$L$38, -1))</f>
        <v>#N/A</v>
      </c>
      <c r="DS20" s="56" t="e">
        <f>INDEX($M$28:$M$38, MATCH(Input!DS4, $L$28:$L$38, -1))</f>
        <v>#N/A</v>
      </c>
      <c r="DT20" s="56" t="e">
        <f>INDEX($M$28:$M$38, MATCH(Input!DT4, $L$28:$L$38, -1))</f>
        <v>#N/A</v>
      </c>
      <c r="DU20" s="56" t="e">
        <f>INDEX($M$28:$M$38, MATCH(Input!DU4, $L$28:$L$38, -1))</f>
        <v>#N/A</v>
      </c>
      <c r="DV20" s="56" t="e">
        <f>INDEX($M$28:$M$38, MATCH(Input!DV4, $L$28:$L$38, -1))</f>
        <v>#N/A</v>
      </c>
      <c r="DW20" s="56" t="e">
        <f>INDEX($M$28:$M$38, MATCH(Input!DW4, $L$28:$L$38, -1))</f>
        <v>#N/A</v>
      </c>
      <c r="DX20" s="56" t="e">
        <f>INDEX($M$28:$M$38, MATCH(Input!DX4, $L$28:$L$38, -1))</f>
        <v>#N/A</v>
      </c>
      <c r="DY20" s="56" t="e">
        <f>INDEX($M$28:$M$38, MATCH(Input!DY4, $L$28:$L$38, -1))</f>
        <v>#N/A</v>
      </c>
      <c r="DZ20" s="56" t="e">
        <f>INDEX($M$28:$M$38, MATCH(Input!DZ4, $L$28:$L$38, -1))</f>
        <v>#N/A</v>
      </c>
      <c r="EA20" s="56" t="e">
        <f>INDEX($M$28:$M$38, MATCH(Input!EA4, $L$28:$L$38, -1))</f>
        <v>#N/A</v>
      </c>
      <c r="EB20" s="56" t="e">
        <f>INDEX($M$28:$M$38, MATCH(Input!EB4, $L$28:$L$38, -1))</f>
        <v>#N/A</v>
      </c>
      <c r="EC20" s="56" t="e">
        <f>INDEX($M$28:$M$38, MATCH(Input!EC4, $L$28:$L$38, -1))</f>
        <v>#N/A</v>
      </c>
      <c r="ED20" s="56" t="e">
        <f>INDEX($M$28:$M$38, MATCH(Input!ED4, $L$28:$L$38, -1))</f>
        <v>#N/A</v>
      </c>
      <c r="EE20" s="56" t="e">
        <f>INDEX($M$28:$M$38, MATCH(Input!EE4, $L$28:$L$38, -1))</f>
        <v>#N/A</v>
      </c>
      <c r="EF20" s="56" t="e">
        <f>INDEX($M$28:$M$38, MATCH(Input!EF4, $L$28:$L$38, -1))</f>
        <v>#N/A</v>
      </c>
      <c r="EG20" s="56" t="e">
        <f>INDEX($M$28:$M$38, MATCH(Input!EG4, $L$28:$L$38, -1))</f>
        <v>#N/A</v>
      </c>
      <c r="EH20" s="56" t="e">
        <f>INDEX($M$28:$M$38, MATCH(Input!EH4, $L$28:$L$38, -1))</f>
        <v>#N/A</v>
      </c>
      <c r="EI20" s="56" t="e">
        <f>INDEX($M$28:$M$38, MATCH(Input!EI4, $L$28:$L$38, -1))</f>
        <v>#N/A</v>
      </c>
      <c r="EJ20" s="56" t="e">
        <f>INDEX($M$28:$M$38, MATCH(Input!EJ4, $L$28:$L$38, -1))</f>
        <v>#N/A</v>
      </c>
      <c r="EK20" s="56" t="e">
        <f>INDEX($M$28:$M$38, MATCH(Input!EK4, $L$28:$L$38, -1))</f>
        <v>#N/A</v>
      </c>
      <c r="EL20" s="56" t="e">
        <f>INDEX($M$28:$M$38, MATCH(Input!EL4, $L$28:$L$38, -1))</f>
        <v>#N/A</v>
      </c>
      <c r="EM20" s="56" t="e">
        <f>INDEX($M$28:$M$38, MATCH(Input!EM4, $L$28:$L$38, -1))</f>
        <v>#N/A</v>
      </c>
      <c r="EN20" s="56" t="e">
        <f>INDEX($M$28:$M$38, MATCH(Input!EN4, $L$28:$L$38, -1))</f>
        <v>#N/A</v>
      </c>
      <c r="EO20" s="56" t="e">
        <f>INDEX($M$28:$M$38, MATCH(Input!EO4, $L$28:$L$38, -1))</f>
        <v>#N/A</v>
      </c>
      <c r="EP20" s="56" t="e">
        <f>INDEX($M$28:$M$38, MATCH(Input!EP4, $L$28:$L$38, -1))</f>
        <v>#N/A</v>
      </c>
      <c r="EQ20" s="56" t="e">
        <f>INDEX($M$28:$M$38, MATCH(Input!EQ4, $L$28:$L$38, -1))</f>
        <v>#N/A</v>
      </c>
      <c r="ER20" s="56" t="e">
        <f>INDEX($M$28:$M$38, MATCH(Input!ER4, $L$28:$L$38, -1))</f>
        <v>#N/A</v>
      </c>
      <c r="ES20" s="56" t="e">
        <f>INDEX($M$28:$M$38, MATCH(Input!ES4, $L$28:$L$38, -1))</f>
        <v>#N/A</v>
      </c>
      <c r="ET20" s="56" t="e">
        <f>INDEX($M$28:$M$38, MATCH(Input!ET4, $L$28:$L$38, -1))</f>
        <v>#N/A</v>
      </c>
      <c r="EU20" s="56" t="e">
        <f>INDEX($M$28:$M$38, MATCH(Input!EU4, $L$28:$L$38, -1))</f>
        <v>#N/A</v>
      </c>
      <c r="EV20" s="56" t="e">
        <f>INDEX($M$28:$M$38, MATCH(Input!EV4, $L$28:$L$38, -1))</f>
        <v>#N/A</v>
      </c>
      <c r="EW20" s="56" t="e">
        <f>INDEX($M$28:$M$38, MATCH(Input!EW4, $L$28:$L$38, -1))</f>
        <v>#N/A</v>
      </c>
      <c r="EX20" s="56" t="e">
        <f>INDEX($M$28:$M$38, MATCH(Input!EX4, $L$28:$L$38, -1))</f>
        <v>#N/A</v>
      </c>
      <c r="EY20" s="56" t="e">
        <f>INDEX($M$28:$M$38, MATCH(Input!EY4, $L$28:$L$38, -1))</f>
        <v>#N/A</v>
      </c>
      <c r="EZ20" s="56" t="e">
        <f>INDEX($M$28:$M$38, MATCH(Input!EZ4, $L$28:$L$38, -1))</f>
        <v>#N/A</v>
      </c>
      <c r="FA20" s="56" t="e">
        <f>INDEX($M$28:$M$38, MATCH(Input!FA4, $L$28:$L$38, -1))</f>
        <v>#N/A</v>
      </c>
      <c r="FB20" s="56" t="e">
        <f>INDEX($M$28:$M$38, MATCH(Input!FB4, $L$28:$L$38, -1))</f>
        <v>#N/A</v>
      </c>
      <c r="FC20" s="56" t="e">
        <f>INDEX($M$28:$M$38, MATCH(Input!FC4, $L$28:$L$38, -1))</f>
        <v>#N/A</v>
      </c>
      <c r="FD20" s="56" t="e">
        <f>INDEX($M$28:$M$38, MATCH(Input!FD4, $L$28:$L$38, -1))</f>
        <v>#N/A</v>
      </c>
      <c r="FE20" s="56" t="e">
        <f>INDEX($M$28:$M$38, MATCH(Input!FE4, $L$28:$L$38, -1))</f>
        <v>#N/A</v>
      </c>
      <c r="FF20" s="56" t="e">
        <f>INDEX($M$28:$M$38, MATCH(Input!FF4, $L$28:$L$38, -1))</f>
        <v>#N/A</v>
      </c>
      <c r="FG20" s="56" t="e">
        <f>INDEX($M$28:$M$38, MATCH(Input!FG4, $L$28:$L$38, -1))</f>
        <v>#N/A</v>
      </c>
      <c r="FH20" s="56" t="e">
        <f>INDEX($M$28:$M$38, MATCH(Input!FH4, $L$28:$L$38, -1))</f>
        <v>#N/A</v>
      </c>
      <c r="FI20" s="56" t="e">
        <f>INDEX($M$28:$M$38, MATCH(Input!FI4, $L$28:$L$38, -1))</f>
        <v>#N/A</v>
      </c>
      <c r="FJ20" s="56" t="e">
        <f>INDEX($M$28:$M$38, MATCH(Input!FJ4, $L$28:$L$38, -1))</f>
        <v>#N/A</v>
      </c>
      <c r="FK20" s="56" t="e">
        <f>INDEX($M$28:$M$38, MATCH(Input!FK4, $L$28:$L$38, -1))</f>
        <v>#N/A</v>
      </c>
      <c r="FL20" s="56" t="e">
        <f>INDEX($M$28:$M$38, MATCH(Input!FL4, $L$28:$L$38, -1))</f>
        <v>#N/A</v>
      </c>
      <c r="FM20" s="56" t="e">
        <f>INDEX($M$28:$M$38, MATCH(Input!FM4, $L$28:$L$38, -1))</f>
        <v>#N/A</v>
      </c>
      <c r="FN20" s="56" t="e">
        <f>INDEX($M$28:$M$38, MATCH(Input!FN4, $L$28:$L$38, -1))</f>
        <v>#N/A</v>
      </c>
      <c r="FO20" s="56" t="e">
        <f>INDEX($M$28:$M$38, MATCH(Input!FO4, $L$28:$L$38, -1))</f>
        <v>#N/A</v>
      </c>
      <c r="FP20" s="56" t="e">
        <f>INDEX($M$28:$M$38, MATCH(Input!FP4, $L$28:$L$38, -1))</f>
        <v>#N/A</v>
      </c>
      <c r="FQ20" s="56" t="e">
        <f>INDEX($M$28:$M$38, MATCH(Input!FQ4, $L$28:$L$38, -1))</f>
        <v>#N/A</v>
      </c>
      <c r="FR20" s="56" t="e">
        <f>INDEX($M$28:$M$38, MATCH(Input!FR4, $L$28:$L$38, -1))</f>
        <v>#N/A</v>
      </c>
      <c r="FS20" s="56" t="e">
        <f>INDEX($M$28:$M$38, MATCH(Input!FS4, $L$28:$L$38, -1))</f>
        <v>#N/A</v>
      </c>
      <c r="FT20" s="56" t="e">
        <f>INDEX($M$28:$M$38, MATCH(Input!FT4, $L$28:$L$38, -1))</f>
        <v>#N/A</v>
      </c>
      <c r="FU20" s="56" t="e">
        <f>INDEX($M$28:$M$38, MATCH(Input!FU4, $L$28:$L$38, -1))</f>
        <v>#N/A</v>
      </c>
      <c r="FV20" s="56" t="e">
        <f>INDEX($M$28:$M$38, MATCH(Input!FV4, $L$28:$L$38, -1))</f>
        <v>#N/A</v>
      </c>
      <c r="FW20" s="56" t="e">
        <f>INDEX($M$28:$M$38, MATCH(Input!FW4, $L$28:$L$38, -1))</f>
        <v>#N/A</v>
      </c>
      <c r="FX20" s="56" t="e">
        <f>INDEX($M$28:$M$38, MATCH(Input!FX4, $L$28:$L$38, -1))</f>
        <v>#N/A</v>
      </c>
      <c r="FY20" s="56" t="e">
        <f>INDEX($M$28:$M$38, MATCH(Input!FY4, $L$28:$L$38, -1))</f>
        <v>#N/A</v>
      </c>
      <c r="FZ20" s="56" t="e">
        <f>INDEX($M$28:$M$38, MATCH(Input!FZ4, $L$28:$L$38, -1))</f>
        <v>#N/A</v>
      </c>
      <c r="GA20" s="56" t="e">
        <f>INDEX($M$28:$M$38, MATCH(Input!GA4, $L$28:$L$38, -1))</f>
        <v>#N/A</v>
      </c>
      <c r="GB20" s="56" t="e">
        <f>INDEX($M$28:$M$38, MATCH(Input!GB4, $L$28:$L$38, -1))</f>
        <v>#N/A</v>
      </c>
      <c r="GC20" s="56" t="e">
        <f>INDEX($M$28:$M$38, MATCH(Input!GC4, $L$28:$L$38, -1))</f>
        <v>#N/A</v>
      </c>
      <c r="GD20" s="56" t="e">
        <f>INDEX($M$28:$M$38, MATCH(Input!GD4, $L$28:$L$38, -1))</f>
        <v>#N/A</v>
      </c>
      <c r="GE20" s="56" t="e">
        <f>INDEX($M$28:$M$38, MATCH(Input!GE4, $L$28:$L$38, -1))</f>
        <v>#N/A</v>
      </c>
      <c r="GF20" s="56" t="e">
        <f>INDEX($M$28:$M$38, MATCH(Input!GF4, $L$28:$L$38, -1))</f>
        <v>#N/A</v>
      </c>
      <c r="GG20" s="56" t="e">
        <f>INDEX($M$28:$M$38, MATCH(Input!GG4, $L$28:$L$38, -1))</f>
        <v>#N/A</v>
      </c>
      <c r="GH20" s="56" t="e">
        <f>INDEX($M$28:$M$38, MATCH(Input!GH4, $L$28:$L$38, -1))</f>
        <v>#N/A</v>
      </c>
      <c r="GI20" s="56" t="e">
        <f>INDEX($M$28:$M$38, MATCH(Input!GI4, $L$28:$L$38, -1))</f>
        <v>#N/A</v>
      </c>
      <c r="GJ20" s="56" t="e">
        <f>INDEX($M$28:$M$38, MATCH(Input!GJ4, $L$28:$L$38, -1))</f>
        <v>#N/A</v>
      </c>
      <c r="GK20" s="56" t="e">
        <f>INDEX($M$28:$M$38, MATCH(Input!GK4, $L$28:$L$38, -1))</f>
        <v>#N/A</v>
      </c>
      <c r="GL20" s="56" t="e">
        <f>INDEX($M$28:$M$38, MATCH(Input!GL4, $L$28:$L$38, -1))</f>
        <v>#N/A</v>
      </c>
      <c r="GM20" s="56" t="e">
        <f>INDEX($M$28:$M$38, MATCH(Input!GM4, $L$28:$L$38, -1))</f>
        <v>#N/A</v>
      </c>
      <c r="GN20" s="56" t="e">
        <f>INDEX($M$28:$M$38, MATCH(Input!GN4, $L$28:$L$38, -1))</f>
        <v>#N/A</v>
      </c>
      <c r="GO20" s="56" t="e">
        <f>INDEX($M$28:$M$38, MATCH(Input!GO4, $L$28:$L$38, -1))</f>
        <v>#N/A</v>
      </c>
      <c r="GP20" s="56" t="e">
        <f>INDEX($M$28:$M$38, MATCH(Input!GP4, $L$28:$L$38, -1))</f>
        <v>#N/A</v>
      </c>
      <c r="GQ20" s="56" t="e">
        <f>INDEX($M$28:$M$38, MATCH(Input!GQ4, $L$28:$L$38, -1))</f>
        <v>#N/A</v>
      </c>
      <c r="GR20" s="56" t="e">
        <f>INDEX($M$28:$M$38, MATCH(Input!GR4, $L$28:$L$38, -1))</f>
        <v>#N/A</v>
      </c>
      <c r="GS20" s="56" t="e">
        <f>INDEX($M$28:$M$38, MATCH(Input!GS4, $L$28:$L$38, -1))</f>
        <v>#N/A</v>
      </c>
      <c r="GT20" s="56" t="e">
        <f>INDEX($M$28:$M$38, MATCH(Input!GT4, $L$28:$L$38, -1))</f>
        <v>#N/A</v>
      </c>
    </row>
    <row r="21" spans="1:202">
      <c r="A21" s="441" t="s">
        <v>893</v>
      </c>
      <c r="B21" s="441"/>
      <c r="C21" s="52" t="e">
        <f>IF(Input!C12=TRUE,7398,INDEX(Class!$F$3:$F$104,MATCH(_xlfn.CONCAT(C9,C19,C5,$J$28),Class!$E$3:$E$104,0)))</f>
        <v>#N/A</v>
      </c>
      <c r="D21" s="52" t="e">
        <f>IF(Input!D12=TRUE,7398,INDEX(Class!$F$3:$F$104,MATCH(_xlfn.CONCAT(D9,D19,D5,$J$28),Class!$E$3:$E$104,0)))</f>
        <v>#N/A</v>
      </c>
      <c r="E21" s="52" t="e">
        <f>IF(Input!E12=TRUE,7398,INDEX(Class!$F$3:$F$104,MATCH(_xlfn.CONCAT(E9,E19,E5,$J$28),Class!$E$3:$E$104,0)))</f>
        <v>#N/A</v>
      </c>
      <c r="F21" s="52" t="e">
        <f>IF(Input!F12=TRUE,7398,INDEX(Class!$F$3:$F$104,MATCH(_xlfn.CONCAT(F9,F19,F5,$J$28),Class!$E$3:$E$104,0)))</f>
        <v>#N/A</v>
      </c>
      <c r="G21" s="52" t="e">
        <f>IF(Input!G12=TRUE,7398,INDEX(Class!$F$3:$F$104,MATCH(_xlfn.CONCAT(G9,G19,G5,$J$28),Class!$E$3:$E$104,0)))</f>
        <v>#N/A</v>
      </c>
      <c r="H21" s="52" t="e">
        <f>IF(Input!H12=TRUE,7398,INDEX(Class!$F$3:$F$104,MATCH(_xlfn.CONCAT(H9,H19,H5,$J$28),Class!$E$3:$E$104,0)))</f>
        <v>#N/A</v>
      </c>
      <c r="I21" s="52" t="e">
        <f>IF(Input!I12=TRUE,7398,INDEX(Class!$F$3:$F$104,MATCH(_xlfn.CONCAT(I9,I19,I5,$J$28),Class!$E$3:$E$104,0)))</f>
        <v>#N/A</v>
      </c>
      <c r="J21" s="52" t="e">
        <f>IF(Input!J12=TRUE,7398,INDEX(Class!$F$3:$F$104,MATCH(_xlfn.CONCAT(J9,J19,J5,$J$28),Class!$E$3:$E$104,0)))</f>
        <v>#N/A</v>
      </c>
      <c r="K21" s="52" t="e">
        <f>IF(Input!K12=TRUE,7398,INDEX(Class!$F$3:$F$104,MATCH(_xlfn.CONCAT(K9,K19,K5,$J$28),Class!$E$3:$E$104,0)))</f>
        <v>#N/A</v>
      </c>
      <c r="L21" s="52" t="e">
        <f>IF(Input!L12=TRUE,7398,INDEX(Class!$F$3:$F$104,MATCH(_xlfn.CONCAT(L9,L19,L5,$J$28),Class!$E$3:$E$104,0)))</f>
        <v>#N/A</v>
      </c>
      <c r="M21" s="52" t="e">
        <f>IF(Input!M12=TRUE,7398,INDEX(Class!$F$3:$F$104,MATCH(_xlfn.CONCAT(M9,M19,M5,$J$28),Class!$E$3:$E$104,0)))</f>
        <v>#N/A</v>
      </c>
      <c r="N21" s="52" t="e">
        <f>IF(Input!N12=TRUE,7398,INDEX(Class!$F$3:$F$104,MATCH(_xlfn.CONCAT(N9,N19,N5,$J$28),Class!$E$3:$E$104,0)))</f>
        <v>#N/A</v>
      </c>
      <c r="O21" s="52" t="e">
        <f>IF(Input!O12=TRUE,7398,INDEX(Class!$F$3:$F$104,MATCH(_xlfn.CONCAT(O9,O19,O5,$J$28),Class!$E$3:$E$104,0)))</f>
        <v>#N/A</v>
      </c>
      <c r="P21" s="52" t="e">
        <f>IF(Input!P12=TRUE,7398,INDEX(Class!$F$3:$F$104,MATCH(_xlfn.CONCAT(P9,P19,P5,$J$28),Class!$E$3:$E$104,0)))</f>
        <v>#N/A</v>
      </c>
      <c r="Q21" s="52" t="e">
        <f>IF(Input!Q12=TRUE,7398,INDEX(Class!$F$3:$F$104,MATCH(_xlfn.CONCAT(Q9,Q19,Q5,$J$28),Class!$E$3:$E$104,0)))</f>
        <v>#N/A</v>
      </c>
      <c r="R21" s="52" t="e">
        <f>IF(Input!R12=TRUE,7398,INDEX(Class!$F$3:$F$104,MATCH(_xlfn.CONCAT(R9,R19,R5,$J$28),Class!$E$3:$E$104,0)))</f>
        <v>#N/A</v>
      </c>
      <c r="S21" s="52" t="e">
        <f>IF(Input!S12=TRUE,7398,INDEX(Class!$F$3:$F$104,MATCH(_xlfn.CONCAT(S9,S19,S5,$J$28),Class!$E$3:$E$104,0)))</f>
        <v>#N/A</v>
      </c>
      <c r="T21" s="52" t="e">
        <f>IF(Input!T12=TRUE,7398,INDEX(Class!$F$3:$F$104,MATCH(_xlfn.CONCAT(T9,T19,T5,$J$28),Class!$E$3:$E$104,0)))</f>
        <v>#N/A</v>
      </c>
      <c r="U21" s="52" t="e">
        <f>IF(Input!U12=TRUE,7398,INDEX(Class!$F$3:$F$104,MATCH(_xlfn.CONCAT(U9,U19,U5,$J$28),Class!$E$3:$E$104,0)))</f>
        <v>#N/A</v>
      </c>
      <c r="V21" s="52" t="e">
        <f>IF(Input!V12=TRUE,7398,INDEX(Class!$F$3:$F$104,MATCH(_xlfn.CONCAT(V9,V19,V5,$J$28),Class!$E$3:$E$104,0)))</f>
        <v>#N/A</v>
      </c>
      <c r="W21" s="52" t="e">
        <f>IF(Input!W12=TRUE,7398,INDEX(Class!$F$3:$F$104,MATCH(_xlfn.CONCAT(W9,W19,W5,$J$28),Class!$E$3:$E$104,0)))</f>
        <v>#N/A</v>
      </c>
      <c r="X21" s="52" t="e">
        <f>IF(Input!X12=TRUE,7398,INDEX(Class!$F$3:$F$104,MATCH(_xlfn.CONCAT(X9,X19,X5,$J$28),Class!$E$3:$E$104,0)))</f>
        <v>#N/A</v>
      </c>
      <c r="Y21" s="52" t="e">
        <f>IF(Input!Y12=TRUE,7398,INDEX(Class!$F$3:$F$104,MATCH(_xlfn.CONCAT(Y9,Y19,Y5,$J$28),Class!$E$3:$E$104,0)))</f>
        <v>#N/A</v>
      </c>
      <c r="Z21" s="52" t="e">
        <f>IF(Input!Z12=TRUE,7398,INDEX(Class!$F$3:$F$104,MATCH(_xlfn.CONCAT(Z9,Z19,Z5,$J$28),Class!$E$3:$E$104,0)))</f>
        <v>#N/A</v>
      </c>
      <c r="AA21" s="52" t="e">
        <f>IF(Input!AA12=TRUE,7398,INDEX(Class!$F$3:$F$104,MATCH(_xlfn.CONCAT(AA9,AA19,AA5,$J$28),Class!$E$3:$E$104,0)))</f>
        <v>#N/A</v>
      </c>
      <c r="AB21" s="52" t="e">
        <f>IF(Input!AB12=TRUE,7398,INDEX(Class!$F$3:$F$104,MATCH(_xlfn.CONCAT(AB9,AB19,AB5,$J$28),Class!$E$3:$E$104,0)))</f>
        <v>#N/A</v>
      </c>
      <c r="AC21" s="52" t="e">
        <f>IF(Input!AC12=TRUE,7398,INDEX(Class!$F$3:$F$104,MATCH(_xlfn.CONCAT(AC9,AC19,AC5,$J$28),Class!$E$3:$E$104,0)))</f>
        <v>#N/A</v>
      </c>
      <c r="AD21" s="52" t="e">
        <f>IF(Input!AD12=TRUE,7398,INDEX(Class!$F$3:$F$104,MATCH(_xlfn.CONCAT(AD9,AD19,AD5,$J$28),Class!$E$3:$E$104,0)))</f>
        <v>#N/A</v>
      </c>
      <c r="AE21" s="52" t="e">
        <f>IF(Input!AE12=TRUE,7398,INDEX(Class!$F$3:$F$104,MATCH(_xlfn.CONCAT(AE9,AE19,AE5,$J$28),Class!$E$3:$E$104,0)))</f>
        <v>#N/A</v>
      </c>
      <c r="AF21" s="52" t="e">
        <f>IF(Input!AF12=TRUE,7398,INDEX(Class!$F$3:$F$104,MATCH(_xlfn.CONCAT(AF9,AF19,AF5,$J$28),Class!$E$3:$E$104,0)))</f>
        <v>#N/A</v>
      </c>
      <c r="AG21" s="52" t="e">
        <f>IF(Input!AG12=TRUE,7398,INDEX(Class!$F$3:$F$104,MATCH(_xlfn.CONCAT(AG9,AG19,AG5,$J$28),Class!$E$3:$E$104,0)))</f>
        <v>#N/A</v>
      </c>
      <c r="AH21" s="52" t="e">
        <f>IF(Input!AH12=TRUE,7398,INDEX(Class!$F$3:$F$104,MATCH(_xlfn.CONCAT(AH9,AH19,AH5,$J$28),Class!$E$3:$E$104,0)))</f>
        <v>#N/A</v>
      </c>
      <c r="AI21" s="52" t="e">
        <f>IF(Input!AI12=TRUE,7398,INDEX(Class!$F$3:$F$104,MATCH(_xlfn.CONCAT(AI9,AI19,AI5,$J$28),Class!$E$3:$E$104,0)))</f>
        <v>#N/A</v>
      </c>
      <c r="AJ21" s="52" t="e">
        <f>IF(Input!AJ12=TRUE,7398,INDEX(Class!$F$3:$F$104,MATCH(_xlfn.CONCAT(AJ9,AJ19,AJ5,$J$28),Class!$E$3:$E$104,0)))</f>
        <v>#N/A</v>
      </c>
      <c r="AK21" s="52" t="e">
        <f>IF(Input!AK12=TRUE,7398,INDEX(Class!$F$3:$F$104,MATCH(_xlfn.CONCAT(AK9,AK19,AK5,$J$28),Class!$E$3:$E$104,0)))</f>
        <v>#N/A</v>
      </c>
      <c r="AL21" s="52" t="e">
        <f>IF(Input!AL12=TRUE,7398,INDEX(Class!$F$3:$F$104,MATCH(_xlfn.CONCAT(AL9,AL19,AL5,$J$28),Class!$E$3:$E$104,0)))</f>
        <v>#N/A</v>
      </c>
      <c r="AM21" s="52" t="e">
        <f>IF(Input!AM12=TRUE,7398,INDEX(Class!$F$3:$F$104,MATCH(_xlfn.CONCAT(AM9,AM19,AM5,$J$28),Class!$E$3:$E$104,0)))</f>
        <v>#N/A</v>
      </c>
      <c r="AN21" s="52" t="e">
        <f>IF(Input!AN12=TRUE,7398,INDEX(Class!$F$3:$F$104,MATCH(_xlfn.CONCAT(AN9,AN19,AN5,$J$28),Class!$E$3:$E$104,0)))</f>
        <v>#N/A</v>
      </c>
      <c r="AO21" s="52" t="e">
        <f>IF(Input!AO12=TRUE,7398,INDEX(Class!$F$3:$F$104,MATCH(_xlfn.CONCAT(AO9,AO19,AO5,$J$28),Class!$E$3:$E$104,0)))</f>
        <v>#N/A</v>
      </c>
      <c r="AP21" s="52" t="e">
        <f>IF(Input!AP12=TRUE,7398,INDEX(Class!$F$3:$F$104,MATCH(_xlfn.CONCAT(AP9,AP19,AP5,$J$28),Class!$E$3:$E$104,0)))</f>
        <v>#N/A</v>
      </c>
      <c r="AQ21" s="52" t="e">
        <f>IF(Input!AQ12=TRUE,7398,INDEX(Class!$F$3:$F$104,MATCH(_xlfn.CONCAT(AQ9,AQ19,AQ5,$J$28),Class!$E$3:$E$104,0)))</f>
        <v>#N/A</v>
      </c>
      <c r="AR21" s="52" t="e">
        <f>IF(Input!AR12=TRUE,7398,INDEX(Class!$F$3:$F$104,MATCH(_xlfn.CONCAT(AR9,AR19,AR5,$J$28),Class!$E$3:$E$104,0)))</f>
        <v>#N/A</v>
      </c>
      <c r="AS21" s="52" t="e">
        <f>IF(Input!AS12=TRUE,7398,INDEX(Class!$F$3:$F$104,MATCH(_xlfn.CONCAT(AS9,AS19,AS5,$J$28),Class!$E$3:$E$104,0)))</f>
        <v>#N/A</v>
      </c>
      <c r="AT21" s="52" t="e">
        <f>IF(Input!AT12=TRUE,7398,INDEX(Class!$F$3:$F$104,MATCH(_xlfn.CONCAT(AT9,AT19,AT5,$J$28),Class!$E$3:$E$104,0)))</f>
        <v>#N/A</v>
      </c>
      <c r="AU21" s="52" t="e">
        <f>IF(Input!AU12=TRUE,7398,INDEX(Class!$F$3:$F$104,MATCH(_xlfn.CONCAT(AU9,AU19,AU5,$J$28),Class!$E$3:$E$104,0)))</f>
        <v>#N/A</v>
      </c>
      <c r="AV21" s="52" t="e">
        <f>IF(Input!AV12=TRUE,7398,INDEX(Class!$F$3:$F$104,MATCH(_xlfn.CONCAT(AV9,AV19,AV5,$J$28),Class!$E$3:$E$104,0)))</f>
        <v>#N/A</v>
      </c>
      <c r="AW21" s="52" t="e">
        <f>IF(Input!AW12=TRUE,7398,INDEX(Class!$F$3:$F$104,MATCH(_xlfn.CONCAT(AW9,AW19,AW5,$J$28),Class!$E$3:$E$104,0)))</f>
        <v>#N/A</v>
      </c>
      <c r="AX21" s="52" t="e">
        <f>IF(Input!AX12=TRUE,7398,INDEX(Class!$F$3:$F$104,MATCH(_xlfn.CONCAT(AX9,AX19,AX5,$J$28),Class!$E$3:$E$104,0)))</f>
        <v>#N/A</v>
      </c>
      <c r="AY21" s="52" t="e">
        <f>IF(Input!AY12=TRUE,7398,INDEX(Class!$F$3:$F$104,MATCH(_xlfn.CONCAT(AY9,AY19,AY5,$J$28),Class!$E$3:$E$104,0)))</f>
        <v>#N/A</v>
      </c>
      <c r="AZ21" s="52" t="e">
        <f>IF(Input!AZ12=TRUE,7398,INDEX(Class!$F$3:$F$104,MATCH(_xlfn.CONCAT(AZ9,AZ19,AZ5,$J$28),Class!$E$3:$E$104,0)))</f>
        <v>#N/A</v>
      </c>
      <c r="BA21" s="52" t="e">
        <f>IF(Input!BA12=TRUE,7398,INDEX(Class!$F$3:$F$104,MATCH(_xlfn.CONCAT(BA9,BA19,BA5,$J$28),Class!$E$3:$E$104,0)))</f>
        <v>#N/A</v>
      </c>
      <c r="BB21" s="52" t="e">
        <f>IF(Input!BB12=TRUE,7398,INDEX(Class!$F$3:$F$104,MATCH(_xlfn.CONCAT(BB9,BB19,BB5,$J$28),Class!$E$3:$E$104,0)))</f>
        <v>#N/A</v>
      </c>
      <c r="BC21" s="52" t="e">
        <f>IF(Input!BC12=TRUE,7398,INDEX(Class!$F$3:$F$104,MATCH(_xlfn.CONCAT(BC9,BC19,BC5,$J$28),Class!$E$3:$E$104,0)))</f>
        <v>#N/A</v>
      </c>
      <c r="BD21" s="52" t="e">
        <f>IF(Input!BD12=TRUE,7398,INDEX(Class!$F$3:$F$104,MATCH(_xlfn.CONCAT(BD9,BD19,BD5,$J$28),Class!$E$3:$E$104,0)))</f>
        <v>#N/A</v>
      </c>
      <c r="BE21" s="52" t="e">
        <f>IF(Input!BE12=TRUE,7398,INDEX(Class!$F$3:$F$104,MATCH(_xlfn.CONCAT(BE9,BE19,BE5,$J$28),Class!$E$3:$E$104,0)))</f>
        <v>#N/A</v>
      </c>
      <c r="BF21" s="52" t="e">
        <f>IF(Input!BF12=TRUE,7398,INDEX(Class!$F$3:$F$104,MATCH(_xlfn.CONCAT(BF9,BF19,BF5,$J$28),Class!$E$3:$E$104,0)))</f>
        <v>#N/A</v>
      </c>
      <c r="BG21" s="52" t="e">
        <f>IF(Input!BG12=TRUE,7398,INDEX(Class!$F$3:$F$104,MATCH(_xlfn.CONCAT(BG9,BG19,BG5,$J$28),Class!$E$3:$E$104,0)))</f>
        <v>#N/A</v>
      </c>
      <c r="BH21" s="52" t="e">
        <f>IF(Input!BH12=TRUE,7398,INDEX(Class!$F$3:$F$104,MATCH(_xlfn.CONCAT(BH9,BH19,BH5,$J$28),Class!$E$3:$E$104,0)))</f>
        <v>#N/A</v>
      </c>
      <c r="BI21" s="52" t="e">
        <f>IF(Input!BI12=TRUE,7398,INDEX(Class!$F$3:$F$104,MATCH(_xlfn.CONCAT(BI9,BI19,BI5,$J$28),Class!$E$3:$E$104,0)))</f>
        <v>#N/A</v>
      </c>
      <c r="BJ21" s="52" t="e">
        <f>IF(Input!BJ12=TRUE,7398,INDEX(Class!$F$3:$F$104,MATCH(_xlfn.CONCAT(BJ9,BJ19,BJ5,$J$28),Class!$E$3:$E$104,0)))</f>
        <v>#N/A</v>
      </c>
      <c r="BK21" s="52" t="e">
        <f>IF(Input!BK12=TRUE,7398,INDEX(Class!$F$3:$F$104,MATCH(_xlfn.CONCAT(BK9,BK19,BK5,$J$28),Class!$E$3:$E$104,0)))</f>
        <v>#N/A</v>
      </c>
      <c r="BL21" s="52" t="e">
        <f>IF(Input!BL12=TRUE,7398,INDEX(Class!$F$3:$F$104,MATCH(_xlfn.CONCAT(BL9,BL19,BL5,$J$28),Class!$E$3:$E$104,0)))</f>
        <v>#N/A</v>
      </c>
      <c r="BM21" s="52" t="e">
        <f>IF(Input!BM12=TRUE,7398,INDEX(Class!$F$3:$F$104,MATCH(_xlfn.CONCAT(BM9,BM19,BM5,$J$28),Class!$E$3:$E$104,0)))</f>
        <v>#N/A</v>
      </c>
      <c r="BN21" s="52" t="e">
        <f>IF(Input!BN12=TRUE,7398,INDEX(Class!$F$3:$F$104,MATCH(_xlfn.CONCAT(BN9,BN19,BN5,$J$28),Class!$E$3:$E$104,0)))</f>
        <v>#N/A</v>
      </c>
      <c r="BO21" s="52" t="e">
        <f>IF(Input!BO12=TRUE,7398,INDEX(Class!$F$3:$F$104,MATCH(_xlfn.CONCAT(BO9,BO19,BO5,$J$28),Class!$E$3:$E$104,0)))</f>
        <v>#N/A</v>
      </c>
      <c r="BP21" s="52" t="e">
        <f>IF(Input!BP12=TRUE,7398,INDEX(Class!$F$3:$F$104,MATCH(_xlfn.CONCAT(BP9,BP19,BP5,$J$28),Class!$E$3:$E$104,0)))</f>
        <v>#N/A</v>
      </c>
      <c r="BQ21" s="52" t="e">
        <f>IF(Input!BQ12=TRUE,7398,INDEX(Class!$F$3:$F$104,MATCH(_xlfn.CONCAT(BQ9,BQ19,BQ5,$J$28),Class!$E$3:$E$104,0)))</f>
        <v>#N/A</v>
      </c>
      <c r="BR21" s="52" t="e">
        <f>IF(Input!BR12=TRUE,7398,INDEX(Class!$F$3:$F$104,MATCH(_xlfn.CONCAT(BR9,BR19,BR5,$J$28),Class!$E$3:$E$104,0)))</f>
        <v>#N/A</v>
      </c>
      <c r="BS21" s="52" t="e">
        <f>IF(Input!BS12=TRUE,7398,INDEX(Class!$F$3:$F$104,MATCH(_xlfn.CONCAT(BS9,BS19,BS5,$J$28),Class!$E$3:$E$104,0)))</f>
        <v>#N/A</v>
      </c>
      <c r="BT21" s="52" t="e">
        <f>IF(Input!BT12=TRUE,7398,INDEX(Class!$F$3:$F$104,MATCH(_xlfn.CONCAT(BT9,BT19,BT5,$J$28),Class!$E$3:$E$104,0)))</f>
        <v>#N/A</v>
      </c>
      <c r="BU21" s="52" t="e">
        <f>IF(Input!BU12=TRUE,7398,INDEX(Class!$F$3:$F$104,MATCH(_xlfn.CONCAT(BU9,BU19,BU5,$J$28),Class!$E$3:$E$104,0)))</f>
        <v>#N/A</v>
      </c>
      <c r="BV21" s="52" t="e">
        <f>IF(Input!BV12=TRUE,7398,INDEX(Class!$F$3:$F$104,MATCH(_xlfn.CONCAT(BV9,BV19,BV5,$J$28),Class!$E$3:$E$104,0)))</f>
        <v>#N/A</v>
      </c>
      <c r="BW21" s="52" t="e">
        <f>IF(Input!BW12=TRUE,7398,INDEX(Class!$F$3:$F$104,MATCH(_xlfn.CONCAT(BW9,BW19,BW5,$J$28),Class!$E$3:$E$104,0)))</f>
        <v>#N/A</v>
      </c>
      <c r="BX21" s="52" t="e">
        <f>IF(Input!BX12=TRUE,7398,INDEX(Class!$F$3:$F$104,MATCH(_xlfn.CONCAT(BX9,BX19,BX5,$J$28),Class!$E$3:$E$104,0)))</f>
        <v>#N/A</v>
      </c>
      <c r="BY21" s="52" t="e">
        <f>IF(Input!BY12=TRUE,7398,INDEX(Class!$F$3:$F$104,MATCH(_xlfn.CONCAT(BY9,BY19,BY5,$J$28),Class!$E$3:$E$104,0)))</f>
        <v>#N/A</v>
      </c>
      <c r="BZ21" s="52" t="e">
        <f>IF(Input!BZ12=TRUE,7398,INDEX(Class!$F$3:$F$104,MATCH(_xlfn.CONCAT(BZ9,BZ19,BZ5,$J$28),Class!$E$3:$E$104,0)))</f>
        <v>#N/A</v>
      </c>
      <c r="CA21" s="52" t="e">
        <f>IF(Input!CA12=TRUE,7398,INDEX(Class!$F$3:$F$104,MATCH(_xlfn.CONCAT(CA9,CA19,CA5,$J$28),Class!$E$3:$E$104,0)))</f>
        <v>#N/A</v>
      </c>
      <c r="CB21" s="52" t="e">
        <f>IF(Input!CB12=TRUE,7398,INDEX(Class!$F$3:$F$104,MATCH(_xlfn.CONCAT(CB9,CB19,CB5,$J$28),Class!$E$3:$E$104,0)))</f>
        <v>#N/A</v>
      </c>
      <c r="CC21" s="52" t="e">
        <f>IF(Input!CC12=TRUE,7398,INDEX(Class!$F$3:$F$104,MATCH(_xlfn.CONCAT(CC9,CC19,CC5,$J$28),Class!$E$3:$E$104,0)))</f>
        <v>#N/A</v>
      </c>
      <c r="CD21" s="52" t="e">
        <f>IF(Input!CD12=TRUE,7398,INDEX(Class!$F$3:$F$104,MATCH(_xlfn.CONCAT(CD9,CD19,CD5,$J$28),Class!$E$3:$E$104,0)))</f>
        <v>#N/A</v>
      </c>
      <c r="CE21" s="52" t="e">
        <f>IF(Input!CE12=TRUE,7398,INDEX(Class!$F$3:$F$104,MATCH(_xlfn.CONCAT(CE9,CE19,CE5,$J$28),Class!$E$3:$E$104,0)))</f>
        <v>#N/A</v>
      </c>
      <c r="CF21" s="52" t="e">
        <f>IF(Input!CF12=TRUE,7398,INDEX(Class!$F$3:$F$104,MATCH(_xlfn.CONCAT(CF9,CF19,CF5,$J$28),Class!$E$3:$E$104,0)))</f>
        <v>#N/A</v>
      </c>
      <c r="CG21" s="52" t="e">
        <f>IF(Input!CG12=TRUE,7398,INDEX(Class!$F$3:$F$104,MATCH(_xlfn.CONCAT(CG9,CG19,CG5,$J$28),Class!$E$3:$E$104,0)))</f>
        <v>#N/A</v>
      </c>
      <c r="CH21" s="52" t="e">
        <f>IF(Input!CH12=TRUE,7398,INDEX(Class!$F$3:$F$104,MATCH(_xlfn.CONCAT(CH9,CH19,CH5,$J$28),Class!$E$3:$E$104,0)))</f>
        <v>#N/A</v>
      </c>
      <c r="CI21" s="52" t="e">
        <f>IF(Input!CI12=TRUE,7398,INDEX(Class!$F$3:$F$104,MATCH(_xlfn.CONCAT(CI9,CI19,CI5,$J$28),Class!$E$3:$E$104,0)))</f>
        <v>#N/A</v>
      </c>
      <c r="CJ21" s="52" t="e">
        <f>IF(Input!CJ12=TRUE,7398,INDEX(Class!$F$3:$F$104,MATCH(_xlfn.CONCAT(CJ9,CJ19,CJ5,$J$28),Class!$E$3:$E$104,0)))</f>
        <v>#N/A</v>
      </c>
      <c r="CK21" s="52" t="e">
        <f>IF(Input!CK12=TRUE,7398,INDEX(Class!$F$3:$F$104,MATCH(_xlfn.CONCAT(CK9,CK19,CK5,$J$28),Class!$E$3:$E$104,0)))</f>
        <v>#N/A</v>
      </c>
      <c r="CL21" s="52" t="e">
        <f>IF(Input!CL12=TRUE,7398,INDEX(Class!$F$3:$F$104,MATCH(_xlfn.CONCAT(CL9,CL19,CL5,$J$28),Class!$E$3:$E$104,0)))</f>
        <v>#N/A</v>
      </c>
      <c r="CM21" s="52" t="e">
        <f>IF(Input!CM12=TRUE,7398,INDEX(Class!$F$3:$F$104,MATCH(_xlfn.CONCAT(CM9,CM19,CM5,$J$28),Class!$E$3:$E$104,0)))</f>
        <v>#N/A</v>
      </c>
      <c r="CN21" s="52" t="e">
        <f>IF(Input!CN12=TRUE,7398,INDEX(Class!$F$3:$F$104,MATCH(_xlfn.CONCAT(CN9,CN19,CN5,$J$28),Class!$E$3:$E$104,0)))</f>
        <v>#N/A</v>
      </c>
      <c r="CO21" s="52" t="e">
        <f>IF(Input!CO12=TRUE,7398,INDEX(Class!$F$3:$F$104,MATCH(_xlfn.CONCAT(CO9,CO19,CO5,$J$28),Class!$E$3:$E$104,0)))</f>
        <v>#N/A</v>
      </c>
      <c r="CP21" s="52" t="e">
        <f>IF(Input!CP12=TRUE,7398,INDEX(Class!$F$3:$F$104,MATCH(_xlfn.CONCAT(CP9,CP19,CP5,$J$28),Class!$E$3:$E$104,0)))</f>
        <v>#N/A</v>
      </c>
      <c r="CQ21" s="52" t="e">
        <f>IF(Input!CQ12=TRUE,7398,INDEX(Class!$F$3:$F$104,MATCH(_xlfn.CONCAT(CQ9,CQ19,CQ5,$J$28),Class!$E$3:$E$104,0)))</f>
        <v>#N/A</v>
      </c>
      <c r="CR21" s="52" t="e">
        <f>IF(Input!CR12=TRUE,7398,INDEX(Class!$F$3:$F$104,MATCH(_xlfn.CONCAT(CR9,CR19,CR5,$J$28),Class!$E$3:$E$104,0)))</f>
        <v>#N/A</v>
      </c>
      <c r="CS21" s="52" t="e">
        <f>IF(Input!CS12=TRUE,7398,INDEX(Class!$F$3:$F$104,MATCH(_xlfn.CONCAT(CS9,CS19,CS5,$J$28),Class!$E$3:$E$104,0)))</f>
        <v>#N/A</v>
      </c>
      <c r="CT21" s="52" t="e">
        <f>IF(Input!CT12=TRUE,7398,INDEX(Class!$F$3:$F$104,MATCH(_xlfn.CONCAT(CT9,CT19,CT5,$J$28),Class!$E$3:$E$104,0)))</f>
        <v>#N/A</v>
      </c>
      <c r="CU21" s="52" t="e">
        <f>IF(Input!CU12=TRUE,7398,INDEX(Class!$F$3:$F$104,MATCH(_xlfn.CONCAT(CU9,CU19,CU5,$J$28),Class!$E$3:$E$104,0)))</f>
        <v>#N/A</v>
      </c>
      <c r="CV21" s="52" t="e">
        <f>IF(Input!CV12=TRUE,7398,INDEX(Class!$F$3:$F$104,MATCH(_xlfn.CONCAT(CV9,CV19,CV5,$J$28),Class!$E$3:$E$104,0)))</f>
        <v>#N/A</v>
      </c>
      <c r="CW21" s="52" t="e">
        <f>IF(Input!CW12=TRUE,7398,INDEX(Class!$F$3:$F$104,MATCH(_xlfn.CONCAT(CW9,CW19,CW5,$J$28),Class!$E$3:$E$104,0)))</f>
        <v>#N/A</v>
      </c>
      <c r="CX21" s="52" t="e">
        <f>IF(Input!CX12=TRUE,7398,INDEX(Class!$F$3:$F$104,MATCH(_xlfn.CONCAT(CX9,CX19,CX5,$J$28),Class!$E$3:$E$104,0)))</f>
        <v>#N/A</v>
      </c>
      <c r="CY21" s="52" t="e">
        <f>IF(Input!CY12=TRUE,7398,INDEX(Class!$F$3:$F$104,MATCH(_xlfn.CONCAT(CY9,CY19,CY5,$J$28),Class!$E$3:$E$104,0)))</f>
        <v>#N/A</v>
      </c>
      <c r="CZ21" s="52" t="e">
        <f>IF(Input!CZ12=TRUE,7398,INDEX(Class!$F$3:$F$104,MATCH(_xlfn.CONCAT(CZ9,CZ19,CZ5,$J$28),Class!$E$3:$E$104,0)))</f>
        <v>#N/A</v>
      </c>
      <c r="DA21" s="52" t="e">
        <f>IF(Input!DA12=TRUE,7398,INDEX(Class!$F$3:$F$104,MATCH(_xlfn.CONCAT(DA9,DA19,DA5,$J$28),Class!$E$3:$E$104,0)))</f>
        <v>#N/A</v>
      </c>
      <c r="DB21" s="52" t="e">
        <f>IF(Input!DB12=TRUE,7398,INDEX(Class!$F$3:$F$104,MATCH(_xlfn.CONCAT(DB9,DB19,DB5,$J$28),Class!$E$3:$E$104,0)))</f>
        <v>#N/A</v>
      </c>
      <c r="DC21" s="52" t="e">
        <f>IF(Input!DC12=TRUE,7398,INDEX(Class!$F$3:$F$104,MATCH(_xlfn.CONCAT(DC9,DC19,DC5,$J$28),Class!$E$3:$E$104,0)))</f>
        <v>#N/A</v>
      </c>
      <c r="DD21" s="52" t="e">
        <f>IF(Input!DD12=TRUE,7398,INDEX(Class!$F$3:$F$104,MATCH(_xlfn.CONCAT(DD9,DD19,DD5,$J$28),Class!$E$3:$E$104,0)))</f>
        <v>#N/A</v>
      </c>
      <c r="DE21" s="52" t="e">
        <f>IF(Input!DE12=TRUE,7398,INDEX(Class!$F$3:$F$104,MATCH(_xlfn.CONCAT(DE9,DE19,DE5,$J$28),Class!$E$3:$E$104,0)))</f>
        <v>#N/A</v>
      </c>
      <c r="DF21" s="52" t="e">
        <f>IF(Input!DF12=TRUE,7398,INDEX(Class!$F$3:$F$104,MATCH(_xlfn.CONCAT(DF9,DF19,DF5,$J$28),Class!$E$3:$E$104,0)))</f>
        <v>#N/A</v>
      </c>
      <c r="DG21" s="52" t="e">
        <f>IF(Input!DG12=TRUE,7398,INDEX(Class!$F$3:$F$104,MATCH(_xlfn.CONCAT(DG9,DG19,DG5,$J$28),Class!$E$3:$E$104,0)))</f>
        <v>#N/A</v>
      </c>
      <c r="DH21" s="52" t="e">
        <f>IF(Input!DH12=TRUE,7398,INDEX(Class!$F$3:$F$104,MATCH(_xlfn.CONCAT(DH9,DH19,DH5,$J$28),Class!$E$3:$E$104,0)))</f>
        <v>#N/A</v>
      </c>
      <c r="DI21" s="52" t="e">
        <f>IF(Input!DI12=TRUE,7398,INDEX(Class!$F$3:$F$104,MATCH(_xlfn.CONCAT(DI9,DI19,DI5,$J$28),Class!$E$3:$E$104,0)))</f>
        <v>#N/A</v>
      </c>
      <c r="DJ21" s="52" t="e">
        <f>IF(Input!DJ12=TRUE,7398,INDEX(Class!$F$3:$F$104,MATCH(_xlfn.CONCAT(DJ9,DJ19,DJ5,$J$28),Class!$E$3:$E$104,0)))</f>
        <v>#N/A</v>
      </c>
      <c r="DK21" s="52" t="e">
        <f>IF(Input!DK12=TRUE,7398,INDEX(Class!$F$3:$F$104,MATCH(_xlfn.CONCAT(DK9,DK19,DK5,$J$28),Class!$E$3:$E$104,0)))</f>
        <v>#N/A</v>
      </c>
      <c r="DL21" s="52" t="e">
        <f>IF(Input!DL12=TRUE,7398,INDEX(Class!$F$3:$F$104,MATCH(_xlfn.CONCAT(DL9,DL19,DL5,$J$28),Class!$E$3:$E$104,0)))</f>
        <v>#N/A</v>
      </c>
      <c r="DM21" s="52" t="e">
        <f>IF(Input!DM12=TRUE,7398,INDEX(Class!$F$3:$F$104,MATCH(_xlfn.CONCAT(DM9,DM19,DM5,$J$28),Class!$E$3:$E$104,0)))</f>
        <v>#N/A</v>
      </c>
      <c r="DN21" s="52" t="e">
        <f>IF(Input!DN12=TRUE,7398,INDEX(Class!$F$3:$F$104,MATCH(_xlfn.CONCAT(DN9,DN19,DN5,$J$28),Class!$E$3:$E$104,0)))</f>
        <v>#N/A</v>
      </c>
      <c r="DO21" s="52" t="e">
        <f>IF(Input!DO12=TRUE,7398,INDEX(Class!$F$3:$F$104,MATCH(_xlfn.CONCAT(DO9,DO19,DO5,$J$28),Class!$E$3:$E$104,0)))</f>
        <v>#N/A</v>
      </c>
      <c r="DP21" s="52" t="e">
        <f>IF(Input!DP12=TRUE,7398,INDEX(Class!$F$3:$F$104,MATCH(_xlfn.CONCAT(DP9,DP19,DP5,$J$28),Class!$E$3:$E$104,0)))</f>
        <v>#N/A</v>
      </c>
      <c r="DQ21" s="52" t="e">
        <f>IF(Input!DQ12=TRUE,7398,INDEX(Class!$F$3:$F$104,MATCH(_xlfn.CONCAT(DQ9,DQ19,DQ5,$J$28),Class!$E$3:$E$104,0)))</f>
        <v>#N/A</v>
      </c>
      <c r="DR21" s="52" t="e">
        <f>IF(Input!DR12=TRUE,7398,INDEX(Class!$F$3:$F$104,MATCH(_xlfn.CONCAT(DR9,DR19,DR5,$J$28),Class!$E$3:$E$104,0)))</f>
        <v>#N/A</v>
      </c>
      <c r="DS21" s="52" t="e">
        <f>IF(Input!DS12=TRUE,7398,INDEX(Class!$F$3:$F$104,MATCH(_xlfn.CONCAT(DS9,DS19,DS5,$J$28),Class!$E$3:$E$104,0)))</f>
        <v>#N/A</v>
      </c>
      <c r="DT21" s="52" t="e">
        <f>IF(Input!DT12=TRUE,7398,INDEX(Class!$F$3:$F$104,MATCH(_xlfn.CONCAT(DT9,DT19,DT5,$J$28),Class!$E$3:$E$104,0)))</f>
        <v>#N/A</v>
      </c>
      <c r="DU21" s="52" t="e">
        <f>IF(Input!DU12=TRUE,7398,INDEX(Class!$F$3:$F$104,MATCH(_xlfn.CONCAT(DU9,DU19,DU5,$J$28),Class!$E$3:$E$104,0)))</f>
        <v>#N/A</v>
      </c>
      <c r="DV21" s="52" t="e">
        <f>IF(Input!DV12=TRUE,7398,INDEX(Class!$F$3:$F$104,MATCH(_xlfn.CONCAT(DV9,DV19,DV5,$J$28),Class!$E$3:$E$104,0)))</f>
        <v>#N/A</v>
      </c>
      <c r="DW21" s="52" t="e">
        <f>IF(Input!DW12=TRUE,7398,INDEX(Class!$F$3:$F$104,MATCH(_xlfn.CONCAT(DW9,DW19,DW5,$J$28),Class!$E$3:$E$104,0)))</f>
        <v>#N/A</v>
      </c>
      <c r="DX21" s="52" t="e">
        <f>IF(Input!DX12=TRUE,7398,INDEX(Class!$F$3:$F$104,MATCH(_xlfn.CONCAT(DX9,DX19,DX5,$J$28),Class!$E$3:$E$104,0)))</f>
        <v>#N/A</v>
      </c>
      <c r="DY21" s="52" t="e">
        <f>IF(Input!DY12=TRUE,7398,INDEX(Class!$F$3:$F$104,MATCH(_xlfn.CONCAT(DY9,DY19,DY5,$J$28),Class!$E$3:$E$104,0)))</f>
        <v>#N/A</v>
      </c>
      <c r="DZ21" s="52" t="e">
        <f>IF(Input!DZ12=TRUE,7398,INDEX(Class!$F$3:$F$104,MATCH(_xlfn.CONCAT(DZ9,DZ19,DZ5,$J$28),Class!$E$3:$E$104,0)))</f>
        <v>#N/A</v>
      </c>
      <c r="EA21" s="52" t="e">
        <f>IF(Input!EA12=TRUE,7398,INDEX(Class!$F$3:$F$104,MATCH(_xlfn.CONCAT(EA9,EA19,EA5,$J$28),Class!$E$3:$E$104,0)))</f>
        <v>#N/A</v>
      </c>
      <c r="EB21" s="52" t="e">
        <f>IF(Input!EB12=TRUE,7398,INDEX(Class!$F$3:$F$104,MATCH(_xlfn.CONCAT(EB9,EB19,EB5,$J$28),Class!$E$3:$E$104,0)))</f>
        <v>#N/A</v>
      </c>
      <c r="EC21" s="52" t="e">
        <f>IF(Input!EC12=TRUE,7398,INDEX(Class!$F$3:$F$104,MATCH(_xlfn.CONCAT(EC9,EC19,EC5,$J$28),Class!$E$3:$E$104,0)))</f>
        <v>#N/A</v>
      </c>
      <c r="ED21" s="52" t="e">
        <f>IF(Input!ED12=TRUE,7398,INDEX(Class!$F$3:$F$104,MATCH(_xlfn.CONCAT(ED9,ED19,ED5,$J$28),Class!$E$3:$E$104,0)))</f>
        <v>#N/A</v>
      </c>
      <c r="EE21" s="52" t="e">
        <f>IF(Input!EE12=TRUE,7398,INDEX(Class!$F$3:$F$104,MATCH(_xlfn.CONCAT(EE9,EE19,EE5,$J$28),Class!$E$3:$E$104,0)))</f>
        <v>#N/A</v>
      </c>
      <c r="EF21" s="52" t="e">
        <f>IF(Input!EF12=TRUE,7398,INDEX(Class!$F$3:$F$104,MATCH(_xlfn.CONCAT(EF9,EF19,EF5,$J$28),Class!$E$3:$E$104,0)))</f>
        <v>#N/A</v>
      </c>
      <c r="EG21" s="52" t="e">
        <f>IF(Input!EG12=TRUE,7398,INDEX(Class!$F$3:$F$104,MATCH(_xlfn.CONCAT(EG9,EG19,EG5,$J$28),Class!$E$3:$E$104,0)))</f>
        <v>#N/A</v>
      </c>
      <c r="EH21" s="52" t="e">
        <f>IF(Input!EH12=TRUE,7398,INDEX(Class!$F$3:$F$104,MATCH(_xlfn.CONCAT(EH9,EH19,EH5,$J$28),Class!$E$3:$E$104,0)))</f>
        <v>#N/A</v>
      </c>
      <c r="EI21" s="52" t="e">
        <f>IF(Input!EI12=TRUE,7398,INDEX(Class!$F$3:$F$104,MATCH(_xlfn.CONCAT(EI9,EI19,EI5,$J$28),Class!$E$3:$E$104,0)))</f>
        <v>#N/A</v>
      </c>
      <c r="EJ21" s="52" t="e">
        <f>IF(Input!EJ12=TRUE,7398,INDEX(Class!$F$3:$F$104,MATCH(_xlfn.CONCAT(EJ9,EJ19,EJ5,$J$28),Class!$E$3:$E$104,0)))</f>
        <v>#N/A</v>
      </c>
      <c r="EK21" s="52" t="e">
        <f>IF(Input!EK12=TRUE,7398,INDEX(Class!$F$3:$F$104,MATCH(_xlfn.CONCAT(EK9,EK19,EK5,$J$28),Class!$E$3:$E$104,0)))</f>
        <v>#N/A</v>
      </c>
      <c r="EL21" s="52" t="e">
        <f>IF(Input!EL12=TRUE,7398,INDEX(Class!$F$3:$F$104,MATCH(_xlfn.CONCAT(EL9,EL19,EL5,$J$28),Class!$E$3:$E$104,0)))</f>
        <v>#N/A</v>
      </c>
      <c r="EM21" s="52" t="e">
        <f>IF(Input!EM12=TRUE,7398,INDEX(Class!$F$3:$F$104,MATCH(_xlfn.CONCAT(EM9,EM19,EM5,$J$28),Class!$E$3:$E$104,0)))</f>
        <v>#N/A</v>
      </c>
      <c r="EN21" s="52" t="e">
        <f>IF(Input!EN12=TRUE,7398,INDEX(Class!$F$3:$F$104,MATCH(_xlfn.CONCAT(EN9,EN19,EN5,$J$28),Class!$E$3:$E$104,0)))</f>
        <v>#N/A</v>
      </c>
      <c r="EO21" s="52" t="e">
        <f>IF(Input!EO12=TRUE,7398,INDEX(Class!$F$3:$F$104,MATCH(_xlfn.CONCAT(EO9,EO19,EO5,$J$28),Class!$E$3:$E$104,0)))</f>
        <v>#N/A</v>
      </c>
      <c r="EP21" s="52" t="e">
        <f>IF(Input!EP12=TRUE,7398,INDEX(Class!$F$3:$F$104,MATCH(_xlfn.CONCAT(EP9,EP19,EP5,$J$28),Class!$E$3:$E$104,0)))</f>
        <v>#N/A</v>
      </c>
      <c r="EQ21" s="52" t="e">
        <f>IF(Input!EQ12=TRUE,7398,INDEX(Class!$F$3:$F$104,MATCH(_xlfn.CONCAT(EQ9,EQ19,EQ5,$J$28),Class!$E$3:$E$104,0)))</f>
        <v>#N/A</v>
      </c>
      <c r="ER21" s="52" t="e">
        <f>IF(Input!ER12=TRUE,7398,INDEX(Class!$F$3:$F$104,MATCH(_xlfn.CONCAT(ER9,ER19,ER5,$J$28),Class!$E$3:$E$104,0)))</f>
        <v>#N/A</v>
      </c>
      <c r="ES21" s="52" t="e">
        <f>IF(Input!ES12=TRUE,7398,INDEX(Class!$F$3:$F$104,MATCH(_xlfn.CONCAT(ES9,ES19,ES5,$J$28),Class!$E$3:$E$104,0)))</f>
        <v>#N/A</v>
      </c>
      <c r="ET21" s="52" t="e">
        <f>IF(Input!ET12=TRUE,7398,INDEX(Class!$F$3:$F$104,MATCH(_xlfn.CONCAT(ET9,ET19,ET5,$J$28),Class!$E$3:$E$104,0)))</f>
        <v>#N/A</v>
      </c>
      <c r="EU21" s="52" t="e">
        <f>IF(Input!EU12=TRUE,7398,INDEX(Class!$F$3:$F$104,MATCH(_xlfn.CONCAT(EU9,EU19,EU5,$J$28),Class!$E$3:$E$104,0)))</f>
        <v>#N/A</v>
      </c>
      <c r="EV21" s="52" t="e">
        <f>IF(Input!EV12=TRUE,7398,INDEX(Class!$F$3:$F$104,MATCH(_xlfn.CONCAT(EV9,EV19,EV5,$J$28),Class!$E$3:$E$104,0)))</f>
        <v>#N/A</v>
      </c>
      <c r="EW21" s="52" t="e">
        <f>IF(Input!EW12=TRUE,7398,INDEX(Class!$F$3:$F$104,MATCH(_xlfn.CONCAT(EW9,EW19,EW5,$J$28),Class!$E$3:$E$104,0)))</f>
        <v>#N/A</v>
      </c>
      <c r="EX21" s="52" t="e">
        <f>IF(Input!EX12=TRUE,7398,INDEX(Class!$F$3:$F$104,MATCH(_xlfn.CONCAT(EX9,EX19,EX5,$J$28),Class!$E$3:$E$104,0)))</f>
        <v>#N/A</v>
      </c>
      <c r="EY21" s="52" t="e">
        <f>IF(Input!EY12=TRUE,7398,INDEX(Class!$F$3:$F$104,MATCH(_xlfn.CONCAT(EY9,EY19,EY5,$J$28),Class!$E$3:$E$104,0)))</f>
        <v>#N/A</v>
      </c>
      <c r="EZ21" s="52" t="e">
        <f>IF(Input!EZ12=TRUE,7398,INDEX(Class!$F$3:$F$104,MATCH(_xlfn.CONCAT(EZ9,EZ19,EZ5,$J$28),Class!$E$3:$E$104,0)))</f>
        <v>#N/A</v>
      </c>
      <c r="FA21" s="52" t="e">
        <f>IF(Input!FA12=TRUE,7398,INDEX(Class!$F$3:$F$104,MATCH(_xlfn.CONCAT(FA9,FA19,FA5,$J$28),Class!$E$3:$E$104,0)))</f>
        <v>#N/A</v>
      </c>
      <c r="FB21" s="52" t="e">
        <f>IF(Input!FB12=TRUE,7398,INDEX(Class!$F$3:$F$104,MATCH(_xlfn.CONCAT(FB9,FB19,FB5,$J$28),Class!$E$3:$E$104,0)))</f>
        <v>#N/A</v>
      </c>
      <c r="FC21" s="52" t="e">
        <f>IF(Input!FC12=TRUE,7398,INDEX(Class!$F$3:$F$104,MATCH(_xlfn.CONCAT(FC9,FC19,FC5,$J$28),Class!$E$3:$E$104,0)))</f>
        <v>#N/A</v>
      </c>
      <c r="FD21" s="52" t="e">
        <f>IF(Input!FD12=TRUE,7398,INDEX(Class!$F$3:$F$104,MATCH(_xlfn.CONCAT(FD9,FD19,FD5,$J$28),Class!$E$3:$E$104,0)))</f>
        <v>#N/A</v>
      </c>
      <c r="FE21" s="52" t="e">
        <f>IF(Input!FE12=TRUE,7398,INDEX(Class!$F$3:$F$104,MATCH(_xlfn.CONCAT(FE9,FE19,FE5,$J$28),Class!$E$3:$E$104,0)))</f>
        <v>#N/A</v>
      </c>
      <c r="FF21" s="52" t="e">
        <f>IF(Input!FF12=TRUE,7398,INDEX(Class!$F$3:$F$104,MATCH(_xlfn.CONCAT(FF9,FF19,FF5,$J$28),Class!$E$3:$E$104,0)))</f>
        <v>#N/A</v>
      </c>
      <c r="FG21" s="52" t="e">
        <f>IF(Input!FG12=TRUE,7398,INDEX(Class!$F$3:$F$104,MATCH(_xlfn.CONCAT(FG9,FG19,FG5,$J$28),Class!$E$3:$E$104,0)))</f>
        <v>#N/A</v>
      </c>
      <c r="FH21" s="52" t="e">
        <f>IF(Input!FH12=TRUE,7398,INDEX(Class!$F$3:$F$104,MATCH(_xlfn.CONCAT(FH9,FH19,FH5,$J$28),Class!$E$3:$E$104,0)))</f>
        <v>#N/A</v>
      </c>
      <c r="FI21" s="52" t="e">
        <f>IF(Input!FI12=TRUE,7398,INDEX(Class!$F$3:$F$104,MATCH(_xlfn.CONCAT(FI9,FI19,FI5,$J$28),Class!$E$3:$E$104,0)))</f>
        <v>#N/A</v>
      </c>
      <c r="FJ21" s="52" t="e">
        <f>IF(Input!FJ12=TRUE,7398,INDEX(Class!$F$3:$F$104,MATCH(_xlfn.CONCAT(FJ9,FJ19,FJ5,$J$28),Class!$E$3:$E$104,0)))</f>
        <v>#N/A</v>
      </c>
      <c r="FK21" s="52" t="e">
        <f>IF(Input!FK12=TRUE,7398,INDEX(Class!$F$3:$F$104,MATCH(_xlfn.CONCAT(FK9,FK19,FK5,$J$28),Class!$E$3:$E$104,0)))</f>
        <v>#N/A</v>
      </c>
      <c r="FL21" s="52" t="e">
        <f>IF(Input!FL12=TRUE,7398,INDEX(Class!$F$3:$F$104,MATCH(_xlfn.CONCAT(FL9,FL19,FL5,$J$28),Class!$E$3:$E$104,0)))</f>
        <v>#N/A</v>
      </c>
      <c r="FM21" s="52" t="e">
        <f>IF(Input!FM12=TRUE,7398,INDEX(Class!$F$3:$F$104,MATCH(_xlfn.CONCAT(FM9,FM19,FM5,$J$28),Class!$E$3:$E$104,0)))</f>
        <v>#N/A</v>
      </c>
      <c r="FN21" s="52" t="e">
        <f>IF(Input!FN12=TRUE,7398,INDEX(Class!$F$3:$F$104,MATCH(_xlfn.CONCAT(FN9,FN19,FN5,$J$28),Class!$E$3:$E$104,0)))</f>
        <v>#N/A</v>
      </c>
      <c r="FO21" s="52" t="e">
        <f>IF(Input!FO12=TRUE,7398,INDEX(Class!$F$3:$F$104,MATCH(_xlfn.CONCAT(FO9,FO19,FO5,$J$28),Class!$E$3:$E$104,0)))</f>
        <v>#N/A</v>
      </c>
      <c r="FP21" s="52" t="e">
        <f>IF(Input!FP12=TRUE,7398,INDEX(Class!$F$3:$F$104,MATCH(_xlfn.CONCAT(FP9,FP19,FP5,$J$28),Class!$E$3:$E$104,0)))</f>
        <v>#N/A</v>
      </c>
      <c r="FQ21" s="52" t="e">
        <f>IF(Input!FQ12=TRUE,7398,INDEX(Class!$F$3:$F$104,MATCH(_xlfn.CONCAT(FQ9,FQ19,FQ5,$J$28),Class!$E$3:$E$104,0)))</f>
        <v>#N/A</v>
      </c>
      <c r="FR21" s="52" t="e">
        <f>IF(Input!FR12=TRUE,7398,INDEX(Class!$F$3:$F$104,MATCH(_xlfn.CONCAT(FR9,FR19,FR5,$J$28),Class!$E$3:$E$104,0)))</f>
        <v>#N/A</v>
      </c>
      <c r="FS21" s="52" t="e">
        <f>IF(Input!FS12=TRUE,7398,INDEX(Class!$F$3:$F$104,MATCH(_xlfn.CONCAT(FS9,FS19,FS5,$J$28),Class!$E$3:$E$104,0)))</f>
        <v>#N/A</v>
      </c>
      <c r="FT21" s="52" t="e">
        <f>IF(Input!FT12=TRUE,7398,INDEX(Class!$F$3:$F$104,MATCH(_xlfn.CONCAT(FT9,FT19,FT5,$J$28),Class!$E$3:$E$104,0)))</f>
        <v>#N/A</v>
      </c>
      <c r="FU21" s="52" t="e">
        <f>IF(Input!FU12=TRUE,7398,INDEX(Class!$F$3:$F$104,MATCH(_xlfn.CONCAT(FU9,FU19,FU5,$J$28),Class!$E$3:$E$104,0)))</f>
        <v>#N/A</v>
      </c>
      <c r="FV21" s="52" t="e">
        <f>IF(Input!FV12=TRUE,7398,INDEX(Class!$F$3:$F$104,MATCH(_xlfn.CONCAT(FV9,FV19,FV5,$J$28),Class!$E$3:$E$104,0)))</f>
        <v>#N/A</v>
      </c>
      <c r="FW21" s="52" t="e">
        <f>IF(Input!FW12=TRUE,7398,INDEX(Class!$F$3:$F$104,MATCH(_xlfn.CONCAT(FW9,FW19,FW5,$J$28),Class!$E$3:$E$104,0)))</f>
        <v>#N/A</v>
      </c>
      <c r="FX21" s="52" t="e">
        <f>IF(Input!FX12=TRUE,7398,INDEX(Class!$F$3:$F$104,MATCH(_xlfn.CONCAT(FX9,FX19,FX5,$J$28),Class!$E$3:$E$104,0)))</f>
        <v>#N/A</v>
      </c>
      <c r="FY21" s="52" t="e">
        <f>IF(Input!FY12=TRUE,7398,INDEX(Class!$F$3:$F$104,MATCH(_xlfn.CONCAT(FY9,FY19,FY5,$J$28),Class!$E$3:$E$104,0)))</f>
        <v>#N/A</v>
      </c>
      <c r="FZ21" s="52" t="e">
        <f>IF(Input!FZ12=TRUE,7398,INDEX(Class!$F$3:$F$104,MATCH(_xlfn.CONCAT(FZ9,FZ19,FZ5,$J$28),Class!$E$3:$E$104,0)))</f>
        <v>#N/A</v>
      </c>
      <c r="GA21" s="52" t="e">
        <f>IF(Input!GA12=TRUE,7398,INDEX(Class!$F$3:$F$104,MATCH(_xlfn.CONCAT(GA9,GA19,GA5,$J$28),Class!$E$3:$E$104,0)))</f>
        <v>#N/A</v>
      </c>
      <c r="GB21" s="52" t="e">
        <f>IF(Input!GB12=TRUE,7398,INDEX(Class!$F$3:$F$104,MATCH(_xlfn.CONCAT(GB9,GB19,GB5,$J$28),Class!$E$3:$E$104,0)))</f>
        <v>#N/A</v>
      </c>
      <c r="GC21" s="52" t="e">
        <f>IF(Input!GC12=TRUE,7398,INDEX(Class!$F$3:$F$104,MATCH(_xlfn.CONCAT(GC9,GC19,GC5,$J$28),Class!$E$3:$E$104,0)))</f>
        <v>#N/A</v>
      </c>
      <c r="GD21" s="52" t="e">
        <f>IF(Input!GD12=TRUE,7398,INDEX(Class!$F$3:$F$104,MATCH(_xlfn.CONCAT(GD9,GD19,GD5,$J$28),Class!$E$3:$E$104,0)))</f>
        <v>#N/A</v>
      </c>
      <c r="GE21" s="52" t="e">
        <f>IF(Input!GE12=TRUE,7398,INDEX(Class!$F$3:$F$104,MATCH(_xlfn.CONCAT(GE9,GE19,GE5,$J$28),Class!$E$3:$E$104,0)))</f>
        <v>#N/A</v>
      </c>
      <c r="GF21" s="52" t="e">
        <f>IF(Input!GF12=TRUE,7398,INDEX(Class!$F$3:$F$104,MATCH(_xlfn.CONCAT(GF9,GF19,GF5,$J$28),Class!$E$3:$E$104,0)))</f>
        <v>#N/A</v>
      </c>
      <c r="GG21" s="52" t="e">
        <f>IF(Input!GG12=TRUE,7398,INDEX(Class!$F$3:$F$104,MATCH(_xlfn.CONCAT(GG9,GG19,GG5,$J$28),Class!$E$3:$E$104,0)))</f>
        <v>#N/A</v>
      </c>
      <c r="GH21" s="52" t="e">
        <f>IF(Input!GH12=TRUE,7398,INDEX(Class!$F$3:$F$104,MATCH(_xlfn.CONCAT(GH9,GH19,GH5,$J$28),Class!$E$3:$E$104,0)))</f>
        <v>#N/A</v>
      </c>
      <c r="GI21" s="52" t="e">
        <f>IF(Input!GI12=TRUE,7398,INDEX(Class!$F$3:$F$104,MATCH(_xlfn.CONCAT(GI9,GI19,GI5,$J$28),Class!$E$3:$E$104,0)))</f>
        <v>#N/A</v>
      </c>
      <c r="GJ21" s="52" t="e">
        <f>IF(Input!GJ12=TRUE,7398,INDEX(Class!$F$3:$F$104,MATCH(_xlfn.CONCAT(GJ9,GJ19,GJ5,$J$28),Class!$E$3:$E$104,0)))</f>
        <v>#N/A</v>
      </c>
      <c r="GK21" s="52" t="e">
        <f>IF(Input!GK12=TRUE,7398,INDEX(Class!$F$3:$F$104,MATCH(_xlfn.CONCAT(GK9,GK19,GK5,$J$28),Class!$E$3:$E$104,0)))</f>
        <v>#N/A</v>
      </c>
      <c r="GL21" s="52" t="e">
        <f>IF(Input!GL12=TRUE,7398,INDEX(Class!$F$3:$F$104,MATCH(_xlfn.CONCAT(GL9,GL19,GL5,$J$28),Class!$E$3:$E$104,0)))</f>
        <v>#N/A</v>
      </c>
      <c r="GM21" s="52" t="e">
        <f>IF(Input!GM12=TRUE,7398,INDEX(Class!$F$3:$F$104,MATCH(_xlfn.CONCAT(GM9,GM19,GM5,$J$28),Class!$E$3:$E$104,0)))</f>
        <v>#N/A</v>
      </c>
      <c r="GN21" s="52" t="e">
        <f>IF(Input!GN12=TRUE,7398,INDEX(Class!$F$3:$F$104,MATCH(_xlfn.CONCAT(GN9,GN19,GN5,$J$28),Class!$E$3:$E$104,0)))</f>
        <v>#N/A</v>
      </c>
      <c r="GO21" s="52" t="e">
        <f>IF(Input!GO12=TRUE,7398,INDEX(Class!$F$3:$F$104,MATCH(_xlfn.CONCAT(GO9,GO19,GO5,$J$28),Class!$E$3:$E$104,0)))</f>
        <v>#N/A</v>
      </c>
      <c r="GP21" s="52" t="e">
        <f>IF(Input!GP12=TRUE,7398,INDEX(Class!$F$3:$F$104,MATCH(_xlfn.CONCAT(GP9,GP19,GP5,$J$28),Class!$E$3:$E$104,0)))</f>
        <v>#N/A</v>
      </c>
      <c r="GQ21" s="52" t="e">
        <f>IF(Input!GQ12=TRUE,7398,INDEX(Class!$F$3:$F$104,MATCH(_xlfn.CONCAT(GQ9,GQ19,GQ5,$J$28),Class!$E$3:$E$104,0)))</f>
        <v>#N/A</v>
      </c>
      <c r="GR21" s="52" t="e">
        <f>IF(Input!GR12=TRUE,7398,INDEX(Class!$F$3:$F$104,MATCH(_xlfn.CONCAT(GR9,GR19,GR5,$J$28),Class!$E$3:$E$104,0)))</f>
        <v>#N/A</v>
      </c>
      <c r="GS21" s="52" t="e">
        <f>IF(Input!GS12=TRUE,7398,INDEX(Class!$F$3:$F$104,MATCH(_xlfn.CONCAT(GS9,GS19,GS5,$J$28),Class!$E$3:$E$104,0)))</f>
        <v>#N/A</v>
      </c>
      <c r="GT21" s="52" t="e">
        <f>IF(Input!GT12=TRUE,7398,INDEX(Class!$F$3:$F$104,MATCH(_xlfn.CONCAT(GT9,GT19,GT5,$J$28),Class!$E$3:$E$104,0)))</f>
        <v>#N/A</v>
      </c>
    </row>
    <row r="22" spans="1:202">
      <c r="A22" s="437" t="s">
        <v>900</v>
      </c>
      <c r="B22" s="437"/>
      <c r="C22" s="53" t="e">
        <f>IF(OR(C6=TRUE,Input!C12=TRUE),"",CHOOSE(MATCH(TRUE, Input!C40:C47, 0),INDEX(Class!$N$3:$N$11,MATCH(TRUE, Input!C48:C56, 0)),INDEX(Class!$N$12:$N$17,MATCH(TRUE, Input!C57:C62, 0)),INDEX(Class!$N$18:$N$22,MATCH(TRUE, Input!C63:C67, 0)),INDEX(Class!$N$23:$N$27,MATCH(TRUE, Input!C68:C72, 0)),INDEX(Class!$N$28:$N$30,MATCH(TRUE, Input!C73:C75, 0)),INDEX(Class!$N$31:$N$35,MATCH(TRUE, Input!C76:C80, 0)),INDEX(Class!$N$36:$N$41,MATCH(TRUE, Input!C81:C86, 0)),INDEX(Class!$N$42:$N$43,MATCH(TRUE, Input!C87:C88, 0))))</f>
        <v>#N/A</v>
      </c>
      <c r="D22" s="53" t="e">
        <f>IF(OR(D6=TRUE,Input!D12=TRUE),"",CHOOSE(MATCH(TRUE, Input!D40:D47, 0),INDEX(Class!$N$3:$N$11,MATCH(TRUE, Input!D48:D56, 0)),INDEX(Class!$N$12:$N$17,MATCH(TRUE, Input!D57:D62, 0)),INDEX(Class!$N$18:$N$22,MATCH(TRUE, Input!D63:D67, 0)),INDEX(Class!$N$23:$N$27,MATCH(TRUE, Input!D68:D72, 0)),INDEX(Class!$N$28:$N$30,MATCH(TRUE, Input!D73:D75, 0)),INDEX(Class!$N$31:$N$35,MATCH(TRUE, Input!D76:D80, 0)),INDEX(Class!$N$36:$N$41,MATCH(TRUE, Input!D81:D86, 0)),INDEX(Class!$N$42:$N$43,MATCH(TRUE, Input!D87:D88, 0))))</f>
        <v>#N/A</v>
      </c>
      <c r="E22" s="53" t="e">
        <f>IF(OR(E6=TRUE,Input!E12=TRUE),"",CHOOSE(MATCH(TRUE, Input!E40:E47, 0),INDEX(Class!$N$3:$N$11,MATCH(TRUE, Input!E48:E56, 0)),INDEX(Class!$N$12:$N$17,MATCH(TRUE, Input!E57:E62, 0)),INDEX(Class!$N$18:$N$22,MATCH(TRUE, Input!E63:E67, 0)),INDEX(Class!$N$23:$N$27,MATCH(TRUE, Input!E68:E72, 0)),INDEX(Class!$N$28:$N$30,MATCH(TRUE, Input!E73:E75, 0)),INDEX(Class!$N$31:$N$35,MATCH(TRUE, Input!E76:E80, 0)),INDEX(Class!$N$36:$N$41,MATCH(TRUE, Input!E81:E86, 0)),INDEX(Class!$N$42:$N$43,MATCH(TRUE, Input!E87:E88, 0))))</f>
        <v>#N/A</v>
      </c>
      <c r="F22" s="53" t="e">
        <f>IF(OR(F6=TRUE,Input!F12=TRUE),"",CHOOSE(MATCH(TRUE, Input!F40:F47, 0),INDEX(Class!$N$3:$N$11,MATCH(TRUE, Input!F48:F56, 0)),INDEX(Class!$N$12:$N$17,MATCH(TRUE, Input!F57:F62, 0)),INDEX(Class!$N$18:$N$22,MATCH(TRUE, Input!F63:F67, 0)),INDEX(Class!$N$23:$N$27,MATCH(TRUE, Input!F68:F72, 0)),INDEX(Class!$N$28:$N$30,MATCH(TRUE, Input!F73:F75, 0)),INDEX(Class!$N$31:$N$35,MATCH(TRUE, Input!F76:F80, 0)),INDEX(Class!$N$36:$N$41,MATCH(TRUE, Input!F81:F86, 0)),INDEX(Class!$N$42:$N$43,MATCH(TRUE, Input!F87:F88, 0))))</f>
        <v>#N/A</v>
      </c>
      <c r="G22" s="53" t="e">
        <f>IF(OR(G6=TRUE,Input!G12=TRUE),"",CHOOSE(MATCH(TRUE, Input!G40:G47, 0),INDEX(Class!$N$3:$N$11,MATCH(TRUE, Input!G48:G56, 0)),INDEX(Class!$N$12:$N$17,MATCH(TRUE, Input!G57:G62, 0)),INDEX(Class!$N$18:$N$22,MATCH(TRUE, Input!G63:G67, 0)),INDEX(Class!$N$23:$N$27,MATCH(TRUE, Input!G68:G72, 0)),INDEX(Class!$N$28:$N$30,MATCH(TRUE, Input!G73:G75, 0)),INDEX(Class!$N$31:$N$35,MATCH(TRUE, Input!G76:G80, 0)),INDEX(Class!$N$36:$N$41,MATCH(TRUE, Input!G81:G86, 0)),INDEX(Class!$N$42:$N$43,MATCH(TRUE, Input!G87:G88, 0))))</f>
        <v>#N/A</v>
      </c>
      <c r="H22" s="53" t="e">
        <f>IF(OR(H6=TRUE,Input!H12=TRUE),"",CHOOSE(MATCH(TRUE, Input!H40:H47, 0),INDEX(Class!$N$3:$N$11,MATCH(TRUE, Input!H48:H56, 0)),INDEX(Class!$N$12:$N$17,MATCH(TRUE, Input!H57:H62, 0)),INDEX(Class!$N$18:$N$22,MATCH(TRUE, Input!H63:H67, 0)),INDEX(Class!$N$23:$N$27,MATCH(TRUE, Input!H68:H72, 0)),INDEX(Class!$N$28:$N$30,MATCH(TRUE, Input!H73:H75, 0)),INDEX(Class!$N$31:$N$35,MATCH(TRUE, Input!H76:H80, 0)),INDEX(Class!$N$36:$N$41,MATCH(TRUE, Input!H81:H86, 0)),INDEX(Class!$N$42:$N$43,MATCH(TRUE, Input!H87:H88, 0))))</f>
        <v>#N/A</v>
      </c>
      <c r="I22" s="53" t="e">
        <f>IF(OR(I6=TRUE,Input!I12=TRUE),"",CHOOSE(MATCH(TRUE, Input!I40:I47, 0),INDEX(Class!$N$3:$N$11,MATCH(TRUE, Input!I48:I56, 0)),INDEX(Class!$N$12:$N$17,MATCH(TRUE, Input!I57:I62, 0)),INDEX(Class!$N$18:$N$22,MATCH(TRUE, Input!I63:I67, 0)),INDEX(Class!$N$23:$N$27,MATCH(TRUE, Input!I68:I72, 0)),INDEX(Class!$N$28:$N$30,MATCH(TRUE, Input!I73:I75, 0)),INDEX(Class!$N$31:$N$35,MATCH(TRUE, Input!I76:I80, 0)),INDEX(Class!$N$36:$N$41,MATCH(TRUE, Input!I81:I86, 0)),INDEX(Class!$N$42:$N$43,MATCH(TRUE, Input!I87:I88, 0))))</f>
        <v>#N/A</v>
      </c>
      <c r="J22" s="53" t="e">
        <f>IF(OR(J6=TRUE,Input!J12=TRUE),"",CHOOSE(MATCH(TRUE, Input!J40:J47, 0),INDEX(Class!$N$3:$N$11,MATCH(TRUE, Input!J48:J56, 0)),INDEX(Class!$N$12:$N$17,MATCH(TRUE, Input!J57:J62, 0)),INDEX(Class!$N$18:$N$22,MATCH(TRUE, Input!J63:J67, 0)),INDEX(Class!$N$23:$N$27,MATCH(TRUE, Input!J68:J72, 0)),INDEX(Class!$N$28:$N$30,MATCH(TRUE, Input!J73:J75, 0)),INDEX(Class!$N$31:$N$35,MATCH(TRUE, Input!J76:J80, 0)),INDEX(Class!$N$36:$N$41,MATCH(TRUE, Input!J81:J86, 0)),INDEX(Class!$N$42:$N$43,MATCH(TRUE, Input!J87:J88, 0))))</f>
        <v>#N/A</v>
      </c>
      <c r="K22" s="53" t="e">
        <f>IF(OR(K6=TRUE,Input!K12=TRUE),"",CHOOSE(MATCH(TRUE, Input!K40:K47, 0),INDEX(Class!$N$3:$N$11,MATCH(TRUE, Input!K48:K56, 0)),INDEX(Class!$N$12:$N$17,MATCH(TRUE, Input!K57:K62, 0)),INDEX(Class!$N$18:$N$22,MATCH(TRUE, Input!K63:K67, 0)),INDEX(Class!$N$23:$N$27,MATCH(TRUE, Input!K68:K72, 0)),INDEX(Class!$N$28:$N$30,MATCH(TRUE, Input!K73:K75, 0)),INDEX(Class!$N$31:$N$35,MATCH(TRUE, Input!K76:K80, 0)),INDEX(Class!$N$36:$N$41,MATCH(TRUE, Input!K81:K86, 0)),INDEX(Class!$N$42:$N$43,MATCH(TRUE, Input!K87:K88, 0))))</f>
        <v>#N/A</v>
      </c>
      <c r="L22" s="53" t="e">
        <f>IF(OR(L6=TRUE,Input!L12=TRUE),"",CHOOSE(MATCH(TRUE, Input!L40:L47, 0),INDEX(Class!$N$3:$N$11,MATCH(TRUE, Input!L48:L56, 0)),INDEX(Class!$N$12:$N$17,MATCH(TRUE, Input!L57:L62, 0)),INDEX(Class!$N$18:$N$22,MATCH(TRUE, Input!L63:L67, 0)),INDEX(Class!$N$23:$N$27,MATCH(TRUE, Input!L68:L72, 0)),INDEX(Class!$N$28:$N$30,MATCH(TRUE, Input!L73:L75, 0)),INDEX(Class!$N$31:$N$35,MATCH(TRUE, Input!L76:L80, 0)),INDEX(Class!$N$36:$N$41,MATCH(TRUE, Input!L81:L86, 0)),INDEX(Class!$N$42:$N$43,MATCH(TRUE, Input!L87:L88, 0))))</f>
        <v>#N/A</v>
      </c>
      <c r="M22" s="53" t="e">
        <f>IF(OR(M6=TRUE,Input!M12=TRUE),"",CHOOSE(MATCH(TRUE, Input!M40:M47, 0),INDEX(Class!$N$3:$N$11,MATCH(TRUE, Input!M48:M56, 0)),INDEX(Class!$N$12:$N$17,MATCH(TRUE, Input!M57:M62, 0)),INDEX(Class!$N$18:$N$22,MATCH(TRUE, Input!M63:M67, 0)),INDEX(Class!$N$23:$N$27,MATCH(TRUE, Input!M68:M72, 0)),INDEX(Class!$N$28:$N$30,MATCH(TRUE, Input!M73:M75, 0)),INDEX(Class!$N$31:$N$35,MATCH(TRUE, Input!M76:M80, 0)),INDEX(Class!$N$36:$N$41,MATCH(TRUE, Input!M81:M86, 0)),INDEX(Class!$N$42:$N$43,MATCH(TRUE, Input!M87:M88, 0))))</f>
        <v>#N/A</v>
      </c>
      <c r="N22" s="53" t="e">
        <f>IF(OR(N6=TRUE,Input!N12=TRUE),"",CHOOSE(MATCH(TRUE, Input!N40:N47, 0),INDEX(Class!$N$3:$N$11,MATCH(TRUE, Input!N48:N56, 0)),INDEX(Class!$N$12:$N$17,MATCH(TRUE, Input!N57:N62, 0)),INDEX(Class!$N$18:$N$22,MATCH(TRUE, Input!N63:N67, 0)),INDEX(Class!$N$23:$N$27,MATCH(TRUE, Input!N68:N72, 0)),INDEX(Class!$N$28:$N$30,MATCH(TRUE, Input!N73:N75, 0)),INDEX(Class!$N$31:$N$35,MATCH(TRUE, Input!N76:N80, 0)),INDEX(Class!$N$36:$N$41,MATCH(TRUE, Input!N81:N86, 0)),INDEX(Class!$N$42:$N$43,MATCH(TRUE, Input!N87:N88, 0))))</f>
        <v>#N/A</v>
      </c>
      <c r="O22" s="53" t="e">
        <f>IF(OR(O6=TRUE,Input!O12=TRUE),"",CHOOSE(MATCH(TRUE, Input!O40:O47, 0),INDEX(Class!$N$3:$N$11,MATCH(TRUE, Input!O48:O56, 0)),INDEX(Class!$N$12:$N$17,MATCH(TRUE, Input!O57:O62, 0)),INDEX(Class!$N$18:$N$22,MATCH(TRUE, Input!O63:O67, 0)),INDEX(Class!$N$23:$N$27,MATCH(TRUE, Input!O68:O72, 0)),INDEX(Class!$N$28:$N$30,MATCH(TRUE, Input!O73:O75, 0)),INDEX(Class!$N$31:$N$35,MATCH(TRUE, Input!O76:O80, 0)),INDEX(Class!$N$36:$N$41,MATCH(TRUE, Input!O81:O86, 0)),INDEX(Class!$N$42:$N$43,MATCH(TRUE, Input!O87:O88, 0))))</f>
        <v>#N/A</v>
      </c>
      <c r="P22" s="53" t="e">
        <f>IF(OR(P6=TRUE,Input!P12=TRUE),"",CHOOSE(MATCH(TRUE, Input!P40:P47, 0),INDEX(Class!$N$3:$N$11,MATCH(TRUE, Input!P48:P56, 0)),INDEX(Class!$N$12:$N$17,MATCH(TRUE, Input!P57:P62, 0)),INDEX(Class!$N$18:$N$22,MATCH(TRUE, Input!P63:P67, 0)),INDEX(Class!$N$23:$N$27,MATCH(TRUE, Input!P68:P72, 0)),INDEX(Class!$N$28:$N$30,MATCH(TRUE, Input!P73:P75, 0)),INDEX(Class!$N$31:$N$35,MATCH(TRUE, Input!P76:P80, 0)),INDEX(Class!$N$36:$N$41,MATCH(TRUE, Input!P81:P86, 0)),INDEX(Class!$N$42:$N$43,MATCH(TRUE, Input!P87:P88, 0))))</f>
        <v>#N/A</v>
      </c>
      <c r="Q22" s="53" t="e">
        <f>IF(OR(Q6=TRUE,Input!Q12=TRUE),"",CHOOSE(MATCH(TRUE, Input!Q40:Q47, 0),INDEX(Class!$N$3:$N$11,MATCH(TRUE, Input!Q48:Q56, 0)),INDEX(Class!$N$12:$N$17,MATCH(TRUE, Input!Q57:Q62, 0)),INDEX(Class!$N$18:$N$22,MATCH(TRUE, Input!Q63:Q67, 0)),INDEX(Class!$N$23:$N$27,MATCH(TRUE, Input!Q68:Q72, 0)),INDEX(Class!$N$28:$N$30,MATCH(TRUE, Input!Q73:Q75, 0)),INDEX(Class!$N$31:$N$35,MATCH(TRUE, Input!Q76:Q80, 0)),INDEX(Class!$N$36:$N$41,MATCH(TRUE, Input!Q81:Q86, 0)),INDEX(Class!$N$42:$N$43,MATCH(TRUE, Input!Q87:Q88, 0))))</f>
        <v>#N/A</v>
      </c>
      <c r="R22" s="53" t="e">
        <f>IF(OR(R6=TRUE,Input!R12=TRUE),"",CHOOSE(MATCH(TRUE, Input!R40:R47, 0),INDEX(Class!$N$3:$N$11,MATCH(TRUE, Input!R48:R56, 0)),INDEX(Class!$N$12:$N$17,MATCH(TRUE, Input!R57:R62, 0)),INDEX(Class!$N$18:$N$22,MATCH(TRUE, Input!R63:R67, 0)),INDEX(Class!$N$23:$N$27,MATCH(TRUE, Input!R68:R72, 0)),INDEX(Class!$N$28:$N$30,MATCH(TRUE, Input!R73:R75, 0)),INDEX(Class!$N$31:$N$35,MATCH(TRUE, Input!R76:R80, 0)),INDEX(Class!$N$36:$N$41,MATCH(TRUE, Input!R81:R86, 0)),INDEX(Class!$N$42:$N$43,MATCH(TRUE, Input!R87:R88, 0))))</f>
        <v>#N/A</v>
      </c>
      <c r="S22" s="53" t="e">
        <f>IF(OR(S6=TRUE,Input!S12=TRUE),"",CHOOSE(MATCH(TRUE, Input!S40:S47, 0),INDEX(Class!$N$3:$N$11,MATCH(TRUE, Input!S48:S56, 0)),INDEX(Class!$N$12:$N$17,MATCH(TRUE, Input!S57:S62, 0)),INDEX(Class!$N$18:$N$22,MATCH(TRUE, Input!S63:S67, 0)),INDEX(Class!$N$23:$N$27,MATCH(TRUE, Input!S68:S72, 0)),INDEX(Class!$N$28:$N$30,MATCH(TRUE, Input!S73:S75, 0)),INDEX(Class!$N$31:$N$35,MATCH(TRUE, Input!S76:S80, 0)),INDEX(Class!$N$36:$N$41,MATCH(TRUE, Input!S81:S86, 0)),INDEX(Class!$N$42:$N$43,MATCH(TRUE, Input!S87:S88, 0))))</f>
        <v>#N/A</v>
      </c>
      <c r="T22" s="53" t="e">
        <f>IF(OR(T6=TRUE,Input!T12=TRUE),"",CHOOSE(MATCH(TRUE, Input!T40:T47, 0),INDEX(Class!$N$3:$N$11,MATCH(TRUE, Input!T48:T56, 0)),INDEX(Class!$N$12:$N$17,MATCH(TRUE, Input!T57:T62, 0)),INDEX(Class!$N$18:$N$22,MATCH(TRUE, Input!T63:T67, 0)),INDEX(Class!$N$23:$N$27,MATCH(TRUE, Input!T68:T72, 0)),INDEX(Class!$N$28:$N$30,MATCH(TRUE, Input!T73:T75, 0)),INDEX(Class!$N$31:$N$35,MATCH(TRUE, Input!T76:T80, 0)),INDEX(Class!$N$36:$N$41,MATCH(TRUE, Input!T81:T86, 0)),INDEX(Class!$N$42:$N$43,MATCH(TRUE, Input!T87:T88, 0))))</f>
        <v>#N/A</v>
      </c>
      <c r="U22" s="53" t="e">
        <f>IF(OR(U6=TRUE,Input!U12=TRUE),"",CHOOSE(MATCH(TRUE, Input!U40:U47, 0),INDEX(Class!$N$3:$N$11,MATCH(TRUE, Input!U48:U56, 0)),INDEX(Class!$N$12:$N$17,MATCH(TRUE, Input!U57:U62, 0)),INDEX(Class!$N$18:$N$22,MATCH(TRUE, Input!U63:U67, 0)),INDEX(Class!$N$23:$N$27,MATCH(TRUE, Input!U68:U72, 0)),INDEX(Class!$N$28:$N$30,MATCH(TRUE, Input!U73:U75, 0)),INDEX(Class!$N$31:$N$35,MATCH(TRUE, Input!U76:U80, 0)),INDEX(Class!$N$36:$N$41,MATCH(TRUE, Input!U81:U86, 0)),INDEX(Class!$N$42:$N$43,MATCH(TRUE, Input!U87:U88, 0))))</f>
        <v>#N/A</v>
      </c>
      <c r="V22" s="53" t="e">
        <f>IF(OR(V6=TRUE,Input!V12=TRUE),"",CHOOSE(MATCH(TRUE, Input!V40:V47, 0),INDEX(Class!$N$3:$N$11,MATCH(TRUE, Input!V48:V56, 0)),INDEX(Class!$N$12:$N$17,MATCH(TRUE, Input!V57:V62, 0)),INDEX(Class!$N$18:$N$22,MATCH(TRUE, Input!V63:V67, 0)),INDEX(Class!$N$23:$N$27,MATCH(TRUE, Input!V68:V72, 0)),INDEX(Class!$N$28:$N$30,MATCH(TRUE, Input!V73:V75, 0)),INDEX(Class!$N$31:$N$35,MATCH(TRUE, Input!V76:V80, 0)),INDEX(Class!$N$36:$N$41,MATCH(TRUE, Input!V81:V86, 0)),INDEX(Class!$N$42:$N$43,MATCH(TRUE, Input!V87:V88, 0))))</f>
        <v>#N/A</v>
      </c>
      <c r="W22" s="53" t="e">
        <f>IF(OR(W6=TRUE,Input!W12=TRUE),"",CHOOSE(MATCH(TRUE, Input!W40:W47, 0),INDEX(Class!$N$3:$N$11,MATCH(TRUE, Input!W48:W56, 0)),INDEX(Class!$N$12:$N$17,MATCH(TRUE, Input!W57:W62, 0)),INDEX(Class!$N$18:$N$22,MATCH(TRUE, Input!W63:W67, 0)),INDEX(Class!$N$23:$N$27,MATCH(TRUE, Input!W68:W72, 0)),INDEX(Class!$N$28:$N$30,MATCH(TRUE, Input!W73:W75, 0)),INDEX(Class!$N$31:$N$35,MATCH(TRUE, Input!W76:W80, 0)),INDEX(Class!$N$36:$N$41,MATCH(TRUE, Input!W81:W86, 0)),INDEX(Class!$N$42:$N$43,MATCH(TRUE, Input!W87:W88, 0))))</f>
        <v>#N/A</v>
      </c>
      <c r="X22" s="53" t="e">
        <f>IF(OR(X6=TRUE,Input!X12=TRUE),"",CHOOSE(MATCH(TRUE, Input!X40:X47, 0),INDEX(Class!$N$3:$N$11,MATCH(TRUE, Input!X48:X56, 0)),INDEX(Class!$N$12:$N$17,MATCH(TRUE, Input!X57:X62, 0)),INDEX(Class!$N$18:$N$22,MATCH(TRUE, Input!X63:X67, 0)),INDEX(Class!$N$23:$N$27,MATCH(TRUE, Input!X68:X72, 0)),INDEX(Class!$N$28:$N$30,MATCH(TRUE, Input!X73:X75, 0)),INDEX(Class!$N$31:$N$35,MATCH(TRUE, Input!X76:X80, 0)),INDEX(Class!$N$36:$N$41,MATCH(TRUE, Input!X81:X86, 0)),INDEX(Class!$N$42:$N$43,MATCH(TRUE, Input!X87:X88, 0))))</f>
        <v>#N/A</v>
      </c>
      <c r="Y22" s="53" t="e">
        <f>IF(OR(Y6=TRUE,Input!Y12=TRUE),"",CHOOSE(MATCH(TRUE, Input!Y40:Y47, 0),INDEX(Class!$N$3:$N$11,MATCH(TRUE, Input!Y48:Y56, 0)),INDEX(Class!$N$12:$N$17,MATCH(TRUE, Input!Y57:Y62, 0)),INDEX(Class!$N$18:$N$22,MATCH(TRUE, Input!Y63:Y67, 0)),INDEX(Class!$N$23:$N$27,MATCH(TRUE, Input!Y68:Y72, 0)),INDEX(Class!$N$28:$N$30,MATCH(TRUE, Input!Y73:Y75, 0)),INDEX(Class!$N$31:$N$35,MATCH(TRUE, Input!Y76:Y80, 0)),INDEX(Class!$N$36:$N$41,MATCH(TRUE, Input!Y81:Y86, 0)),INDEX(Class!$N$42:$N$43,MATCH(TRUE, Input!Y87:Y88, 0))))</f>
        <v>#N/A</v>
      </c>
      <c r="Z22" s="53" t="e">
        <f>IF(OR(Z6=TRUE,Input!Z12=TRUE),"",CHOOSE(MATCH(TRUE, Input!Z40:Z47, 0),INDEX(Class!$N$3:$N$11,MATCH(TRUE, Input!Z48:Z56, 0)),INDEX(Class!$N$12:$N$17,MATCH(TRUE, Input!Z57:Z62, 0)),INDEX(Class!$N$18:$N$22,MATCH(TRUE, Input!Z63:Z67, 0)),INDEX(Class!$N$23:$N$27,MATCH(TRUE, Input!Z68:Z72, 0)),INDEX(Class!$N$28:$N$30,MATCH(TRUE, Input!Z73:Z75, 0)),INDEX(Class!$N$31:$N$35,MATCH(TRUE, Input!Z76:Z80, 0)),INDEX(Class!$N$36:$N$41,MATCH(TRUE, Input!Z81:Z86, 0)),INDEX(Class!$N$42:$N$43,MATCH(TRUE, Input!Z87:Z88, 0))))</f>
        <v>#N/A</v>
      </c>
      <c r="AA22" s="53" t="e">
        <f>IF(OR(AA6=TRUE,Input!AA12=TRUE),"",CHOOSE(MATCH(TRUE, Input!AA40:AA47, 0),INDEX(Class!$N$3:$N$11,MATCH(TRUE, Input!AA48:AA56, 0)),INDEX(Class!$N$12:$N$17,MATCH(TRUE, Input!AA57:AA62, 0)),INDEX(Class!$N$18:$N$22,MATCH(TRUE, Input!AA63:AA67, 0)),INDEX(Class!$N$23:$N$27,MATCH(TRUE, Input!AA68:AA72, 0)),INDEX(Class!$N$28:$N$30,MATCH(TRUE, Input!AA73:AA75, 0)),INDEX(Class!$N$31:$N$35,MATCH(TRUE, Input!AA76:AA80, 0)),INDEX(Class!$N$36:$N$41,MATCH(TRUE, Input!AA81:AA86, 0)),INDEX(Class!$N$42:$N$43,MATCH(TRUE, Input!AA87:AA88, 0))))</f>
        <v>#N/A</v>
      </c>
      <c r="AB22" s="53" t="e">
        <f>IF(OR(AB6=TRUE,Input!AB12=TRUE),"",CHOOSE(MATCH(TRUE, Input!AB40:AB47, 0),INDEX(Class!$N$3:$N$11,MATCH(TRUE, Input!AB48:AB56, 0)),INDEX(Class!$N$12:$N$17,MATCH(TRUE, Input!AB57:AB62, 0)),INDEX(Class!$N$18:$N$22,MATCH(TRUE, Input!AB63:AB67, 0)),INDEX(Class!$N$23:$N$27,MATCH(TRUE, Input!AB68:AB72, 0)),INDEX(Class!$N$28:$N$30,MATCH(TRUE, Input!AB73:AB75, 0)),INDEX(Class!$N$31:$N$35,MATCH(TRUE, Input!AB76:AB80, 0)),INDEX(Class!$N$36:$N$41,MATCH(TRUE, Input!AB81:AB86, 0)),INDEX(Class!$N$42:$N$43,MATCH(TRUE, Input!AB87:AB88, 0))))</f>
        <v>#N/A</v>
      </c>
      <c r="AC22" s="53" t="e">
        <f>IF(OR(AC6=TRUE,Input!AC12=TRUE),"",CHOOSE(MATCH(TRUE, Input!AC40:AC47, 0),INDEX(Class!$N$3:$N$11,MATCH(TRUE, Input!AC48:AC56, 0)),INDEX(Class!$N$12:$N$17,MATCH(TRUE, Input!AC57:AC62, 0)),INDEX(Class!$N$18:$N$22,MATCH(TRUE, Input!AC63:AC67, 0)),INDEX(Class!$N$23:$N$27,MATCH(TRUE, Input!AC68:AC72, 0)),INDEX(Class!$N$28:$N$30,MATCH(TRUE, Input!AC73:AC75, 0)),INDEX(Class!$N$31:$N$35,MATCH(TRUE, Input!AC76:AC80, 0)),INDEX(Class!$N$36:$N$41,MATCH(TRUE, Input!AC81:AC86, 0)),INDEX(Class!$N$42:$N$43,MATCH(TRUE, Input!AC87:AC88, 0))))</f>
        <v>#N/A</v>
      </c>
      <c r="AD22" s="53" t="e">
        <f>IF(OR(AD6=TRUE,Input!AD12=TRUE),"",CHOOSE(MATCH(TRUE, Input!AD40:AD47, 0),INDEX(Class!$N$3:$N$11,MATCH(TRUE, Input!AD48:AD56, 0)),INDEX(Class!$N$12:$N$17,MATCH(TRUE, Input!AD57:AD62, 0)),INDEX(Class!$N$18:$N$22,MATCH(TRUE, Input!AD63:AD67, 0)),INDEX(Class!$N$23:$N$27,MATCH(TRUE, Input!AD68:AD72, 0)),INDEX(Class!$N$28:$N$30,MATCH(TRUE, Input!AD73:AD75, 0)),INDEX(Class!$N$31:$N$35,MATCH(TRUE, Input!AD76:AD80, 0)),INDEX(Class!$N$36:$N$41,MATCH(TRUE, Input!AD81:AD86, 0)),INDEX(Class!$N$42:$N$43,MATCH(TRUE, Input!AD87:AD88, 0))))</f>
        <v>#N/A</v>
      </c>
      <c r="AE22" s="53" t="e">
        <f>IF(OR(AE6=TRUE,Input!AE12=TRUE),"",CHOOSE(MATCH(TRUE, Input!AE40:AE47, 0),INDEX(Class!$N$3:$N$11,MATCH(TRUE, Input!AE48:AE56, 0)),INDEX(Class!$N$12:$N$17,MATCH(TRUE, Input!AE57:AE62, 0)),INDEX(Class!$N$18:$N$22,MATCH(TRUE, Input!AE63:AE67, 0)),INDEX(Class!$N$23:$N$27,MATCH(TRUE, Input!AE68:AE72, 0)),INDEX(Class!$N$28:$N$30,MATCH(TRUE, Input!AE73:AE75, 0)),INDEX(Class!$N$31:$N$35,MATCH(TRUE, Input!AE76:AE80, 0)),INDEX(Class!$N$36:$N$41,MATCH(TRUE, Input!AE81:AE86, 0)),INDEX(Class!$N$42:$N$43,MATCH(TRUE, Input!AE87:AE88, 0))))</f>
        <v>#N/A</v>
      </c>
      <c r="AF22" s="53" t="e">
        <f>IF(OR(AF6=TRUE,Input!AF12=TRUE),"",CHOOSE(MATCH(TRUE, Input!AF40:AF47, 0),INDEX(Class!$N$3:$N$11,MATCH(TRUE, Input!AF48:AF56, 0)),INDEX(Class!$N$12:$N$17,MATCH(TRUE, Input!AF57:AF62, 0)),INDEX(Class!$N$18:$N$22,MATCH(TRUE, Input!AF63:AF67, 0)),INDEX(Class!$N$23:$N$27,MATCH(TRUE, Input!AF68:AF72, 0)),INDEX(Class!$N$28:$N$30,MATCH(TRUE, Input!AF73:AF75, 0)),INDEX(Class!$N$31:$N$35,MATCH(TRUE, Input!AF76:AF80, 0)),INDEX(Class!$N$36:$N$41,MATCH(TRUE, Input!AF81:AF86, 0)),INDEX(Class!$N$42:$N$43,MATCH(TRUE, Input!AF87:AF88, 0))))</f>
        <v>#N/A</v>
      </c>
      <c r="AG22" s="53" t="e">
        <f>IF(OR(AG6=TRUE,Input!AG12=TRUE),"",CHOOSE(MATCH(TRUE, Input!AG40:AG47, 0),INDEX(Class!$N$3:$N$11,MATCH(TRUE, Input!AG48:AG56, 0)),INDEX(Class!$N$12:$N$17,MATCH(TRUE, Input!AG57:AG62, 0)),INDEX(Class!$N$18:$N$22,MATCH(TRUE, Input!AG63:AG67, 0)),INDEX(Class!$N$23:$N$27,MATCH(TRUE, Input!AG68:AG72, 0)),INDEX(Class!$N$28:$N$30,MATCH(TRUE, Input!AG73:AG75, 0)),INDEX(Class!$N$31:$N$35,MATCH(TRUE, Input!AG76:AG80, 0)),INDEX(Class!$N$36:$N$41,MATCH(TRUE, Input!AG81:AG86, 0)),INDEX(Class!$N$42:$N$43,MATCH(TRUE, Input!AG87:AG88, 0))))</f>
        <v>#N/A</v>
      </c>
      <c r="AH22" s="53" t="e">
        <f>IF(OR(AH6=TRUE,Input!AH12=TRUE),"",CHOOSE(MATCH(TRUE, Input!AH40:AH47, 0),INDEX(Class!$N$3:$N$11,MATCH(TRUE, Input!AH48:AH56, 0)),INDEX(Class!$N$12:$N$17,MATCH(TRUE, Input!AH57:AH62, 0)),INDEX(Class!$N$18:$N$22,MATCH(TRUE, Input!AH63:AH67, 0)),INDEX(Class!$N$23:$N$27,MATCH(TRUE, Input!AH68:AH72, 0)),INDEX(Class!$N$28:$N$30,MATCH(TRUE, Input!AH73:AH75, 0)),INDEX(Class!$N$31:$N$35,MATCH(TRUE, Input!AH76:AH80, 0)),INDEX(Class!$N$36:$N$41,MATCH(TRUE, Input!AH81:AH86, 0)),INDEX(Class!$N$42:$N$43,MATCH(TRUE, Input!AH87:AH88, 0))))</f>
        <v>#N/A</v>
      </c>
      <c r="AI22" s="53" t="e">
        <f>IF(OR(AI6=TRUE,Input!AI12=TRUE),"",CHOOSE(MATCH(TRUE, Input!AI40:AI47, 0),INDEX(Class!$N$3:$N$11,MATCH(TRUE, Input!AI48:AI56, 0)),INDEX(Class!$N$12:$N$17,MATCH(TRUE, Input!AI57:AI62, 0)),INDEX(Class!$N$18:$N$22,MATCH(TRUE, Input!AI63:AI67, 0)),INDEX(Class!$N$23:$N$27,MATCH(TRUE, Input!AI68:AI72, 0)),INDEX(Class!$N$28:$N$30,MATCH(TRUE, Input!AI73:AI75, 0)),INDEX(Class!$N$31:$N$35,MATCH(TRUE, Input!AI76:AI80, 0)),INDEX(Class!$N$36:$N$41,MATCH(TRUE, Input!AI81:AI86, 0)),INDEX(Class!$N$42:$N$43,MATCH(TRUE, Input!AI87:AI88, 0))))</f>
        <v>#N/A</v>
      </c>
      <c r="AJ22" s="53" t="e">
        <f>IF(OR(AJ6=TRUE,Input!AJ12=TRUE),"",CHOOSE(MATCH(TRUE, Input!AJ40:AJ47, 0),INDEX(Class!$N$3:$N$11,MATCH(TRUE, Input!AJ48:AJ56, 0)),INDEX(Class!$N$12:$N$17,MATCH(TRUE, Input!AJ57:AJ62, 0)),INDEX(Class!$N$18:$N$22,MATCH(TRUE, Input!AJ63:AJ67, 0)),INDEX(Class!$N$23:$N$27,MATCH(TRUE, Input!AJ68:AJ72, 0)),INDEX(Class!$N$28:$N$30,MATCH(TRUE, Input!AJ73:AJ75, 0)),INDEX(Class!$N$31:$N$35,MATCH(TRUE, Input!AJ76:AJ80, 0)),INDEX(Class!$N$36:$N$41,MATCH(TRUE, Input!AJ81:AJ86, 0)),INDEX(Class!$N$42:$N$43,MATCH(TRUE, Input!AJ87:AJ88, 0))))</f>
        <v>#N/A</v>
      </c>
      <c r="AK22" s="53" t="e">
        <f>IF(OR(AK6=TRUE,Input!AK12=TRUE),"",CHOOSE(MATCH(TRUE, Input!AK40:AK47, 0),INDEX(Class!$N$3:$N$11,MATCH(TRUE, Input!AK48:AK56, 0)),INDEX(Class!$N$12:$N$17,MATCH(TRUE, Input!AK57:AK62, 0)),INDEX(Class!$N$18:$N$22,MATCH(TRUE, Input!AK63:AK67, 0)),INDEX(Class!$N$23:$N$27,MATCH(TRUE, Input!AK68:AK72, 0)),INDEX(Class!$N$28:$N$30,MATCH(TRUE, Input!AK73:AK75, 0)),INDEX(Class!$N$31:$N$35,MATCH(TRUE, Input!AK76:AK80, 0)),INDEX(Class!$N$36:$N$41,MATCH(TRUE, Input!AK81:AK86, 0)),INDEX(Class!$N$42:$N$43,MATCH(TRUE, Input!AK87:AK88, 0))))</f>
        <v>#N/A</v>
      </c>
      <c r="AL22" s="53" t="e">
        <f>IF(OR(AL6=TRUE,Input!AL12=TRUE),"",CHOOSE(MATCH(TRUE, Input!AL40:AL47, 0),INDEX(Class!$N$3:$N$11,MATCH(TRUE, Input!AL48:AL56, 0)),INDEX(Class!$N$12:$N$17,MATCH(TRUE, Input!AL57:AL62, 0)),INDEX(Class!$N$18:$N$22,MATCH(TRUE, Input!AL63:AL67, 0)),INDEX(Class!$N$23:$N$27,MATCH(TRUE, Input!AL68:AL72, 0)),INDEX(Class!$N$28:$N$30,MATCH(TRUE, Input!AL73:AL75, 0)),INDEX(Class!$N$31:$N$35,MATCH(TRUE, Input!AL76:AL80, 0)),INDEX(Class!$N$36:$N$41,MATCH(TRUE, Input!AL81:AL86, 0)),INDEX(Class!$N$42:$N$43,MATCH(TRUE, Input!AL87:AL88, 0))))</f>
        <v>#N/A</v>
      </c>
      <c r="AM22" s="53" t="e">
        <f>IF(OR(AM6=TRUE,Input!AM12=TRUE),"",CHOOSE(MATCH(TRUE, Input!AM40:AM47, 0),INDEX(Class!$N$3:$N$11,MATCH(TRUE, Input!AM48:AM56, 0)),INDEX(Class!$N$12:$N$17,MATCH(TRUE, Input!AM57:AM62, 0)),INDEX(Class!$N$18:$N$22,MATCH(TRUE, Input!AM63:AM67, 0)),INDEX(Class!$N$23:$N$27,MATCH(TRUE, Input!AM68:AM72, 0)),INDEX(Class!$N$28:$N$30,MATCH(TRUE, Input!AM73:AM75, 0)),INDEX(Class!$N$31:$N$35,MATCH(TRUE, Input!AM76:AM80, 0)),INDEX(Class!$N$36:$N$41,MATCH(TRUE, Input!AM81:AM86, 0)),INDEX(Class!$N$42:$N$43,MATCH(TRUE, Input!AM87:AM88, 0))))</f>
        <v>#N/A</v>
      </c>
      <c r="AN22" s="53" t="e">
        <f>IF(OR(AN6=TRUE,Input!AN12=TRUE),"",CHOOSE(MATCH(TRUE, Input!AN40:AN47, 0),INDEX(Class!$N$3:$N$11,MATCH(TRUE, Input!AN48:AN56, 0)),INDEX(Class!$N$12:$N$17,MATCH(TRUE, Input!AN57:AN62, 0)),INDEX(Class!$N$18:$N$22,MATCH(TRUE, Input!AN63:AN67, 0)),INDEX(Class!$N$23:$N$27,MATCH(TRUE, Input!AN68:AN72, 0)),INDEX(Class!$N$28:$N$30,MATCH(TRUE, Input!AN73:AN75, 0)),INDEX(Class!$N$31:$N$35,MATCH(TRUE, Input!AN76:AN80, 0)),INDEX(Class!$N$36:$N$41,MATCH(TRUE, Input!AN81:AN86, 0)),INDEX(Class!$N$42:$N$43,MATCH(TRUE, Input!AN87:AN88, 0))))</f>
        <v>#N/A</v>
      </c>
      <c r="AO22" s="53" t="e">
        <f>IF(OR(AO6=TRUE,Input!AO12=TRUE),"",CHOOSE(MATCH(TRUE, Input!AO40:AO47, 0),INDEX(Class!$N$3:$N$11,MATCH(TRUE, Input!AO48:AO56, 0)),INDEX(Class!$N$12:$N$17,MATCH(TRUE, Input!AO57:AO62, 0)),INDEX(Class!$N$18:$N$22,MATCH(TRUE, Input!AO63:AO67, 0)),INDEX(Class!$N$23:$N$27,MATCH(TRUE, Input!AO68:AO72, 0)),INDEX(Class!$N$28:$N$30,MATCH(TRUE, Input!AO73:AO75, 0)),INDEX(Class!$N$31:$N$35,MATCH(TRUE, Input!AO76:AO80, 0)),INDEX(Class!$N$36:$N$41,MATCH(TRUE, Input!AO81:AO86, 0)),INDEX(Class!$N$42:$N$43,MATCH(TRUE, Input!AO87:AO88, 0))))</f>
        <v>#N/A</v>
      </c>
      <c r="AP22" s="53" t="e">
        <f>IF(OR(AP6=TRUE,Input!AP12=TRUE),"",CHOOSE(MATCH(TRUE, Input!AP40:AP47, 0),INDEX(Class!$N$3:$N$11,MATCH(TRUE, Input!AP48:AP56, 0)),INDEX(Class!$N$12:$N$17,MATCH(TRUE, Input!AP57:AP62, 0)),INDEX(Class!$N$18:$N$22,MATCH(TRUE, Input!AP63:AP67, 0)),INDEX(Class!$N$23:$N$27,MATCH(TRUE, Input!AP68:AP72, 0)),INDEX(Class!$N$28:$N$30,MATCH(TRUE, Input!AP73:AP75, 0)),INDEX(Class!$N$31:$N$35,MATCH(TRUE, Input!AP76:AP80, 0)),INDEX(Class!$N$36:$N$41,MATCH(TRUE, Input!AP81:AP86, 0)),INDEX(Class!$N$42:$N$43,MATCH(TRUE, Input!AP87:AP88, 0))))</f>
        <v>#N/A</v>
      </c>
      <c r="AQ22" s="53" t="e">
        <f>IF(OR(AQ6=TRUE,Input!AQ12=TRUE),"",CHOOSE(MATCH(TRUE, Input!AQ40:AQ47, 0),INDEX(Class!$N$3:$N$11,MATCH(TRUE, Input!AQ48:AQ56, 0)),INDEX(Class!$N$12:$N$17,MATCH(TRUE, Input!AQ57:AQ62, 0)),INDEX(Class!$N$18:$N$22,MATCH(TRUE, Input!AQ63:AQ67, 0)),INDEX(Class!$N$23:$N$27,MATCH(TRUE, Input!AQ68:AQ72, 0)),INDEX(Class!$N$28:$N$30,MATCH(TRUE, Input!AQ73:AQ75, 0)),INDEX(Class!$N$31:$N$35,MATCH(TRUE, Input!AQ76:AQ80, 0)),INDEX(Class!$N$36:$N$41,MATCH(TRUE, Input!AQ81:AQ86, 0)),INDEX(Class!$N$42:$N$43,MATCH(TRUE, Input!AQ87:AQ88, 0))))</f>
        <v>#N/A</v>
      </c>
      <c r="AR22" s="53" t="e">
        <f>IF(OR(AR6=TRUE,Input!AR12=TRUE),"",CHOOSE(MATCH(TRUE, Input!AR40:AR47, 0),INDEX(Class!$N$3:$N$11,MATCH(TRUE, Input!AR48:AR56, 0)),INDEX(Class!$N$12:$N$17,MATCH(TRUE, Input!AR57:AR62, 0)),INDEX(Class!$N$18:$N$22,MATCH(TRUE, Input!AR63:AR67, 0)),INDEX(Class!$N$23:$N$27,MATCH(TRUE, Input!AR68:AR72, 0)),INDEX(Class!$N$28:$N$30,MATCH(TRUE, Input!AR73:AR75, 0)),INDEX(Class!$N$31:$N$35,MATCH(TRUE, Input!AR76:AR80, 0)),INDEX(Class!$N$36:$N$41,MATCH(TRUE, Input!AR81:AR86, 0)),INDEX(Class!$N$42:$N$43,MATCH(TRUE, Input!AR87:AR88, 0))))</f>
        <v>#N/A</v>
      </c>
      <c r="AS22" s="53" t="e">
        <f>IF(OR(AS6=TRUE,Input!AS12=TRUE),"",CHOOSE(MATCH(TRUE, Input!AS40:AS47, 0),INDEX(Class!$N$3:$N$11,MATCH(TRUE, Input!AS48:AS56, 0)),INDEX(Class!$N$12:$N$17,MATCH(TRUE, Input!AS57:AS62, 0)),INDEX(Class!$N$18:$N$22,MATCH(TRUE, Input!AS63:AS67, 0)),INDEX(Class!$N$23:$N$27,MATCH(TRUE, Input!AS68:AS72, 0)),INDEX(Class!$N$28:$N$30,MATCH(TRUE, Input!AS73:AS75, 0)),INDEX(Class!$N$31:$N$35,MATCH(TRUE, Input!AS76:AS80, 0)),INDEX(Class!$N$36:$N$41,MATCH(TRUE, Input!AS81:AS86, 0)),INDEX(Class!$N$42:$N$43,MATCH(TRUE, Input!AS87:AS88, 0))))</f>
        <v>#N/A</v>
      </c>
      <c r="AT22" s="53" t="e">
        <f>IF(OR(AT6=TRUE,Input!AT12=TRUE),"",CHOOSE(MATCH(TRUE, Input!AT40:AT47, 0),INDEX(Class!$N$3:$N$11,MATCH(TRUE, Input!AT48:AT56, 0)),INDEX(Class!$N$12:$N$17,MATCH(TRUE, Input!AT57:AT62, 0)),INDEX(Class!$N$18:$N$22,MATCH(TRUE, Input!AT63:AT67, 0)),INDEX(Class!$N$23:$N$27,MATCH(TRUE, Input!AT68:AT72, 0)),INDEX(Class!$N$28:$N$30,MATCH(TRUE, Input!AT73:AT75, 0)),INDEX(Class!$N$31:$N$35,MATCH(TRUE, Input!AT76:AT80, 0)),INDEX(Class!$N$36:$N$41,MATCH(TRUE, Input!AT81:AT86, 0)),INDEX(Class!$N$42:$N$43,MATCH(TRUE, Input!AT87:AT88, 0))))</f>
        <v>#N/A</v>
      </c>
      <c r="AU22" s="53" t="e">
        <f>IF(OR(AU6=TRUE,Input!AU12=TRUE),"",CHOOSE(MATCH(TRUE, Input!AU40:AU47, 0),INDEX(Class!$N$3:$N$11,MATCH(TRUE, Input!AU48:AU56, 0)),INDEX(Class!$N$12:$N$17,MATCH(TRUE, Input!AU57:AU62, 0)),INDEX(Class!$N$18:$N$22,MATCH(TRUE, Input!AU63:AU67, 0)),INDEX(Class!$N$23:$N$27,MATCH(TRUE, Input!AU68:AU72, 0)),INDEX(Class!$N$28:$N$30,MATCH(TRUE, Input!AU73:AU75, 0)),INDEX(Class!$N$31:$N$35,MATCH(TRUE, Input!AU76:AU80, 0)),INDEX(Class!$N$36:$N$41,MATCH(TRUE, Input!AU81:AU86, 0)),INDEX(Class!$N$42:$N$43,MATCH(TRUE, Input!AU87:AU88, 0))))</f>
        <v>#N/A</v>
      </c>
      <c r="AV22" s="53" t="e">
        <f>IF(OR(AV6=TRUE,Input!AV12=TRUE),"",CHOOSE(MATCH(TRUE, Input!AV40:AV47, 0),INDEX(Class!$N$3:$N$11,MATCH(TRUE, Input!AV48:AV56, 0)),INDEX(Class!$N$12:$N$17,MATCH(TRUE, Input!AV57:AV62, 0)),INDEX(Class!$N$18:$N$22,MATCH(TRUE, Input!AV63:AV67, 0)),INDEX(Class!$N$23:$N$27,MATCH(TRUE, Input!AV68:AV72, 0)),INDEX(Class!$N$28:$N$30,MATCH(TRUE, Input!AV73:AV75, 0)),INDEX(Class!$N$31:$N$35,MATCH(TRUE, Input!AV76:AV80, 0)),INDEX(Class!$N$36:$N$41,MATCH(TRUE, Input!AV81:AV86, 0)),INDEX(Class!$N$42:$N$43,MATCH(TRUE, Input!AV87:AV88, 0))))</f>
        <v>#N/A</v>
      </c>
      <c r="AW22" s="53" t="e">
        <f>IF(OR(AW6=TRUE,Input!AW12=TRUE),"",CHOOSE(MATCH(TRUE, Input!AW40:AW47, 0),INDEX(Class!$N$3:$N$11,MATCH(TRUE, Input!AW48:AW56, 0)),INDEX(Class!$N$12:$N$17,MATCH(TRUE, Input!AW57:AW62, 0)),INDEX(Class!$N$18:$N$22,MATCH(TRUE, Input!AW63:AW67, 0)),INDEX(Class!$N$23:$N$27,MATCH(TRUE, Input!AW68:AW72, 0)),INDEX(Class!$N$28:$N$30,MATCH(TRUE, Input!AW73:AW75, 0)),INDEX(Class!$N$31:$N$35,MATCH(TRUE, Input!AW76:AW80, 0)),INDEX(Class!$N$36:$N$41,MATCH(TRUE, Input!AW81:AW86, 0)),INDEX(Class!$N$42:$N$43,MATCH(TRUE, Input!AW87:AW88, 0))))</f>
        <v>#N/A</v>
      </c>
      <c r="AX22" s="53" t="e">
        <f>IF(OR(AX6=TRUE,Input!AX12=TRUE),"",CHOOSE(MATCH(TRUE, Input!AX40:AX47, 0),INDEX(Class!$N$3:$N$11,MATCH(TRUE, Input!AX48:AX56, 0)),INDEX(Class!$N$12:$N$17,MATCH(TRUE, Input!AX57:AX62, 0)),INDEX(Class!$N$18:$N$22,MATCH(TRUE, Input!AX63:AX67, 0)),INDEX(Class!$N$23:$N$27,MATCH(TRUE, Input!AX68:AX72, 0)),INDEX(Class!$N$28:$N$30,MATCH(TRUE, Input!AX73:AX75, 0)),INDEX(Class!$N$31:$N$35,MATCH(TRUE, Input!AX76:AX80, 0)),INDEX(Class!$N$36:$N$41,MATCH(TRUE, Input!AX81:AX86, 0)),INDEX(Class!$N$42:$N$43,MATCH(TRUE, Input!AX87:AX88, 0))))</f>
        <v>#N/A</v>
      </c>
      <c r="AY22" s="53" t="e">
        <f>IF(OR(AY6=TRUE,Input!AY12=TRUE),"",CHOOSE(MATCH(TRUE, Input!AY40:AY47, 0),INDEX(Class!$N$3:$N$11,MATCH(TRUE, Input!AY48:AY56, 0)),INDEX(Class!$N$12:$N$17,MATCH(TRUE, Input!AY57:AY62, 0)),INDEX(Class!$N$18:$N$22,MATCH(TRUE, Input!AY63:AY67, 0)),INDEX(Class!$N$23:$N$27,MATCH(TRUE, Input!AY68:AY72, 0)),INDEX(Class!$N$28:$N$30,MATCH(TRUE, Input!AY73:AY75, 0)),INDEX(Class!$N$31:$N$35,MATCH(TRUE, Input!AY76:AY80, 0)),INDEX(Class!$N$36:$N$41,MATCH(TRUE, Input!AY81:AY86, 0)),INDEX(Class!$N$42:$N$43,MATCH(TRUE, Input!AY87:AY88, 0))))</f>
        <v>#N/A</v>
      </c>
      <c r="AZ22" s="53" t="e">
        <f>IF(OR(AZ6=TRUE,Input!AZ12=TRUE),"",CHOOSE(MATCH(TRUE, Input!AZ40:AZ47, 0),INDEX(Class!$N$3:$N$11,MATCH(TRUE, Input!AZ48:AZ56, 0)),INDEX(Class!$N$12:$N$17,MATCH(TRUE, Input!AZ57:AZ62, 0)),INDEX(Class!$N$18:$N$22,MATCH(TRUE, Input!AZ63:AZ67, 0)),INDEX(Class!$N$23:$N$27,MATCH(TRUE, Input!AZ68:AZ72, 0)),INDEX(Class!$N$28:$N$30,MATCH(TRUE, Input!AZ73:AZ75, 0)),INDEX(Class!$N$31:$N$35,MATCH(TRUE, Input!AZ76:AZ80, 0)),INDEX(Class!$N$36:$N$41,MATCH(TRUE, Input!AZ81:AZ86, 0)),INDEX(Class!$N$42:$N$43,MATCH(TRUE, Input!AZ87:AZ88, 0))))</f>
        <v>#N/A</v>
      </c>
      <c r="BA22" s="53" t="e">
        <f>IF(OR(BA6=TRUE,Input!BA12=TRUE),"",CHOOSE(MATCH(TRUE, Input!BA40:BA47, 0),INDEX(Class!$N$3:$N$11,MATCH(TRUE, Input!BA48:BA56, 0)),INDEX(Class!$N$12:$N$17,MATCH(TRUE, Input!BA57:BA62, 0)),INDEX(Class!$N$18:$N$22,MATCH(TRUE, Input!BA63:BA67, 0)),INDEX(Class!$N$23:$N$27,MATCH(TRUE, Input!BA68:BA72, 0)),INDEX(Class!$N$28:$N$30,MATCH(TRUE, Input!BA73:BA75, 0)),INDEX(Class!$N$31:$N$35,MATCH(TRUE, Input!BA76:BA80, 0)),INDEX(Class!$N$36:$N$41,MATCH(TRUE, Input!BA81:BA86, 0)),INDEX(Class!$N$42:$N$43,MATCH(TRUE, Input!BA87:BA88, 0))))</f>
        <v>#N/A</v>
      </c>
      <c r="BB22" s="53" t="e">
        <f>IF(OR(BB6=TRUE,Input!BB12=TRUE),"",CHOOSE(MATCH(TRUE, Input!BB40:BB47, 0),INDEX(Class!$N$3:$N$11,MATCH(TRUE, Input!BB48:BB56, 0)),INDEX(Class!$N$12:$N$17,MATCH(TRUE, Input!BB57:BB62, 0)),INDEX(Class!$N$18:$N$22,MATCH(TRUE, Input!BB63:BB67, 0)),INDEX(Class!$N$23:$N$27,MATCH(TRUE, Input!BB68:BB72, 0)),INDEX(Class!$N$28:$N$30,MATCH(TRUE, Input!BB73:BB75, 0)),INDEX(Class!$N$31:$N$35,MATCH(TRUE, Input!BB76:BB80, 0)),INDEX(Class!$N$36:$N$41,MATCH(TRUE, Input!BB81:BB86, 0)),INDEX(Class!$N$42:$N$43,MATCH(TRUE, Input!BB87:BB88, 0))))</f>
        <v>#N/A</v>
      </c>
      <c r="BC22" s="53" t="e">
        <f>IF(OR(BC6=TRUE,Input!BC12=TRUE),"",CHOOSE(MATCH(TRUE, Input!BC40:BC47, 0),INDEX(Class!$N$3:$N$11,MATCH(TRUE, Input!BC48:BC56, 0)),INDEX(Class!$N$12:$N$17,MATCH(TRUE, Input!BC57:BC62, 0)),INDEX(Class!$N$18:$N$22,MATCH(TRUE, Input!BC63:BC67, 0)),INDEX(Class!$N$23:$N$27,MATCH(TRUE, Input!BC68:BC72, 0)),INDEX(Class!$N$28:$N$30,MATCH(TRUE, Input!BC73:BC75, 0)),INDEX(Class!$N$31:$N$35,MATCH(TRUE, Input!BC76:BC80, 0)),INDEX(Class!$N$36:$N$41,MATCH(TRUE, Input!BC81:BC86, 0)),INDEX(Class!$N$42:$N$43,MATCH(TRUE, Input!BC87:BC88, 0))))</f>
        <v>#N/A</v>
      </c>
      <c r="BD22" s="53" t="e">
        <f>IF(OR(BD6=TRUE,Input!BD12=TRUE),"",CHOOSE(MATCH(TRUE, Input!BD40:BD47, 0),INDEX(Class!$N$3:$N$11,MATCH(TRUE, Input!BD48:BD56, 0)),INDEX(Class!$N$12:$N$17,MATCH(TRUE, Input!BD57:BD62, 0)),INDEX(Class!$N$18:$N$22,MATCH(TRUE, Input!BD63:BD67, 0)),INDEX(Class!$N$23:$N$27,MATCH(TRUE, Input!BD68:BD72, 0)),INDEX(Class!$N$28:$N$30,MATCH(TRUE, Input!BD73:BD75, 0)),INDEX(Class!$N$31:$N$35,MATCH(TRUE, Input!BD76:BD80, 0)),INDEX(Class!$N$36:$N$41,MATCH(TRUE, Input!BD81:BD86, 0)),INDEX(Class!$N$42:$N$43,MATCH(TRUE, Input!BD87:BD88, 0))))</f>
        <v>#N/A</v>
      </c>
      <c r="BE22" s="53" t="e">
        <f>IF(OR(BE6=TRUE,Input!BE12=TRUE),"",CHOOSE(MATCH(TRUE, Input!BE40:BE47, 0),INDEX(Class!$N$3:$N$11,MATCH(TRUE, Input!BE48:BE56, 0)),INDEX(Class!$N$12:$N$17,MATCH(TRUE, Input!BE57:BE62, 0)),INDEX(Class!$N$18:$N$22,MATCH(TRUE, Input!BE63:BE67, 0)),INDEX(Class!$N$23:$N$27,MATCH(TRUE, Input!BE68:BE72, 0)),INDEX(Class!$N$28:$N$30,MATCH(TRUE, Input!BE73:BE75, 0)),INDEX(Class!$N$31:$N$35,MATCH(TRUE, Input!BE76:BE80, 0)),INDEX(Class!$N$36:$N$41,MATCH(TRUE, Input!BE81:BE86, 0)),INDEX(Class!$N$42:$N$43,MATCH(TRUE, Input!BE87:BE88, 0))))</f>
        <v>#N/A</v>
      </c>
      <c r="BF22" s="53" t="e">
        <f>IF(OR(BF6=TRUE,Input!BF12=TRUE),"",CHOOSE(MATCH(TRUE, Input!BF40:BF47, 0),INDEX(Class!$N$3:$N$11,MATCH(TRUE, Input!BF48:BF56, 0)),INDEX(Class!$N$12:$N$17,MATCH(TRUE, Input!BF57:BF62, 0)),INDEX(Class!$N$18:$N$22,MATCH(TRUE, Input!BF63:BF67, 0)),INDEX(Class!$N$23:$N$27,MATCH(TRUE, Input!BF68:BF72, 0)),INDEX(Class!$N$28:$N$30,MATCH(TRUE, Input!BF73:BF75, 0)),INDEX(Class!$N$31:$N$35,MATCH(TRUE, Input!BF76:BF80, 0)),INDEX(Class!$N$36:$N$41,MATCH(TRUE, Input!BF81:BF86, 0)),INDEX(Class!$N$42:$N$43,MATCH(TRUE, Input!BF87:BF88, 0))))</f>
        <v>#N/A</v>
      </c>
      <c r="BG22" s="53" t="e">
        <f>IF(OR(BG6=TRUE,Input!BG12=TRUE),"",CHOOSE(MATCH(TRUE, Input!BG40:BG47, 0),INDEX(Class!$N$3:$N$11,MATCH(TRUE, Input!BG48:BG56, 0)),INDEX(Class!$N$12:$N$17,MATCH(TRUE, Input!BG57:BG62, 0)),INDEX(Class!$N$18:$N$22,MATCH(TRUE, Input!BG63:BG67, 0)),INDEX(Class!$N$23:$N$27,MATCH(TRUE, Input!BG68:BG72, 0)),INDEX(Class!$N$28:$N$30,MATCH(TRUE, Input!BG73:BG75, 0)),INDEX(Class!$N$31:$N$35,MATCH(TRUE, Input!BG76:BG80, 0)),INDEX(Class!$N$36:$N$41,MATCH(TRUE, Input!BG81:BG86, 0)),INDEX(Class!$N$42:$N$43,MATCH(TRUE, Input!BG87:BG88, 0))))</f>
        <v>#N/A</v>
      </c>
      <c r="BH22" s="53" t="e">
        <f>IF(OR(BH6=TRUE,Input!BH12=TRUE),"",CHOOSE(MATCH(TRUE, Input!BH40:BH47, 0),INDEX(Class!$N$3:$N$11,MATCH(TRUE, Input!BH48:BH56, 0)),INDEX(Class!$N$12:$N$17,MATCH(TRUE, Input!BH57:BH62, 0)),INDEX(Class!$N$18:$N$22,MATCH(TRUE, Input!BH63:BH67, 0)),INDEX(Class!$N$23:$N$27,MATCH(TRUE, Input!BH68:BH72, 0)),INDEX(Class!$N$28:$N$30,MATCH(TRUE, Input!BH73:BH75, 0)),INDEX(Class!$N$31:$N$35,MATCH(TRUE, Input!BH76:BH80, 0)),INDEX(Class!$N$36:$N$41,MATCH(TRUE, Input!BH81:BH86, 0)),INDEX(Class!$N$42:$N$43,MATCH(TRUE, Input!BH87:BH88, 0))))</f>
        <v>#N/A</v>
      </c>
      <c r="BI22" s="53" t="e">
        <f>IF(OR(BI6=TRUE,Input!BI12=TRUE),"",CHOOSE(MATCH(TRUE, Input!BI40:BI47, 0),INDEX(Class!$N$3:$N$11,MATCH(TRUE, Input!BI48:BI56, 0)),INDEX(Class!$N$12:$N$17,MATCH(TRUE, Input!BI57:BI62, 0)),INDEX(Class!$N$18:$N$22,MATCH(TRUE, Input!BI63:BI67, 0)),INDEX(Class!$N$23:$N$27,MATCH(TRUE, Input!BI68:BI72, 0)),INDEX(Class!$N$28:$N$30,MATCH(TRUE, Input!BI73:BI75, 0)),INDEX(Class!$N$31:$N$35,MATCH(TRUE, Input!BI76:BI80, 0)),INDEX(Class!$N$36:$N$41,MATCH(TRUE, Input!BI81:BI86, 0)),INDEX(Class!$N$42:$N$43,MATCH(TRUE, Input!BI87:BI88, 0))))</f>
        <v>#N/A</v>
      </c>
      <c r="BJ22" s="53" t="e">
        <f>IF(OR(BJ6=TRUE,Input!BJ12=TRUE),"",CHOOSE(MATCH(TRUE, Input!BJ40:BJ47, 0),INDEX(Class!$N$3:$N$11,MATCH(TRUE, Input!BJ48:BJ56, 0)),INDEX(Class!$N$12:$N$17,MATCH(TRUE, Input!BJ57:BJ62, 0)),INDEX(Class!$N$18:$N$22,MATCH(TRUE, Input!BJ63:BJ67, 0)),INDEX(Class!$N$23:$N$27,MATCH(TRUE, Input!BJ68:BJ72, 0)),INDEX(Class!$N$28:$N$30,MATCH(TRUE, Input!BJ73:BJ75, 0)),INDEX(Class!$N$31:$N$35,MATCH(TRUE, Input!BJ76:BJ80, 0)),INDEX(Class!$N$36:$N$41,MATCH(TRUE, Input!BJ81:BJ86, 0)),INDEX(Class!$N$42:$N$43,MATCH(TRUE, Input!BJ87:BJ88, 0))))</f>
        <v>#N/A</v>
      </c>
      <c r="BK22" s="53" t="e">
        <f>IF(OR(BK6=TRUE,Input!BK12=TRUE),"",CHOOSE(MATCH(TRUE, Input!BK40:BK47, 0),INDEX(Class!$N$3:$N$11,MATCH(TRUE, Input!BK48:BK56, 0)),INDEX(Class!$N$12:$N$17,MATCH(TRUE, Input!BK57:BK62, 0)),INDEX(Class!$N$18:$N$22,MATCH(TRUE, Input!BK63:BK67, 0)),INDEX(Class!$N$23:$N$27,MATCH(TRUE, Input!BK68:BK72, 0)),INDEX(Class!$N$28:$N$30,MATCH(TRUE, Input!BK73:BK75, 0)),INDEX(Class!$N$31:$N$35,MATCH(TRUE, Input!BK76:BK80, 0)),INDEX(Class!$N$36:$N$41,MATCH(TRUE, Input!BK81:BK86, 0)),INDEX(Class!$N$42:$N$43,MATCH(TRUE, Input!BK87:BK88, 0))))</f>
        <v>#N/A</v>
      </c>
      <c r="BL22" s="53" t="e">
        <f>IF(OR(BL6=TRUE,Input!BL12=TRUE),"",CHOOSE(MATCH(TRUE, Input!BL40:BL47, 0),INDEX(Class!$N$3:$N$11,MATCH(TRUE, Input!BL48:BL56, 0)),INDEX(Class!$N$12:$N$17,MATCH(TRUE, Input!BL57:BL62, 0)),INDEX(Class!$N$18:$N$22,MATCH(TRUE, Input!BL63:BL67, 0)),INDEX(Class!$N$23:$N$27,MATCH(TRUE, Input!BL68:BL72, 0)),INDEX(Class!$N$28:$N$30,MATCH(TRUE, Input!BL73:BL75, 0)),INDEX(Class!$N$31:$N$35,MATCH(TRUE, Input!BL76:BL80, 0)),INDEX(Class!$N$36:$N$41,MATCH(TRUE, Input!BL81:BL86, 0)),INDEX(Class!$N$42:$N$43,MATCH(TRUE, Input!BL87:BL88, 0))))</f>
        <v>#N/A</v>
      </c>
      <c r="BM22" s="53" t="e">
        <f>IF(OR(BM6=TRUE,Input!BM12=TRUE),"",CHOOSE(MATCH(TRUE, Input!BM40:BM47, 0),INDEX(Class!$N$3:$N$11,MATCH(TRUE, Input!BM48:BM56, 0)),INDEX(Class!$N$12:$N$17,MATCH(TRUE, Input!BM57:BM62, 0)),INDEX(Class!$N$18:$N$22,MATCH(TRUE, Input!BM63:BM67, 0)),INDEX(Class!$N$23:$N$27,MATCH(TRUE, Input!BM68:BM72, 0)),INDEX(Class!$N$28:$N$30,MATCH(TRUE, Input!BM73:BM75, 0)),INDEX(Class!$N$31:$N$35,MATCH(TRUE, Input!BM76:BM80, 0)),INDEX(Class!$N$36:$N$41,MATCH(TRUE, Input!BM81:BM86, 0)),INDEX(Class!$N$42:$N$43,MATCH(TRUE, Input!BM87:BM88, 0))))</f>
        <v>#N/A</v>
      </c>
      <c r="BN22" s="53" t="e">
        <f>IF(OR(BN6=TRUE,Input!BN12=TRUE),"",CHOOSE(MATCH(TRUE, Input!BN40:BN47, 0),INDEX(Class!$N$3:$N$11,MATCH(TRUE, Input!BN48:BN56, 0)),INDEX(Class!$N$12:$N$17,MATCH(TRUE, Input!BN57:BN62, 0)),INDEX(Class!$N$18:$N$22,MATCH(TRUE, Input!BN63:BN67, 0)),INDEX(Class!$N$23:$N$27,MATCH(TRUE, Input!BN68:BN72, 0)),INDEX(Class!$N$28:$N$30,MATCH(TRUE, Input!BN73:BN75, 0)),INDEX(Class!$N$31:$N$35,MATCH(TRUE, Input!BN76:BN80, 0)),INDEX(Class!$N$36:$N$41,MATCH(TRUE, Input!BN81:BN86, 0)),INDEX(Class!$N$42:$N$43,MATCH(TRUE, Input!BN87:BN88, 0))))</f>
        <v>#N/A</v>
      </c>
      <c r="BO22" s="53" t="e">
        <f>IF(OR(BO6=TRUE,Input!BO12=TRUE),"",CHOOSE(MATCH(TRUE, Input!BO40:BO47, 0),INDEX(Class!$N$3:$N$11,MATCH(TRUE, Input!BO48:BO56, 0)),INDEX(Class!$N$12:$N$17,MATCH(TRUE, Input!BO57:BO62, 0)),INDEX(Class!$N$18:$N$22,MATCH(TRUE, Input!BO63:BO67, 0)),INDEX(Class!$N$23:$N$27,MATCH(TRUE, Input!BO68:BO72, 0)),INDEX(Class!$N$28:$N$30,MATCH(TRUE, Input!BO73:BO75, 0)),INDEX(Class!$N$31:$N$35,MATCH(TRUE, Input!BO76:BO80, 0)),INDEX(Class!$N$36:$N$41,MATCH(TRUE, Input!BO81:BO86, 0)),INDEX(Class!$N$42:$N$43,MATCH(TRUE, Input!BO87:BO88, 0))))</f>
        <v>#N/A</v>
      </c>
      <c r="BP22" s="53" t="e">
        <f>IF(OR(BP6=TRUE,Input!BP12=TRUE),"",CHOOSE(MATCH(TRUE, Input!BP40:BP47, 0),INDEX(Class!$N$3:$N$11,MATCH(TRUE, Input!BP48:BP56, 0)),INDEX(Class!$N$12:$N$17,MATCH(TRUE, Input!BP57:BP62, 0)),INDEX(Class!$N$18:$N$22,MATCH(TRUE, Input!BP63:BP67, 0)),INDEX(Class!$N$23:$N$27,MATCH(TRUE, Input!BP68:BP72, 0)),INDEX(Class!$N$28:$N$30,MATCH(TRUE, Input!BP73:BP75, 0)),INDEX(Class!$N$31:$N$35,MATCH(TRUE, Input!BP76:BP80, 0)),INDEX(Class!$N$36:$N$41,MATCH(TRUE, Input!BP81:BP86, 0)),INDEX(Class!$N$42:$N$43,MATCH(TRUE, Input!BP87:BP88, 0))))</f>
        <v>#N/A</v>
      </c>
      <c r="BQ22" s="53" t="e">
        <f>IF(OR(BQ6=TRUE,Input!BQ12=TRUE),"",CHOOSE(MATCH(TRUE, Input!BQ40:BQ47, 0),INDEX(Class!$N$3:$N$11,MATCH(TRUE, Input!BQ48:BQ56, 0)),INDEX(Class!$N$12:$N$17,MATCH(TRUE, Input!BQ57:BQ62, 0)),INDEX(Class!$N$18:$N$22,MATCH(TRUE, Input!BQ63:BQ67, 0)),INDEX(Class!$N$23:$N$27,MATCH(TRUE, Input!BQ68:BQ72, 0)),INDEX(Class!$N$28:$N$30,MATCH(TRUE, Input!BQ73:BQ75, 0)),INDEX(Class!$N$31:$N$35,MATCH(TRUE, Input!BQ76:BQ80, 0)),INDEX(Class!$N$36:$N$41,MATCH(TRUE, Input!BQ81:BQ86, 0)),INDEX(Class!$N$42:$N$43,MATCH(TRUE, Input!BQ87:BQ88, 0))))</f>
        <v>#N/A</v>
      </c>
      <c r="BR22" s="53" t="e">
        <f>IF(OR(BR6=TRUE,Input!BR12=TRUE),"",CHOOSE(MATCH(TRUE, Input!BR40:BR47, 0),INDEX(Class!$N$3:$N$11,MATCH(TRUE, Input!BR48:BR56, 0)),INDEX(Class!$N$12:$N$17,MATCH(TRUE, Input!BR57:BR62, 0)),INDEX(Class!$N$18:$N$22,MATCH(TRUE, Input!BR63:BR67, 0)),INDEX(Class!$N$23:$N$27,MATCH(TRUE, Input!BR68:BR72, 0)),INDEX(Class!$N$28:$N$30,MATCH(TRUE, Input!BR73:BR75, 0)),INDEX(Class!$N$31:$N$35,MATCH(TRUE, Input!BR76:BR80, 0)),INDEX(Class!$N$36:$N$41,MATCH(TRUE, Input!BR81:BR86, 0)),INDEX(Class!$N$42:$N$43,MATCH(TRUE, Input!BR87:BR88, 0))))</f>
        <v>#N/A</v>
      </c>
      <c r="BS22" s="53" t="e">
        <f>IF(OR(BS6=TRUE,Input!BS12=TRUE),"",CHOOSE(MATCH(TRUE, Input!BS40:BS47, 0),INDEX(Class!$N$3:$N$11,MATCH(TRUE, Input!BS48:BS56, 0)),INDEX(Class!$N$12:$N$17,MATCH(TRUE, Input!BS57:BS62, 0)),INDEX(Class!$N$18:$N$22,MATCH(TRUE, Input!BS63:BS67, 0)),INDEX(Class!$N$23:$N$27,MATCH(TRUE, Input!BS68:BS72, 0)),INDEX(Class!$N$28:$N$30,MATCH(TRUE, Input!BS73:BS75, 0)),INDEX(Class!$N$31:$N$35,MATCH(TRUE, Input!BS76:BS80, 0)),INDEX(Class!$N$36:$N$41,MATCH(TRUE, Input!BS81:BS86, 0)),INDEX(Class!$N$42:$N$43,MATCH(TRUE, Input!BS87:BS88, 0))))</f>
        <v>#N/A</v>
      </c>
      <c r="BT22" s="53" t="e">
        <f>IF(OR(BT6=TRUE,Input!BT12=TRUE),"",CHOOSE(MATCH(TRUE, Input!BT40:BT47, 0),INDEX(Class!$N$3:$N$11,MATCH(TRUE, Input!BT48:BT56, 0)),INDEX(Class!$N$12:$N$17,MATCH(TRUE, Input!BT57:BT62, 0)),INDEX(Class!$N$18:$N$22,MATCH(TRUE, Input!BT63:BT67, 0)),INDEX(Class!$N$23:$N$27,MATCH(TRUE, Input!BT68:BT72, 0)),INDEX(Class!$N$28:$N$30,MATCH(TRUE, Input!BT73:BT75, 0)),INDEX(Class!$N$31:$N$35,MATCH(TRUE, Input!BT76:BT80, 0)),INDEX(Class!$N$36:$N$41,MATCH(TRUE, Input!BT81:BT86, 0)),INDEX(Class!$N$42:$N$43,MATCH(TRUE, Input!BT87:BT88, 0))))</f>
        <v>#N/A</v>
      </c>
      <c r="BU22" s="53" t="e">
        <f>IF(OR(BU6=TRUE,Input!BU12=TRUE),"",CHOOSE(MATCH(TRUE, Input!BU40:BU47, 0),INDEX(Class!$N$3:$N$11,MATCH(TRUE, Input!BU48:BU56, 0)),INDEX(Class!$N$12:$N$17,MATCH(TRUE, Input!BU57:BU62, 0)),INDEX(Class!$N$18:$N$22,MATCH(TRUE, Input!BU63:BU67, 0)),INDEX(Class!$N$23:$N$27,MATCH(TRUE, Input!BU68:BU72, 0)),INDEX(Class!$N$28:$N$30,MATCH(TRUE, Input!BU73:BU75, 0)),INDEX(Class!$N$31:$N$35,MATCH(TRUE, Input!BU76:BU80, 0)),INDEX(Class!$N$36:$N$41,MATCH(TRUE, Input!BU81:BU86, 0)),INDEX(Class!$N$42:$N$43,MATCH(TRUE, Input!BU87:BU88, 0))))</f>
        <v>#N/A</v>
      </c>
      <c r="BV22" s="53" t="e">
        <f>IF(OR(BV6=TRUE,Input!BV12=TRUE),"",CHOOSE(MATCH(TRUE, Input!BV40:BV47, 0),INDEX(Class!$N$3:$N$11,MATCH(TRUE, Input!BV48:BV56, 0)),INDEX(Class!$N$12:$N$17,MATCH(TRUE, Input!BV57:BV62, 0)),INDEX(Class!$N$18:$N$22,MATCH(TRUE, Input!BV63:BV67, 0)),INDEX(Class!$N$23:$N$27,MATCH(TRUE, Input!BV68:BV72, 0)),INDEX(Class!$N$28:$N$30,MATCH(TRUE, Input!BV73:BV75, 0)),INDEX(Class!$N$31:$N$35,MATCH(TRUE, Input!BV76:BV80, 0)),INDEX(Class!$N$36:$N$41,MATCH(TRUE, Input!BV81:BV86, 0)),INDEX(Class!$N$42:$N$43,MATCH(TRUE, Input!BV87:BV88, 0))))</f>
        <v>#N/A</v>
      </c>
      <c r="BW22" s="53" t="e">
        <f>IF(OR(BW6=TRUE,Input!BW12=TRUE),"",CHOOSE(MATCH(TRUE, Input!BW40:BW47, 0),INDEX(Class!$N$3:$N$11,MATCH(TRUE, Input!BW48:BW56, 0)),INDEX(Class!$N$12:$N$17,MATCH(TRUE, Input!BW57:BW62, 0)),INDEX(Class!$N$18:$N$22,MATCH(TRUE, Input!BW63:BW67, 0)),INDEX(Class!$N$23:$N$27,MATCH(TRUE, Input!BW68:BW72, 0)),INDEX(Class!$N$28:$N$30,MATCH(TRUE, Input!BW73:BW75, 0)),INDEX(Class!$N$31:$N$35,MATCH(TRUE, Input!BW76:BW80, 0)),INDEX(Class!$N$36:$N$41,MATCH(TRUE, Input!BW81:BW86, 0)),INDEX(Class!$N$42:$N$43,MATCH(TRUE, Input!BW87:BW88, 0))))</f>
        <v>#N/A</v>
      </c>
      <c r="BX22" s="53" t="e">
        <f>IF(OR(BX6=TRUE,Input!BX12=TRUE),"",CHOOSE(MATCH(TRUE, Input!BX40:BX47, 0),INDEX(Class!$N$3:$N$11,MATCH(TRUE, Input!BX48:BX56, 0)),INDEX(Class!$N$12:$N$17,MATCH(TRUE, Input!BX57:BX62, 0)),INDEX(Class!$N$18:$N$22,MATCH(TRUE, Input!BX63:BX67, 0)),INDEX(Class!$N$23:$N$27,MATCH(TRUE, Input!BX68:BX72, 0)),INDEX(Class!$N$28:$N$30,MATCH(TRUE, Input!BX73:BX75, 0)),INDEX(Class!$N$31:$N$35,MATCH(TRUE, Input!BX76:BX80, 0)),INDEX(Class!$N$36:$N$41,MATCH(TRUE, Input!BX81:BX86, 0)),INDEX(Class!$N$42:$N$43,MATCH(TRUE, Input!BX87:BX88, 0))))</f>
        <v>#N/A</v>
      </c>
      <c r="BY22" s="53" t="e">
        <f>IF(OR(BY6=TRUE,Input!BY12=TRUE),"",CHOOSE(MATCH(TRUE, Input!BY40:BY47, 0),INDEX(Class!$N$3:$N$11,MATCH(TRUE, Input!BY48:BY56, 0)),INDEX(Class!$N$12:$N$17,MATCH(TRUE, Input!BY57:BY62, 0)),INDEX(Class!$N$18:$N$22,MATCH(TRUE, Input!BY63:BY67, 0)),INDEX(Class!$N$23:$N$27,MATCH(TRUE, Input!BY68:BY72, 0)),INDEX(Class!$N$28:$N$30,MATCH(TRUE, Input!BY73:BY75, 0)),INDEX(Class!$N$31:$N$35,MATCH(TRUE, Input!BY76:BY80, 0)),INDEX(Class!$N$36:$N$41,MATCH(TRUE, Input!BY81:BY86, 0)),INDEX(Class!$N$42:$N$43,MATCH(TRUE, Input!BY87:BY88, 0))))</f>
        <v>#N/A</v>
      </c>
      <c r="BZ22" s="53" t="e">
        <f>IF(OR(BZ6=TRUE,Input!BZ12=TRUE),"",CHOOSE(MATCH(TRUE, Input!BZ40:BZ47, 0),INDEX(Class!$N$3:$N$11,MATCH(TRUE, Input!BZ48:BZ56, 0)),INDEX(Class!$N$12:$N$17,MATCH(TRUE, Input!BZ57:BZ62, 0)),INDEX(Class!$N$18:$N$22,MATCH(TRUE, Input!BZ63:BZ67, 0)),INDEX(Class!$N$23:$N$27,MATCH(TRUE, Input!BZ68:BZ72, 0)),INDEX(Class!$N$28:$N$30,MATCH(TRUE, Input!BZ73:BZ75, 0)),INDEX(Class!$N$31:$N$35,MATCH(TRUE, Input!BZ76:BZ80, 0)),INDEX(Class!$N$36:$N$41,MATCH(TRUE, Input!BZ81:BZ86, 0)),INDEX(Class!$N$42:$N$43,MATCH(TRUE, Input!BZ87:BZ88, 0))))</f>
        <v>#N/A</v>
      </c>
      <c r="CA22" s="53" t="e">
        <f>IF(OR(CA6=TRUE,Input!CA12=TRUE),"",CHOOSE(MATCH(TRUE, Input!CA40:CA47, 0),INDEX(Class!$N$3:$N$11,MATCH(TRUE, Input!CA48:CA56, 0)),INDEX(Class!$N$12:$N$17,MATCH(TRUE, Input!CA57:CA62, 0)),INDEX(Class!$N$18:$N$22,MATCH(TRUE, Input!CA63:CA67, 0)),INDEX(Class!$N$23:$N$27,MATCH(TRUE, Input!CA68:CA72, 0)),INDEX(Class!$N$28:$N$30,MATCH(TRUE, Input!CA73:CA75, 0)),INDEX(Class!$N$31:$N$35,MATCH(TRUE, Input!CA76:CA80, 0)),INDEX(Class!$N$36:$N$41,MATCH(TRUE, Input!CA81:CA86, 0)),INDEX(Class!$N$42:$N$43,MATCH(TRUE, Input!CA87:CA88, 0))))</f>
        <v>#N/A</v>
      </c>
      <c r="CB22" s="53" t="e">
        <f>IF(OR(CB6=TRUE,Input!CB12=TRUE),"",CHOOSE(MATCH(TRUE, Input!CB40:CB47, 0),INDEX(Class!$N$3:$N$11,MATCH(TRUE, Input!CB48:CB56, 0)),INDEX(Class!$N$12:$N$17,MATCH(TRUE, Input!CB57:CB62, 0)),INDEX(Class!$N$18:$N$22,MATCH(TRUE, Input!CB63:CB67, 0)),INDEX(Class!$N$23:$N$27,MATCH(TRUE, Input!CB68:CB72, 0)),INDEX(Class!$N$28:$N$30,MATCH(TRUE, Input!CB73:CB75, 0)),INDEX(Class!$N$31:$N$35,MATCH(TRUE, Input!CB76:CB80, 0)),INDEX(Class!$N$36:$N$41,MATCH(TRUE, Input!CB81:CB86, 0)),INDEX(Class!$N$42:$N$43,MATCH(TRUE, Input!CB87:CB88, 0))))</f>
        <v>#N/A</v>
      </c>
      <c r="CC22" s="53" t="e">
        <f>IF(OR(CC6=TRUE,Input!CC12=TRUE),"",CHOOSE(MATCH(TRUE, Input!CC40:CC47, 0),INDEX(Class!$N$3:$N$11,MATCH(TRUE, Input!CC48:CC56, 0)),INDEX(Class!$N$12:$N$17,MATCH(TRUE, Input!CC57:CC62, 0)),INDEX(Class!$N$18:$N$22,MATCH(TRUE, Input!CC63:CC67, 0)),INDEX(Class!$N$23:$N$27,MATCH(TRUE, Input!CC68:CC72, 0)),INDEX(Class!$N$28:$N$30,MATCH(TRUE, Input!CC73:CC75, 0)),INDEX(Class!$N$31:$N$35,MATCH(TRUE, Input!CC76:CC80, 0)),INDEX(Class!$N$36:$N$41,MATCH(TRUE, Input!CC81:CC86, 0)),INDEX(Class!$N$42:$N$43,MATCH(TRUE, Input!CC87:CC88, 0))))</f>
        <v>#N/A</v>
      </c>
      <c r="CD22" s="53" t="e">
        <f>IF(OR(CD6=TRUE,Input!CD12=TRUE),"",CHOOSE(MATCH(TRUE, Input!CD40:CD47, 0),INDEX(Class!$N$3:$N$11,MATCH(TRUE, Input!CD48:CD56, 0)),INDEX(Class!$N$12:$N$17,MATCH(TRUE, Input!CD57:CD62, 0)),INDEX(Class!$N$18:$N$22,MATCH(TRUE, Input!CD63:CD67, 0)),INDEX(Class!$N$23:$N$27,MATCH(TRUE, Input!CD68:CD72, 0)),INDEX(Class!$N$28:$N$30,MATCH(TRUE, Input!CD73:CD75, 0)),INDEX(Class!$N$31:$N$35,MATCH(TRUE, Input!CD76:CD80, 0)),INDEX(Class!$N$36:$N$41,MATCH(TRUE, Input!CD81:CD86, 0)),INDEX(Class!$N$42:$N$43,MATCH(TRUE, Input!CD87:CD88, 0))))</f>
        <v>#N/A</v>
      </c>
      <c r="CE22" s="53" t="e">
        <f>IF(OR(CE6=TRUE,Input!CE12=TRUE),"",CHOOSE(MATCH(TRUE, Input!CE40:CE47, 0),INDEX(Class!$N$3:$N$11,MATCH(TRUE, Input!CE48:CE56, 0)),INDEX(Class!$N$12:$N$17,MATCH(TRUE, Input!CE57:CE62, 0)),INDEX(Class!$N$18:$N$22,MATCH(TRUE, Input!CE63:CE67, 0)),INDEX(Class!$N$23:$N$27,MATCH(TRUE, Input!CE68:CE72, 0)),INDEX(Class!$N$28:$N$30,MATCH(TRUE, Input!CE73:CE75, 0)),INDEX(Class!$N$31:$N$35,MATCH(TRUE, Input!CE76:CE80, 0)),INDEX(Class!$N$36:$N$41,MATCH(TRUE, Input!CE81:CE86, 0)),INDEX(Class!$N$42:$N$43,MATCH(TRUE, Input!CE87:CE88, 0))))</f>
        <v>#N/A</v>
      </c>
      <c r="CF22" s="53" t="e">
        <f>IF(OR(CF6=TRUE,Input!CF12=TRUE),"",CHOOSE(MATCH(TRUE, Input!CF40:CF47, 0),INDEX(Class!$N$3:$N$11,MATCH(TRUE, Input!CF48:CF56, 0)),INDEX(Class!$N$12:$N$17,MATCH(TRUE, Input!CF57:CF62, 0)),INDEX(Class!$N$18:$N$22,MATCH(TRUE, Input!CF63:CF67, 0)),INDEX(Class!$N$23:$N$27,MATCH(TRUE, Input!CF68:CF72, 0)),INDEX(Class!$N$28:$N$30,MATCH(TRUE, Input!CF73:CF75, 0)),INDEX(Class!$N$31:$N$35,MATCH(TRUE, Input!CF76:CF80, 0)),INDEX(Class!$N$36:$N$41,MATCH(TRUE, Input!CF81:CF86, 0)),INDEX(Class!$N$42:$N$43,MATCH(TRUE, Input!CF87:CF88, 0))))</f>
        <v>#N/A</v>
      </c>
      <c r="CG22" s="53" t="e">
        <f>IF(OR(CG6=TRUE,Input!CG12=TRUE),"",CHOOSE(MATCH(TRUE, Input!CG40:CG47, 0),INDEX(Class!$N$3:$N$11,MATCH(TRUE, Input!CG48:CG56, 0)),INDEX(Class!$N$12:$N$17,MATCH(TRUE, Input!CG57:CG62, 0)),INDEX(Class!$N$18:$N$22,MATCH(TRUE, Input!CG63:CG67, 0)),INDEX(Class!$N$23:$N$27,MATCH(TRUE, Input!CG68:CG72, 0)),INDEX(Class!$N$28:$N$30,MATCH(TRUE, Input!CG73:CG75, 0)),INDEX(Class!$N$31:$N$35,MATCH(TRUE, Input!CG76:CG80, 0)),INDEX(Class!$N$36:$N$41,MATCH(TRUE, Input!CG81:CG86, 0)),INDEX(Class!$N$42:$N$43,MATCH(TRUE, Input!CG87:CG88, 0))))</f>
        <v>#N/A</v>
      </c>
      <c r="CH22" s="53" t="e">
        <f>IF(OR(CH6=TRUE,Input!CH12=TRUE),"",CHOOSE(MATCH(TRUE, Input!CH40:CH47, 0),INDEX(Class!$N$3:$N$11,MATCH(TRUE, Input!CH48:CH56, 0)),INDEX(Class!$N$12:$N$17,MATCH(TRUE, Input!CH57:CH62, 0)),INDEX(Class!$N$18:$N$22,MATCH(TRUE, Input!CH63:CH67, 0)),INDEX(Class!$N$23:$N$27,MATCH(TRUE, Input!CH68:CH72, 0)),INDEX(Class!$N$28:$N$30,MATCH(TRUE, Input!CH73:CH75, 0)),INDEX(Class!$N$31:$N$35,MATCH(TRUE, Input!CH76:CH80, 0)),INDEX(Class!$N$36:$N$41,MATCH(TRUE, Input!CH81:CH86, 0)),INDEX(Class!$N$42:$N$43,MATCH(TRUE, Input!CH87:CH88, 0))))</f>
        <v>#N/A</v>
      </c>
      <c r="CI22" s="53" t="e">
        <f>IF(OR(CI6=TRUE,Input!CI12=TRUE),"",CHOOSE(MATCH(TRUE, Input!CI40:CI47, 0),INDEX(Class!$N$3:$N$11,MATCH(TRUE, Input!CI48:CI56, 0)),INDEX(Class!$N$12:$N$17,MATCH(TRUE, Input!CI57:CI62, 0)),INDEX(Class!$N$18:$N$22,MATCH(TRUE, Input!CI63:CI67, 0)),INDEX(Class!$N$23:$N$27,MATCH(TRUE, Input!CI68:CI72, 0)),INDEX(Class!$N$28:$N$30,MATCH(TRUE, Input!CI73:CI75, 0)),INDEX(Class!$N$31:$N$35,MATCH(TRUE, Input!CI76:CI80, 0)),INDEX(Class!$N$36:$N$41,MATCH(TRUE, Input!CI81:CI86, 0)),INDEX(Class!$N$42:$N$43,MATCH(TRUE, Input!CI87:CI88, 0))))</f>
        <v>#N/A</v>
      </c>
      <c r="CJ22" s="53" t="e">
        <f>IF(OR(CJ6=TRUE,Input!CJ12=TRUE),"",CHOOSE(MATCH(TRUE, Input!CJ40:CJ47, 0),INDEX(Class!$N$3:$N$11,MATCH(TRUE, Input!CJ48:CJ56, 0)),INDEX(Class!$N$12:$N$17,MATCH(TRUE, Input!CJ57:CJ62, 0)),INDEX(Class!$N$18:$N$22,MATCH(TRUE, Input!CJ63:CJ67, 0)),INDEX(Class!$N$23:$N$27,MATCH(TRUE, Input!CJ68:CJ72, 0)),INDEX(Class!$N$28:$N$30,MATCH(TRUE, Input!CJ73:CJ75, 0)),INDEX(Class!$N$31:$N$35,MATCH(TRUE, Input!CJ76:CJ80, 0)),INDEX(Class!$N$36:$N$41,MATCH(TRUE, Input!CJ81:CJ86, 0)),INDEX(Class!$N$42:$N$43,MATCH(TRUE, Input!CJ87:CJ88, 0))))</f>
        <v>#N/A</v>
      </c>
      <c r="CK22" s="53" t="e">
        <f>IF(OR(CK6=TRUE,Input!CK12=TRUE),"",CHOOSE(MATCH(TRUE, Input!CK40:CK47, 0),INDEX(Class!$N$3:$N$11,MATCH(TRUE, Input!CK48:CK56, 0)),INDEX(Class!$N$12:$N$17,MATCH(TRUE, Input!CK57:CK62, 0)),INDEX(Class!$N$18:$N$22,MATCH(TRUE, Input!CK63:CK67, 0)),INDEX(Class!$N$23:$N$27,MATCH(TRUE, Input!CK68:CK72, 0)),INDEX(Class!$N$28:$N$30,MATCH(TRUE, Input!CK73:CK75, 0)),INDEX(Class!$N$31:$N$35,MATCH(TRUE, Input!CK76:CK80, 0)),INDEX(Class!$N$36:$N$41,MATCH(TRUE, Input!CK81:CK86, 0)),INDEX(Class!$N$42:$N$43,MATCH(TRUE, Input!CK87:CK88, 0))))</f>
        <v>#N/A</v>
      </c>
      <c r="CL22" s="53" t="e">
        <f>IF(OR(CL6=TRUE,Input!CL12=TRUE),"",CHOOSE(MATCH(TRUE, Input!CL40:CL47, 0),INDEX(Class!$N$3:$N$11,MATCH(TRUE, Input!CL48:CL56, 0)),INDEX(Class!$N$12:$N$17,MATCH(TRUE, Input!CL57:CL62, 0)),INDEX(Class!$N$18:$N$22,MATCH(TRUE, Input!CL63:CL67, 0)),INDEX(Class!$N$23:$N$27,MATCH(TRUE, Input!CL68:CL72, 0)),INDEX(Class!$N$28:$N$30,MATCH(TRUE, Input!CL73:CL75, 0)),INDEX(Class!$N$31:$N$35,MATCH(TRUE, Input!CL76:CL80, 0)),INDEX(Class!$N$36:$N$41,MATCH(TRUE, Input!CL81:CL86, 0)),INDEX(Class!$N$42:$N$43,MATCH(TRUE, Input!CL87:CL88, 0))))</f>
        <v>#N/A</v>
      </c>
      <c r="CM22" s="53" t="e">
        <f>IF(OR(CM6=TRUE,Input!CM12=TRUE),"",CHOOSE(MATCH(TRUE, Input!CM40:CM47, 0),INDEX(Class!$N$3:$N$11,MATCH(TRUE, Input!CM48:CM56, 0)),INDEX(Class!$N$12:$N$17,MATCH(TRUE, Input!CM57:CM62, 0)),INDEX(Class!$N$18:$N$22,MATCH(TRUE, Input!CM63:CM67, 0)),INDEX(Class!$N$23:$N$27,MATCH(TRUE, Input!CM68:CM72, 0)),INDEX(Class!$N$28:$N$30,MATCH(TRUE, Input!CM73:CM75, 0)),INDEX(Class!$N$31:$N$35,MATCH(TRUE, Input!CM76:CM80, 0)),INDEX(Class!$N$36:$N$41,MATCH(TRUE, Input!CM81:CM86, 0)),INDEX(Class!$N$42:$N$43,MATCH(TRUE, Input!CM87:CM88, 0))))</f>
        <v>#N/A</v>
      </c>
      <c r="CN22" s="53" t="e">
        <f>IF(OR(CN6=TRUE,Input!CN12=TRUE),"",CHOOSE(MATCH(TRUE, Input!CN40:CN47, 0),INDEX(Class!$N$3:$N$11,MATCH(TRUE, Input!CN48:CN56, 0)),INDEX(Class!$N$12:$N$17,MATCH(TRUE, Input!CN57:CN62, 0)),INDEX(Class!$N$18:$N$22,MATCH(TRUE, Input!CN63:CN67, 0)),INDEX(Class!$N$23:$N$27,MATCH(TRUE, Input!CN68:CN72, 0)),INDEX(Class!$N$28:$N$30,MATCH(TRUE, Input!CN73:CN75, 0)),INDEX(Class!$N$31:$N$35,MATCH(TRUE, Input!CN76:CN80, 0)),INDEX(Class!$N$36:$N$41,MATCH(TRUE, Input!CN81:CN86, 0)),INDEX(Class!$N$42:$N$43,MATCH(TRUE, Input!CN87:CN88, 0))))</f>
        <v>#N/A</v>
      </c>
      <c r="CO22" s="53" t="e">
        <f>IF(OR(CO6=TRUE,Input!CO12=TRUE),"",CHOOSE(MATCH(TRUE, Input!CO40:CO47, 0),INDEX(Class!$N$3:$N$11,MATCH(TRUE, Input!CO48:CO56, 0)),INDEX(Class!$N$12:$N$17,MATCH(TRUE, Input!CO57:CO62, 0)),INDEX(Class!$N$18:$N$22,MATCH(TRUE, Input!CO63:CO67, 0)),INDEX(Class!$N$23:$N$27,MATCH(TRUE, Input!CO68:CO72, 0)),INDEX(Class!$N$28:$N$30,MATCH(TRUE, Input!CO73:CO75, 0)),INDEX(Class!$N$31:$N$35,MATCH(TRUE, Input!CO76:CO80, 0)),INDEX(Class!$N$36:$N$41,MATCH(TRUE, Input!CO81:CO86, 0)),INDEX(Class!$N$42:$N$43,MATCH(TRUE, Input!CO87:CO88, 0))))</f>
        <v>#N/A</v>
      </c>
      <c r="CP22" s="53" t="e">
        <f>IF(OR(CP6=TRUE,Input!CP12=TRUE),"",CHOOSE(MATCH(TRUE, Input!CP40:CP47, 0),INDEX(Class!$N$3:$N$11,MATCH(TRUE, Input!CP48:CP56, 0)),INDEX(Class!$N$12:$N$17,MATCH(TRUE, Input!CP57:CP62, 0)),INDEX(Class!$N$18:$N$22,MATCH(TRUE, Input!CP63:CP67, 0)),INDEX(Class!$N$23:$N$27,MATCH(TRUE, Input!CP68:CP72, 0)),INDEX(Class!$N$28:$N$30,MATCH(TRUE, Input!CP73:CP75, 0)),INDEX(Class!$N$31:$N$35,MATCH(TRUE, Input!CP76:CP80, 0)),INDEX(Class!$N$36:$N$41,MATCH(TRUE, Input!CP81:CP86, 0)),INDEX(Class!$N$42:$N$43,MATCH(TRUE, Input!CP87:CP88, 0))))</f>
        <v>#N/A</v>
      </c>
      <c r="CQ22" s="53" t="e">
        <f>IF(OR(CQ6=TRUE,Input!CQ12=TRUE),"",CHOOSE(MATCH(TRUE, Input!CQ40:CQ47, 0),INDEX(Class!$N$3:$N$11,MATCH(TRUE, Input!CQ48:CQ56, 0)),INDEX(Class!$N$12:$N$17,MATCH(TRUE, Input!CQ57:CQ62, 0)),INDEX(Class!$N$18:$N$22,MATCH(TRUE, Input!CQ63:CQ67, 0)),INDEX(Class!$N$23:$N$27,MATCH(TRUE, Input!CQ68:CQ72, 0)),INDEX(Class!$N$28:$N$30,MATCH(TRUE, Input!CQ73:CQ75, 0)),INDEX(Class!$N$31:$N$35,MATCH(TRUE, Input!CQ76:CQ80, 0)),INDEX(Class!$N$36:$N$41,MATCH(TRUE, Input!CQ81:CQ86, 0)),INDEX(Class!$N$42:$N$43,MATCH(TRUE, Input!CQ87:CQ88, 0))))</f>
        <v>#N/A</v>
      </c>
      <c r="CR22" s="53" t="e">
        <f>IF(OR(CR6=TRUE,Input!CR12=TRUE),"",CHOOSE(MATCH(TRUE, Input!CR40:CR47, 0),INDEX(Class!$N$3:$N$11,MATCH(TRUE, Input!CR48:CR56, 0)),INDEX(Class!$N$12:$N$17,MATCH(TRUE, Input!CR57:CR62, 0)),INDEX(Class!$N$18:$N$22,MATCH(TRUE, Input!CR63:CR67, 0)),INDEX(Class!$N$23:$N$27,MATCH(TRUE, Input!CR68:CR72, 0)),INDEX(Class!$N$28:$N$30,MATCH(TRUE, Input!CR73:CR75, 0)),INDEX(Class!$N$31:$N$35,MATCH(TRUE, Input!CR76:CR80, 0)),INDEX(Class!$N$36:$N$41,MATCH(TRUE, Input!CR81:CR86, 0)),INDEX(Class!$N$42:$N$43,MATCH(TRUE, Input!CR87:CR88, 0))))</f>
        <v>#N/A</v>
      </c>
      <c r="CS22" s="53" t="e">
        <f>IF(OR(CS6=TRUE,Input!CS12=TRUE),"",CHOOSE(MATCH(TRUE, Input!CS40:CS47, 0),INDEX(Class!$N$3:$N$11,MATCH(TRUE, Input!CS48:CS56, 0)),INDEX(Class!$N$12:$N$17,MATCH(TRUE, Input!CS57:CS62, 0)),INDEX(Class!$N$18:$N$22,MATCH(TRUE, Input!CS63:CS67, 0)),INDEX(Class!$N$23:$N$27,MATCH(TRUE, Input!CS68:CS72, 0)),INDEX(Class!$N$28:$N$30,MATCH(TRUE, Input!CS73:CS75, 0)),INDEX(Class!$N$31:$N$35,MATCH(TRUE, Input!CS76:CS80, 0)),INDEX(Class!$N$36:$N$41,MATCH(TRUE, Input!CS81:CS86, 0)),INDEX(Class!$N$42:$N$43,MATCH(TRUE, Input!CS87:CS88, 0))))</f>
        <v>#N/A</v>
      </c>
      <c r="CT22" s="53" t="e">
        <f>IF(OR(CT6=TRUE,Input!CT12=TRUE),"",CHOOSE(MATCH(TRUE, Input!CT40:CT47, 0),INDEX(Class!$N$3:$N$11,MATCH(TRUE, Input!CT48:CT56, 0)),INDEX(Class!$N$12:$N$17,MATCH(TRUE, Input!CT57:CT62, 0)),INDEX(Class!$N$18:$N$22,MATCH(TRUE, Input!CT63:CT67, 0)),INDEX(Class!$N$23:$N$27,MATCH(TRUE, Input!CT68:CT72, 0)),INDEX(Class!$N$28:$N$30,MATCH(TRUE, Input!CT73:CT75, 0)),INDEX(Class!$N$31:$N$35,MATCH(TRUE, Input!CT76:CT80, 0)),INDEX(Class!$N$36:$N$41,MATCH(TRUE, Input!CT81:CT86, 0)),INDEX(Class!$N$42:$N$43,MATCH(TRUE, Input!CT87:CT88, 0))))</f>
        <v>#N/A</v>
      </c>
      <c r="CU22" s="53" t="e">
        <f>IF(OR(CU6=TRUE,Input!CU12=TRUE),"",CHOOSE(MATCH(TRUE, Input!CU40:CU47, 0),INDEX(Class!$N$3:$N$11,MATCH(TRUE, Input!CU48:CU56, 0)),INDEX(Class!$N$12:$N$17,MATCH(TRUE, Input!CU57:CU62, 0)),INDEX(Class!$N$18:$N$22,MATCH(TRUE, Input!CU63:CU67, 0)),INDEX(Class!$N$23:$N$27,MATCH(TRUE, Input!CU68:CU72, 0)),INDEX(Class!$N$28:$N$30,MATCH(TRUE, Input!CU73:CU75, 0)),INDEX(Class!$N$31:$N$35,MATCH(TRUE, Input!CU76:CU80, 0)),INDEX(Class!$N$36:$N$41,MATCH(TRUE, Input!CU81:CU86, 0)),INDEX(Class!$N$42:$N$43,MATCH(TRUE, Input!CU87:CU88, 0))))</f>
        <v>#N/A</v>
      </c>
      <c r="CV22" s="53" t="e">
        <f>IF(OR(CV6=TRUE,Input!CV12=TRUE),"",CHOOSE(MATCH(TRUE, Input!CV40:CV47, 0),INDEX(Class!$N$3:$N$11,MATCH(TRUE, Input!CV48:CV56, 0)),INDEX(Class!$N$12:$N$17,MATCH(TRUE, Input!CV57:CV62, 0)),INDEX(Class!$N$18:$N$22,MATCH(TRUE, Input!CV63:CV67, 0)),INDEX(Class!$N$23:$N$27,MATCH(TRUE, Input!CV68:CV72, 0)),INDEX(Class!$N$28:$N$30,MATCH(TRUE, Input!CV73:CV75, 0)),INDEX(Class!$N$31:$N$35,MATCH(TRUE, Input!CV76:CV80, 0)),INDEX(Class!$N$36:$N$41,MATCH(TRUE, Input!CV81:CV86, 0)),INDEX(Class!$N$42:$N$43,MATCH(TRUE, Input!CV87:CV88, 0))))</f>
        <v>#N/A</v>
      </c>
      <c r="CW22" s="53" t="e">
        <f>IF(OR(CW6=TRUE,Input!CW12=TRUE),"",CHOOSE(MATCH(TRUE, Input!CW40:CW47, 0),INDEX(Class!$N$3:$N$11,MATCH(TRUE, Input!CW48:CW56, 0)),INDEX(Class!$N$12:$N$17,MATCH(TRUE, Input!CW57:CW62, 0)),INDEX(Class!$N$18:$N$22,MATCH(TRUE, Input!CW63:CW67, 0)),INDEX(Class!$N$23:$N$27,MATCH(TRUE, Input!CW68:CW72, 0)),INDEX(Class!$N$28:$N$30,MATCH(TRUE, Input!CW73:CW75, 0)),INDEX(Class!$N$31:$N$35,MATCH(TRUE, Input!CW76:CW80, 0)),INDEX(Class!$N$36:$N$41,MATCH(TRUE, Input!CW81:CW86, 0)),INDEX(Class!$N$42:$N$43,MATCH(TRUE, Input!CW87:CW88, 0))))</f>
        <v>#N/A</v>
      </c>
      <c r="CX22" s="53" t="e">
        <f>IF(OR(CX6=TRUE,Input!CX12=TRUE),"",CHOOSE(MATCH(TRUE, Input!CX40:CX47, 0),INDEX(Class!$N$3:$N$11,MATCH(TRUE, Input!CX48:CX56, 0)),INDEX(Class!$N$12:$N$17,MATCH(TRUE, Input!CX57:CX62, 0)),INDEX(Class!$N$18:$N$22,MATCH(TRUE, Input!CX63:CX67, 0)),INDEX(Class!$N$23:$N$27,MATCH(TRUE, Input!CX68:CX72, 0)),INDEX(Class!$N$28:$N$30,MATCH(TRUE, Input!CX73:CX75, 0)),INDEX(Class!$N$31:$N$35,MATCH(TRUE, Input!CX76:CX80, 0)),INDEX(Class!$N$36:$N$41,MATCH(TRUE, Input!CX81:CX86, 0)),INDEX(Class!$N$42:$N$43,MATCH(TRUE, Input!CX87:CX88, 0))))</f>
        <v>#N/A</v>
      </c>
      <c r="CY22" s="53" t="e">
        <f>IF(OR(CY6=TRUE,Input!CY12=TRUE),"",CHOOSE(MATCH(TRUE, Input!CY40:CY47, 0),INDEX(Class!$N$3:$N$11,MATCH(TRUE, Input!CY48:CY56, 0)),INDEX(Class!$N$12:$N$17,MATCH(TRUE, Input!CY57:CY62, 0)),INDEX(Class!$N$18:$N$22,MATCH(TRUE, Input!CY63:CY67, 0)),INDEX(Class!$N$23:$N$27,MATCH(TRUE, Input!CY68:CY72, 0)),INDEX(Class!$N$28:$N$30,MATCH(TRUE, Input!CY73:CY75, 0)),INDEX(Class!$N$31:$N$35,MATCH(TRUE, Input!CY76:CY80, 0)),INDEX(Class!$N$36:$N$41,MATCH(TRUE, Input!CY81:CY86, 0)),INDEX(Class!$N$42:$N$43,MATCH(TRUE, Input!CY87:CY88, 0))))</f>
        <v>#N/A</v>
      </c>
      <c r="CZ22" s="53" t="e">
        <f>IF(OR(CZ6=TRUE,Input!CZ12=TRUE),"",CHOOSE(MATCH(TRUE, Input!CZ40:CZ47, 0),INDEX(Class!$N$3:$N$11,MATCH(TRUE, Input!CZ48:CZ56, 0)),INDEX(Class!$N$12:$N$17,MATCH(TRUE, Input!CZ57:CZ62, 0)),INDEX(Class!$N$18:$N$22,MATCH(TRUE, Input!CZ63:CZ67, 0)),INDEX(Class!$N$23:$N$27,MATCH(TRUE, Input!CZ68:CZ72, 0)),INDEX(Class!$N$28:$N$30,MATCH(TRUE, Input!CZ73:CZ75, 0)),INDEX(Class!$N$31:$N$35,MATCH(TRUE, Input!CZ76:CZ80, 0)),INDEX(Class!$N$36:$N$41,MATCH(TRUE, Input!CZ81:CZ86, 0)),INDEX(Class!$N$42:$N$43,MATCH(TRUE, Input!CZ87:CZ88, 0))))</f>
        <v>#N/A</v>
      </c>
      <c r="DA22" s="53" t="e">
        <f>IF(OR(DA6=TRUE,Input!DA12=TRUE),"",CHOOSE(MATCH(TRUE, Input!DA40:DA47, 0),INDEX(Class!$N$3:$N$11,MATCH(TRUE, Input!DA48:DA56, 0)),INDEX(Class!$N$12:$N$17,MATCH(TRUE, Input!DA57:DA62, 0)),INDEX(Class!$N$18:$N$22,MATCH(TRUE, Input!DA63:DA67, 0)),INDEX(Class!$N$23:$N$27,MATCH(TRUE, Input!DA68:DA72, 0)),INDEX(Class!$N$28:$N$30,MATCH(TRUE, Input!DA73:DA75, 0)),INDEX(Class!$N$31:$N$35,MATCH(TRUE, Input!DA76:DA80, 0)),INDEX(Class!$N$36:$N$41,MATCH(TRUE, Input!DA81:DA86, 0)),INDEX(Class!$N$42:$N$43,MATCH(TRUE, Input!DA87:DA88, 0))))</f>
        <v>#N/A</v>
      </c>
      <c r="DB22" s="53" t="e">
        <f>IF(OR(DB6=TRUE,Input!DB12=TRUE),"",CHOOSE(MATCH(TRUE, Input!DB40:DB47, 0),INDEX(Class!$N$3:$N$11,MATCH(TRUE, Input!DB48:DB56, 0)),INDEX(Class!$N$12:$N$17,MATCH(TRUE, Input!DB57:DB62, 0)),INDEX(Class!$N$18:$N$22,MATCH(TRUE, Input!DB63:DB67, 0)),INDEX(Class!$N$23:$N$27,MATCH(TRUE, Input!DB68:DB72, 0)),INDEX(Class!$N$28:$N$30,MATCH(TRUE, Input!DB73:DB75, 0)),INDEX(Class!$N$31:$N$35,MATCH(TRUE, Input!DB76:DB80, 0)),INDEX(Class!$N$36:$N$41,MATCH(TRUE, Input!DB81:DB86, 0)),INDEX(Class!$N$42:$N$43,MATCH(TRUE, Input!DB87:DB88, 0))))</f>
        <v>#N/A</v>
      </c>
      <c r="DC22" s="53" t="e">
        <f>IF(OR(DC6=TRUE,Input!DC12=TRUE),"",CHOOSE(MATCH(TRUE, Input!DC40:DC47, 0),INDEX(Class!$N$3:$N$11,MATCH(TRUE, Input!DC48:DC56, 0)),INDEX(Class!$N$12:$N$17,MATCH(TRUE, Input!DC57:DC62, 0)),INDEX(Class!$N$18:$N$22,MATCH(TRUE, Input!DC63:DC67, 0)),INDEX(Class!$N$23:$N$27,MATCH(TRUE, Input!DC68:DC72, 0)),INDEX(Class!$N$28:$N$30,MATCH(TRUE, Input!DC73:DC75, 0)),INDEX(Class!$N$31:$N$35,MATCH(TRUE, Input!DC76:DC80, 0)),INDEX(Class!$N$36:$N$41,MATCH(TRUE, Input!DC81:DC86, 0)),INDEX(Class!$N$42:$N$43,MATCH(TRUE, Input!DC87:DC88, 0))))</f>
        <v>#N/A</v>
      </c>
      <c r="DD22" s="53" t="e">
        <f>IF(OR(DD6=TRUE,Input!DD12=TRUE),"",CHOOSE(MATCH(TRUE, Input!DD40:DD47, 0),INDEX(Class!$N$3:$N$11,MATCH(TRUE, Input!DD48:DD56, 0)),INDEX(Class!$N$12:$N$17,MATCH(TRUE, Input!DD57:DD62, 0)),INDEX(Class!$N$18:$N$22,MATCH(TRUE, Input!DD63:DD67, 0)),INDEX(Class!$N$23:$N$27,MATCH(TRUE, Input!DD68:DD72, 0)),INDEX(Class!$N$28:$N$30,MATCH(TRUE, Input!DD73:DD75, 0)),INDEX(Class!$N$31:$N$35,MATCH(TRUE, Input!DD76:DD80, 0)),INDEX(Class!$N$36:$N$41,MATCH(TRUE, Input!DD81:DD86, 0)),INDEX(Class!$N$42:$N$43,MATCH(TRUE, Input!DD87:DD88, 0))))</f>
        <v>#N/A</v>
      </c>
      <c r="DE22" s="53" t="e">
        <f>IF(OR(DE6=TRUE,Input!DE12=TRUE),"",CHOOSE(MATCH(TRUE, Input!DE40:DE47, 0),INDEX(Class!$N$3:$N$11,MATCH(TRUE, Input!DE48:DE56, 0)),INDEX(Class!$N$12:$N$17,MATCH(TRUE, Input!DE57:DE62, 0)),INDEX(Class!$N$18:$N$22,MATCH(TRUE, Input!DE63:DE67, 0)),INDEX(Class!$N$23:$N$27,MATCH(TRUE, Input!DE68:DE72, 0)),INDEX(Class!$N$28:$N$30,MATCH(TRUE, Input!DE73:DE75, 0)),INDEX(Class!$N$31:$N$35,MATCH(TRUE, Input!DE76:DE80, 0)),INDEX(Class!$N$36:$N$41,MATCH(TRUE, Input!DE81:DE86, 0)),INDEX(Class!$N$42:$N$43,MATCH(TRUE, Input!DE87:DE88, 0))))</f>
        <v>#N/A</v>
      </c>
      <c r="DF22" s="53" t="e">
        <f>IF(OR(DF6=TRUE,Input!DF12=TRUE),"",CHOOSE(MATCH(TRUE, Input!DF40:DF47, 0),INDEX(Class!$N$3:$N$11,MATCH(TRUE, Input!DF48:DF56, 0)),INDEX(Class!$N$12:$N$17,MATCH(TRUE, Input!DF57:DF62, 0)),INDEX(Class!$N$18:$N$22,MATCH(TRUE, Input!DF63:DF67, 0)),INDEX(Class!$N$23:$N$27,MATCH(TRUE, Input!DF68:DF72, 0)),INDEX(Class!$N$28:$N$30,MATCH(TRUE, Input!DF73:DF75, 0)),INDEX(Class!$N$31:$N$35,MATCH(TRUE, Input!DF76:DF80, 0)),INDEX(Class!$N$36:$N$41,MATCH(TRUE, Input!DF81:DF86, 0)),INDEX(Class!$N$42:$N$43,MATCH(TRUE, Input!DF87:DF88, 0))))</f>
        <v>#N/A</v>
      </c>
      <c r="DG22" s="53" t="e">
        <f>IF(OR(DG6=TRUE,Input!DG12=TRUE),"",CHOOSE(MATCH(TRUE, Input!DG40:DG47, 0),INDEX(Class!$N$3:$N$11,MATCH(TRUE, Input!DG48:DG56, 0)),INDEX(Class!$N$12:$N$17,MATCH(TRUE, Input!DG57:DG62, 0)),INDEX(Class!$N$18:$N$22,MATCH(TRUE, Input!DG63:DG67, 0)),INDEX(Class!$N$23:$N$27,MATCH(TRUE, Input!DG68:DG72, 0)),INDEX(Class!$N$28:$N$30,MATCH(TRUE, Input!DG73:DG75, 0)),INDEX(Class!$N$31:$N$35,MATCH(TRUE, Input!DG76:DG80, 0)),INDEX(Class!$N$36:$N$41,MATCH(TRUE, Input!DG81:DG86, 0)),INDEX(Class!$N$42:$N$43,MATCH(TRUE, Input!DG87:DG88, 0))))</f>
        <v>#N/A</v>
      </c>
      <c r="DH22" s="53" t="e">
        <f>IF(OR(DH6=TRUE,Input!DH12=TRUE),"",CHOOSE(MATCH(TRUE, Input!DH40:DH47, 0),INDEX(Class!$N$3:$N$11,MATCH(TRUE, Input!DH48:DH56, 0)),INDEX(Class!$N$12:$N$17,MATCH(TRUE, Input!DH57:DH62, 0)),INDEX(Class!$N$18:$N$22,MATCH(TRUE, Input!DH63:DH67, 0)),INDEX(Class!$N$23:$N$27,MATCH(TRUE, Input!DH68:DH72, 0)),INDEX(Class!$N$28:$N$30,MATCH(TRUE, Input!DH73:DH75, 0)),INDEX(Class!$N$31:$N$35,MATCH(TRUE, Input!DH76:DH80, 0)),INDEX(Class!$N$36:$N$41,MATCH(TRUE, Input!DH81:DH86, 0)),INDEX(Class!$N$42:$N$43,MATCH(TRUE, Input!DH87:DH88, 0))))</f>
        <v>#N/A</v>
      </c>
      <c r="DI22" s="53" t="e">
        <f>IF(OR(DI6=TRUE,Input!DI12=TRUE),"",CHOOSE(MATCH(TRUE, Input!DI40:DI47, 0),INDEX(Class!$N$3:$N$11,MATCH(TRUE, Input!DI48:DI56, 0)),INDEX(Class!$N$12:$N$17,MATCH(TRUE, Input!DI57:DI62, 0)),INDEX(Class!$N$18:$N$22,MATCH(TRUE, Input!DI63:DI67, 0)),INDEX(Class!$N$23:$N$27,MATCH(TRUE, Input!DI68:DI72, 0)),INDEX(Class!$N$28:$N$30,MATCH(TRUE, Input!DI73:DI75, 0)),INDEX(Class!$N$31:$N$35,MATCH(TRUE, Input!DI76:DI80, 0)),INDEX(Class!$N$36:$N$41,MATCH(TRUE, Input!DI81:DI86, 0)),INDEX(Class!$N$42:$N$43,MATCH(TRUE, Input!DI87:DI88, 0))))</f>
        <v>#N/A</v>
      </c>
      <c r="DJ22" s="53" t="e">
        <f>IF(OR(DJ6=TRUE,Input!DJ12=TRUE),"",CHOOSE(MATCH(TRUE, Input!DJ40:DJ47, 0),INDEX(Class!$N$3:$N$11,MATCH(TRUE, Input!DJ48:DJ56, 0)),INDEX(Class!$N$12:$N$17,MATCH(TRUE, Input!DJ57:DJ62, 0)),INDEX(Class!$N$18:$N$22,MATCH(TRUE, Input!DJ63:DJ67, 0)),INDEX(Class!$N$23:$N$27,MATCH(TRUE, Input!DJ68:DJ72, 0)),INDEX(Class!$N$28:$N$30,MATCH(TRUE, Input!DJ73:DJ75, 0)),INDEX(Class!$N$31:$N$35,MATCH(TRUE, Input!DJ76:DJ80, 0)),INDEX(Class!$N$36:$N$41,MATCH(TRUE, Input!DJ81:DJ86, 0)),INDEX(Class!$N$42:$N$43,MATCH(TRUE, Input!DJ87:DJ88, 0))))</f>
        <v>#N/A</v>
      </c>
      <c r="DK22" s="53" t="e">
        <f>IF(OR(DK6=TRUE,Input!DK12=TRUE),"",CHOOSE(MATCH(TRUE, Input!DK40:DK47, 0),INDEX(Class!$N$3:$N$11,MATCH(TRUE, Input!DK48:DK56, 0)),INDEX(Class!$N$12:$N$17,MATCH(TRUE, Input!DK57:DK62, 0)),INDEX(Class!$N$18:$N$22,MATCH(TRUE, Input!DK63:DK67, 0)),INDEX(Class!$N$23:$N$27,MATCH(TRUE, Input!DK68:DK72, 0)),INDEX(Class!$N$28:$N$30,MATCH(TRUE, Input!DK73:DK75, 0)),INDEX(Class!$N$31:$N$35,MATCH(TRUE, Input!DK76:DK80, 0)),INDEX(Class!$N$36:$N$41,MATCH(TRUE, Input!DK81:DK86, 0)),INDEX(Class!$N$42:$N$43,MATCH(TRUE, Input!DK87:DK88, 0))))</f>
        <v>#N/A</v>
      </c>
      <c r="DL22" s="53" t="e">
        <f>IF(OR(DL6=TRUE,Input!DL12=TRUE),"",CHOOSE(MATCH(TRUE, Input!DL40:DL47, 0),INDEX(Class!$N$3:$N$11,MATCH(TRUE, Input!DL48:DL56, 0)),INDEX(Class!$N$12:$N$17,MATCH(TRUE, Input!DL57:DL62, 0)),INDEX(Class!$N$18:$N$22,MATCH(TRUE, Input!DL63:DL67, 0)),INDEX(Class!$N$23:$N$27,MATCH(TRUE, Input!DL68:DL72, 0)),INDEX(Class!$N$28:$N$30,MATCH(TRUE, Input!DL73:DL75, 0)),INDEX(Class!$N$31:$N$35,MATCH(TRUE, Input!DL76:DL80, 0)),INDEX(Class!$N$36:$N$41,MATCH(TRUE, Input!DL81:DL86, 0)),INDEX(Class!$N$42:$N$43,MATCH(TRUE, Input!DL87:DL88, 0))))</f>
        <v>#N/A</v>
      </c>
      <c r="DM22" s="53" t="e">
        <f>IF(OR(DM6=TRUE,Input!DM12=TRUE),"",CHOOSE(MATCH(TRUE, Input!DM40:DM47, 0),INDEX(Class!$N$3:$N$11,MATCH(TRUE, Input!DM48:DM56, 0)),INDEX(Class!$N$12:$N$17,MATCH(TRUE, Input!DM57:DM62, 0)),INDEX(Class!$N$18:$N$22,MATCH(TRUE, Input!DM63:DM67, 0)),INDEX(Class!$N$23:$N$27,MATCH(TRUE, Input!DM68:DM72, 0)),INDEX(Class!$N$28:$N$30,MATCH(TRUE, Input!DM73:DM75, 0)),INDEX(Class!$N$31:$N$35,MATCH(TRUE, Input!DM76:DM80, 0)),INDEX(Class!$N$36:$N$41,MATCH(TRUE, Input!DM81:DM86, 0)),INDEX(Class!$N$42:$N$43,MATCH(TRUE, Input!DM87:DM88, 0))))</f>
        <v>#N/A</v>
      </c>
      <c r="DN22" s="53" t="e">
        <f>IF(OR(DN6=TRUE,Input!DN12=TRUE),"",CHOOSE(MATCH(TRUE, Input!DN40:DN47, 0),INDEX(Class!$N$3:$N$11,MATCH(TRUE, Input!DN48:DN56, 0)),INDEX(Class!$N$12:$N$17,MATCH(TRUE, Input!DN57:DN62, 0)),INDEX(Class!$N$18:$N$22,MATCH(TRUE, Input!DN63:DN67, 0)),INDEX(Class!$N$23:$N$27,MATCH(TRUE, Input!DN68:DN72, 0)),INDEX(Class!$N$28:$N$30,MATCH(TRUE, Input!DN73:DN75, 0)),INDEX(Class!$N$31:$N$35,MATCH(TRUE, Input!DN76:DN80, 0)),INDEX(Class!$N$36:$N$41,MATCH(TRUE, Input!DN81:DN86, 0)),INDEX(Class!$N$42:$N$43,MATCH(TRUE, Input!DN87:DN88, 0))))</f>
        <v>#N/A</v>
      </c>
      <c r="DO22" s="53" t="e">
        <f>IF(OR(DO6=TRUE,Input!DO12=TRUE),"",CHOOSE(MATCH(TRUE, Input!DO40:DO47, 0),INDEX(Class!$N$3:$N$11,MATCH(TRUE, Input!DO48:DO56, 0)),INDEX(Class!$N$12:$N$17,MATCH(TRUE, Input!DO57:DO62, 0)),INDEX(Class!$N$18:$N$22,MATCH(TRUE, Input!DO63:DO67, 0)),INDEX(Class!$N$23:$N$27,MATCH(TRUE, Input!DO68:DO72, 0)),INDEX(Class!$N$28:$N$30,MATCH(TRUE, Input!DO73:DO75, 0)),INDEX(Class!$N$31:$N$35,MATCH(TRUE, Input!DO76:DO80, 0)),INDEX(Class!$N$36:$N$41,MATCH(TRUE, Input!DO81:DO86, 0)),INDEX(Class!$N$42:$N$43,MATCH(TRUE, Input!DO87:DO88, 0))))</f>
        <v>#N/A</v>
      </c>
      <c r="DP22" s="53" t="e">
        <f>IF(OR(DP6=TRUE,Input!DP12=TRUE),"",CHOOSE(MATCH(TRUE, Input!DP40:DP47, 0),INDEX(Class!$N$3:$N$11,MATCH(TRUE, Input!DP48:DP56, 0)),INDEX(Class!$N$12:$N$17,MATCH(TRUE, Input!DP57:DP62, 0)),INDEX(Class!$N$18:$N$22,MATCH(TRUE, Input!DP63:DP67, 0)),INDEX(Class!$N$23:$N$27,MATCH(TRUE, Input!DP68:DP72, 0)),INDEX(Class!$N$28:$N$30,MATCH(TRUE, Input!DP73:DP75, 0)),INDEX(Class!$N$31:$N$35,MATCH(TRUE, Input!DP76:DP80, 0)),INDEX(Class!$N$36:$N$41,MATCH(TRUE, Input!DP81:DP86, 0)),INDEX(Class!$N$42:$N$43,MATCH(TRUE, Input!DP87:DP88, 0))))</f>
        <v>#N/A</v>
      </c>
      <c r="DQ22" s="53" t="e">
        <f>IF(OR(DQ6=TRUE,Input!DQ12=TRUE),"",CHOOSE(MATCH(TRUE, Input!DQ40:DQ47, 0),INDEX(Class!$N$3:$N$11,MATCH(TRUE, Input!DQ48:DQ56, 0)),INDEX(Class!$N$12:$N$17,MATCH(TRUE, Input!DQ57:DQ62, 0)),INDEX(Class!$N$18:$N$22,MATCH(TRUE, Input!DQ63:DQ67, 0)),INDEX(Class!$N$23:$N$27,MATCH(TRUE, Input!DQ68:DQ72, 0)),INDEX(Class!$N$28:$N$30,MATCH(TRUE, Input!DQ73:DQ75, 0)),INDEX(Class!$N$31:$N$35,MATCH(TRUE, Input!DQ76:DQ80, 0)),INDEX(Class!$N$36:$N$41,MATCH(TRUE, Input!DQ81:DQ86, 0)),INDEX(Class!$N$42:$N$43,MATCH(TRUE, Input!DQ87:DQ88, 0))))</f>
        <v>#N/A</v>
      </c>
      <c r="DR22" s="53" t="e">
        <f>IF(OR(DR6=TRUE,Input!DR12=TRUE),"",CHOOSE(MATCH(TRUE, Input!DR40:DR47, 0),INDEX(Class!$N$3:$N$11,MATCH(TRUE, Input!DR48:DR56, 0)),INDEX(Class!$N$12:$N$17,MATCH(TRUE, Input!DR57:DR62, 0)),INDEX(Class!$N$18:$N$22,MATCH(TRUE, Input!DR63:DR67, 0)),INDEX(Class!$N$23:$N$27,MATCH(TRUE, Input!DR68:DR72, 0)),INDEX(Class!$N$28:$N$30,MATCH(TRUE, Input!DR73:DR75, 0)),INDEX(Class!$N$31:$N$35,MATCH(TRUE, Input!DR76:DR80, 0)),INDEX(Class!$N$36:$N$41,MATCH(TRUE, Input!DR81:DR86, 0)),INDEX(Class!$N$42:$N$43,MATCH(TRUE, Input!DR87:DR88, 0))))</f>
        <v>#N/A</v>
      </c>
      <c r="DS22" s="53" t="e">
        <f>IF(OR(DS6=TRUE,Input!DS12=TRUE),"",CHOOSE(MATCH(TRUE, Input!DS40:DS47, 0),INDEX(Class!$N$3:$N$11,MATCH(TRUE, Input!DS48:DS56, 0)),INDEX(Class!$N$12:$N$17,MATCH(TRUE, Input!DS57:DS62, 0)),INDEX(Class!$N$18:$N$22,MATCH(TRUE, Input!DS63:DS67, 0)),INDEX(Class!$N$23:$N$27,MATCH(TRUE, Input!DS68:DS72, 0)),INDEX(Class!$N$28:$N$30,MATCH(TRUE, Input!DS73:DS75, 0)),INDEX(Class!$N$31:$N$35,MATCH(TRUE, Input!DS76:DS80, 0)),INDEX(Class!$N$36:$N$41,MATCH(TRUE, Input!DS81:DS86, 0)),INDEX(Class!$N$42:$N$43,MATCH(TRUE, Input!DS87:DS88, 0))))</f>
        <v>#N/A</v>
      </c>
      <c r="DT22" s="53" t="e">
        <f>IF(OR(DT6=TRUE,Input!DT12=TRUE),"",CHOOSE(MATCH(TRUE, Input!DT40:DT47, 0),INDEX(Class!$N$3:$N$11,MATCH(TRUE, Input!DT48:DT56, 0)),INDEX(Class!$N$12:$N$17,MATCH(TRUE, Input!DT57:DT62, 0)),INDEX(Class!$N$18:$N$22,MATCH(TRUE, Input!DT63:DT67, 0)),INDEX(Class!$N$23:$N$27,MATCH(TRUE, Input!DT68:DT72, 0)),INDEX(Class!$N$28:$N$30,MATCH(TRUE, Input!DT73:DT75, 0)),INDEX(Class!$N$31:$N$35,MATCH(TRUE, Input!DT76:DT80, 0)),INDEX(Class!$N$36:$N$41,MATCH(TRUE, Input!DT81:DT86, 0)),INDEX(Class!$N$42:$N$43,MATCH(TRUE, Input!DT87:DT88, 0))))</f>
        <v>#N/A</v>
      </c>
      <c r="DU22" s="53" t="e">
        <f>IF(OR(DU6=TRUE,Input!DU12=TRUE),"",CHOOSE(MATCH(TRUE, Input!DU40:DU47, 0),INDEX(Class!$N$3:$N$11,MATCH(TRUE, Input!DU48:DU56, 0)),INDEX(Class!$N$12:$N$17,MATCH(TRUE, Input!DU57:DU62, 0)),INDEX(Class!$N$18:$N$22,MATCH(TRUE, Input!DU63:DU67, 0)),INDEX(Class!$N$23:$N$27,MATCH(TRUE, Input!DU68:DU72, 0)),INDEX(Class!$N$28:$N$30,MATCH(TRUE, Input!DU73:DU75, 0)),INDEX(Class!$N$31:$N$35,MATCH(TRUE, Input!DU76:DU80, 0)),INDEX(Class!$N$36:$N$41,MATCH(TRUE, Input!DU81:DU86, 0)),INDEX(Class!$N$42:$N$43,MATCH(TRUE, Input!DU87:DU88, 0))))</f>
        <v>#N/A</v>
      </c>
      <c r="DV22" s="53" t="e">
        <f>IF(OR(DV6=TRUE,Input!DV12=TRUE),"",CHOOSE(MATCH(TRUE, Input!DV40:DV47, 0),INDEX(Class!$N$3:$N$11,MATCH(TRUE, Input!DV48:DV56, 0)),INDEX(Class!$N$12:$N$17,MATCH(TRUE, Input!DV57:DV62, 0)),INDEX(Class!$N$18:$N$22,MATCH(TRUE, Input!DV63:DV67, 0)),INDEX(Class!$N$23:$N$27,MATCH(TRUE, Input!DV68:DV72, 0)),INDEX(Class!$N$28:$N$30,MATCH(TRUE, Input!DV73:DV75, 0)),INDEX(Class!$N$31:$N$35,MATCH(TRUE, Input!DV76:DV80, 0)),INDEX(Class!$N$36:$N$41,MATCH(TRUE, Input!DV81:DV86, 0)),INDEX(Class!$N$42:$N$43,MATCH(TRUE, Input!DV87:DV88, 0))))</f>
        <v>#N/A</v>
      </c>
      <c r="DW22" s="53" t="e">
        <f>IF(OR(DW6=TRUE,Input!DW12=TRUE),"",CHOOSE(MATCH(TRUE, Input!DW40:DW47, 0),INDEX(Class!$N$3:$N$11,MATCH(TRUE, Input!DW48:DW56, 0)),INDEX(Class!$N$12:$N$17,MATCH(TRUE, Input!DW57:DW62, 0)),INDEX(Class!$N$18:$N$22,MATCH(TRUE, Input!DW63:DW67, 0)),INDEX(Class!$N$23:$N$27,MATCH(TRUE, Input!DW68:DW72, 0)),INDEX(Class!$N$28:$N$30,MATCH(TRUE, Input!DW73:DW75, 0)),INDEX(Class!$N$31:$N$35,MATCH(TRUE, Input!DW76:DW80, 0)),INDEX(Class!$N$36:$N$41,MATCH(TRUE, Input!DW81:DW86, 0)),INDEX(Class!$N$42:$N$43,MATCH(TRUE, Input!DW87:DW88, 0))))</f>
        <v>#N/A</v>
      </c>
      <c r="DX22" s="53" t="e">
        <f>IF(OR(DX6=TRUE,Input!DX12=TRUE),"",CHOOSE(MATCH(TRUE, Input!DX40:DX47, 0),INDEX(Class!$N$3:$N$11,MATCH(TRUE, Input!DX48:DX56, 0)),INDEX(Class!$N$12:$N$17,MATCH(TRUE, Input!DX57:DX62, 0)),INDEX(Class!$N$18:$N$22,MATCH(TRUE, Input!DX63:DX67, 0)),INDEX(Class!$N$23:$N$27,MATCH(TRUE, Input!DX68:DX72, 0)),INDEX(Class!$N$28:$N$30,MATCH(TRUE, Input!DX73:DX75, 0)),INDEX(Class!$N$31:$N$35,MATCH(TRUE, Input!DX76:DX80, 0)),INDEX(Class!$N$36:$N$41,MATCH(TRUE, Input!DX81:DX86, 0)),INDEX(Class!$N$42:$N$43,MATCH(TRUE, Input!DX87:DX88, 0))))</f>
        <v>#N/A</v>
      </c>
      <c r="DY22" s="53" t="e">
        <f>IF(OR(DY6=TRUE,Input!DY12=TRUE),"",CHOOSE(MATCH(TRUE, Input!DY40:DY47, 0),INDEX(Class!$N$3:$N$11,MATCH(TRUE, Input!DY48:DY56, 0)),INDEX(Class!$N$12:$N$17,MATCH(TRUE, Input!DY57:DY62, 0)),INDEX(Class!$N$18:$N$22,MATCH(TRUE, Input!DY63:DY67, 0)),INDEX(Class!$N$23:$N$27,MATCH(TRUE, Input!DY68:DY72, 0)),INDEX(Class!$N$28:$N$30,MATCH(TRUE, Input!DY73:DY75, 0)),INDEX(Class!$N$31:$N$35,MATCH(TRUE, Input!DY76:DY80, 0)),INDEX(Class!$N$36:$N$41,MATCH(TRUE, Input!DY81:DY86, 0)),INDEX(Class!$N$42:$N$43,MATCH(TRUE, Input!DY87:DY88, 0))))</f>
        <v>#N/A</v>
      </c>
      <c r="DZ22" s="53" t="e">
        <f>IF(OR(DZ6=TRUE,Input!DZ12=TRUE),"",CHOOSE(MATCH(TRUE, Input!DZ40:DZ47, 0),INDEX(Class!$N$3:$N$11,MATCH(TRUE, Input!DZ48:DZ56, 0)),INDEX(Class!$N$12:$N$17,MATCH(TRUE, Input!DZ57:DZ62, 0)),INDEX(Class!$N$18:$N$22,MATCH(TRUE, Input!DZ63:DZ67, 0)),INDEX(Class!$N$23:$N$27,MATCH(TRUE, Input!DZ68:DZ72, 0)),INDEX(Class!$N$28:$N$30,MATCH(TRUE, Input!DZ73:DZ75, 0)),INDEX(Class!$N$31:$N$35,MATCH(TRUE, Input!DZ76:DZ80, 0)),INDEX(Class!$N$36:$N$41,MATCH(TRUE, Input!DZ81:DZ86, 0)),INDEX(Class!$N$42:$N$43,MATCH(TRUE, Input!DZ87:DZ88, 0))))</f>
        <v>#N/A</v>
      </c>
      <c r="EA22" s="53" t="e">
        <f>IF(OR(EA6=TRUE,Input!EA12=TRUE),"",CHOOSE(MATCH(TRUE, Input!EA40:EA47, 0),INDEX(Class!$N$3:$N$11,MATCH(TRUE, Input!EA48:EA56, 0)),INDEX(Class!$N$12:$N$17,MATCH(TRUE, Input!EA57:EA62, 0)),INDEX(Class!$N$18:$N$22,MATCH(TRUE, Input!EA63:EA67, 0)),INDEX(Class!$N$23:$N$27,MATCH(TRUE, Input!EA68:EA72, 0)),INDEX(Class!$N$28:$N$30,MATCH(TRUE, Input!EA73:EA75, 0)),INDEX(Class!$N$31:$N$35,MATCH(TRUE, Input!EA76:EA80, 0)),INDEX(Class!$N$36:$N$41,MATCH(TRUE, Input!EA81:EA86, 0)),INDEX(Class!$N$42:$N$43,MATCH(TRUE, Input!EA87:EA88, 0))))</f>
        <v>#N/A</v>
      </c>
      <c r="EB22" s="53" t="e">
        <f>IF(OR(EB6=TRUE,Input!EB12=TRUE),"",CHOOSE(MATCH(TRUE, Input!EB40:EB47, 0),INDEX(Class!$N$3:$N$11,MATCH(TRUE, Input!EB48:EB56, 0)),INDEX(Class!$N$12:$N$17,MATCH(TRUE, Input!EB57:EB62, 0)),INDEX(Class!$N$18:$N$22,MATCH(TRUE, Input!EB63:EB67, 0)),INDEX(Class!$N$23:$N$27,MATCH(TRUE, Input!EB68:EB72, 0)),INDEX(Class!$N$28:$N$30,MATCH(TRUE, Input!EB73:EB75, 0)),INDEX(Class!$N$31:$N$35,MATCH(TRUE, Input!EB76:EB80, 0)),INDEX(Class!$N$36:$N$41,MATCH(TRUE, Input!EB81:EB86, 0)),INDEX(Class!$N$42:$N$43,MATCH(TRUE, Input!EB87:EB88, 0))))</f>
        <v>#N/A</v>
      </c>
      <c r="EC22" s="53" t="e">
        <f>IF(OR(EC6=TRUE,Input!EC12=TRUE),"",CHOOSE(MATCH(TRUE, Input!EC40:EC47, 0),INDEX(Class!$N$3:$N$11,MATCH(TRUE, Input!EC48:EC56, 0)),INDEX(Class!$N$12:$N$17,MATCH(TRUE, Input!EC57:EC62, 0)),INDEX(Class!$N$18:$N$22,MATCH(TRUE, Input!EC63:EC67, 0)),INDEX(Class!$N$23:$N$27,MATCH(TRUE, Input!EC68:EC72, 0)),INDEX(Class!$N$28:$N$30,MATCH(TRUE, Input!EC73:EC75, 0)),INDEX(Class!$N$31:$N$35,MATCH(TRUE, Input!EC76:EC80, 0)),INDEX(Class!$N$36:$N$41,MATCH(TRUE, Input!EC81:EC86, 0)),INDEX(Class!$N$42:$N$43,MATCH(TRUE, Input!EC87:EC88, 0))))</f>
        <v>#N/A</v>
      </c>
      <c r="ED22" s="53" t="e">
        <f>IF(OR(ED6=TRUE,Input!ED12=TRUE),"",CHOOSE(MATCH(TRUE, Input!ED40:ED47, 0),INDEX(Class!$N$3:$N$11,MATCH(TRUE, Input!ED48:ED56, 0)),INDEX(Class!$N$12:$N$17,MATCH(TRUE, Input!ED57:ED62, 0)),INDEX(Class!$N$18:$N$22,MATCH(TRUE, Input!ED63:ED67, 0)),INDEX(Class!$N$23:$N$27,MATCH(TRUE, Input!ED68:ED72, 0)),INDEX(Class!$N$28:$N$30,MATCH(TRUE, Input!ED73:ED75, 0)),INDEX(Class!$N$31:$N$35,MATCH(TRUE, Input!ED76:ED80, 0)),INDEX(Class!$N$36:$N$41,MATCH(TRUE, Input!ED81:ED86, 0)),INDEX(Class!$N$42:$N$43,MATCH(TRUE, Input!ED87:ED88, 0))))</f>
        <v>#N/A</v>
      </c>
      <c r="EE22" s="53" t="e">
        <f>IF(OR(EE6=TRUE,Input!EE12=TRUE),"",CHOOSE(MATCH(TRUE, Input!EE40:EE47, 0),INDEX(Class!$N$3:$N$11,MATCH(TRUE, Input!EE48:EE56, 0)),INDEX(Class!$N$12:$N$17,MATCH(TRUE, Input!EE57:EE62, 0)),INDEX(Class!$N$18:$N$22,MATCH(TRUE, Input!EE63:EE67, 0)),INDEX(Class!$N$23:$N$27,MATCH(TRUE, Input!EE68:EE72, 0)),INDEX(Class!$N$28:$N$30,MATCH(TRUE, Input!EE73:EE75, 0)),INDEX(Class!$N$31:$N$35,MATCH(TRUE, Input!EE76:EE80, 0)),INDEX(Class!$N$36:$N$41,MATCH(TRUE, Input!EE81:EE86, 0)),INDEX(Class!$N$42:$N$43,MATCH(TRUE, Input!EE87:EE88, 0))))</f>
        <v>#N/A</v>
      </c>
      <c r="EF22" s="53" t="e">
        <f>IF(OR(EF6=TRUE,Input!EF12=TRUE),"",CHOOSE(MATCH(TRUE, Input!EF40:EF47, 0),INDEX(Class!$N$3:$N$11,MATCH(TRUE, Input!EF48:EF56, 0)),INDEX(Class!$N$12:$N$17,MATCH(TRUE, Input!EF57:EF62, 0)),INDEX(Class!$N$18:$N$22,MATCH(TRUE, Input!EF63:EF67, 0)),INDEX(Class!$N$23:$N$27,MATCH(TRUE, Input!EF68:EF72, 0)),INDEX(Class!$N$28:$N$30,MATCH(TRUE, Input!EF73:EF75, 0)),INDEX(Class!$N$31:$N$35,MATCH(TRUE, Input!EF76:EF80, 0)),INDEX(Class!$N$36:$N$41,MATCH(TRUE, Input!EF81:EF86, 0)),INDEX(Class!$N$42:$N$43,MATCH(TRUE, Input!EF87:EF88, 0))))</f>
        <v>#N/A</v>
      </c>
      <c r="EG22" s="53" t="e">
        <f>IF(OR(EG6=TRUE,Input!EG12=TRUE),"",CHOOSE(MATCH(TRUE, Input!EG40:EG47, 0),INDEX(Class!$N$3:$N$11,MATCH(TRUE, Input!EG48:EG56, 0)),INDEX(Class!$N$12:$N$17,MATCH(TRUE, Input!EG57:EG62, 0)),INDEX(Class!$N$18:$N$22,MATCH(TRUE, Input!EG63:EG67, 0)),INDEX(Class!$N$23:$N$27,MATCH(TRUE, Input!EG68:EG72, 0)),INDEX(Class!$N$28:$N$30,MATCH(TRUE, Input!EG73:EG75, 0)),INDEX(Class!$N$31:$N$35,MATCH(TRUE, Input!EG76:EG80, 0)),INDEX(Class!$N$36:$N$41,MATCH(TRUE, Input!EG81:EG86, 0)),INDEX(Class!$N$42:$N$43,MATCH(TRUE, Input!EG87:EG88, 0))))</f>
        <v>#N/A</v>
      </c>
      <c r="EH22" s="53" t="e">
        <f>IF(OR(EH6=TRUE,Input!EH12=TRUE),"",CHOOSE(MATCH(TRUE, Input!EH40:EH47, 0),INDEX(Class!$N$3:$N$11,MATCH(TRUE, Input!EH48:EH56, 0)),INDEX(Class!$N$12:$N$17,MATCH(TRUE, Input!EH57:EH62, 0)),INDEX(Class!$N$18:$N$22,MATCH(TRUE, Input!EH63:EH67, 0)),INDEX(Class!$N$23:$N$27,MATCH(TRUE, Input!EH68:EH72, 0)),INDEX(Class!$N$28:$N$30,MATCH(TRUE, Input!EH73:EH75, 0)),INDEX(Class!$N$31:$N$35,MATCH(TRUE, Input!EH76:EH80, 0)),INDEX(Class!$N$36:$N$41,MATCH(TRUE, Input!EH81:EH86, 0)),INDEX(Class!$N$42:$N$43,MATCH(TRUE, Input!EH87:EH88, 0))))</f>
        <v>#N/A</v>
      </c>
      <c r="EI22" s="53" t="e">
        <f>IF(OR(EI6=TRUE,Input!EI12=TRUE),"",CHOOSE(MATCH(TRUE, Input!EI40:EI47, 0),INDEX(Class!$N$3:$N$11,MATCH(TRUE, Input!EI48:EI56, 0)),INDEX(Class!$N$12:$N$17,MATCH(TRUE, Input!EI57:EI62, 0)),INDEX(Class!$N$18:$N$22,MATCH(TRUE, Input!EI63:EI67, 0)),INDEX(Class!$N$23:$N$27,MATCH(TRUE, Input!EI68:EI72, 0)),INDEX(Class!$N$28:$N$30,MATCH(TRUE, Input!EI73:EI75, 0)),INDEX(Class!$N$31:$N$35,MATCH(TRUE, Input!EI76:EI80, 0)),INDEX(Class!$N$36:$N$41,MATCH(TRUE, Input!EI81:EI86, 0)),INDEX(Class!$N$42:$N$43,MATCH(TRUE, Input!EI87:EI88, 0))))</f>
        <v>#N/A</v>
      </c>
      <c r="EJ22" s="53" t="e">
        <f>IF(OR(EJ6=TRUE,Input!EJ12=TRUE),"",CHOOSE(MATCH(TRUE, Input!EJ40:EJ47, 0),INDEX(Class!$N$3:$N$11,MATCH(TRUE, Input!EJ48:EJ56, 0)),INDEX(Class!$N$12:$N$17,MATCH(TRUE, Input!EJ57:EJ62, 0)),INDEX(Class!$N$18:$N$22,MATCH(TRUE, Input!EJ63:EJ67, 0)),INDEX(Class!$N$23:$N$27,MATCH(TRUE, Input!EJ68:EJ72, 0)),INDEX(Class!$N$28:$N$30,MATCH(TRUE, Input!EJ73:EJ75, 0)),INDEX(Class!$N$31:$N$35,MATCH(TRUE, Input!EJ76:EJ80, 0)),INDEX(Class!$N$36:$N$41,MATCH(TRUE, Input!EJ81:EJ86, 0)),INDEX(Class!$N$42:$N$43,MATCH(TRUE, Input!EJ87:EJ88, 0))))</f>
        <v>#N/A</v>
      </c>
      <c r="EK22" s="53" t="e">
        <f>IF(OR(EK6=TRUE,Input!EK12=TRUE),"",CHOOSE(MATCH(TRUE, Input!EK40:EK47, 0),INDEX(Class!$N$3:$N$11,MATCH(TRUE, Input!EK48:EK56, 0)),INDEX(Class!$N$12:$N$17,MATCH(TRUE, Input!EK57:EK62, 0)),INDEX(Class!$N$18:$N$22,MATCH(TRUE, Input!EK63:EK67, 0)),INDEX(Class!$N$23:$N$27,MATCH(TRUE, Input!EK68:EK72, 0)),INDEX(Class!$N$28:$N$30,MATCH(TRUE, Input!EK73:EK75, 0)),INDEX(Class!$N$31:$N$35,MATCH(TRUE, Input!EK76:EK80, 0)),INDEX(Class!$N$36:$N$41,MATCH(TRUE, Input!EK81:EK86, 0)),INDEX(Class!$N$42:$N$43,MATCH(TRUE, Input!EK87:EK88, 0))))</f>
        <v>#N/A</v>
      </c>
      <c r="EL22" s="53" t="e">
        <f>IF(OR(EL6=TRUE,Input!EL12=TRUE),"",CHOOSE(MATCH(TRUE, Input!EL40:EL47, 0),INDEX(Class!$N$3:$N$11,MATCH(TRUE, Input!EL48:EL56, 0)),INDEX(Class!$N$12:$N$17,MATCH(TRUE, Input!EL57:EL62, 0)),INDEX(Class!$N$18:$N$22,MATCH(TRUE, Input!EL63:EL67, 0)),INDEX(Class!$N$23:$N$27,MATCH(TRUE, Input!EL68:EL72, 0)),INDEX(Class!$N$28:$N$30,MATCH(TRUE, Input!EL73:EL75, 0)),INDEX(Class!$N$31:$N$35,MATCH(TRUE, Input!EL76:EL80, 0)),INDEX(Class!$N$36:$N$41,MATCH(TRUE, Input!EL81:EL86, 0)),INDEX(Class!$N$42:$N$43,MATCH(TRUE, Input!EL87:EL88, 0))))</f>
        <v>#N/A</v>
      </c>
      <c r="EM22" s="53" t="e">
        <f>IF(OR(EM6=TRUE,Input!EM12=TRUE),"",CHOOSE(MATCH(TRUE, Input!EM40:EM47, 0),INDEX(Class!$N$3:$N$11,MATCH(TRUE, Input!EM48:EM56, 0)),INDEX(Class!$N$12:$N$17,MATCH(TRUE, Input!EM57:EM62, 0)),INDEX(Class!$N$18:$N$22,MATCH(TRUE, Input!EM63:EM67, 0)),INDEX(Class!$N$23:$N$27,MATCH(TRUE, Input!EM68:EM72, 0)),INDEX(Class!$N$28:$N$30,MATCH(TRUE, Input!EM73:EM75, 0)),INDEX(Class!$N$31:$N$35,MATCH(TRUE, Input!EM76:EM80, 0)),INDEX(Class!$N$36:$N$41,MATCH(TRUE, Input!EM81:EM86, 0)),INDEX(Class!$N$42:$N$43,MATCH(TRUE, Input!EM87:EM88, 0))))</f>
        <v>#N/A</v>
      </c>
      <c r="EN22" s="53" t="e">
        <f>IF(OR(EN6=TRUE,Input!EN12=TRUE),"",CHOOSE(MATCH(TRUE, Input!EN40:EN47, 0),INDEX(Class!$N$3:$N$11,MATCH(TRUE, Input!EN48:EN56, 0)),INDEX(Class!$N$12:$N$17,MATCH(TRUE, Input!EN57:EN62, 0)),INDEX(Class!$N$18:$N$22,MATCH(TRUE, Input!EN63:EN67, 0)),INDEX(Class!$N$23:$N$27,MATCH(TRUE, Input!EN68:EN72, 0)),INDEX(Class!$N$28:$N$30,MATCH(TRUE, Input!EN73:EN75, 0)),INDEX(Class!$N$31:$N$35,MATCH(TRUE, Input!EN76:EN80, 0)),INDEX(Class!$N$36:$N$41,MATCH(TRUE, Input!EN81:EN86, 0)),INDEX(Class!$N$42:$N$43,MATCH(TRUE, Input!EN87:EN88, 0))))</f>
        <v>#N/A</v>
      </c>
      <c r="EO22" s="53" t="e">
        <f>IF(OR(EO6=TRUE,Input!EO12=TRUE),"",CHOOSE(MATCH(TRUE, Input!EO40:EO47, 0),INDEX(Class!$N$3:$N$11,MATCH(TRUE, Input!EO48:EO56, 0)),INDEX(Class!$N$12:$N$17,MATCH(TRUE, Input!EO57:EO62, 0)),INDEX(Class!$N$18:$N$22,MATCH(TRUE, Input!EO63:EO67, 0)),INDEX(Class!$N$23:$N$27,MATCH(TRUE, Input!EO68:EO72, 0)),INDEX(Class!$N$28:$N$30,MATCH(TRUE, Input!EO73:EO75, 0)),INDEX(Class!$N$31:$N$35,MATCH(TRUE, Input!EO76:EO80, 0)),INDEX(Class!$N$36:$N$41,MATCH(TRUE, Input!EO81:EO86, 0)),INDEX(Class!$N$42:$N$43,MATCH(TRUE, Input!EO87:EO88, 0))))</f>
        <v>#N/A</v>
      </c>
      <c r="EP22" s="53" t="e">
        <f>IF(OR(EP6=TRUE,Input!EP12=TRUE),"",CHOOSE(MATCH(TRUE, Input!EP40:EP47, 0),INDEX(Class!$N$3:$N$11,MATCH(TRUE, Input!EP48:EP56, 0)),INDEX(Class!$N$12:$N$17,MATCH(TRUE, Input!EP57:EP62, 0)),INDEX(Class!$N$18:$N$22,MATCH(TRUE, Input!EP63:EP67, 0)),INDEX(Class!$N$23:$N$27,MATCH(TRUE, Input!EP68:EP72, 0)),INDEX(Class!$N$28:$N$30,MATCH(TRUE, Input!EP73:EP75, 0)),INDEX(Class!$N$31:$N$35,MATCH(TRUE, Input!EP76:EP80, 0)),INDEX(Class!$N$36:$N$41,MATCH(TRUE, Input!EP81:EP86, 0)),INDEX(Class!$N$42:$N$43,MATCH(TRUE, Input!EP87:EP88, 0))))</f>
        <v>#N/A</v>
      </c>
      <c r="EQ22" s="53" t="e">
        <f>IF(OR(EQ6=TRUE,Input!EQ12=TRUE),"",CHOOSE(MATCH(TRUE, Input!EQ40:EQ47, 0),INDEX(Class!$N$3:$N$11,MATCH(TRUE, Input!EQ48:EQ56, 0)),INDEX(Class!$N$12:$N$17,MATCH(TRUE, Input!EQ57:EQ62, 0)),INDEX(Class!$N$18:$N$22,MATCH(TRUE, Input!EQ63:EQ67, 0)),INDEX(Class!$N$23:$N$27,MATCH(TRUE, Input!EQ68:EQ72, 0)),INDEX(Class!$N$28:$N$30,MATCH(TRUE, Input!EQ73:EQ75, 0)),INDEX(Class!$N$31:$N$35,MATCH(TRUE, Input!EQ76:EQ80, 0)),INDEX(Class!$N$36:$N$41,MATCH(TRUE, Input!EQ81:EQ86, 0)),INDEX(Class!$N$42:$N$43,MATCH(TRUE, Input!EQ87:EQ88, 0))))</f>
        <v>#N/A</v>
      </c>
      <c r="ER22" s="53" t="e">
        <f>IF(OR(ER6=TRUE,Input!ER12=TRUE),"",CHOOSE(MATCH(TRUE, Input!ER40:ER47, 0),INDEX(Class!$N$3:$N$11,MATCH(TRUE, Input!ER48:ER56, 0)),INDEX(Class!$N$12:$N$17,MATCH(TRUE, Input!ER57:ER62, 0)),INDEX(Class!$N$18:$N$22,MATCH(TRUE, Input!ER63:ER67, 0)),INDEX(Class!$N$23:$N$27,MATCH(TRUE, Input!ER68:ER72, 0)),INDEX(Class!$N$28:$N$30,MATCH(TRUE, Input!ER73:ER75, 0)),INDEX(Class!$N$31:$N$35,MATCH(TRUE, Input!ER76:ER80, 0)),INDEX(Class!$N$36:$N$41,MATCH(TRUE, Input!ER81:ER86, 0)),INDEX(Class!$N$42:$N$43,MATCH(TRUE, Input!ER87:ER88, 0))))</f>
        <v>#N/A</v>
      </c>
      <c r="ES22" s="53" t="e">
        <f>IF(OR(ES6=TRUE,Input!ES12=TRUE),"",CHOOSE(MATCH(TRUE, Input!ES40:ES47, 0),INDEX(Class!$N$3:$N$11,MATCH(TRUE, Input!ES48:ES56, 0)),INDEX(Class!$N$12:$N$17,MATCH(TRUE, Input!ES57:ES62, 0)),INDEX(Class!$N$18:$N$22,MATCH(TRUE, Input!ES63:ES67, 0)),INDEX(Class!$N$23:$N$27,MATCH(TRUE, Input!ES68:ES72, 0)),INDEX(Class!$N$28:$N$30,MATCH(TRUE, Input!ES73:ES75, 0)),INDEX(Class!$N$31:$N$35,MATCH(TRUE, Input!ES76:ES80, 0)),INDEX(Class!$N$36:$N$41,MATCH(TRUE, Input!ES81:ES86, 0)),INDEX(Class!$N$42:$N$43,MATCH(TRUE, Input!ES87:ES88, 0))))</f>
        <v>#N/A</v>
      </c>
      <c r="ET22" s="53" t="e">
        <f>IF(OR(ET6=TRUE,Input!ET12=TRUE),"",CHOOSE(MATCH(TRUE, Input!ET40:ET47, 0),INDEX(Class!$N$3:$N$11,MATCH(TRUE, Input!ET48:ET56, 0)),INDEX(Class!$N$12:$N$17,MATCH(TRUE, Input!ET57:ET62, 0)),INDEX(Class!$N$18:$N$22,MATCH(TRUE, Input!ET63:ET67, 0)),INDEX(Class!$N$23:$N$27,MATCH(TRUE, Input!ET68:ET72, 0)),INDEX(Class!$N$28:$N$30,MATCH(TRUE, Input!ET73:ET75, 0)),INDEX(Class!$N$31:$N$35,MATCH(TRUE, Input!ET76:ET80, 0)),INDEX(Class!$N$36:$N$41,MATCH(TRUE, Input!ET81:ET86, 0)),INDEX(Class!$N$42:$N$43,MATCH(TRUE, Input!ET87:ET88, 0))))</f>
        <v>#N/A</v>
      </c>
      <c r="EU22" s="53" t="e">
        <f>IF(OR(EU6=TRUE,Input!EU12=TRUE),"",CHOOSE(MATCH(TRUE, Input!EU40:EU47, 0),INDEX(Class!$N$3:$N$11,MATCH(TRUE, Input!EU48:EU56, 0)),INDEX(Class!$N$12:$N$17,MATCH(TRUE, Input!EU57:EU62, 0)),INDEX(Class!$N$18:$N$22,MATCH(TRUE, Input!EU63:EU67, 0)),INDEX(Class!$N$23:$N$27,MATCH(TRUE, Input!EU68:EU72, 0)),INDEX(Class!$N$28:$N$30,MATCH(TRUE, Input!EU73:EU75, 0)),INDEX(Class!$N$31:$N$35,MATCH(TRUE, Input!EU76:EU80, 0)),INDEX(Class!$N$36:$N$41,MATCH(TRUE, Input!EU81:EU86, 0)),INDEX(Class!$N$42:$N$43,MATCH(TRUE, Input!EU87:EU88, 0))))</f>
        <v>#N/A</v>
      </c>
      <c r="EV22" s="53" t="e">
        <f>IF(OR(EV6=TRUE,Input!EV12=TRUE),"",CHOOSE(MATCH(TRUE, Input!EV40:EV47, 0),INDEX(Class!$N$3:$N$11,MATCH(TRUE, Input!EV48:EV56, 0)),INDEX(Class!$N$12:$N$17,MATCH(TRUE, Input!EV57:EV62, 0)),INDEX(Class!$N$18:$N$22,MATCH(TRUE, Input!EV63:EV67, 0)),INDEX(Class!$N$23:$N$27,MATCH(TRUE, Input!EV68:EV72, 0)),INDEX(Class!$N$28:$N$30,MATCH(TRUE, Input!EV73:EV75, 0)),INDEX(Class!$N$31:$N$35,MATCH(TRUE, Input!EV76:EV80, 0)),INDEX(Class!$N$36:$N$41,MATCH(TRUE, Input!EV81:EV86, 0)),INDEX(Class!$N$42:$N$43,MATCH(TRUE, Input!EV87:EV88, 0))))</f>
        <v>#N/A</v>
      </c>
      <c r="EW22" s="53" t="e">
        <f>IF(OR(EW6=TRUE,Input!EW12=TRUE),"",CHOOSE(MATCH(TRUE, Input!EW40:EW47, 0),INDEX(Class!$N$3:$N$11,MATCH(TRUE, Input!EW48:EW56, 0)),INDEX(Class!$N$12:$N$17,MATCH(TRUE, Input!EW57:EW62, 0)),INDEX(Class!$N$18:$N$22,MATCH(TRUE, Input!EW63:EW67, 0)),INDEX(Class!$N$23:$N$27,MATCH(TRUE, Input!EW68:EW72, 0)),INDEX(Class!$N$28:$N$30,MATCH(TRUE, Input!EW73:EW75, 0)),INDEX(Class!$N$31:$N$35,MATCH(TRUE, Input!EW76:EW80, 0)),INDEX(Class!$N$36:$N$41,MATCH(TRUE, Input!EW81:EW86, 0)),INDEX(Class!$N$42:$N$43,MATCH(TRUE, Input!EW87:EW88, 0))))</f>
        <v>#N/A</v>
      </c>
      <c r="EX22" s="53" t="e">
        <f>IF(OR(EX6=TRUE,Input!EX12=TRUE),"",CHOOSE(MATCH(TRUE, Input!EX40:EX47, 0),INDEX(Class!$N$3:$N$11,MATCH(TRUE, Input!EX48:EX56, 0)),INDEX(Class!$N$12:$N$17,MATCH(TRUE, Input!EX57:EX62, 0)),INDEX(Class!$N$18:$N$22,MATCH(TRUE, Input!EX63:EX67, 0)),INDEX(Class!$N$23:$N$27,MATCH(TRUE, Input!EX68:EX72, 0)),INDEX(Class!$N$28:$N$30,MATCH(TRUE, Input!EX73:EX75, 0)),INDEX(Class!$N$31:$N$35,MATCH(TRUE, Input!EX76:EX80, 0)),INDEX(Class!$N$36:$N$41,MATCH(TRUE, Input!EX81:EX86, 0)),INDEX(Class!$N$42:$N$43,MATCH(TRUE, Input!EX87:EX88, 0))))</f>
        <v>#N/A</v>
      </c>
      <c r="EY22" s="53" t="e">
        <f>IF(OR(EY6=TRUE,Input!EY12=TRUE),"",CHOOSE(MATCH(TRUE, Input!EY40:EY47, 0),INDEX(Class!$N$3:$N$11,MATCH(TRUE, Input!EY48:EY56, 0)),INDEX(Class!$N$12:$N$17,MATCH(TRUE, Input!EY57:EY62, 0)),INDEX(Class!$N$18:$N$22,MATCH(TRUE, Input!EY63:EY67, 0)),INDEX(Class!$N$23:$N$27,MATCH(TRUE, Input!EY68:EY72, 0)),INDEX(Class!$N$28:$N$30,MATCH(TRUE, Input!EY73:EY75, 0)),INDEX(Class!$N$31:$N$35,MATCH(TRUE, Input!EY76:EY80, 0)),INDEX(Class!$N$36:$N$41,MATCH(TRUE, Input!EY81:EY86, 0)),INDEX(Class!$N$42:$N$43,MATCH(TRUE, Input!EY87:EY88, 0))))</f>
        <v>#N/A</v>
      </c>
      <c r="EZ22" s="53" t="e">
        <f>IF(OR(EZ6=TRUE,Input!EZ12=TRUE),"",CHOOSE(MATCH(TRUE, Input!EZ40:EZ47, 0),INDEX(Class!$N$3:$N$11,MATCH(TRUE, Input!EZ48:EZ56, 0)),INDEX(Class!$N$12:$N$17,MATCH(TRUE, Input!EZ57:EZ62, 0)),INDEX(Class!$N$18:$N$22,MATCH(TRUE, Input!EZ63:EZ67, 0)),INDEX(Class!$N$23:$N$27,MATCH(TRUE, Input!EZ68:EZ72, 0)),INDEX(Class!$N$28:$N$30,MATCH(TRUE, Input!EZ73:EZ75, 0)),INDEX(Class!$N$31:$N$35,MATCH(TRUE, Input!EZ76:EZ80, 0)),INDEX(Class!$N$36:$N$41,MATCH(TRUE, Input!EZ81:EZ86, 0)),INDEX(Class!$N$42:$N$43,MATCH(TRUE, Input!EZ87:EZ88, 0))))</f>
        <v>#N/A</v>
      </c>
      <c r="FA22" s="53" t="e">
        <f>IF(OR(FA6=TRUE,Input!FA12=TRUE),"",CHOOSE(MATCH(TRUE, Input!FA40:FA47, 0),INDEX(Class!$N$3:$N$11,MATCH(TRUE, Input!FA48:FA56, 0)),INDEX(Class!$N$12:$N$17,MATCH(TRUE, Input!FA57:FA62, 0)),INDEX(Class!$N$18:$N$22,MATCH(TRUE, Input!FA63:FA67, 0)),INDEX(Class!$N$23:$N$27,MATCH(TRUE, Input!FA68:FA72, 0)),INDEX(Class!$N$28:$N$30,MATCH(TRUE, Input!FA73:FA75, 0)),INDEX(Class!$N$31:$N$35,MATCH(TRUE, Input!FA76:FA80, 0)),INDEX(Class!$N$36:$N$41,MATCH(TRUE, Input!FA81:FA86, 0)),INDEX(Class!$N$42:$N$43,MATCH(TRUE, Input!FA87:FA88, 0))))</f>
        <v>#N/A</v>
      </c>
      <c r="FB22" s="53" t="e">
        <f>IF(OR(FB6=TRUE,Input!FB12=TRUE),"",CHOOSE(MATCH(TRUE, Input!FB40:FB47, 0),INDEX(Class!$N$3:$N$11,MATCH(TRUE, Input!FB48:FB56, 0)),INDEX(Class!$N$12:$N$17,MATCH(TRUE, Input!FB57:FB62, 0)),INDEX(Class!$N$18:$N$22,MATCH(TRUE, Input!FB63:FB67, 0)),INDEX(Class!$N$23:$N$27,MATCH(TRUE, Input!FB68:FB72, 0)),INDEX(Class!$N$28:$N$30,MATCH(TRUE, Input!FB73:FB75, 0)),INDEX(Class!$N$31:$N$35,MATCH(TRUE, Input!FB76:FB80, 0)),INDEX(Class!$N$36:$N$41,MATCH(TRUE, Input!FB81:FB86, 0)),INDEX(Class!$N$42:$N$43,MATCH(TRUE, Input!FB87:FB88, 0))))</f>
        <v>#N/A</v>
      </c>
      <c r="FC22" s="53" t="e">
        <f>IF(OR(FC6=TRUE,Input!FC12=TRUE),"",CHOOSE(MATCH(TRUE, Input!FC40:FC47, 0),INDEX(Class!$N$3:$N$11,MATCH(TRUE, Input!FC48:FC56, 0)),INDEX(Class!$N$12:$N$17,MATCH(TRUE, Input!FC57:FC62, 0)),INDEX(Class!$N$18:$N$22,MATCH(TRUE, Input!FC63:FC67, 0)),INDEX(Class!$N$23:$N$27,MATCH(TRUE, Input!FC68:FC72, 0)),INDEX(Class!$N$28:$N$30,MATCH(TRUE, Input!FC73:FC75, 0)),INDEX(Class!$N$31:$N$35,MATCH(TRUE, Input!FC76:FC80, 0)),INDEX(Class!$N$36:$N$41,MATCH(TRUE, Input!FC81:FC86, 0)),INDEX(Class!$N$42:$N$43,MATCH(TRUE, Input!FC87:FC88, 0))))</f>
        <v>#N/A</v>
      </c>
      <c r="FD22" s="53" t="e">
        <f>IF(OR(FD6=TRUE,Input!FD12=TRUE),"",CHOOSE(MATCH(TRUE, Input!FD40:FD47, 0),INDEX(Class!$N$3:$N$11,MATCH(TRUE, Input!FD48:FD56, 0)),INDEX(Class!$N$12:$N$17,MATCH(TRUE, Input!FD57:FD62, 0)),INDEX(Class!$N$18:$N$22,MATCH(TRUE, Input!FD63:FD67, 0)),INDEX(Class!$N$23:$N$27,MATCH(TRUE, Input!FD68:FD72, 0)),INDEX(Class!$N$28:$N$30,MATCH(TRUE, Input!FD73:FD75, 0)),INDEX(Class!$N$31:$N$35,MATCH(TRUE, Input!FD76:FD80, 0)),INDEX(Class!$N$36:$N$41,MATCH(TRUE, Input!FD81:FD86, 0)),INDEX(Class!$N$42:$N$43,MATCH(TRUE, Input!FD87:FD88, 0))))</f>
        <v>#N/A</v>
      </c>
      <c r="FE22" s="53" t="e">
        <f>IF(OR(FE6=TRUE,Input!FE12=TRUE),"",CHOOSE(MATCH(TRUE, Input!FE40:FE47, 0),INDEX(Class!$N$3:$N$11,MATCH(TRUE, Input!FE48:FE56, 0)),INDEX(Class!$N$12:$N$17,MATCH(TRUE, Input!FE57:FE62, 0)),INDEX(Class!$N$18:$N$22,MATCH(TRUE, Input!FE63:FE67, 0)),INDEX(Class!$N$23:$N$27,MATCH(TRUE, Input!FE68:FE72, 0)),INDEX(Class!$N$28:$N$30,MATCH(TRUE, Input!FE73:FE75, 0)),INDEX(Class!$N$31:$N$35,MATCH(TRUE, Input!FE76:FE80, 0)),INDEX(Class!$N$36:$N$41,MATCH(TRUE, Input!FE81:FE86, 0)),INDEX(Class!$N$42:$N$43,MATCH(TRUE, Input!FE87:FE88, 0))))</f>
        <v>#N/A</v>
      </c>
      <c r="FF22" s="53" t="e">
        <f>IF(OR(FF6=TRUE,Input!FF12=TRUE),"",CHOOSE(MATCH(TRUE, Input!FF40:FF47, 0),INDEX(Class!$N$3:$N$11,MATCH(TRUE, Input!FF48:FF56, 0)),INDEX(Class!$N$12:$N$17,MATCH(TRUE, Input!FF57:FF62, 0)),INDEX(Class!$N$18:$N$22,MATCH(TRUE, Input!FF63:FF67, 0)),INDEX(Class!$N$23:$N$27,MATCH(TRUE, Input!FF68:FF72, 0)),INDEX(Class!$N$28:$N$30,MATCH(TRUE, Input!FF73:FF75, 0)),INDEX(Class!$N$31:$N$35,MATCH(TRUE, Input!FF76:FF80, 0)),INDEX(Class!$N$36:$N$41,MATCH(TRUE, Input!FF81:FF86, 0)),INDEX(Class!$N$42:$N$43,MATCH(TRUE, Input!FF87:FF88, 0))))</f>
        <v>#N/A</v>
      </c>
      <c r="FG22" s="53" t="e">
        <f>IF(OR(FG6=TRUE,Input!FG12=TRUE),"",CHOOSE(MATCH(TRUE, Input!FG40:FG47, 0),INDEX(Class!$N$3:$N$11,MATCH(TRUE, Input!FG48:FG56, 0)),INDEX(Class!$N$12:$N$17,MATCH(TRUE, Input!FG57:FG62, 0)),INDEX(Class!$N$18:$N$22,MATCH(TRUE, Input!FG63:FG67, 0)),INDEX(Class!$N$23:$N$27,MATCH(TRUE, Input!FG68:FG72, 0)),INDEX(Class!$N$28:$N$30,MATCH(TRUE, Input!FG73:FG75, 0)),INDEX(Class!$N$31:$N$35,MATCH(TRUE, Input!FG76:FG80, 0)),INDEX(Class!$N$36:$N$41,MATCH(TRUE, Input!FG81:FG86, 0)),INDEX(Class!$N$42:$N$43,MATCH(TRUE, Input!FG87:FG88, 0))))</f>
        <v>#N/A</v>
      </c>
      <c r="FH22" s="53" t="e">
        <f>IF(OR(FH6=TRUE,Input!FH12=TRUE),"",CHOOSE(MATCH(TRUE, Input!FH40:FH47, 0),INDEX(Class!$N$3:$N$11,MATCH(TRUE, Input!FH48:FH56, 0)),INDEX(Class!$N$12:$N$17,MATCH(TRUE, Input!FH57:FH62, 0)),INDEX(Class!$N$18:$N$22,MATCH(TRUE, Input!FH63:FH67, 0)),INDEX(Class!$N$23:$N$27,MATCH(TRUE, Input!FH68:FH72, 0)),INDEX(Class!$N$28:$N$30,MATCH(TRUE, Input!FH73:FH75, 0)),INDEX(Class!$N$31:$N$35,MATCH(TRUE, Input!FH76:FH80, 0)),INDEX(Class!$N$36:$N$41,MATCH(TRUE, Input!FH81:FH86, 0)),INDEX(Class!$N$42:$N$43,MATCH(TRUE, Input!FH87:FH88, 0))))</f>
        <v>#N/A</v>
      </c>
      <c r="FI22" s="53" t="e">
        <f>IF(OR(FI6=TRUE,Input!FI12=TRUE),"",CHOOSE(MATCH(TRUE, Input!FI40:FI47, 0),INDEX(Class!$N$3:$N$11,MATCH(TRUE, Input!FI48:FI56, 0)),INDEX(Class!$N$12:$N$17,MATCH(TRUE, Input!FI57:FI62, 0)),INDEX(Class!$N$18:$N$22,MATCH(TRUE, Input!FI63:FI67, 0)),INDEX(Class!$N$23:$N$27,MATCH(TRUE, Input!FI68:FI72, 0)),INDEX(Class!$N$28:$N$30,MATCH(TRUE, Input!FI73:FI75, 0)),INDEX(Class!$N$31:$N$35,MATCH(TRUE, Input!FI76:FI80, 0)),INDEX(Class!$N$36:$N$41,MATCH(TRUE, Input!FI81:FI86, 0)),INDEX(Class!$N$42:$N$43,MATCH(TRUE, Input!FI87:FI88, 0))))</f>
        <v>#N/A</v>
      </c>
      <c r="FJ22" s="53" t="e">
        <f>IF(OR(FJ6=TRUE,Input!FJ12=TRUE),"",CHOOSE(MATCH(TRUE, Input!FJ40:FJ47, 0),INDEX(Class!$N$3:$N$11,MATCH(TRUE, Input!FJ48:FJ56, 0)),INDEX(Class!$N$12:$N$17,MATCH(TRUE, Input!FJ57:FJ62, 0)),INDEX(Class!$N$18:$N$22,MATCH(TRUE, Input!FJ63:FJ67, 0)),INDEX(Class!$N$23:$N$27,MATCH(TRUE, Input!FJ68:FJ72, 0)),INDEX(Class!$N$28:$N$30,MATCH(TRUE, Input!FJ73:FJ75, 0)),INDEX(Class!$N$31:$N$35,MATCH(TRUE, Input!FJ76:FJ80, 0)),INDEX(Class!$N$36:$N$41,MATCH(TRUE, Input!FJ81:FJ86, 0)),INDEX(Class!$N$42:$N$43,MATCH(TRUE, Input!FJ87:FJ88, 0))))</f>
        <v>#N/A</v>
      </c>
      <c r="FK22" s="53" t="e">
        <f>IF(OR(FK6=TRUE,Input!FK12=TRUE),"",CHOOSE(MATCH(TRUE, Input!FK40:FK47, 0),INDEX(Class!$N$3:$N$11,MATCH(TRUE, Input!FK48:FK56, 0)),INDEX(Class!$N$12:$N$17,MATCH(TRUE, Input!FK57:FK62, 0)),INDEX(Class!$N$18:$N$22,MATCH(TRUE, Input!FK63:FK67, 0)),INDEX(Class!$N$23:$N$27,MATCH(TRUE, Input!FK68:FK72, 0)),INDEX(Class!$N$28:$N$30,MATCH(TRUE, Input!FK73:FK75, 0)),INDEX(Class!$N$31:$N$35,MATCH(TRUE, Input!FK76:FK80, 0)),INDEX(Class!$N$36:$N$41,MATCH(TRUE, Input!FK81:FK86, 0)),INDEX(Class!$N$42:$N$43,MATCH(TRUE, Input!FK87:FK88, 0))))</f>
        <v>#N/A</v>
      </c>
      <c r="FL22" s="53" t="e">
        <f>IF(OR(FL6=TRUE,Input!FL12=TRUE),"",CHOOSE(MATCH(TRUE, Input!FL40:FL47, 0),INDEX(Class!$N$3:$N$11,MATCH(TRUE, Input!FL48:FL56, 0)),INDEX(Class!$N$12:$N$17,MATCH(TRUE, Input!FL57:FL62, 0)),INDEX(Class!$N$18:$N$22,MATCH(TRUE, Input!FL63:FL67, 0)),INDEX(Class!$N$23:$N$27,MATCH(TRUE, Input!FL68:FL72, 0)),INDEX(Class!$N$28:$N$30,MATCH(TRUE, Input!FL73:FL75, 0)),INDEX(Class!$N$31:$N$35,MATCH(TRUE, Input!FL76:FL80, 0)),INDEX(Class!$N$36:$N$41,MATCH(TRUE, Input!FL81:FL86, 0)),INDEX(Class!$N$42:$N$43,MATCH(TRUE, Input!FL87:FL88, 0))))</f>
        <v>#N/A</v>
      </c>
      <c r="FM22" s="53" t="e">
        <f>IF(OR(FM6=TRUE,Input!FM12=TRUE),"",CHOOSE(MATCH(TRUE, Input!FM40:FM47, 0),INDEX(Class!$N$3:$N$11,MATCH(TRUE, Input!FM48:FM56, 0)),INDEX(Class!$N$12:$N$17,MATCH(TRUE, Input!FM57:FM62, 0)),INDEX(Class!$N$18:$N$22,MATCH(TRUE, Input!FM63:FM67, 0)),INDEX(Class!$N$23:$N$27,MATCH(TRUE, Input!FM68:FM72, 0)),INDEX(Class!$N$28:$N$30,MATCH(TRUE, Input!FM73:FM75, 0)),INDEX(Class!$N$31:$N$35,MATCH(TRUE, Input!FM76:FM80, 0)),INDEX(Class!$N$36:$N$41,MATCH(TRUE, Input!FM81:FM86, 0)),INDEX(Class!$N$42:$N$43,MATCH(TRUE, Input!FM87:FM88, 0))))</f>
        <v>#N/A</v>
      </c>
      <c r="FN22" s="53" t="e">
        <f>IF(OR(FN6=TRUE,Input!FN12=TRUE),"",CHOOSE(MATCH(TRUE, Input!FN40:FN47, 0),INDEX(Class!$N$3:$N$11,MATCH(TRUE, Input!FN48:FN56, 0)),INDEX(Class!$N$12:$N$17,MATCH(TRUE, Input!FN57:FN62, 0)),INDEX(Class!$N$18:$N$22,MATCH(TRUE, Input!FN63:FN67, 0)),INDEX(Class!$N$23:$N$27,MATCH(TRUE, Input!FN68:FN72, 0)),INDEX(Class!$N$28:$N$30,MATCH(TRUE, Input!FN73:FN75, 0)),INDEX(Class!$N$31:$N$35,MATCH(TRUE, Input!FN76:FN80, 0)),INDEX(Class!$N$36:$N$41,MATCH(TRUE, Input!FN81:FN86, 0)),INDEX(Class!$N$42:$N$43,MATCH(TRUE, Input!FN87:FN88, 0))))</f>
        <v>#N/A</v>
      </c>
      <c r="FO22" s="53" t="e">
        <f>IF(OR(FO6=TRUE,Input!FO12=TRUE),"",CHOOSE(MATCH(TRUE, Input!FO40:FO47, 0),INDEX(Class!$N$3:$N$11,MATCH(TRUE, Input!FO48:FO56, 0)),INDEX(Class!$N$12:$N$17,MATCH(TRUE, Input!FO57:FO62, 0)),INDEX(Class!$N$18:$N$22,MATCH(TRUE, Input!FO63:FO67, 0)),INDEX(Class!$N$23:$N$27,MATCH(TRUE, Input!FO68:FO72, 0)),INDEX(Class!$N$28:$N$30,MATCH(TRUE, Input!FO73:FO75, 0)),INDEX(Class!$N$31:$N$35,MATCH(TRUE, Input!FO76:FO80, 0)),INDEX(Class!$N$36:$N$41,MATCH(TRUE, Input!FO81:FO86, 0)),INDEX(Class!$N$42:$N$43,MATCH(TRUE, Input!FO87:FO88, 0))))</f>
        <v>#N/A</v>
      </c>
      <c r="FP22" s="53" t="e">
        <f>IF(OR(FP6=TRUE,Input!FP12=TRUE),"",CHOOSE(MATCH(TRUE, Input!FP40:FP47, 0),INDEX(Class!$N$3:$N$11,MATCH(TRUE, Input!FP48:FP56, 0)),INDEX(Class!$N$12:$N$17,MATCH(TRUE, Input!FP57:FP62, 0)),INDEX(Class!$N$18:$N$22,MATCH(TRUE, Input!FP63:FP67, 0)),INDEX(Class!$N$23:$N$27,MATCH(TRUE, Input!FP68:FP72, 0)),INDEX(Class!$N$28:$N$30,MATCH(TRUE, Input!FP73:FP75, 0)),INDEX(Class!$N$31:$N$35,MATCH(TRUE, Input!FP76:FP80, 0)),INDEX(Class!$N$36:$N$41,MATCH(TRUE, Input!FP81:FP86, 0)),INDEX(Class!$N$42:$N$43,MATCH(TRUE, Input!FP87:FP88, 0))))</f>
        <v>#N/A</v>
      </c>
      <c r="FQ22" s="53" t="e">
        <f>IF(OR(FQ6=TRUE,Input!FQ12=TRUE),"",CHOOSE(MATCH(TRUE, Input!FQ40:FQ47, 0),INDEX(Class!$N$3:$N$11,MATCH(TRUE, Input!FQ48:FQ56, 0)),INDEX(Class!$N$12:$N$17,MATCH(TRUE, Input!FQ57:FQ62, 0)),INDEX(Class!$N$18:$N$22,MATCH(TRUE, Input!FQ63:FQ67, 0)),INDEX(Class!$N$23:$N$27,MATCH(TRUE, Input!FQ68:FQ72, 0)),INDEX(Class!$N$28:$N$30,MATCH(TRUE, Input!FQ73:FQ75, 0)),INDEX(Class!$N$31:$N$35,MATCH(TRUE, Input!FQ76:FQ80, 0)),INDEX(Class!$N$36:$N$41,MATCH(TRUE, Input!FQ81:FQ86, 0)),INDEX(Class!$N$42:$N$43,MATCH(TRUE, Input!FQ87:FQ88, 0))))</f>
        <v>#N/A</v>
      </c>
      <c r="FR22" s="53" t="e">
        <f>IF(OR(FR6=TRUE,Input!FR12=TRUE),"",CHOOSE(MATCH(TRUE, Input!FR40:FR47, 0),INDEX(Class!$N$3:$N$11,MATCH(TRUE, Input!FR48:FR56, 0)),INDEX(Class!$N$12:$N$17,MATCH(TRUE, Input!FR57:FR62, 0)),INDEX(Class!$N$18:$N$22,MATCH(TRUE, Input!FR63:FR67, 0)),INDEX(Class!$N$23:$N$27,MATCH(TRUE, Input!FR68:FR72, 0)),INDEX(Class!$N$28:$N$30,MATCH(TRUE, Input!FR73:FR75, 0)),INDEX(Class!$N$31:$N$35,MATCH(TRUE, Input!FR76:FR80, 0)),INDEX(Class!$N$36:$N$41,MATCH(TRUE, Input!FR81:FR86, 0)),INDEX(Class!$N$42:$N$43,MATCH(TRUE, Input!FR87:FR88, 0))))</f>
        <v>#N/A</v>
      </c>
      <c r="FS22" s="53" t="e">
        <f>IF(OR(FS6=TRUE,Input!FS12=TRUE),"",CHOOSE(MATCH(TRUE, Input!FS40:FS47, 0),INDEX(Class!$N$3:$N$11,MATCH(TRUE, Input!FS48:FS56, 0)),INDEX(Class!$N$12:$N$17,MATCH(TRUE, Input!FS57:FS62, 0)),INDEX(Class!$N$18:$N$22,MATCH(TRUE, Input!FS63:FS67, 0)),INDEX(Class!$N$23:$N$27,MATCH(TRUE, Input!FS68:FS72, 0)),INDEX(Class!$N$28:$N$30,MATCH(TRUE, Input!FS73:FS75, 0)),INDEX(Class!$N$31:$N$35,MATCH(TRUE, Input!FS76:FS80, 0)),INDEX(Class!$N$36:$N$41,MATCH(TRUE, Input!FS81:FS86, 0)),INDEX(Class!$N$42:$N$43,MATCH(TRUE, Input!FS87:FS88, 0))))</f>
        <v>#N/A</v>
      </c>
      <c r="FT22" s="53" t="e">
        <f>IF(OR(FT6=TRUE,Input!FT12=TRUE),"",CHOOSE(MATCH(TRUE, Input!FT40:FT47, 0),INDEX(Class!$N$3:$N$11,MATCH(TRUE, Input!FT48:FT56, 0)),INDEX(Class!$N$12:$N$17,MATCH(TRUE, Input!FT57:FT62, 0)),INDEX(Class!$N$18:$N$22,MATCH(TRUE, Input!FT63:FT67, 0)),INDEX(Class!$N$23:$N$27,MATCH(TRUE, Input!FT68:FT72, 0)),INDEX(Class!$N$28:$N$30,MATCH(TRUE, Input!FT73:FT75, 0)),INDEX(Class!$N$31:$N$35,MATCH(TRUE, Input!FT76:FT80, 0)),INDEX(Class!$N$36:$N$41,MATCH(TRUE, Input!FT81:FT86, 0)),INDEX(Class!$N$42:$N$43,MATCH(TRUE, Input!FT87:FT88, 0))))</f>
        <v>#N/A</v>
      </c>
      <c r="FU22" s="53" t="e">
        <f>IF(OR(FU6=TRUE,Input!FU12=TRUE),"",CHOOSE(MATCH(TRUE, Input!FU40:FU47, 0),INDEX(Class!$N$3:$N$11,MATCH(TRUE, Input!FU48:FU56, 0)),INDEX(Class!$N$12:$N$17,MATCH(TRUE, Input!FU57:FU62, 0)),INDEX(Class!$N$18:$N$22,MATCH(TRUE, Input!FU63:FU67, 0)),INDEX(Class!$N$23:$N$27,MATCH(TRUE, Input!FU68:FU72, 0)),INDEX(Class!$N$28:$N$30,MATCH(TRUE, Input!FU73:FU75, 0)),INDEX(Class!$N$31:$N$35,MATCH(TRUE, Input!FU76:FU80, 0)),INDEX(Class!$N$36:$N$41,MATCH(TRUE, Input!FU81:FU86, 0)),INDEX(Class!$N$42:$N$43,MATCH(TRUE, Input!FU87:FU88, 0))))</f>
        <v>#N/A</v>
      </c>
      <c r="FV22" s="53" t="e">
        <f>IF(OR(FV6=TRUE,Input!FV12=TRUE),"",CHOOSE(MATCH(TRUE, Input!FV40:FV47, 0),INDEX(Class!$N$3:$N$11,MATCH(TRUE, Input!FV48:FV56, 0)),INDEX(Class!$N$12:$N$17,MATCH(TRUE, Input!FV57:FV62, 0)),INDEX(Class!$N$18:$N$22,MATCH(TRUE, Input!FV63:FV67, 0)),INDEX(Class!$N$23:$N$27,MATCH(TRUE, Input!FV68:FV72, 0)),INDEX(Class!$N$28:$N$30,MATCH(TRUE, Input!FV73:FV75, 0)),INDEX(Class!$N$31:$N$35,MATCH(TRUE, Input!FV76:FV80, 0)),INDEX(Class!$N$36:$N$41,MATCH(TRUE, Input!FV81:FV86, 0)),INDEX(Class!$N$42:$N$43,MATCH(TRUE, Input!FV87:FV88, 0))))</f>
        <v>#N/A</v>
      </c>
      <c r="FW22" s="53" t="e">
        <f>IF(OR(FW6=TRUE,Input!FW12=TRUE),"",CHOOSE(MATCH(TRUE, Input!FW40:FW47, 0),INDEX(Class!$N$3:$N$11,MATCH(TRUE, Input!FW48:FW56, 0)),INDEX(Class!$N$12:$N$17,MATCH(TRUE, Input!FW57:FW62, 0)),INDEX(Class!$N$18:$N$22,MATCH(TRUE, Input!FW63:FW67, 0)),INDEX(Class!$N$23:$N$27,MATCH(TRUE, Input!FW68:FW72, 0)),INDEX(Class!$N$28:$N$30,MATCH(TRUE, Input!FW73:FW75, 0)),INDEX(Class!$N$31:$N$35,MATCH(TRUE, Input!FW76:FW80, 0)),INDEX(Class!$N$36:$N$41,MATCH(TRUE, Input!FW81:FW86, 0)),INDEX(Class!$N$42:$N$43,MATCH(TRUE, Input!FW87:FW88, 0))))</f>
        <v>#N/A</v>
      </c>
      <c r="FX22" s="53" t="e">
        <f>IF(OR(FX6=TRUE,Input!FX12=TRUE),"",CHOOSE(MATCH(TRUE, Input!FX40:FX47, 0),INDEX(Class!$N$3:$N$11,MATCH(TRUE, Input!FX48:FX56, 0)),INDEX(Class!$N$12:$N$17,MATCH(TRUE, Input!FX57:FX62, 0)),INDEX(Class!$N$18:$N$22,MATCH(TRUE, Input!FX63:FX67, 0)),INDEX(Class!$N$23:$N$27,MATCH(TRUE, Input!FX68:FX72, 0)),INDEX(Class!$N$28:$N$30,MATCH(TRUE, Input!FX73:FX75, 0)),INDEX(Class!$N$31:$N$35,MATCH(TRUE, Input!FX76:FX80, 0)),INDEX(Class!$N$36:$N$41,MATCH(TRUE, Input!FX81:FX86, 0)),INDEX(Class!$N$42:$N$43,MATCH(TRUE, Input!FX87:FX88, 0))))</f>
        <v>#N/A</v>
      </c>
      <c r="FY22" s="53" t="e">
        <f>IF(OR(FY6=TRUE,Input!FY12=TRUE),"",CHOOSE(MATCH(TRUE, Input!FY40:FY47, 0),INDEX(Class!$N$3:$N$11,MATCH(TRUE, Input!FY48:FY56, 0)),INDEX(Class!$N$12:$N$17,MATCH(TRUE, Input!FY57:FY62, 0)),INDEX(Class!$N$18:$N$22,MATCH(TRUE, Input!FY63:FY67, 0)),INDEX(Class!$N$23:$N$27,MATCH(TRUE, Input!FY68:FY72, 0)),INDEX(Class!$N$28:$N$30,MATCH(TRUE, Input!FY73:FY75, 0)),INDEX(Class!$N$31:$N$35,MATCH(TRUE, Input!FY76:FY80, 0)),INDEX(Class!$N$36:$N$41,MATCH(TRUE, Input!FY81:FY86, 0)),INDEX(Class!$N$42:$N$43,MATCH(TRUE, Input!FY87:FY88, 0))))</f>
        <v>#N/A</v>
      </c>
      <c r="FZ22" s="53" t="e">
        <f>IF(OR(FZ6=TRUE,Input!FZ12=TRUE),"",CHOOSE(MATCH(TRUE, Input!FZ40:FZ47, 0),INDEX(Class!$N$3:$N$11,MATCH(TRUE, Input!FZ48:FZ56, 0)),INDEX(Class!$N$12:$N$17,MATCH(TRUE, Input!FZ57:FZ62, 0)),INDEX(Class!$N$18:$N$22,MATCH(TRUE, Input!FZ63:FZ67, 0)),INDEX(Class!$N$23:$N$27,MATCH(TRUE, Input!FZ68:FZ72, 0)),INDEX(Class!$N$28:$N$30,MATCH(TRUE, Input!FZ73:FZ75, 0)),INDEX(Class!$N$31:$N$35,MATCH(TRUE, Input!FZ76:FZ80, 0)),INDEX(Class!$N$36:$N$41,MATCH(TRUE, Input!FZ81:FZ86, 0)),INDEX(Class!$N$42:$N$43,MATCH(TRUE, Input!FZ87:FZ88, 0))))</f>
        <v>#N/A</v>
      </c>
      <c r="GA22" s="53" t="e">
        <f>IF(OR(GA6=TRUE,Input!GA12=TRUE),"",CHOOSE(MATCH(TRUE, Input!GA40:GA47, 0),INDEX(Class!$N$3:$N$11,MATCH(TRUE, Input!GA48:GA56, 0)),INDEX(Class!$N$12:$N$17,MATCH(TRUE, Input!GA57:GA62, 0)),INDEX(Class!$N$18:$N$22,MATCH(TRUE, Input!GA63:GA67, 0)),INDEX(Class!$N$23:$N$27,MATCH(TRUE, Input!GA68:GA72, 0)),INDEX(Class!$N$28:$N$30,MATCH(TRUE, Input!GA73:GA75, 0)),INDEX(Class!$N$31:$N$35,MATCH(TRUE, Input!GA76:GA80, 0)),INDEX(Class!$N$36:$N$41,MATCH(TRUE, Input!GA81:GA86, 0)),INDEX(Class!$N$42:$N$43,MATCH(TRUE, Input!GA87:GA88, 0))))</f>
        <v>#N/A</v>
      </c>
      <c r="GB22" s="53" t="e">
        <f>IF(OR(GB6=TRUE,Input!GB12=TRUE),"",CHOOSE(MATCH(TRUE, Input!GB40:GB47, 0),INDEX(Class!$N$3:$N$11,MATCH(TRUE, Input!GB48:GB56, 0)),INDEX(Class!$N$12:$N$17,MATCH(TRUE, Input!GB57:GB62, 0)),INDEX(Class!$N$18:$N$22,MATCH(TRUE, Input!GB63:GB67, 0)),INDEX(Class!$N$23:$N$27,MATCH(TRUE, Input!GB68:GB72, 0)),INDEX(Class!$N$28:$N$30,MATCH(TRUE, Input!GB73:GB75, 0)),INDEX(Class!$N$31:$N$35,MATCH(TRUE, Input!GB76:GB80, 0)),INDEX(Class!$N$36:$N$41,MATCH(TRUE, Input!GB81:GB86, 0)),INDEX(Class!$N$42:$N$43,MATCH(TRUE, Input!GB87:GB88, 0))))</f>
        <v>#N/A</v>
      </c>
      <c r="GC22" s="53" t="e">
        <f>IF(OR(GC6=TRUE,Input!GC12=TRUE),"",CHOOSE(MATCH(TRUE, Input!GC40:GC47, 0),INDEX(Class!$N$3:$N$11,MATCH(TRUE, Input!GC48:GC56, 0)),INDEX(Class!$N$12:$N$17,MATCH(TRUE, Input!GC57:GC62, 0)),INDEX(Class!$N$18:$N$22,MATCH(TRUE, Input!GC63:GC67, 0)),INDEX(Class!$N$23:$N$27,MATCH(TRUE, Input!GC68:GC72, 0)),INDEX(Class!$N$28:$N$30,MATCH(TRUE, Input!GC73:GC75, 0)),INDEX(Class!$N$31:$N$35,MATCH(TRUE, Input!GC76:GC80, 0)),INDEX(Class!$N$36:$N$41,MATCH(TRUE, Input!GC81:GC86, 0)),INDEX(Class!$N$42:$N$43,MATCH(TRUE, Input!GC87:GC88, 0))))</f>
        <v>#N/A</v>
      </c>
      <c r="GD22" s="53" t="e">
        <f>IF(OR(GD6=TRUE,Input!GD12=TRUE),"",CHOOSE(MATCH(TRUE, Input!GD40:GD47, 0),INDEX(Class!$N$3:$N$11,MATCH(TRUE, Input!GD48:GD56, 0)),INDEX(Class!$N$12:$N$17,MATCH(TRUE, Input!GD57:GD62, 0)),INDEX(Class!$N$18:$N$22,MATCH(TRUE, Input!GD63:GD67, 0)),INDEX(Class!$N$23:$N$27,MATCH(TRUE, Input!GD68:GD72, 0)),INDEX(Class!$N$28:$N$30,MATCH(TRUE, Input!GD73:GD75, 0)),INDEX(Class!$N$31:$N$35,MATCH(TRUE, Input!GD76:GD80, 0)),INDEX(Class!$N$36:$N$41,MATCH(TRUE, Input!GD81:GD86, 0)),INDEX(Class!$N$42:$N$43,MATCH(TRUE, Input!GD87:GD88, 0))))</f>
        <v>#N/A</v>
      </c>
      <c r="GE22" s="53" t="e">
        <f>IF(OR(GE6=TRUE,Input!GE12=TRUE),"",CHOOSE(MATCH(TRUE, Input!GE40:GE47, 0),INDEX(Class!$N$3:$N$11,MATCH(TRUE, Input!GE48:GE56, 0)),INDEX(Class!$N$12:$N$17,MATCH(TRUE, Input!GE57:GE62, 0)),INDEX(Class!$N$18:$N$22,MATCH(TRUE, Input!GE63:GE67, 0)),INDEX(Class!$N$23:$N$27,MATCH(TRUE, Input!GE68:GE72, 0)),INDEX(Class!$N$28:$N$30,MATCH(TRUE, Input!GE73:GE75, 0)),INDEX(Class!$N$31:$N$35,MATCH(TRUE, Input!GE76:GE80, 0)),INDEX(Class!$N$36:$N$41,MATCH(TRUE, Input!GE81:GE86, 0)),INDEX(Class!$N$42:$N$43,MATCH(TRUE, Input!GE87:GE88, 0))))</f>
        <v>#N/A</v>
      </c>
      <c r="GF22" s="53" t="e">
        <f>IF(OR(GF6=TRUE,Input!GF12=TRUE),"",CHOOSE(MATCH(TRUE, Input!GF40:GF47, 0),INDEX(Class!$N$3:$N$11,MATCH(TRUE, Input!GF48:GF56, 0)),INDEX(Class!$N$12:$N$17,MATCH(TRUE, Input!GF57:GF62, 0)),INDEX(Class!$N$18:$N$22,MATCH(TRUE, Input!GF63:GF67, 0)),INDEX(Class!$N$23:$N$27,MATCH(TRUE, Input!GF68:GF72, 0)),INDEX(Class!$N$28:$N$30,MATCH(TRUE, Input!GF73:GF75, 0)),INDEX(Class!$N$31:$N$35,MATCH(TRUE, Input!GF76:GF80, 0)),INDEX(Class!$N$36:$N$41,MATCH(TRUE, Input!GF81:GF86, 0)),INDEX(Class!$N$42:$N$43,MATCH(TRUE, Input!GF87:GF88, 0))))</f>
        <v>#N/A</v>
      </c>
      <c r="GG22" s="53" t="e">
        <f>IF(OR(GG6=TRUE,Input!GG12=TRUE),"",CHOOSE(MATCH(TRUE, Input!GG40:GG47, 0),INDEX(Class!$N$3:$N$11,MATCH(TRUE, Input!GG48:GG56, 0)),INDEX(Class!$N$12:$N$17,MATCH(TRUE, Input!GG57:GG62, 0)),INDEX(Class!$N$18:$N$22,MATCH(TRUE, Input!GG63:GG67, 0)),INDEX(Class!$N$23:$N$27,MATCH(TRUE, Input!GG68:GG72, 0)),INDEX(Class!$N$28:$N$30,MATCH(TRUE, Input!GG73:GG75, 0)),INDEX(Class!$N$31:$N$35,MATCH(TRUE, Input!GG76:GG80, 0)),INDEX(Class!$N$36:$N$41,MATCH(TRUE, Input!GG81:GG86, 0)),INDEX(Class!$N$42:$N$43,MATCH(TRUE, Input!GG87:GG88, 0))))</f>
        <v>#N/A</v>
      </c>
      <c r="GH22" s="53" t="e">
        <f>IF(OR(GH6=TRUE,Input!GH12=TRUE),"",CHOOSE(MATCH(TRUE, Input!GH40:GH47, 0),INDEX(Class!$N$3:$N$11,MATCH(TRUE, Input!GH48:GH56, 0)),INDEX(Class!$N$12:$N$17,MATCH(TRUE, Input!GH57:GH62, 0)),INDEX(Class!$N$18:$N$22,MATCH(TRUE, Input!GH63:GH67, 0)),INDEX(Class!$N$23:$N$27,MATCH(TRUE, Input!GH68:GH72, 0)),INDEX(Class!$N$28:$N$30,MATCH(TRUE, Input!GH73:GH75, 0)),INDEX(Class!$N$31:$N$35,MATCH(TRUE, Input!GH76:GH80, 0)),INDEX(Class!$N$36:$N$41,MATCH(TRUE, Input!GH81:GH86, 0)),INDEX(Class!$N$42:$N$43,MATCH(TRUE, Input!GH87:GH88, 0))))</f>
        <v>#N/A</v>
      </c>
      <c r="GI22" s="53" t="e">
        <f>IF(OR(GI6=TRUE,Input!GI12=TRUE),"",CHOOSE(MATCH(TRUE, Input!GI40:GI47, 0),INDEX(Class!$N$3:$N$11,MATCH(TRUE, Input!GI48:GI56, 0)),INDEX(Class!$N$12:$N$17,MATCH(TRUE, Input!GI57:GI62, 0)),INDEX(Class!$N$18:$N$22,MATCH(TRUE, Input!GI63:GI67, 0)),INDEX(Class!$N$23:$N$27,MATCH(TRUE, Input!GI68:GI72, 0)),INDEX(Class!$N$28:$N$30,MATCH(TRUE, Input!GI73:GI75, 0)),INDEX(Class!$N$31:$N$35,MATCH(TRUE, Input!GI76:GI80, 0)),INDEX(Class!$N$36:$N$41,MATCH(TRUE, Input!GI81:GI86, 0)),INDEX(Class!$N$42:$N$43,MATCH(TRUE, Input!GI87:GI88, 0))))</f>
        <v>#N/A</v>
      </c>
      <c r="GJ22" s="53" t="e">
        <f>IF(OR(GJ6=TRUE,Input!GJ12=TRUE),"",CHOOSE(MATCH(TRUE, Input!GJ40:GJ47, 0),INDEX(Class!$N$3:$N$11,MATCH(TRUE, Input!GJ48:GJ56, 0)),INDEX(Class!$N$12:$N$17,MATCH(TRUE, Input!GJ57:GJ62, 0)),INDEX(Class!$N$18:$N$22,MATCH(TRUE, Input!GJ63:GJ67, 0)),INDEX(Class!$N$23:$N$27,MATCH(TRUE, Input!GJ68:GJ72, 0)),INDEX(Class!$N$28:$N$30,MATCH(TRUE, Input!GJ73:GJ75, 0)),INDEX(Class!$N$31:$N$35,MATCH(TRUE, Input!GJ76:GJ80, 0)),INDEX(Class!$N$36:$N$41,MATCH(TRUE, Input!GJ81:GJ86, 0)),INDEX(Class!$N$42:$N$43,MATCH(TRUE, Input!GJ87:GJ88, 0))))</f>
        <v>#N/A</v>
      </c>
      <c r="GK22" s="53" t="e">
        <f>IF(OR(GK6=TRUE,Input!GK12=TRUE),"",CHOOSE(MATCH(TRUE, Input!GK40:GK47, 0),INDEX(Class!$N$3:$N$11,MATCH(TRUE, Input!GK48:GK56, 0)),INDEX(Class!$N$12:$N$17,MATCH(TRUE, Input!GK57:GK62, 0)),INDEX(Class!$N$18:$N$22,MATCH(TRUE, Input!GK63:GK67, 0)),INDEX(Class!$N$23:$N$27,MATCH(TRUE, Input!GK68:GK72, 0)),INDEX(Class!$N$28:$N$30,MATCH(TRUE, Input!GK73:GK75, 0)),INDEX(Class!$N$31:$N$35,MATCH(TRUE, Input!GK76:GK80, 0)),INDEX(Class!$N$36:$N$41,MATCH(TRUE, Input!GK81:GK86, 0)),INDEX(Class!$N$42:$N$43,MATCH(TRUE, Input!GK87:GK88, 0))))</f>
        <v>#N/A</v>
      </c>
      <c r="GL22" s="53" t="e">
        <f>IF(OR(GL6=TRUE,Input!GL12=TRUE),"",CHOOSE(MATCH(TRUE, Input!GL40:GL47, 0),INDEX(Class!$N$3:$N$11,MATCH(TRUE, Input!GL48:GL56, 0)),INDEX(Class!$N$12:$N$17,MATCH(TRUE, Input!GL57:GL62, 0)),INDEX(Class!$N$18:$N$22,MATCH(TRUE, Input!GL63:GL67, 0)),INDEX(Class!$N$23:$N$27,MATCH(TRUE, Input!GL68:GL72, 0)),INDEX(Class!$N$28:$N$30,MATCH(TRUE, Input!GL73:GL75, 0)),INDEX(Class!$N$31:$N$35,MATCH(TRUE, Input!GL76:GL80, 0)),INDEX(Class!$N$36:$N$41,MATCH(TRUE, Input!GL81:GL86, 0)),INDEX(Class!$N$42:$N$43,MATCH(TRUE, Input!GL87:GL88, 0))))</f>
        <v>#N/A</v>
      </c>
      <c r="GM22" s="53" t="e">
        <f>IF(OR(GM6=TRUE,Input!GM12=TRUE),"",CHOOSE(MATCH(TRUE, Input!GM40:GM47, 0),INDEX(Class!$N$3:$N$11,MATCH(TRUE, Input!GM48:GM56, 0)),INDEX(Class!$N$12:$N$17,MATCH(TRUE, Input!GM57:GM62, 0)),INDEX(Class!$N$18:$N$22,MATCH(TRUE, Input!GM63:GM67, 0)),INDEX(Class!$N$23:$N$27,MATCH(TRUE, Input!GM68:GM72, 0)),INDEX(Class!$N$28:$N$30,MATCH(TRUE, Input!GM73:GM75, 0)),INDEX(Class!$N$31:$N$35,MATCH(TRUE, Input!GM76:GM80, 0)),INDEX(Class!$N$36:$N$41,MATCH(TRUE, Input!GM81:GM86, 0)),INDEX(Class!$N$42:$N$43,MATCH(TRUE, Input!GM87:GM88, 0))))</f>
        <v>#N/A</v>
      </c>
      <c r="GN22" s="53" t="e">
        <f>IF(OR(GN6=TRUE,Input!GN12=TRUE),"",CHOOSE(MATCH(TRUE, Input!GN40:GN47, 0),INDEX(Class!$N$3:$N$11,MATCH(TRUE, Input!GN48:GN56, 0)),INDEX(Class!$N$12:$N$17,MATCH(TRUE, Input!GN57:GN62, 0)),INDEX(Class!$N$18:$N$22,MATCH(TRUE, Input!GN63:GN67, 0)),INDEX(Class!$N$23:$N$27,MATCH(TRUE, Input!GN68:GN72, 0)),INDEX(Class!$N$28:$N$30,MATCH(TRUE, Input!GN73:GN75, 0)),INDEX(Class!$N$31:$N$35,MATCH(TRUE, Input!GN76:GN80, 0)),INDEX(Class!$N$36:$N$41,MATCH(TRUE, Input!GN81:GN86, 0)),INDEX(Class!$N$42:$N$43,MATCH(TRUE, Input!GN87:GN88, 0))))</f>
        <v>#N/A</v>
      </c>
      <c r="GO22" s="53" t="e">
        <f>IF(OR(GO6=TRUE,Input!GO12=TRUE),"",CHOOSE(MATCH(TRUE, Input!GO40:GO47, 0),INDEX(Class!$N$3:$N$11,MATCH(TRUE, Input!GO48:GO56, 0)),INDEX(Class!$N$12:$N$17,MATCH(TRUE, Input!GO57:GO62, 0)),INDEX(Class!$N$18:$N$22,MATCH(TRUE, Input!GO63:GO67, 0)),INDEX(Class!$N$23:$N$27,MATCH(TRUE, Input!GO68:GO72, 0)),INDEX(Class!$N$28:$N$30,MATCH(TRUE, Input!GO73:GO75, 0)),INDEX(Class!$N$31:$N$35,MATCH(TRUE, Input!GO76:GO80, 0)),INDEX(Class!$N$36:$N$41,MATCH(TRUE, Input!GO81:GO86, 0)),INDEX(Class!$N$42:$N$43,MATCH(TRUE, Input!GO87:GO88, 0))))</f>
        <v>#N/A</v>
      </c>
      <c r="GP22" s="53" t="e">
        <f>IF(OR(GP6=TRUE,Input!GP12=TRUE),"",CHOOSE(MATCH(TRUE, Input!GP40:GP47, 0),INDEX(Class!$N$3:$N$11,MATCH(TRUE, Input!GP48:GP56, 0)),INDEX(Class!$N$12:$N$17,MATCH(TRUE, Input!GP57:GP62, 0)),INDEX(Class!$N$18:$N$22,MATCH(TRUE, Input!GP63:GP67, 0)),INDEX(Class!$N$23:$N$27,MATCH(TRUE, Input!GP68:GP72, 0)),INDEX(Class!$N$28:$N$30,MATCH(TRUE, Input!GP73:GP75, 0)),INDEX(Class!$N$31:$N$35,MATCH(TRUE, Input!GP76:GP80, 0)),INDEX(Class!$N$36:$N$41,MATCH(TRUE, Input!GP81:GP86, 0)),INDEX(Class!$N$42:$N$43,MATCH(TRUE, Input!GP87:GP88, 0))))</f>
        <v>#N/A</v>
      </c>
      <c r="GQ22" s="53" t="e">
        <f>IF(OR(GQ6=TRUE,Input!GQ12=TRUE),"",CHOOSE(MATCH(TRUE, Input!GQ40:GQ47, 0),INDEX(Class!$N$3:$N$11,MATCH(TRUE, Input!GQ48:GQ56, 0)),INDEX(Class!$N$12:$N$17,MATCH(TRUE, Input!GQ57:GQ62, 0)),INDEX(Class!$N$18:$N$22,MATCH(TRUE, Input!GQ63:GQ67, 0)),INDEX(Class!$N$23:$N$27,MATCH(TRUE, Input!GQ68:GQ72, 0)),INDEX(Class!$N$28:$N$30,MATCH(TRUE, Input!GQ73:GQ75, 0)),INDEX(Class!$N$31:$N$35,MATCH(TRUE, Input!GQ76:GQ80, 0)),INDEX(Class!$N$36:$N$41,MATCH(TRUE, Input!GQ81:GQ86, 0)),INDEX(Class!$N$42:$N$43,MATCH(TRUE, Input!GQ87:GQ88, 0))))</f>
        <v>#N/A</v>
      </c>
      <c r="GR22" s="53" t="e">
        <f>IF(OR(GR6=TRUE,Input!GR12=TRUE),"",CHOOSE(MATCH(TRUE, Input!GR40:GR47, 0),INDEX(Class!$N$3:$N$11,MATCH(TRUE, Input!GR48:GR56, 0)),INDEX(Class!$N$12:$N$17,MATCH(TRUE, Input!GR57:GR62, 0)),INDEX(Class!$N$18:$N$22,MATCH(TRUE, Input!GR63:GR67, 0)),INDEX(Class!$N$23:$N$27,MATCH(TRUE, Input!GR68:GR72, 0)),INDEX(Class!$N$28:$N$30,MATCH(TRUE, Input!GR73:GR75, 0)),INDEX(Class!$N$31:$N$35,MATCH(TRUE, Input!GR76:GR80, 0)),INDEX(Class!$N$36:$N$41,MATCH(TRUE, Input!GR81:GR86, 0)),INDEX(Class!$N$42:$N$43,MATCH(TRUE, Input!GR87:GR88, 0))))</f>
        <v>#N/A</v>
      </c>
      <c r="GS22" s="53" t="e">
        <f>IF(OR(GS6=TRUE,Input!GS12=TRUE),"",CHOOSE(MATCH(TRUE, Input!GS40:GS47, 0),INDEX(Class!$N$3:$N$11,MATCH(TRUE, Input!GS48:GS56, 0)),INDEX(Class!$N$12:$N$17,MATCH(TRUE, Input!GS57:GS62, 0)),INDEX(Class!$N$18:$N$22,MATCH(TRUE, Input!GS63:GS67, 0)),INDEX(Class!$N$23:$N$27,MATCH(TRUE, Input!GS68:GS72, 0)),INDEX(Class!$N$28:$N$30,MATCH(TRUE, Input!GS73:GS75, 0)),INDEX(Class!$N$31:$N$35,MATCH(TRUE, Input!GS76:GS80, 0)),INDEX(Class!$N$36:$N$41,MATCH(TRUE, Input!GS81:GS86, 0)),INDEX(Class!$N$42:$N$43,MATCH(TRUE, Input!GS87:GS88, 0))))</f>
        <v>#N/A</v>
      </c>
      <c r="GT22" s="53" t="e">
        <f>IF(OR(GT6=TRUE,Input!GT12=TRUE),"",CHOOSE(MATCH(TRUE, Input!GT40:GT47, 0),INDEX(Class!$N$3:$N$11,MATCH(TRUE, Input!GT48:GT56, 0)),INDEX(Class!$N$12:$N$17,MATCH(TRUE, Input!GT57:GT62, 0)),INDEX(Class!$N$18:$N$22,MATCH(TRUE, Input!GT63:GT67, 0)),INDEX(Class!$N$23:$N$27,MATCH(TRUE, Input!GT68:GT72, 0)),INDEX(Class!$N$28:$N$30,MATCH(TRUE, Input!GT73:GT75, 0)),INDEX(Class!$N$31:$N$35,MATCH(TRUE, Input!GT76:GT80, 0)),INDEX(Class!$N$36:$N$41,MATCH(TRUE, Input!GT81:GT86, 0)),INDEX(Class!$N$42:$N$43,MATCH(TRUE, Input!GT87:GT88, 0))))</f>
        <v>#N/A</v>
      </c>
    </row>
    <row r="23" spans="1:202" s="4" customFormat="1">
      <c r="A23" s="437" t="s">
        <v>8160</v>
      </c>
      <c r="B23" s="437"/>
      <c r="C23" s="57" t="e">
        <f t="shared" ref="C23:AH23" si="55">IF(C6=TRUE,$G$31,IF(C3="Private Passenger",$G$32,VLOOKUP(C9,$O$28:$P$36,2,FALSE)))</f>
        <v>#N/A</v>
      </c>
      <c r="D23" s="57" t="e">
        <f t="shared" si="55"/>
        <v>#N/A</v>
      </c>
      <c r="E23" s="57" t="e">
        <f t="shared" si="55"/>
        <v>#N/A</v>
      </c>
      <c r="F23" s="57" t="e">
        <f t="shared" si="55"/>
        <v>#N/A</v>
      </c>
      <c r="G23" s="57" t="e">
        <f t="shared" si="55"/>
        <v>#N/A</v>
      </c>
      <c r="H23" s="57" t="e">
        <f t="shared" si="55"/>
        <v>#N/A</v>
      </c>
      <c r="I23" s="57" t="e">
        <f t="shared" si="55"/>
        <v>#N/A</v>
      </c>
      <c r="J23" s="57" t="e">
        <f t="shared" si="55"/>
        <v>#N/A</v>
      </c>
      <c r="K23" s="57" t="e">
        <f t="shared" si="55"/>
        <v>#N/A</v>
      </c>
      <c r="L23" s="57" t="e">
        <f t="shared" si="55"/>
        <v>#N/A</v>
      </c>
      <c r="M23" s="57" t="e">
        <f t="shared" si="55"/>
        <v>#N/A</v>
      </c>
      <c r="N23" s="57" t="e">
        <f t="shared" si="55"/>
        <v>#N/A</v>
      </c>
      <c r="O23" s="57" t="e">
        <f t="shared" si="55"/>
        <v>#N/A</v>
      </c>
      <c r="P23" s="57" t="e">
        <f t="shared" si="55"/>
        <v>#N/A</v>
      </c>
      <c r="Q23" s="57" t="e">
        <f t="shared" si="55"/>
        <v>#N/A</v>
      </c>
      <c r="R23" s="57" t="e">
        <f t="shared" si="55"/>
        <v>#N/A</v>
      </c>
      <c r="S23" s="57" t="e">
        <f t="shared" si="55"/>
        <v>#N/A</v>
      </c>
      <c r="T23" s="57" t="e">
        <f t="shared" si="55"/>
        <v>#N/A</v>
      </c>
      <c r="U23" s="57" t="e">
        <f t="shared" si="55"/>
        <v>#N/A</v>
      </c>
      <c r="V23" s="57" t="e">
        <f t="shared" si="55"/>
        <v>#N/A</v>
      </c>
      <c r="W23" s="57" t="e">
        <f t="shared" si="55"/>
        <v>#N/A</v>
      </c>
      <c r="X23" s="57" t="e">
        <f t="shared" si="55"/>
        <v>#N/A</v>
      </c>
      <c r="Y23" s="57" t="e">
        <f t="shared" si="55"/>
        <v>#N/A</v>
      </c>
      <c r="Z23" s="57" t="e">
        <f t="shared" si="55"/>
        <v>#N/A</v>
      </c>
      <c r="AA23" s="57" t="e">
        <f t="shared" si="55"/>
        <v>#N/A</v>
      </c>
      <c r="AB23" s="57" t="e">
        <f t="shared" si="55"/>
        <v>#N/A</v>
      </c>
      <c r="AC23" s="57" t="e">
        <f t="shared" si="55"/>
        <v>#N/A</v>
      </c>
      <c r="AD23" s="57" t="e">
        <f t="shared" si="55"/>
        <v>#N/A</v>
      </c>
      <c r="AE23" s="57" t="e">
        <f t="shared" si="55"/>
        <v>#N/A</v>
      </c>
      <c r="AF23" s="57" t="e">
        <f t="shared" si="55"/>
        <v>#N/A</v>
      </c>
      <c r="AG23" s="57" t="e">
        <f t="shared" si="55"/>
        <v>#N/A</v>
      </c>
      <c r="AH23" s="57" t="e">
        <f t="shared" si="55"/>
        <v>#N/A</v>
      </c>
      <c r="AI23" s="57" t="e">
        <f t="shared" ref="AI23:BN23" si="56">IF(AI6=TRUE,$G$31,IF(AI3="Private Passenger",$G$32,VLOOKUP(AI9,$O$28:$P$36,2,FALSE)))</f>
        <v>#N/A</v>
      </c>
      <c r="AJ23" s="57" t="e">
        <f t="shared" si="56"/>
        <v>#N/A</v>
      </c>
      <c r="AK23" s="57" t="e">
        <f t="shared" si="56"/>
        <v>#N/A</v>
      </c>
      <c r="AL23" s="57" t="e">
        <f t="shared" si="56"/>
        <v>#N/A</v>
      </c>
      <c r="AM23" s="57" t="e">
        <f t="shared" si="56"/>
        <v>#N/A</v>
      </c>
      <c r="AN23" s="57" t="e">
        <f t="shared" si="56"/>
        <v>#N/A</v>
      </c>
      <c r="AO23" s="57" t="e">
        <f t="shared" si="56"/>
        <v>#N/A</v>
      </c>
      <c r="AP23" s="57" t="e">
        <f t="shared" si="56"/>
        <v>#N/A</v>
      </c>
      <c r="AQ23" s="57" t="e">
        <f t="shared" si="56"/>
        <v>#N/A</v>
      </c>
      <c r="AR23" s="57" t="e">
        <f t="shared" si="56"/>
        <v>#N/A</v>
      </c>
      <c r="AS23" s="57" t="e">
        <f t="shared" si="56"/>
        <v>#N/A</v>
      </c>
      <c r="AT23" s="57" t="e">
        <f t="shared" si="56"/>
        <v>#N/A</v>
      </c>
      <c r="AU23" s="57" t="e">
        <f t="shared" si="56"/>
        <v>#N/A</v>
      </c>
      <c r="AV23" s="57" t="e">
        <f t="shared" si="56"/>
        <v>#N/A</v>
      </c>
      <c r="AW23" s="57" t="e">
        <f t="shared" si="56"/>
        <v>#N/A</v>
      </c>
      <c r="AX23" s="57" t="e">
        <f t="shared" si="56"/>
        <v>#N/A</v>
      </c>
      <c r="AY23" s="57" t="e">
        <f t="shared" si="56"/>
        <v>#N/A</v>
      </c>
      <c r="AZ23" s="57" t="e">
        <f t="shared" si="56"/>
        <v>#N/A</v>
      </c>
      <c r="BA23" s="57" t="e">
        <f t="shared" si="56"/>
        <v>#N/A</v>
      </c>
      <c r="BB23" s="57" t="e">
        <f t="shared" si="56"/>
        <v>#N/A</v>
      </c>
      <c r="BC23" s="57" t="e">
        <f t="shared" si="56"/>
        <v>#N/A</v>
      </c>
      <c r="BD23" s="57" t="e">
        <f t="shared" si="56"/>
        <v>#N/A</v>
      </c>
      <c r="BE23" s="57" t="e">
        <f t="shared" si="56"/>
        <v>#N/A</v>
      </c>
      <c r="BF23" s="57" t="e">
        <f t="shared" si="56"/>
        <v>#N/A</v>
      </c>
      <c r="BG23" s="57" t="e">
        <f t="shared" si="56"/>
        <v>#N/A</v>
      </c>
      <c r="BH23" s="57" t="e">
        <f t="shared" si="56"/>
        <v>#N/A</v>
      </c>
      <c r="BI23" s="57" t="e">
        <f t="shared" si="56"/>
        <v>#N/A</v>
      </c>
      <c r="BJ23" s="57" t="e">
        <f t="shared" si="56"/>
        <v>#N/A</v>
      </c>
      <c r="BK23" s="57" t="e">
        <f t="shared" si="56"/>
        <v>#N/A</v>
      </c>
      <c r="BL23" s="57" t="e">
        <f t="shared" si="56"/>
        <v>#N/A</v>
      </c>
      <c r="BM23" s="57" t="e">
        <f t="shared" si="56"/>
        <v>#N/A</v>
      </c>
      <c r="BN23" s="57" t="e">
        <f t="shared" si="56"/>
        <v>#N/A</v>
      </c>
      <c r="BO23" s="57" t="e">
        <f t="shared" ref="BO23:CT23" si="57">IF(BO6=TRUE,$G$31,IF(BO3="Private Passenger",$G$32,VLOOKUP(BO9,$O$28:$P$36,2,FALSE)))</f>
        <v>#N/A</v>
      </c>
      <c r="BP23" s="57" t="e">
        <f t="shared" si="57"/>
        <v>#N/A</v>
      </c>
      <c r="BQ23" s="57" t="e">
        <f t="shared" si="57"/>
        <v>#N/A</v>
      </c>
      <c r="BR23" s="57" t="e">
        <f t="shared" si="57"/>
        <v>#N/A</v>
      </c>
      <c r="BS23" s="57" t="e">
        <f t="shared" si="57"/>
        <v>#N/A</v>
      </c>
      <c r="BT23" s="57" t="e">
        <f t="shared" si="57"/>
        <v>#N/A</v>
      </c>
      <c r="BU23" s="57" t="e">
        <f t="shared" si="57"/>
        <v>#N/A</v>
      </c>
      <c r="BV23" s="57" t="e">
        <f t="shared" si="57"/>
        <v>#N/A</v>
      </c>
      <c r="BW23" s="57" t="e">
        <f t="shared" si="57"/>
        <v>#N/A</v>
      </c>
      <c r="BX23" s="57" t="e">
        <f t="shared" si="57"/>
        <v>#N/A</v>
      </c>
      <c r="BY23" s="57" t="e">
        <f t="shared" si="57"/>
        <v>#N/A</v>
      </c>
      <c r="BZ23" s="57" t="e">
        <f t="shared" si="57"/>
        <v>#N/A</v>
      </c>
      <c r="CA23" s="57" t="e">
        <f t="shared" si="57"/>
        <v>#N/A</v>
      </c>
      <c r="CB23" s="57" t="e">
        <f t="shared" si="57"/>
        <v>#N/A</v>
      </c>
      <c r="CC23" s="57" t="e">
        <f t="shared" si="57"/>
        <v>#N/A</v>
      </c>
      <c r="CD23" s="57" t="e">
        <f t="shared" si="57"/>
        <v>#N/A</v>
      </c>
      <c r="CE23" s="57" t="e">
        <f t="shared" si="57"/>
        <v>#N/A</v>
      </c>
      <c r="CF23" s="57" t="e">
        <f t="shared" si="57"/>
        <v>#N/A</v>
      </c>
      <c r="CG23" s="57" t="e">
        <f t="shared" si="57"/>
        <v>#N/A</v>
      </c>
      <c r="CH23" s="57" t="e">
        <f t="shared" si="57"/>
        <v>#N/A</v>
      </c>
      <c r="CI23" s="57" t="e">
        <f t="shared" si="57"/>
        <v>#N/A</v>
      </c>
      <c r="CJ23" s="57" t="e">
        <f t="shared" si="57"/>
        <v>#N/A</v>
      </c>
      <c r="CK23" s="57" t="e">
        <f t="shared" si="57"/>
        <v>#N/A</v>
      </c>
      <c r="CL23" s="57" t="e">
        <f t="shared" si="57"/>
        <v>#N/A</v>
      </c>
      <c r="CM23" s="57" t="e">
        <f t="shared" si="57"/>
        <v>#N/A</v>
      </c>
      <c r="CN23" s="57" t="e">
        <f t="shared" si="57"/>
        <v>#N/A</v>
      </c>
      <c r="CO23" s="57" t="e">
        <f t="shared" si="57"/>
        <v>#N/A</v>
      </c>
      <c r="CP23" s="57" t="e">
        <f t="shared" si="57"/>
        <v>#N/A</v>
      </c>
      <c r="CQ23" s="57" t="e">
        <f t="shared" si="57"/>
        <v>#N/A</v>
      </c>
      <c r="CR23" s="57" t="e">
        <f t="shared" si="57"/>
        <v>#N/A</v>
      </c>
      <c r="CS23" s="57" t="e">
        <f t="shared" si="57"/>
        <v>#N/A</v>
      </c>
      <c r="CT23" s="57" t="e">
        <f t="shared" si="57"/>
        <v>#N/A</v>
      </c>
      <c r="CU23" s="57" t="e">
        <f t="shared" ref="CU23:DZ23" si="58">IF(CU6=TRUE,$G$31,IF(CU3="Private Passenger",$G$32,VLOOKUP(CU9,$O$28:$P$36,2,FALSE)))</f>
        <v>#N/A</v>
      </c>
      <c r="CV23" s="57" t="e">
        <f t="shared" si="58"/>
        <v>#N/A</v>
      </c>
      <c r="CW23" s="57" t="e">
        <f t="shared" si="58"/>
        <v>#N/A</v>
      </c>
      <c r="CX23" s="57" t="e">
        <f t="shared" si="58"/>
        <v>#N/A</v>
      </c>
      <c r="CY23" s="57" t="e">
        <f t="shared" si="58"/>
        <v>#N/A</v>
      </c>
      <c r="CZ23" s="57" t="e">
        <f t="shared" si="58"/>
        <v>#N/A</v>
      </c>
      <c r="DA23" s="57" t="e">
        <f t="shared" si="58"/>
        <v>#N/A</v>
      </c>
      <c r="DB23" s="57" t="e">
        <f t="shared" si="58"/>
        <v>#N/A</v>
      </c>
      <c r="DC23" s="57" t="e">
        <f t="shared" si="58"/>
        <v>#N/A</v>
      </c>
      <c r="DD23" s="57" t="e">
        <f t="shared" si="58"/>
        <v>#N/A</v>
      </c>
      <c r="DE23" s="57" t="e">
        <f t="shared" si="58"/>
        <v>#N/A</v>
      </c>
      <c r="DF23" s="57" t="e">
        <f t="shared" si="58"/>
        <v>#N/A</v>
      </c>
      <c r="DG23" s="57" t="e">
        <f t="shared" si="58"/>
        <v>#N/A</v>
      </c>
      <c r="DH23" s="57" t="e">
        <f t="shared" si="58"/>
        <v>#N/A</v>
      </c>
      <c r="DI23" s="57" t="e">
        <f t="shared" si="58"/>
        <v>#N/A</v>
      </c>
      <c r="DJ23" s="57" t="e">
        <f t="shared" si="58"/>
        <v>#N/A</v>
      </c>
      <c r="DK23" s="57" t="e">
        <f t="shared" si="58"/>
        <v>#N/A</v>
      </c>
      <c r="DL23" s="57" t="e">
        <f t="shared" si="58"/>
        <v>#N/A</v>
      </c>
      <c r="DM23" s="57" t="e">
        <f t="shared" si="58"/>
        <v>#N/A</v>
      </c>
      <c r="DN23" s="57" t="e">
        <f t="shared" si="58"/>
        <v>#N/A</v>
      </c>
      <c r="DO23" s="57" t="e">
        <f t="shared" si="58"/>
        <v>#N/A</v>
      </c>
      <c r="DP23" s="57" t="e">
        <f t="shared" si="58"/>
        <v>#N/A</v>
      </c>
      <c r="DQ23" s="57" t="e">
        <f t="shared" si="58"/>
        <v>#N/A</v>
      </c>
      <c r="DR23" s="57" t="e">
        <f t="shared" si="58"/>
        <v>#N/A</v>
      </c>
      <c r="DS23" s="57" t="e">
        <f t="shared" si="58"/>
        <v>#N/A</v>
      </c>
      <c r="DT23" s="57" t="e">
        <f t="shared" si="58"/>
        <v>#N/A</v>
      </c>
      <c r="DU23" s="57" t="e">
        <f t="shared" si="58"/>
        <v>#N/A</v>
      </c>
      <c r="DV23" s="57" t="e">
        <f t="shared" si="58"/>
        <v>#N/A</v>
      </c>
      <c r="DW23" s="57" t="e">
        <f t="shared" si="58"/>
        <v>#N/A</v>
      </c>
      <c r="DX23" s="57" t="e">
        <f t="shared" si="58"/>
        <v>#N/A</v>
      </c>
      <c r="DY23" s="57" t="e">
        <f t="shared" si="58"/>
        <v>#N/A</v>
      </c>
      <c r="DZ23" s="57" t="e">
        <f t="shared" si="58"/>
        <v>#N/A</v>
      </c>
      <c r="EA23" s="57" t="e">
        <f t="shared" ref="EA23:FF23" si="59">IF(EA6=TRUE,$G$31,IF(EA3="Private Passenger",$G$32,VLOOKUP(EA9,$O$28:$P$36,2,FALSE)))</f>
        <v>#N/A</v>
      </c>
      <c r="EB23" s="57" t="e">
        <f t="shared" si="59"/>
        <v>#N/A</v>
      </c>
      <c r="EC23" s="57" t="e">
        <f t="shared" si="59"/>
        <v>#N/A</v>
      </c>
      <c r="ED23" s="57" t="e">
        <f t="shared" si="59"/>
        <v>#N/A</v>
      </c>
      <c r="EE23" s="57" t="e">
        <f t="shared" si="59"/>
        <v>#N/A</v>
      </c>
      <c r="EF23" s="57" t="e">
        <f t="shared" si="59"/>
        <v>#N/A</v>
      </c>
      <c r="EG23" s="57" t="e">
        <f t="shared" si="59"/>
        <v>#N/A</v>
      </c>
      <c r="EH23" s="57" t="e">
        <f t="shared" si="59"/>
        <v>#N/A</v>
      </c>
      <c r="EI23" s="57" t="e">
        <f t="shared" si="59"/>
        <v>#N/A</v>
      </c>
      <c r="EJ23" s="57" t="e">
        <f t="shared" si="59"/>
        <v>#N/A</v>
      </c>
      <c r="EK23" s="57" t="e">
        <f t="shared" si="59"/>
        <v>#N/A</v>
      </c>
      <c r="EL23" s="57" t="e">
        <f t="shared" si="59"/>
        <v>#N/A</v>
      </c>
      <c r="EM23" s="57" t="e">
        <f t="shared" si="59"/>
        <v>#N/A</v>
      </c>
      <c r="EN23" s="57" t="e">
        <f t="shared" si="59"/>
        <v>#N/A</v>
      </c>
      <c r="EO23" s="57" t="e">
        <f t="shared" si="59"/>
        <v>#N/A</v>
      </c>
      <c r="EP23" s="57" t="e">
        <f t="shared" si="59"/>
        <v>#N/A</v>
      </c>
      <c r="EQ23" s="57" t="e">
        <f t="shared" si="59"/>
        <v>#N/A</v>
      </c>
      <c r="ER23" s="57" t="e">
        <f t="shared" si="59"/>
        <v>#N/A</v>
      </c>
      <c r="ES23" s="57" t="e">
        <f t="shared" si="59"/>
        <v>#N/A</v>
      </c>
      <c r="ET23" s="57" t="e">
        <f t="shared" si="59"/>
        <v>#N/A</v>
      </c>
      <c r="EU23" s="57" t="e">
        <f t="shared" si="59"/>
        <v>#N/A</v>
      </c>
      <c r="EV23" s="57" t="e">
        <f t="shared" si="59"/>
        <v>#N/A</v>
      </c>
      <c r="EW23" s="57" t="e">
        <f t="shared" si="59"/>
        <v>#N/A</v>
      </c>
      <c r="EX23" s="57" t="e">
        <f t="shared" si="59"/>
        <v>#N/A</v>
      </c>
      <c r="EY23" s="57" t="e">
        <f t="shared" si="59"/>
        <v>#N/A</v>
      </c>
      <c r="EZ23" s="57" t="e">
        <f t="shared" si="59"/>
        <v>#N/A</v>
      </c>
      <c r="FA23" s="57" t="e">
        <f t="shared" si="59"/>
        <v>#N/A</v>
      </c>
      <c r="FB23" s="57" t="e">
        <f t="shared" si="59"/>
        <v>#N/A</v>
      </c>
      <c r="FC23" s="57" t="e">
        <f t="shared" si="59"/>
        <v>#N/A</v>
      </c>
      <c r="FD23" s="57" t="e">
        <f t="shared" si="59"/>
        <v>#N/A</v>
      </c>
      <c r="FE23" s="57" t="e">
        <f t="shared" si="59"/>
        <v>#N/A</v>
      </c>
      <c r="FF23" s="57" t="e">
        <f t="shared" si="59"/>
        <v>#N/A</v>
      </c>
      <c r="FG23" s="57" t="e">
        <f t="shared" ref="FG23:GL23" si="60">IF(FG6=TRUE,$G$31,IF(FG3="Private Passenger",$G$32,VLOOKUP(FG9,$O$28:$P$36,2,FALSE)))</f>
        <v>#N/A</v>
      </c>
      <c r="FH23" s="57" t="e">
        <f t="shared" si="60"/>
        <v>#N/A</v>
      </c>
      <c r="FI23" s="57" t="e">
        <f t="shared" si="60"/>
        <v>#N/A</v>
      </c>
      <c r="FJ23" s="57" t="e">
        <f t="shared" si="60"/>
        <v>#N/A</v>
      </c>
      <c r="FK23" s="57" t="e">
        <f t="shared" si="60"/>
        <v>#N/A</v>
      </c>
      <c r="FL23" s="57" t="e">
        <f t="shared" si="60"/>
        <v>#N/A</v>
      </c>
      <c r="FM23" s="57" t="e">
        <f t="shared" si="60"/>
        <v>#N/A</v>
      </c>
      <c r="FN23" s="57" t="e">
        <f t="shared" si="60"/>
        <v>#N/A</v>
      </c>
      <c r="FO23" s="57" t="e">
        <f t="shared" si="60"/>
        <v>#N/A</v>
      </c>
      <c r="FP23" s="57" t="e">
        <f t="shared" si="60"/>
        <v>#N/A</v>
      </c>
      <c r="FQ23" s="57" t="e">
        <f t="shared" si="60"/>
        <v>#N/A</v>
      </c>
      <c r="FR23" s="57" t="e">
        <f t="shared" si="60"/>
        <v>#N/A</v>
      </c>
      <c r="FS23" s="57" t="e">
        <f t="shared" si="60"/>
        <v>#N/A</v>
      </c>
      <c r="FT23" s="57" t="e">
        <f t="shared" si="60"/>
        <v>#N/A</v>
      </c>
      <c r="FU23" s="57" t="e">
        <f t="shared" si="60"/>
        <v>#N/A</v>
      </c>
      <c r="FV23" s="57" t="e">
        <f t="shared" si="60"/>
        <v>#N/A</v>
      </c>
      <c r="FW23" s="57" t="e">
        <f t="shared" si="60"/>
        <v>#N/A</v>
      </c>
      <c r="FX23" s="57" t="e">
        <f t="shared" si="60"/>
        <v>#N/A</v>
      </c>
      <c r="FY23" s="57" t="e">
        <f t="shared" si="60"/>
        <v>#N/A</v>
      </c>
      <c r="FZ23" s="57" t="e">
        <f t="shared" si="60"/>
        <v>#N/A</v>
      </c>
      <c r="GA23" s="57" t="e">
        <f t="shared" si="60"/>
        <v>#N/A</v>
      </c>
      <c r="GB23" s="57" t="e">
        <f t="shared" si="60"/>
        <v>#N/A</v>
      </c>
      <c r="GC23" s="57" t="e">
        <f t="shared" si="60"/>
        <v>#N/A</v>
      </c>
      <c r="GD23" s="57" t="e">
        <f t="shared" si="60"/>
        <v>#N/A</v>
      </c>
      <c r="GE23" s="57" t="e">
        <f t="shared" si="60"/>
        <v>#N/A</v>
      </c>
      <c r="GF23" s="57" t="e">
        <f t="shared" si="60"/>
        <v>#N/A</v>
      </c>
      <c r="GG23" s="57" t="e">
        <f t="shared" si="60"/>
        <v>#N/A</v>
      </c>
      <c r="GH23" s="57" t="e">
        <f t="shared" si="60"/>
        <v>#N/A</v>
      </c>
      <c r="GI23" s="57" t="e">
        <f t="shared" si="60"/>
        <v>#N/A</v>
      </c>
      <c r="GJ23" s="57" t="e">
        <f t="shared" si="60"/>
        <v>#N/A</v>
      </c>
      <c r="GK23" s="57" t="e">
        <f t="shared" si="60"/>
        <v>#N/A</v>
      </c>
      <c r="GL23" s="57" t="e">
        <f t="shared" si="60"/>
        <v>#N/A</v>
      </c>
      <c r="GM23" s="57" t="e">
        <f t="shared" ref="GM23:GT23" si="61">IF(GM6=TRUE,$G$31,IF(GM3="Private Passenger",$G$32,VLOOKUP(GM9,$O$28:$P$36,2,FALSE)))</f>
        <v>#N/A</v>
      </c>
      <c r="GN23" s="57" t="e">
        <f t="shared" si="61"/>
        <v>#N/A</v>
      </c>
      <c r="GO23" s="57" t="e">
        <f t="shared" si="61"/>
        <v>#N/A</v>
      </c>
      <c r="GP23" s="57" t="e">
        <f t="shared" si="61"/>
        <v>#N/A</v>
      </c>
      <c r="GQ23" s="57" t="e">
        <f t="shared" si="61"/>
        <v>#N/A</v>
      </c>
      <c r="GR23" s="57" t="e">
        <f t="shared" si="61"/>
        <v>#N/A</v>
      </c>
      <c r="GS23" s="57" t="e">
        <f t="shared" si="61"/>
        <v>#N/A</v>
      </c>
      <c r="GT23" s="57" t="e">
        <f t="shared" si="61"/>
        <v>#N/A</v>
      </c>
    </row>
    <row r="24" spans="1:202">
      <c r="A24" s="437" t="s">
        <v>8163</v>
      </c>
      <c r="B24" s="437"/>
      <c r="C24" s="52" t="e">
        <f>IF(AND(MONTH(Input!$C$158)&gt;=10, MONTH(Input!$C$158)&lt;=12), YEAR(Input!$C$158)-Input!C5+1,YEAR(Input!$C$158)-Input!C5)</f>
        <v>#VALUE!</v>
      </c>
      <c r="D24" s="52" t="e">
        <f>IF(AND(MONTH(Input!$C$158)&gt;=10, MONTH(Input!$C$158)&lt;=12), YEAR(Input!$C$158)-Input!D5+1,YEAR(Input!$C$158)-Input!D5)</f>
        <v>#VALUE!</v>
      </c>
      <c r="E24" s="52" t="e">
        <f>IF(AND(MONTH(Input!$C$158)&gt;=10, MONTH(Input!$C$158)&lt;=12), YEAR(Input!$C$158)-Input!E5+1,YEAR(Input!$C$158)-Input!E5)</f>
        <v>#VALUE!</v>
      </c>
      <c r="F24" s="52" t="e">
        <f>IF(AND(MONTH(Input!$C$158)&gt;=10, MONTH(Input!$C$158)&lt;=12), YEAR(Input!$C$158)-Input!F5+1,YEAR(Input!$C$158)-Input!F5)</f>
        <v>#VALUE!</v>
      </c>
      <c r="G24" s="52" t="e">
        <f>IF(AND(MONTH(Input!$C$158)&gt;=10, MONTH(Input!$C$158)&lt;=12), YEAR(Input!$C$158)-Input!G5+1,YEAR(Input!$C$158)-Input!G5)</f>
        <v>#VALUE!</v>
      </c>
      <c r="H24" s="52" t="e">
        <f>IF(AND(MONTH(Input!$C$158)&gt;=10, MONTH(Input!$C$158)&lt;=12), YEAR(Input!$C$158)-Input!H5+1,YEAR(Input!$C$158)-Input!H5)</f>
        <v>#VALUE!</v>
      </c>
      <c r="I24" s="52" t="e">
        <f>IF(AND(MONTH(Input!$C$158)&gt;=10, MONTH(Input!$C$158)&lt;=12), YEAR(Input!$C$158)-Input!I5+1,YEAR(Input!$C$158)-Input!I5)</f>
        <v>#VALUE!</v>
      </c>
      <c r="J24" s="52" t="e">
        <f>IF(AND(MONTH(Input!$C$158)&gt;=10, MONTH(Input!$C$158)&lt;=12), YEAR(Input!$C$158)-Input!J5+1,YEAR(Input!$C$158)-Input!J5)</f>
        <v>#VALUE!</v>
      </c>
      <c r="K24" s="52" t="e">
        <f>IF(AND(MONTH(Input!$C$158)&gt;=10, MONTH(Input!$C$158)&lt;=12), YEAR(Input!$C$158)-Input!K5+1,YEAR(Input!$C$158)-Input!K5)</f>
        <v>#VALUE!</v>
      </c>
      <c r="L24" s="52" t="e">
        <f>IF(AND(MONTH(Input!$C$158)&gt;=10, MONTH(Input!$C$158)&lt;=12), YEAR(Input!$C$158)-Input!L5+1,YEAR(Input!$C$158)-Input!L5)</f>
        <v>#VALUE!</v>
      </c>
      <c r="M24" s="52" t="e">
        <f>IF(AND(MONTH(Input!$C$158)&gt;=10, MONTH(Input!$C$158)&lt;=12), YEAR(Input!$C$158)-Input!M5+1,YEAR(Input!$C$158)-Input!M5)</f>
        <v>#VALUE!</v>
      </c>
      <c r="N24" s="52" t="e">
        <f>IF(AND(MONTH(Input!$C$158)&gt;=10, MONTH(Input!$C$158)&lt;=12), YEAR(Input!$C$158)-Input!N5+1,YEAR(Input!$C$158)-Input!N5)</f>
        <v>#VALUE!</v>
      </c>
      <c r="O24" s="52" t="e">
        <f>IF(AND(MONTH(Input!$C$158)&gt;=10, MONTH(Input!$C$158)&lt;=12), YEAR(Input!$C$158)-Input!O5+1,YEAR(Input!$C$158)-Input!O5)</f>
        <v>#VALUE!</v>
      </c>
      <c r="P24" s="52" t="e">
        <f>IF(AND(MONTH(Input!$C$158)&gt;=10, MONTH(Input!$C$158)&lt;=12), YEAR(Input!$C$158)-Input!P5+1,YEAR(Input!$C$158)-Input!P5)</f>
        <v>#VALUE!</v>
      </c>
      <c r="Q24" s="52" t="e">
        <f>IF(AND(MONTH(Input!$C$158)&gt;=10, MONTH(Input!$C$158)&lt;=12), YEAR(Input!$C$158)-Input!Q5+1,YEAR(Input!$C$158)-Input!Q5)</f>
        <v>#VALUE!</v>
      </c>
      <c r="R24" s="52" t="e">
        <f>IF(AND(MONTH(Input!$C$158)&gt;=10, MONTH(Input!$C$158)&lt;=12), YEAR(Input!$C$158)-Input!R5+1,YEAR(Input!$C$158)-Input!R5)</f>
        <v>#VALUE!</v>
      </c>
      <c r="S24" s="52" t="e">
        <f>IF(AND(MONTH(Input!$C$158)&gt;=10, MONTH(Input!$C$158)&lt;=12), YEAR(Input!$C$158)-Input!S5+1,YEAR(Input!$C$158)-Input!S5)</f>
        <v>#VALUE!</v>
      </c>
      <c r="T24" s="52" t="e">
        <f>IF(AND(MONTH(Input!$C$158)&gt;=10, MONTH(Input!$C$158)&lt;=12), YEAR(Input!$C$158)-Input!T5+1,YEAR(Input!$C$158)-Input!T5)</f>
        <v>#VALUE!</v>
      </c>
      <c r="U24" s="52" t="e">
        <f>IF(AND(MONTH(Input!$C$158)&gt;=10, MONTH(Input!$C$158)&lt;=12), YEAR(Input!$C$158)-Input!U5+1,YEAR(Input!$C$158)-Input!U5)</f>
        <v>#VALUE!</v>
      </c>
      <c r="V24" s="52" t="e">
        <f>IF(AND(MONTH(Input!$C$158)&gt;=10, MONTH(Input!$C$158)&lt;=12), YEAR(Input!$C$158)-Input!V5+1,YEAR(Input!$C$158)-Input!V5)</f>
        <v>#VALUE!</v>
      </c>
      <c r="W24" s="52" t="e">
        <f>IF(AND(MONTH(Input!$C$158)&gt;=10, MONTH(Input!$C$158)&lt;=12), YEAR(Input!$C$158)-Input!W5+1,YEAR(Input!$C$158)-Input!W5)</f>
        <v>#VALUE!</v>
      </c>
      <c r="X24" s="52" t="e">
        <f>IF(AND(MONTH(Input!$C$158)&gt;=10, MONTH(Input!$C$158)&lt;=12), YEAR(Input!$C$158)-Input!X5+1,YEAR(Input!$C$158)-Input!X5)</f>
        <v>#VALUE!</v>
      </c>
      <c r="Y24" s="52" t="e">
        <f>IF(AND(MONTH(Input!$C$158)&gt;=10, MONTH(Input!$C$158)&lt;=12), YEAR(Input!$C$158)-Input!Y5+1,YEAR(Input!$C$158)-Input!Y5)</f>
        <v>#VALUE!</v>
      </c>
      <c r="Z24" s="52" t="e">
        <f>IF(AND(MONTH(Input!$C$158)&gt;=10, MONTH(Input!$C$158)&lt;=12), YEAR(Input!$C$158)-Input!Z5+1,YEAR(Input!$C$158)-Input!Z5)</f>
        <v>#VALUE!</v>
      </c>
      <c r="AA24" s="52" t="e">
        <f>IF(AND(MONTH(Input!$C$158)&gt;=10, MONTH(Input!$C$158)&lt;=12), YEAR(Input!$C$158)-Input!AA5+1,YEAR(Input!$C$158)-Input!AA5)</f>
        <v>#VALUE!</v>
      </c>
      <c r="AB24" s="52" t="e">
        <f>IF(AND(MONTH(Input!$C$158)&gt;=10, MONTH(Input!$C$158)&lt;=12), YEAR(Input!$C$158)-Input!AB5+1,YEAR(Input!$C$158)-Input!AB5)</f>
        <v>#VALUE!</v>
      </c>
      <c r="AC24" s="52" t="e">
        <f>IF(AND(MONTH(Input!$C$158)&gt;=10, MONTH(Input!$C$158)&lt;=12), YEAR(Input!$C$158)-Input!AC5+1,YEAR(Input!$C$158)-Input!AC5)</f>
        <v>#VALUE!</v>
      </c>
      <c r="AD24" s="52" t="e">
        <f>IF(AND(MONTH(Input!$C$158)&gt;=10, MONTH(Input!$C$158)&lt;=12), YEAR(Input!$C$158)-Input!AD5+1,YEAR(Input!$C$158)-Input!AD5)</f>
        <v>#VALUE!</v>
      </c>
      <c r="AE24" s="52" t="e">
        <f>IF(AND(MONTH(Input!$C$158)&gt;=10, MONTH(Input!$C$158)&lt;=12), YEAR(Input!$C$158)-Input!AE5+1,YEAR(Input!$C$158)-Input!AE5)</f>
        <v>#VALUE!</v>
      </c>
      <c r="AF24" s="52" t="e">
        <f>IF(AND(MONTH(Input!$C$158)&gt;=10, MONTH(Input!$C$158)&lt;=12), YEAR(Input!$C$158)-Input!AF5+1,YEAR(Input!$C$158)-Input!AF5)</f>
        <v>#VALUE!</v>
      </c>
      <c r="AG24" s="52" t="e">
        <f>IF(AND(MONTH(Input!$C$158)&gt;=10, MONTH(Input!$C$158)&lt;=12), YEAR(Input!$C$158)-Input!AG5+1,YEAR(Input!$C$158)-Input!AG5)</f>
        <v>#VALUE!</v>
      </c>
      <c r="AH24" s="52" t="e">
        <f>IF(AND(MONTH(Input!$C$158)&gt;=10, MONTH(Input!$C$158)&lt;=12), YEAR(Input!$C$158)-Input!AH5+1,YEAR(Input!$C$158)-Input!AH5)</f>
        <v>#VALUE!</v>
      </c>
      <c r="AI24" s="52" t="e">
        <f>IF(AND(MONTH(Input!$C$158)&gt;=10, MONTH(Input!$C$158)&lt;=12), YEAR(Input!$C$158)-Input!AI5+1,YEAR(Input!$C$158)-Input!AI5)</f>
        <v>#VALUE!</v>
      </c>
      <c r="AJ24" s="52" t="e">
        <f>IF(AND(MONTH(Input!$C$158)&gt;=10, MONTH(Input!$C$158)&lt;=12), YEAR(Input!$C$158)-Input!AJ5+1,YEAR(Input!$C$158)-Input!AJ5)</f>
        <v>#VALUE!</v>
      </c>
      <c r="AK24" s="52" t="e">
        <f>IF(AND(MONTH(Input!$C$158)&gt;=10, MONTH(Input!$C$158)&lt;=12), YEAR(Input!$C$158)-Input!AK5+1,YEAR(Input!$C$158)-Input!AK5)</f>
        <v>#VALUE!</v>
      </c>
      <c r="AL24" s="52" t="e">
        <f>IF(AND(MONTH(Input!$C$158)&gt;=10, MONTH(Input!$C$158)&lt;=12), YEAR(Input!$C$158)-Input!AL5+1,YEAR(Input!$C$158)-Input!AL5)</f>
        <v>#VALUE!</v>
      </c>
      <c r="AM24" s="52" t="e">
        <f>IF(AND(MONTH(Input!$C$158)&gt;=10, MONTH(Input!$C$158)&lt;=12), YEAR(Input!$C$158)-Input!AM5+1,YEAR(Input!$C$158)-Input!AM5)</f>
        <v>#VALUE!</v>
      </c>
      <c r="AN24" s="52" t="e">
        <f>IF(AND(MONTH(Input!$C$158)&gt;=10, MONTH(Input!$C$158)&lt;=12), YEAR(Input!$C$158)-Input!AN5+1,YEAR(Input!$C$158)-Input!AN5)</f>
        <v>#VALUE!</v>
      </c>
      <c r="AO24" s="52" t="e">
        <f>IF(AND(MONTH(Input!$C$158)&gt;=10, MONTH(Input!$C$158)&lt;=12), YEAR(Input!$C$158)-Input!AO5+1,YEAR(Input!$C$158)-Input!AO5)</f>
        <v>#VALUE!</v>
      </c>
      <c r="AP24" s="52" t="e">
        <f>IF(AND(MONTH(Input!$C$158)&gt;=10, MONTH(Input!$C$158)&lt;=12), YEAR(Input!$C$158)-Input!AP5+1,YEAR(Input!$C$158)-Input!AP5)</f>
        <v>#VALUE!</v>
      </c>
      <c r="AQ24" s="52" t="e">
        <f>IF(AND(MONTH(Input!$C$158)&gt;=10, MONTH(Input!$C$158)&lt;=12), YEAR(Input!$C$158)-Input!AQ5+1,YEAR(Input!$C$158)-Input!AQ5)</f>
        <v>#VALUE!</v>
      </c>
      <c r="AR24" s="52" t="e">
        <f>IF(AND(MONTH(Input!$C$158)&gt;=10, MONTH(Input!$C$158)&lt;=12), YEAR(Input!$C$158)-Input!AR5+1,YEAR(Input!$C$158)-Input!AR5)</f>
        <v>#VALUE!</v>
      </c>
      <c r="AS24" s="52" t="e">
        <f>IF(AND(MONTH(Input!$C$158)&gt;=10, MONTH(Input!$C$158)&lt;=12), YEAR(Input!$C$158)-Input!AS5+1,YEAR(Input!$C$158)-Input!AS5)</f>
        <v>#VALUE!</v>
      </c>
      <c r="AT24" s="52" t="e">
        <f>IF(AND(MONTH(Input!$C$158)&gt;=10, MONTH(Input!$C$158)&lt;=12), YEAR(Input!$C$158)-Input!AT5+1,YEAR(Input!$C$158)-Input!AT5)</f>
        <v>#VALUE!</v>
      </c>
      <c r="AU24" s="52" t="e">
        <f>IF(AND(MONTH(Input!$C$158)&gt;=10, MONTH(Input!$C$158)&lt;=12), YEAR(Input!$C$158)-Input!AU5+1,YEAR(Input!$C$158)-Input!AU5)</f>
        <v>#VALUE!</v>
      </c>
      <c r="AV24" s="52" t="e">
        <f>IF(AND(MONTH(Input!$C$158)&gt;=10, MONTH(Input!$C$158)&lt;=12), YEAR(Input!$C$158)-Input!AV5+1,YEAR(Input!$C$158)-Input!AV5)</f>
        <v>#VALUE!</v>
      </c>
      <c r="AW24" s="52" t="e">
        <f>IF(AND(MONTH(Input!$C$158)&gt;=10, MONTH(Input!$C$158)&lt;=12), YEAR(Input!$C$158)-Input!AW5+1,YEAR(Input!$C$158)-Input!AW5)</f>
        <v>#VALUE!</v>
      </c>
      <c r="AX24" s="52" t="e">
        <f>IF(AND(MONTH(Input!$C$158)&gt;=10, MONTH(Input!$C$158)&lt;=12), YEAR(Input!$C$158)-Input!AX5+1,YEAR(Input!$C$158)-Input!AX5)</f>
        <v>#VALUE!</v>
      </c>
      <c r="AY24" s="52" t="e">
        <f>IF(AND(MONTH(Input!$C$158)&gt;=10, MONTH(Input!$C$158)&lt;=12), YEAR(Input!$C$158)-Input!AY5+1,YEAR(Input!$C$158)-Input!AY5)</f>
        <v>#VALUE!</v>
      </c>
      <c r="AZ24" s="52" t="e">
        <f>IF(AND(MONTH(Input!$C$158)&gt;=10, MONTH(Input!$C$158)&lt;=12), YEAR(Input!$C$158)-Input!AZ5+1,YEAR(Input!$C$158)-Input!AZ5)</f>
        <v>#VALUE!</v>
      </c>
      <c r="BA24" s="52" t="e">
        <f>IF(AND(MONTH(Input!$C$158)&gt;=10, MONTH(Input!$C$158)&lt;=12), YEAR(Input!$C$158)-Input!BA5+1,YEAR(Input!$C$158)-Input!BA5)</f>
        <v>#VALUE!</v>
      </c>
      <c r="BB24" s="52" t="e">
        <f>IF(AND(MONTH(Input!$C$158)&gt;=10, MONTH(Input!$C$158)&lt;=12), YEAR(Input!$C$158)-Input!BB5+1,YEAR(Input!$C$158)-Input!BB5)</f>
        <v>#VALUE!</v>
      </c>
      <c r="BC24" s="52" t="e">
        <f>IF(AND(MONTH(Input!$C$158)&gt;=10, MONTH(Input!$C$158)&lt;=12), YEAR(Input!$C$158)-Input!BC5+1,YEAR(Input!$C$158)-Input!BC5)</f>
        <v>#VALUE!</v>
      </c>
      <c r="BD24" s="52" t="e">
        <f>IF(AND(MONTH(Input!$C$158)&gt;=10, MONTH(Input!$C$158)&lt;=12), YEAR(Input!$C$158)-Input!BD5+1,YEAR(Input!$C$158)-Input!BD5)</f>
        <v>#VALUE!</v>
      </c>
      <c r="BE24" s="52" t="e">
        <f>IF(AND(MONTH(Input!$C$158)&gt;=10, MONTH(Input!$C$158)&lt;=12), YEAR(Input!$C$158)-Input!BE5+1,YEAR(Input!$C$158)-Input!BE5)</f>
        <v>#VALUE!</v>
      </c>
      <c r="BF24" s="52" t="e">
        <f>IF(AND(MONTH(Input!$C$158)&gt;=10, MONTH(Input!$C$158)&lt;=12), YEAR(Input!$C$158)-Input!BF5+1,YEAR(Input!$C$158)-Input!BF5)</f>
        <v>#VALUE!</v>
      </c>
      <c r="BG24" s="52" t="e">
        <f>IF(AND(MONTH(Input!$C$158)&gt;=10, MONTH(Input!$C$158)&lt;=12), YEAR(Input!$C$158)-Input!BG5+1,YEAR(Input!$C$158)-Input!BG5)</f>
        <v>#VALUE!</v>
      </c>
      <c r="BH24" s="52" t="e">
        <f>IF(AND(MONTH(Input!$C$158)&gt;=10, MONTH(Input!$C$158)&lt;=12), YEAR(Input!$C$158)-Input!BH5+1,YEAR(Input!$C$158)-Input!BH5)</f>
        <v>#VALUE!</v>
      </c>
      <c r="BI24" s="52" t="e">
        <f>IF(AND(MONTH(Input!$C$158)&gt;=10, MONTH(Input!$C$158)&lt;=12), YEAR(Input!$C$158)-Input!BI5+1,YEAR(Input!$C$158)-Input!BI5)</f>
        <v>#VALUE!</v>
      </c>
      <c r="BJ24" s="52" t="e">
        <f>IF(AND(MONTH(Input!$C$158)&gt;=10, MONTH(Input!$C$158)&lt;=12), YEAR(Input!$C$158)-Input!BJ5+1,YEAR(Input!$C$158)-Input!BJ5)</f>
        <v>#VALUE!</v>
      </c>
      <c r="BK24" s="52" t="e">
        <f>IF(AND(MONTH(Input!$C$158)&gt;=10, MONTH(Input!$C$158)&lt;=12), YEAR(Input!$C$158)-Input!BK5+1,YEAR(Input!$C$158)-Input!BK5)</f>
        <v>#VALUE!</v>
      </c>
      <c r="BL24" s="52" t="e">
        <f>IF(AND(MONTH(Input!$C$158)&gt;=10, MONTH(Input!$C$158)&lt;=12), YEAR(Input!$C$158)-Input!BL5+1,YEAR(Input!$C$158)-Input!BL5)</f>
        <v>#VALUE!</v>
      </c>
      <c r="BM24" s="52" t="e">
        <f>IF(AND(MONTH(Input!$C$158)&gt;=10, MONTH(Input!$C$158)&lt;=12), YEAR(Input!$C$158)-Input!BM5+1,YEAR(Input!$C$158)-Input!BM5)</f>
        <v>#VALUE!</v>
      </c>
      <c r="BN24" s="52" t="e">
        <f>IF(AND(MONTH(Input!$C$158)&gt;=10, MONTH(Input!$C$158)&lt;=12), YEAR(Input!$C$158)-Input!BN5+1,YEAR(Input!$C$158)-Input!BN5)</f>
        <v>#VALUE!</v>
      </c>
      <c r="BO24" s="52" t="e">
        <f>IF(AND(MONTH(Input!$C$158)&gt;=10, MONTH(Input!$C$158)&lt;=12), YEAR(Input!$C$158)-Input!BO5+1,YEAR(Input!$C$158)-Input!BO5)</f>
        <v>#VALUE!</v>
      </c>
      <c r="BP24" s="52" t="e">
        <f>IF(AND(MONTH(Input!$C$158)&gt;=10, MONTH(Input!$C$158)&lt;=12), YEAR(Input!$C$158)-Input!BP5+1,YEAR(Input!$C$158)-Input!BP5)</f>
        <v>#VALUE!</v>
      </c>
      <c r="BQ24" s="52" t="e">
        <f>IF(AND(MONTH(Input!$C$158)&gt;=10, MONTH(Input!$C$158)&lt;=12), YEAR(Input!$C$158)-Input!BQ5+1,YEAR(Input!$C$158)-Input!BQ5)</f>
        <v>#VALUE!</v>
      </c>
      <c r="BR24" s="52" t="e">
        <f>IF(AND(MONTH(Input!$C$158)&gt;=10, MONTH(Input!$C$158)&lt;=12), YEAR(Input!$C$158)-Input!BR5+1,YEAR(Input!$C$158)-Input!BR5)</f>
        <v>#VALUE!</v>
      </c>
      <c r="BS24" s="52" t="e">
        <f>IF(AND(MONTH(Input!$C$158)&gt;=10, MONTH(Input!$C$158)&lt;=12), YEAR(Input!$C$158)-Input!BS5+1,YEAR(Input!$C$158)-Input!BS5)</f>
        <v>#VALUE!</v>
      </c>
      <c r="BT24" s="52" t="e">
        <f>IF(AND(MONTH(Input!$C$158)&gt;=10, MONTH(Input!$C$158)&lt;=12), YEAR(Input!$C$158)-Input!BT5+1,YEAR(Input!$C$158)-Input!BT5)</f>
        <v>#VALUE!</v>
      </c>
      <c r="BU24" s="52" t="e">
        <f>IF(AND(MONTH(Input!$C$158)&gt;=10, MONTH(Input!$C$158)&lt;=12), YEAR(Input!$C$158)-Input!BU5+1,YEAR(Input!$C$158)-Input!BU5)</f>
        <v>#VALUE!</v>
      </c>
      <c r="BV24" s="52" t="e">
        <f>IF(AND(MONTH(Input!$C$158)&gt;=10, MONTH(Input!$C$158)&lt;=12), YEAR(Input!$C$158)-Input!BV5+1,YEAR(Input!$C$158)-Input!BV5)</f>
        <v>#VALUE!</v>
      </c>
      <c r="BW24" s="52" t="e">
        <f>IF(AND(MONTH(Input!$C$158)&gt;=10, MONTH(Input!$C$158)&lt;=12), YEAR(Input!$C$158)-Input!BW5+1,YEAR(Input!$C$158)-Input!BW5)</f>
        <v>#VALUE!</v>
      </c>
      <c r="BX24" s="52" t="e">
        <f>IF(AND(MONTH(Input!$C$158)&gt;=10, MONTH(Input!$C$158)&lt;=12), YEAR(Input!$C$158)-Input!BX5+1,YEAR(Input!$C$158)-Input!BX5)</f>
        <v>#VALUE!</v>
      </c>
      <c r="BY24" s="52" t="e">
        <f>IF(AND(MONTH(Input!$C$158)&gt;=10, MONTH(Input!$C$158)&lt;=12), YEAR(Input!$C$158)-Input!BY5+1,YEAR(Input!$C$158)-Input!BY5)</f>
        <v>#VALUE!</v>
      </c>
      <c r="BZ24" s="52" t="e">
        <f>IF(AND(MONTH(Input!$C$158)&gt;=10, MONTH(Input!$C$158)&lt;=12), YEAR(Input!$C$158)-Input!BZ5+1,YEAR(Input!$C$158)-Input!BZ5)</f>
        <v>#VALUE!</v>
      </c>
      <c r="CA24" s="52" t="e">
        <f>IF(AND(MONTH(Input!$C$158)&gt;=10, MONTH(Input!$C$158)&lt;=12), YEAR(Input!$C$158)-Input!CA5+1,YEAR(Input!$C$158)-Input!CA5)</f>
        <v>#VALUE!</v>
      </c>
      <c r="CB24" s="52" t="e">
        <f>IF(AND(MONTH(Input!$C$158)&gt;=10, MONTH(Input!$C$158)&lt;=12), YEAR(Input!$C$158)-Input!CB5+1,YEAR(Input!$C$158)-Input!CB5)</f>
        <v>#VALUE!</v>
      </c>
      <c r="CC24" s="52" t="e">
        <f>IF(AND(MONTH(Input!$C$158)&gt;=10, MONTH(Input!$C$158)&lt;=12), YEAR(Input!$C$158)-Input!CC5+1,YEAR(Input!$C$158)-Input!CC5)</f>
        <v>#VALUE!</v>
      </c>
      <c r="CD24" s="52" t="e">
        <f>IF(AND(MONTH(Input!$C$158)&gt;=10, MONTH(Input!$C$158)&lt;=12), YEAR(Input!$C$158)-Input!CD5+1,YEAR(Input!$C$158)-Input!CD5)</f>
        <v>#VALUE!</v>
      </c>
      <c r="CE24" s="52" t="e">
        <f>IF(AND(MONTH(Input!$C$158)&gt;=10, MONTH(Input!$C$158)&lt;=12), YEAR(Input!$C$158)-Input!CE5+1,YEAR(Input!$C$158)-Input!CE5)</f>
        <v>#VALUE!</v>
      </c>
      <c r="CF24" s="52" t="e">
        <f>IF(AND(MONTH(Input!$C$158)&gt;=10, MONTH(Input!$C$158)&lt;=12), YEAR(Input!$C$158)-Input!CF5+1,YEAR(Input!$C$158)-Input!CF5)</f>
        <v>#VALUE!</v>
      </c>
      <c r="CG24" s="52" t="e">
        <f>IF(AND(MONTH(Input!$C$158)&gt;=10, MONTH(Input!$C$158)&lt;=12), YEAR(Input!$C$158)-Input!CG5+1,YEAR(Input!$C$158)-Input!CG5)</f>
        <v>#VALUE!</v>
      </c>
      <c r="CH24" s="52" t="e">
        <f>IF(AND(MONTH(Input!$C$158)&gt;=10, MONTH(Input!$C$158)&lt;=12), YEAR(Input!$C$158)-Input!CH5+1,YEAR(Input!$C$158)-Input!CH5)</f>
        <v>#VALUE!</v>
      </c>
      <c r="CI24" s="52" t="e">
        <f>IF(AND(MONTH(Input!$C$158)&gt;=10, MONTH(Input!$C$158)&lt;=12), YEAR(Input!$C$158)-Input!CI5+1,YEAR(Input!$C$158)-Input!CI5)</f>
        <v>#VALUE!</v>
      </c>
      <c r="CJ24" s="52" t="e">
        <f>IF(AND(MONTH(Input!$C$158)&gt;=10, MONTH(Input!$C$158)&lt;=12), YEAR(Input!$C$158)-Input!CJ5+1,YEAR(Input!$C$158)-Input!CJ5)</f>
        <v>#VALUE!</v>
      </c>
      <c r="CK24" s="52" t="e">
        <f>IF(AND(MONTH(Input!$C$158)&gt;=10, MONTH(Input!$C$158)&lt;=12), YEAR(Input!$C$158)-Input!CK5+1,YEAR(Input!$C$158)-Input!CK5)</f>
        <v>#VALUE!</v>
      </c>
      <c r="CL24" s="52" t="e">
        <f>IF(AND(MONTH(Input!$C$158)&gt;=10, MONTH(Input!$C$158)&lt;=12), YEAR(Input!$C$158)-Input!CL5+1,YEAR(Input!$C$158)-Input!CL5)</f>
        <v>#VALUE!</v>
      </c>
      <c r="CM24" s="52" t="e">
        <f>IF(AND(MONTH(Input!$C$158)&gt;=10, MONTH(Input!$C$158)&lt;=12), YEAR(Input!$C$158)-Input!CM5+1,YEAR(Input!$C$158)-Input!CM5)</f>
        <v>#VALUE!</v>
      </c>
      <c r="CN24" s="52" t="e">
        <f>IF(AND(MONTH(Input!$C$158)&gt;=10, MONTH(Input!$C$158)&lt;=12), YEAR(Input!$C$158)-Input!CN5+1,YEAR(Input!$C$158)-Input!CN5)</f>
        <v>#VALUE!</v>
      </c>
      <c r="CO24" s="52" t="e">
        <f>IF(AND(MONTH(Input!$C$158)&gt;=10, MONTH(Input!$C$158)&lt;=12), YEAR(Input!$C$158)-Input!CO5+1,YEAR(Input!$C$158)-Input!CO5)</f>
        <v>#VALUE!</v>
      </c>
      <c r="CP24" s="52" t="e">
        <f>IF(AND(MONTH(Input!$C$158)&gt;=10, MONTH(Input!$C$158)&lt;=12), YEAR(Input!$C$158)-Input!CP5+1,YEAR(Input!$C$158)-Input!CP5)</f>
        <v>#VALUE!</v>
      </c>
      <c r="CQ24" s="52" t="e">
        <f>IF(AND(MONTH(Input!$C$158)&gt;=10, MONTH(Input!$C$158)&lt;=12), YEAR(Input!$C$158)-Input!CQ5+1,YEAR(Input!$C$158)-Input!CQ5)</f>
        <v>#VALUE!</v>
      </c>
      <c r="CR24" s="52" t="e">
        <f>IF(AND(MONTH(Input!$C$158)&gt;=10, MONTH(Input!$C$158)&lt;=12), YEAR(Input!$C$158)-Input!CR5+1,YEAR(Input!$C$158)-Input!CR5)</f>
        <v>#VALUE!</v>
      </c>
      <c r="CS24" s="52" t="e">
        <f>IF(AND(MONTH(Input!$C$158)&gt;=10, MONTH(Input!$C$158)&lt;=12), YEAR(Input!$C$158)-Input!CS5+1,YEAR(Input!$C$158)-Input!CS5)</f>
        <v>#VALUE!</v>
      </c>
      <c r="CT24" s="52" t="e">
        <f>IF(AND(MONTH(Input!$C$158)&gt;=10, MONTH(Input!$C$158)&lt;=12), YEAR(Input!$C$158)-Input!CT5+1,YEAR(Input!$C$158)-Input!CT5)</f>
        <v>#VALUE!</v>
      </c>
      <c r="CU24" s="52" t="e">
        <f>IF(AND(MONTH(Input!$C$158)&gt;=10, MONTH(Input!$C$158)&lt;=12), YEAR(Input!$C$158)-Input!CU5+1,YEAR(Input!$C$158)-Input!CU5)</f>
        <v>#VALUE!</v>
      </c>
      <c r="CV24" s="52" t="e">
        <f>IF(AND(MONTH(Input!$C$158)&gt;=10, MONTH(Input!$C$158)&lt;=12), YEAR(Input!$C$158)-Input!CV5+1,YEAR(Input!$C$158)-Input!CV5)</f>
        <v>#VALUE!</v>
      </c>
      <c r="CW24" s="52" t="e">
        <f>IF(AND(MONTH(Input!$C$158)&gt;=10, MONTH(Input!$C$158)&lt;=12), YEAR(Input!$C$158)-Input!CW5+1,YEAR(Input!$C$158)-Input!CW5)</f>
        <v>#VALUE!</v>
      </c>
      <c r="CX24" s="52" t="e">
        <f>IF(AND(MONTH(Input!$C$158)&gt;=10, MONTH(Input!$C$158)&lt;=12), YEAR(Input!$C$158)-Input!CX5+1,YEAR(Input!$C$158)-Input!CX5)</f>
        <v>#VALUE!</v>
      </c>
      <c r="CY24" s="52" t="e">
        <f>IF(AND(MONTH(Input!$C$158)&gt;=10, MONTH(Input!$C$158)&lt;=12), YEAR(Input!$C$158)-Input!CY5+1,YEAR(Input!$C$158)-Input!CY5)</f>
        <v>#VALUE!</v>
      </c>
      <c r="CZ24" s="52" t="e">
        <f>IF(AND(MONTH(Input!$C$158)&gt;=10, MONTH(Input!$C$158)&lt;=12), YEAR(Input!$C$158)-Input!CZ5+1,YEAR(Input!$C$158)-Input!CZ5)</f>
        <v>#VALUE!</v>
      </c>
      <c r="DA24" s="52" t="e">
        <f>IF(AND(MONTH(Input!$C$158)&gt;=10, MONTH(Input!$C$158)&lt;=12), YEAR(Input!$C$158)-Input!DA5+1,YEAR(Input!$C$158)-Input!DA5)</f>
        <v>#VALUE!</v>
      </c>
      <c r="DB24" s="52" t="e">
        <f>IF(AND(MONTH(Input!$C$158)&gt;=10, MONTH(Input!$C$158)&lt;=12), YEAR(Input!$C$158)-Input!DB5+1,YEAR(Input!$C$158)-Input!DB5)</f>
        <v>#VALUE!</v>
      </c>
      <c r="DC24" s="52" t="e">
        <f>IF(AND(MONTH(Input!$C$158)&gt;=10, MONTH(Input!$C$158)&lt;=12), YEAR(Input!$C$158)-Input!DC5+1,YEAR(Input!$C$158)-Input!DC5)</f>
        <v>#VALUE!</v>
      </c>
      <c r="DD24" s="52" t="e">
        <f>IF(AND(MONTH(Input!$C$158)&gt;=10, MONTH(Input!$C$158)&lt;=12), YEAR(Input!$C$158)-Input!DD5+1,YEAR(Input!$C$158)-Input!DD5)</f>
        <v>#VALUE!</v>
      </c>
      <c r="DE24" s="52" t="e">
        <f>IF(AND(MONTH(Input!$C$158)&gt;=10, MONTH(Input!$C$158)&lt;=12), YEAR(Input!$C$158)-Input!DE5+1,YEAR(Input!$C$158)-Input!DE5)</f>
        <v>#VALUE!</v>
      </c>
      <c r="DF24" s="52" t="e">
        <f>IF(AND(MONTH(Input!$C$158)&gt;=10, MONTH(Input!$C$158)&lt;=12), YEAR(Input!$C$158)-Input!DF5+1,YEAR(Input!$C$158)-Input!DF5)</f>
        <v>#VALUE!</v>
      </c>
      <c r="DG24" s="52" t="e">
        <f>IF(AND(MONTH(Input!$C$158)&gt;=10, MONTH(Input!$C$158)&lt;=12), YEAR(Input!$C$158)-Input!DG5+1,YEAR(Input!$C$158)-Input!DG5)</f>
        <v>#VALUE!</v>
      </c>
      <c r="DH24" s="52" t="e">
        <f>IF(AND(MONTH(Input!$C$158)&gt;=10, MONTH(Input!$C$158)&lt;=12), YEAR(Input!$C$158)-Input!DH5+1,YEAR(Input!$C$158)-Input!DH5)</f>
        <v>#VALUE!</v>
      </c>
      <c r="DI24" s="52" t="e">
        <f>IF(AND(MONTH(Input!$C$158)&gt;=10, MONTH(Input!$C$158)&lt;=12), YEAR(Input!$C$158)-Input!DI5+1,YEAR(Input!$C$158)-Input!DI5)</f>
        <v>#VALUE!</v>
      </c>
      <c r="DJ24" s="52" t="e">
        <f>IF(AND(MONTH(Input!$C$158)&gt;=10, MONTH(Input!$C$158)&lt;=12), YEAR(Input!$C$158)-Input!DJ5+1,YEAR(Input!$C$158)-Input!DJ5)</f>
        <v>#VALUE!</v>
      </c>
      <c r="DK24" s="52" t="e">
        <f>IF(AND(MONTH(Input!$C$158)&gt;=10, MONTH(Input!$C$158)&lt;=12), YEAR(Input!$C$158)-Input!DK5+1,YEAR(Input!$C$158)-Input!DK5)</f>
        <v>#VALUE!</v>
      </c>
      <c r="DL24" s="52" t="e">
        <f>IF(AND(MONTH(Input!$C$158)&gt;=10, MONTH(Input!$C$158)&lt;=12), YEAR(Input!$C$158)-Input!DL5+1,YEAR(Input!$C$158)-Input!DL5)</f>
        <v>#VALUE!</v>
      </c>
      <c r="DM24" s="52" t="e">
        <f>IF(AND(MONTH(Input!$C$158)&gt;=10, MONTH(Input!$C$158)&lt;=12), YEAR(Input!$C$158)-Input!DM5+1,YEAR(Input!$C$158)-Input!DM5)</f>
        <v>#VALUE!</v>
      </c>
      <c r="DN24" s="52" t="e">
        <f>IF(AND(MONTH(Input!$C$158)&gt;=10, MONTH(Input!$C$158)&lt;=12), YEAR(Input!$C$158)-Input!DN5+1,YEAR(Input!$C$158)-Input!DN5)</f>
        <v>#VALUE!</v>
      </c>
      <c r="DO24" s="52" t="e">
        <f>IF(AND(MONTH(Input!$C$158)&gt;=10, MONTH(Input!$C$158)&lt;=12), YEAR(Input!$C$158)-Input!DO5+1,YEAR(Input!$C$158)-Input!DO5)</f>
        <v>#VALUE!</v>
      </c>
      <c r="DP24" s="52" t="e">
        <f>IF(AND(MONTH(Input!$C$158)&gt;=10, MONTH(Input!$C$158)&lt;=12), YEAR(Input!$C$158)-Input!DP5+1,YEAR(Input!$C$158)-Input!DP5)</f>
        <v>#VALUE!</v>
      </c>
      <c r="DQ24" s="52" t="e">
        <f>IF(AND(MONTH(Input!$C$158)&gt;=10, MONTH(Input!$C$158)&lt;=12), YEAR(Input!$C$158)-Input!DQ5+1,YEAR(Input!$C$158)-Input!DQ5)</f>
        <v>#VALUE!</v>
      </c>
      <c r="DR24" s="52" t="e">
        <f>IF(AND(MONTH(Input!$C$158)&gt;=10, MONTH(Input!$C$158)&lt;=12), YEAR(Input!$C$158)-Input!DR5+1,YEAR(Input!$C$158)-Input!DR5)</f>
        <v>#VALUE!</v>
      </c>
      <c r="DS24" s="52" t="e">
        <f>IF(AND(MONTH(Input!$C$158)&gt;=10, MONTH(Input!$C$158)&lt;=12), YEAR(Input!$C$158)-Input!DS5+1,YEAR(Input!$C$158)-Input!DS5)</f>
        <v>#VALUE!</v>
      </c>
      <c r="DT24" s="52" t="e">
        <f>IF(AND(MONTH(Input!$C$158)&gt;=10, MONTH(Input!$C$158)&lt;=12), YEAR(Input!$C$158)-Input!DT5+1,YEAR(Input!$C$158)-Input!DT5)</f>
        <v>#VALUE!</v>
      </c>
      <c r="DU24" s="52" t="e">
        <f>IF(AND(MONTH(Input!$C$158)&gt;=10, MONTH(Input!$C$158)&lt;=12), YEAR(Input!$C$158)-Input!DU5+1,YEAR(Input!$C$158)-Input!DU5)</f>
        <v>#VALUE!</v>
      </c>
      <c r="DV24" s="52" t="e">
        <f>IF(AND(MONTH(Input!$C$158)&gt;=10, MONTH(Input!$C$158)&lt;=12), YEAR(Input!$C$158)-Input!DV5+1,YEAR(Input!$C$158)-Input!DV5)</f>
        <v>#VALUE!</v>
      </c>
      <c r="DW24" s="52" t="e">
        <f>IF(AND(MONTH(Input!$C$158)&gt;=10, MONTH(Input!$C$158)&lt;=12), YEAR(Input!$C$158)-Input!DW5+1,YEAR(Input!$C$158)-Input!DW5)</f>
        <v>#VALUE!</v>
      </c>
      <c r="DX24" s="52" t="e">
        <f>IF(AND(MONTH(Input!$C$158)&gt;=10, MONTH(Input!$C$158)&lt;=12), YEAR(Input!$C$158)-Input!DX5+1,YEAR(Input!$C$158)-Input!DX5)</f>
        <v>#VALUE!</v>
      </c>
      <c r="DY24" s="52" t="e">
        <f>IF(AND(MONTH(Input!$C$158)&gt;=10, MONTH(Input!$C$158)&lt;=12), YEAR(Input!$C$158)-Input!DY5+1,YEAR(Input!$C$158)-Input!DY5)</f>
        <v>#VALUE!</v>
      </c>
      <c r="DZ24" s="52" t="e">
        <f>IF(AND(MONTH(Input!$C$158)&gt;=10, MONTH(Input!$C$158)&lt;=12), YEAR(Input!$C$158)-Input!DZ5+1,YEAR(Input!$C$158)-Input!DZ5)</f>
        <v>#VALUE!</v>
      </c>
      <c r="EA24" s="52" t="e">
        <f>IF(AND(MONTH(Input!$C$158)&gt;=10, MONTH(Input!$C$158)&lt;=12), YEAR(Input!$C$158)-Input!EA5+1,YEAR(Input!$C$158)-Input!EA5)</f>
        <v>#VALUE!</v>
      </c>
      <c r="EB24" s="52" t="e">
        <f>IF(AND(MONTH(Input!$C$158)&gt;=10, MONTH(Input!$C$158)&lt;=12), YEAR(Input!$C$158)-Input!EB5+1,YEAR(Input!$C$158)-Input!EB5)</f>
        <v>#VALUE!</v>
      </c>
      <c r="EC24" s="52" t="e">
        <f>IF(AND(MONTH(Input!$C$158)&gt;=10, MONTH(Input!$C$158)&lt;=12), YEAR(Input!$C$158)-Input!EC5+1,YEAR(Input!$C$158)-Input!EC5)</f>
        <v>#VALUE!</v>
      </c>
      <c r="ED24" s="52" t="e">
        <f>IF(AND(MONTH(Input!$C$158)&gt;=10, MONTH(Input!$C$158)&lt;=12), YEAR(Input!$C$158)-Input!ED5+1,YEAR(Input!$C$158)-Input!ED5)</f>
        <v>#VALUE!</v>
      </c>
      <c r="EE24" s="52" t="e">
        <f>IF(AND(MONTH(Input!$C$158)&gt;=10, MONTH(Input!$C$158)&lt;=12), YEAR(Input!$C$158)-Input!EE5+1,YEAR(Input!$C$158)-Input!EE5)</f>
        <v>#VALUE!</v>
      </c>
      <c r="EF24" s="52" t="e">
        <f>IF(AND(MONTH(Input!$C$158)&gt;=10, MONTH(Input!$C$158)&lt;=12), YEAR(Input!$C$158)-Input!EF5+1,YEAR(Input!$C$158)-Input!EF5)</f>
        <v>#VALUE!</v>
      </c>
      <c r="EG24" s="52" t="e">
        <f>IF(AND(MONTH(Input!$C$158)&gt;=10, MONTH(Input!$C$158)&lt;=12), YEAR(Input!$C$158)-Input!EG5+1,YEAR(Input!$C$158)-Input!EG5)</f>
        <v>#VALUE!</v>
      </c>
      <c r="EH24" s="52" t="e">
        <f>IF(AND(MONTH(Input!$C$158)&gt;=10, MONTH(Input!$C$158)&lt;=12), YEAR(Input!$C$158)-Input!EH5+1,YEAR(Input!$C$158)-Input!EH5)</f>
        <v>#VALUE!</v>
      </c>
      <c r="EI24" s="52" t="e">
        <f>IF(AND(MONTH(Input!$C$158)&gt;=10, MONTH(Input!$C$158)&lt;=12), YEAR(Input!$C$158)-Input!EI5+1,YEAR(Input!$C$158)-Input!EI5)</f>
        <v>#VALUE!</v>
      </c>
      <c r="EJ24" s="52" t="e">
        <f>IF(AND(MONTH(Input!$C$158)&gt;=10, MONTH(Input!$C$158)&lt;=12), YEAR(Input!$C$158)-Input!EJ5+1,YEAR(Input!$C$158)-Input!EJ5)</f>
        <v>#VALUE!</v>
      </c>
      <c r="EK24" s="52" t="e">
        <f>IF(AND(MONTH(Input!$C$158)&gt;=10, MONTH(Input!$C$158)&lt;=12), YEAR(Input!$C$158)-Input!EK5+1,YEAR(Input!$C$158)-Input!EK5)</f>
        <v>#VALUE!</v>
      </c>
      <c r="EL24" s="52" t="e">
        <f>IF(AND(MONTH(Input!$C$158)&gt;=10, MONTH(Input!$C$158)&lt;=12), YEAR(Input!$C$158)-Input!EL5+1,YEAR(Input!$C$158)-Input!EL5)</f>
        <v>#VALUE!</v>
      </c>
      <c r="EM24" s="52" t="e">
        <f>IF(AND(MONTH(Input!$C$158)&gt;=10, MONTH(Input!$C$158)&lt;=12), YEAR(Input!$C$158)-Input!EM5+1,YEAR(Input!$C$158)-Input!EM5)</f>
        <v>#VALUE!</v>
      </c>
      <c r="EN24" s="52" t="e">
        <f>IF(AND(MONTH(Input!$C$158)&gt;=10, MONTH(Input!$C$158)&lt;=12), YEAR(Input!$C$158)-Input!EN5+1,YEAR(Input!$C$158)-Input!EN5)</f>
        <v>#VALUE!</v>
      </c>
      <c r="EO24" s="52" t="e">
        <f>IF(AND(MONTH(Input!$C$158)&gt;=10, MONTH(Input!$C$158)&lt;=12), YEAR(Input!$C$158)-Input!EO5+1,YEAR(Input!$C$158)-Input!EO5)</f>
        <v>#VALUE!</v>
      </c>
      <c r="EP24" s="52" t="e">
        <f>IF(AND(MONTH(Input!$C$158)&gt;=10, MONTH(Input!$C$158)&lt;=12), YEAR(Input!$C$158)-Input!EP5+1,YEAR(Input!$C$158)-Input!EP5)</f>
        <v>#VALUE!</v>
      </c>
      <c r="EQ24" s="52" t="e">
        <f>IF(AND(MONTH(Input!$C$158)&gt;=10, MONTH(Input!$C$158)&lt;=12), YEAR(Input!$C$158)-Input!EQ5+1,YEAR(Input!$C$158)-Input!EQ5)</f>
        <v>#VALUE!</v>
      </c>
      <c r="ER24" s="52" t="e">
        <f>IF(AND(MONTH(Input!$C$158)&gt;=10, MONTH(Input!$C$158)&lt;=12), YEAR(Input!$C$158)-Input!ER5+1,YEAR(Input!$C$158)-Input!ER5)</f>
        <v>#VALUE!</v>
      </c>
      <c r="ES24" s="52" t="e">
        <f>IF(AND(MONTH(Input!$C$158)&gt;=10, MONTH(Input!$C$158)&lt;=12), YEAR(Input!$C$158)-Input!ES5+1,YEAR(Input!$C$158)-Input!ES5)</f>
        <v>#VALUE!</v>
      </c>
      <c r="ET24" s="52" t="e">
        <f>IF(AND(MONTH(Input!$C$158)&gt;=10, MONTH(Input!$C$158)&lt;=12), YEAR(Input!$C$158)-Input!ET5+1,YEAR(Input!$C$158)-Input!ET5)</f>
        <v>#VALUE!</v>
      </c>
      <c r="EU24" s="52" t="e">
        <f>IF(AND(MONTH(Input!$C$158)&gt;=10, MONTH(Input!$C$158)&lt;=12), YEAR(Input!$C$158)-Input!EU5+1,YEAR(Input!$C$158)-Input!EU5)</f>
        <v>#VALUE!</v>
      </c>
      <c r="EV24" s="52" t="e">
        <f>IF(AND(MONTH(Input!$C$158)&gt;=10, MONTH(Input!$C$158)&lt;=12), YEAR(Input!$C$158)-Input!EV5+1,YEAR(Input!$C$158)-Input!EV5)</f>
        <v>#VALUE!</v>
      </c>
      <c r="EW24" s="52" t="e">
        <f>IF(AND(MONTH(Input!$C$158)&gt;=10, MONTH(Input!$C$158)&lt;=12), YEAR(Input!$C$158)-Input!EW5+1,YEAR(Input!$C$158)-Input!EW5)</f>
        <v>#VALUE!</v>
      </c>
      <c r="EX24" s="52" t="e">
        <f>IF(AND(MONTH(Input!$C$158)&gt;=10, MONTH(Input!$C$158)&lt;=12), YEAR(Input!$C$158)-Input!EX5+1,YEAR(Input!$C$158)-Input!EX5)</f>
        <v>#VALUE!</v>
      </c>
      <c r="EY24" s="52" t="e">
        <f>IF(AND(MONTH(Input!$C$158)&gt;=10, MONTH(Input!$C$158)&lt;=12), YEAR(Input!$C$158)-Input!EY5+1,YEAR(Input!$C$158)-Input!EY5)</f>
        <v>#VALUE!</v>
      </c>
      <c r="EZ24" s="52" t="e">
        <f>IF(AND(MONTH(Input!$C$158)&gt;=10, MONTH(Input!$C$158)&lt;=12), YEAR(Input!$C$158)-Input!EZ5+1,YEAR(Input!$C$158)-Input!EZ5)</f>
        <v>#VALUE!</v>
      </c>
      <c r="FA24" s="52" t="e">
        <f>IF(AND(MONTH(Input!$C$158)&gt;=10, MONTH(Input!$C$158)&lt;=12), YEAR(Input!$C$158)-Input!FA5+1,YEAR(Input!$C$158)-Input!FA5)</f>
        <v>#VALUE!</v>
      </c>
      <c r="FB24" s="52" t="e">
        <f>IF(AND(MONTH(Input!$C$158)&gt;=10, MONTH(Input!$C$158)&lt;=12), YEAR(Input!$C$158)-Input!FB5+1,YEAR(Input!$C$158)-Input!FB5)</f>
        <v>#VALUE!</v>
      </c>
      <c r="FC24" s="52" t="e">
        <f>IF(AND(MONTH(Input!$C$158)&gt;=10, MONTH(Input!$C$158)&lt;=12), YEAR(Input!$C$158)-Input!FC5+1,YEAR(Input!$C$158)-Input!FC5)</f>
        <v>#VALUE!</v>
      </c>
      <c r="FD24" s="52" t="e">
        <f>IF(AND(MONTH(Input!$C$158)&gt;=10, MONTH(Input!$C$158)&lt;=12), YEAR(Input!$C$158)-Input!FD5+1,YEAR(Input!$C$158)-Input!FD5)</f>
        <v>#VALUE!</v>
      </c>
      <c r="FE24" s="52" t="e">
        <f>IF(AND(MONTH(Input!$C$158)&gt;=10, MONTH(Input!$C$158)&lt;=12), YEAR(Input!$C$158)-Input!FE5+1,YEAR(Input!$C$158)-Input!FE5)</f>
        <v>#VALUE!</v>
      </c>
      <c r="FF24" s="52" t="e">
        <f>IF(AND(MONTH(Input!$C$158)&gt;=10, MONTH(Input!$C$158)&lt;=12), YEAR(Input!$C$158)-Input!FF5+1,YEAR(Input!$C$158)-Input!FF5)</f>
        <v>#VALUE!</v>
      </c>
      <c r="FG24" s="52" t="e">
        <f>IF(AND(MONTH(Input!$C$158)&gt;=10, MONTH(Input!$C$158)&lt;=12), YEAR(Input!$C$158)-Input!FG5+1,YEAR(Input!$C$158)-Input!FG5)</f>
        <v>#VALUE!</v>
      </c>
      <c r="FH24" s="52" t="e">
        <f>IF(AND(MONTH(Input!$C$158)&gt;=10, MONTH(Input!$C$158)&lt;=12), YEAR(Input!$C$158)-Input!FH5+1,YEAR(Input!$C$158)-Input!FH5)</f>
        <v>#VALUE!</v>
      </c>
      <c r="FI24" s="52" t="e">
        <f>IF(AND(MONTH(Input!$C$158)&gt;=10, MONTH(Input!$C$158)&lt;=12), YEAR(Input!$C$158)-Input!FI5+1,YEAR(Input!$C$158)-Input!FI5)</f>
        <v>#VALUE!</v>
      </c>
      <c r="FJ24" s="52" t="e">
        <f>IF(AND(MONTH(Input!$C$158)&gt;=10, MONTH(Input!$C$158)&lt;=12), YEAR(Input!$C$158)-Input!FJ5+1,YEAR(Input!$C$158)-Input!FJ5)</f>
        <v>#VALUE!</v>
      </c>
      <c r="FK24" s="52" t="e">
        <f>IF(AND(MONTH(Input!$C$158)&gt;=10, MONTH(Input!$C$158)&lt;=12), YEAR(Input!$C$158)-Input!FK5+1,YEAR(Input!$C$158)-Input!FK5)</f>
        <v>#VALUE!</v>
      </c>
      <c r="FL24" s="52" t="e">
        <f>IF(AND(MONTH(Input!$C$158)&gt;=10, MONTH(Input!$C$158)&lt;=12), YEAR(Input!$C$158)-Input!FL5+1,YEAR(Input!$C$158)-Input!FL5)</f>
        <v>#VALUE!</v>
      </c>
      <c r="FM24" s="52" t="e">
        <f>IF(AND(MONTH(Input!$C$158)&gt;=10, MONTH(Input!$C$158)&lt;=12), YEAR(Input!$C$158)-Input!FM5+1,YEAR(Input!$C$158)-Input!FM5)</f>
        <v>#VALUE!</v>
      </c>
      <c r="FN24" s="52" t="e">
        <f>IF(AND(MONTH(Input!$C$158)&gt;=10, MONTH(Input!$C$158)&lt;=12), YEAR(Input!$C$158)-Input!FN5+1,YEAR(Input!$C$158)-Input!FN5)</f>
        <v>#VALUE!</v>
      </c>
      <c r="FO24" s="52" t="e">
        <f>IF(AND(MONTH(Input!$C$158)&gt;=10, MONTH(Input!$C$158)&lt;=12), YEAR(Input!$C$158)-Input!FO5+1,YEAR(Input!$C$158)-Input!FO5)</f>
        <v>#VALUE!</v>
      </c>
      <c r="FP24" s="52" t="e">
        <f>IF(AND(MONTH(Input!$C$158)&gt;=10, MONTH(Input!$C$158)&lt;=12), YEAR(Input!$C$158)-Input!FP5+1,YEAR(Input!$C$158)-Input!FP5)</f>
        <v>#VALUE!</v>
      </c>
      <c r="FQ24" s="52" t="e">
        <f>IF(AND(MONTH(Input!$C$158)&gt;=10, MONTH(Input!$C$158)&lt;=12), YEAR(Input!$C$158)-Input!FQ5+1,YEAR(Input!$C$158)-Input!FQ5)</f>
        <v>#VALUE!</v>
      </c>
      <c r="FR24" s="52" t="e">
        <f>IF(AND(MONTH(Input!$C$158)&gt;=10, MONTH(Input!$C$158)&lt;=12), YEAR(Input!$C$158)-Input!FR5+1,YEAR(Input!$C$158)-Input!FR5)</f>
        <v>#VALUE!</v>
      </c>
      <c r="FS24" s="52" t="e">
        <f>IF(AND(MONTH(Input!$C$158)&gt;=10, MONTH(Input!$C$158)&lt;=12), YEAR(Input!$C$158)-Input!FS5+1,YEAR(Input!$C$158)-Input!FS5)</f>
        <v>#VALUE!</v>
      </c>
      <c r="FT24" s="52" t="e">
        <f>IF(AND(MONTH(Input!$C$158)&gt;=10, MONTH(Input!$C$158)&lt;=12), YEAR(Input!$C$158)-Input!FT5+1,YEAR(Input!$C$158)-Input!FT5)</f>
        <v>#VALUE!</v>
      </c>
      <c r="FU24" s="52" t="e">
        <f>IF(AND(MONTH(Input!$C$158)&gt;=10, MONTH(Input!$C$158)&lt;=12), YEAR(Input!$C$158)-Input!FU5+1,YEAR(Input!$C$158)-Input!FU5)</f>
        <v>#VALUE!</v>
      </c>
      <c r="FV24" s="52" t="e">
        <f>IF(AND(MONTH(Input!$C$158)&gt;=10, MONTH(Input!$C$158)&lt;=12), YEAR(Input!$C$158)-Input!FV5+1,YEAR(Input!$C$158)-Input!FV5)</f>
        <v>#VALUE!</v>
      </c>
      <c r="FW24" s="52" t="e">
        <f>IF(AND(MONTH(Input!$C$158)&gt;=10, MONTH(Input!$C$158)&lt;=12), YEAR(Input!$C$158)-Input!FW5+1,YEAR(Input!$C$158)-Input!FW5)</f>
        <v>#VALUE!</v>
      </c>
      <c r="FX24" s="52" t="e">
        <f>IF(AND(MONTH(Input!$C$158)&gt;=10, MONTH(Input!$C$158)&lt;=12), YEAR(Input!$C$158)-Input!FX5+1,YEAR(Input!$C$158)-Input!FX5)</f>
        <v>#VALUE!</v>
      </c>
      <c r="FY24" s="52" t="e">
        <f>IF(AND(MONTH(Input!$C$158)&gt;=10, MONTH(Input!$C$158)&lt;=12), YEAR(Input!$C$158)-Input!FY5+1,YEAR(Input!$C$158)-Input!FY5)</f>
        <v>#VALUE!</v>
      </c>
      <c r="FZ24" s="52" t="e">
        <f>IF(AND(MONTH(Input!$C$158)&gt;=10, MONTH(Input!$C$158)&lt;=12), YEAR(Input!$C$158)-Input!FZ5+1,YEAR(Input!$C$158)-Input!FZ5)</f>
        <v>#VALUE!</v>
      </c>
      <c r="GA24" s="52" t="e">
        <f>IF(AND(MONTH(Input!$C$158)&gt;=10, MONTH(Input!$C$158)&lt;=12), YEAR(Input!$C$158)-Input!GA5+1,YEAR(Input!$C$158)-Input!GA5)</f>
        <v>#VALUE!</v>
      </c>
      <c r="GB24" s="52" t="e">
        <f>IF(AND(MONTH(Input!$C$158)&gt;=10, MONTH(Input!$C$158)&lt;=12), YEAR(Input!$C$158)-Input!GB5+1,YEAR(Input!$C$158)-Input!GB5)</f>
        <v>#VALUE!</v>
      </c>
      <c r="GC24" s="52" t="e">
        <f>IF(AND(MONTH(Input!$C$158)&gt;=10, MONTH(Input!$C$158)&lt;=12), YEAR(Input!$C$158)-Input!GC5+1,YEAR(Input!$C$158)-Input!GC5)</f>
        <v>#VALUE!</v>
      </c>
      <c r="GD24" s="52" t="e">
        <f>IF(AND(MONTH(Input!$C$158)&gt;=10, MONTH(Input!$C$158)&lt;=12), YEAR(Input!$C$158)-Input!GD5+1,YEAR(Input!$C$158)-Input!GD5)</f>
        <v>#VALUE!</v>
      </c>
      <c r="GE24" s="52" t="e">
        <f>IF(AND(MONTH(Input!$C$158)&gt;=10, MONTH(Input!$C$158)&lt;=12), YEAR(Input!$C$158)-Input!GE5+1,YEAR(Input!$C$158)-Input!GE5)</f>
        <v>#VALUE!</v>
      </c>
      <c r="GF24" s="52" t="e">
        <f>IF(AND(MONTH(Input!$C$158)&gt;=10, MONTH(Input!$C$158)&lt;=12), YEAR(Input!$C$158)-Input!GF5+1,YEAR(Input!$C$158)-Input!GF5)</f>
        <v>#VALUE!</v>
      </c>
      <c r="GG24" s="52" t="e">
        <f>IF(AND(MONTH(Input!$C$158)&gt;=10, MONTH(Input!$C$158)&lt;=12), YEAR(Input!$C$158)-Input!GG5+1,YEAR(Input!$C$158)-Input!GG5)</f>
        <v>#VALUE!</v>
      </c>
      <c r="GH24" s="52" t="e">
        <f>IF(AND(MONTH(Input!$C$158)&gt;=10, MONTH(Input!$C$158)&lt;=12), YEAR(Input!$C$158)-Input!GH5+1,YEAR(Input!$C$158)-Input!GH5)</f>
        <v>#VALUE!</v>
      </c>
      <c r="GI24" s="52" t="e">
        <f>IF(AND(MONTH(Input!$C$158)&gt;=10, MONTH(Input!$C$158)&lt;=12), YEAR(Input!$C$158)-Input!GI5+1,YEAR(Input!$C$158)-Input!GI5)</f>
        <v>#VALUE!</v>
      </c>
      <c r="GJ24" s="52" t="e">
        <f>IF(AND(MONTH(Input!$C$158)&gt;=10, MONTH(Input!$C$158)&lt;=12), YEAR(Input!$C$158)-Input!GJ5+1,YEAR(Input!$C$158)-Input!GJ5)</f>
        <v>#VALUE!</v>
      </c>
      <c r="GK24" s="52" t="e">
        <f>IF(AND(MONTH(Input!$C$158)&gt;=10, MONTH(Input!$C$158)&lt;=12), YEAR(Input!$C$158)-Input!GK5+1,YEAR(Input!$C$158)-Input!GK5)</f>
        <v>#VALUE!</v>
      </c>
      <c r="GL24" s="52" t="e">
        <f>IF(AND(MONTH(Input!$C$158)&gt;=10, MONTH(Input!$C$158)&lt;=12), YEAR(Input!$C$158)-Input!GL5+1,YEAR(Input!$C$158)-Input!GL5)</f>
        <v>#VALUE!</v>
      </c>
      <c r="GM24" s="52" t="e">
        <f>IF(AND(MONTH(Input!$C$158)&gt;=10, MONTH(Input!$C$158)&lt;=12), YEAR(Input!$C$158)-Input!GM5+1,YEAR(Input!$C$158)-Input!GM5)</f>
        <v>#VALUE!</v>
      </c>
      <c r="GN24" s="52" t="e">
        <f>IF(AND(MONTH(Input!$C$158)&gt;=10, MONTH(Input!$C$158)&lt;=12), YEAR(Input!$C$158)-Input!GN5+1,YEAR(Input!$C$158)-Input!GN5)</f>
        <v>#VALUE!</v>
      </c>
      <c r="GO24" s="52" t="e">
        <f>IF(AND(MONTH(Input!$C$158)&gt;=10, MONTH(Input!$C$158)&lt;=12), YEAR(Input!$C$158)-Input!GO5+1,YEAR(Input!$C$158)-Input!GO5)</f>
        <v>#VALUE!</v>
      </c>
      <c r="GP24" s="52" t="e">
        <f>IF(AND(MONTH(Input!$C$158)&gt;=10, MONTH(Input!$C$158)&lt;=12), YEAR(Input!$C$158)-Input!GP5+1,YEAR(Input!$C$158)-Input!GP5)</f>
        <v>#VALUE!</v>
      </c>
      <c r="GQ24" s="52" t="e">
        <f>IF(AND(MONTH(Input!$C$158)&gt;=10, MONTH(Input!$C$158)&lt;=12), YEAR(Input!$C$158)-Input!GQ5+1,YEAR(Input!$C$158)-Input!GQ5)</f>
        <v>#VALUE!</v>
      </c>
      <c r="GR24" s="52" t="e">
        <f>IF(AND(MONTH(Input!$C$158)&gt;=10, MONTH(Input!$C$158)&lt;=12), YEAR(Input!$C$158)-Input!GR5+1,YEAR(Input!$C$158)-Input!GR5)</f>
        <v>#VALUE!</v>
      </c>
      <c r="GS24" s="52" t="e">
        <f>IF(AND(MONTH(Input!$C$158)&gt;=10, MONTH(Input!$C$158)&lt;=12), YEAR(Input!$C$158)-Input!GS5+1,YEAR(Input!$C$158)-Input!GS5)</f>
        <v>#VALUE!</v>
      </c>
      <c r="GT24" s="52" t="e">
        <f>IF(AND(MONTH(Input!$C$158)&gt;=10, MONTH(Input!$C$158)&lt;=12), YEAR(Input!$C$158)-Input!GT5+1,YEAR(Input!$C$158)-Input!GT5)</f>
        <v>#VALUE!</v>
      </c>
    </row>
    <row r="25" spans="1:202">
      <c r="A25" s="437" t="s">
        <v>8166</v>
      </c>
      <c r="B25" s="439"/>
      <c r="C25" s="58" t="str">
        <f>IF(AND(Input!$C$127=TRUE,C2&lt;&gt;"NJ",C2&lt;&gt;"TX"),"Stacked","Nonstacked")</f>
        <v>Nonstacked</v>
      </c>
      <c r="D25" s="58" t="str">
        <f>IF(AND(Input!$C$127=TRUE,D2&lt;&gt;"NJ",D2&lt;&gt;"TX"),"Stacked","Nonstacked")</f>
        <v>Nonstacked</v>
      </c>
      <c r="E25" s="58" t="str">
        <f>IF(AND(Input!$C$127=TRUE,E2&lt;&gt;"NJ",E2&lt;&gt;"TX"),"Stacked","Nonstacked")</f>
        <v>Nonstacked</v>
      </c>
      <c r="F25" s="58" t="str">
        <f>IF(AND(Input!$C$127=TRUE,F2&lt;&gt;"NJ",F2&lt;&gt;"TX"),"Stacked","Nonstacked")</f>
        <v>Nonstacked</v>
      </c>
      <c r="G25" s="58" t="str">
        <f>IF(AND(Input!$C$127=TRUE,G2&lt;&gt;"NJ",G2&lt;&gt;"TX"),"Stacked","Nonstacked")</f>
        <v>Nonstacked</v>
      </c>
      <c r="H25" s="58" t="str">
        <f>IF(AND(Input!$C$127=TRUE,H2&lt;&gt;"NJ",H2&lt;&gt;"TX"),"Stacked","Nonstacked")</f>
        <v>Nonstacked</v>
      </c>
      <c r="I25" s="58" t="str">
        <f>IF(AND(Input!$C$127=TRUE,I2&lt;&gt;"NJ",I2&lt;&gt;"TX"),"Stacked","Nonstacked")</f>
        <v>Nonstacked</v>
      </c>
      <c r="J25" s="58" t="str">
        <f>IF(AND(Input!$C$127=TRUE,J2&lt;&gt;"NJ",J2&lt;&gt;"TX"),"Stacked","Nonstacked")</f>
        <v>Nonstacked</v>
      </c>
      <c r="K25" s="58" t="str">
        <f>IF(AND(Input!$C$127=TRUE,K2&lt;&gt;"NJ",K2&lt;&gt;"TX"),"Stacked","Nonstacked")</f>
        <v>Nonstacked</v>
      </c>
      <c r="L25" s="58" t="str">
        <f>IF(AND(Input!$C$127=TRUE,L2&lt;&gt;"NJ",L2&lt;&gt;"TX"),"Stacked","Nonstacked")</f>
        <v>Nonstacked</v>
      </c>
      <c r="M25" s="58" t="str">
        <f>IF(AND(Input!$C$127=TRUE,M2&lt;&gt;"NJ",M2&lt;&gt;"TX"),"Stacked","Nonstacked")</f>
        <v>Nonstacked</v>
      </c>
      <c r="N25" s="58" t="str">
        <f>IF(AND(Input!$C$127=TRUE,N2&lt;&gt;"NJ",N2&lt;&gt;"TX"),"Stacked","Nonstacked")</f>
        <v>Nonstacked</v>
      </c>
      <c r="O25" s="58" t="str">
        <f>IF(AND(Input!$C$127=TRUE,O2&lt;&gt;"NJ",O2&lt;&gt;"TX"),"Stacked","Nonstacked")</f>
        <v>Nonstacked</v>
      </c>
      <c r="P25" s="58" t="str">
        <f>IF(AND(Input!$C$127=TRUE,P2&lt;&gt;"NJ",P2&lt;&gt;"TX"),"Stacked","Nonstacked")</f>
        <v>Nonstacked</v>
      </c>
      <c r="Q25" s="58" t="str">
        <f>IF(AND(Input!$C$127=TRUE,Q2&lt;&gt;"NJ",Q2&lt;&gt;"TX"),"Stacked","Nonstacked")</f>
        <v>Nonstacked</v>
      </c>
      <c r="R25" s="58" t="str">
        <f>IF(AND(Input!$C$127=TRUE,R2&lt;&gt;"NJ",R2&lt;&gt;"TX"),"Stacked","Nonstacked")</f>
        <v>Nonstacked</v>
      </c>
      <c r="S25" s="58" t="str">
        <f>IF(AND(Input!$C$127=TRUE,S2&lt;&gt;"NJ",S2&lt;&gt;"TX"),"Stacked","Nonstacked")</f>
        <v>Nonstacked</v>
      </c>
      <c r="T25" s="58" t="str">
        <f>IF(AND(Input!$C$127=TRUE,T2&lt;&gt;"NJ",T2&lt;&gt;"TX"),"Stacked","Nonstacked")</f>
        <v>Nonstacked</v>
      </c>
      <c r="U25" s="58" t="str">
        <f>IF(AND(Input!$C$127=TRUE,U2&lt;&gt;"NJ",U2&lt;&gt;"TX"),"Stacked","Nonstacked")</f>
        <v>Nonstacked</v>
      </c>
      <c r="V25" s="58" t="str">
        <f>IF(AND(Input!$C$127=TRUE,V2&lt;&gt;"NJ",V2&lt;&gt;"TX"),"Stacked","Nonstacked")</f>
        <v>Nonstacked</v>
      </c>
      <c r="W25" s="58" t="str">
        <f>IF(AND(Input!$C$127=TRUE,W2&lt;&gt;"NJ",W2&lt;&gt;"TX"),"Stacked","Nonstacked")</f>
        <v>Nonstacked</v>
      </c>
      <c r="X25" s="58" t="str">
        <f>IF(AND(Input!$C$127=TRUE,X2&lt;&gt;"NJ",X2&lt;&gt;"TX"),"Stacked","Nonstacked")</f>
        <v>Nonstacked</v>
      </c>
      <c r="Y25" s="58" t="str">
        <f>IF(AND(Input!$C$127=TRUE,Y2&lt;&gt;"NJ",Y2&lt;&gt;"TX"),"Stacked","Nonstacked")</f>
        <v>Nonstacked</v>
      </c>
      <c r="Z25" s="58" t="str">
        <f>IF(AND(Input!$C$127=TRUE,Z2&lt;&gt;"NJ",Z2&lt;&gt;"TX"),"Stacked","Nonstacked")</f>
        <v>Nonstacked</v>
      </c>
      <c r="AA25" s="58" t="str">
        <f>IF(AND(Input!$C$127=TRUE,AA2&lt;&gt;"NJ",AA2&lt;&gt;"TX"),"Stacked","Nonstacked")</f>
        <v>Nonstacked</v>
      </c>
      <c r="AB25" s="58" t="str">
        <f>IF(AND(Input!$C$127=TRUE,AB2&lt;&gt;"NJ",AB2&lt;&gt;"TX"),"Stacked","Nonstacked")</f>
        <v>Nonstacked</v>
      </c>
      <c r="AC25" s="58" t="str">
        <f>IF(AND(Input!$C$127=TRUE,AC2&lt;&gt;"NJ",AC2&lt;&gt;"TX"),"Stacked","Nonstacked")</f>
        <v>Nonstacked</v>
      </c>
      <c r="AD25" s="58" t="str">
        <f>IF(AND(Input!$C$127=TRUE,AD2&lt;&gt;"NJ",AD2&lt;&gt;"TX"),"Stacked","Nonstacked")</f>
        <v>Nonstacked</v>
      </c>
      <c r="AE25" s="58" t="str">
        <f>IF(AND(Input!$C$127=TRUE,AE2&lt;&gt;"NJ",AE2&lt;&gt;"TX"),"Stacked","Nonstacked")</f>
        <v>Nonstacked</v>
      </c>
      <c r="AF25" s="58" t="str">
        <f>IF(AND(Input!$C$127=TRUE,AF2&lt;&gt;"NJ",AF2&lt;&gt;"TX"),"Stacked","Nonstacked")</f>
        <v>Nonstacked</v>
      </c>
      <c r="AG25" s="58" t="str">
        <f>IF(AND(Input!$C$127=TRUE,AG2&lt;&gt;"NJ",AG2&lt;&gt;"TX"),"Stacked","Nonstacked")</f>
        <v>Nonstacked</v>
      </c>
      <c r="AH25" s="58" t="str">
        <f>IF(AND(Input!$C$127=TRUE,AH2&lt;&gt;"NJ",AH2&lt;&gt;"TX"),"Stacked","Nonstacked")</f>
        <v>Nonstacked</v>
      </c>
      <c r="AI25" s="58" t="str">
        <f>IF(AND(Input!$C$127=TRUE,AI2&lt;&gt;"NJ",AI2&lt;&gt;"TX"),"Stacked","Nonstacked")</f>
        <v>Nonstacked</v>
      </c>
      <c r="AJ25" s="58" t="str">
        <f>IF(AND(Input!$C$127=TRUE,AJ2&lt;&gt;"NJ",AJ2&lt;&gt;"TX"),"Stacked","Nonstacked")</f>
        <v>Nonstacked</v>
      </c>
      <c r="AK25" s="58" t="str">
        <f>IF(AND(Input!$C$127=TRUE,AK2&lt;&gt;"NJ",AK2&lt;&gt;"TX"),"Stacked","Nonstacked")</f>
        <v>Nonstacked</v>
      </c>
      <c r="AL25" s="58" t="str">
        <f>IF(AND(Input!$C$127=TRUE,AL2&lt;&gt;"NJ",AL2&lt;&gt;"TX"),"Stacked","Nonstacked")</f>
        <v>Nonstacked</v>
      </c>
      <c r="AM25" s="58" t="str">
        <f>IF(AND(Input!$C$127=TRUE,AM2&lt;&gt;"NJ",AM2&lt;&gt;"TX"),"Stacked","Nonstacked")</f>
        <v>Nonstacked</v>
      </c>
      <c r="AN25" s="58" t="str">
        <f>IF(AND(Input!$C$127=TRUE,AN2&lt;&gt;"NJ",AN2&lt;&gt;"TX"),"Stacked","Nonstacked")</f>
        <v>Nonstacked</v>
      </c>
      <c r="AO25" s="58" t="str">
        <f>IF(AND(Input!$C$127=TRUE,AO2&lt;&gt;"NJ",AO2&lt;&gt;"TX"),"Stacked","Nonstacked")</f>
        <v>Nonstacked</v>
      </c>
      <c r="AP25" s="58" t="str">
        <f>IF(AND(Input!$C$127=TRUE,AP2&lt;&gt;"NJ",AP2&lt;&gt;"TX"),"Stacked","Nonstacked")</f>
        <v>Nonstacked</v>
      </c>
      <c r="AQ25" s="58" t="str">
        <f>IF(AND(Input!$C$127=TRUE,AQ2&lt;&gt;"NJ",AQ2&lt;&gt;"TX"),"Stacked","Nonstacked")</f>
        <v>Nonstacked</v>
      </c>
      <c r="AR25" s="58" t="str">
        <f>IF(AND(Input!$C$127=TRUE,AR2&lt;&gt;"NJ",AR2&lt;&gt;"TX"),"Stacked","Nonstacked")</f>
        <v>Nonstacked</v>
      </c>
      <c r="AS25" s="58" t="str">
        <f>IF(AND(Input!$C$127=TRUE,AS2&lt;&gt;"NJ",AS2&lt;&gt;"TX"),"Stacked","Nonstacked")</f>
        <v>Nonstacked</v>
      </c>
      <c r="AT25" s="58" t="str">
        <f>IF(AND(Input!$C$127=TRUE,AT2&lt;&gt;"NJ",AT2&lt;&gt;"TX"),"Stacked","Nonstacked")</f>
        <v>Nonstacked</v>
      </c>
      <c r="AU25" s="58" t="str">
        <f>IF(AND(Input!$C$127=TRUE,AU2&lt;&gt;"NJ",AU2&lt;&gt;"TX"),"Stacked","Nonstacked")</f>
        <v>Nonstacked</v>
      </c>
      <c r="AV25" s="58" t="str">
        <f>IF(AND(Input!$C$127=TRUE,AV2&lt;&gt;"NJ",AV2&lt;&gt;"TX"),"Stacked","Nonstacked")</f>
        <v>Nonstacked</v>
      </c>
      <c r="AW25" s="58" t="str">
        <f>IF(AND(Input!$C$127=TRUE,AW2&lt;&gt;"NJ",AW2&lt;&gt;"TX"),"Stacked","Nonstacked")</f>
        <v>Nonstacked</v>
      </c>
      <c r="AX25" s="58" t="str">
        <f>IF(AND(Input!$C$127=TRUE,AX2&lt;&gt;"NJ",AX2&lt;&gt;"TX"),"Stacked","Nonstacked")</f>
        <v>Nonstacked</v>
      </c>
      <c r="AY25" s="58" t="str">
        <f>IF(AND(Input!$C$127=TRUE,AY2&lt;&gt;"NJ",AY2&lt;&gt;"TX"),"Stacked","Nonstacked")</f>
        <v>Nonstacked</v>
      </c>
      <c r="AZ25" s="58" t="str">
        <f>IF(AND(Input!$C$127=TRUE,AZ2&lt;&gt;"NJ",AZ2&lt;&gt;"TX"),"Stacked","Nonstacked")</f>
        <v>Nonstacked</v>
      </c>
      <c r="BA25" s="58" t="str">
        <f>IF(AND(Input!$C$127=TRUE,BA2&lt;&gt;"NJ",BA2&lt;&gt;"TX"),"Stacked","Nonstacked")</f>
        <v>Nonstacked</v>
      </c>
      <c r="BB25" s="58" t="str">
        <f>IF(AND(Input!$C$127=TRUE,BB2&lt;&gt;"NJ",BB2&lt;&gt;"TX"),"Stacked","Nonstacked")</f>
        <v>Nonstacked</v>
      </c>
      <c r="BC25" s="58" t="str">
        <f>IF(AND(Input!$C$127=TRUE,BC2&lt;&gt;"NJ",BC2&lt;&gt;"TX"),"Stacked","Nonstacked")</f>
        <v>Nonstacked</v>
      </c>
      <c r="BD25" s="58" t="str">
        <f>IF(AND(Input!$C$127=TRUE,BD2&lt;&gt;"NJ",BD2&lt;&gt;"TX"),"Stacked","Nonstacked")</f>
        <v>Nonstacked</v>
      </c>
      <c r="BE25" s="58" t="str">
        <f>IF(AND(Input!$C$127=TRUE,BE2&lt;&gt;"NJ",BE2&lt;&gt;"TX"),"Stacked","Nonstacked")</f>
        <v>Nonstacked</v>
      </c>
      <c r="BF25" s="58" t="str">
        <f>IF(AND(Input!$C$127=TRUE,BF2&lt;&gt;"NJ",BF2&lt;&gt;"TX"),"Stacked","Nonstacked")</f>
        <v>Nonstacked</v>
      </c>
      <c r="BG25" s="58" t="str">
        <f>IF(AND(Input!$C$127=TRUE,BG2&lt;&gt;"NJ",BG2&lt;&gt;"TX"),"Stacked","Nonstacked")</f>
        <v>Nonstacked</v>
      </c>
      <c r="BH25" s="58" t="str">
        <f>IF(AND(Input!$C$127=TRUE,BH2&lt;&gt;"NJ",BH2&lt;&gt;"TX"),"Stacked","Nonstacked")</f>
        <v>Nonstacked</v>
      </c>
      <c r="BI25" s="58" t="str">
        <f>IF(AND(Input!$C$127=TRUE,BI2&lt;&gt;"NJ",BI2&lt;&gt;"TX"),"Stacked","Nonstacked")</f>
        <v>Nonstacked</v>
      </c>
      <c r="BJ25" s="58" t="str">
        <f>IF(AND(Input!$C$127=TRUE,BJ2&lt;&gt;"NJ",BJ2&lt;&gt;"TX"),"Stacked","Nonstacked")</f>
        <v>Nonstacked</v>
      </c>
      <c r="BK25" s="58" t="str">
        <f>IF(AND(Input!$C$127=TRUE,BK2&lt;&gt;"NJ",BK2&lt;&gt;"TX"),"Stacked","Nonstacked")</f>
        <v>Nonstacked</v>
      </c>
      <c r="BL25" s="58" t="str">
        <f>IF(AND(Input!$C$127=TRUE,BL2&lt;&gt;"NJ",BL2&lt;&gt;"TX"),"Stacked","Nonstacked")</f>
        <v>Nonstacked</v>
      </c>
      <c r="BM25" s="58" t="str">
        <f>IF(AND(Input!$C$127=TRUE,BM2&lt;&gt;"NJ",BM2&lt;&gt;"TX"),"Stacked","Nonstacked")</f>
        <v>Nonstacked</v>
      </c>
      <c r="BN25" s="58" t="str">
        <f>IF(AND(Input!$C$127=TRUE,BN2&lt;&gt;"NJ",BN2&lt;&gt;"TX"),"Stacked","Nonstacked")</f>
        <v>Nonstacked</v>
      </c>
      <c r="BO25" s="58" t="str">
        <f>IF(AND(Input!$C$127=TRUE,BO2&lt;&gt;"NJ",BO2&lt;&gt;"TX"),"Stacked","Nonstacked")</f>
        <v>Nonstacked</v>
      </c>
      <c r="BP25" s="58" t="str">
        <f>IF(AND(Input!$C$127=TRUE,BP2&lt;&gt;"NJ",BP2&lt;&gt;"TX"),"Stacked","Nonstacked")</f>
        <v>Nonstacked</v>
      </c>
      <c r="BQ25" s="58" t="str">
        <f>IF(AND(Input!$C$127=TRUE,BQ2&lt;&gt;"NJ",BQ2&lt;&gt;"TX"),"Stacked","Nonstacked")</f>
        <v>Nonstacked</v>
      </c>
      <c r="BR25" s="58" t="str">
        <f>IF(AND(Input!$C$127=TRUE,BR2&lt;&gt;"NJ",BR2&lt;&gt;"TX"),"Stacked","Nonstacked")</f>
        <v>Nonstacked</v>
      </c>
      <c r="BS25" s="58" t="str">
        <f>IF(AND(Input!$C$127=TRUE,BS2&lt;&gt;"NJ",BS2&lt;&gt;"TX"),"Stacked","Nonstacked")</f>
        <v>Nonstacked</v>
      </c>
      <c r="BT25" s="58" t="str">
        <f>IF(AND(Input!$C$127=TRUE,BT2&lt;&gt;"NJ",BT2&lt;&gt;"TX"),"Stacked","Nonstacked")</f>
        <v>Nonstacked</v>
      </c>
      <c r="BU25" s="58" t="str">
        <f>IF(AND(Input!$C$127=TRUE,BU2&lt;&gt;"NJ",BU2&lt;&gt;"TX"),"Stacked","Nonstacked")</f>
        <v>Nonstacked</v>
      </c>
      <c r="BV25" s="58" t="str">
        <f>IF(AND(Input!$C$127=TRUE,BV2&lt;&gt;"NJ",BV2&lt;&gt;"TX"),"Stacked","Nonstacked")</f>
        <v>Nonstacked</v>
      </c>
      <c r="BW25" s="58" t="str">
        <f>IF(AND(Input!$C$127=TRUE,BW2&lt;&gt;"NJ",BW2&lt;&gt;"TX"),"Stacked","Nonstacked")</f>
        <v>Nonstacked</v>
      </c>
      <c r="BX25" s="58" t="str">
        <f>IF(AND(Input!$C$127=TRUE,BX2&lt;&gt;"NJ",BX2&lt;&gt;"TX"),"Stacked","Nonstacked")</f>
        <v>Nonstacked</v>
      </c>
      <c r="BY25" s="58" t="str">
        <f>IF(AND(Input!$C$127=TRUE,BY2&lt;&gt;"NJ",BY2&lt;&gt;"TX"),"Stacked","Nonstacked")</f>
        <v>Nonstacked</v>
      </c>
      <c r="BZ25" s="58" t="str">
        <f>IF(AND(Input!$C$127=TRUE,BZ2&lt;&gt;"NJ",BZ2&lt;&gt;"TX"),"Stacked","Nonstacked")</f>
        <v>Nonstacked</v>
      </c>
      <c r="CA25" s="58" t="str">
        <f>IF(AND(Input!$C$127=TRUE,CA2&lt;&gt;"NJ",CA2&lt;&gt;"TX"),"Stacked","Nonstacked")</f>
        <v>Nonstacked</v>
      </c>
      <c r="CB25" s="58" t="str">
        <f>IF(AND(Input!$C$127=TRUE,CB2&lt;&gt;"NJ",CB2&lt;&gt;"TX"),"Stacked","Nonstacked")</f>
        <v>Nonstacked</v>
      </c>
      <c r="CC25" s="58" t="str">
        <f>IF(AND(Input!$C$127=TRUE,CC2&lt;&gt;"NJ",CC2&lt;&gt;"TX"),"Stacked","Nonstacked")</f>
        <v>Nonstacked</v>
      </c>
      <c r="CD25" s="58" t="str">
        <f>IF(AND(Input!$C$127=TRUE,CD2&lt;&gt;"NJ",CD2&lt;&gt;"TX"),"Stacked","Nonstacked")</f>
        <v>Nonstacked</v>
      </c>
      <c r="CE25" s="58" t="str">
        <f>IF(AND(Input!$C$127=TRUE,CE2&lt;&gt;"NJ",CE2&lt;&gt;"TX"),"Stacked","Nonstacked")</f>
        <v>Nonstacked</v>
      </c>
      <c r="CF25" s="58" t="str">
        <f>IF(AND(Input!$C$127=TRUE,CF2&lt;&gt;"NJ",CF2&lt;&gt;"TX"),"Stacked","Nonstacked")</f>
        <v>Nonstacked</v>
      </c>
      <c r="CG25" s="58" t="str">
        <f>IF(AND(Input!$C$127=TRUE,CG2&lt;&gt;"NJ",CG2&lt;&gt;"TX"),"Stacked","Nonstacked")</f>
        <v>Nonstacked</v>
      </c>
      <c r="CH25" s="58" t="str">
        <f>IF(AND(Input!$C$127=TRUE,CH2&lt;&gt;"NJ",CH2&lt;&gt;"TX"),"Stacked","Nonstacked")</f>
        <v>Nonstacked</v>
      </c>
      <c r="CI25" s="58" t="str">
        <f>IF(AND(Input!$C$127=TRUE,CI2&lt;&gt;"NJ",CI2&lt;&gt;"TX"),"Stacked","Nonstacked")</f>
        <v>Nonstacked</v>
      </c>
      <c r="CJ25" s="58" t="str">
        <f>IF(AND(Input!$C$127=TRUE,CJ2&lt;&gt;"NJ",CJ2&lt;&gt;"TX"),"Stacked","Nonstacked")</f>
        <v>Nonstacked</v>
      </c>
      <c r="CK25" s="58" t="str">
        <f>IF(AND(Input!$C$127=TRUE,CK2&lt;&gt;"NJ",CK2&lt;&gt;"TX"),"Stacked","Nonstacked")</f>
        <v>Nonstacked</v>
      </c>
      <c r="CL25" s="58" t="str">
        <f>IF(AND(Input!$C$127=TRUE,CL2&lt;&gt;"NJ",CL2&lt;&gt;"TX"),"Stacked","Nonstacked")</f>
        <v>Nonstacked</v>
      </c>
      <c r="CM25" s="58" t="str">
        <f>IF(AND(Input!$C$127=TRUE,CM2&lt;&gt;"NJ",CM2&lt;&gt;"TX"),"Stacked","Nonstacked")</f>
        <v>Nonstacked</v>
      </c>
      <c r="CN25" s="58" t="str">
        <f>IF(AND(Input!$C$127=TRUE,CN2&lt;&gt;"NJ",CN2&lt;&gt;"TX"),"Stacked","Nonstacked")</f>
        <v>Nonstacked</v>
      </c>
      <c r="CO25" s="58" t="str">
        <f>IF(AND(Input!$C$127=TRUE,CO2&lt;&gt;"NJ",CO2&lt;&gt;"TX"),"Stacked","Nonstacked")</f>
        <v>Nonstacked</v>
      </c>
      <c r="CP25" s="58" t="str">
        <f>IF(AND(Input!$C$127=TRUE,CP2&lt;&gt;"NJ",CP2&lt;&gt;"TX"),"Stacked","Nonstacked")</f>
        <v>Nonstacked</v>
      </c>
      <c r="CQ25" s="58" t="str">
        <f>IF(AND(Input!$C$127=TRUE,CQ2&lt;&gt;"NJ",CQ2&lt;&gt;"TX"),"Stacked","Nonstacked")</f>
        <v>Nonstacked</v>
      </c>
      <c r="CR25" s="58" t="str">
        <f>IF(AND(Input!$C$127=TRUE,CR2&lt;&gt;"NJ",CR2&lt;&gt;"TX"),"Stacked","Nonstacked")</f>
        <v>Nonstacked</v>
      </c>
      <c r="CS25" s="58" t="str">
        <f>IF(AND(Input!$C$127=TRUE,CS2&lt;&gt;"NJ",CS2&lt;&gt;"TX"),"Stacked","Nonstacked")</f>
        <v>Nonstacked</v>
      </c>
      <c r="CT25" s="58" t="str">
        <f>IF(AND(Input!$C$127=TRUE,CT2&lt;&gt;"NJ",CT2&lt;&gt;"TX"),"Stacked","Nonstacked")</f>
        <v>Nonstacked</v>
      </c>
      <c r="CU25" s="58" t="str">
        <f>IF(AND(Input!$C$127=TRUE,CU2&lt;&gt;"NJ",CU2&lt;&gt;"TX"),"Stacked","Nonstacked")</f>
        <v>Nonstacked</v>
      </c>
      <c r="CV25" s="58" t="str">
        <f>IF(AND(Input!$C$127=TRUE,CV2&lt;&gt;"NJ",CV2&lt;&gt;"TX"),"Stacked","Nonstacked")</f>
        <v>Nonstacked</v>
      </c>
      <c r="CW25" s="58" t="str">
        <f>IF(AND(Input!$C$127=TRUE,CW2&lt;&gt;"NJ",CW2&lt;&gt;"TX"),"Stacked","Nonstacked")</f>
        <v>Nonstacked</v>
      </c>
      <c r="CX25" s="58" t="str">
        <f>IF(AND(Input!$C$127=TRUE,CX2&lt;&gt;"NJ",CX2&lt;&gt;"TX"),"Stacked","Nonstacked")</f>
        <v>Nonstacked</v>
      </c>
      <c r="CY25" s="58" t="str">
        <f>IF(AND(Input!$C$127=TRUE,CY2&lt;&gt;"NJ",CY2&lt;&gt;"TX"),"Stacked","Nonstacked")</f>
        <v>Nonstacked</v>
      </c>
      <c r="CZ25" s="58" t="str">
        <f>IF(AND(Input!$C$127=TRUE,CZ2&lt;&gt;"NJ",CZ2&lt;&gt;"TX"),"Stacked","Nonstacked")</f>
        <v>Nonstacked</v>
      </c>
      <c r="DA25" s="58" t="str">
        <f>IF(AND(Input!$C$127=TRUE,DA2&lt;&gt;"NJ",DA2&lt;&gt;"TX"),"Stacked","Nonstacked")</f>
        <v>Nonstacked</v>
      </c>
      <c r="DB25" s="58" t="str">
        <f>IF(AND(Input!$C$127=TRUE,DB2&lt;&gt;"NJ",DB2&lt;&gt;"TX"),"Stacked","Nonstacked")</f>
        <v>Nonstacked</v>
      </c>
      <c r="DC25" s="58" t="str">
        <f>IF(AND(Input!$C$127=TRUE,DC2&lt;&gt;"NJ",DC2&lt;&gt;"TX"),"Stacked","Nonstacked")</f>
        <v>Nonstacked</v>
      </c>
      <c r="DD25" s="58" t="str">
        <f>IF(AND(Input!$C$127=TRUE,DD2&lt;&gt;"NJ",DD2&lt;&gt;"TX"),"Stacked","Nonstacked")</f>
        <v>Nonstacked</v>
      </c>
      <c r="DE25" s="58" t="str">
        <f>IF(AND(Input!$C$127=TRUE,DE2&lt;&gt;"NJ",DE2&lt;&gt;"TX"),"Stacked","Nonstacked")</f>
        <v>Nonstacked</v>
      </c>
      <c r="DF25" s="58" t="str">
        <f>IF(AND(Input!$C$127=TRUE,DF2&lt;&gt;"NJ",DF2&lt;&gt;"TX"),"Stacked","Nonstacked")</f>
        <v>Nonstacked</v>
      </c>
      <c r="DG25" s="58" t="str">
        <f>IF(AND(Input!$C$127=TRUE,DG2&lt;&gt;"NJ",DG2&lt;&gt;"TX"),"Stacked","Nonstacked")</f>
        <v>Nonstacked</v>
      </c>
      <c r="DH25" s="58" t="str">
        <f>IF(AND(Input!$C$127=TRUE,DH2&lt;&gt;"NJ",DH2&lt;&gt;"TX"),"Stacked","Nonstacked")</f>
        <v>Nonstacked</v>
      </c>
      <c r="DI25" s="58" t="str">
        <f>IF(AND(Input!$C$127=TRUE,DI2&lt;&gt;"NJ",DI2&lt;&gt;"TX"),"Stacked","Nonstacked")</f>
        <v>Nonstacked</v>
      </c>
      <c r="DJ25" s="58" t="str">
        <f>IF(AND(Input!$C$127=TRUE,DJ2&lt;&gt;"NJ",DJ2&lt;&gt;"TX"),"Stacked","Nonstacked")</f>
        <v>Nonstacked</v>
      </c>
      <c r="DK25" s="58" t="str">
        <f>IF(AND(Input!$C$127=TRUE,DK2&lt;&gt;"NJ",DK2&lt;&gt;"TX"),"Stacked","Nonstacked")</f>
        <v>Nonstacked</v>
      </c>
      <c r="DL25" s="58" t="str">
        <f>IF(AND(Input!$C$127=TRUE,DL2&lt;&gt;"NJ",DL2&lt;&gt;"TX"),"Stacked","Nonstacked")</f>
        <v>Nonstacked</v>
      </c>
      <c r="DM25" s="58" t="str">
        <f>IF(AND(Input!$C$127=TRUE,DM2&lt;&gt;"NJ",DM2&lt;&gt;"TX"),"Stacked","Nonstacked")</f>
        <v>Nonstacked</v>
      </c>
      <c r="DN25" s="58" t="str">
        <f>IF(AND(Input!$C$127=TRUE,DN2&lt;&gt;"NJ",DN2&lt;&gt;"TX"),"Stacked","Nonstacked")</f>
        <v>Nonstacked</v>
      </c>
      <c r="DO25" s="58" t="str">
        <f>IF(AND(Input!$C$127=TRUE,DO2&lt;&gt;"NJ",DO2&lt;&gt;"TX"),"Stacked","Nonstacked")</f>
        <v>Nonstacked</v>
      </c>
      <c r="DP25" s="58" t="str">
        <f>IF(AND(Input!$C$127=TRUE,DP2&lt;&gt;"NJ",DP2&lt;&gt;"TX"),"Stacked","Nonstacked")</f>
        <v>Nonstacked</v>
      </c>
      <c r="DQ25" s="58" t="str">
        <f>IF(AND(Input!$C$127=TRUE,DQ2&lt;&gt;"NJ",DQ2&lt;&gt;"TX"),"Stacked","Nonstacked")</f>
        <v>Nonstacked</v>
      </c>
      <c r="DR25" s="58" t="str">
        <f>IF(AND(Input!$C$127=TRUE,DR2&lt;&gt;"NJ",DR2&lt;&gt;"TX"),"Stacked","Nonstacked")</f>
        <v>Nonstacked</v>
      </c>
      <c r="DS25" s="58" t="str">
        <f>IF(AND(Input!$C$127=TRUE,DS2&lt;&gt;"NJ",DS2&lt;&gt;"TX"),"Stacked","Nonstacked")</f>
        <v>Nonstacked</v>
      </c>
      <c r="DT25" s="58" t="str">
        <f>IF(AND(Input!$C$127=TRUE,DT2&lt;&gt;"NJ",DT2&lt;&gt;"TX"),"Stacked","Nonstacked")</f>
        <v>Nonstacked</v>
      </c>
      <c r="DU25" s="58" t="str">
        <f>IF(AND(Input!$C$127=TRUE,DU2&lt;&gt;"NJ",DU2&lt;&gt;"TX"),"Stacked","Nonstacked")</f>
        <v>Nonstacked</v>
      </c>
      <c r="DV25" s="58" t="str">
        <f>IF(AND(Input!$C$127=TRUE,DV2&lt;&gt;"NJ",DV2&lt;&gt;"TX"),"Stacked","Nonstacked")</f>
        <v>Nonstacked</v>
      </c>
      <c r="DW25" s="58" t="str">
        <f>IF(AND(Input!$C$127=TRUE,DW2&lt;&gt;"NJ",DW2&lt;&gt;"TX"),"Stacked","Nonstacked")</f>
        <v>Nonstacked</v>
      </c>
      <c r="DX25" s="58" t="str">
        <f>IF(AND(Input!$C$127=TRUE,DX2&lt;&gt;"NJ",DX2&lt;&gt;"TX"),"Stacked","Nonstacked")</f>
        <v>Nonstacked</v>
      </c>
      <c r="DY25" s="58" t="str">
        <f>IF(AND(Input!$C$127=TRUE,DY2&lt;&gt;"NJ",DY2&lt;&gt;"TX"),"Stacked","Nonstacked")</f>
        <v>Nonstacked</v>
      </c>
      <c r="DZ25" s="58" t="str">
        <f>IF(AND(Input!$C$127=TRUE,DZ2&lt;&gt;"NJ",DZ2&lt;&gt;"TX"),"Stacked","Nonstacked")</f>
        <v>Nonstacked</v>
      </c>
      <c r="EA25" s="58" t="str">
        <f>IF(AND(Input!$C$127=TRUE,EA2&lt;&gt;"NJ",EA2&lt;&gt;"TX"),"Stacked","Nonstacked")</f>
        <v>Nonstacked</v>
      </c>
      <c r="EB25" s="58" t="str">
        <f>IF(AND(Input!$C$127=TRUE,EB2&lt;&gt;"NJ",EB2&lt;&gt;"TX"),"Stacked","Nonstacked")</f>
        <v>Nonstacked</v>
      </c>
      <c r="EC25" s="58" t="str">
        <f>IF(AND(Input!$C$127=TRUE,EC2&lt;&gt;"NJ",EC2&lt;&gt;"TX"),"Stacked","Nonstacked")</f>
        <v>Nonstacked</v>
      </c>
      <c r="ED25" s="58" t="str">
        <f>IF(AND(Input!$C$127=TRUE,ED2&lt;&gt;"NJ",ED2&lt;&gt;"TX"),"Stacked","Nonstacked")</f>
        <v>Nonstacked</v>
      </c>
      <c r="EE25" s="58" t="str">
        <f>IF(AND(Input!$C$127=TRUE,EE2&lt;&gt;"NJ",EE2&lt;&gt;"TX"),"Stacked","Nonstacked")</f>
        <v>Nonstacked</v>
      </c>
      <c r="EF25" s="58" t="str">
        <f>IF(AND(Input!$C$127=TRUE,EF2&lt;&gt;"NJ",EF2&lt;&gt;"TX"),"Stacked","Nonstacked")</f>
        <v>Nonstacked</v>
      </c>
      <c r="EG25" s="58" t="str">
        <f>IF(AND(Input!$C$127=TRUE,EG2&lt;&gt;"NJ",EG2&lt;&gt;"TX"),"Stacked","Nonstacked")</f>
        <v>Nonstacked</v>
      </c>
      <c r="EH25" s="58" t="str">
        <f>IF(AND(Input!$C$127=TRUE,EH2&lt;&gt;"NJ",EH2&lt;&gt;"TX"),"Stacked","Nonstacked")</f>
        <v>Nonstacked</v>
      </c>
      <c r="EI25" s="58" t="str">
        <f>IF(AND(Input!$C$127=TRUE,EI2&lt;&gt;"NJ",EI2&lt;&gt;"TX"),"Stacked","Nonstacked")</f>
        <v>Nonstacked</v>
      </c>
      <c r="EJ25" s="58" t="str">
        <f>IF(AND(Input!$C$127=TRUE,EJ2&lt;&gt;"NJ",EJ2&lt;&gt;"TX"),"Stacked","Nonstacked")</f>
        <v>Nonstacked</v>
      </c>
      <c r="EK25" s="58" t="str">
        <f>IF(AND(Input!$C$127=TRUE,EK2&lt;&gt;"NJ",EK2&lt;&gt;"TX"),"Stacked","Nonstacked")</f>
        <v>Nonstacked</v>
      </c>
      <c r="EL25" s="58" t="str">
        <f>IF(AND(Input!$C$127=TRUE,EL2&lt;&gt;"NJ",EL2&lt;&gt;"TX"),"Stacked","Nonstacked")</f>
        <v>Nonstacked</v>
      </c>
      <c r="EM25" s="58" t="str">
        <f>IF(AND(Input!$C$127=TRUE,EM2&lt;&gt;"NJ",EM2&lt;&gt;"TX"),"Stacked","Nonstacked")</f>
        <v>Nonstacked</v>
      </c>
      <c r="EN25" s="58" t="str">
        <f>IF(AND(Input!$C$127=TRUE,EN2&lt;&gt;"NJ",EN2&lt;&gt;"TX"),"Stacked","Nonstacked")</f>
        <v>Nonstacked</v>
      </c>
      <c r="EO25" s="58" t="str">
        <f>IF(AND(Input!$C$127=TRUE,EO2&lt;&gt;"NJ",EO2&lt;&gt;"TX"),"Stacked","Nonstacked")</f>
        <v>Nonstacked</v>
      </c>
      <c r="EP25" s="58" t="str">
        <f>IF(AND(Input!$C$127=TRUE,EP2&lt;&gt;"NJ",EP2&lt;&gt;"TX"),"Stacked","Nonstacked")</f>
        <v>Nonstacked</v>
      </c>
      <c r="EQ25" s="58" t="str">
        <f>IF(AND(Input!$C$127=TRUE,EQ2&lt;&gt;"NJ",EQ2&lt;&gt;"TX"),"Stacked","Nonstacked")</f>
        <v>Nonstacked</v>
      </c>
      <c r="ER25" s="58" t="str">
        <f>IF(AND(Input!$C$127=TRUE,ER2&lt;&gt;"NJ",ER2&lt;&gt;"TX"),"Stacked","Nonstacked")</f>
        <v>Nonstacked</v>
      </c>
      <c r="ES25" s="58" t="str">
        <f>IF(AND(Input!$C$127=TRUE,ES2&lt;&gt;"NJ",ES2&lt;&gt;"TX"),"Stacked","Nonstacked")</f>
        <v>Nonstacked</v>
      </c>
      <c r="ET25" s="58" t="str">
        <f>IF(AND(Input!$C$127=TRUE,ET2&lt;&gt;"NJ",ET2&lt;&gt;"TX"),"Stacked","Nonstacked")</f>
        <v>Nonstacked</v>
      </c>
      <c r="EU25" s="58" t="str">
        <f>IF(AND(Input!$C$127=TRUE,EU2&lt;&gt;"NJ",EU2&lt;&gt;"TX"),"Stacked","Nonstacked")</f>
        <v>Nonstacked</v>
      </c>
      <c r="EV25" s="58" t="str">
        <f>IF(AND(Input!$C$127=TRUE,EV2&lt;&gt;"NJ",EV2&lt;&gt;"TX"),"Stacked","Nonstacked")</f>
        <v>Nonstacked</v>
      </c>
      <c r="EW25" s="58" t="str">
        <f>IF(AND(Input!$C$127=TRUE,EW2&lt;&gt;"NJ",EW2&lt;&gt;"TX"),"Stacked","Nonstacked")</f>
        <v>Nonstacked</v>
      </c>
      <c r="EX25" s="58" t="str">
        <f>IF(AND(Input!$C$127=TRUE,EX2&lt;&gt;"NJ",EX2&lt;&gt;"TX"),"Stacked","Nonstacked")</f>
        <v>Nonstacked</v>
      </c>
      <c r="EY25" s="58" t="str">
        <f>IF(AND(Input!$C$127=TRUE,EY2&lt;&gt;"NJ",EY2&lt;&gt;"TX"),"Stacked","Nonstacked")</f>
        <v>Nonstacked</v>
      </c>
      <c r="EZ25" s="58" t="str">
        <f>IF(AND(Input!$C$127=TRUE,EZ2&lt;&gt;"NJ",EZ2&lt;&gt;"TX"),"Stacked","Nonstacked")</f>
        <v>Nonstacked</v>
      </c>
      <c r="FA25" s="58" t="str">
        <f>IF(AND(Input!$C$127=TRUE,FA2&lt;&gt;"NJ",FA2&lt;&gt;"TX"),"Stacked","Nonstacked")</f>
        <v>Nonstacked</v>
      </c>
      <c r="FB25" s="58" t="str">
        <f>IF(AND(Input!$C$127=TRUE,FB2&lt;&gt;"NJ",FB2&lt;&gt;"TX"),"Stacked","Nonstacked")</f>
        <v>Nonstacked</v>
      </c>
      <c r="FC25" s="58" t="str">
        <f>IF(AND(Input!$C$127=TRUE,FC2&lt;&gt;"NJ",FC2&lt;&gt;"TX"),"Stacked","Nonstacked")</f>
        <v>Nonstacked</v>
      </c>
      <c r="FD25" s="58" t="str">
        <f>IF(AND(Input!$C$127=TRUE,FD2&lt;&gt;"NJ",FD2&lt;&gt;"TX"),"Stacked","Nonstacked")</f>
        <v>Nonstacked</v>
      </c>
      <c r="FE25" s="58" t="str">
        <f>IF(AND(Input!$C$127=TRUE,FE2&lt;&gt;"NJ",FE2&lt;&gt;"TX"),"Stacked","Nonstacked")</f>
        <v>Nonstacked</v>
      </c>
      <c r="FF25" s="58" t="str">
        <f>IF(AND(Input!$C$127=TRUE,FF2&lt;&gt;"NJ",FF2&lt;&gt;"TX"),"Stacked","Nonstacked")</f>
        <v>Nonstacked</v>
      </c>
      <c r="FG25" s="58" t="str">
        <f>IF(AND(Input!$C$127=TRUE,FG2&lt;&gt;"NJ",FG2&lt;&gt;"TX"),"Stacked","Nonstacked")</f>
        <v>Nonstacked</v>
      </c>
      <c r="FH25" s="58" t="str">
        <f>IF(AND(Input!$C$127=TRUE,FH2&lt;&gt;"NJ",FH2&lt;&gt;"TX"),"Stacked","Nonstacked")</f>
        <v>Nonstacked</v>
      </c>
      <c r="FI25" s="58" t="str">
        <f>IF(AND(Input!$C$127=TRUE,FI2&lt;&gt;"NJ",FI2&lt;&gt;"TX"),"Stacked","Nonstacked")</f>
        <v>Nonstacked</v>
      </c>
      <c r="FJ25" s="58" t="str">
        <f>IF(AND(Input!$C$127=TRUE,FJ2&lt;&gt;"NJ",FJ2&lt;&gt;"TX"),"Stacked","Nonstacked")</f>
        <v>Nonstacked</v>
      </c>
      <c r="FK25" s="58" t="str">
        <f>IF(AND(Input!$C$127=TRUE,FK2&lt;&gt;"NJ",FK2&lt;&gt;"TX"),"Stacked","Nonstacked")</f>
        <v>Nonstacked</v>
      </c>
      <c r="FL25" s="58" t="str">
        <f>IF(AND(Input!$C$127=TRUE,FL2&lt;&gt;"NJ",FL2&lt;&gt;"TX"),"Stacked","Nonstacked")</f>
        <v>Nonstacked</v>
      </c>
      <c r="FM25" s="58" t="str">
        <f>IF(AND(Input!$C$127=TRUE,FM2&lt;&gt;"NJ",FM2&lt;&gt;"TX"),"Stacked","Nonstacked")</f>
        <v>Nonstacked</v>
      </c>
      <c r="FN25" s="58" t="str">
        <f>IF(AND(Input!$C$127=TRUE,FN2&lt;&gt;"NJ",FN2&lt;&gt;"TX"),"Stacked","Nonstacked")</f>
        <v>Nonstacked</v>
      </c>
      <c r="FO25" s="58" t="str">
        <f>IF(AND(Input!$C$127=TRUE,FO2&lt;&gt;"NJ",FO2&lt;&gt;"TX"),"Stacked","Nonstacked")</f>
        <v>Nonstacked</v>
      </c>
      <c r="FP25" s="58" t="str">
        <f>IF(AND(Input!$C$127=TRUE,FP2&lt;&gt;"NJ",FP2&lt;&gt;"TX"),"Stacked","Nonstacked")</f>
        <v>Nonstacked</v>
      </c>
      <c r="FQ25" s="58" t="str">
        <f>IF(AND(Input!$C$127=TRUE,FQ2&lt;&gt;"NJ",FQ2&lt;&gt;"TX"),"Stacked","Nonstacked")</f>
        <v>Nonstacked</v>
      </c>
      <c r="FR25" s="58" t="str">
        <f>IF(AND(Input!$C$127=TRUE,FR2&lt;&gt;"NJ",FR2&lt;&gt;"TX"),"Stacked","Nonstacked")</f>
        <v>Nonstacked</v>
      </c>
      <c r="FS25" s="58" t="str">
        <f>IF(AND(Input!$C$127=TRUE,FS2&lt;&gt;"NJ",FS2&lt;&gt;"TX"),"Stacked","Nonstacked")</f>
        <v>Nonstacked</v>
      </c>
      <c r="FT25" s="58" t="str">
        <f>IF(AND(Input!$C$127=TRUE,FT2&lt;&gt;"NJ",FT2&lt;&gt;"TX"),"Stacked","Nonstacked")</f>
        <v>Nonstacked</v>
      </c>
      <c r="FU25" s="58" t="str">
        <f>IF(AND(Input!$C$127=TRUE,FU2&lt;&gt;"NJ",FU2&lt;&gt;"TX"),"Stacked","Nonstacked")</f>
        <v>Nonstacked</v>
      </c>
      <c r="FV25" s="58" t="str">
        <f>IF(AND(Input!$C$127=TRUE,FV2&lt;&gt;"NJ",FV2&lt;&gt;"TX"),"Stacked","Nonstacked")</f>
        <v>Nonstacked</v>
      </c>
      <c r="FW25" s="58" t="str">
        <f>IF(AND(Input!$C$127=TRUE,FW2&lt;&gt;"NJ",FW2&lt;&gt;"TX"),"Stacked","Nonstacked")</f>
        <v>Nonstacked</v>
      </c>
      <c r="FX25" s="58" t="str">
        <f>IF(AND(Input!$C$127=TRUE,FX2&lt;&gt;"NJ",FX2&lt;&gt;"TX"),"Stacked","Nonstacked")</f>
        <v>Nonstacked</v>
      </c>
      <c r="FY25" s="58" t="str">
        <f>IF(AND(Input!$C$127=TRUE,FY2&lt;&gt;"NJ",FY2&lt;&gt;"TX"),"Stacked","Nonstacked")</f>
        <v>Nonstacked</v>
      </c>
      <c r="FZ25" s="58" t="str">
        <f>IF(AND(Input!$C$127=TRUE,FZ2&lt;&gt;"NJ",FZ2&lt;&gt;"TX"),"Stacked","Nonstacked")</f>
        <v>Nonstacked</v>
      </c>
      <c r="GA25" s="58" t="str">
        <f>IF(AND(Input!$C$127=TRUE,GA2&lt;&gt;"NJ",GA2&lt;&gt;"TX"),"Stacked","Nonstacked")</f>
        <v>Nonstacked</v>
      </c>
      <c r="GB25" s="58" t="str">
        <f>IF(AND(Input!$C$127=TRUE,GB2&lt;&gt;"NJ",GB2&lt;&gt;"TX"),"Stacked","Nonstacked")</f>
        <v>Nonstacked</v>
      </c>
      <c r="GC25" s="58" t="str">
        <f>IF(AND(Input!$C$127=TRUE,GC2&lt;&gt;"NJ",GC2&lt;&gt;"TX"),"Stacked","Nonstacked")</f>
        <v>Nonstacked</v>
      </c>
      <c r="GD25" s="58" t="str">
        <f>IF(AND(Input!$C$127=TRUE,GD2&lt;&gt;"NJ",GD2&lt;&gt;"TX"),"Stacked","Nonstacked")</f>
        <v>Nonstacked</v>
      </c>
      <c r="GE25" s="58" t="str">
        <f>IF(AND(Input!$C$127=TRUE,GE2&lt;&gt;"NJ",GE2&lt;&gt;"TX"),"Stacked","Nonstacked")</f>
        <v>Nonstacked</v>
      </c>
      <c r="GF25" s="58" t="str">
        <f>IF(AND(Input!$C$127=TRUE,GF2&lt;&gt;"NJ",GF2&lt;&gt;"TX"),"Stacked","Nonstacked")</f>
        <v>Nonstacked</v>
      </c>
      <c r="GG25" s="58" t="str">
        <f>IF(AND(Input!$C$127=TRUE,GG2&lt;&gt;"NJ",GG2&lt;&gt;"TX"),"Stacked","Nonstacked")</f>
        <v>Nonstacked</v>
      </c>
      <c r="GH25" s="58" t="str">
        <f>IF(AND(Input!$C$127=TRUE,GH2&lt;&gt;"NJ",GH2&lt;&gt;"TX"),"Stacked","Nonstacked")</f>
        <v>Nonstacked</v>
      </c>
      <c r="GI25" s="58" t="str">
        <f>IF(AND(Input!$C$127=TRUE,GI2&lt;&gt;"NJ",GI2&lt;&gt;"TX"),"Stacked","Nonstacked")</f>
        <v>Nonstacked</v>
      </c>
      <c r="GJ25" s="58" t="str">
        <f>IF(AND(Input!$C$127=TRUE,GJ2&lt;&gt;"NJ",GJ2&lt;&gt;"TX"),"Stacked","Nonstacked")</f>
        <v>Nonstacked</v>
      </c>
      <c r="GK25" s="58" t="str">
        <f>IF(AND(Input!$C$127=TRUE,GK2&lt;&gt;"NJ",GK2&lt;&gt;"TX"),"Stacked","Nonstacked")</f>
        <v>Nonstacked</v>
      </c>
      <c r="GL25" s="58" t="str">
        <f>IF(AND(Input!$C$127=TRUE,GL2&lt;&gt;"NJ",GL2&lt;&gt;"TX"),"Stacked","Nonstacked")</f>
        <v>Nonstacked</v>
      </c>
      <c r="GM25" s="58" t="str">
        <f>IF(AND(Input!$C$127=TRUE,GM2&lt;&gt;"NJ",GM2&lt;&gt;"TX"),"Stacked","Nonstacked")</f>
        <v>Nonstacked</v>
      </c>
      <c r="GN25" s="58" t="str">
        <f>IF(AND(Input!$C$127=TRUE,GN2&lt;&gt;"NJ",GN2&lt;&gt;"TX"),"Stacked","Nonstacked")</f>
        <v>Nonstacked</v>
      </c>
      <c r="GO25" s="58" t="str">
        <f>IF(AND(Input!$C$127=TRUE,GO2&lt;&gt;"NJ",GO2&lt;&gt;"TX"),"Stacked","Nonstacked")</f>
        <v>Nonstacked</v>
      </c>
      <c r="GP25" s="58" t="str">
        <f>IF(AND(Input!$C$127=TRUE,GP2&lt;&gt;"NJ",GP2&lt;&gt;"TX"),"Stacked","Nonstacked")</f>
        <v>Nonstacked</v>
      </c>
      <c r="GQ25" s="58" t="str">
        <f>IF(AND(Input!$C$127=TRUE,GQ2&lt;&gt;"NJ",GQ2&lt;&gt;"TX"),"Stacked","Nonstacked")</f>
        <v>Nonstacked</v>
      </c>
      <c r="GR25" s="58" t="str">
        <f>IF(AND(Input!$C$127=TRUE,GR2&lt;&gt;"NJ",GR2&lt;&gt;"TX"),"Stacked","Nonstacked")</f>
        <v>Nonstacked</v>
      </c>
      <c r="GS25" s="58" t="str">
        <f>IF(AND(Input!$C$127=TRUE,GS2&lt;&gt;"NJ",GS2&lt;&gt;"TX"),"Stacked","Nonstacked")</f>
        <v>Nonstacked</v>
      </c>
      <c r="GT25" s="58" t="str">
        <f>IF(AND(Input!$C$127=TRUE,GT2&lt;&gt;"NJ",GT2&lt;&gt;"TX"),"Stacked","Nonstacked")</f>
        <v>Nonstacked</v>
      </c>
    </row>
    <row r="27" spans="1:202" ht="33">
      <c r="A27" s="59" t="s">
        <v>8167</v>
      </c>
      <c r="B27" s="60">
        <v>100000000</v>
      </c>
      <c r="C27" s="60">
        <v>45000</v>
      </c>
      <c r="D27" s="60">
        <v>20000</v>
      </c>
      <c r="E27" s="61">
        <v>10000</v>
      </c>
      <c r="L27" s="62" t="s">
        <v>206</v>
      </c>
      <c r="M27" s="62" t="s">
        <v>8159</v>
      </c>
      <c r="O27" s="63" t="s">
        <v>890</v>
      </c>
      <c r="P27" s="63" t="s">
        <v>8168</v>
      </c>
    </row>
    <row r="28" spans="1:202" ht="33">
      <c r="A28" s="64" t="s">
        <v>903</v>
      </c>
      <c r="B28" s="65" t="s">
        <v>1053</v>
      </c>
      <c r="C28" s="66" t="s">
        <v>1005</v>
      </c>
      <c r="D28" s="66" t="s">
        <v>968</v>
      </c>
      <c r="E28" s="67" t="s">
        <v>906</v>
      </c>
      <c r="G28" s="68" t="s">
        <v>1102</v>
      </c>
      <c r="I28" s="69" t="s">
        <v>852</v>
      </c>
      <c r="J28" s="52" t="s">
        <v>920</v>
      </c>
      <c r="L28" s="70">
        <v>100000000</v>
      </c>
      <c r="M28" s="70">
        <v>65001</v>
      </c>
      <c r="O28" s="71" t="s">
        <v>906</v>
      </c>
      <c r="P28" s="71" t="s">
        <v>8162</v>
      </c>
    </row>
    <row r="29" spans="1:202" ht="37.5" customHeight="1">
      <c r="A29" s="64" t="s">
        <v>8169</v>
      </c>
      <c r="B29" s="65" t="s">
        <v>1059</v>
      </c>
      <c r="C29" s="66" t="s">
        <v>1040</v>
      </c>
      <c r="D29" s="72" t="s">
        <v>1040</v>
      </c>
      <c r="E29" s="73" t="s">
        <v>1040</v>
      </c>
      <c r="G29" s="74" t="s">
        <v>1054</v>
      </c>
      <c r="I29" s="75" t="s">
        <v>8170</v>
      </c>
      <c r="J29" s="55" t="str">
        <f>IF(Input!C154=TRUE,"Principally Operated by Employees","Not Principally Operated by Employees")</f>
        <v>Not Principally Operated by Employees</v>
      </c>
      <c r="L29" s="70">
        <v>65000</v>
      </c>
      <c r="M29" s="70">
        <v>40001</v>
      </c>
      <c r="O29" s="71" t="s">
        <v>968</v>
      </c>
      <c r="P29" s="71" t="s">
        <v>8162</v>
      </c>
    </row>
    <row r="30" spans="1:202" ht="33">
      <c r="A30" s="64" t="s">
        <v>904</v>
      </c>
      <c r="B30" s="65" t="s">
        <v>904</v>
      </c>
      <c r="C30" s="72" t="s">
        <v>904</v>
      </c>
      <c r="D30" s="72" t="s">
        <v>904</v>
      </c>
      <c r="E30" s="73" t="s">
        <v>904</v>
      </c>
      <c r="I30" s="76" t="s">
        <v>8171</v>
      </c>
      <c r="J30" s="77" t="str">
        <f>IF(Input!C155=TRUE,"Covered By Workers' Compensation","Not Covered By Workers' Compensation")</f>
        <v>Not Covered By Workers' Compensation</v>
      </c>
      <c r="L30" s="70">
        <v>40000</v>
      </c>
      <c r="M30" s="70">
        <v>25001</v>
      </c>
      <c r="O30" s="71" t="s">
        <v>1005</v>
      </c>
      <c r="P30" s="71" t="s">
        <v>8172</v>
      </c>
    </row>
    <row r="31" spans="1:202" ht="33">
      <c r="A31" s="64" t="s">
        <v>1064</v>
      </c>
      <c r="B31" s="65" t="s">
        <v>1064</v>
      </c>
      <c r="C31" s="72" t="s">
        <v>1064</v>
      </c>
      <c r="D31" s="72" t="s">
        <v>1064</v>
      </c>
      <c r="E31" s="73" t="s">
        <v>1064</v>
      </c>
      <c r="G31" s="78" t="s">
        <v>8173</v>
      </c>
      <c r="I31" s="79"/>
      <c r="J31" s="80"/>
      <c r="L31" s="70">
        <v>25000</v>
      </c>
      <c r="M31" s="70">
        <v>20001</v>
      </c>
      <c r="O31" s="71" t="s">
        <v>1040</v>
      </c>
      <c r="P31" s="71" t="s">
        <v>8172</v>
      </c>
    </row>
    <row r="32" spans="1:202" ht="33">
      <c r="A32" s="81" t="s">
        <v>1077</v>
      </c>
      <c r="B32" s="82" t="s">
        <v>1077</v>
      </c>
      <c r="C32" s="83" t="s">
        <v>1077</v>
      </c>
      <c r="D32" s="83" t="s">
        <v>1077</v>
      </c>
      <c r="E32" s="84" t="s">
        <v>1077</v>
      </c>
      <c r="G32" s="78" t="s">
        <v>8161</v>
      </c>
      <c r="I32" s="85"/>
      <c r="J32" s="85"/>
      <c r="L32" s="86">
        <v>20000</v>
      </c>
      <c r="M32" s="86">
        <v>15001</v>
      </c>
      <c r="O32" s="71" t="s">
        <v>1053</v>
      </c>
      <c r="P32" s="71" t="s">
        <v>8174</v>
      </c>
    </row>
    <row r="33" spans="1:16" ht="33">
      <c r="A33" s="87" t="s">
        <v>910</v>
      </c>
      <c r="B33" s="88" t="s">
        <v>910</v>
      </c>
      <c r="C33" s="88" t="s">
        <v>910</v>
      </c>
      <c r="D33" s="88" t="s">
        <v>910</v>
      </c>
      <c r="E33" s="88" t="s">
        <v>910</v>
      </c>
      <c r="L33" s="70">
        <v>15000</v>
      </c>
      <c r="M33" s="70">
        <v>10001</v>
      </c>
      <c r="O33" s="71" t="s">
        <v>1059</v>
      </c>
      <c r="P33" s="71" t="s">
        <v>8174</v>
      </c>
    </row>
    <row r="34" spans="1:16">
      <c r="L34" s="70">
        <v>10000</v>
      </c>
      <c r="M34" s="70">
        <v>8001</v>
      </c>
      <c r="O34" s="71" t="s">
        <v>1064</v>
      </c>
      <c r="P34" s="71" t="s">
        <v>8161</v>
      </c>
    </row>
    <row r="35" spans="1:16">
      <c r="L35" s="70">
        <v>8000</v>
      </c>
      <c r="M35" s="70">
        <v>6001</v>
      </c>
      <c r="O35" s="71" t="s">
        <v>904</v>
      </c>
      <c r="P35" s="71" t="s">
        <v>8161</v>
      </c>
    </row>
    <row r="36" spans="1:16" ht="33">
      <c r="L36" s="70">
        <v>6000</v>
      </c>
      <c r="M36" s="70">
        <v>4501</v>
      </c>
      <c r="O36" s="71" t="s">
        <v>1077</v>
      </c>
      <c r="P36" s="71" t="s">
        <v>8161</v>
      </c>
    </row>
    <row r="37" spans="1:16">
      <c r="L37" s="70">
        <v>4500</v>
      </c>
      <c r="M37" s="70">
        <v>0</v>
      </c>
    </row>
    <row r="38" spans="1:16" ht="30.75" customHeight="1">
      <c r="L38" s="89">
        <v>-0.1</v>
      </c>
      <c r="M38" s="71" t="s">
        <v>8175</v>
      </c>
    </row>
  </sheetData>
  <mergeCells count="21">
    <mergeCell ref="A25:B25"/>
    <mergeCell ref="A4:B4"/>
    <mergeCell ref="A8:B8"/>
    <mergeCell ref="A1:B1"/>
    <mergeCell ref="A5:B5"/>
    <mergeCell ref="A6:B6"/>
    <mergeCell ref="A3:B3"/>
    <mergeCell ref="A2:B2"/>
    <mergeCell ref="A19:B19"/>
    <mergeCell ref="A9:B9"/>
    <mergeCell ref="A24:B24"/>
    <mergeCell ref="A7:B7"/>
    <mergeCell ref="A21:B21"/>
    <mergeCell ref="A22:B22"/>
    <mergeCell ref="A23:B23"/>
    <mergeCell ref="A20:B20"/>
    <mergeCell ref="A10:A12"/>
    <mergeCell ref="A13:A15"/>
    <mergeCell ref="A16:B16"/>
    <mergeCell ref="A17:B17"/>
    <mergeCell ref="A18:B18"/>
  </mergeCells>
  <conditionalFormatting sqref="C1:GT25">
    <cfRule type="cellIs" dxfId="2" priority="3" operator="equal">
      <formula>"?"</formula>
    </cfRule>
    <cfRule type="containsErrors" dxfId="1" priority="5">
      <formula>ISERROR(C1)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O283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T226" sqref="T226"/>
    </sheetView>
  </sheetViews>
  <sheetFormatPr defaultColWidth="9.1796875" defaultRowHeight="14.5" outlineLevelRow="1"/>
  <cols>
    <col min="1" max="1" width="21.26953125" customWidth="1"/>
    <col min="2" max="2" width="9.26953125" customWidth="1"/>
    <col min="3" max="3" width="10" style="7" customWidth="1"/>
    <col min="4" max="4" width="15.54296875" style="7" customWidth="1"/>
    <col min="5" max="5" width="10" customWidth="1"/>
    <col min="6" max="6" width="10.1796875" style="7" customWidth="1"/>
    <col min="7" max="7" width="16.81640625" style="7" customWidth="1"/>
    <col min="8" max="8" width="5" customWidth="1"/>
    <col min="9" max="9" width="5.81640625" customWidth="1"/>
    <col min="10" max="11" width="6.26953125" customWidth="1"/>
    <col min="12" max="13" width="6.1796875" customWidth="1"/>
    <col min="14" max="14" width="5.81640625" customWidth="1"/>
    <col min="15" max="15" width="6.1796875" customWidth="1"/>
  </cols>
  <sheetData>
    <row r="1" spans="1:15" ht="31.5" customHeight="1">
      <c r="A1" s="90"/>
      <c r="B1" s="91" t="s">
        <v>8176</v>
      </c>
      <c r="C1" s="92"/>
      <c r="D1" s="92"/>
      <c r="E1" s="93"/>
      <c r="F1" s="92"/>
      <c r="G1" s="92"/>
      <c r="H1" s="94" t="s">
        <v>8177</v>
      </c>
      <c r="I1" s="95"/>
      <c r="J1" s="95"/>
      <c r="K1" s="96"/>
      <c r="L1" s="94" t="s">
        <v>8178</v>
      </c>
      <c r="M1" s="95"/>
      <c r="N1" s="95"/>
      <c r="O1" s="96"/>
    </row>
    <row r="2" spans="1:15" ht="15.75" customHeight="1">
      <c r="A2" s="97"/>
      <c r="B2" s="98" t="s">
        <v>903</v>
      </c>
      <c r="C2" s="99"/>
      <c r="D2" s="99"/>
      <c r="E2" s="100" t="s">
        <v>910</v>
      </c>
      <c r="F2" s="99"/>
      <c r="G2" s="99"/>
      <c r="H2" s="101" t="s">
        <v>8179</v>
      </c>
      <c r="I2" s="102"/>
      <c r="J2" s="102"/>
      <c r="K2" s="103"/>
      <c r="L2" s="100" t="s">
        <v>8179</v>
      </c>
      <c r="M2" s="102"/>
      <c r="N2" s="102"/>
      <c r="O2" s="103"/>
    </row>
    <row r="3" spans="1:15" ht="15">
      <c r="A3" s="104" t="s">
        <v>8180</v>
      </c>
      <c r="B3" s="98" t="s">
        <v>249</v>
      </c>
      <c r="C3" s="99" t="s">
        <v>8165</v>
      </c>
      <c r="D3" s="99" t="s">
        <v>8164</v>
      </c>
      <c r="E3" s="100" t="s">
        <v>249</v>
      </c>
      <c r="F3" s="99" t="s">
        <v>8165</v>
      </c>
      <c r="G3" s="99" t="s">
        <v>8164</v>
      </c>
      <c r="H3" s="105">
        <v>500</v>
      </c>
      <c r="I3" s="105">
        <v>1000</v>
      </c>
      <c r="J3" s="105">
        <v>2000</v>
      </c>
      <c r="K3" s="105">
        <v>5000</v>
      </c>
      <c r="L3" s="105">
        <v>500</v>
      </c>
      <c r="M3" s="105">
        <v>1000</v>
      </c>
      <c r="N3" s="105">
        <v>2000</v>
      </c>
      <c r="O3" s="105">
        <v>5000</v>
      </c>
    </row>
    <row r="4" spans="1:15" ht="15">
      <c r="A4" s="106" t="s">
        <v>8181</v>
      </c>
      <c r="B4" s="107">
        <v>477</v>
      </c>
      <c r="C4" s="107">
        <v>263</v>
      </c>
      <c r="D4" s="107">
        <v>67</v>
      </c>
      <c r="E4" s="107">
        <v>581</v>
      </c>
      <c r="F4" s="107">
        <v>501</v>
      </c>
      <c r="G4" s="107">
        <v>38</v>
      </c>
      <c r="H4" s="107">
        <v>17</v>
      </c>
      <c r="I4" s="107">
        <v>27</v>
      </c>
      <c r="J4" s="107">
        <v>37</v>
      </c>
      <c r="K4" s="107">
        <v>54</v>
      </c>
      <c r="L4" s="107">
        <v>12</v>
      </c>
      <c r="M4" s="107">
        <v>21</v>
      </c>
      <c r="N4" s="107">
        <v>29</v>
      </c>
      <c r="O4" s="107">
        <v>37</v>
      </c>
    </row>
    <row r="5" spans="1:15" ht="15" hidden="1" outlineLevel="1">
      <c r="A5" s="106" t="s">
        <v>8182</v>
      </c>
      <c r="B5" s="107">
        <v>413</v>
      </c>
      <c r="C5" s="107">
        <v>179</v>
      </c>
      <c r="D5" s="107">
        <v>65</v>
      </c>
      <c r="E5" s="107">
        <v>454</v>
      </c>
      <c r="F5" s="107">
        <v>417</v>
      </c>
      <c r="G5" s="107">
        <v>34</v>
      </c>
      <c r="H5" s="107">
        <v>15</v>
      </c>
      <c r="I5" s="107">
        <v>24</v>
      </c>
      <c r="J5" s="107">
        <v>32</v>
      </c>
      <c r="K5" s="107">
        <v>47</v>
      </c>
      <c r="L5" s="107">
        <v>10</v>
      </c>
      <c r="M5" s="107">
        <v>16</v>
      </c>
      <c r="N5" s="107">
        <v>23</v>
      </c>
      <c r="O5" s="107">
        <v>29</v>
      </c>
    </row>
    <row r="6" spans="1:15" ht="15" hidden="1" outlineLevel="1">
      <c r="A6" s="106" t="s">
        <v>8183</v>
      </c>
      <c r="B6" s="107">
        <v>422</v>
      </c>
      <c r="C6" s="107">
        <v>210</v>
      </c>
      <c r="D6" s="107">
        <v>65</v>
      </c>
      <c r="E6" s="107">
        <v>384</v>
      </c>
      <c r="F6" s="107">
        <v>366</v>
      </c>
      <c r="G6" s="107">
        <v>34</v>
      </c>
      <c r="H6" s="107">
        <v>15</v>
      </c>
      <c r="I6" s="107">
        <v>24</v>
      </c>
      <c r="J6" s="107">
        <v>33</v>
      </c>
      <c r="K6" s="107">
        <v>48</v>
      </c>
      <c r="L6" s="107">
        <v>8</v>
      </c>
      <c r="M6" s="107">
        <v>14</v>
      </c>
      <c r="N6" s="107">
        <v>19</v>
      </c>
      <c r="O6" s="107">
        <v>25</v>
      </c>
    </row>
    <row r="7" spans="1:15" ht="15" hidden="1" outlineLevel="1">
      <c r="A7" s="106" t="s">
        <v>8184</v>
      </c>
      <c r="B7" s="107">
        <v>401</v>
      </c>
      <c r="C7" s="107">
        <v>218</v>
      </c>
      <c r="D7" s="107">
        <v>66</v>
      </c>
      <c r="E7" s="107">
        <v>400</v>
      </c>
      <c r="F7" s="107">
        <v>461</v>
      </c>
      <c r="G7" s="107">
        <v>30</v>
      </c>
      <c r="H7" s="107">
        <v>14</v>
      </c>
      <c r="I7" s="107">
        <v>23</v>
      </c>
      <c r="J7" s="107">
        <v>31</v>
      </c>
      <c r="K7" s="107">
        <v>46</v>
      </c>
      <c r="L7" s="107">
        <v>8</v>
      </c>
      <c r="M7" s="107">
        <v>14</v>
      </c>
      <c r="N7" s="107">
        <v>20</v>
      </c>
      <c r="O7" s="107">
        <v>26</v>
      </c>
    </row>
    <row r="8" spans="1:15" ht="15" hidden="1" outlineLevel="1">
      <c r="A8" s="106" t="s">
        <v>8185</v>
      </c>
      <c r="B8" s="107">
        <v>447</v>
      </c>
      <c r="C8" s="107">
        <v>205</v>
      </c>
      <c r="D8" s="107">
        <v>67</v>
      </c>
      <c r="E8" s="107">
        <v>355</v>
      </c>
      <c r="F8" s="107">
        <v>401</v>
      </c>
      <c r="G8" s="107">
        <v>33</v>
      </c>
      <c r="H8" s="107">
        <v>16</v>
      </c>
      <c r="I8" s="107">
        <v>25</v>
      </c>
      <c r="J8" s="107">
        <v>35</v>
      </c>
      <c r="K8" s="107">
        <v>51</v>
      </c>
      <c r="L8" s="107">
        <v>7</v>
      </c>
      <c r="M8" s="107">
        <v>13</v>
      </c>
      <c r="N8" s="107">
        <v>18</v>
      </c>
      <c r="O8" s="107">
        <v>23</v>
      </c>
    </row>
    <row r="9" spans="1:15" ht="15" hidden="1" outlineLevel="1">
      <c r="A9" s="106" t="s">
        <v>8186</v>
      </c>
      <c r="B9" s="107">
        <v>435</v>
      </c>
      <c r="C9" s="107">
        <v>192</v>
      </c>
      <c r="D9" s="107">
        <v>68</v>
      </c>
      <c r="E9" s="107">
        <v>632</v>
      </c>
      <c r="F9" s="107">
        <v>492</v>
      </c>
      <c r="G9" s="107">
        <v>55</v>
      </c>
      <c r="H9" s="107">
        <v>16</v>
      </c>
      <c r="I9" s="107">
        <v>25</v>
      </c>
      <c r="J9" s="107">
        <v>34</v>
      </c>
      <c r="K9" s="107">
        <v>50</v>
      </c>
      <c r="L9" s="107">
        <v>13</v>
      </c>
      <c r="M9" s="107">
        <v>23</v>
      </c>
      <c r="N9" s="107">
        <v>32</v>
      </c>
      <c r="O9" s="107">
        <v>40</v>
      </c>
    </row>
    <row r="10" spans="1:15" ht="15" hidden="1" outlineLevel="1">
      <c r="A10" s="106" t="s">
        <v>8187</v>
      </c>
      <c r="B10" s="107">
        <v>564</v>
      </c>
      <c r="C10" s="107">
        <v>256</v>
      </c>
      <c r="D10" s="107">
        <v>70</v>
      </c>
      <c r="E10" s="107">
        <v>601</v>
      </c>
      <c r="F10" s="107">
        <v>562</v>
      </c>
      <c r="G10" s="107">
        <v>58</v>
      </c>
      <c r="H10" s="107">
        <v>20</v>
      </c>
      <c r="I10" s="107">
        <v>32</v>
      </c>
      <c r="J10" s="107">
        <v>44</v>
      </c>
      <c r="K10" s="107">
        <v>64</v>
      </c>
      <c r="L10" s="107">
        <v>13</v>
      </c>
      <c r="M10" s="107">
        <v>22</v>
      </c>
      <c r="N10" s="107">
        <v>30</v>
      </c>
      <c r="O10" s="107">
        <v>38</v>
      </c>
    </row>
    <row r="11" spans="1:15" ht="15" hidden="1" outlineLevel="1">
      <c r="A11" s="106" t="s">
        <v>8188</v>
      </c>
      <c r="B11" s="107">
        <v>492</v>
      </c>
      <c r="C11" s="107">
        <v>211</v>
      </c>
      <c r="D11" s="107">
        <v>82</v>
      </c>
      <c r="E11" s="107">
        <v>488</v>
      </c>
      <c r="F11" s="107">
        <v>481</v>
      </c>
      <c r="G11" s="107">
        <v>61</v>
      </c>
      <c r="H11" s="107">
        <v>18</v>
      </c>
      <c r="I11" s="107">
        <v>28</v>
      </c>
      <c r="J11" s="107">
        <v>38</v>
      </c>
      <c r="K11" s="107">
        <v>56</v>
      </c>
      <c r="L11" s="107">
        <v>10</v>
      </c>
      <c r="M11" s="107">
        <v>18</v>
      </c>
      <c r="N11" s="107">
        <v>24</v>
      </c>
      <c r="O11" s="107">
        <v>31</v>
      </c>
    </row>
    <row r="12" spans="1:15" ht="15" hidden="1" outlineLevel="1">
      <c r="A12" s="106" t="s">
        <v>8189</v>
      </c>
      <c r="B12" s="107">
        <v>463</v>
      </c>
      <c r="C12" s="107">
        <v>201</v>
      </c>
      <c r="D12" s="107">
        <v>67</v>
      </c>
      <c r="E12" s="107">
        <v>637</v>
      </c>
      <c r="F12" s="107">
        <v>568</v>
      </c>
      <c r="G12" s="107">
        <v>64</v>
      </c>
      <c r="H12" s="107">
        <v>17</v>
      </c>
      <c r="I12" s="107">
        <v>26</v>
      </c>
      <c r="J12" s="107">
        <v>36</v>
      </c>
      <c r="K12" s="107">
        <v>53</v>
      </c>
      <c r="L12" s="107">
        <v>13</v>
      </c>
      <c r="M12" s="107">
        <v>23</v>
      </c>
      <c r="N12" s="107">
        <v>32</v>
      </c>
      <c r="O12" s="107">
        <v>41</v>
      </c>
    </row>
    <row r="13" spans="1:15" ht="15" hidden="1" outlineLevel="1">
      <c r="A13" s="106" t="s">
        <v>8190</v>
      </c>
      <c r="B13" s="107">
        <v>536</v>
      </c>
      <c r="C13" s="107">
        <v>269</v>
      </c>
      <c r="D13" s="107">
        <v>92</v>
      </c>
      <c r="E13" s="107">
        <v>600</v>
      </c>
      <c r="F13" s="107">
        <v>634</v>
      </c>
      <c r="G13" s="107">
        <v>64</v>
      </c>
      <c r="H13" s="107">
        <v>19</v>
      </c>
      <c r="I13" s="107">
        <v>31</v>
      </c>
      <c r="J13" s="107">
        <v>42</v>
      </c>
      <c r="K13" s="107">
        <v>61</v>
      </c>
      <c r="L13" s="107">
        <v>13</v>
      </c>
      <c r="M13" s="107">
        <v>22</v>
      </c>
      <c r="N13" s="107">
        <v>30</v>
      </c>
      <c r="O13" s="107">
        <v>38</v>
      </c>
    </row>
    <row r="14" spans="1:15" ht="15" hidden="1" outlineLevel="1">
      <c r="A14" s="106" t="s">
        <v>8191</v>
      </c>
      <c r="B14" s="107">
        <v>526</v>
      </c>
      <c r="C14" s="107">
        <v>200</v>
      </c>
      <c r="D14" s="107">
        <v>81</v>
      </c>
      <c r="E14" s="107">
        <v>690</v>
      </c>
      <c r="F14" s="107">
        <v>545</v>
      </c>
      <c r="G14" s="107">
        <v>52</v>
      </c>
      <c r="H14" s="107">
        <v>19</v>
      </c>
      <c r="I14" s="107">
        <v>30</v>
      </c>
      <c r="J14" s="107">
        <v>41</v>
      </c>
      <c r="K14" s="107">
        <v>60</v>
      </c>
      <c r="L14" s="107">
        <v>14</v>
      </c>
      <c r="M14" s="107">
        <v>25</v>
      </c>
      <c r="N14" s="107">
        <v>35</v>
      </c>
      <c r="O14" s="107">
        <v>44</v>
      </c>
    </row>
    <row r="15" spans="1:15" ht="15" hidden="1" outlineLevel="1">
      <c r="A15" s="106" t="s">
        <v>8192</v>
      </c>
      <c r="B15" s="107">
        <v>484</v>
      </c>
      <c r="C15" s="107">
        <v>169</v>
      </c>
      <c r="D15" s="107">
        <v>74</v>
      </c>
      <c r="E15" s="107">
        <v>421</v>
      </c>
      <c r="F15" s="107">
        <v>433</v>
      </c>
      <c r="G15" s="107">
        <v>50</v>
      </c>
      <c r="H15" s="107">
        <v>17</v>
      </c>
      <c r="I15" s="107">
        <v>28</v>
      </c>
      <c r="J15" s="107">
        <v>38</v>
      </c>
      <c r="K15" s="107">
        <v>55</v>
      </c>
      <c r="L15" s="107">
        <v>9</v>
      </c>
      <c r="M15" s="107">
        <v>15</v>
      </c>
      <c r="N15" s="107">
        <v>21</v>
      </c>
      <c r="O15" s="107">
        <v>27</v>
      </c>
    </row>
    <row r="16" spans="1:15" ht="15" hidden="1" outlineLevel="1">
      <c r="A16" s="106" t="s">
        <v>8193</v>
      </c>
      <c r="B16" s="107">
        <v>345</v>
      </c>
      <c r="C16" s="107">
        <v>184</v>
      </c>
      <c r="D16" s="107">
        <v>66</v>
      </c>
      <c r="E16" s="107">
        <v>498</v>
      </c>
      <c r="F16" s="107">
        <v>373</v>
      </c>
      <c r="G16" s="107">
        <v>53</v>
      </c>
      <c r="H16" s="107">
        <v>12</v>
      </c>
      <c r="I16" s="107">
        <v>20</v>
      </c>
      <c r="J16" s="107">
        <v>27</v>
      </c>
      <c r="K16" s="107">
        <v>39</v>
      </c>
      <c r="L16" s="107">
        <v>10</v>
      </c>
      <c r="M16" s="107">
        <v>18</v>
      </c>
      <c r="N16" s="107">
        <v>25</v>
      </c>
      <c r="O16" s="107">
        <v>32</v>
      </c>
    </row>
    <row r="17" spans="1:15" ht="15" hidden="1" outlineLevel="1">
      <c r="A17" s="106" t="s">
        <v>8194</v>
      </c>
      <c r="B17" s="107">
        <v>389</v>
      </c>
      <c r="C17" s="107">
        <v>168</v>
      </c>
      <c r="D17" s="107">
        <v>78</v>
      </c>
      <c r="E17" s="107">
        <v>413</v>
      </c>
      <c r="F17" s="107">
        <v>399</v>
      </c>
      <c r="G17" s="107">
        <v>41</v>
      </c>
      <c r="H17" s="107">
        <v>14</v>
      </c>
      <c r="I17" s="107">
        <v>22</v>
      </c>
      <c r="J17" s="107">
        <v>30</v>
      </c>
      <c r="K17" s="107">
        <v>44</v>
      </c>
      <c r="L17" s="107">
        <v>9</v>
      </c>
      <c r="M17" s="107">
        <v>15</v>
      </c>
      <c r="N17" s="107">
        <v>21</v>
      </c>
      <c r="O17" s="107">
        <v>26</v>
      </c>
    </row>
    <row r="18" spans="1:15" ht="15" hidden="1" outlineLevel="1">
      <c r="A18" s="106" t="s">
        <v>8195</v>
      </c>
      <c r="B18" s="107">
        <v>472</v>
      </c>
      <c r="C18" s="107">
        <v>198</v>
      </c>
      <c r="D18" s="107">
        <v>71</v>
      </c>
      <c r="E18" s="107">
        <v>478</v>
      </c>
      <c r="F18" s="107">
        <v>454</v>
      </c>
      <c r="G18" s="107">
        <v>46</v>
      </c>
      <c r="H18" s="107">
        <v>17</v>
      </c>
      <c r="I18" s="107">
        <v>27</v>
      </c>
      <c r="J18" s="107">
        <v>37</v>
      </c>
      <c r="K18" s="107">
        <v>54</v>
      </c>
      <c r="L18" s="107">
        <v>10</v>
      </c>
      <c r="M18" s="107">
        <v>17</v>
      </c>
      <c r="N18" s="107">
        <v>24</v>
      </c>
      <c r="O18" s="107">
        <v>31</v>
      </c>
    </row>
    <row r="19" spans="1:15" ht="15" hidden="1" outlineLevel="1">
      <c r="A19" s="106" t="s">
        <v>8196</v>
      </c>
      <c r="B19" s="107">
        <v>564</v>
      </c>
      <c r="C19" s="107">
        <v>224</v>
      </c>
      <c r="D19" s="107">
        <v>82</v>
      </c>
      <c r="E19" s="107">
        <v>549</v>
      </c>
      <c r="F19" s="107">
        <v>530</v>
      </c>
      <c r="G19" s="107">
        <v>48</v>
      </c>
      <c r="H19" s="107">
        <v>20</v>
      </c>
      <c r="I19" s="107">
        <v>32</v>
      </c>
      <c r="J19" s="107">
        <v>44</v>
      </c>
      <c r="K19" s="107">
        <v>64</v>
      </c>
      <c r="L19" s="107">
        <v>12</v>
      </c>
      <c r="M19" s="107">
        <v>20</v>
      </c>
      <c r="N19" s="107">
        <v>27</v>
      </c>
      <c r="O19" s="107">
        <v>35</v>
      </c>
    </row>
    <row r="20" spans="1:15" ht="15" hidden="1" outlineLevel="1">
      <c r="A20" s="106" t="s">
        <v>8197</v>
      </c>
      <c r="B20" s="107">
        <v>410</v>
      </c>
      <c r="C20" s="107">
        <v>189</v>
      </c>
      <c r="D20" s="107">
        <v>69</v>
      </c>
      <c r="E20" s="107">
        <v>384</v>
      </c>
      <c r="F20" s="107">
        <v>418</v>
      </c>
      <c r="G20" s="107">
        <v>41</v>
      </c>
      <c r="H20" s="107">
        <v>15</v>
      </c>
      <c r="I20" s="107">
        <v>23</v>
      </c>
      <c r="J20" s="107">
        <v>32</v>
      </c>
      <c r="K20" s="107">
        <v>47</v>
      </c>
      <c r="L20" s="107">
        <v>8</v>
      </c>
      <c r="M20" s="107">
        <v>14</v>
      </c>
      <c r="N20" s="107">
        <v>19</v>
      </c>
      <c r="O20" s="107">
        <v>25</v>
      </c>
    </row>
    <row r="21" spans="1:15" ht="15" hidden="1" outlineLevel="1">
      <c r="A21" s="106" t="s">
        <v>8198</v>
      </c>
      <c r="B21" s="107">
        <v>139</v>
      </c>
      <c r="C21" s="107">
        <v>213</v>
      </c>
      <c r="D21" s="107">
        <v>78</v>
      </c>
      <c r="E21" s="107">
        <v>187</v>
      </c>
      <c r="F21" s="107">
        <v>359</v>
      </c>
      <c r="G21" s="107">
        <v>64</v>
      </c>
      <c r="H21" s="107">
        <v>5</v>
      </c>
      <c r="I21" s="107">
        <v>8</v>
      </c>
      <c r="J21" s="107">
        <v>11</v>
      </c>
      <c r="K21" s="107">
        <v>16</v>
      </c>
      <c r="L21" s="107">
        <v>4</v>
      </c>
      <c r="M21" s="107">
        <v>7</v>
      </c>
      <c r="N21" s="107">
        <v>9</v>
      </c>
      <c r="O21" s="107">
        <v>12</v>
      </c>
    </row>
    <row r="22" spans="1:15" ht="15" hidden="1" outlineLevel="1">
      <c r="A22" s="106" t="s">
        <v>8199</v>
      </c>
      <c r="B22" s="107">
        <v>335</v>
      </c>
      <c r="C22" s="107">
        <v>253</v>
      </c>
      <c r="D22" s="107">
        <v>68</v>
      </c>
      <c r="E22" s="107">
        <v>329</v>
      </c>
      <c r="F22" s="107">
        <v>357</v>
      </c>
      <c r="G22" s="107">
        <v>43</v>
      </c>
      <c r="H22" s="107">
        <v>12</v>
      </c>
      <c r="I22" s="107">
        <v>19</v>
      </c>
      <c r="J22" s="107">
        <v>26</v>
      </c>
      <c r="K22" s="107">
        <v>38</v>
      </c>
      <c r="L22" s="107">
        <v>7</v>
      </c>
      <c r="M22" s="107">
        <v>12</v>
      </c>
      <c r="N22" s="107">
        <v>16</v>
      </c>
      <c r="O22" s="107">
        <v>21</v>
      </c>
    </row>
    <row r="23" spans="1:15" ht="15" hidden="1" outlineLevel="1">
      <c r="A23" s="106" t="s">
        <v>8200</v>
      </c>
      <c r="B23" s="107">
        <v>258</v>
      </c>
      <c r="C23" s="107">
        <v>233</v>
      </c>
      <c r="D23" s="107">
        <v>89</v>
      </c>
      <c r="E23" s="107">
        <v>327</v>
      </c>
      <c r="F23" s="107">
        <v>334</v>
      </c>
      <c r="G23" s="107">
        <v>39</v>
      </c>
      <c r="H23" s="107">
        <v>9</v>
      </c>
      <c r="I23" s="107">
        <v>15</v>
      </c>
      <c r="J23" s="107">
        <v>20</v>
      </c>
      <c r="K23" s="107">
        <v>29</v>
      </c>
      <c r="L23" s="107">
        <v>7</v>
      </c>
      <c r="M23" s="107">
        <v>12</v>
      </c>
      <c r="N23" s="107">
        <v>16</v>
      </c>
      <c r="O23" s="107">
        <v>21</v>
      </c>
    </row>
    <row r="24" spans="1:15" ht="15" hidden="1" outlineLevel="1">
      <c r="A24" s="106" t="s">
        <v>8201</v>
      </c>
      <c r="B24" s="107">
        <v>190</v>
      </c>
      <c r="C24" s="107">
        <v>225</v>
      </c>
      <c r="D24" s="107">
        <v>63</v>
      </c>
      <c r="E24" s="107">
        <v>219</v>
      </c>
      <c r="F24" s="107">
        <v>376</v>
      </c>
      <c r="G24" s="107">
        <v>40</v>
      </c>
      <c r="H24" s="107">
        <v>7</v>
      </c>
      <c r="I24" s="107">
        <v>11</v>
      </c>
      <c r="J24" s="107">
        <v>15</v>
      </c>
      <c r="K24" s="107">
        <v>22</v>
      </c>
      <c r="L24" s="107">
        <v>5</v>
      </c>
      <c r="M24" s="107">
        <v>8</v>
      </c>
      <c r="N24" s="107">
        <v>11</v>
      </c>
      <c r="O24" s="107">
        <v>14</v>
      </c>
    </row>
    <row r="25" spans="1:15" ht="15" hidden="1" outlineLevel="1">
      <c r="A25" s="106" t="s">
        <v>8202</v>
      </c>
      <c r="B25" s="107">
        <v>283</v>
      </c>
      <c r="C25" s="107">
        <v>272</v>
      </c>
      <c r="D25" s="107">
        <v>89</v>
      </c>
      <c r="E25" s="107">
        <v>311</v>
      </c>
      <c r="F25" s="107">
        <v>355</v>
      </c>
      <c r="G25" s="107">
        <v>48</v>
      </c>
      <c r="H25" s="107">
        <v>10</v>
      </c>
      <c r="I25" s="107">
        <v>16</v>
      </c>
      <c r="J25" s="107">
        <v>22</v>
      </c>
      <c r="K25" s="107">
        <v>32</v>
      </c>
      <c r="L25" s="107">
        <v>7</v>
      </c>
      <c r="M25" s="107">
        <v>11</v>
      </c>
      <c r="N25" s="107">
        <v>16</v>
      </c>
      <c r="O25" s="107">
        <v>20</v>
      </c>
    </row>
    <row r="26" spans="1:15" ht="15" hidden="1" outlineLevel="1">
      <c r="A26" s="106" t="s">
        <v>8203</v>
      </c>
      <c r="B26" s="107">
        <v>180</v>
      </c>
      <c r="C26" s="107">
        <v>217</v>
      </c>
      <c r="D26" s="107">
        <v>57</v>
      </c>
      <c r="E26" s="107">
        <v>260</v>
      </c>
      <c r="F26" s="107">
        <v>307</v>
      </c>
      <c r="G26" s="107">
        <v>46</v>
      </c>
      <c r="H26" s="107">
        <v>6</v>
      </c>
      <c r="I26" s="107">
        <v>10</v>
      </c>
      <c r="J26" s="107">
        <v>14</v>
      </c>
      <c r="K26" s="107">
        <v>21</v>
      </c>
      <c r="L26" s="107">
        <v>5</v>
      </c>
      <c r="M26" s="107">
        <v>9</v>
      </c>
      <c r="N26" s="107">
        <v>13</v>
      </c>
      <c r="O26" s="107">
        <v>17</v>
      </c>
    </row>
    <row r="27" spans="1:15" ht="15" hidden="1" outlineLevel="1">
      <c r="A27" s="106" t="s">
        <v>8204</v>
      </c>
      <c r="B27" s="107">
        <v>288</v>
      </c>
      <c r="C27" s="107">
        <v>264</v>
      </c>
      <c r="D27" s="107">
        <v>55</v>
      </c>
      <c r="E27" s="107">
        <v>268</v>
      </c>
      <c r="F27" s="107">
        <v>434</v>
      </c>
      <c r="G27" s="107">
        <v>36</v>
      </c>
      <c r="H27" s="107">
        <v>10</v>
      </c>
      <c r="I27" s="107">
        <v>16</v>
      </c>
      <c r="J27" s="107">
        <v>22</v>
      </c>
      <c r="K27" s="107">
        <v>33</v>
      </c>
      <c r="L27" s="107">
        <v>6</v>
      </c>
      <c r="M27" s="107">
        <v>10</v>
      </c>
      <c r="N27" s="107">
        <v>13</v>
      </c>
      <c r="O27" s="107">
        <v>17</v>
      </c>
    </row>
    <row r="28" spans="1:15" ht="15" hidden="1" outlineLevel="1">
      <c r="A28" s="106" t="s">
        <v>8205</v>
      </c>
      <c r="B28" s="107">
        <v>326</v>
      </c>
      <c r="C28" s="107">
        <v>224</v>
      </c>
      <c r="D28" s="107">
        <v>59</v>
      </c>
      <c r="E28" s="107">
        <v>320</v>
      </c>
      <c r="F28" s="107">
        <v>363</v>
      </c>
      <c r="G28" s="107">
        <v>36</v>
      </c>
      <c r="H28" s="107">
        <v>12</v>
      </c>
      <c r="I28" s="107">
        <v>19</v>
      </c>
      <c r="J28" s="107">
        <v>25</v>
      </c>
      <c r="K28" s="107">
        <v>37</v>
      </c>
      <c r="L28" s="107">
        <v>7</v>
      </c>
      <c r="M28" s="107">
        <v>12</v>
      </c>
      <c r="N28" s="107">
        <v>16</v>
      </c>
      <c r="O28" s="107">
        <v>20</v>
      </c>
    </row>
    <row r="29" spans="1:15" ht="15" hidden="1" outlineLevel="1">
      <c r="A29" s="106" t="s">
        <v>8206</v>
      </c>
      <c r="B29" s="107">
        <v>240</v>
      </c>
      <c r="C29" s="107">
        <v>186</v>
      </c>
      <c r="D29" s="107">
        <v>65</v>
      </c>
      <c r="E29" s="107">
        <v>246</v>
      </c>
      <c r="F29" s="107">
        <v>319</v>
      </c>
      <c r="G29" s="107">
        <v>29</v>
      </c>
      <c r="H29" s="107">
        <v>9</v>
      </c>
      <c r="I29" s="107">
        <v>14</v>
      </c>
      <c r="J29" s="107">
        <v>19</v>
      </c>
      <c r="K29" s="107">
        <v>27</v>
      </c>
      <c r="L29" s="107">
        <v>5</v>
      </c>
      <c r="M29" s="107">
        <v>9</v>
      </c>
      <c r="N29" s="107">
        <v>12</v>
      </c>
      <c r="O29" s="107">
        <v>16</v>
      </c>
    </row>
    <row r="30" spans="1:15" ht="15" hidden="1" outlineLevel="1">
      <c r="A30" s="106" t="s">
        <v>8207</v>
      </c>
      <c r="B30" s="107">
        <v>342</v>
      </c>
      <c r="C30" s="107">
        <v>232</v>
      </c>
      <c r="D30" s="107">
        <v>62</v>
      </c>
      <c r="E30" s="107">
        <v>327</v>
      </c>
      <c r="F30" s="107">
        <v>375</v>
      </c>
      <c r="G30" s="107">
        <v>46</v>
      </c>
      <c r="H30" s="107">
        <v>12</v>
      </c>
      <c r="I30" s="107">
        <v>19</v>
      </c>
      <c r="J30" s="107">
        <v>27</v>
      </c>
      <c r="K30" s="107">
        <v>39</v>
      </c>
      <c r="L30" s="107">
        <v>7</v>
      </c>
      <c r="M30" s="107">
        <v>12</v>
      </c>
      <c r="N30" s="107">
        <v>16</v>
      </c>
      <c r="O30" s="107">
        <v>21</v>
      </c>
    </row>
    <row r="31" spans="1:15" ht="15" hidden="1" outlineLevel="1">
      <c r="A31" s="106" t="s">
        <v>8208</v>
      </c>
      <c r="B31" s="107">
        <v>287</v>
      </c>
      <c r="C31" s="107">
        <v>232</v>
      </c>
      <c r="D31" s="107">
        <v>48</v>
      </c>
      <c r="E31" s="107">
        <v>268</v>
      </c>
      <c r="F31" s="107">
        <v>378</v>
      </c>
      <c r="G31" s="107">
        <v>44</v>
      </c>
      <c r="H31" s="107">
        <v>10</v>
      </c>
      <c r="I31" s="107">
        <v>16</v>
      </c>
      <c r="J31" s="107">
        <v>22</v>
      </c>
      <c r="K31" s="107">
        <v>33</v>
      </c>
      <c r="L31" s="107">
        <v>6</v>
      </c>
      <c r="M31" s="107">
        <v>10</v>
      </c>
      <c r="N31" s="107">
        <v>13</v>
      </c>
      <c r="O31" s="107">
        <v>17</v>
      </c>
    </row>
    <row r="32" spans="1:15" ht="15" hidden="1" outlineLevel="1">
      <c r="A32" s="106" t="s">
        <v>8209</v>
      </c>
      <c r="B32" s="107">
        <v>260</v>
      </c>
      <c r="C32" s="107">
        <v>192</v>
      </c>
      <c r="D32" s="107">
        <v>85</v>
      </c>
      <c r="E32" s="107">
        <v>332</v>
      </c>
      <c r="F32" s="107">
        <v>377</v>
      </c>
      <c r="G32" s="107">
        <v>61</v>
      </c>
      <c r="H32" s="107">
        <v>9</v>
      </c>
      <c r="I32" s="107">
        <v>15</v>
      </c>
      <c r="J32" s="107">
        <v>20</v>
      </c>
      <c r="K32" s="107">
        <v>30</v>
      </c>
      <c r="L32" s="107">
        <v>7</v>
      </c>
      <c r="M32" s="107">
        <v>12</v>
      </c>
      <c r="N32" s="107">
        <v>17</v>
      </c>
      <c r="O32" s="107">
        <v>21</v>
      </c>
    </row>
    <row r="33" spans="1:15" ht="15" hidden="1" outlineLevel="1">
      <c r="A33" s="106" t="s">
        <v>8210</v>
      </c>
      <c r="B33" s="107">
        <v>224</v>
      </c>
      <c r="C33" s="107">
        <v>194</v>
      </c>
      <c r="D33" s="107">
        <v>71</v>
      </c>
      <c r="E33" s="107">
        <v>254</v>
      </c>
      <c r="F33" s="107">
        <v>346</v>
      </c>
      <c r="G33" s="107">
        <v>54</v>
      </c>
      <c r="H33" s="107">
        <v>8</v>
      </c>
      <c r="I33" s="107">
        <v>13</v>
      </c>
      <c r="J33" s="107">
        <v>17</v>
      </c>
      <c r="K33" s="107">
        <v>26</v>
      </c>
      <c r="L33" s="107">
        <v>5</v>
      </c>
      <c r="M33" s="107">
        <v>9</v>
      </c>
      <c r="N33" s="107">
        <v>13</v>
      </c>
      <c r="O33" s="107">
        <v>16</v>
      </c>
    </row>
    <row r="34" spans="1:15" ht="15" hidden="1" outlineLevel="1">
      <c r="A34" s="106" t="s">
        <v>8211</v>
      </c>
      <c r="B34" s="107">
        <v>306</v>
      </c>
      <c r="C34" s="107">
        <v>230</v>
      </c>
      <c r="D34" s="107">
        <v>69</v>
      </c>
      <c r="E34" s="107">
        <v>354</v>
      </c>
      <c r="F34" s="107">
        <v>389</v>
      </c>
      <c r="G34" s="107">
        <v>44</v>
      </c>
      <c r="H34" s="107">
        <v>11</v>
      </c>
      <c r="I34" s="107">
        <v>17</v>
      </c>
      <c r="J34" s="107">
        <v>24</v>
      </c>
      <c r="K34" s="107">
        <v>35</v>
      </c>
      <c r="L34" s="107">
        <v>7</v>
      </c>
      <c r="M34" s="107">
        <v>13</v>
      </c>
      <c r="N34" s="107">
        <v>18</v>
      </c>
      <c r="O34" s="107">
        <v>23</v>
      </c>
    </row>
    <row r="35" spans="1:15" ht="15" hidden="1" outlineLevel="1">
      <c r="A35" s="106" t="s">
        <v>8212</v>
      </c>
      <c r="B35" s="107">
        <v>253</v>
      </c>
      <c r="C35" s="107">
        <v>262</v>
      </c>
      <c r="D35" s="107">
        <v>96</v>
      </c>
      <c r="E35" s="107">
        <v>314</v>
      </c>
      <c r="F35" s="107">
        <v>395</v>
      </c>
      <c r="G35" s="107">
        <v>52</v>
      </c>
      <c r="H35" s="107">
        <v>9</v>
      </c>
      <c r="I35" s="107">
        <v>14</v>
      </c>
      <c r="J35" s="107">
        <v>20</v>
      </c>
      <c r="K35" s="107">
        <v>29</v>
      </c>
      <c r="L35" s="107">
        <v>7</v>
      </c>
      <c r="M35" s="107">
        <v>11</v>
      </c>
      <c r="N35" s="107">
        <v>16</v>
      </c>
      <c r="O35" s="107">
        <v>20</v>
      </c>
    </row>
    <row r="36" spans="1:15" ht="15" hidden="1" outlineLevel="1">
      <c r="A36" s="106" t="s">
        <v>8213</v>
      </c>
      <c r="B36" s="107">
        <v>446</v>
      </c>
      <c r="C36" s="107">
        <v>225</v>
      </c>
      <c r="D36" s="107">
        <v>74</v>
      </c>
      <c r="E36" s="107">
        <v>404</v>
      </c>
      <c r="F36" s="107">
        <v>392</v>
      </c>
      <c r="G36" s="107">
        <v>45</v>
      </c>
      <c r="H36" s="107">
        <v>16</v>
      </c>
      <c r="I36" s="107">
        <v>25</v>
      </c>
      <c r="J36" s="107">
        <v>35</v>
      </c>
      <c r="K36" s="107">
        <v>51</v>
      </c>
      <c r="L36" s="107">
        <v>8</v>
      </c>
      <c r="M36" s="107">
        <v>15</v>
      </c>
      <c r="N36" s="107">
        <v>20</v>
      </c>
      <c r="O36" s="107">
        <v>26</v>
      </c>
    </row>
    <row r="37" spans="1:15" ht="15" hidden="1" outlineLevel="1">
      <c r="A37" s="106" t="s">
        <v>8214</v>
      </c>
      <c r="B37" s="107">
        <v>413</v>
      </c>
      <c r="C37" s="107">
        <v>237</v>
      </c>
      <c r="D37" s="107">
        <v>62</v>
      </c>
      <c r="E37" s="107">
        <v>379</v>
      </c>
      <c r="F37" s="107">
        <v>443</v>
      </c>
      <c r="G37" s="107">
        <v>49</v>
      </c>
      <c r="H37" s="107">
        <v>15</v>
      </c>
      <c r="I37" s="107">
        <v>24</v>
      </c>
      <c r="J37" s="107">
        <v>32</v>
      </c>
      <c r="K37" s="107">
        <v>47</v>
      </c>
      <c r="L37" s="107">
        <v>8</v>
      </c>
      <c r="M37" s="107">
        <v>14</v>
      </c>
      <c r="N37" s="107">
        <v>19</v>
      </c>
      <c r="O37" s="107">
        <v>24</v>
      </c>
    </row>
    <row r="38" spans="1:15" ht="15" hidden="1" outlineLevel="1">
      <c r="A38" s="106" t="s">
        <v>8215</v>
      </c>
      <c r="B38" s="107">
        <v>348</v>
      </c>
      <c r="C38" s="107">
        <v>259</v>
      </c>
      <c r="D38" s="107">
        <v>69</v>
      </c>
      <c r="E38" s="107">
        <v>314</v>
      </c>
      <c r="F38" s="107">
        <v>331</v>
      </c>
      <c r="G38" s="107">
        <v>39</v>
      </c>
      <c r="H38" s="107">
        <v>13</v>
      </c>
      <c r="I38" s="107">
        <v>20</v>
      </c>
      <c r="J38" s="107">
        <v>27</v>
      </c>
      <c r="K38" s="107">
        <v>40</v>
      </c>
      <c r="L38" s="107">
        <v>7</v>
      </c>
      <c r="M38" s="107">
        <v>11</v>
      </c>
      <c r="N38" s="107">
        <v>16</v>
      </c>
      <c r="O38" s="107">
        <v>20</v>
      </c>
    </row>
    <row r="39" spans="1:15" ht="15" hidden="1" outlineLevel="1">
      <c r="A39" s="106" t="s">
        <v>8216</v>
      </c>
      <c r="B39" s="107">
        <v>332</v>
      </c>
      <c r="C39" s="107">
        <v>231</v>
      </c>
      <c r="D39" s="107">
        <v>86</v>
      </c>
      <c r="E39" s="107">
        <v>291</v>
      </c>
      <c r="F39" s="107">
        <v>357</v>
      </c>
      <c r="G39" s="107">
        <v>41</v>
      </c>
      <c r="H39" s="107">
        <v>12</v>
      </c>
      <c r="I39" s="107">
        <v>19</v>
      </c>
      <c r="J39" s="107">
        <v>26</v>
      </c>
      <c r="K39" s="107">
        <v>38</v>
      </c>
      <c r="L39" s="107">
        <v>6</v>
      </c>
      <c r="M39" s="107">
        <v>10</v>
      </c>
      <c r="N39" s="107">
        <v>15</v>
      </c>
      <c r="O39" s="107">
        <v>19</v>
      </c>
    </row>
    <row r="40" spans="1:15" ht="15" hidden="1" outlineLevel="1">
      <c r="A40" s="106" t="s">
        <v>8217</v>
      </c>
      <c r="B40" s="107">
        <v>401</v>
      </c>
      <c r="C40" s="107">
        <v>214</v>
      </c>
      <c r="D40" s="107">
        <v>55</v>
      </c>
      <c r="E40" s="107">
        <v>321</v>
      </c>
      <c r="F40" s="107">
        <v>397</v>
      </c>
      <c r="G40" s="107">
        <v>39</v>
      </c>
      <c r="H40" s="107">
        <v>14</v>
      </c>
      <c r="I40" s="107">
        <v>23</v>
      </c>
      <c r="J40" s="107">
        <v>31</v>
      </c>
      <c r="K40" s="107">
        <v>46</v>
      </c>
      <c r="L40" s="107">
        <v>7</v>
      </c>
      <c r="M40" s="107">
        <v>12</v>
      </c>
      <c r="N40" s="107">
        <v>16</v>
      </c>
      <c r="O40" s="107">
        <v>21</v>
      </c>
    </row>
    <row r="41" spans="1:15" ht="15" hidden="1" outlineLevel="1">
      <c r="A41" s="106" t="s">
        <v>8218</v>
      </c>
      <c r="B41" s="107">
        <v>383</v>
      </c>
      <c r="C41" s="107">
        <v>217</v>
      </c>
      <c r="D41" s="107">
        <v>56</v>
      </c>
      <c r="E41" s="107">
        <v>291</v>
      </c>
      <c r="F41" s="107">
        <v>331</v>
      </c>
      <c r="G41" s="107">
        <v>38</v>
      </c>
      <c r="H41" s="107">
        <v>14</v>
      </c>
      <c r="I41" s="107">
        <v>22</v>
      </c>
      <c r="J41" s="107">
        <v>30</v>
      </c>
      <c r="K41" s="107">
        <v>44</v>
      </c>
      <c r="L41" s="107">
        <v>6</v>
      </c>
      <c r="M41" s="107">
        <v>10</v>
      </c>
      <c r="N41" s="107">
        <v>15</v>
      </c>
      <c r="O41" s="107">
        <v>19</v>
      </c>
    </row>
    <row r="42" spans="1:15" ht="15" hidden="1" outlineLevel="1">
      <c r="A42" s="106" t="s">
        <v>8219</v>
      </c>
      <c r="B42" s="107">
        <v>277</v>
      </c>
      <c r="C42" s="107">
        <v>155</v>
      </c>
      <c r="D42" s="107">
        <v>65</v>
      </c>
      <c r="E42" s="107">
        <v>276</v>
      </c>
      <c r="F42" s="107">
        <v>369</v>
      </c>
      <c r="G42" s="107">
        <v>42</v>
      </c>
      <c r="H42" s="107">
        <v>10</v>
      </c>
      <c r="I42" s="107">
        <v>16</v>
      </c>
      <c r="J42" s="107">
        <v>22</v>
      </c>
      <c r="K42" s="107">
        <v>32</v>
      </c>
      <c r="L42" s="107">
        <v>6</v>
      </c>
      <c r="M42" s="107">
        <v>10</v>
      </c>
      <c r="N42" s="107">
        <v>14</v>
      </c>
      <c r="O42" s="107">
        <v>18</v>
      </c>
    </row>
    <row r="43" spans="1:15" ht="15" hidden="1" outlineLevel="1">
      <c r="A43" s="106" t="s">
        <v>8220</v>
      </c>
      <c r="B43" s="107">
        <v>358</v>
      </c>
      <c r="C43" s="107">
        <v>199</v>
      </c>
      <c r="D43" s="107">
        <v>58</v>
      </c>
      <c r="E43" s="107">
        <v>323</v>
      </c>
      <c r="F43" s="107">
        <v>369</v>
      </c>
      <c r="G43" s="107">
        <v>39</v>
      </c>
      <c r="H43" s="107">
        <v>13</v>
      </c>
      <c r="I43" s="107">
        <v>20</v>
      </c>
      <c r="J43" s="107">
        <v>28</v>
      </c>
      <c r="K43" s="107">
        <v>41</v>
      </c>
      <c r="L43" s="107">
        <v>7</v>
      </c>
      <c r="M43" s="107">
        <v>12</v>
      </c>
      <c r="N43" s="107">
        <v>16</v>
      </c>
      <c r="O43" s="107">
        <v>21</v>
      </c>
    </row>
    <row r="44" spans="1:15" ht="15" hidden="1" outlineLevel="1">
      <c r="A44" s="106" t="s">
        <v>8221</v>
      </c>
      <c r="B44" s="107">
        <v>594</v>
      </c>
      <c r="C44" s="107">
        <v>262</v>
      </c>
      <c r="D44" s="107">
        <v>59</v>
      </c>
      <c r="E44" s="107">
        <v>408</v>
      </c>
      <c r="F44" s="107">
        <v>498</v>
      </c>
      <c r="G44" s="107">
        <v>49</v>
      </c>
      <c r="H44" s="107">
        <v>21</v>
      </c>
      <c r="I44" s="107">
        <v>34</v>
      </c>
      <c r="J44" s="107">
        <v>46</v>
      </c>
      <c r="K44" s="107">
        <v>68</v>
      </c>
      <c r="L44" s="107">
        <v>9</v>
      </c>
      <c r="M44" s="107">
        <v>15</v>
      </c>
      <c r="N44" s="107">
        <v>20</v>
      </c>
      <c r="O44" s="107">
        <v>26</v>
      </c>
    </row>
    <row r="45" spans="1:15" ht="15" hidden="1" outlineLevel="1">
      <c r="A45" s="106" t="s">
        <v>8222</v>
      </c>
      <c r="B45" s="107">
        <v>383</v>
      </c>
      <c r="C45" s="107">
        <v>195</v>
      </c>
      <c r="D45" s="107">
        <v>47</v>
      </c>
      <c r="E45" s="107">
        <v>328</v>
      </c>
      <c r="F45" s="107">
        <v>403</v>
      </c>
      <c r="G45" s="107">
        <v>28</v>
      </c>
      <c r="H45" s="107">
        <v>14</v>
      </c>
      <c r="I45" s="107">
        <v>22</v>
      </c>
      <c r="J45" s="107">
        <v>30</v>
      </c>
      <c r="K45" s="107">
        <v>44</v>
      </c>
      <c r="L45" s="107">
        <v>7</v>
      </c>
      <c r="M45" s="107">
        <v>12</v>
      </c>
      <c r="N45" s="107">
        <v>16</v>
      </c>
      <c r="O45" s="107">
        <v>21</v>
      </c>
    </row>
    <row r="46" spans="1:15" ht="15" hidden="1" outlineLevel="1">
      <c r="A46" s="106" t="s">
        <v>8223</v>
      </c>
      <c r="B46" s="107">
        <v>252</v>
      </c>
      <c r="C46" s="107">
        <v>182</v>
      </c>
      <c r="D46" s="107">
        <v>58</v>
      </c>
      <c r="E46" s="107">
        <v>225</v>
      </c>
      <c r="F46" s="107">
        <v>234</v>
      </c>
      <c r="G46" s="107">
        <v>28</v>
      </c>
      <c r="H46" s="107">
        <v>9</v>
      </c>
      <c r="I46" s="107">
        <v>14</v>
      </c>
      <c r="J46" s="107">
        <v>20</v>
      </c>
      <c r="K46" s="107">
        <v>29</v>
      </c>
      <c r="L46" s="107">
        <v>5</v>
      </c>
      <c r="M46" s="107">
        <v>8</v>
      </c>
      <c r="N46" s="107">
        <v>11</v>
      </c>
      <c r="O46" s="107">
        <v>14</v>
      </c>
    </row>
    <row r="47" spans="1:15" ht="15" hidden="1" outlineLevel="1">
      <c r="A47" s="106" t="s">
        <v>8224</v>
      </c>
      <c r="B47" s="107">
        <v>412</v>
      </c>
      <c r="C47" s="107">
        <v>229</v>
      </c>
      <c r="D47" s="107">
        <v>86</v>
      </c>
      <c r="E47" s="107">
        <v>353</v>
      </c>
      <c r="F47" s="107">
        <v>342</v>
      </c>
      <c r="G47" s="107">
        <v>36</v>
      </c>
      <c r="H47" s="107">
        <v>15</v>
      </c>
      <c r="I47" s="107">
        <v>23</v>
      </c>
      <c r="J47" s="107">
        <v>32</v>
      </c>
      <c r="K47" s="107">
        <v>47</v>
      </c>
      <c r="L47" s="107">
        <v>7</v>
      </c>
      <c r="M47" s="107">
        <v>13</v>
      </c>
      <c r="N47" s="107">
        <v>18</v>
      </c>
      <c r="O47" s="107">
        <v>23</v>
      </c>
    </row>
    <row r="48" spans="1:15" ht="15" hidden="1" outlineLevel="1">
      <c r="A48" s="106" t="s">
        <v>8225</v>
      </c>
      <c r="B48" s="107">
        <v>360</v>
      </c>
      <c r="C48" s="107">
        <v>198</v>
      </c>
      <c r="D48" s="107">
        <v>68</v>
      </c>
      <c r="E48" s="107">
        <v>318</v>
      </c>
      <c r="F48" s="107">
        <v>340</v>
      </c>
      <c r="G48" s="107">
        <v>33</v>
      </c>
      <c r="H48" s="107">
        <v>13</v>
      </c>
      <c r="I48" s="107">
        <v>21</v>
      </c>
      <c r="J48" s="107">
        <v>28</v>
      </c>
      <c r="K48" s="107">
        <v>41</v>
      </c>
      <c r="L48" s="107">
        <v>7</v>
      </c>
      <c r="M48" s="107">
        <v>11</v>
      </c>
      <c r="N48" s="107">
        <v>16</v>
      </c>
      <c r="O48" s="107">
        <v>20</v>
      </c>
    </row>
    <row r="49" spans="1:15" ht="15" hidden="1" outlineLevel="1">
      <c r="A49" s="106" t="s">
        <v>8226</v>
      </c>
      <c r="B49" s="107">
        <v>468</v>
      </c>
      <c r="C49" s="107">
        <v>211</v>
      </c>
      <c r="D49" s="107">
        <v>69</v>
      </c>
      <c r="E49" s="107">
        <v>334</v>
      </c>
      <c r="F49" s="107">
        <v>405</v>
      </c>
      <c r="G49" s="107">
        <v>42</v>
      </c>
      <c r="H49" s="107">
        <v>17</v>
      </c>
      <c r="I49" s="107">
        <v>27</v>
      </c>
      <c r="J49" s="107">
        <v>37</v>
      </c>
      <c r="K49" s="107">
        <v>53</v>
      </c>
      <c r="L49" s="107">
        <v>7</v>
      </c>
      <c r="M49" s="107">
        <v>12</v>
      </c>
      <c r="N49" s="107">
        <v>17</v>
      </c>
      <c r="O49" s="107">
        <v>21</v>
      </c>
    </row>
    <row r="50" spans="1:15" ht="15" hidden="1" outlineLevel="1">
      <c r="A50" s="106" t="s">
        <v>8227</v>
      </c>
      <c r="B50" s="107">
        <v>279</v>
      </c>
      <c r="C50" s="107">
        <v>195</v>
      </c>
      <c r="D50" s="107">
        <v>65</v>
      </c>
      <c r="E50" s="107">
        <v>334</v>
      </c>
      <c r="F50" s="107">
        <v>348</v>
      </c>
      <c r="G50" s="107">
        <v>43</v>
      </c>
      <c r="H50" s="107">
        <v>10</v>
      </c>
      <c r="I50" s="107">
        <v>16</v>
      </c>
      <c r="J50" s="107">
        <v>22</v>
      </c>
      <c r="K50" s="107">
        <v>32</v>
      </c>
      <c r="L50" s="107">
        <v>7</v>
      </c>
      <c r="M50" s="107">
        <v>12</v>
      </c>
      <c r="N50" s="107">
        <v>17</v>
      </c>
      <c r="O50" s="107">
        <v>21</v>
      </c>
    </row>
    <row r="51" spans="1:15" ht="15" hidden="1" outlineLevel="1">
      <c r="A51" s="106" t="s">
        <v>8228</v>
      </c>
      <c r="B51" s="107">
        <v>428</v>
      </c>
      <c r="C51" s="107">
        <v>195</v>
      </c>
      <c r="D51" s="107">
        <v>60</v>
      </c>
      <c r="E51" s="107">
        <v>444</v>
      </c>
      <c r="F51" s="107">
        <v>457</v>
      </c>
      <c r="G51" s="107">
        <v>39</v>
      </c>
      <c r="H51" s="107">
        <v>15</v>
      </c>
      <c r="I51" s="107">
        <v>24</v>
      </c>
      <c r="J51" s="107">
        <v>33</v>
      </c>
      <c r="K51" s="107">
        <v>49</v>
      </c>
      <c r="L51" s="107">
        <v>9</v>
      </c>
      <c r="M51" s="107">
        <v>16</v>
      </c>
      <c r="N51" s="107">
        <v>22</v>
      </c>
      <c r="O51" s="107">
        <v>28</v>
      </c>
    </row>
    <row r="52" spans="1:15" ht="15" hidden="1" outlineLevel="1">
      <c r="A52" s="106" t="s">
        <v>8229</v>
      </c>
      <c r="B52" s="107">
        <v>275</v>
      </c>
      <c r="C52" s="107">
        <v>185</v>
      </c>
      <c r="D52" s="107">
        <v>87</v>
      </c>
      <c r="E52" s="107">
        <v>247</v>
      </c>
      <c r="F52" s="107">
        <v>322</v>
      </c>
      <c r="G52" s="107">
        <v>56</v>
      </c>
      <c r="H52" s="107">
        <v>10</v>
      </c>
      <c r="I52" s="107">
        <v>16</v>
      </c>
      <c r="J52" s="107">
        <v>21</v>
      </c>
      <c r="K52" s="107">
        <v>31</v>
      </c>
      <c r="L52" s="107">
        <v>5</v>
      </c>
      <c r="M52" s="107">
        <v>9</v>
      </c>
      <c r="N52" s="107">
        <v>12</v>
      </c>
      <c r="O52" s="107">
        <v>16</v>
      </c>
    </row>
    <row r="53" spans="1:15" ht="15" hidden="1" outlineLevel="1">
      <c r="A53" s="106" t="s">
        <v>8230</v>
      </c>
      <c r="B53" s="107">
        <v>346</v>
      </c>
      <c r="C53" s="107">
        <v>200</v>
      </c>
      <c r="D53" s="107">
        <v>69</v>
      </c>
      <c r="E53" s="107">
        <v>325</v>
      </c>
      <c r="F53" s="107">
        <v>342</v>
      </c>
      <c r="G53" s="107">
        <v>43</v>
      </c>
      <c r="H53" s="107">
        <v>12</v>
      </c>
      <c r="I53" s="107">
        <v>20</v>
      </c>
      <c r="J53" s="107">
        <v>27</v>
      </c>
      <c r="K53" s="107">
        <v>39</v>
      </c>
      <c r="L53" s="107">
        <v>7</v>
      </c>
      <c r="M53" s="107">
        <v>12</v>
      </c>
      <c r="N53" s="107">
        <v>16</v>
      </c>
      <c r="O53" s="107">
        <v>21</v>
      </c>
    </row>
    <row r="54" spans="1:15" ht="15" hidden="1" outlineLevel="1">
      <c r="A54" s="106" t="s">
        <v>8231</v>
      </c>
      <c r="B54" s="107">
        <v>190</v>
      </c>
      <c r="C54" s="107">
        <v>178</v>
      </c>
      <c r="D54" s="107">
        <v>85</v>
      </c>
      <c r="E54" s="107">
        <v>170</v>
      </c>
      <c r="F54" s="107">
        <v>305</v>
      </c>
      <c r="G54" s="107">
        <v>49</v>
      </c>
      <c r="H54" s="107">
        <v>7</v>
      </c>
      <c r="I54" s="107">
        <v>11</v>
      </c>
      <c r="J54" s="107">
        <v>15</v>
      </c>
      <c r="K54" s="107">
        <v>22</v>
      </c>
      <c r="L54" s="107">
        <v>4</v>
      </c>
      <c r="M54" s="107">
        <v>6</v>
      </c>
      <c r="N54" s="107">
        <v>9</v>
      </c>
      <c r="O54" s="107">
        <v>11</v>
      </c>
    </row>
    <row r="55" spans="1:15" ht="15" hidden="1" outlineLevel="1">
      <c r="A55" s="106" t="s">
        <v>8232</v>
      </c>
      <c r="B55" s="107">
        <v>300</v>
      </c>
      <c r="C55" s="107">
        <v>245</v>
      </c>
      <c r="D55" s="107">
        <v>76</v>
      </c>
      <c r="E55" s="107">
        <v>346</v>
      </c>
      <c r="F55" s="107">
        <v>389</v>
      </c>
      <c r="G55" s="107">
        <v>43</v>
      </c>
      <c r="H55" s="107">
        <v>11</v>
      </c>
      <c r="I55" s="107">
        <v>17</v>
      </c>
      <c r="J55" s="107">
        <v>23</v>
      </c>
      <c r="K55" s="107">
        <v>34</v>
      </c>
      <c r="L55" s="107">
        <v>7</v>
      </c>
      <c r="M55" s="107">
        <v>12</v>
      </c>
      <c r="N55" s="107">
        <v>17</v>
      </c>
      <c r="O55" s="107">
        <v>22</v>
      </c>
    </row>
    <row r="56" spans="1:15" ht="15" hidden="1" outlineLevel="1">
      <c r="A56" s="106" t="s">
        <v>8233</v>
      </c>
      <c r="B56" s="107">
        <v>371</v>
      </c>
      <c r="C56" s="107">
        <v>226</v>
      </c>
      <c r="D56" s="107">
        <v>56</v>
      </c>
      <c r="E56" s="107">
        <v>317</v>
      </c>
      <c r="F56" s="107">
        <v>415</v>
      </c>
      <c r="G56" s="107">
        <v>27</v>
      </c>
      <c r="H56" s="107">
        <v>13</v>
      </c>
      <c r="I56" s="107">
        <v>21</v>
      </c>
      <c r="J56" s="107">
        <v>29</v>
      </c>
      <c r="K56" s="107">
        <v>42</v>
      </c>
      <c r="L56" s="107">
        <v>7</v>
      </c>
      <c r="M56" s="107">
        <v>11</v>
      </c>
      <c r="N56" s="107">
        <v>16</v>
      </c>
      <c r="O56" s="107">
        <v>20</v>
      </c>
    </row>
    <row r="57" spans="1:15" ht="15" hidden="1" outlineLevel="1">
      <c r="A57" s="106" t="s">
        <v>8234</v>
      </c>
      <c r="B57" s="107">
        <v>381</v>
      </c>
      <c r="C57" s="107">
        <v>188</v>
      </c>
      <c r="D57" s="107">
        <v>60</v>
      </c>
      <c r="E57" s="107">
        <v>368</v>
      </c>
      <c r="F57" s="107">
        <v>334</v>
      </c>
      <c r="G57" s="107">
        <v>35</v>
      </c>
      <c r="H57" s="107">
        <v>14</v>
      </c>
      <c r="I57" s="107">
        <v>22</v>
      </c>
      <c r="J57" s="107">
        <v>30</v>
      </c>
      <c r="K57" s="107">
        <v>43</v>
      </c>
      <c r="L57" s="107">
        <v>8</v>
      </c>
      <c r="M57" s="107">
        <v>13</v>
      </c>
      <c r="N57" s="107">
        <v>18</v>
      </c>
      <c r="O57" s="107">
        <v>24</v>
      </c>
    </row>
    <row r="58" spans="1:15" ht="15" hidden="1" outlineLevel="1">
      <c r="A58" s="106" t="s">
        <v>8235</v>
      </c>
      <c r="B58" s="107">
        <v>393</v>
      </c>
      <c r="C58" s="107">
        <v>272</v>
      </c>
      <c r="D58" s="107">
        <v>69</v>
      </c>
      <c r="E58" s="107">
        <v>302</v>
      </c>
      <c r="F58" s="107">
        <v>331</v>
      </c>
      <c r="G58" s="107">
        <v>40</v>
      </c>
      <c r="H58" s="107">
        <v>14</v>
      </c>
      <c r="I58" s="107">
        <v>22</v>
      </c>
      <c r="J58" s="107">
        <v>31</v>
      </c>
      <c r="K58" s="107">
        <v>45</v>
      </c>
      <c r="L58" s="107">
        <v>6</v>
      </c>
      <c r="M58" s="107">
        <v>11</v>
      </c>
      <c r="N58" s="107">
        <v>15</v>
      </c>
      <c r="O58" s="107">
        <v>19</v>
      </c>
    </row>
    <row r="59" spans="1:15" ht="15" hidden="1" outlineLevel="1">
      <c r="A59" s="106" t="s">
        <v>8236</v>
      </c>
      <c r="B59" s="107">
        <v>323</v>
      </c>
      <c r="C59" s="107">
        <v>199</v>
      </c>
      <c r="D59" s="107">
        <v>54</v>
      </c>
      <c r="E59" s="107">
        <v>305</v>
      </c>
      <c r="F59" s="107">
        <v>422</v>
      </c>
      <c r="G59" s="107">
        <v>43</v>
      </c>
      <c r="H59" s="107">
        <v>12</v>
      </c>
      <c r="I59" s="107">
        <v>18</v>
      </c>
      <c r="J59" s="107">
        <v>25</v>
      </c>
      <c r="K59" s="107">
        <v>37</v>
      </c>
      <c r="L59" s="107">
        <v>6</v>
      </c>
      <c r="M59" s="107">
        <v>11</v>
      </c>
      <c r="N59" s="107">
        <v>15</v>
      </c>
      <c r="O59" s="107">
        <v>20</v>
      </c>
    </row>
    <row r="60" spans="1:15" ht="15" hidden="1" outlineLevel="1">
      <c r="A60" s="106" t="s">
        <v>8237</v>
      </c>
      <c r="B60" s="107">
        <v>173</v>
      </c>
      <c r="C60" s="107">
        <v>165</v>
      </c>
      <c r="D60" s="107">
        <v>66</v>
      </c>
      <c r="E60" s="107">
        <v>183</v>
      </c>
      <c r="F60" s="107">
        <v>327</v>
      </c>
      <c r="G60" s="107">
        <v>46</v>
      </c>
      <c r="H60" s="107">
        <v>6</v>
      </c>
      <c r="I60" s="107">
        <v>10</v>
      </c>
      <c r="J60" s="107">
        <v>13</v>
      </c>
      <c r="K60" s="107">
        <v>20</v>
      </c>
      <c r="L60" s="107">
        <v>4</v>
      </c>
      <c r="M60" s="107">
        <v>7</v>
      </c>
      <c r="N60" s="107">
        <v>9</v>
      </c>
      <c r="O60" s="107">
        <v>12</v>
      </c>
    </row>
    <row r="61" spans="1:15" ht="15" hidden="1" outlineLevel="1">
      <c r="A61" s="106" t="s">
        <v>8238</v>
      </c>
      <c r="B61" s="107">
        <v>183</v>
      </c>
      <c r="C61" s="107">
        <v>230</v>
      </c>
      <c r="D61" s="107">
        <v>58</v>
      </c>
      <c r="E61" s="107">
        <v>177</v>
      </c>
      <c r="F61" s="107">
        <v>306</v>
      </c>
      <c r="G61" s="107">
        <v>39</v>
      </c>
      <c r="H61" s="107">
        <v>7</v>
      </c>
      <c r="I61" s="107">
        <v>10</v>
      </c>
      <c r="J61" s="107">
        <v>14</v>
      </c>
      <c r="K61" s="107">
        <v>21</v>
      </c>
      <c r="L61" s="107">
        <v>4</v>
      </c>
      <c r="M61" s="107">
        <v>6</v>
      </c>
      <c r="N61" s="107">
        <v>9</v>
      </c>
      <c r="O61" s="107">
        <v>11</v>
      </c>
    </row>
    <row r="62" spans="1:15" ht="15" hidden="1" outlineLevel="1">
      <c r="A62" s="106" t="s">
        <v>8239</v>
      </c>
      <c r="B62" s="107">
        <v>394</v>
      </c>
      <c r="C62" s="107">
        <v>197</v>
      </c>
      <c r="D62" s="107">
        <v>49</v>
      </c>
      <c r="E62" s="107">
        <v>398</v>
      </c>
      <c r="F62" s="107">
        <v>437</v>
      </c>
      <c r="G62" s="107">
        <v>34</v>
      </c>
      <c r="H62" s="107">
        <v>14</v>
      </c>
      <c r="I62" s="107">
        <v>22</v>
      </c>
      <c r="J62" s="107">
        <v>31</v>
      </c>
      <c r="K62" s="107">
        <v>45</v>
      </c>
      <c r="L62" s="107">
        <v>8</v>
      </c>
      <c r="M62" s="107">
        <v>14</v>
      </c>
      <c r="N62" s="107">
        <v>20</v>
      </c>
      <c r="O62" s="107">
        <v>25</v>
      </c>
    </row>
    <row r="63" spans="1:15" ht="15" hidden="1" outlineLevel="1">
      <c r="A63" s="106" t="s">
        <v>8240</v>
      </c>
      <c r="B63" s="107">
        <v>445</v>
      </c>
      <c r="C63" s="107">
        <v>194</v>
      </c>
      <c r="D63" s="107">
        <v>57</v>
      </c>
      <c r="E63" s="107">
        <v>392</v>
      </c>
      <c r="F63" s="107">
        <v>357</v>
      </c>
      <c r="G63" s="107">
        <v>30</v>
      </c>
      <c r="H63" s="107">
        <v>16</v>
      </c>
      <c r="I63" s="107">
        <v>25</v>
      </c>
      <c r="J63" s="107">
        <v>35</v>
      </c>
      <c r="K63" s="107">
        <v>51</v>
      </c>
      <c r="L63" s="107">
        <v>8</v>
      </c>
      <c r="M63" s="107">
        <v>14</v>
      </c>
      <c r="N63" s="107">
        <v>20</v>
      </c>
      <c r="O63" s="107">
        <v>25</v>
      </c>
    </row>
    <row r="64" spans="1:15" ht="15" hidden="1" outlineLevel="1">
      <c r="A64" s="106" t="s">
        <v>8241</v>
      </c>
      <c r="B64" s="107">
        <v>418</v>
      </c>
      <c r="C64" s="107">
        <v>198</v>
      </c>
      <c r="D64" s="107">
        <v>59</v>
      </c>
      <c r="E64" s="107">
        <v>343</v>
      </c>
      <c r="F64" s="107">
        <v>348</v>
      </c>
      <c r="G64" s="107">
        <v>29</v>
      </c>
      <c r="H64" s="107">
        <v>15</v>
      </c>
      <c r="I64" s="107">
        <v>24</v>
      </c>
      <c r="J64" s="107">
        <v>33</v>
      </c>
      <c r="K64" s="107">
        <v>48</v>
      </c>
      <c r="L64" s="107">
        <v>7</v>
      </c>
      <c r="M64" s="107">
        <v>12</v>
      </c>
      <c r="N64" s="107">
        <v>17</v>
      </c>
      <c r="O64" s="107">
        <v>22</v>
      </c>
    </row>
    <row r="65" spans="1:15" ht="15" hidden="1" outlineLevel="1">
      <c r="A65" s="106" t="s">
        <v>8242</v>
      </c>
      <c r="B65" s="107">
        <v>244</v>
      </c>
      <c r="C65" s="107">
        <v>170</v>
      </c>
      <c r="D65" s="107">
        <v>46</v>
      </c>
      <c r="E65" s="107">
        <v>312</v>
      </c>
      <c r="F65" s="107">
        <v>347</v>
      </c>
      <c r="G65" s="107">
        <v>24</v>
      </c>
      <c r="H65" s="107">
        <v>9</v>
      </c>
      <c r="I65" s="107">
        <v>14</v>
      </c>
      <c r="J65" s="107">
        <v>19</v>
      </c>
      <c r="K65" s="107">
        <v>28</v>
      </c>
      <c r="L65" s="107">
        <v>7</v>
      </c>
      <c r="M65" s="107">
        <v>11</v>
      </c>
      <c r="N65" s="107">
        <v>16</v>
      </c>
      <c r="O65" s="107">
        <v>20</v>
      </c>
    </row>
    <row r="66" spans="1:15" ht="15" hidden="1" outlineLevel="1">
      <c r="A66" s="106" t="s">
        <v>8243</v>
      </c>
      <c r="B66" s="107">
        <v>382</v>
      </c>
      <c r="C66" s="107">
        <v>189</v>
      </c>
      <c r="D66" s="107">
        <v>56</v>
      </c>
      <c r="E66" s="107">
        <v>395</v>
      </c>
      <c r="F66" s="107">
        <v>350</v>
      </c>
      <c r="G66" s="107">
        <v>30</v>
      </c>
      <c r="H66" s="107">
        <v>14</v>
      </c>
      <c r="I66" s="107">
        <v>22</v>
      </c>
      <c r="J66" s="107">
        <v>30</v>
      </c>
      <c r="K66" s="107">
        <v>44</v>
      </c>
      <c r="L66" s="107">
        <v>8</v>
      </c>
      <c r="M66" s="107">
        <v>14</v>
      </c>
      <c r="N66" s="107">
        <v>20</v>
      </c>
      <c r="O66" s="107">
        <v>25</v>
      </c>
    </row>
    <row r="67" spans="1:15" ht="15" hidden="1" outlineLevel="1">
      <c r="A67" s="106" t="s">
        <v>8244</v>
      </c>
      <c r="B67" s="107">
        <v>402</v>
      </c>
      <c r="C67" s="107">
        <v>163</v>
      </c>
      <c r="D67" s="107">
        <v>67</v>
      </c>
      <c r="E67" s="107">
        <v>406</v>
      </c>
      <c r="F67" s="107">
        <v>467</v>
      </c>
      <c r="G67" s="107">
        <v>49</v>
      </c>
      <c r="H67" s="107">
        <v>14</v>
      </c>
      <c r="I67" s="107">
        <v>23</v>
      </c>
      <c r="J67" s="107">
        <v>31</v>
      </c>
      <c r="K67" s="107">
        <v>46</v>
      </c>
      <c r="L67" s="107">
        <v>9</v>
      </c>
      <c r="M67" s="107">
        <v>15</v>
      </c>
      <c r="N67" s="107">
        <v>20</v>
      </c>
      <c r="O67" s="107">
        <v>26</v>
      </c>
    </row>
    <row r="68" spans="1:15" ht="15" hidden="1" outlineLevel="1">
      <c r="A68" s="106" t="s">
        <v>8245</v>
      </c>
      <c r="B68" s="107">
        <v>355</v>
      </c>
      <c r="C68" s="107">
        <v>199</v>
      </c>
      <c r="D68" s="107">
        <v>48</v>
      </c>
      <c r="E68" s="107">
        <v>296</v>
      </c>
      <c r="F68" s="107">
        <v>350</v>
      </c>
      <c r="G68" s="107">
        <v>36</v>
      </c>
      <c r="H68" s="107">
        <v>13</v>
      </c>
      <c r="I68" s="107">
        <v>20</v>
      </c>
      <c r="J68" s="107">
        <v>28</v>
      </c>
      <c r="K68" s="107">
        <v>40</v>
      </c>
      <c r="L68" s="107">
        <v>6</v>
      </c>
      <c r="M68" s="107">
        <v>11</v>
      </c>
      <c r="N68" s="107">
        <v>15</v>
      </c>
      <c r="O68" s="107">
        <v>19</v>
      </c>
    </row>
    <row r="69" spans="1:15" ht="15" hidden="1" outlineLevel="1">
      <c r="A69" s="106" t="s">
        <v>8246</v>
      </c>
      <c r="B69" s="107">
        <v>269</v>
      </c>
      <c r="C69" s="107">
        <v>175</v>
      </c>
      <c r="D69" s="107">
        <v>49</v>
      </c>
      <c r="E69" s="107">
        <v>256</v>
      </c>
      <c r="F69" s="107">
        <v>318</v>
      </c>
      <c r="G69" s="107">
        <v>30</v>
      </c>
      <c r="H69" s="107">
        <v>10</v>
      </c>
      <c r="I69" s="107">
        <v>15</v>
      </c>
      <c r="J69" s="107">
        <v>21</v>
      </c>
      <c r="K69" s="107">
        <v>31</v>
      </c>
      <c r="L69" s="107">
        <v>5</v>
      </c>
      <c r="M69" s="107">
        <v>9</v>
      </c>
      <c r="N69" s="107">
        <v>13</v>
      </c>
      <c r="O69" s="107">
        <v>16</v>
      </c>
    </row>
    <row r="70" spans="1:15" ht="15" collapsed="1">
      <c r="A70" s="106" t="s">
        <v>8247</v>
      </c>
      <c r="B70" s="107">
        <v>1444</v>
      </c>
      <c r="C70" s="107">
        <v>303</v>
      </c>
      <c r="D70" s="107">
        <v>152</v>
      </c>
      <c r="E70" s="107">
        <v>791</v>
      </c>
      <c r="F70" s="107">
        <v>335</v>
      </c>
      <c r="G70" s="107">
        <v>145</v>
      </c>
      <c r="H70" s="107">
        <v>1.26</v>
      </c>
      <c r="I70" s="107">
        <v>2.52</v>
      </c>
      <c r="J70" s="107">
        <v>3.78</v>
      </c>
      <c r="K70" s="107">
        <v>7.56</v>
      </c>
      <c r="L70" s="107">
        <v>1.26</v>
      </c>
      <c r="M70" s="107">
        <v>3.15</v>
      </c>
      <c r="N70" s="107">
        <v>5.04</v>
      </c>
      <c r="O70" s="107">
        <v>8.19</v>
      </c>
    </row>
    <row r="71" spans="1:15" ht="15" hidden="1" outlineLevel="1">
      <c r="A71" s="106" t="s">
        <v>8248</v>
      </c>
      <c r="B71" s="107">
        <v>1416</v>
      </c>
      <c r="C71" s="107">
        <v>267</v>
      </c>
      <c r="D71" s="107">
        <v>133</v>
      </c>
      <c r="E71" s="107">
        <v>919</v>
      </c>
      <c r="F71" s="107">
        <v>334</v>
      </c>
      <c r="G71" s="107">
        <v>138</v>
      </c>
      <c r="H71" s="107">
        <v>1.26</v>
      </c>
      <c r="I71" s="107">
        <v>2.52</v>
      </c>
      <c r="J71" s="107">
        <v>3.78</v>
      </c>
      <c r="K71" s="107">
        <v>7.56</v>
      </c>
      <c r="L71" s="107">
        <v>1.26</v>
      </c>
      <c r="M71" s="107">
        <v>3.15</v>
      </c>
      <c r="N71" s="107">
        <v>5.04</v>
      </c>
      <c r="O71" s="107">
        <v>8.19</v>
      </c>
    </row>
    <row r="72" spans="1:15" ht="15" hidden="1" outlineLevel="1">
      <c r="A72" s="106" t="s">
        <v>8249</v>
      </c>
      <c r="B72" s="107">
        <v>1747</v>
      </c>
      <c r="C72" s="107">
        <v>319</v>
      </c>
      <c r="D72" s="107">
        <v>173</v>
      </c>
      <c r="E72" s="107">
        <v>971</v>
      </c>
      <c r="F72" s="107">
        <v>371</v>
      </c>
      <c r="G72" s="107">
        <v>149</v>
      </c>
      <c r="H72" s="107">
        <v>1.89</v>
      </c>
      <c r="I72" s="107">
        <v>3.15</v>
      </c>
      <c r="J72" s="107">
        <v>5.04</v>
      </c>
      <c r="K72" s="107">
        <v>10.08</v>
      </c>
      <c r="L72" s="107">
        <v>1.26</v>
      </c>
      <c r="M72" s="107">
        <v>3.78</v>
      </c>
      <c r="N72" s="107">
        <v>5.67</v>
      </c>
      <c r="O72" s="107">
        <v>8.82</v>
      </c>
    </row>
    <row r="73" spans="1:15" ht="15" hidden="1" outlineLevel="1">
      <c r="A73" s="106" t="s">
        <v>8250</v>
      </c>
      <c r="B73" s="107">
        <v>1114</v>
      </c>
      <c r="C73" s="107">
        <v>276</v>
      </c>
      <c r="D73" s="107">
        <v>131</v>
      </c>
      <c r="E73" s="107">
        <v>748</v>
      </c>
      <c r="F73" s="107">
        <v>338</v>
      </c>
      <c r="G73" s="107">
        <v>114</v>
      </c>
      <c r="H73" s="107">
        <v>1.26</v>
      </c>
      <c r="I73" s="107">
        <v>2.52</v>
      </c>
      <c r="J73" s="107">
        <v>3.15</v>
      </c>
      <c r="K73" s="107">
        <v>6.3</v>
      </c>
      <c r="L73" s="107">
        <v>0.63</v>
      </c>
      <c r="M73" s="107">
        <v>2.52</v>
      </c>
      <c r="N73" s="107">
        <v>5.04</v>
      </c>
      <c r="O73" s="107">
        <v>8.19</v>
      </c>
    </row>
    <row r="74" spans="1:15" ht="15" hidden="1" outlineLevel="1">
      <c r="A74" s="106" t="s">
        <v>8251</v>
      </c>
      <c r="B74" s="107">
        <v>937</v>
      </c>
      <c r="C74" s="107">
        <v>248</v>
      </c>
      <c r="D74" s="107">
        <v>99</v>
      </c>
      <c r="E74" s="107">
        <v>631</v>
      </c>
      <c r="F74" s="107">
        <v>279</v>
      </c>
      <c r="G74" s="107">
        <v>95</v>
      </c>
      <c r="H74" s="107">
        <v>1.26</v>
      </c>
      <c r="I74" s="107">
        <v>2.52</v>
      </c>
      <c r="J74" s="107">
        <v>3.15</v>
      </c>
      <c r="K74" s="107">
        <v>6.3</v>
      </c>
      <c r="L74" s="107">
        <v>1.26</v>
      </c>
      <c r="M74" s="107">
        <v>3.15</v>
      </c>
      <c r="N74" s="107">
        <v>5.04</v>
      </c>
      <c r="O74" s="107">
        <v>8.19</v>
      </c>
    </row>
    <row r="75" spans="1:15" ht="15" hidden="1" outlineLevel="1">
      <c r="A75" s="106" t="s">
        <v>8252</v>
      </c>
      <c r="B75" s="107">
        <v>1529</v>
      </c>
      <c r="C75" s="107">
        <v>303</v>
      </c>
      <c r="D75" s="107">
        <v>193</v>
      </c>
      <c r="E75" s="107">
        <v>928</v>
      </c>
      <c r="F75" s="107">
        <v>499</v>
      </c>
      <c r="G75" s="107">
        <v>174</v>
      </c>
      <c r="H75" s="107">
        <v>2.52</v>
      </c>
      <c r="I75" s="107">
        <v>4.41</v>
      </c>
      <c r="J75" s="107">
        <v>6.93</v>
      </c>
      <c r="K75" s="107">
        <v>13.86</v>
      </c>
      <c r="L75" s="107">
        <v>2.52</v>
      </c>
      <c r="M75" s="107">
        <v>4.41</v>
      </c>
      <c r="N75" s="107">
        <v>6.93</v>
      </c>
      <c r="O75" s="107">
        <v>10.08</v>
      </c>
    </row>
    <row r="76" spans="1:15" ht="15" hidden="1" outlineLevel="1">
      <c r="A76" s="106" t="s">
        <v>8253</v>
      </c>
      <c r="B76" s="107">
        <v>2128</v>
      </c>
      <c r="C76" s="107">
        <v>352</v>
      </c>
      <c r="D76" s="107">
        <v>206</v>
      </c>
      <c r="E76" s="107">
        <v>930</v>
      </c>
      <c r="F76" s="107">
        <v>487</v>
      </c>
      <c r="G76" s="107">
        <v>171</v>
      </c>
      <c r="H76" s="107">
        <v>2.52</v>
      </c>
      <c r="I76" s="107">
        <v>4.41</v>
      </c>
      <c r="J76" s="107">
        <v>6.93</v>
      </c>
      <c r="K76" s="107">
        <v>13.86</v>
      </c>
      <c r="L76" s="107">
        <v>2.52</v>
      </c>
      <c r="M76" s="107">
        <v>4.41</v>
      </c>
      <c r="N76" s="107">
        <v>6.93</v>
      </c>
      <c r="O76" s="107">
        <v>10.08</v>
      </c>
    </row>
    <row r="77" spans="1:15" ht="15" hidden="1" outlineLevel="1">
      <c r="A77" s="106" t="s">
        <v>8254</v>
      </c>
      <c r="B77" s="107">
        <v>1823</v>
      </c>
      <c r="C77" s="107">
        <v>346</v>
      </c>
      <c r="D77" s="107">
        <v>171</v>
      </c>
      <c r="E77" s="107">
        <v>1004</v>
      </c>
      <c r="F77" s="107">
        <v>436</v>
      </c>
      <c r="G77" s="107">
        <v>134</v>
      </c>
      <c r="H77" s="107">
        <v>1.89</v>
      </c>
      <c r="I77" s="107">
        <v>3.15</v>
      </c>
      <c r="J77" s="107">
        <v>5.04</v>
      </c>
      <c r="K77" s="107">
        <v>10.08</v>
      </c>
      <c r="L77" s="107">
        <v>1.26</v>
      </c>
      <c r="M77" s="107">
        <v>3.78</v>
      </c>
      <c r="N77" s="107">
        <v>5.67</v>
      </c>
      <c r="O77" s="107">
        <v>8.82</v>
      </c>
    </row>
    <row r="78" spans="1:15" ht="15" hidden="1" outlineLevel="1">
      <c r="A78" s="106" t="s">
        <v>8255</v>
      </c>
      <c r="B78" s="107">
        <v>1559</v>
      </c>
      <c r="C78" s="107">
        <v>293</v>
      </c>
      <c r="D78" s="107">
        <v>120</v>
      </c>
      <c r="E78" s="107">
        <v>911</v>
      </c>
      <c r="F78" s="107">
        <v>432</v>
      </c>
      <c r="G78" s="107">
        <v>115</v>
      </c>
      <c r="H78" s="107">
        <v>1.89</v>
      </c>
      <c r="I78" s="107">
        <v>3.15</v>
      </c>
      <c r="J78" s="107">
        <v>5.04</v>
      </c>
      <c r="K78" s="107">
        <v>10.08</v>
      </c>
      <c r="L78" s="107">
        <v>1.26</v>
      </c>
      <c r="M78" s="107">
        <v>3.78</v>
      </c>
      <c r="N78" s="107">
        <v>5.67</v>
      </c>
      <c r="O78" s="107">
        <v>8.82</v>
      </c>
    </row>
    <row r="79" spans="1:15" ht="15" hidden="1" outlineLevel="1">
      <c r="A79" s="106" t="s">
        <v>8256</v>
      </c>
      <c r="B79" s="107">
        <v>843</v>
      </c>
      <c r="C79" s="107">
        <v>331</v>
      </c>
      <c r="D79" s="107">
        <v>144</v>
      </c>
      <c r="E79" s="107">
        <v>731</v>
      </c>
      <c r="F79" s="107">
        <v>331</v>
      </c>
      <c r="G79" s="107">
        <v>98</v>
      </c>
      <c r="H79" s="107">
        <v>1.26</v>
      </c>
      <c r="I79" s="107">
        <v>2.52</v>
      </c>
      <c r="J79" s="107">
        <v>3.15</v>
      </c>
      <c r="K79" s="107">
        <v>6.3</v>
      </c>
      <c r="L79" s="107">
        <v>0.63</v>
      </c>
      <c r="M79" s="107">
        <v>2.52</v>
      </c>
      <c r="N79" s="107">
        <v>5.04</v>
      </c>
      <c r="O79" s="107">
        <v>8.19</v>
      </c>
    </row>
    <row r="80" spans="1:15" ht="15" hidden="1" outlineLevel="1">
      <c r="A80" s="106" t="s">
        <v>8257</v>
      </c>
      <c r="B80" s="107">
        <v>793</v>
      </c>
      <c r="C80" s="107">
        <v>237</v>
      </c>
      <c r="D80" s="107">
        <v>127</v>
      </c>
      <c r="E80" s="107">
        <v>555</v>
      </c>
      <c r="F80" s="107">
        <v>334</v>
      </c>
      <c r="G80" s="107">
        <v>133</v>
      </c>
      <c r="H80" s="107">
        <v>1.26</v>
      </c>
      <c r="I80" s="107">
        <v>2.52</v>
      </c>
      <c r="J80" s="107">
        <v>3.15</v>
      </c>
      <c r="K80" s="107">
        <v>6.3</v>
      </c>
      <c r="L80" s="107">
        <v>0.63</v>
      </c>
      <c r="M80" s="107">
        <v>2.52</v>
      </c>
      <c r="N80" s="107">
        <v>5.04</v>
      </c>
      <c r="O80" s="107">
        <v>8.19</v>
      </c>
    </row>
    <row r="81" spans="1:15" ht="15" hidden="1" outlineLevel="1">
      <c r="A81" s="106" t="s">
        <v>8258</v>
      </c>
      <c r="B81" s="107">
        <v>1478</v>
      </c>
      <c r="C81" s="107">
        <v>288</v>
      </c>
      <c r="D81" s="107">
        <v>160</v>
      </c>
      <c r="E81" s="107">
        <v>960</v>
      </c>
      <c r="F81" s="107">
        <v>529</v>
      </c>
      <c r="G81" s="107">
        <v>198</v>
      </c>
      <c r="H81" s="107">
        <v>2.52</v>
      </c>
      <c r="I81" s="107">
        <v>4.41</v>
      </c>
      <c r="J81" s="107">
        <v>6.93</v>
      </c>
      <c r="K81" s="107">
        <v>13.86</v>
      </c>
      <c r="L81" s="107">
        <v>1.89</v>
      </c>
      <c r="M81" s="107">
        <v>3.78</v>
      </c>
      <c r="N81" s="107">
        <v>5.67</v>
      </c>
      <c r="O81" s="107">
        <v>9.4499999999999993</v>
      </c>
    </row>
    <row r="82" spans="1:15" ht="15" hidden="1" outlineLevel="1">
      <c r="A82" s="106" t="s">
        <v>8259</v>
      </c>
      <c r="B82" s="107">
        <v>1598</v>
      </c>
      <c r="C82" s="107">
        <v>311</v>
      </c>
      <c r="D82" s="107">
        <v>166</v>
      </c>
      <c r="E82" s="107">
        <v>959</v>
      </c>
      <c r="F82" s="107">
        <v>426</v>
      </c>
      <c r="G82" s="107">
        <v>125</v>
      </c>
      <c r="H82" s="107">
        <v>1.89</v>
      </c>
      <c r="I82" s="107">
        <v>3.15</v>
      </c>
      <c r="J82" s="107">
        <v>5.04</v>
      </c>
      <c r="K82" s="107">
        <v>10.08</v>
      </c>
      <c r="L82" s="107">
        <v>1.26</v>
      </c>
      <c r="M82" s="107">
        <v>3.15</v>
      </c>
      <c r="N82" s="107">
        <v>5.04</v>
      </c>
      <c r="O82" s="107">
        <v>8.19</v>
      </c>
    </row>
    <row r="83" spans="1:15" ht="15" hidden="1" outlineLevel="1">
      <c r="A83" s="106" t="s">
        <v>8260</v>
      </c>
      <c r="B83" s="107">
        <v>1721</v>
      </c>
      <c r="C83" s="107">
        <v>332</v>
      </c>
      <c r="D83" s="107">
        <v>146</v>
      </c>
      <c r="E83" s="107">
        <v>1088</v>
      </c>
      <c r="F83" s="107">
        <v>366</v>
      </c>
      <c r="G83" s="107">
        <v>146</v>
      </c>
      <c r="H83" s="107">
        <v>1.89</v>
      </c>
      <c r="I83" s="107">
        <v>3.15</v>
      </c>
      <c r="J83" s="107">
        <v>5.04</v>
      </c>
      <c r="K83" s="107">
        <v>10.08</v>
      </c>
      <c r="L83" s="107">
        <v>1.26</v>
      </c>
      <c r="M83" s="107">
        <v>3.15</v>
      </c>
      <c r="N83" s="107">
        <v>5.04</v>
      </c>
      <c r="O83" s="107">
        <v>8.19</v>
      </c>
    </row>
    <row r="84" spans="1:15" ht="15" hidden="1" outlineLevel="1">
      <c r="A84" s="106" t="s">
        <v>8261</v>
      </c>
      <c r="B84" s="107">
        <v>1202</v>
      </c>
      <c r="C84" s="107">
        <v>309</v>
      </c>
      <c r="D84" s="107">
        <v>137</v>
      </c>
      <c r="E84" s="107">
        <v>674</v>
      </c>
      <c r="F84" s="107">
        <v>330</v>
      </c>
      <c r="G84" s="107">
        <v>130</v>
      </c>
      <c r="H84" s="107">
        <v>1.89</v>
      </c>
      <c r="I84" s="107">
        <v>3.15</v>
      </c>
      <c r="J84" s="107">
        <v>5.04</v>
      </c>
      <c r="K84" s="107">
        <v>10.08</v>
      </c>
      <c r="L84" s="107">
        <v>1.26</v>
      </c>
      <c r="M84" s="107">
        <v>3.78</v>
      </c>
      <c r="N84" s="107">
        <v>5.67</v>
      </c>
      <c r="O84" s="107">
        <v>8.82</v>
      </c>
    </row>
    <row r="85" spans="1:15" ht="15" hidden="1" outlineLevel="1">
      <c r="A85" s="106" t="s">
        <v>8262</v>
      </c>
      <c r="B85" s="107">
        <v>1101</v>
      </c>
      <c r="C85" s="107">
        <v>319</v>
      </c>
      <c r="D85" s="107">
        <v>147</v>
      </c>
      <c r="E85" s="107">
        <v>576</v>
      </c>
      <c r="F85" s="107">
        <v>254</v>
      </c>
      <c r="G85" s="107">
        <v>133</v>
      </c>
      <c r="H85" s="107">
        <v>1.26</v>
      </c>
      <c r="I85" s="107">
        <v>2.52</v>
      </c>
      <c r="J85" s="107">
        <v>3.15</v>
      </c>
      <c r="K85" s="107">
        <v>6.3</v>
      </c>
      <c r="L85" s="107">
        <v>0.63</v>
      </c>
      <c r="M85" s="107">
        <v>2.52</v>
      </c>
      <c r="N85" s="107">
        <v>5.04</v>
      </c>
      <c r="O85" s="107">
        <v>8.19</v>
      </c>
    </row>
    <row r="86" spans="1:15" ht="15" hidden="1" outlineLevel="1">
      <c r="A86" s="106" t="s">
        <v>8263</v>
      </c>
      <c r="B86" s="107">
        <v>854</v>
      </c>
      <c r="C86" s="107">
        <v>257</v>
      </c>
      <c r="D86" s="107">
        <v>123</v>
      </c>
      <c r="E86" s="107">
        <v>575</v>
      </c>
      <c r="F86" s="107">
        <v>311</v>
      </c>
      <c r="G86" s="107">
        <v>127</v>
      </c>
      <c r="H86" s="107">
        <v>1.26</v>
      </c>
      <c r="I86" s="107">
        <v>2.52</v>
      </c>
      <c r="J86" s="107">
        <v>3.15</v>
      </c>
      <c r="K86" s="107">
        <v>6.3</v>
      </c>
      <c r="L86" s="107">
        <v>0.63</v>
      </c>
      <c r="M86" s="107">
        <v>2.52</v>
      </c>
      <c r="N86" s="107">
        <v>5.04</v>
      </c>
      <c r="O86" s="107">
        <v>8.19</v>
      </c>
    </row>
    <row r="87" spans="1:15" ht="15" hidden="1" outlineLevel="1">
      <c r="A87" s="106" t="s">
        <v>8264</v>
      </c>
      <c r="B87" s="107">
        <v>755</v>
      </c>
      <c r="C87" s="107">
        <v>273</v>
      </c>
      <c r="D87" s="107">
        <v>127</v>
      </c>
      <c r="E87" s="107">
        <v>571</v>
      </c>
      <c r="F87" s="107">
        <v>336</v>
      </c>
      <c r="G87" s="107">
        <v>115</v>
      </c>
      <c r="H87" s="107">
        <v>1.26</v>
      </c>
      <c r="I87" s="107">
        <v>2.52</v>
      </c>
      <c r="J87" s="107">
        <v>3.15</v>
      </c>
      <c r="K87" s="107">
        <v>6.3</v>
      </c>
      <c r="L87" s="107">
        <v>0.63</v>
      </c>
      <c r="M87" s="107">
        <v>2.52</v>
      </c>
      <c r="N87" s="107">
        <v>5.04</v>
      </c>
      <c r="O87" s="107">
        <v>8.19</v>
      </c>
    </row>
    <row r="88" spans="1:15" ht="15" hidden="1" outlineLevel="1">
      <c r="A88" s="106" t="s">
        <v>8265</v>
      </c>
      <c r="B88" s="107">
        <v>729</v>
      </c>
      <c r="C88" s="107">
        <v>232</v>
      </c>
      <c r="D88" s="107">
        <v>159</v>
      </c>
      <c r="E88" s="107">
        <v>655</v>
      </c>
      <c r="F88" s="107">
        <v>253</v>
      </c>
      <c r="G88" s="107">
        <v>90</v>
      </c>
      <c r="H88" s="107">
        <v>1.26</v>
      </c>
      <c r="I88" s="107">
        <v>2.52</v>
      </c>
      <c r="J88" s="107">
        <v>3.15</v>
      </c>
      <c r="K88" s="107">
        <v>6.3</v>
      </c>
      <c r="L88" s="107">
        <v>1.26</v>
      </c>
      <c r="M88" s="107">
        <v>3.15</v>
      </c>
      <c r="N88" s="107">
        <v>5.04</v>
      </c>
      <c r="O88" s="107">
        <v>8.19</v>
      </c>
    </row>
    <row r="89" spans="1:15" ht="15" hidden="1" outlineLevel="1">
      <c r="A89" s="106" t="s">
        <v>8266</v>
      </c>
      <c r="B89" s="107">
        <v>1084</v>
      </c>
      <c r="C89" s="107">
        <v>266</v>
      </c>
      <c r="D89" s="107">
        <v>153</v>
      </c>
      <c r="E89" s="107">
        <v>619</v>
      </c>
      <c r="F89" s="107">
        <v>291</v>
      </c>
      <c r="G89" s="107">
        <v>89</v>
      </c>
      <c r="H89" s="107">
        <v>1.26</v>
      </c>
      <c r="I89" s="107">
        <v>2.52</v>
      </c>
      <c r="J89" s="107">
        <v>3.15</v>
      </c>
      <c r="K89" s="107">
        <v>6.3</v>
      </c>
      <c r="L89" s="107">
        <v>1.26</v>
      </c>
      <c r="M89" s="107">
        <v>3.15</v>
      </c>
      <c r="N89" s="107">
        <v>5.04</v>
      </c>
      <c r="O89" s="107">
        <v>8.19</v>
      </c>
    </row>
    <row r="90" spans="1:15" ht="15" hidden="1" outlineLevel="1">
      <c r="A90" s="106" t="s">
        <v>8267</v>
      </c>
      <c r="B90" s="107">
        <v>1166</v>
      </c>
      <c r="C90" s="107">
        <v>275</v>
      </c>
      <c r="D90" s="107">
        <v>132</v>
      </c>
      <c r="E90" s="107">
        <v>619</v>
      </c>
      <c r="F90" s="107">
        <v>285</v>
      </c>
      <c r="G90" s="107">
        <v>88</v>
      </c>
      <c r="H90" s="107">
        <v>1.26</v>
      </c>
      <c r="I90" s="107">
        <v>2.52</v>
      </c>
      <c r="J90" s="107">
        <v>3.15</v>
      </c>
      <c r="K90" s="107">
        <v>6.3</v>
      </c>
      <c r="L90" s="107">
        <v>1.26</v>
      </c>
      <c r="M90" s="107">
        <v>3.15</v>
      </c>
      <c r="N90" s="107">
        <v>5.04</v>
      </c>
      <c r="O90" s="107">
        <v>8.19</v>
      </c>
    </row>
    <row r="91" spans="1:15" ht="15" hidden="1" outlineLevel="1">
      <c r="A91" s="106" t="s">
        <v>8268</v>
      </c>
      <c r="B91" s="107">
        <v>968</v>
      </c>
      <c r="C91" s="107">
        <v>225</v>
      </c>
      <c r="D91" s="107">
        <v>133</v>
      </c>
      <c r="E91" s="107">
        <v>557</v>
      </c>
      <c r="F91" s="107">
        <v>259</v>
      </c>
      <c r="G91" s="107">
        <v>93</v>
      </c>
      <c r="H91" s="107">
        <v>1.26</v>
      </c>
      <c r="I91" s="107">
        <v>2.52</v>
      </c>
      <c r="J91" s="107">
        <v>3.15</v>
      </c>
      <c r="K91" s="107">
        <v>6.3</v>
      </c>
      <c r="L91" s="107">
        <v>1.26</v>
      </c>
      <c r="M91" s="107">
        <v>3.15</v>
      </c>
      <c r="N91" s="107">
        <v>5.04</v>
      </c>
      <c r="O91" s="107">
        <v>8.19</v>
      </c>
    </row>
    <row r="92" spans="1:15" ht="15" hidden="1" outlineLevel="1">
      <c r="A92" s="106" t="s">
        <v>8269</v>
      </c>
      <c r="B92" s="107">
        <v>864</v>
      </c>
      <c r="C92" s="107">
        <v>245</v>
      </c>
      <c r="D92" s="107">
        <v>126</v>
      </c>
      <c r="E92" s="107">
        <v>532</v>
      </c>
      <c r="F92" s="107">
        <v>276</v>
      </c>
      <c r="G92" s="107">
        <v>133</v>
      </c>
      <c r="H92" s="107">
        <v>1.26</v>
      </c>
      <c r="I92" s="107">
        <v>2.52</v>
      </c>
      <c r="J92" s="107">
        <v>3.15</v>
      </c>
      <c r="K92" s="107">
        <v>6.3</v>
      </c>
      <c r="L92" s="107">
        <v>0.63</v>
      </c>
      <c r="M92" s="107">
        <v>2.52</v>
      </c>
      <c r="N92" s="107">
        <v>5.04</v>
      </c>
      <c r="O92" s="107">
        <v>8.19</v>
      </c>
    </row>
    <row r="93" spans="1:15" ht="15" hidden="1" outlineLevel="1">
      <c r="A93" s="106" t="s">
        <v>8270</v>
      </c>
      <c r="B93" s="107">
        <v>798</v>
      </c>
      <c r="C93" s="107">
        <v>298</v>
      </c>
      <c r="D93" s="107">
        <v>104</v>
      </c>
      <c r="E93" s="107">
        <v>677</v>
      </c>
      <c r="F93" s="107">
        <v>334</v>
      </c>
      <c r="G93" s="107">
        <v>100</v>
      </c>
      <c r="H93" s="107">
        <v>1.26</v>
      </c>
      <c r="I93" s="107">
        <v>2.52</v>
      </c>
      <c r="J93" s="107">
        <v>3.15</v>
      </c>
      <c r="K93" s="107">
        <v>6.3</v>
      </c>
      <c r="L93" s="107">
        <v>0.63</v>
      </c>
      <c r="M93" s="107">
        <v>2.52</v>
      </c>
      <c r="N93" s="107">
        <v>5.04</v>
      </c>
      <c r="O93" s="107">
        <v>8.19</v>
      </c>
    </row>
    <row r="94" spans="1:15" ht="15" hidden="1" outlineLevel="1">
      <c r="A94" s="106" t="s">
        <v>8271</v>
      </c>
      <c r="B94" s="107">
        <v>962</v>
      </c>
      <c r="C94" s="107">
        <v>215</v>
      </c>
      <c r="D94" s="107">
        <v>135</v>
      </c>
      <c r="E94" s="107">
        <v>686</v>
      </c>
      <c r="F94" s="107">
        <v>314</v>
      </c>
      <c r="G94" s="107">
        <v>106</v>
      </c>
      <c r="H94" s="107">
        <v>1.26</v>
      </c>
      <c r="I94" s="107">
        <v>2.52</v>
      </c>
      <c r="J94" s="107">
        <v>3.15</v>
      </c>
      <c r="K94" s="107">
        <v>6.3</v>
      </c>
      <c r="L94" s="107">
        <v>0.63</v>
      </c>
      <c r="M94" s="107">
        <v>2.52</v>
      </c>
      <c r="N94" s="107">
        <v>5.04</v>
      </c>
      <c r="O94" s="107">
        <v>8.19</v>
      </c>
    </row>
    <row r="95" spans="1:15" ht="15" hidden="1" outlineLevel="1">
      <c r="A95" s="106" t="s">
        <v>8272</v>
      </c>
      <c r="B95" s="107">
        <v>1301</v>
      </c>
      <c r="C95" s="107">
        <v>276</v>
      </c>
      <c r="D95" s="107">
        <v>163</v>
      </c>
      <c r="E95" s="107">
        <v>625</v>
      </c>
      <c r="F95" s="107">
        <v>330</v>
      </c>
      <c r="G95" s="107">
        <v>108</v>
      </c>
      <c r="H95" s="107">
        <v>1.26</v>
      </c>
      <c r="I95" s="107">
        <v>2.52</v>
      </c>
      <c r="J95" s="107">
        <v>3.15</v>
      </c>
      <c r="K95" s="107">
        <v>6.3</v>
      </c>
      <c r="L95" s="107">
        <v>0.63</v>
      </c>
      <c r="M95" s="107">
        <v>2.52</v>
      </c>
      <c r="N95" s="107">
        <v>5.04</v>
      </c>
      <c r="O95" s="107">
        <v>8.19</v>
      </c>
    </row>
    <row r="96" spans="1:15" ht="15" hidden="1" outlineLevel="1">
      <c r="A96" s="106" t="s">
        <v>8273</v>
      </c>
      <c r="B96" s="107">
        <v>1025</v>
      </c>
      <c r="C96" s="107">
        <v>241</v>
      </c>
      <c r="D96" s="107">
        <v>141</v>
      </c>
      <c r="E96" s="107">
        <v>581</v>
      </c>
      <c r="F96" s="107">
        <v>261</v>
      </c>
      <c r="G96" s="107">
        <v>106</v>
      </c>
      <c r="H96" s="107">
        <v>1.26</v>
      </c>
      <c r="I96" s="107">
        <v>2.52</v>
      </c>
      <c r="J96" s="107">
        <v>3.15</v>
      </c>
      <c r="K96" s="107">
        <v>6.3</v>
      </c>
      <c r="L96" s="107">
        <v>0.63</v>
      </c>
      <c r="M96" s="107">
        <v>2.52</v>
      </c>
      <c r="N96" s="107">
        <v>5.04</v>
      </c>
      <c r="O96" s="107">
        <v>8.19</v>
      </c>
    </row>
    <row r="97" spans="1:15" ht="15" hidden="1" outlineLevel="1">
      <c r="A97" s="106" t="s">
        <v>8274</v>
      </c>
      <c r="B97" s="107">
        <v>795</v>
      </c>
      <c r="C97" s="107">
        <v>273</v>
      </c>
      <c r="D97" s="107">
        <v>130</v>
      </c>
      <c r="E97" s="107">
        <v>646</v>
      </c>
      <c r="F97" s="107">
        <v>250</v>
      </c>
      <c r="G97" s="107">
        <v>107</v>
      </c>
      <c r="H97" s="107">
        <v>1.26</v>
      </c>
      <c r="I97" s="107">
        <v>2.52</v>
      </c>
      <c r="J97" s="107">
        <v>3.15</v>
      </c>
      <c r="K97" s="107">
        <v>6.3</v>
      </c>
      <c r="L97" s="107">
        <v>0.63</v>
      </c>
      <c r="M97" s="107">
        <v>2.52</v>
      </c>
      <c r="N97" s="107">
        <v>5.04</v>
      </c>
      <c r="O97" s="107">
        <v>8.19</v>
      </c>
    </row>
    <row r="98" spans="1:15" ht="15" hidden="1" outlineLevel="1">
      <c r="A98" s="106" t="s">
        <v>8275</v>
      </c>
      <c r="B98" s="107">
        <v>1121</v>
      </c>
      <c r="C98" s="107">
        <v>263</v>
      </c>
      <c r="D98" s="107">
        <v>137</v>
      </c>
      <c r="E98" s="107">
        <v>639</v>
      </c>
      <c r="F98" s="107">
        <v>275</v>
      </c>
      <c r="G98" s="107">
        <v>126</v>
      </c>
      <c r="H98" s="107">
        <v>1.26</v>
      </c>
      <c r="I98" s="107">
        <v>2.52</v>
      </c>
      <c r="J98" s="107">
        <v>3.15</v>
      </c>
      <c r="K98" s="107">
        <v>6.3</v>
      </c>
      <c r="L98" s="107">
        <v>0.63</v>
      </c>
      <c r="M98" s="107">
        <v>2.52</v>
      </c>
      <c r="N98" s="107">
        <v>5.04</v>
      </c>
      <c r="O98" s="107">
        <v>8.19</v>
      </c>
    </row>
    <row r="99" spans="1:15" ht="15" hidden="1" outlineLevel="1">
      <c r="A99" s="106" t="s">
        <v>8276</v>
      </c>
      <c r="B99" s="107">
        <v>972</v>
      </c>
      <c r="C99" s="107">
        <v>247</v>
      </c>
      <c r="D99" s="107">
        <v>149</v>
      </c>
      <c r="E99" s="107">
        <v>623</v>
      </c>
      <c r="F99" s="107">
        <v>314</v>
      </c>
      <c r="G99" s="107">
        <v>113</v>
      </c>
      <c r="H99" s="107">
        <v>1.26</v>
      </c>
      <c r="I99" s="107">
        <v>2.52</v>
      </c>
      <c r="J99" s="107">
        <v>3.15</v>
      </c>
      <c r="K99" s="107">
        <v>6.3</v>
      </c>
      <c r="L99" s="107">
        <v>0.63</v>
      </c>
      <c r="M99" s="107">
        <v>2.52</v>
      </c>
      <c r="N99" s="107">
        <v>5.04</v>
      </c>
      <c r="O99" s="107">
        <v>8.19</v>
      </c>
    </row>
    <row r="100" spans="1:15" ht="15" hidden="1" outlineLevel="1">
      <c r="A100" s="106" t="s">
        <v>8277</v>
      </c>
      <c r="B100" s="107">
        <v>1405</v>
      </c>
      <c r="C100" s="107">
        <v>254</v>
      </c>
      <c r="D100" s="107">
        <v>163</v>
      </c>
      <c r="E100" s="107">
        <v>698</v>
      </c>
      <c r="F100" s="107">
        <v>348</v>
      </c>
      <c r="G100" s="107">
        <v>170</v>
      </c>
      <c r="H100" s="107">
        <v>1.26</v>
      </c>
      <c r="I100" s="107">
        <v>2.52</v>
      </c>
      <c r="J100" s="107">
        <v>3.15</v>
      </c>
      <c r="K100" s="107">
        <v>6.3</v>
      </c>
      <c r="L100" s="107">
        <v>0.63</v>
      </c>
      <c r="M100" s="107">
        <v>2.52</v>
      </c>
      <c r="N100" s="107">
        <v>5.04</v>
      </c>
      <c r="O100" s="107">
        <v>8.19</v>
      </c>
    </row>
    <row r="101" spans="1:15" ht="15" hidden="1" outlineLevel="1">
      <c r="A101" s="106" t="s">
        <v>8278</v>
      </c>
      <c r="B101" s="107">
        <v>782</v>
      </c>
      <c r="C101" s="107">
        <v>259</v>
      </c>
      <c r="D101" s="107">
        <v>146</v>
      </c>
      <c r="E101" s="107">
        <v>645</v>
      </c>
      <c r="F101" s="107">
        <v>255</v>
      </c>
      <c r="G101" s="107">
        <v>100</v>
      </c>
      <c r="H101" s="107">
        <v>1.26</v>
      </c>
      <c r="I101" s="107">
        <v>2.52</v>
      </c>
      <c r="J101" s="107">
        <v>3.15</v>
      </c>
      <c r="K101" s="107">
        <v>6.3</v>
      </c>
      <c r="L101" s="107">
        <v>0.63</v>
      </c>
      <c r="M101" s="107">
        <v>2.52</v>
      </c>
      <c r="N101" s="107">
        <v>5.04</v>
      </c>
      <c r="O101" s="107">
        <v>8.19</v>
      </c>
    </row>
    <row r="102" spans="1:15" ht="15" hidden="1" outlineLevel="1">
      <c r="A102" s="106" t="s">
        <v>8279</v>
      </c>
      <c r="B102" s="107">
        <v>721</v>
      </c>
      <c r="C102" s="107">
        <v>209</v>
      </c>
      <c r="D102" s="107">
        <v>103</v>
      </c>
      <c r="E102" s="107">
        <v>517</v>
      </c>
      <c r="F102" s="107">
        <v>208</v>
      </c>
      <c r="G102" s="107">
        <v>90</v>
      </c>
      <c r="H102" s="107">
        <v>1.26</v>
      </c>
      <c r="I102" s="107">
        <v>2.52</v>
      </c>
      <c r="J102" s="107">
        <v>3.15</v>
      </c>
      <c r="K102" s="107">
        <v>6.3</v>
      </c>
      <c r="L102" s="107">
        <v>0.63</v>
      </c>
      <c r="M102" s="107">
        <v>2.52</v>
      </c>
      <c r="N102" s="107">
        <v>5.04</v>
      </c>
      <c r="O102" s="107">
        <v>8.19</v>
      </c>
    </row>
    <row r="103" spans="1:15" ht="15" hidden="1" outlineLevel="1">
      <c r="A103" s="106" t="s">
        <v>8280</v>
      </c>
      <c r="B103" s="107">
        <v>993</v>
      </c>
      <c r="C103" s="107">
        <v>252</v>
      </c>
      <c r="D103" s="107">
        <v>126</v>
      </c>
      <c r="E103" s="107">
        <v>648</v>
      </c>
      <c r="F103" s="107">
        <v>242</v>
      </c>
      <c r="G103" s="107">
        <v>82</v>
      </c>
      <c r="H103" s="107">
        <v>1.26</v>
      </c>
      <c r="I103" s="107">
        <v>2.52</v>
      </c>
      <c r="J103" s="107">
        <v>3.15</v>
      </c>
      <c r="K103" s="107">
        <v>6.3</v>
      </c>
      <c r="L103" s="107">
        <v>0.63</v>
      </c>
      <c r="M103" s="107">
        <v>2.52</v>
      </c>
      <c r="N103" s="107">
        <v>5.04</v>
      </c>
      <c r="O103" s="107">
        <v>8.19</v>
      </c>
    </row>
    <row r="104" spans="1:15" ht="15" hidden="1" outlineLevel="1">
      <c r="A104" s="106" t="s">
        <v>8281</v>
      </c>
      <c r="B104" s="107">
        <v>1162</v>
      </c>
      <c r="C104" s="107">
        <v>301</v>
      </c>
      <c r="D104" s="107">
        <v>170</v>
      </c>
      <c r="E104" s="107">
        <v>798</v>
      </c>
      <c r="F104" s="107">
        <v>312</v>
      </c>
      <c r="G104" s="107">
        <v>100</v>
      </c>
      <c r="H104" s="107">
        <v>1.26</v>
      </c>
      <c r="I104" s="107">
        <v>2.52</v>
      </c>
      <c r="J104" s="107">
        <v>3.15</v>
      </c>
      <c r="K104" s="107">
        <v>6.3</v>
      </c>
      <c r="L104" s="107">
        <v>0.63</v>
      </c>
      <c r="M104" s="107">
        <v>2.52</v>
      </c>
      <c r="N104" s="107">
        <v>5.04</v>
      </c>
      <c r="O104" s="107">
        <v>8.19</v>
      </c>
    </row>
    <row r="105" spans="1:15" ht="15" hidden="1" outlineLevel="1">
      <c r="A105" s="106" t="s">
        <v>8282</v>
      </c>
      <c r="B105" s="107">
        <v>931</v>
      </c>
      <c r="C105" s="107">
        <v>238</v>
      </c>
      <c r="D105" s="107">
        <v>120</v>
      </c>
      <c r="E105" s="107">
        <v>412</v>
      </c>
      <c r="F105" s="107">
        <v>225</v>
      </c>
      <c r="G105" s="107">
        <v>76</v>
      </c>
      <c r="H105" s="107">
        <v>1.26</v>
      </c>
      <c r="I105" s="107">
        <v>2.52</v>
      </c>
      <c r="J105" s="107">
        <v>3.15</v>
      </c>
      <c r="K105" s="107">
        <v>6.3</v>
      </c>
      <c r="L105" s="107">
        <v>0.63</v>
      </c>
      <c r="M105" s="107">
        <v>2.52</v>
      </c>
      <c r="N105" s="107">
        <v>5.04</v>
      </c>
      <c r="O105" s="107">
        <v>8.19</v>
      </c>
    </row>
    <row r="106" spans="1:15" ht="15" hidden="1" outlineLevel="1">
      <c r="A106" s="106" t="s">
        <v>8283</v>
      </c>
      <c r="B106" s="107">
        <v>949</v>
      </c>
      <c r="C106" s="107">
        <v>257</v>
      </c>
      <c r="D106" s="107">
        <v>150</v>
      </c>
      <c r="E106" s="107">
        <v>467</v>
      </c>
      <c r="F106" s="107">
        <v>312</v>
      </c>
      <c r="G106" s="107">
        <v>93</v>
      </c>
      <c r="H106" s="107">
        <v>1.26</v>
      </c>
      <c r="I106" s="107">
        <v>2.52</v>
      </c>
      <c r="J106" s="107">
        <v>3.15</v>
      </c>
      <c r="K106" s="107">
        <v>6.3</v>
      </c>
      <c r="L106" s="107">
        <v>0.63</v>
      </c>
      <c r="M106" s="107">
        <v>2.52</v>
      </c>
      <c r="N106" s="107">
        <v>5.04</v>
      </c>
      <c r="O106" s="107">
        <v>8.19</v>
      </c>
    </row>
    <row r="107" spans="1:15" ht="15" hidden="1" outlineLevel="1">
      <c r="A107" s="106" t="s">
        <v>8284</v>
      </c>
      <c r="B107" s="107">
        <v>1062</v>
      </c>
      <c r="C107" s="107">
        <v>283</v>
      </c>
      <c r="D107" s="107">
        <v>140</v>
      </c>
      <c r="E107" s="107">
        <v>467</v>
      </c>
      <c r="F107" s="107">
        <v>317</v>
      </c>
      <c r="G107" s="107">
        <v>93</v>
      </c>
      <c r="H107" s="107">
        <v>1.26</v>
      </c>
      <c r="I107" s="107">
        <v>2.52</v>
      </c>
      <c r="J107" s="107">
        <v>3.15</v>
      </c>
      <c r="K107" s="107">
        <v>6.3</v>
      </c>
      <c r="L107" s="107">
        <v>0.63</v>
      </c>
      <c r="M107" s="107">
        <v>2.52</v>
      </c>
      <c r="N107" s="107">
        <v>5.04</v>
      </c>
      <c r="O107" s="107">
        <v>8.19</v>
      </c>
    </row>
    <row r="108" spans="1:15" ht="15" hidden="1" outlineLevel="1">
      <c r="A108" s="106" t="s">
        <v>8285</v>
      </c>
      <c r="B108" s="107">
        <v>1026</v>
      </c>
      <c r="C108" s="107">
        <v>277</v>
      </c>
      <c r="D108" s="107">
        <v>126</v>
      </c>
      <c r="E108" s="107">
        <v>467</v>
      </c>
      <c r="F108" s="107">
        <v>378</v>
      </c>
      <c r="G108" s="107">
        <v>93</v>
      </c>
      <c r="H108" s="107">
        <v>1.26</v>
      </c>
      <c r="I108" s="107">
        <v>2.52</v>
      </c>
      <c r="J108" s="107">
        <v>3.15</v>
      </c>
      <c r="K108" s="107">
        <v>6.3</v>
      </c>
      <c r="L108" s="107">
        <v>0.63</v>
      </c>
      <c r="M108" s="107">
        <v>2.52</v>
      </c>
      <c r="N108" s="107">
        <v>5.04</v>
      </c>
      <c r="O108" s="107">
        <v>8.19</v>
      </c>
    </row>
    <row r="109" spans="1:15" ht="15" hidden="1" outlineLevel="1">
      <c r="A109" s="106" t="s">
        <v>8286</v>
      </c>
      <c r="B109" s="107">
        <v>1027</v>
      </c>
      <c r="C109" s="107">
        <v>280</v>
      </c>
      <c r="D109" s="107">
        <v>204</v>
      </c>
      <c r="E109" s="107">
        <v>485</v>
      </c>
      <c r="F109" s="107">
        <v>326</v>
      </c>
      <c r="G109" s="107">
        <v>93</v>
      </c>
      <c r="H109" s="107">
        <v>1.26</v>
      </c>
      <c r="I109" s="107">
        <v>2.52</v>
      </c>
      <c r="J109" s="107">
        <v>3.15</v>
      </c>
      <c r="K109" s="107">
        <v>6.3</v>
      </c>
      <c r="L109" s="107">
        <v>0.63</v>
      </c>
      <c r="M109" s="107">
        <v>2.52</v>
      </c>
      <c r="N109" s="107">
        <v>5.04</v>
      </c>
      <c r="O109" s="107">
        <v>8.19</v>
      </c>
    </row>
    <row r="110" spans="1:15" ht="15" hidden="1" outlineLevel="1">
      <c r="A110" s="106" t="s">
        <v>8287</v>
      </c>
      <c r="B110" s="107">
        <v>752</v>
      </c>
      <c r="C110" s="107">
        <v>212</v>
      </c>
      <c r="D110" s="107">
        <v>148</v>
      </c>
      <c r="E110" s="107">
        <v>449</v>
      </c>
      <c r="F110" s="107">
        <v>303</v>
      </c>
      <c r="G110" s="107">
        <v>107</v>
      </c>
      <c r="H110" s="107">
        <v>1.26</v>
      </c>
      <c r="I110" s="107">
        <v>2.52</v>
      </c>
      <c r="J110" s="107">
        <v>3.15</v>
      </c>
      <c r="K110" s="107">
        <v>6.3</v>
      </c>
      <c r="L110" s="107">
        <v>0.63</v>
      </c>
      <c r="M110" s="107">
        <v>2.52</v>
      </c>
      <c r="N110" s="107">
        <v>5.04</v>
      </c>
      <c r="O110" s="107">
        <v>8.19</v>
      </c>
    </row>
    <row r="111" spans="1:15" ht="15" hidden="1" outlineLevel="1">
      <c r="A111" s="106" t="s">
        <v>8288</v>
      </c>
      <c r="B111" s="107">
        <v>910</v>
      </c>
      <c r="C111" s="107">
        <v>400</v>
      </c>
      <c r="D111" s="107">
        <v>171</v>
      </c>
      <c r="E111" s="107">
        <v>471</v>
      </c>
      <c r="F111" s="107">
        <v>316</v>
      </c>
      <c r="G111" s="107">
        <v>98</v>
      </c>
      <c r="H111" s="107">
        <v>1.26</v>
      </c>
      <c r="I111" s="107">
        <v>2.52</v>
      </c>
      <c r="J111" s="107">
        <v>3.15</v>
      </c>
      <c r="K111" s="107">
        <v>6.3</v>
      </c>
      <c r="L111" s="107">
        <v>0.63</v>
      </c>
      <c r="M111" s="107">
        <v>2.52</v>
      </c>
      <c r="N111" s="107">
        <v>5.04</v>
      </c>
      <c r="O111" s="107">
        <v>8.19</v>
      </c>
    </row>
    <row r="112" spans="1:15" ht="15" hidden="1" outlineLevel="1">
      <c r="A112" s="106" t="s">
        <v>8289</v>
      </c>
      <c r="B112" s="107">
        <v>1184</v>
      </c>
      <c r="C112" s="107">
        <v>299</v>
      </c>
      <c r="D112" s="107">
        <v>160</v>
      </c>
      <c r="E112" s="107">
        <v>562</v>
      </c>
      <c r="F112" s="107">
        <v>298</v>
      </c>
      <c r="G112" s="107">
        <v>110</v>
      </c>
      <c r="H112" s="107">
        <v>1.26</v>
      </c>
      <c r="I112" s="107">
        <v>2.52</v>
      </c>
      <c r="J112" s="107">
        <v>3.15</v>
      </c>
      <c r="K112" s="107">
        <v>6.3</v>
      </c>
      <c r="L112" s="107">
        <v>0.63</v>
      </c>
      <c r="M112" s="107">
        <v>2.52</v>
      </c>
      <c r="N112" s="107">
        <v>5.04</v>
      </c>
      <c r="O112" s="107">
        <v>8.19</v>
      </c>
    </row>
    <row r="113" spans="1:15" ht="15" hidden="1" outlineLevel="1">
      <c r="A113" s="106" t="s">
        <v>8290</v>
      </c>
      <c r="B113" s="107">
        <v>873</v>
      </c>
      <c r="C113" s="107">
        <v>311</v>
      </c>
      <c r="D113" s="107">
        <v>169</v>
      </c>
      <c r="E113" s="107">
        <v>629</v>
      </c>
      <c r="F113" s="107">
        <v>348</v>
      </c>
      <c r="G113" s="107">
        <v>159</v>
      </c>
      <c r="H113" s="107">
        <v>1.26</v>
      </c>
      <c r="I113" s="107">
        <v>2.52</v>
      </c>
      <c r="J113" s="107">
        <v>3.78</v>
      </c>
      <c r="K113" s="107">
        <v>7.56</v>
      </c>
      <c r="L113" s="107">
        <v>0.63</v>
      </c>
      <c r="M113" s="107">
        <v>2.52</v>
      </c>
      <c r="N113" s="107">
        <v>5.04</v>
      </c>
      <c r="O113" s="107">
        <v>8.19</v>
      </c>
    </row>
    <row r="114" spans="1:15" ht="15" hidden="1" outlineLevel="1">
      <c r="A114" s="106" t="s">
        <v>8291</v>
      </c>
      <c r="B114" s="107">
        <v>777</v>
      </c>
      <c r="C114" s="107">
        <v>253</v>
      </c>
      <c r="D114" s="107">
        <v>151</v>
      </c>
      <c r="E114" s="107">
        <v>775</v>
      </c>
      <c r="F114" s="107">
        <v>304</v>
      </c>
      <c r="G114" s="107">
        <v>155</v>
      </c>
      <c r="H114" s="107">
        <v>1.26</v>
      </c>
      <c r="I114" s="107">
        <v>2.52</v>
      </c>
      <c r="J114" s="107">
        <v>3.78</v>
      </c>
      <c r="K114" s="107">
        <v>7.56</v>
      </c>
      <c r="L114" s="107">
        <v>0.63</v>
      </c>
      <c r="M114" s="107">
        <v>2.52</v>
      </c>
      <c r="N114" s="107">
        <v>5.04</v>
      </c>
      <c r="O114" s="107">
        <v>8.19</v>
      </c>
    </row>
    <row r="115" spans="1:15" ht="15" hidden="1" outlineLevel="1">
      <c r="A115" s="106" t="s">
        <v>8292</v>
      </c>
      <c r="B115" s="107">
        <v>778</v>
      </c>
      <c r="C115" s="107">
        <v>274</v>
      </c>
      <c r="D115" s="107">
        <v>172</v>
      </c>
      <c r="E115" s="107">
        <v>494</v>
      </c>
      <c r="F115" s="107">
        <v>286</v>
      </c>
      <c r="G115" s="107">
        <v>151</v>
      </c>
      <c r="H115" s="107">
        <v>1.26</v>
      </c>
      <c r="I115" s="107">
        <v>2.52</v>
      </c>
      <c r="J115" s="107">
        <v>3.15</v>
      </c>
      <c r="K115" s="107">
        <v>6.3</v>
      </c>
      <c r="L115" s="107">
        <v>0.63</v>
      </c>
      <c r="M115" s="107">
        <v>2.52</v>
      </c>
      <c r="N115" s="107">
        <v>5.04</v>
      </c>
      <c r="O115" s="107">
        <v>8.19</v>
      </c>
    </row>
    <row r="116" spans="1:15" ht="15" hidden="1" outlineLevel="1">
      <c r="A116" s="106" t="s">
        <v>8293</v>
      </c>
      <c r="B116" s="107">
        <v>807</v>
      </c>
      <c r="C116" s="107">
        <v>265</v>
      </c>
      <c r="D116" s="107">
        <v>144</v>
      </c>
      <c r="E116" s="107">
        <v>518</v>
      </c>
      <c r="F116" s="107">
        <v>324</v>
      </c>
      <c r="G116" s="107">
        <v>156</v>
      </c>
      <c r="H116" s="107">
        <v>1.26</v>
      </c>
      <c r="I116" s="107">
        <v>2.52</v>
      </c>
      <c r="J116" s="107">
        <v>3.15</v>
      </c>
      <c r="K116" s="107">
        <v>6.3</v>
      </c>
      <c r="L116" s="107">
        <v>0.63</v>
      </c>
      <c r="M116" s="107">
        <v>2.52</v>
      </c>
      <c r="N116" s="107">
        <v>5.04</v>
      </c>
      <c r="O116" s="107">
        <v>8.19</v>
      </c>
    </row>
    <row r="117" spans="1:15" ht="15" hidden="1" outlineLevel="1">
      <c r="A117" s="106" t="s">
        <v>8294</v>
      </c>
      <c r="B117" s="107">
        <v>627</v>
      </c>
      <c r="C117" s="107">
        <v>227</v>
      </c>
      <c r="D117" s="107">
        <v>124</v>
      </c>
      <c r="E117" s="107">
        <v>488</v>
      </c>
      <c r="F117" s="107">
        <v>267</v>
      </c>
      <c r="G117" s="107">
        <v>134</v>
      </c>
      <c r="H117" s="107">
        <v>1.26</v>
      </c>
      <c r="I117" s="107">
        <v>2.52</v>
      </c>
      <c r="J117" s="107">
        <v>3.15</v>
      </c>
      <c r="K117" s="107">
        <v>6.3</v>
      </c>
      <c r="L117" s="107">
        <v>0.63</v>
      </c>
      <c r="M117" s="107">
        <v>2.52</v>
      </c>
      <c r="N117" s="107">
        <v>5.04</v>
      </c>
      <c r="O117" s="107">
        <v>8.19</v>
      </c>
    </row>
    <row r="118" spans="1:15" ht="15" hidden="1" outlineLevel="1">
      <c r="A118" s="106" t="s">
        <v>8295</v>
      </c>
      <c r="B118" s="107">
        <v>714</v>
      </c>
      <c r="C118" s="107">
        <v>306</v>
      </c>
      <c r="D118" s="107">
        <v>143</v>
      </c>
      <c r="E118" s="107">
        <v>598</v>
      </c>
      <c r="F118" s="107">
        <v>357</v>
      </c>
      <c r="G118" s="107">
        <v>131</v>
      </c>
      <c r="H118" s="107">
        <v>1.26</v>
      </c>
      <c r="I118" s="107">
        <v>2.52</v>
      </c>
      <c r="J118" s="107">
        <v>3.15</v>
      </c>
      <c r="K118" s="107">
        <v>6.3</v>
      </c>
      <c r="L118" s="107">
        <v>0.63</v>
      </c>
      <c r="M118" s="107">
        <v>2.52</v>
      </c>
      <c r="N118" s="107">
        <v>5.04</v>
      </c>
      <c r="O118" s="107">
        <v>8.19</v>
      </c>
    </row>
    <row r="119" spans="1:15" ht="15" hidden="1" outlineLevel="1">
      <c r="A119" s="106" t="s">
        <v>8296</v>
      </c>
      <c r="B119" s="107">
        <v>763</v>
      </c>
      <c r="C119" s="107">
        <v>298</v>
      </c>
      <c r="D119" s="107">
        <v>168</v>
      </c>
      <c r="E119" s="107">
        <v>598</v>
      </c>
      <c r="F119" s="107">
        <v>342</v>
      </c>
      <c r="G119" s="107">
        <v>118</v>
      </c>
      <c r="H119" s="107">
        <v>1.26</v>
      </c>
      <c r="I119" s="107">
        <v>2.52</v>
      </c>
      <c r="J119" s="107">
        <v>3.15</v>
      </c>
      <c r="K119" s="107">
        <v>6.3</v>
      </c>
      <c r="L119" s="107">
        <v>0.63</v>
      </c>
      <c r="M119" s="107">
        <v>2.52</v>
      </c>
      <c r="N119" s="107">
        <v>5.04</v>
      </c>
      <c r="O119" s="107">
        <v>8.19</v>
      </c>
    </row>
    <row r="120" spans="1:15" ht="15" hidden="1" outlineLevel="1">
      <c r="A120" s="106" t="s">
        <v>8297</v>
      </c>
      <c r="B120" s="107">
        <v>694</v>
      </c>
      <c r="C120" s="107">
        <v>265</v>
      </c>
      <c r="D120" s="107">
        <v>134</v>
      </c>
      <c r="E120" s="107">
        <v>598</v>
      </c>
      <c r="F120" s="107">
        <v>332</v>
      </c>
      <c r="G120" s="107">
        <v>119</v>
      </c>
      <c r="H120" s="107">
        <v>1.26</v>
      </c>
      <c r="I120" s="107">
        <v>2.52</v>
      </c>
      <c r="J120" s="107">
        <v>3.15</v>
      </c>
      <c r="K120" s="107">
        <v>6.3</v>
      </c>
      <c r="L120" s="107">
        <v>0.63</v>
      </c>
      <c r="M120" s="107">
        <v>2.52</v>
      </c>
      <c r="N120" s="107">
        <v>5.04</v>
      </c>
      <c r="O120" s="107">
        <v>8.19</v>
      </c>
    </row>
    <row r="121" spans="1:15" ht="15" hidden="1" outlineLevel="1">
      <c r="A121" s="106" t="s">
        <v>8298</v>
      </c>
      <c r="B121" s="107">
        <v>827</v>
      </c>
      <c r="C121" s="107">
        <v>336</v>
      </c>
      <c r="D121" s="107">
        <v>124</v>
      </c>
      <c r="E121" s="107">
        <v>598</v>
      </c>
      <c r="F121" s="107">
        <v>342</v>
      </c>
      <c r="G121" s="107">
        <v>118</v>
      </c>
      <c r="H121" s="107">
        <v>1.26</v>
      </c>
      <c r="I121" s="107">
        <v>2.52</v>
      </c>
      <c r="J121" s="107">
        <v>3.15</v>
      </c>
      <c r="K121" s="107">
        <v>6.3</v>
      </c>
      <c r="L121" s="107">
        <v>0.63</v>
      </c>
      <c r="M121" s="107">
        <v>2.52</v>
      </c>
      <c r="N121" s="107">
        <v>5.04</v>
      </c>
      <c r="O121" s="107">
        <v>8.19</v>
      </c>
    </row>
    <row r="122" spans="1:15" ht="15" hidden="1" outlineLevel="1">
      <c r="A122" s="106" t="s">
        <v>8299</v>
      </c>
      <c r="B122" s="107">
        <v>901</v>
      </c>
      <c r="C122" s="107">
        <v>299</v>
      </c>
      <c r="D122" s="107">
        <v>135</v>
      </c>
      <c r="E122" s="107">
        <v>581</v>
      </c>
      <c r="F122" s="107">
        <v>300</v>
      </c>
      <c r="G122" s="107">
        <v>115</v>
      </c>
      <c r="H122" s="107">
        <v>1.26</v>
      </c>
      <c r="I122" s="107">
        <v>2.52</v>
      </c>
      <c r="J122" s="107">
        <v>3.15</v>
      </c>
      <c r="K122" s="107">
        <v>6.3</v>
      </c>
      <c r="L122" s="107">
        <v>0.63</v>
      </c>
      <c r="M122" s="107">
        <v>2.52</v>
      </c>
      <c r="N122" s="107">
        <v>5.04</v>
      </c>
      <c r="O122" s="107">
        <v>8.19</v>
      </c>
    </row>
    <row r="123" spans="1:15" ht="15" hidden="1" outlineLevel="1">
      <c r="A123" s="106" t="s">
        <v>8300</v>
      </c>
      <c r="B123" s="107">
        <v>765</v>
      </c>
      <c r="C123" s="107">
        <v>316</v>
      </c>
      <c r="D123" s="107">
        <v>147</v>
      </c>
      <c r="E123" s="107">
        <v>598</v>
      </c>
      <c r="F123" s="107">
        <v>342</v>
      </c>
      <c r="G123" s="107">
        <v>118</v>
      </c>
      <c r="H123" s="107">
        <v>1.26</v>
      </c>
      <c r="I123" s="107">
        <v>2.52</v>
      </c>
      <c r="J123" s="107">
        <v>3.15</v>
      </c>
      <c r="K123" s="107">
        <v>6.3</v>
      </c>
      <c r="L123" s="107">
        <v>0.63</v>
      </c>
      <c r="M123" s="107">
        <v>2.52</v>
      </c>
      <c r="N123" s="107">
        <v>5.04</v>
      </c>
      <c r="O123" s="107">
        <v>8.19</v>
      </c>
    </row>
    <row r="124" spans="1:15" ht="15" hidden="1" outlineLevel="1">
      <c r="A124" s="106" t="s">
        <v>8301</v>
      </c>
      <c r="B124" s="107">
        <v>896</v>
      </c>
      <c r="C124" s="107">
        <v>330</v>
      </c>
      <c r="D124" s="107">
        <v>142</v>
      </c>
      <c r="E124" s="107">
        <v>598</v>
      </c>
      <c r="F124" s="107">
        <v>342</v>
      </c>
      <c r="G124" s="107">
        <v>118</v>
      </c>
      <c r="H124" s="107">
        <v>1.26</v>
      </c>
      <c r="I124" s="107">
        <v>2.52</v>
      </c>
      <c r="J124" s="107">
        <v>3.15</v>
      </c>
      <c r="K124" s="107">
        <v>6.3</v>
      </c>
      <c r="L124" s="107">
        <v>0.63</v>
      </c>
      <c r="M124" s="107">
        <v>2.52</v>
      </c>
      <c r="N124" s="107">
        <v>5.04</v>
      </c>
      <c r="O124" s="107">
        <v>8.19</v>
      </c>
    </row>
    <row r="125" spans="1:15" ht="15" hidden="1" outlineLevel="1">
      <c r="A125" s="106" t="s">
        <v>8302</v>
      </c>
      <c r="B125" s="107">
        <v>822</v>
      </c>
      <c r="C125" s="107">
        <v>373</v>
      </c>
      <c r="D125" s="107">
        <v>140</v>
      </c>
      <c r="E125" s="107">
        <v>598</v>
      </c>
      <c r="F125" s="107">
        <v>342</v>
      </c>
      <c r="G125" s="107">
        <v>118</v>
      </c>
      <c r="H125" s="107">
        <v>1.26</v>
      </c>
      <c r="I125" s="107">
        <v>2.52</v>
      </c>
      <c r="J125" s="107">
        <v>3.15</v>
      </c>
      <c r="K125" s="107">
        <v>6.3</v>
      </c>
      <c r="L125" s="107">
        <v>0.63</v>
      </c>
      <c r="M125" s="107">
        <v>2.52</v>
      </c>
      <c r="N125" s="107">
        <v>5.04</v>
      </c>
      <c r="O125" s="107">
        <v>8.19</v>
      </c>
    </row>
    <row r="126" spans="1:15" ht="15" hidden="1" outlineLevel="1">
      <c r="A126" s="106" t="s">
        <v>8303</v>
      </c>
      <c r="B126" s="107">
        <v>814</v>
      </c>
      <c r="C126" s="107">
        <v>395</v>
      </c>
      <c r="D126" s="107">
        <v>142</v>
      </c>
      <c r="E126" s="107">
        <v>598</v>
      </c>
      <c r="F126" s="107">
        <v>342</v>
      </c>
      <c r="G126" s="107">
        <v>118</v>
      </c>
      <c r="H126" s="107">
        <v>1.26</v>
      </c>
      <c r="I126" s="107">
        <v>2.52</v>
      </c>
      <c r="J126" s="107">
        <v>3.15</v>
      </c>
      <c r="K126" s="107">
        <v>6.3</v>
      </c>
      <c r="L126" s="107">
        <v>0.63</v>
      </c>
      <c r="M126" s="107">
        <v>2.52</v>
      </c>
      <c r="N126" s="107">
        <v>5.04</v>
      </c>
      <c r="O126" s="107">
        <v>8.19</v>
      </c>
    </row>
    <row r="127" spans="1:15" ht="15" hidden="1" outlineLevel="1">
      <c r="A127" s="106" t="s">
        <v>8304</v>
      </c>
      <c r="B127" s="107">
        <v>799</v>
      </c>
      <c r="C127" s="107">
        <v>288</v>
      </c>
      <c r="D127" s="107">
        <v>143</v>
      </c>
      <c r="E127" s="107">
        <v>600</v>
      </c>
      <c r="F127" s="107">
        <v>346</v>
      </c>
      <c r="G127" s="107">
        <v>118</v>
      </c>
      <c r="H127" s="107">
        <v>1.26</v>
      </c>
      <c r="I127" s="107">
        <v>2.52</v>
      </c>
      <c r="J127" s="107">
        <v>3.15</v>
      </c>
      <c r="K127" s="107">
        <v>6.3</v>
      </c>
      <c r="L127" s="107">
        <v>0.63</v>
      </c>
      <c r="M127" s="107">
        <v>2.52</v>
      </c>
      <c r="N127" s="107">
        <v>5.04</v>
      </c>
      <c r="O127" s="107">
        <v>8.19</v>
      </c>
    </row>
    <row r="128" spans="1:15" ht="15" hidden="1" outlineLevel="1">
      <c r="A128" s="106" t="s">
        <v>8305</v>
      </c>
      <c r="B128" s="107">
        <v>834</v>
      </c>
      <c r="C128" s="107">
        <v>311</v>
      </c>
      <c r="D128" s="107">
        <v>150</v>
      </c>
      <c r="E128" s="107">
        <v>607</v>
      </c>
      <c r="F128" s="107">
        <v>353</v>
      </c>
      <c r="G128" s="107">
        <v>112</v>
      </c>
      <c r="H128" s="107">
        <v>1.26</v>
      </c>
      <c r="I128" s="107">
        <v>2.52</v>
      </c>
      <c r="J128" s="107">
        <v>3.15</v>
      </c>
      <c r="K128" s="107">
        <v>6.3</v>
      </c>
      <c r="L128" s="107">
        <v>0.63</v>
      </c>
      <c r="M128" s="107">
        <v>2.52</v>
      </c>
      <c r="N128" s="107">
        <v>5.04</v>
      </c>
      <c r="O128" s="107">
        <v>8.19</v>
      </c>
    </row>
    <row r="129" spans="1:15" ht="15" hidden="1" outlineLevel="1">
      <c r="A129" s="106" t="s">
        <v>8306</v>
      </c>
      <c r="B129" s="107">
        <v>1070</v>
      </c>
      <c r="C129" s="107">
        <v>315</v>
      </c>
      <c r="D129" s="107">
        <v>164</v>
      </c>
      <c r="E129" s="107">
        <v>598</v>
      </c>
      <c r="F129" s="107">
        <v>342</v>
      </c>
      <c r="G129" s="107">
        <v>118</v>
      </c>
      <c r="H129" s="107">
        <v>1.26</v>
      </c>
      <c r="I129" s="107">
        <v>2.52</v>
      </c>
      <c r="J129" s="107">
        <v>3.15</v>
      </c>
      <c r="K129" s="107">
        <v>6.3</v>
      </c>
      <c r="L129" s="107">
        <v>0.63</v>
      </c>
      <c r="M129" s="107">
        <v>2.52</v>
      </c>
      <c r="N129" s="107">
        <v>5.04</v>
      </c>
      <c r="O129" s="107">
        <v>8.19</v>
      </c>
    </row>
    <row r="130" spans="1:15" ht="15" hidden="1" outlineLevel="1">
      <c r="A130" s="106" t="s">
        <v>8307</v>
      </c>
      <c r="B130" s="107">
        <v>797</v>
      </c>
      <c r="C130" s="107">
        <v>234</v>
      </c>
      <c r="D130" s="107">
        <v>130</v>
      </c>
      <c r="E130" s="107">
        <v>598</v>
      </c>
      <c r="F130" s="107">
        <v>342</v>
      </c>
      <c r="G130" s="107">
        <v>118</v>
      </c>
      <c r="H130" s="107">
        <v>1.26</v>
      </c>
      <c r="I130" s="107">
        <v>2.52</v>
      </c>
      <c r="J130" s="107">
        <v>3.15</v>
      </c>
      <c r="K130" s="107">
        <v>6.3</v>
      </c>
      <c r="L130" s="107">
        <v>0.63</v>
      </c>
      <c r="M130" s="107">
        <v>2.52</v>
      </c>
      <c r="N130" s="107">
        <v>5.04</v>
      </c>
      <c r="O130" s="107">
        <v>8.19</v>
      </c>
    </row>
    <row r="131" spans="1:15" ht="15" hidden="1" outlineLevel="1">
      <c r="A131" s="106" t="s">
        <v>8308</v>
      </c>
      <c r="B131" s="107">
        <v>966</v>
      </c>
      <c r="C131" s="107">
        <v>361</v>
      </c>
      <c r="D131" s="107">
        <v>145</v>
      </c>
      <c r="E131" s="107">
        <v>598</v>
      </c>
      <c r="F131" s="107">
        <v>342</v>
      </c>
      <c r="G131" s="107">
        <v>118</v>
      </c>
      <c r="H131" s="107">
        <v>1.26</v>
      </c>
      <c r="I131" s="107">
        <v>2.52</v>
      </c>
      <c r="J131" s="107">
        <v>3.15</v>
      </c>
      <c r="K131" s="107">
        <v>6.3</v>
      </c>
      <c r="L131" s="107">
        <v>0.63</v>
      </c>
      <c r="M131" s="107">
        <v>2.52</v>
      </c>
      <c r="N131" s="107">
        <v>5.04</v>
      </c>
      <c r="O131" s="107">
        <v>8.19</v>
      </c>
    </row>
    <row r="132" spans="1:15" ht="15" hidden="1" outlineLevel="1">
      <c r="A132" s="106" t="s">
        <v>8309</v>
      </c>
      <c r="B132" s="107">
        <v>851</v>
      </c>
      <c r="C132" s="107">
        <v>281</v>
      </c>
      <c r="D132" s="107">
        <v>147</v>
      </c>
      <c r="E132" s="107">
        <v>598</v>
      </c>
      <c r="F132" s="107">
        <v>335</v>
      </c>
      <c r="G132" s="107">
        <v>112</v>
      </c>
      <c r="H132" s="107">
        <v>1.26</v>
      </c>
      <c r="I132" s="107">
        <v>2.52</v>
      </c>
      <c r="J132" s="107">
        <v>3.15</v>
      </c>
      <c r="K132" s="107">
        <v>6.3</v>
      </c>
      <c r="L132" s="107">
        <v>0.63</v>
      </c>
      <c r="M132" s="107">
        <v>2.52</v>
      </c>
      <c r="N132" s="107">
        <v>5.04</v>
      </c>
      <c r="O132" s="107">
        <v>8.19</v>
      </c>
    </row>
    <row r="133" spans="1:15" ht="15" hidden="1" outlineLevel="1">
      <c r="A133" s="106" t="s">
        <v>8310</v>
      </c>
      <c r="B133" s="107">
        <v>704</v>
      </c>
      <c r="C133" s="107">
        <v>322</v>
      </c>
      <c r="D133" s="107">
        <v>97</v>
      </c>
      <c r="E133" s="107">
        <v>598</v>
      </c>
      <c r="F133" s="107">
        <v>338</v>
      </c>
      <c r="G133" s="107">
        <v>118</v>
      </c>
      <c r="H133" s="107">
        <v>1.26</v>
      </c>
      <c r="I133" s="107">
        <v>2.52</v>
      </c>
      <c r="J133" s="107">
        <v>3.15</v>
      </c>
      <c r="K133" s="107">
        <v>6.3</v>
      </c>
      <c r="L133" s="107">
        <v>0.63</v>
      </c>
      <c r="M133" s="107">
        <v>2.52</v>
      </c>
      <c r="N133" s="107">
        <v>5.04</v>
      </c>
      <c r="O133" s="107">
        <v>8.19</v>
      </c>
    </row>
    <row r="134" spans="1:15" ht="15" hidden="1" outlineLevel="1">
      <c r="A134" s="106" t="s">
        <v>8311</v>
      </c>
      <c r="B134" s="107">
        <v>772</v>
      </c>
      <c r="C134" s="107">
        <v>434</v>
      </c>
      <c r="D134" s="107">
        <v>147</v>
      </c>
      <c r="E134" s="107">
        <v>598</v>
      </c>
      <c r="F134" s="107">
        <v>342</v>
      </c>
      <c r="G134" s="107">
        <v>118</v>
      </c>
      <c r="H134" s="107">
        <v>1.26</v>
      </c>
      <c r="I134" s="107">
        <v>2.52</v>
      </c>
      <c r="J134" s="107">
        <v>3.15</v>
      </c>
      <c r="K134" s="107">
        <v>6.3</v>
      </c>
      <c r="L134" s="107">
        <v>0.63</v>
      </c>
      <c r="M134" s="107">
        <v>2.52</v>
      </c>
      <c r="N134" s="107">
        <v>5.04</v>
      </c>
      <c r="O134" s="107">
        <v>8.19</v>
      </c>
    </row>
    <row r="135" spans="1:15" ht="15" hidden="1" outlineLevel="1">
      <c r="A135" s="106" t="s">
        <v>8312</v>
      </c>
      <c r="B135" s="107">
        <v>853</v>
      </c>
      <c r="C135" s="107">
        <v>341</v>
      </c>
      <c r="D135" s="107">
        <v>180</v>
      </c>
      <c r="E135" s="107">
        <v>598</v>
      </c>
      <c r="F135" s="107">
        <v>342</v>
      </c>
      <c r="G135" s="107">
        <v>118</v>
      </c>
      <c r="H135" s="107">
        <v>1.26</v>
      </c>
      <c r="I135" s="107">
        <v>2.52</v>
      </c>
      <c r="J135" s="107">
        <v>3.15</v>
      </c>
      <c r="K135" s="107">
        <v>6.3</v>
      </c>
      <c r="L135" s="107">
        <v>0.63</v>
      </c>
      <c r="M135" s="107">
        <v>2.52</v>
      </c>
      <c r="N135" s="107">
        <v>5.04</v>
      </c>
      <c r="O135" s="107">
        <v>8.19</v>
      </c>
    </row>
    <row r="136" spans="1:15" ht="15" hidden="1" outlineLevel="1">
      <c r="A136" s="106" t="s">
        <v>8313</v>
      </c>
      <c r="B136" s="107">
        <v>1010</v>
      </c>
      <c r="C136" s="107">
        <v>228</v>
      </c>
      <c r="D136" s="107">
        <v>145</v>
      </c>
      <c r="E136" s="107">
        <v>598</v>
      </c>
      <c r="F136" s="107">
        <v>342</v>
      </c>
      <c r="G136" s="107">
        <v>118</v>
      </c>
      <c r="H136" s="107">
        <v>1.26</v>
      </c>
      <c r="I136" s="107">
        <v>2.52</v>
      </c>
      <c r="J136" s="107">
        <v>3.15</v>
      </c>
      <c r="K136" s="107">
        <v>6.3</v>
      </c>
      <c r="L136" s="107">
        <v>0.63</v>
      </c>
      <c r="M136" s="107">
        <v>2.52</v>
      </c>
      <c r="N136" s="107">
        <v>5.04</v>
      </c>
      <c r="O136" s="107">
        <v>8.19</v>
      </c>
    </row>
    <row r="137" spans="1:15" ht="15" hidden="1" outlineLevel="1">
      <c r="A137" s="106" t="s">
        <v>8314</v>
      </c>
      <c r="B137" s="107">
        <v>938</v>
      </c>
      <c r="C137" s="107">
        <v>369</v>
      </c>
      <c r="D137" s="107">
        <v>112</v>
      </c>
      <c r="E137" s="107">
        <v>591</v>
      </c>
      <c r="F137" s="107">
        <v>326</v>
      </c>
      <c r="G137" s="107">
        <v>109</v>
      </c>
      <c r="H137" s="107">
        <v>1.26</v>
      </c>
      <c r="I137" s="107">
        <v>2.52</v>
      </c>
      <c r="J137" s="107">
        <v>3.15</v>
      </c>
      <c r="K137" s="107">
        <v>6.3</v>
      </c>
      <c r="L137" s="107">
        <v>0.63</v>
      </c>
      <c r="M137" s="107">
        <v>2.52</v>
      </c>
      <c r="N137" s="107">
        <v>5.04</v>
      </c>
      <c r="O137" s="107">
        <v>8.19</v>
      </c>
    </row>
    <row r="138" spans="1:15" ht="15" hidden="1" outlineLevel="1">
      <c r="A138" s="106" t="s">
        <v>8315</v>
      </c>
      <c r="B138" s="107">
        <v>903</v>
      </c>
      <c r="C138" s="107">
        <v>319</v>
      </c>
      <c r="D138" s="107">
        <v>151</v>
      </c>
      <c r="E138" s="107">
        <v>600</v>
      </c>
      <c r="F138" s="107">
        <v>340</v>
      </c>
      <c r="G138" s="107">
        <v>118</v>
      </c>
      <c r="H138" s="107">
        <v>1.26</v>
      </c>
      <c r="I138" s="107">
        <v>2.52</v>
      </c>
      <c r="J138" s="107">
        <v>3.15</v>
      </c>
      <c r="K138" s="107">
        <v>6.3</v>
      </c>
      <c r="L138" s="107">
        <v>0.63</v>
      </c>
      <c r="M138" s="107">
        <v>2.52</v>
      </c>
      <c r="N138" s="107">
        <v>5.04</v>
      </c>
      <c r="O138" s="107">
        <v>8.19</v>
      </c>
    </row>
    <row r="139" spans="1:15" ht="15" hidden="1" outlineLevel="1">
      <c r="A139" s="106" t="s">
        <v>8316</v>
      </c>
      <c r="B139" s="107">
        <v>1067</v>
      </c>
      <c r="C139" s="107">
        <v>341</v>
      </c>
      <c r="D139" s="107">
        <v>146</v>
      </c>
      <c r="E139" s="107">
        <v>593</v>
      </c>
      <c r="F139" s="107">
        <v>335</v>
      </c>
      <c r="G139" s="107">
        <v>112</v>
      </c>
      <c r="H139" s="107">
        <v>1.26</v>
      </c>
      <c r="I139" s="107">
        <v>2.52</v>
      </c>
      <c r="J139" s="107">
        <v>3.15</v>
      </c>
      <c r="K139" s="107">
        <v>6.3</v>
      </c>
      <c r="L139" s="107">
        <v>0.63</v>
      </c>
      <c r="M139" s="107">
        <v>2.52</v>
      </c>
      <c r="N139" s="107">
        <v>5.04</v>
      </c>
      <c r="O139" s="107">
        <v>8.19</v>
      </c>
    </row>
    <row r="140" spans="1:15" ht="15" hidden="1" outlineLevel="1">
      <c r="A140" s="106" t="s">
        <v>8317</v>
      </c>
      <c r="B140" s="107">
        <v>989</v>
      </c>
      <c r="C140" s="107">
        <v>329</v>
      </c>
      <c r="D140" s="107">
        <v>166</v>
      </c>
      <c r="E140" s="107">
        <v>598</v>
      </c>
      <c r="F140" s="107">
        <v>372</v>
      </c>
      <c r="G140" s="107">
        <v>118</v>
      </c>
      <c r="H140" s="107">
        <v>1.26</v>
      </c>
      <c r="I140" s="107">
        <v>2.52</v>
      </c>
      <c r="J140" s="107">
        <v>3.15</v>
      </c>
      <c r="K140" s="107">
        <v>6.3</v>
      </c>
      <c r="L140" s="107">
        <v>0.63</v>
      </c>
      <c r="M140" s="107">
        <v>2.52</v>
      </c>
      <c r="N140" s="107">
        <v>5.04</v>
      </c>
      <c r="O140" s="107">
        <v>8.19</v>
      </c>
    </row>
    <row r="141" spans="1:15" ht="15" hidden="1" outlineLevel="1">
      <c r="A141" s="106" t="s">
        <v>8318</v>
      </c>
      <c r="B141" s="107">
        <v>1200</v>
      </c>
      <c r="C141" s="107">
        <v>317</v>
      </c>
      <c r="D141" s="107">
        <v>134</v>
      </c>
      <c r="E141" s="107">
        <v>740</v>
      </c>
      <c r="F141" s="107">
        <v>345</v>
      </c>
      <c r="G141" s="107">
        <v>118</v>
      </c>
      <c r="H141" s="107">
        <v>1.26</v>
      </c>
      <c r="I141" s="107">
        <v>2.52</v>
      </c>
      <c r="J141" s="107">
        <v>3.15</v>
      </c>
      <c r="K141" s="107">
        <v>6.3</v>
      </c>
      <c r="L141" s="107">
        <v>0.63</v>
      </c>
      <c r="M141" s="107">
        <v>2.52</v>
      </c>
      <c r="N141" s="107">
        <v>5.04</v>
      </c>
      <c r="O141" s="107">
        <v>8.19</v>
      </c>
    </row>
    <row r="142" spans="1:15" ht="15" hidden="1" outlineLevel="1">
      <c r="A142" s="106" t="s">
        <v>8319</v>
      </c>
      <c r="B142" s="107">
        <v>804</v>
      </c>
      <c r="C142" s="107">
        <v>268</v>
      </c>
      <c r="D142" s="107">
        <v>124</v>
      </c>
      <c r="E142" s="107">
        <v>598</v>
      </c>
      <c r="F142" s="107">
        <v>357</v>
      </c>
      <c r="G142" s="107">
        <v>118</v>
      </c>
      <c r="H142" s="107">
        <v>1.26</v>
      </c>
      <c r="I142" s="107">
        <v>2.52</v>
      </c>
      <c r="J142" s="107">
        <v>3.15</v>
      </c>
      <c r="K142" s="107">
        <v>6.3</v>
      </c>
      <c r="L142" s="107">
        <v>0.63</v>
      </c>
      <c r="M142" s="107">
        <v>2.52</v>
      </c>
      <c r="N142" s="107">
        <v>5.04</v>
      </c>
      <c r="O142" s="107">
        <v>8.19</v>
      </c>
    </row>
    <row r="143" spans="1:15" ht="15" collapsed="1">
      <c r="A143" s="108" t="s">
        <v>8320</v>
      </c>
      <c r="B143" s="109">
        <v>1661</v>
      </c>
      <c r="C143" s="109">
        <v>275</v>
      </c>
      <c r="D143" s="109">
        <v>129</v>
      </c>
      <c r="E143" s="109">
        <v>1119</v>
      </c>
      <c r="F143" s="109">
        <v>508</v>
      </c>
      <c r="G143" s="109">
        <v>157</v>
      </c>
      <c r="H143" s="109">
        <v>4</v>
      </c>
      <c r="I143" s="109">
        <v>6</v>
      </c>
      <c r="J143" s="109">
        <v>8</v>
      </c>
      <c r="K143" s="109">
        <v>14</v>
      </c>
      <c r="L143" s="109">
        <v>10</v>
      </c>
      <c r="M143" s="109">
        <v>17</v>
      </c>
      <c r="N143" s="109">
        <v>29</v>
      </c>
      <c r="O143" s="109">
        <v>51</v>
      </c>
    </row>
    <row r="144" spans="1:15" ht="15" hidden="1" outlineLevel="1">
      <c r="A144" s="106" t="s">
        <v>8321</v>
      </c>
      <c r="B144" s="107">
        <v>1233</v>
      </c>
      <c r="C144" s="107">
        <v>348</v>
      </c>
      <c r="D144" s="107">
        <v>121</v>
      </c>
      <c r="E144" s="107">
        <v>1027</v>
      </c>
      <c r="F144" s="107">
        <v>623</v>
      </c>
      <c r="G144" s="107">
        <v>215</v>
      </c>
      <c r="H144" s="107">
        <v>2</v>
      </c>
      <c r="I144" s="107">
        <v>4</v>
      </c>
      <c r="J144" s="107">
        <v>6</v>
      </c>
      <c r="K144" s="107">
        <v>10</v>
      </c>
      <c r="L144" s="107">
        <v>9</v>
      </c>
      <c r="M144" s="107">
        <v>16</v>
      </c>
      <c r="N144" s="107">
        <v>27</v>
      </c>
      <c r="O144" s="107">
        <v>47</v>
      </c>
    </row>
    <row r="145" spans="1:15" ht="15" hidden="1" outlineLevel="1">
      <c r="A145" s="106" t="s">
        <v>8322</v>
      </c>
      <c r="B145" s="107">
        <v>1188</v>
      </c>
      <c r="C145" s="107">
        <v>245</v>
      </c>
      <c r="D145" s="107">
        <v>112</v>
      </c>
      <c r="E145" s="107">
        <v>823</v>
      </c>
      <c r="F145" s="107">
        <v>423</v>
      </c>
      <c r="G145" s="107">
        <v>93</v>
      </c>
      <c r="H145" s="107">
        <v>4</v>
      </c>
      <c r="I145" s="107">
        <v>6</v>
      </c>
      <c r="J145" s="107">
        <v>8</v>
      </c>
      <c r="K145" s="107">
        <v>14</v>
      </c>
      <c r="L145" s="107">
        <v>8</v>
      </c>
      <c r="M145" s="107">
        <v>13</v>
      </c>
      <c r="N145" s="107">
        <v>21</v>
      </c>
      <c r="O145" s="107">
        <v>38</v>
      </c>
    </row>
    <row r="146" spans="1:15" ht="15" hidden="1" outlineLevel="1">
      <c r="A146" s="106" t="s">
        <v>8323</v>
      </c>
      <c r="B146" s="107">
        <v>1258</v>
      </c>
      <c r="C146" s="107">
        <v>302</v>
      </c>
      <c r="D146" s="107">
        <v>138</v>
      </c>
      <c r="E146" s="107">
        <v>920</v>
      </c>
      <c r="F146" s="107">
        <v>446</v>
      </c>
      <c r="G146" s="107">
        <v>122</v>
      </c>
      <c r="H146" s="107">
        <v>4</v>
      </c>
      <c r="I146" s="107">
        <v>6</v>
      </c>
      <c r="J146" s="107">
        <v>9</v>
      </c>
      <c r="K146" s="107">
        <v>16</v>
      </c>
      <c r="L146" s="107">
        <v>8</v>
      </c>
      <c r="M146" s="107">
        <v>15</v>
      </c>
      <c r="N146" s="107">
        <v>24</v>
      </c>
      <c r="O146" s="107">
        <v>42</v>
      </c>
    </row>
    <row r="147" spans="1:15" ht="15" hidden="1" outlineLevel="1">
      <c r="A147" s="106" t="s">
        <v>8324</v>
      </c>
      <c r="B147" s="107">
        <v>1026</v>
      </c>
      <c r="C147" s="107">
        <v>257</v>
      </c>
      <c r="D147" s="107">
        <v>119</v>
      </c>
      <c r="E147" s="107">
        <v>721</v>
      </c>
      <c r="F147" s="107">
        <v>471</v>
      </c>
      <c r="G147" s="107">
        <v>167</v>
      </c>
      <c r="H147" s="107">
        <v>2</v>
      </c>
      <c r="I147" s="107">
        <v>4</v>
      </c>
      <c r="J147" s="107">
        <v>6</v>
      </c>
      <c r="K147" s="107">
        <v>10</v>
      </c>
      <c r="L147" s="107">
        <v>7</v>
      </c>
      <c r="M147" s="107">
        <v>11</v>
      </c>
      <c r="N147" s="107">
        <v>19</v>
      </c>
      <c r="O147" s="107">
        <v>33</v>
      </c>
    </row>
    <row r="148" spans="1:15" ht="15" hidden="1" outlineLevel="1">
      <c r="A148" s="106" t="s">
        <v>8325</v>
      </c>
      <c r="B148" s="107">
        <v>681</v>
      </c>
      <c r="C148" s="107">
        <v>247</v>
      </c>
      <c r="D148" s="107">
        <v>84</v>
      </c>
      <c r="E148" s="107">
        <v>463</v>
      </c>
      <c r="F148" s="107">
        <v>313</v>
      </c>
      <c r="G148" s="107">
        <v>83</v>
      </c>
      <c r="H148" s="107">
        <v>2</v>
      </c>
      <c r="I148" s="107">
        <v>3</v>
      </c>
      <c r="J148" s="107">
        <v>4</v>
      </c>
      <c r="K148" s="107">
        <v>7</v>
      </c>
      <c r="L148" s="107">
        <v>4</v>
      </c>
      <c r="M148" s="107">
        <v>7</v>
      </c>
      <c r="N148" s="107">
        <v>12</v>
      </c>
      <c r="O148" s="107">
        <v>21</v>
      </c>
    </row>
    <row r="149" spans="1:15" ht="15" hidden="1" outlineLevel="1">
      <c r="A149" s="106" t="s">
        <v>8326</v>
      </c>
      <c r="B149" s="107">
        <v>1033</v>
      </c>
      <c r="C149" s="107">
        <v>234</v>
      </c>
      <c r="D149" s="107">
        <v>103</v>
      </c>
      <c r="E149" s="107">
        <v>823</v>
      </c>
      <c r="F149" s="107">
        <v>406</v>
      </c>
      <c r="G149" s="107">
        <v>157</v>
      </c>
      <c r="H149" s="107">
        <v>2</v>
      </c>
      <c r="I149" s="107">
        <v>3</v>
      </c>
      <c r="J149" s="107">
        <v>4</v>
      </c>
      <c r="K149" s="107">
        <v>8</v>
      </c>
      <c r="L149" s="107">
        <v>8</v>
      </c>
      <c r="M149" s="107">
        <v>14</v>
      </c>
      <c r="N149" s="107">
        <v>22</v>
      </c>
      <c r="O149" s="107">
        <v>40</v>
      </c>
    </row>
    <row r="150" spans="1:15" ht="15" hidden="1" outlineLevel="1">
      <c r="A150" s="106" t="s">
        <v>8327</v>
      </c>
      <c r="B150" s="107">
        <v>1140</v>
      </c>
      <c r="C150" s="107">
        <v>272</v>
      </c>
      <c r="D150" s="107">
        <v>128</v>
      </c>
      <c r="E150" s="107">
        <v>615</v>
      </c>
      <c r="F150" s="107">
        <v>468</v>
      </c>
      <c r="G150" s="107">
        <v>127</v>
      </c>
      <c r="H150" s="107">
        <v>3</v>
      </c>
      <c r="I150" s="107">
        <v>5</v>
      </c>
      <c r="J150" s="107">
        <v>8</v>
      </c>
      <c r="K150" s="107">
        <v>13</v>
      </c>
      <c r="L150" s="107">
        <v>6</v>
      </c>
      <c r="M150" s="107">
        <v>10</v>
      </c>
      <c r="N150" s="107">
        <v>16</v>
      </c>
      <c r="O150" s="107">
        <v>28</v>
      </c>
    </row>
    <row r="151" spans="1:15" ht="15" hidden="1" outlineLevel="1">
      <c r="A151" s="106" t="s">
        <v>8328</v>
      </c>
      <c r="B151" s="107">
        <v>818</v>
      </c>
      <c r="C151" s="107">
        <v>222</v>
      </c>
      <c r="D151" s="107">
        <v>75</v>
      </c>
      <c r="E151" s="107">
        <v>558</v>
      </c>
      <c r="F151" s="107">
        <v>411</v>
      </c>
      <c r="G151" s="107">
        <v>82</v>
      </c>
      <c r="H151" s="107">
        <v>3</v>
      </c>
      <c r="I151" s="107">
        <v>5</v>
      </c>
      <c r="J151" s="107">
        <v>7</v>
      </c>
      <c r="K151" s="107">
        <v>12</v>
      </c>
      <c r="L151" s="107">
        <v>5</v>
      </c>
      <c r="M151" s="107">
        <v>9</v>
      </c>
      <c r="N151" s="107">
        <v>14</v>
      </c>
      <c r="O151" s="107">
        <v>25</v>
      </c>
    </row>
    <row r="152" spans="1:15" ht="15" hidden="1" outlineLevel="1">
      <c r="A152" s="106" t="s">
        <v>8329</v>
      </c>
      <c r="B152" s="107">
        <v>1256</v>
      </c>
      <c r="C152" s="107">
        <v>240</v>
      </c>
      <c r="D152" s="107">
        <v>128</v>
      </c>
      <c r="E152" s="107">
        <v>795</v>
      </c>
      <c r="F152" s="107">
        <v>459</v>
      </c>
      <c r="G152" s="107">
        <v>99</v>
      </c>
      <c r="H152" s="107">
        <v>3</v>
      </c>
      <c r="I152" s="107">
        <v>5</v>
      </c>
      <c r="J152" s="107">
        <v>7</v>
      </c>
      <c r="K152" s="107">
        <v>12</v>
      </c>
      <c r="L152" s="107">
        <v>7</v>
      </c>
      <c r="M152" s="107">
        <v>13</v>
      </c>
      <c r="N152" s="107">
        <v>21</v>
      </c>
      <c r="O152" s="107">
        <v>36</v>
      </c>
    </row>
    <row r="153" spans="1:15" ht="15" hidden="1" outlineLevel="1">
      <c r="A153" s="106" t="s">
        <v>8330</v>
      </c>
      <c r="B153" s="107">
        <v>871</v>
      </c>
      <c r="C153" s="107">
        <v>244</v>
      </c>
      <c r="D153" s="107">
        <v>90</v>
      </c>
      <c r="E153" s="107">
        <v>545</v>
      </c>
      <c r="F153" s="107">
        <v>340</v>
      </c>
      <c r="G153" s="107">
        <v>68</v>
      </c>
      <c r="H153" s="107">
        <v>3</v>
      </c>
      <c r="I153" s="107">
        <v>4</v>
      </c>
      <c r="J153" s="107">
        <v>6</v>
      </c>
      <c r="K153" s="107">
        <v>10</v>
      </c>
      <c r="L153" s="107">
        <v>5</v>
      </c>
      <c r="M153" s="107">
        <v>9</v>
      </c>
      <c r="N153" s="107">
        <v>14</v>
      </c>
      <c r="O153" s="107">
        <v>25</v>
      </c>
    </row>
    <row r="154" spans="1:15" ht="15" hidden="1" outlineLevel="1">
      <c r="A154" s="106" t="s">
        <v>8331</v>
      </c>
      <c r="B154" s="107">
        <v>783</v>
      </c>
      <c r="C154" s="107">
        <v>212</v>
      </c>
      <c r="D154" s="107">
        <v>95</v>
      </c>
      <c r="E154" s="107">
        <v>663</v>
      </c>
      <c r="F154" s="107">
        <v>355</v>
      </c>
      <c r="G154" s="107">
        <v>84</v>
      </c>
      <c r="H154" s="107">
        <v>3</v>
      </c>
      <c r="I154" s="107">
        <v>5</v>
      </c>
      <c r="J154" s="107">
        <v>7</v>
      </c>
      <c r="K154" s="107">
        <v>12</v>
      </c>
      <c r="L154" s="107">
        <v>6</v>
      </c>
      <c r="M154" s="107">
        <v>11</v>
      </c>
      <c r="N154" s="107">
        <v>18</v>
      </c>
      <c r="O154" s="107">
        <v>31</v>
      </c>
    </row>
    <row r="155" spans="1:15" ht="15" hidden="1" outlineLevel="1">
      <c r="A155" s="106" t="s">
        <v>8332</v>
      </c>
      <c r="B155" s="107">
        <v>654</v>
      </c>
      <c r="C155" s="107">
        <v>227</v>
      </c>
      <c r="D155" s="107">
        <v>76</v>
      </c>
      <c r="E155" s="107">
        <v>456</v>
      </c>
      <c r="F155" s="107">
        <v>308</v>
      </c>
      <c r="G155" s="107">
        <v>66</v>
      </c>
      <c r="H155" s="107">
        <v>3</v>
      </c>
      <c r="I155" s="107">
        <v>4</v>
      </c>
      <c r="J155" s="107">
        <v>6</v>
      </c>
      <c r="K155" s="107">
        <v>10</v>
      </c>
      <c r="L155" s="107">
        <v>4</v>
      </c>
      <c r="M155" s="107">
        <v>7</v>
      </c>
      <c r="N155" s="107">
        <v>12</v>
      </c>
      <c r="O155" s="107">
        <v>21</v>
      </c>
    </row>
    <row r="156" spans="1:15" ht="15" hidden="1" outlineLevel="1">
      <c r="A156" s="106" t="s">
        <v>8333</v>
      </c>
      <c r="B156" s="107">
        <v>630</v>
      </c>
      <c r="C156" s="107">
        <v>236</v>
      </c>
      <c r="D156" s="107">
        <v>86</v>
      </c>
      <c r="E156" s="107">
        <v>443</v>
      </c>
      <c r="F156" s="107">
        <v>307</v>
      </c>
      <c r="G156" s="107">
        <v>81</v>
      </c>
      <c r="H156" s="107">
        <v>2</v>
      </c>
      <c r="I156" s="107">
        <v>4</v>
      </c>
      <c r="J156" s="107">
        <v>6</v>
      </c>
      <c r="K156" s="107">
        <v>10</v>
      </c>
      <c r="L156" s="107">
        <v>4</v>
      </c>
      <c r="M156" s="107">
        <v>7</v>
      </c>
      <c r="N156" s="107">
        <v>11</v>
      </c>
      <c r="O156" s="107">
        <v>20</v>
      </c>
    </row>
    <row r="157" spans="1:15" ht="15" hidden="1" outlineLevel="1">
      <c r="A157" s="106" t="s">
        <v>8334</v>
      </c>
      <c r="B157" s="107">
        <v>706</v>
      </c>
      <c r="C157" s="107">
        <v>200</v>
      </c>
      <c r="D157" s="107">
        <v>65</v>
      </c>
      <c r="E157" s="107">
        <v>489</v>
      </c>
      <c r="F157" s="107">
        <v>363</v>
      </c>
      <c r="G157" s="107">
        <v>100</v>
      </c>
      <c r="H157" s="107">
        <v>3</v>
      </c>
      <c r="I157" s="107">
        <v>5</v>
      </c>
      <c r="J157" s="107">
        <v>7</v>
      </c>
      <c r="K157" s="107">
        <v>13</v>
      </c>
      <c r="L157" s="107">
        <v>4</v>
      </c>
      <c r="M157" s="107">
        <v>8</v>
      </c>
      <c r="N157" s="107">
        <v>13</v>
      </c>
      <c r="O157" s="107">
        <v>22</v>
      </c>
    </row>
    <row r="158" spans="1:15" ht="15" hidden="1" outlineLevel="1">
      <c r="A158" s="106" t="s">
        <v>8335</v>
      </c>
      <c r="B158" s="107">
        <v>678</v>
      </c>
      <c r="C158" s="107">
        <v>227</v>
      </c>
      <c r="D158" s="107">
        <v>80</v>
      </c>
      <c r="E158" s="107">
        <v>532</v>
      </c>
      <c r="F158" s="107">
        <v>345</v>
      </c>
      <c r="G158" s="107">
        <v>101</v>
      </c>
      <c r="H158" s="107">
        <v>3</v>
      </c>
      <c r="I158" s="107">
        <v>4</v>
      </c>
      <c r="J158" s="107">
        <v>6</v>
      </c>
      <c r="K158" s="107">
        <v>10</v>
      </c>
      <c r="L158" s="107">
        <v>5</v>
      </c>
      <c r="M158" s="107">
        <v>8</v>
      </c>
      <c r="N158" s="107">
        <v>14</v>
      </c>
      <c r="O158" s="107">
        <v>25</v>
      </c>
    </row>
    <row r="159" spans="1:15" ht="15" hidden="1" outlineLevel="1">
      <c r="A159" s="106" t="s">
        <v>8336</v>
      </c>
      <c r="B159" s="107">
        <v>829</v>
      </c>
      <c r="C159" s="107">
        <v>276</v>
      </c>
      <c r="D159" s="107">
        <v>117</v>
      </c>
      <c r="E159" s="107">
        <v>891</v>
      </c>
      <c r="F159" s="107">
        <v>547</v>
      </c>
      <c r="G159" s="107">
        <v>109</v>
      </c>
      <c r="H159" s="107">
        <v>2</v>
      </c>
      <c r="I159" s="107">
        <v>3</v>
      </c>
      <c r="J159" s="107">
        <v>5</v>
      </c>
      <c r="K159" s="107">
        <v>8</v>
      </c>
      <c r="L159" s="107">
        <v>8</v>
      </c>
      <c r="M159" s="107">
        <v>14</v>
      </c>
      <c r="N159" s="107">
        <v>23</v>
      </c>
      <c r="O159" s="107">
        <v>41</v>
      </c>
    </row>
    <row r="160" spans="1:15" ht="15" hidden="1" outlineLevel="1">
      <c r="A160" s="106" t="s">
        <v>8337</v>
      </c>
      <c r="B160" s="107">
        <v>1362</v>
      </c>
      <c r="C160" s="107">
        <v>351</v>
      </c>
      <c r="D160" s="107">
        <v>118</v>
      </c>
      <c r="E160" s="107">
        <v>1014</v>
      </c>
      <c r="F160" s="107">
        <v>520</v>
      </c>
      <c r="G160" s="107">
        <v>154</v>
      </c>
      <c r="H160" s="107">
        <v>3</v>
      </c>
      <c r="I160" s="107">
        <v>4</v>
      </c>
      <c r="J160" s="107">
        <v>7</v>
      </c>
      <c r="K160" s="107">
        <v>11</v>
      </c>
      <c r="L160" s="107">
        <v>9</v>
      </c>
      <c r="M160" s="107">
        <v>16</v>
      </c>
      <c r="N160" s="107">
        <v>26</v>
      </c>
      <c r="O160" s="107">
        <v>46</v>
      </c>
    </row>
    <row r="161" spans="1:15" ht="15" hidden="1" outlineLevel="1">
      <c r="A161" s="106" t="s">
        <v>8338</v>
      </c>
      <c r="B161" s="107">
        <v>1307</v>
      </c>
      <c r="C161" s="107">
        <v>385</v>
      </c>
      <c r="D161" s="107">
        <v>137</v>
      </c>
      <c r="E161" s="107">
        <v>734</v>
      </c>
      <c r="F161" s="107">
        <v>418</v>
      </c>
      <c r="G161" s="107">
        <v>111</v>
      </c>
      <c r="H161" s="107">
        <v>3</v>
      </c>
      <c r="I161" s="107">
        <v>4</v>
      </c>
      <c r="J161" s="107">
        <v>6</v>
      </c>
      <c r="K161" s="107">
        <v>10</v>
      </c>
      <c r="L161" s="107">
        <v>7</v>
      </c>
      <c r="M161" s="107">
        <v>12</v>
      </c>
      <c r="N161" s="107">
        <v>19</v>
      </c>
      <c r="O161" s="107">
        <v>34</v>
      </c>
    </row>
    <row r="162" spans="1:15" ht="15" hidden="1" outlineLevel="1">
      <c r="A162" s="106" t="s">
        <v>8339</v>
      </c>
      <c r="B162" s="107">
        <v>951</v>
      </c>
      <c r="C162" s="107">
        <v>252</v>
      </c>
      <c r="D162" s="107">
        <v>104</v>
      </c>
      <c r="E162" s="107">
        <v>636</v>
      </c>
      <c r="F162" s="107">
        <v>452</v>
      </c>
      <c r="G162" s="107">
        <v>109</v>
      </c>
      <c r="H162" s="107">
        <v>3</v>
      </c>
      <c r="I162" s="107">
        <v>4</v>
      </c>
      <c r="J162" s="107">
        <v>6</v>
      </c>
      <c r="K162" s="107">
        <v>11</v>
      </c>
      <c r="L162" s="107">
        <v>6</v>
      </c>
      <c r="M162" s="107">
        <v>10</v>
      </c>
      <c r="N162" s="107">
        <v>17</v>
      </c>
      <c r="O162" s="107">
        <v>29</v>
      </c>
    </row>
    <row r="163" spans="1:15" ht="15" hidden="1" outlineLevel="1">
      <c r="A163" s="106" t="s">
        <v>8340</v>
      </c>
      <c r="B163" s="107">
        <v>642</v>
      </c>
      <c r="C163" s="107">
        <v>234</v>
      </c>
      <c r="D163" s="107">
        <v>92</v>
      </c>
      <c r="E163" s="107">
        <v>455</v>
      </c>
      <c r="F163" s="107">
        <v>361</v>
      </c>
      <c r="G163" s="107">
        <v>96</v>
      </c>
      <c r="H163" s="107">
        <v>2</v>
      </c>
      <c r="I163" s="107">
        <v>4</v>
      </c>
      <c r="J163" s="107">
        <v>6</v>
      </c>
      <c r="K163" s="107">
        <v>10</v>
      </c>
      <c r="L163" s="107">
        <v>4</v>
      </c>
      <c r="M163" s="107">
        <v>7</v>
      </c>
      <c r="N163" s="107">
        <v>12</v>
      </c>
      <c r="O163" s="107">
        <v>21</v>
      </c>
    </row>
    <row r="164" spans="1:15" ht="15" hidden="1" outlineLevel="1">
      <c r="A164" s="106" t="s">
        <v>8341</v>
      </c>
      <c r="B164" s="107">
        <v>483</v>
      </c>
      <c r="C164" s="107">
        <v>228</v>
      </c>
      <c r="D164" s="107">
        <v>97</v>
      </c>
      <c r="E164" s="107">
        <v>349</v>
      </c>
      <c r="F164" s="107">
        <v>300</v>
      </c>
      <c r="G164" s="107">
        <v>126</v>
      </c>
      <c r="H164" s="107">
        <v>3</v>
      </c>
      <c r="I164" s="107">
        <v>4</v>
      </c>
      <c r="J164" s="107">
        <v>6</v>
      </c>
      <c r="K164" s="107">
        <v>10</v>
      </c>
      <c r="L164" s="107">
        <v>3</v>
      </c>
      <c r="M164" s="107">
        <v>6</v>
      </c>
      <c r="N164" s="107">
        <v>9</v>
      </c>
      <c r="O164" s="107">
        <v>16</v>
      </c>
    </row>
    <row r="165" spans="1:15" ht="15" hidden="1" outlineLevel="1">
      <c r="A165" s="106" t="s">
        <v>8342</v>
      </c>
      <c r="B165" s="107">
        <v>593</v>
      </c>
      <c r="C165" s="107">
        <v>216</v>
      </c>
      <c r="D165" s="107">
        <v>76</v>
      </c>
      <c r="E165" s="107">
        <v>490</v>
      </c>
      <c r="F165" s="107">
        <v>323</v>
      </c>
      <c r="G165" s="107">
        <v>73</v>
      </c>
      <c r="H165" s="107">
        <v>3</v>
      </c>
      <c r="I165" s="107">
        <v>4</v>
      </c>
      <c r="J165" s="107">
        <v>6</v>
      </c>
      <c r="K165" s="107">
        <v>11</v>
      </c>
      <c r="L165" s="107">
        <v>4</v>
      </c>
      <c r="M165" s="107">
        <v>8</v>
      </c>
      <c r="N165" s="107">
        <v>13</v>
      </c>
      <c r="O165" s="107">
        <v>22</v>
      </c>
    </row>
    <row r="166" spans="1:15" ht="15" hidden="1" outlineLevel="1">
      <c r="A166" s="106" t="s">
        <v>8343</v>
      </c>
      <c r="B166" s="107">
        <v>806</v>
      </c>
      <c r="C166" s="107">
        <v>242</v>
      </c>
      <c r="D166" s="107">
        <v>109</v>
      </c>
      <c r="E166" s="107">
        <v>553</v>
      </c>
      <c r="F166" s="107">
        <v>466</v>
      </c>
      <c r="G166" s="107">
        <v>109</v>
      </c>
      <c r="H166" s="107">
        <v>4</v>
      </c>
      <c r="I166" s="107">
        <v>6</v>
      </c>
      <c r="J166" s="107">
        <v>8</v>
      </c>
      <c r="K166" s="107">
        <v>14</v>
      </c>
      <c r="L166" s="107">
        <v>5</v>
      </c>
      <c r="M166" s="107">
        <v>9</v>
      </c>
      <c r="N166" s="107">
        <v>14</v>
      </c>
      <c r="O166" s="107">
        <v>25</v>
      </c>
    </row>
    <row r="167" spans="1:15" ht="15" hidden="1" outlineLevel="1">
      <c r="A167" s="106" t="s">
        <v>8344</v>
      </c>
      <c r="B167" s="107">
        <v>1237</v>
      </c>
      <c r="C167" s="107">
        <v>274</v>
      </c>
      <c r="D167" s="107">
        <v>119</v>
      </c>
      <c r="E167" s="107">
        <v>738</v>
      </c>
      <c r="F167" s="107">
        <v>548</v>
      </c>
      <c r="G167" s="107">
        <v>138</v>
      </c>
      <c r="H167" s="107">
        <v>4</v>
      </c>
      <c r="I167" s="107">
        <v>7</v>
      </c>
      <c r="J167" s="107">
        <v>10</v>
      </c>
      <c r="K167" s="107">
        <v>17</v>
      </c>
      <c r="L167" s="107">
        <v>7</v>
      </c>
      <c r="M167" s="107">
        <v>12</v>
      </c>
      <c r="N167" s="107">
        <v>19</v>
      </c>
      <c r="O167" s="107">
        <v>34</v>
      </c>
    </row>
    <row r="168" spans="1:15" ht="15" hidden="1" outlineLevel="1">
      <c r="A168" s="106" t="s">
        <v>8345</v>
      </c>
      <c r="B168" s="107">
        <v>821</v>
      </c>
      <c r="C168" s="107">
        <v>240</v>
      </c>
      <c r="D168" s="107">
        <v>97</v>
      </c>
      <c r="E168" s="107">
        <v>531</v>
      </c>
      <c r="F168" s="107">
        <v>378</v>
      </c>
      <c r="G168" s="107">
        <v>86</v>
      </c>
      <c r="H168" s="107">
        <v>3</v>
      </c>
      <c r="I168" s="107">
        <v>5</v>
      </c>
      <c r="J168" s="107">
        <v>7</v>
      </c>
      <c r="K168" s="107">
        <v>12</v>
      </c>
      <c r="L168" s="107">
        <v>5</v>
      </c>
      <c r="M168" s="107">
        <v>8</v>
      </c>
      <c r="N168" s="107">
        <v>14</v>
      </c>
      <c r="O168" s="107">
        <v>24</v>
      </c>
    </row>
    <row r="169" spans="1:15" ht="15" hidden="1" outlineLevel="1">
      <c r="A169" s="106" t="s">
        <v>8346</v>
      </c>
      <c r="B169" s="107">
        <v>832</v>
      </c>
      <c r="C169" s="107">
        <v>256</v>
      </c>
      <c r="D169" s="107">
        <v>104</v>
      </c>
      <c r="E169" s="107">
        <v>685</v>
      </c>
      <c r="F169" s="107">
        <v>413</v>
      </c>
      <c r="G169" s="107">
        <v>90</v>
      </c>
      <c r="H169" s="107">
        <v>2</v>
      </c>
      <c r="I169" s="107">
        <v>4</v>
      </c>
      <c r="J169" s="107">
        <v>6</v>
      </c>
      <c r="K169" s="107">
        <v>10</v>
      </c>
      <c r="L169" s="107">
        <v>6</v>
      </c>
      <c r="M169" s="107">
        <v>11</v>
      </c>
      <c r="N169" s="107">
        <v>18</v>
      </c>
      <c r="O169" s="107">
        <v>31</v>
      </c>
    </row>
    <row r="170" spans="1:15" ht="15" collapsed="1">
      <c r="A170" s="106" t="s">
        <v>8347</v>
      </c>
      <c r="B170" s="107">
        <v>995</v>
      </c>
      <c r="C170" s="107">
        <v>535</v>
      </c>
      <c r="D170" s="107">
        <v>142</v>
      </c>
      <c r="E170" s="107">
        <v>788</v>
      </c>
      <c r="F170" s="107">
        <v>637</v>
      </c>
      <c r="G170" s="107">
        <v>209</v>
      </c>
      <c r="H170" s="110">
        <v>0</v>
      </c>
      <c r="I170" s="110">
        <v>0</v>
      </c>
      <c r="J170" s="110">
        <v>0</v>
      </c>
      <c r="K170" s="110">
        <v>0</v>
      </c>
      <c r="L170" s="110">
        <v>0</v>
      </c>
      <c r="M170" s="110">
        <v>0</v>
      </c>
      <c r="N170" s="110">
        <v>0</v>
      </c>
      <c r="O170" s="110">
        <v>0</v>
      </c>
    </row>
    <row r="171" spans="1:15" ht="15" hidden="1" outlineLevel="1">
      <c r="A171" s="106" t="s">
        <v>8348</v>
      </c>
      <c r="B171" s="107">
        <v>416</v>
      </c>
      <c r="C171" s="107">
        <v>312</v>
      </c>
      <c r="D171" s="107">
        <v>94</v>
      </c>
      <c r="E171" s="107">
        <v>317</v>
      </c>
      <c r="F171" s="107">
        <v>484</v>
      </c>
      <c r="G171" s="107">
        <v>122</v>
      </c>
      <c r="H171" s="110">
        <v>0</v>
      </c>
      <c r="I171" s="110">
        <v>0</v>
      </c>
      <c r="J171" s="110">
        <v>0</v>
      </c>
      <c r="K171" s="110">
        <v>0</v>
      </c>
      <c r="L171" s="110">
        <v>0</v>
      </c>
      <c r="M171" s="110">
        <v>0</v>
      </c>
      <c r="N171" s="110">
        <v>0</v>
      </c>
      <c r="O171" s="110">
        <v>0</v>
      </c>
    </row>
    <row r="172" spans="1:15" ht="15" hidden="1" outlineLevel="1">
      <c r="A172" s="106" t="s">
        <v>8349</v>
      </c>
      <c r="B172" s="107">
        <v>397</v>
      </c>
      <c r="C172" s="107">
        <v>279</v>
      </c>
      <c r="D172" s="107">
        <v>79</v>
      </c>
      <c r="E172" s="107">
        <v>383</v>
      </c>
      <c r="F172" s="107">
        <v>332</v>
      </c>
      <c r="G172" s="107">
        <v>117</v>
      </c>
      <c r="H172" s="110">
        <v>0</v>
      </c>
      <c r="I172" s="110">
        <v>0</v>
      </c>
      <c r="J172" s="110">
        <v>0</v>
      </c>
      <c r="K172" s="110">
        <v>0</v>
      </c>
      <c r="L172" s="110">
        <v>0</v>
      </c>
      <c r="M172" s="110">
        <v>0</v>
      </c>
      <c r="N172" s="110">
        <v>0</v>
      </c>
      <c r="O172" s="110">
        <v>0</v>
      </c>
    </row>
    <row r="173" spans="1:15" ht="15" hidden="1" outlineLevel="1">
      <c r="A173" s="106" t="s">
        <v>8350</v>
      </c>
      <c r="B173" s="107">
        <v>344</v>
      </c>
      <c r="C173" s="107">
        <v>291</v>
      </c>
      <c r="D173" s="107">
        <v>75</v>
      </c>
      <c r="E173" s="107">
        <v>283</v>
      </c>
      <c r="F173" s="107">
        <v>375</v>
      </c>
      <c r="G173" s="107">
        <v>120</v>
      </c>
      <c r="H173" s="110">
        <v>0</v>
      </c>
      <c r="I173" s="110">
        <v>0</v>
      </c>
      <c r="J173" s="110">
        <v>0</v>
      </c>
      <c r="K173" s="110">
        <v>0</v>
      </c>
      <c r="L173" s="110">
        <v>0</v>
      </c>
      <c r="M173" s="110">
        <v>0</v>
      </c>
      <c r="N173" s="110">
        <v>0</v>
      </c>
      <c r="O173" s="110">
        <v>0</v>
      </c>
    </row>
    <row r="174" spans="1:15" ht="15" hidden="1" outlineLevel="1">
      <c r="A174" s="106" t="s">
        <v>8351</v>
      </c>
      <c r="B174" s="107">
        <v>293</v>
      </c>
      <c r="C174" s="107">
        <v>285</v>
      </c>
      <c r="D174" s="107">
        <v>82</v>
      </c>
      <c r="E174" s="107">
        <v>237</v>
      </c>
      <c r="F174" s="107">
        <v>360</v>
      </c>
      <c r="G174" s="107">
        <v>112</v>
      </c>
      <c r="H174" s="110">
        <v>0</v>
      </c>
      <c r="I174" s="110">
        <v>0</v>
      </c>
      <c r="J174" s="110">
        <v>0</v>
      </c>
      <c r="K174" s="110">
        <v>0</v>
      </c>
      <c r="L174" s="110">
        <v>0</v>
      </c>
      <c r="M174" s="110">
        <v>0</v>
      </c>
      <c r="N174" s="110">
        <v>0</v>
      </c>
      <c r="O174" s="110">
        <v>0</v>
      </c>
    </row>
    <row r="175" spans="1:15" ht="15" hidden="1" outlineLevel="1">
      <c r="A175" s="106" t="s">
        <v>8352</v>
      </c>
      <c r="B175" s="107">
        <v>318</v>
      </c>
      <c r="C175" s="107">
        <v>236</v>
      </c>
      <c r="D175" s="107">
        <v>80</v>
      </c>
      <c r="E175" s="107">
        <v>336</v>
      </c>
      <c r="F175" s="107">
        <v>360</v>
      </c>
      <c r="G175" s="107">
        <v>109</v>
      </c>
      <c r="H175" s="110">
        <v>0</v>
      </c>
      <c r="I175" s="110">
        <v>0</v>
      </c>
      <c r="J175" s="110">
        <v>0</v>
      </c>
      <c r="K175" s="110">
        <v>0</v>
      </c>
      <c r="L175" s="110">
        <v>0</v>
      </c>
      <c r="M175" s="110">
        <v>0</v>
      </c>
      <c r="N175" s="110">
        <v>0</v>
      </c>
      <c r="O175" s="110">
        <v>0</v>
      </c>
    </row>
    <row r="176" spans="1:15" ht="15" hidden="1" outlineLevel="1">
      <c r="A176" s="106" t="s">
        <v>8353</v>
      </c>
      <c r="B176" s="107">
        <v>264</v>
      </c>
      <c r="C176" s="107">
        <v>253</v>
      </c>
      <c r="D176" s="107">
        <v>78</v>
      </c>
      <c r="E176" s="107">
        <v>246</v>
      </c>
      <c r="F176" s="107">
        <v>394</v>
      </c>
      <c r="G176" s="107">
        <v>91</v>
      </c>
      <c r="H176" s="110">
        <v>0</v>
      </c>
      <c r="I176" s="110">
        <v>0</v>
      </c>
      <c r="J176" s="110">
        <v>0</v>
      </c>
      <c r="K176" s="110">
        <v>0</v>
      </c>
      <c r="L176" s="110">
        <v>0</v>
      </c>
      <c r="M176" s="110">
        <v>0</v>
      </c>
      <c r="N176" s="110">
        <v>0</v>
      </c>
      <c r="O176" s="110">
        <v>0</v>
      </c>
    </row>
    <row r="177" spans="1:15" ht="15" hidden="1" outlineLevel="1">
      <c r="A177" s="106" t="s">
        <v>8354</v>
      </c>
      <c r="B177" s="107">
        <v>194</v>
      </c>
      <c r="C177" s="107">
        <v>288</v>
      </c>
      <c r="D177" s="107">
        <v>79</v>
      </c>
      <c r="E177" s="107">
        <v>229</v>
      </c>
      <c r="F177" s="107">
        <v>349</v>
      </c>
      <c r="G177" s="107">
        <v>106</v>
      </c>
      <c r="H177" s="110">
        <v>0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0">
        <v>0</v>
      </c>
      <c r="O177" s="110">
        <v>0</v>
      </c>
    </row>
    <row r="178" spans="1:15" ht="15" hidden="1" outlineLevel="1">
      <c r="A178" s="106" t="s">
        <v>8355</v>
      </c>
      <c r="B178" s="107">
        <v>287</v>
      </c>
      <c r="C178" s="107">
        <v>232</v>
      </c>
      <c r="D178" s="107">
        <v>73</v>
      </c>
      <c r="E178" s="107">
        <v>245</v>
      </c>
      <c r="F178" s="107">
        <v>301</v>
      </c>
      <c r="G178" s="107">
        <v>97</v>
      </c>
      <c r="H178" s="110">
        <v>0</v>
      </c>
      <c r="I178" s="110">
        <v>0</v>
      </c>
      <c r="J178" s="110">
        <v>0</v>
      </c>
      <c r="K178" s="110">
        <v>0</v>
      </c>
      <c r="L178" s="110">
        <v>0</v>
      </c>
      <c r="M178" s="110">
        <v>0</v>
      </c>
      <c r="N178" s="110">
        <v>0</v>
      </c>
      <c r="O178" s="110">
        <v>0</v>
      </c>
    </row>
    <row r="179" spans="1:15" ht="15" hidden="1" outlineLevel="1">
      <c r="A179" s="106" t="s">
        <v>8356</v>
      </c>
      <c r="B179" s="107">
        <v>1091</v>
      </c>
      <c r="C179" s="107">
        <v>522</v>
      </c>
      <c r="D179" s="107">
        <v>164</v>
      </c>
      <c r="E179" s="107">
        <v>816</v>
      </c>
      <c r="F179" s="107">
        <v>623</v>
      </c>
      <c r="G179" s="107">
        <v>213</v>
      </c>
      <c r="H179" s="110">
        <v>0</v>
      </c>
      <c r="I179" s="110">
        <v>0</v>
      </c>
      <c r="J179" s="110">
        <v>0</v>
      </c>
      <c r="K179" s="110">
        <v>0</v>
      </c>
      <c r="L179" s="110">
        <v>0</v>
      </c>
      <c r="M179" s="110">
        <v>0</v>
      </c>
      <c r="N179" s="110">
        <v>0</v>
      </c>
      <c r="O179" s="110">
        <v>0</v>
      </c>
    </row>
    <row r="180" spans="1:15" ht="15" hidden="1" outlineLevel="1">
      <c r="A180" s="106" t="s">
        <v>8357</v>
      </c>
      <c r="B180" s="107">
        <v>247</v>
      </c>
      <c r="C180" s="107">
        <v>234</v>
      </c>
      <c r="D180" s="107">
        <v>95</v>
      </c>
      <c r="E180" s="107">
        <v>229</v>
      </c>
      <c r="F180" s="107">
        <v>274</v>
      </c>
      <c r="G180" s="107">
        <v>147</v>
      </c>
      <c r="H180" s="110">
        <v>0</v>
      </c>
      <c r="I180" s="110">
        <v>0</v>
      </c>
      <c r="J180" s="110">
        <v>0</v>
      </c>
      <c r="K180" s="110">
        <v>0</v>
      </c>
      <c r="L180" s="110">
        <v>0</v>
      </c>
      <c r="M180" s="110">
        <v>0</v>
      </c>
      <c r="N180" s="110">
        <v>0</v>
      </c>
      <c r="O180" s="110">
        <v>0</v>
      </c>
    </row>
    <row r="181" spans="1:15" ht="15" hidden="1" outlineLevel="1">
      <c r="A181" s="106" t="s">
        <v>8358</v>
      </c>
      <c r="B181" s="107">
        <v>327</v>
      </c>
      <c r="C181" s="107">
        <v>267</v>
      </c>
      <c r="D181" s="107">
        <v>74</v>
      </c>
      <c r="E181" s="107">
        <v>322</v>
      </c>
      <c r="F181" s="107">
        <v>334</v>
      </c>
      <c r="G181" s="107">
        <v>112</v>
      </c>
      <c r="H181" s="110">
        <v>0</v>
      </c>
      <c r="I181" s="110">
        <v>0</v>
      </c>
      <c r="J181" s="110">
        <v>0</v>
      </c>
      <c r="K181" s="110">
        <v>0</v>
      </c>
      <c r="L181" s="110">
        <v>0</v>
      </c>
      <c r="M181" s="110">
        <v>0</v>
      </c>
      <c r="N181" s="110">
        <v>0</v>
      </c>
      <c r="O181" s="110">
        <v>0</v>
      </c>
    </row>
    <row r="182" spans="1:15" ht="15" hidden="1" outlineLevel="1">
      <c r="A182" s="106" t="s">
        <v>8359</v>
      </c>
      <c r="B182" s="107">
        <v>267</v>
      </c>
      <c r="C182" s="107">
        <v>243</v>
      </c>
      <c r="D182" s="107">
        <v>70</v>
      </c>
      <c r="E182" s="107">
        <v>217</v>
      </c>
      <c r="F182" s="107">
        <v>309</v>
      </c>
      <c r="G182" s="107">
        <v>92</v>
      </c>
      <c r="H182" s="110">
        <v>0</v>
      </c>
      <c r="I182" s="110">
        <v>0</v>
      </c>
      <c r="J182" s="110">
        <v>0</v>
      </c>
      <c r="K182" s="110">
        <v>0</v>
      </c>
      <c r="L182" s="110">
        <v>0</v>
      </c>
      <c r="M182" s="110">
        <v>0</v>
      </c>
      <c r="N182" s="110">
        <v>0</v>
      </c>
      <c r="O182" s="110">
        <v>0</v>
      </c>
    </row>
    <row r="183" spans="1:15" ht="15" hidden="1" outlineLevel="1">
      <c r="A183" s="106" t="s">
        <v>8360</v>
      </c>
      <c r="B183" s="107">
        <v>203</v>
      </c>
      <c r="C183" s="107">
        <v>289</v>
      </c>
      <c r="D183" s="107">
        <v>82</v>
      </c>
      <c r="E183" s="107">
        <v>199</v>
      </c>
      <c r="F183" s="107">
        <v>364</v>
      </c>
      <c r="G183" s="107">
        <v>173</v>
      </c>
      <c r="H183" s="110">
        <v>0</v>
      </c>
      <c r="I183" s="110">
        <v>0</v>
      </c>
      <c r="J183" s="110">
        <v>0</v>
      </c>
      <c r="K183" s="110">
        <v>0</v>
      </c>
      <c r="L183" s="110">
        <v>0</v>
      </c>
      <c r="M183" s="110">
        <v>0</v>
      </c>
      <c r="N183" s="110">
        <v>0</v>
      </c>
      <c r="O183" s="110">
        <v>0</v>
      </c>
    </row>
    <row r="184" spans="1:15" ht="15" hidden="1" outlineLevel="1">
      <c r="A184" s="106" t="s">
        <v>8361</v>
      </c>
      <c r="B184" s="107">
        <v>274</v>
      </c>
      <c r="C184" s="107">
        <v>291</v>
      </c>
      <c r="D184" s="107">
        <v>73</v>
      </c>
      <c r="E184" s="107">
        <v>312</v>
      </c>
      <c r="F184" s="107">
        <v>327</v>
      </c>
      <c r="G184" s="107">
        <v>100</v>
      </c>
      <c r="H184" s="110">
        <v>0</v>
      </c>
      <c r="I184" s="110">
        <v>0</v>
      </c>
      <c r="J184" s="110">
        <v>0</v>
      </c>
      <c r="K184" s="110">
        <v>0</v>
      </c>
      <c r="L184" s="110">
        <v>0</v>
      </c>
      <c r="M184" s="110">
        <v>0</v>
      </c>
      <c r="N184" s="110">
        <v>0</v>
      </c>
      <c r="O184" s="110">
        <v>0</v>
      </c>
    </row>
    <row r="185" spans="1:15" ht="15" hidden="1" outlineLevel="1">
      <c r="A185" s="106" t="s">
        <v>8362</v>
      </c>
      <c r="B185" s="107">
        <v>247</v>
      </c>
      <c r="C185" s="107">
        <v>245</v>
      </c>
      <c r="D185" s="107">
        <v>80</v>
      </c>
      <c r="E185" s="107">
        <v>236</v>
      </c>
      <c r="F185" s="107">
        <v>263</v>
      </c>
      <c r="G185" s="107">
        <v>105</v>
      </c>
      <c r="H185" s="110">
        <v>0</v>
      </c>
      <c r="I185" s="110">
        <v>0</v>
      </c>
      <c r="J185" s="110">
        <v>0</v>
      </c>
      <c r="K185" s="110">
        <v>0</v>
      </c>
      <c r="L185" s="110">
        <v>0</v>
      </c>
      <c r="M185" s="110">
        <v>0</v>
      </c>
      <c r="N185" s="110">
        <v>0</v>
      </c>
      <c r="O185" s="110">
        <v>0</v>
      </c>
    </row>
    <row r="186" spans="1:15" ht="15" hidden="1" outlineLevel="1">
      <c r="A186" s="106" t="s">
        <v>8363</v>
      </c>
      <c r="B186" s="107">
        <v>284</v>
      </c>
      <c r="C186" s="107">
        <v>298</v>
      </c>
      <c r="D186" s="107">
        <v>93</v>
      </c>
      <c r="E186" s="107">
        <v>279</v>
      </c>
      <c r="F186" s="107">
        <v>341</v>
      </c>
      <c r="G186" s="107">
        <v>138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0</v>
      </c>
      <c r="N186" s="110">
        <v>0</v>
      </c>
      <c r="O186" s="110">
        <v>0</v>
      </c>
    </row>
    <row r="187" spans="1:15" ht="15" hidden="1" outlineLevel="1">
      <c r="A187" s="106" t="s">
        <v>8364</v>
      </c>
      <c r="B187" s="107">
        <v>254</v>
      </c>
      <c r="C187" s="107">
        <v>289</v>
      </c>
      <c r="D187" s="107">
        <v>96</v>
      </c>
      <c r="E187" s="107">
        <v>266</v>
      </c>
      <c r="F187" s="107">
        <v>329</v>
      </c>
      <c r="G187" s="107">
        <v>128</v>
      </c>
      <c r="H187" s="110">
        <v>0</v>
      </c>
      <c r="I187" s="110">
        <v>0</v>
      </c>
      <c r="J187" s="110">
        <v>0</v>
      </c>
      <c r="K187" s="110">
        <v>0</v>
      </c>
      <c r="L187" s="110">
        <v>0</v>
      </c>
      <c r="M187" s="110">
        <v>0</v>
      </c>
      <c r="N187" s="110">
        <v>0</v>
      </c>
      <c r="O187" s="110">
        <v>0</v>
      </c>
    </row>
    <row r="188" spans="1:15" ht="15" hidden="1" outlineLevel="1">
      <c r="A188" s="106" t="s">
        <v>8365</v>
      </c>
      <c r="B188" s="107">
        <v>264</v>
      </c>
      <c r="C188" s="107">
        <v>310</v>
      </c>
      <c r="D188" s="107">
        <v>120</v>
      </c>
      <c r="E188" s="107">
        <v>338</v>
      </c>
      <c r="F188" s="107">
        <v>332</v>
      </c>
      <c r="G188" s="107">
        <v>186</v>
      </c>
      <c r="H188" s="110">
        <v>0</v>
      </c>
      <c r="I188" s="110">
        <v>0</v>
      </c>
      <c r="J188" s="110">
        <v>0</v>
      </c>
      <c r="K188" s="110">
        <v>0</v>
      </c>
      <c r="L188" s="110">
        <v>0</v>
      </c>
      <c r="M188" s="110">
        <v>0</v>
      </c>
      <c r="N188" s="110">
        <v>0</v>
      </c>
      <c r="O188" s="110">
        <v>0</v>
      </c>
    </row>
    <row r="189" spans="1:15" ht="15" hidden="1" outlineLevel="1">
      <c r="A189" s="106" t="s">
        <v>8366</v>
      </c>
      <c r="B189" s="107">
        <v>226</v>
      </c>
      <c r="C189" s="107">
        <v>218</v>
      </c>
      <c r="D189" s="107">
        <v>88</v>
      </c>
      <c r="E189" s="107">
        <v>254</v>
      </c>
      <c r="F189" s="107">
        <v>319</v>
      </c>
      <c r="G189" s="107">
        <v>135</v>
      </c>
      <c r="H189" s="110">
        <v>0</v>
      </c>
      <c r="I189" s="110">
        <v>0</v>
      </c>
      <c r="J189" s="110">
        <v>0</v>
      </c>
      <c r="K189" s="110">
        <v>0</v>
      </c>
      <c r="L189" s="110">
        <v>0</v>
      </c>
      <c r="M189" s="110">
        <v>0</v>
      </c>
      <c r="N189" s="110">
        <v>0</v>
      </c>
      <c r="O189" s="110">
        <v>0</v>
      </c>
    </row>
    <row r="190" spans="1:15" ht="15" hidden="1" outlineLevel="1">
      <c r="A190" s="106" t="s">
        <v>8367</v>
      </c>
      <c r="B190" s="107">
        <v>713</v>
      </c>
      <c r="C190" s="107">
        <v>320</v>
      </c>
      <c r="D190" s="107">
        <v>87</v>
      </c>
      <c r="E190" s="107">
        <v>494</v>
      </c>
      <c r="F190" s="107">
        <v>486</v>
      </c>
      <c r="G190" s="107">
        <v>122</v>
      </c>
      <c r="H190" s="110">
        <v>0</v>
      </c>
      <c r="I190" s="110">
        <v>0</v>
      </c>
      <c r="J190" s="110">
        <v>0</v>
      </c>
      <c r="K190" s="110">
        <v>0</v>
      </c>
      <c r="L190" s="110">
        <v>0</v>
      </c>
      <c r="M190" s="110">
        <v>0</v>
      </c>
      <c r="N190" s="110">
        <v>0</v>
      </c>
      <c r="O190" s="110">
        <v>0</v>
      </c>
    </row>
    <row r="191" spans="1:15" ht="15" hidden="1" outlineLevel="1">
      <c r="A191" s="106" t="s">
        <v>8368</v>
      </c>
      <c r="B191" s="107">
        <v>717</v>
      </c>
      <c r="C191" s="107">
        <v>351</v>
      </c>
      <c r="D191" s="107">
        <v>98</v>
      </c>
      <c r="E191" s="107">
        <v>561</v>
      </c>
      <c r="F191" s="107">
        <v>450</v>
      </c>
      <c r="G191" s="107">
        <v>123</v>
      </c>
      <c r="H191" s="110">
        <v>0</v>
      </c>
      <c r="I191" s="110">
        <v>0</v>
      </c>
      <c r="J191" s="110">
        <v>0</v>
      </c>
      <c r="K191" s="110">
        <v>0</v>
      </c>
      <c r="L191" s="110">
        <v>0</v>
      </c>
      <c r="M191" s="110">
        <v>0</v>
      </c>
      <c r="N191" s="110">
        <v>0</v>
      </c>
      <c r="O191" s="110">
        <v>0</v>
      </c>
    </row>
    <row r="192" spans="1:15" ht="15" hidden="1" outlineLevel="1">
      <c r="A192" s="106" t="s">
        <v>8369</v>
      </c>
      <c r="B192" s="107">
        <v>528</v>
      </c>
      <c r="C192" s="107">
        <v>286</v>
      </c>
      <c r="D192" s="107">
        <v>76</v>
      </c>
      <c r="E192" s="107">
        <v>456</v>
      </c>
      <c r="F192" s="107">
        <v>435</v>
      </c>
      <c r="G192" s="107">
        <v>116</v>
      </c>
      <c r="H192" s="110">
        <v>0</v>
      </c>
      <c r="I192" s="110">
        <v>0</v>
      </c>
      <c r="J192" s="110">
        <v>0</v>
      </c>
      <c r="K192" s="110">
        <v>0</v>
      </c>
      <c r="L192" s="110">
        <v>0</v>
      </c>
      <c r="M192" s="110">
        <v>0</v>
      </c>
      <c r="N192" s="110">
        <v>0</v>
      </c>
      <c r="O192" s="110">
        <v>0</v>
      </c>
    </row>
    <row r="193" spans="1:15" ht="15" hidden="1" outlineLevel="1">
      <c r="A193" s="106" t="s">
        <v>8370</v>
      </c>
      <c r="B193" s="107">
        <v>491</v>
      </c>
      <c r="C193" s="107">
        <v>318</v>
      </c>
      <c r="D193" s="107">
        <v>83</v>
      </c>
      <c r="E193" s="107">
        <v>364</v>
      </c>
      <c r="F193" s="107">
        <v>454</v>
      </c>
      <c r="G193" s="107">
        <v>151</v>
      </c>
      <c r="H193" s="110">
        <v>0</v>
      </c>
      <c r="I193" s="110">
        <v>0</v>
      </c>
      <c r="J193" s="110">
        <v>0</v>
      </c>
      <c r="K193" s="110">
        <v>0</v>
      </c>
      <c r="L193" s="110">
        <v>0</v>
      </c>
      <c r="M193" s="110">
        <v>0</v>
      </c>
      <c r="N193" s="110">
        <v>0</v>
      </c>
      <c r="O193" s="110">
        <v>0</v>
      </c>
    </row>
    <row r="194" spans="1:15" ht="15" hidden="1" outlineLevel="1">
      <c r="A194" s="106" t="s">
        <v>8371</v>
      </c>
      <c r="B194" s="107">
        <v>342</v>
      </c>
      <c r="C194" s="107">
        <v>257</v>
      </c>
      <c r="D194" s="107">
        <v>95</v>
      </c>
      <c r="E194" s="107">
        <v>299</v>
      </c>
      <c r="F194" s="107">
        <v>391</v>
      </c>
      <c r="G194" s="107">
        <v>112</v>
      </c>
      <c r="H194" s="110">
        <v>0</v>
      </c>
      <c r="I194" s="110">
        <v>0</v>
      </c>
      <c r="J194" s="110">
        <v>0</v>
      </c>
      <c r="K194" s="110">
        <v>0</v>
      </c>
      <c r="L194" s="110">
        <v>0</v>
      </c>
      <c r="M194" s="110">
        <v>0</v>
      </c>
      <c r="N194" s="110">
        <v>0</v>
      </c>
      <c r="O194" s="110">
        <v>0</v>
      </c>
    </row>
    <row r="195" spans="1:15" ht="15" hidden="1" outlineLevel="1">
      <c r="A195" s="106" t="s">
        <v>8372</v>
      </c>
      <c r="B195" s="107">
        <v>312</v>
      </c>
      <c r="C195" s="107">
        <v>264</v>
      </c>
      <c r="D195" s="107">
        <v>83</v>
      </c>
      <c r="E195" s="107">
        <v>308</v>
      </c>
      <c r="F195" s="107">
        <v>352</v>
      </c>
      <c r="G195" s="107">
        <v>137</v>
      </c>
      <c r="H195" s="110">
        <v>0</v>
      </c>
      <c r="I195" s="110">
        <v>0</v>
      </c>
      <c r="J195" s="110">
        <v>0</v>
      </c>
      <c r="K195" s="110">
        <v>0</v>
      </c>
      <c r="L195" s="110">
        <v>0</v>
      </c>
      <c r="M195" s="110">
        <v>0</v>
      </c>
      <c r="N195" s="110">
        <v>0</v>
      </c>
      <c r="O195" s="110">
        <v>0</v>
      </c>
    </row>
    <row r="196" spans="1:15" ht="15" hidden="1" outlineLevel="1">
      <c r="A196" s="106" t="s">
        <v>8373</v>
      </c>
      <c r="B196" s="107">
        <v>245</v>
      </c>
      <c r="C196" s="107">
        <v>241</v>
      </c>
      <c r="D196" s="107">
        <v>112</v>
      </c>
      <c r="E196" s="107">
        <v>170</v>
      </c>
      <c r="F196" s="107">
        <v>348</v>
      </c>
      <c r="G196" s="107">
        <v>192</v>
      </c>
      <c r="H196" s="110">
        <v>0</v>
      </c>
      <c r="I196" s="110">
        <v>0</v>
      </c>
      <c r="J196" s="110">
        <v>0</v>
      </c>
      <c r="K196" s="110">
        <v>0</v>
      </c>
      <c r="L196" s="110">
        <v>0</v>
      </c>
      <c r="M196" s="110">
        <v>0</v>
      </c>
      <c r="N196" s="110">
        <v>0</v>
      </c>
      <c r="O196" s="110">
        <v>0</v>
      </c>
    </row>
    <row r="197" spans="1:15" ht="15" hidden="1" outlineLevel="1">
      <c r="A197" s="106" t="s">
        <v>8374</v>
      </c>
      <c r="B197" s="107">
        <v>252</v>
      </c>
      <c r="C197" s="107">
        <v>235</v>
      </c>
      <c r="D197" s="107">
        <v>124</v>
      </c>
      <c r="E197" s="107">
        <v>247</v>
      </c>
      <c r="F197" s="107">
        <v>343</v>
      </c>
      <c r="G197" s="107">
        <v>157</v>
      </c>
      <c r="H197" s="110">
        <v>0</v>
      </c>
      <c r="I197" s="110">
        <v>0</v>
      </c>
      <c r="J197" s="110">
        <v>0</v>
      </c>
      <c r="K197" s="110">
        <v>0</v>
      </c>
      <c r="L197" s="110">
        <v>0</v>
      </c>
      <c r="M197" s="110">
        <v>0</v>
      </c>
      <c r="N197" s="110">
        <v>0</v>
      </c>
      <c r="O197" s="110">
        <v>0</v>
      </c>
    </row>
    <row r="198" spans="1:15" ht="15" hidden="1" outlineLevel="1">
      <c r="A198" s="106" t="s">
        <v>8375</v>
      </c>
      <c r="B198" s="107">
        <v>243</v>
      </c>
      <c r="C198" s="107">
        <v>261</v>
      </c>
      <c r="D198" s="107">
        <v>110</v>
      </c>
      <c r="E198" s="107">
        <v>309</v>
      </c>
      <c r="F198" s="107">
        <v>355</v>
      </c>
      <c r="G198" s="107">
        <v>162</v>
      </c>
      <c r="H198" s="110">
        <v>0</v>
      </c>
      <c r="I198" s="110">
        <v>0</v>
      </c>
      <c r="J198" s="110">
        <v>0</v>
      </c>
      <c r="K198" s="110">
        <v>0</v>
      </c>
      <c r="L198" s="110">
        <v>0</v>
      </c>
      <c r="M198" s="110">
        <v>0</v>
      </c>
      <c r="N198" s="110">
        <v>0</v>
      </c>
      <c r="O198" s="110">
        <v>0</v>
      </c>
    </row>
    <row r="199" spans="1:15" ht="15" hidden="1" outlineLevel="1">
      <c r="A199" s="106" t="s">
        <v>8376</v>
      </c>
      <c r="B199" s="107">
        <v>279</v>
      </c>
      <c r="C199" s="107">
        <v>283</v>
      </c>
      <c r="D199" s="107">
        <v>132</v>
      </c>
      <c r="E199" s="107">
        <v>189</v>
      </c>
      <c r="F199" s="107">
        <v>311</v>
      </c>
      <c r="G199" s="107">
        <v>151</v>
      </c>
      <c r="H199" s="110">
        <v>0</v>
      </c>
      <c r="I199" s="110">
        <v>0</v>
      </c>
      <c r="J199" s="110">
        <v>0</v>
      </c>
      <c r="K199" s="110">
        <v>0</v>
      </c>
      <c r="L199" s="110">
        <v>0</v>
      </c>
      <c r="M199" s="110">
        <v>0</v>
      </c>
      <c r="N199" s="110">
        <v>0</v>
      </c>
      <c r="O199" s="110">
        <v>0</v>
      </c>
    </row>
    <row r="200" spans="1:15" ht="15" hidden="1" outlineLevel="1">
      <c r="A200" s="106" t="s">
        <v>8377</v>
      </c>
      <c r="B200" s="107">
        <v>216</v>
      </c>
      <c r="C200" s="107">
        <v>260</v>
      </c>
      <c r="D200" s="107">
        <v>93</v>
      </c>
      <c r="E200" s="107">
        <v>223</v>
      </c>
      <c r="F200" s="107">
        <v>288</v>
      </c>
      <c r="G200" s="107">
        <v>143</v>
      </c>
      <c r="H200" s="110">
        <v>0</v>
      </c>
      <c r="I200" s="110">
        <v>0</v>
      </c>
      <c r="J200" s="110">
        <v>0</v>
      </c>
      <c r="K200" s="110">
        <v>0</v>
      </c>
      <c r="L200" s="110">
        <v>0</v>
      </c>
      <c r="M200" s="110">
        <v>0</v>
      </c>
      <c r="N200" s="110">
        <v>0</v>
      </c>
      <c r="O200" s="110">
        <v>0</v>
      </c>
    </row>
    <row r="201" spans="1:15" ht="15" hidden="1" outlineLevel="1">
      <c r="A201" s="106" t="s">
        <v>8378</v>
      </c>
      <c r="B201" s="107">
        <v>192</v>
      </c>
      <c r="C201" s="107">
        <v>263</v>
      </c>
      <c r="D201" s="107">
        <v>114</v>
      </c>
      <c r="E201" s="107">
        <v>202</v>
      </c>
      <c r="F201" s="107">
        <v>294</v>
      </c>
      <c r="G201" s="107">
        <v>162</v>
      </c>
      <c r="H201" s="110">
        <v>0</v>
      </c>
      <c r="I201" s="110">
        <v>0</v>
      </c>
      <c r="J201" s="110">
        <v>0</v>
      </c>
      <c r="K201" s="110">
        <v>0</v>
      </c>
      <c r="L201" s="110">
        <v>0</v>
      </c>
      <c r="M201" s="110">
        <v>0</v>
      </c>
      <c r="N201" s="110">
        <v>0</v>
      </c>
      <c r="O201" s="110">
        <v>0</v>
      </c>
    </row>
    <row r="202" spans="1:15" ht="15" hidden="1" outlineLevel="1">
      <c r="A202" s="106" t="s">
        <v>8379</v>
      </c>
      <c r="B202" s="107">
        <v>255</v>
      </c>
      <c r="C202" s="107">
        <v>320</v>
      </c>
      <c r="D202" s="107">
        <v>107</v>
      </c>
      <c r="E202" s="107">
        <v>321</v>
      </c>
      <c r="F202" s="107">
        <v>348</v>
      </c>
      <c r="G202" s="107">
        <v>201</v>
      </c>
      <c r="H202" s="110">
        <v>0</v>
      </c>
      <c r="I202" s="110">
        <v>0</v>
      </c>
      <c r="J202" s="110">
        <v>0</v>
      </c>
      <c r="K202" s="110">
        <v>0</v>
      </c>
      <c r="L202" s="110">
        <v>0</v>
      </c>
      <c r="M202" s="110">
        <v>0</v>
      </c>
      <c r="N202" s="110">
        <v>0</v>
      </c>
      <c r="O202" s="110">
        <v>0</v>
      </c>
    </row>
    <row r="203" spans="1:15" ht="15" hidden="1" outlineLevel="1">
      <c r="A203" s="106" t="s">
        <v>8380</v>
      </c>
      <c r="B203" s="107">
        <v>256</v>
      </c>
      <c r="C203" s="107">
        <v>265</v>
      </c>
      <c r="D203" s="107">
        <v>92</v>
      </c>
      <c r="E203" s="107">
        <v>270</v>
      </c>
      <c r="F203" s="107">
        <v>302</v>
      </c>
      <c r="G203" s="107">
        <v>121</v>
      </c>
      <c r="H203" s="110">
        <v>0</v>
      </c>
      <c r="I203" s="110">
        <v>0</v>
      </c>
      <c r="J203" s="110">
        <v>0</v>
      </c>
      <c r="K203" s="110">
        <v>0</v>
      </c>
      <c r="L203" s="110">
        <v>0</v>
      </c>
      <c r="M203" s="110">
        <v>0</v>
      </c>
      <c r="N203" s="110">
        <v>0</v>
      </c>
      <c r="O203" s="110">
        <v>0</v>
      </c>
    </row>
    <row r="204" spans="1:15" ht="15" hidden="1" outlineLevel="1">
      <c r="A204" s="106" t="s">
        <v>8381</v>
      </c>
      <c r="B204" s="107">
        <v>243</v>
      </c>
      <c r="C204" s="107">
        <v>318</v>
      </c>
      <c r="D204" s="107">
        <v>106</v>
      </c>
      <c r="E204" s="107">
        <v>232</v>
      </c>
      <c r="F204" s="107">
        <v>326</v>
      </c>
      <c r="G204" s="107">
        <v>106</v>
      </c>
      <c r="H204" s="110">
        <v>0</v>
      </c>
      <c r="I204" s="110">
        <v>0</v>
      </c>
      <c r="J204" s="110">
        <v>0</v>
      </c>
      <c r="K204" s="110">
        <v>0</v>
      </c>
      <c r="L204" s="110">
        <v>0</v>
      </c>
      <c r="M204" s="110">
        <v>0</v>
      </c>
      <c r="N204" s="110">
        <v>0</v>
      </c>
      <c r="O204" s="110">
        <v>0</v>
      </c>
    </row>
    <row r="205" spans="1:15" ht="15" hidden="1" outlineLevel="1">
      <c r="A205" s="106" t="s">
        <v>8382</v>
      </c>
      <c r="B205" s="107">
        <v>400</v>
      </c>
      <c r="C205" s="107">
        <v>304</v>
      </c>
      <c r="D205" s="107">
        <v>70</v>
      </c>
      <c r="E205" s="107">
        <v>351</v>
      </c>
      <c r="F205" s="107">
        <v>461</v>
      </c>
      <c r="G205" s="107">
        <v>113</v>
      </c>
      <c r="H205" s="110">
        <v>0</v>
      </c>
      <c r="I205" s="110">
        <v>0</v>
      </c>
      <c r="J205" s="110">
        <v>0</v>
      </c>
      <c r="K205" s="110">
        <v>0</v>
      </c>
      <c r="L205" s="110">
        <v>0</v>
      </c>
      <c r="M205" s="110">
        <v>0</v>
      </c>
      <c r="N205" s="110">
        <v>0</v>
      </c>
      <c r="O205" s="110">
        <v>0</v>
      </c>
    </row>
    <row r="206" spans="1:15" ht="15" hidden="1" outlineLevel="1">
      <c r="A206" s="106" t="s">
        <v>8383</v>
      </c>
      <c r="B206" s="107">
        <v>319</v>
      </c>
      <c r="C206" s="107">
        <v>230</v>
      </c>
      <c r="D206" s="107">
        <v>75</v>
      </c>
      <c r="E206" s="107">
        <v>305</v>
      </c>
      <c r="F206" s="107">
        <v>367</v>
      </c>
      <c r="G206" s="107">
        <v>128</v>
      </c>
      <c r="H206" s="110">
        <v>0</v>
      </c>
      <c r="I206" s="110">
        <v>0</v>
      </c>
      <c r="J206" s="110">
        <v>0</v>
      </c>
      <c r="K206" s="110">
        <v>0</v>
      </c>
      <c r="L206" s="110">
        <v>0</v>
      </c>
      <c r="M206" s="110">
        <v>0</v>
      </c>
      <c r="N206" s="110">
        <v>0</v>
      </c>
      <c r="O206" s="110">
        <v>0</v>
      </c>
    </row>
    <row r="207" spans="1:15" ht="15" hidden="1" outlineLevel="1">
      <c r="A207" s="106" t="s">
        <v>8384</v>
      </c>
      <c r="B207" s="107">
        <v>209</v>
      </c>
      <c r="C207" s="107">
        <v>247</v>
      </c>
      <c r="D207" s="107">
        <v>76</v>
      </c>
      <c r="E207" s="107">
        <v>254</v>
      </c>
      <c r="F207" s="107">
        <v>308</v>
      </c>
      <c r="G207" s="107">
        <v>123</v>
      </c>
      <c r="H207" s="110">
        <v>0</v>
      </c>
      <c r="I207" s="110">
        <v>0</v>
      </c>
      <c r="J207" s="110">
        <v>0</v>
      </c>
      <c r="K207" s="110">
        <v>0</v>
      </c>
      <c r="L207" s="110">
        <v>0</v>
      </c>
      <c r="M207" s="110">
        <v>0</v>
      </c>
      <c r="N207" s="110">
        <v>0</v>
      </c>
      <c r="O207" s="110">
        <v>0</v>
      </c>
    </row>
    <row r="208" spans="1:15" ht="15" hidden="1" outlineLevel="1">
      <c r="A208" s="106" t="s">
        <v>8385</v>
      </c>
      <c r="B208" s="107">
        <v>314</v>
      </c>
      <c r="C208" s="107">
        <v>269</v>
      </c>
      <c r="D208" s="107">
        <v>105</v>
      </c>
      <c r="E208" s="107">
        <v>274</v>
      </c>
      <c r="F208" s="107">
        <v>410</v>
      </c>
      <c r="G208" s="107">
        <v>113</v>
      </c>
      <c r="H208" s="110">
        <v>0</v>
      </c>
      <c r="I208" s="110">
        <v>0</v>
      </c>
      <c r="J208" s="110">
        <v>0</v>
      </c>
      <c r="K208" s="110">
        <v>0</v>
      </c>
      <c r="L208" s="110">
        <v>0</v>
      </c>
      <c r="M208" s="110">
        <v>0</v>
      </c>
      <c r="N208" s="110">
        <v>0</v>
      </c>
      <c r="O208" s="110">
        <v>0</v>
      </c>
    </row>
    <row r="209" spans="1:15" ht="15" hidden="1" outlineLevel="1">
      <c r="A209" s="106" t="s">
        <v>8386</v>
      </c>
      <c r="B209" s="107">
        <v>213</v>
      </c>
      <c r="C209" s="107">
        <v>237</v>
      </c>
      <c r="D209" s="107">
        <v>87</v>
      </c>
      <c r="E209" s="107">
        <v>246</v>
      </c>
      <c r="F209" s="107">
        <v>281</v>
      </c>
      <c r="G209" s="107">
        <v>120</v>
      </c>
      <c r="H209" s="110">
        <v>0</v>
      </c>
      <c r="I209" s="110">
        <v>0</v>
      </c>
      <c r="J209" s="110">
        <v>0</v>
      </c>
      <c r="K209" s="110">
        <v>0</v>
      </c>
      <c r="L209" s="110">
        <v>0</v>
      </c>
      <c r="M209" s="110">
        <v>0</v>
      </c>
      <c r="N209" s="110">
        <v>0</v>
      </c>
      <c r="O209" s="110">
        <v>0</v>
      </c>
    </row>
    <row r="210" spans="1:15" ht="15" collapsed="1">
      <c r="A210" s="106" t="s">
        <v>9280</v>
      </c>
      <c r="B210" s="107">
        <v>980</v>
      </c>
      <c r="C210" s="107">
        <v>234</v>
      </c>
      <c r="D210" s="107">
        <v>131</v>
      </c>
      <c r="E210" s="107">
        <v>645</v>
      </c>
      <c r="F210" s="107">
        <v>446</v>
      </c>
      <c r="G210" s="107">
        <v>105</v>
      </c>
      <c r="H210" s="107">
        <v>2</v>
      </c>
      <c r="I210" s="107">
        <v>3</v>
      </c>
      <c r="J210" s="107">
        <v>4</v>
      </c>
      <c r="K210" s="107">
        <v>6</v>
      </c>
      <c r="L210" s="107">
        <v>4</v>
      </c>
      <c r="M210" s="107">
        <v>5</v>
      </c>
      <c r="N210" s="107">
        <v>8</v>
      </c>
      <c r="O210" s="107">
        <v>11</v>
      </c>
    </row>
    <row r="211" spans="1:15" ht="15" outlineLevel="1">
      <c r="A211" s="106" t="s">
        <v>9281</v>
      </c>
      <c r="B211" s="107">
        <v>799</v>
      </c>
      <c r="C211" s="107">
        <v>268</v>
      </c>
      <c r="D211" s="107">
        <v>151</v>
      </c>
      <c r="E211" s="107">
        <v>581</v>
      </c>
      <c r="F211" s="107">
        <v>550</v>
      </c>
      <c r="G211" s="107">
        <v>107</v>
      </c>
      <c r="H211" s="107">
        <v>3</v>
      </c>
      <c r="I211" s="107">
        <v>4</v>
      </c>
      <c r="J211" s="107">
        <v>5</v>
      </c>
      <c r="K211" s="107">
        <v>8</v>
      </c>
      <c r="L211" s="107">
        <v>5</v>
      </c>
      <c r="M211" s="107">
        <v>6</v>
      </c>
      <c r="N211" s="107">
        <v>9</v>
      </c>
      <c r="O211" s="107">
        <v>12</v>
      </c>
    </row>
    <row r="212" spans="1:15" ht="15" outlineLevel="1">
      <c r="A212" s="106" t="s">
        <v>9282</v>
      </c>
      <c r="B212" s="107">
        <v>847</v>
      </c>
      <c r="C212" s="107">
        <v>229</v>
      </c>
      <c r="D212" s="107">
        <v>146</v>
      </c>
      <c r="E212" s="107">
        <v>531</v>
      </c>
      <c r="F212" s="107">
        <v>386</v>
      </c>
      <c r="G212" s="107">
        <v>111</v>
      </c>
      <c r="H212" s="107">
        <v>3</v>
      </c>
      <c r="I212" s="107">
        <v>4</v>
      </c>
      <c r="J212" s="107">
        <v>5</v>
      </c>
      <c r="K212" s="107">
        <v>8</v>
      </c>
      <c r="L212" s="107">
        <v>5</v>
      </c>
      <c r="M212" s="107">
        <v>7</v>
      </c>
      <c r="N212" s="107">
        <v>10</v>
      </c>
      <c r="O212" s="107">
        <v>13</v>
      </c>
    </row>
    <row r="213" spans="1:15" ht="15" outlineLevel="1">
      <c r="A213" s="106" t="s">
        <v>9283</v>
      </c>
      <c r="B213" s="107">
        <v>746</v>
      </c>
      <c r="C213" s="107">
        <v>250</v>
      </c>
      <c r="D213" s="107">
        <v>164</v>
      </c>
      <c r="E213" s="107">
        <v>594</v>
      </c>
      <c r="F213" s="107">
        <v>416</v>
      </c>
      <c r="G213" s="107">
        <v>144</v>
      </c>
      <c r="H213" s="107">
        <v>3</v>
      </c>
      <c r="I213" s="107">
        <v>4</v>
      </c>
      <c r="J213" s="107">
        <v>5</v>
      </c>
      <c r="K213" s="107">
        <v>8</v>
      </c>
      <c r="L213" s="107">
        <v>5</v>
      </c>
      <c r="M213" s="107">
        <v>7</v>
      </c>
      <c r="N213" s="107">
        <v>10</v>
      </c>
      <c r="O213" s="107">
        <v>13</v>
      </c>
    </row>
    <row r="214" spans="1:15" ht="15" outlineLevel="1">
      <c r="A214" s="106" t="s">
        <v>9284</v>
      </c>
      <c r="B214" s="107">
        <v>451</v>
      </c>
      <c r="C214" s="107">
        <v>157</v>
      </c>
      <c r="D214" s="107">
        <v>192</v>
      </c>
      <c r="E214" s="107">
        <v>484</v>
      </c>
      <c r="F214" s="107">
        <v>285</v>
      </c>
      <c r="G214" s="107">
        <v>148</v>
      </c>
      <c r="H214" s="107">
        <v>2</v>
      </c>
      <c r="I214" s="107">
        <v>3</v>
      </c>
      <c r="J214" s="107">
        <v>4</v>
      </c>
      <c r="K214" s="107">
        <v>6</v>
      </c>
      <c r="L214" s="107">
        <v>5</v>
      </c>
      <c r="M214" s="107">
        <v>7</v>
      </c>
      <c r="N214" s="107">
        <v>10</v>
      </c>
      <c r="O214" s="107">
        <v>13</v>
      </c>
    </row>
    <row r="215" spans="1:15" ht="15" outlineLevel="1">
      <c r="A215" s="106" t="s">
        <v>9285</v>
      </c>
      <c r="B215" s="107">
        <v>593</v>
      </c>
      <c r="C215" s="107">
        <v>239</v>
      </c>
      <c r="D215" s="107">
        <v>172</v>
      </c>
      <c r="E215" s="107">
        <v>582</v>
      </c>
      <c r="F215" s="107">
        <v>393</v>
      </c>
      <c r="G215" s="107">
        <v>89</v>
      </c>
      <c r="H215" s="107">
        <v>2</v>
      </c>
      <c r="I215" s="107">
        <v>2</v>
      </c>
      <c r="J215" s="107">
        <v>3</v>
      </c>
      <c r="K215" s="107">
        <v>5</v>
      </c>
      <c r="L215" s="107">
        <v>5</v>
      </c>
      <c r="M215" s="107">
        <v>7</v>
      </c>
      <c r="N215" s="107">
        <v>10</v>
      </c>
      <c r="O215" s="107">
        <v>13</v>
      </c>
    </row>
    <row r="216" spans="1:15" ht="15" outlineLevel="1">
      <c r="A216" s="106" t="s">
        <v>9286</v>
      </c>
      <c r="B216" s="107">
        <v>612</v>
      </c>
      <c r="C216" s="107">
        <v>185</v>
      </c>
      <c r="D216" s="107">
        <v>122</v>
      </c>
      <c r="E216" s="107">
        <v>672</v>
      </c>
      <c r="F216" s="107">
        <v>307</v>
      </c>
      <c r="G216" s="107">
        <v>98</v>
      </c>
      <c r="H216" s="107">
        <v>2</v>
      </c>
      <c r="I216" s="107">
        <v>3</v>
      </c>
      <c r="J216" s="107">
        <v>4</v>
      </c>
      <c r="K216" s="107">
        <v>6</v>
      </c>
      <c r="L216" s="107">
        <v>8</v>
      </c>
      <c r="M216" s="107">
        <v>11</v>
      </c>
      <c r="N216" s="107">
        <v>16</v>
      </c>
      <c r="O216" s="107">
        <v>21</v>
      </c>
    </row>
    <row r="217" spans="1:15" ht="15" outlineLevel="1">
      <c r="A217" s="106" t="s">
        <v>9287</v>
      </c>
      <c r="B217" s="107">
        <v>364</v>
      </c>
      <c r="C217" s="107">
        <v>194</v>
      </c>
      <c r="D217" s="107">
        <v>192</v>
      </c>
      <c r="E217" s="107">
        <v>445</v>
      </c>
      <c r="F217" s="107">
        <v>238</v>
      </c>
      <c r="G217" s="107">
        <v>165</v>
      </c>
      <c r="H217" s="107">
        <v>2</v>
      </c>
      <c r="I217" s="107">
        <v>2</v>
      </c>
      <c r="J217" s="107">
        <v>3</v>
      </c>
      <c r="K217" s="107">
        <v>5</v>
      </c>
      <c r="L217" s="107">
        <v>6</v>
      </c>
      <c r="M217" s="107">
        <v>7</v>
      </c>
      <c r="N217" s="107">
        <v>11</v>
      </c>
      <c r="O217" s="107">
        <v>15</v>
      </c>
    </row>
    <row r="218" spans="1:15" ht="15" outlineLevel="1">
      <c r="A218" s="106" t="s">
        <v>9288</v>
      </c>
      <c r="B218" s="107">
        <v>383</v>
      </c>
      <c r="C218" s="107">
        <v>202</v>
      </c>
      <c r="D218" s="107">
        <v>193</v>
      </c>
      <c r="E218" s="107">
        <v>458</v>
      </c>
      <c r="F218" s="107">
        <v>415</v>
      </c>
      <c r="G218" s="107">
        <v>173</v>
      </c>
      <c r="H218" s="107">
        <v>1</v>
      </c>
      <c r="I218" s="107">
        <v>2</v>
      </c>
      <c r="J218" s="107">
        <v>2</v>
      </c>
      <c r="K218" s="107">
        <v>3</v>
      </c>
      <c r="L218" s="107">
        <v>5</v>
      </c>
      <c r="M218" s="107">
        <v>7</v>
      </c>
      <c r="N218" s="107">
        <v>10</v>
      </c>
      <c r="O218" s="107">
        <v>13</v>
      </c>
    </row>
    <row r="219" spans="1:15" ht="15" outlineLevel="1">
      <c r="A219" s="106" t="s">
        <v>9289</v>
      </c>
      <c r="B219" s="107">
        <v>663</v>
      </c>
      <c r="C219" s="107">
        <v>180</v>
      </c>
      <c r="D219" s="107">
        <v>215</v>
      </c>
      <c r="E219" s="107">
        <v>551</v>
      </c>
      <c r="F219" s="107">
        <v>321</v>
      </c>
      <c r="G219" s="107">
        <v>216</v>
      </c>
      <c r="H219" s="107">
        <v>2</v>
      </c>
      <c r="I219" s="107">
        <v>2</v>
      </c>
      <c r="J219" s="107">
        <v>3</v>
      </c>
      <c r="K219" s="107">
        <v>5</v>
      </c>
      <c r="L219" s="107">
        <v>5</v>
      </c>
      <c r="M219" s="107">
        <v>7</v>
      </c>
      <c r="N219" s="107">
        <v>10</v>
      </c>
      <c r="O219" s="107">
        <v>13</v>
      </c>
    </row>
    <row r="220" spans="1:15" ht="15" outlineLevel="1">
      <c r="A220" s="106" t="s">
        <v>9290</v>
      </c>
      <c r="B220" s="107">
        <v>617</v>
      </c>
      <c r="C220" s="107">
        <v>227</v>
      </c>
      <c r="D220" s="107">
        <v>174</v>
      </c>
      <c r="E220" s="107">
        <v>459</v>
      </c>
      <c r="F220" s="107">
        <v>317</v>
      </c>
      <c r="G220" s="107">
        <v>137</v>
      </c>
      <c r="H220" s="107">
        <v>2</v>
      </c>
      <c r="I220" s="107">
        <v>2</v>
      </c>
      <c r="J220" s="107">
        <v>3</v>
      </c>
      <c r="K220" s="107">
        <v>5</v>
      </c>
      <c r="L220" s="107">
        <v>5</v>
      </c>
      <c r="M220" s="107">
        <v>7</v>
      </c>
      <c r="N220" s="107">
        <v>10</v>
      </c>
      <c r="O220" s="107">
        <v>13</v>
      </c>
    </row>
    <row r="221" spans="1:15" ht="15" outlineLevel="1">
      <c r="A221" s="106" t="s">
        <v>9291</v>
      </c>
      <c r="B221" s="107">
        <v>412</v>
      </c>
      <c r="C221" s="107">
        <v>268</v>
      </c>
      <c r="D221" s="107">
        <v>214</v>
      </c>
      <c r="E221" s="107">
        <v>436</v>
      </c>
      <c r="F221" s="107">
        <v>380</v>
      </c>
      <c r="G221" s="107">
        <v>299</v>
      </c>
      <c r="H221" s="107">
        <v>2</v>
      </c>
      <c r="I221" s="107">
        <v>2</v>
      </c>
      <c r="J221" s="107">
        <v>3</v>
      </c>
      <c r="K221" s="107">
        <v>5</v>
      </c>
      <c r="L221" s="107">
        <v>5</v>
      </c>
      <c r="M221" s="107">
        <v>7</v>
      </c>
      <c r="N221" s="107">
        <v>10</v>
      </c>
      <c r="O221" s="107">
        <v>13</v>
      </c>
    </row>
    <row r="222" spans="1:15" ht="15" outlineLevel="1">
      <c r="A222" s="106" t="s">
        <v>9292</v>
      </c>
      <c r="B222" s="107">
        <v>382</v>
      </c>
      <c r="C222" s="107">
        <v>215</v>
      </c>
      <c r="D222" s="107">
        <v>219</v>
      </c>
      <c r="E222" s="107">
        <v>367</v>
      </c>
      <c r="F222" s="107">
        <v>330</v>
      </c>
      <c r="G222" s="107">
        <v>202</v>
      </c>
      <c r="H222" s="107">
        <v>2</v>
      </c>
      <c r="I222" s="107">
        <v>2</v>
      </c>
      <c r="J222" s="107">
        <v>3</v>
      </c>
      <c r="K222" s="107">
        <v>5</v>
      </c>
      <c r="L222" s="107">
        <v>5</v>
      </c>
      <c r="M222" s="107">
        <v>6</v>
      </c>
      <c r="N222" s="107">
        <v>9</v>
      </c>
      <c r="O222" s="107">
        <v>12</v>
      </c>
    </row>
    <row r="223" spans="1:15" ht="15" outlineLevel="1">
      <c r="A223" s="106" t="s">
        <v>9293</v>
      </c>
      <c r="B223" s="107">
        <v>435</v>
      </c>
      <c r="C223" s="107">
        <v>225</v>
      </c>
      <c r="D223" s="107">
        <v>178</v>
      </c>
      <c r="E223" s="107">
        <v>402</v>
      </c>
      <c r="F223" s="107">
        <v>328</v>
      </c>
      <c r="G223" s="107">
        <v>171</v>
      </c>
      <c r="H223" s="107">
        <v>1</v>
      </c>
      <c r="I223" s="107">
        <v>2</v>
      </c>
      <c r="J223" s="107">
        <v>2</v>
      </c>
      <c r="K223" s="107">
        <v>3</v>
      </c>
      <c r="L223" s="107">
        <v>5</v>
      </c>
      <c r="M223" s="107">
        <v>6</v>
      </c>
      <c r="N223" s="107">
        <v>9</v>
      </c>
      <c r="O223" s="107">
        <v>12</v>
      </c>
    </row>
    <row r="224" spans="1:15" ht="15" outlineLevel="1">
      <c r="A224" s="106" t="s">
        <v>9294</v>
      </c>
      <c r="B224" s="107">
        <v>643</v>
      </c>
      <c r="C224" s="107">
        <v>220</v>
      </c>
      <c r="D224" s="107">
        <v>132</v>
      </c>
      <c r="E224" s="107">
        <v>553</v>
      </c>
      <c r="F224" s="107">
        <v>364</v>
      </c>
      <c r="G224" s="107">
        <v>115</v>
      </c>
      <c r="H224" s="107">
        <v>2</v>
      </c>
      <c r="I224" s="107">
        <v>2</v>
      </c>
      <c r="J224" s="107">
        <v>3</v>
      </c>
      <c r="K224" s="107">
        <v>5</v>
      </c>
      <c r="L224" s="107">
        <v>5</v>
      </c>
      <c r="M224" s="107">
        <v>7</v>
      </c>
      <c r="N224" s="107">
        <v>10</v>
      </c>
      <c r="O224" s="107">
        <v>13</v>
      </c>
    </row>
    <row r="225" spans="1:15" ht="15" outlineLevel="1">
      <c r="A225" s="106" t="s">
        <v>9295</v>
      </c>
      <c r="B225" s="107">
        <v>671</v>
      </c>
      <c r="C225" s="107">
        <v>178</v>
      </c>
      <c r="D225" s="107">
        <v>194</v>
      </c>
      <c r="E225" s="107">
        <v>651</v>
      </c>
      <c r="F225" s="107">
        <v>388</v>
      </c>
      <c r="G225" s="107">
        <v>133</v>
      </c>
      <c r="H225" s="107">
        <v>2</v>
      </c>
      <c r="I225" s="107">
        <v>2</v>
      </c>
      <c r="J225" s="107">
        <v>3</v>
      </c>
      <c r="K225" s="107">
        <v>5</v>
      </c>
      <c r="L225" s="107">
        <v>5</v>
      </c>
      <c r="M225" s="107">
        <v>6</v>
      </c>
      <c r="N225" s="107">
        <v>9</v>
      </c>
      <c r="O225" s="107">
        <v>12</v>
      </c>
    </row>
    <row r="226" spans="1:15" ht="15" outlineLevel="1">
      <c r="A226" s="106" t="s">
        <v>9296</v>
      </c>
      <c r="B226" s="107">
        <v>801</v>
      </c>
      <c r="C226" s="107">
        <v>288</v>
      </c>
      <c r="D226" s="107">
        <v>139</v>
      </c>
      <c r="E226" s="107">
        <v>593</v>
      </c>
      <c r="F226" s="107">
        <v>425</v>
      </c>
      <c r="G226" s="107">
        <v>113</v>
      </c>
      <c r="H226" s="107">
        <v>3</v>
      </c>
      <c r="I226" s="107">
        <v>4</v>
      </c>
      <c r="J226" s="107">
        <v>5</v>
      </c>
      <c r="K226" s="107">
        <v>8</v>
      </c>
      <c r="L226" s="107">
        <v>5</v>
      </c>
      <c r="M226" s="107">
        <v>6</v>
      </c>
      <c r="N226" s="107">
        <v>9</v>
      </c>
      <c r="O226" s="107">
        <v>12</v>
      </c>
    </row>
    <row r="227" spans="1:15" ht="15" outlineLevel="1">
      <c r="A227" s="106" t="s">
        <v>9297</v>
      </c>
      <c r="B227" s="107">
        <v>513</v>
      </c>
      <c r="C227" s="107">
        <v>228</v>
      </c>
      <c r="D227" s="107">
        <v>106</v>
      </c>
      <c r="E227" s="107">
        <v>373</v>
      </c>
      <c r="F227" s="107">
        <v>341</v>
      </c>
      <c r="G227" s="107">
        <v>104</v>
      </c>
      <c r="H227" s="107">
        <v>1</v>
      </c>
      <c r="I227" s="107">
        <v>2</v>
      </c>
      <c r="J227" s="107">
        <v>2</v>
      </c>
      <c r="K227" s="107">
        <v>3</v>
      </c>
      <c r="L227" s="107">
        <v>4</v>
      </c>
      <c r="M227" s="107">
        <v>5</v>
      </c>
      <c r="N227" s="107">
        <v>8</v>
      </c>
      <c r="O227" s="107">
        <v>11</v>
      </c>
    </row>
    <row r="228" spans="1:15" ht="15" outlineLevel="1">
      <c r="A228" s="106" t="s">
        <v>9298</v>
      </c>
      <c r="B228" s="107">
        <v>798</v>
      </c>
      <c r="C228" s="107">
        <v>283</v>
      </c>
      <c r="D228" s="107">
        <v>154</v>
      </c>
      <c r="E228" s="107">
        <v>595</v>
      </c>
      <c r="F228" s="107">
        <v>445</v>
      </c>
      <c r="G228" s="107">
        <v>153</v>
      </c>
      <c r="H228" s="107">
        <v>3</v>
      </c>
      <c r="I228" s="107">
        <v>4</v>
      </c>
      <c r="J228" s="107">
        <v>5</v>
      </c>
      <c r="K228" s="107">
        <v>8</v>
      </c>
      <c r="L228" s="107">
        <v>6</v>
      </c>
      <c r="M228" s="107">
        <v>7</v>
      </c>
      <c r="N228" s="107">
        <v>11</v>
      </c>
      <c r="O228" s="107">
        <v>15</v>
      </c>
    </row>
    <row r="229" spans="1:15" ht="15" outlineLevel="1">
      <c r="A229" s="106" t="s">
        <v>9299</v>
      </c>
      <c r="B229" s="107">
        <v>782</v>
      </c>
      <c r="C229" s="107">
        <v>232</v>
      </c>
      <c r="D229" s="107">
        <v>141</v>
      </c>
      <c r="E229" s="107">
        <v>488</v>
      </c>
      <c r="F229" s="107">
        <v>438</v>
      </c>
      <c r="G229" s="107">
        <v>116</v>
      </c>
      <c r="H229" s="107">
        <v>2</v>
      </c>
      <c r="I229" s="107">
        <v>3</v>
      </c>
      <c r="J229" s="107">
        <v>4</v>
      </c>
      <c r="K229" s="107">
        <v>6</v>
      </c>
      <c r="L229" s="107">
        <v>5</v>
      </c>
      <c r="M229" s="107">
        <v>6</v>
      </c>
      <c r="N229" s="107">
        <v>9</v>
      </c>
      <c r="O229" s="107">
        <v>12</v>
      </c>
    </row>
    <row r="230" spans="1:15" ht="15" outlineLevel="1">
      <c r="A230" s="106" t="s">
        <v>9300</v>
      </c>
      <c r="B230" s="107">
        <v>607</v>
      </c>
      <c r="C230" s="107">
        <v>233</v>
      </c>
      <c r="D230" s="107">
        <v>150</v>
      </c>
      <c r="E230" s="107">
        <v>479</v>
      </c>
      <c r="F230" s="107">
        <v>361</v>
      </c>
      <c r="G230" s="107">
        <v>178</v>
      </c>
      <c r="H230" s="107">
        <v>2</v>
      </c>
      <c r="I230" s="107">
        <v>3</v>
      </c>
      <c r="J230" s="107">
        <v>4</v>
      </c>
      <c r="K230" s="107">
        <v>6</v>
      </c>
      <c r="L230" s="107">
        <v>5</v>
      </c>
      <c r="M230" s="107">
        <v>7</v>
      </c>
      <c r="N230" s="107">
        <v>10</v>
      </c>
      <c r="O230" s="107">
        <v>13</v>
      </c>
    </row>
    <row r="231" spans="1:15" ht="15" outlineLevel="1">
      <c r="A231" s="106" t="s">
        <v>9301</v>
      </c>
      <c r="B231" s="107">
        <v>639</v>
      </c>
      <c r="C231" s="107">
        <v>291</v>
      </c>
      <c r="D231" s="107">
        <v>180</v>
      </c>
      <c r="E231" s="107">
        <v>441</v>
      </c>
      <c r="F231" s="107">
        <v>361</v>
      </c>
      <c r="G231" s="107">
        <v>155</v>
      </c>
      <c r="H231" s="107">
        <v>3</v>
      </c>
      <c r="I231" s="107">
        <v>5</v>
      </c>
      <c r="J231" s="107">
        <v>6</v>
      </c>
      <c r="K231" s="107">
        <v>9</v>
      </c>
      <c r="L231" s="107">
        <v>5</v>
      </c>
      <c r="M231" s="107">
        <v>6</v>
      </c>
      <c r="N231" s="107">
        <v>9</v>
      </c>
      <c r="O231" s="107">
        <v>12</v>
      </c>
    </row>
    <row r="232" spans="1:15" ht="15" outlineLevel="1">
      <c r="A232" s="106" t="s">
        <v>9302</v>
      </c>
      <c r="B232" s="107">
        <v>614</v>
      </c>
      <c r="C232" s="107">
        <v>272</v>
      </c>
      <c r="D232" s="107">
        <v>150</v>
      </c>
      <c r="E232" s="107">
        <v>465</v>
      </c>
      <c r="F232" s="107">
        <v>346</v>
      </c>
      <c r="G232" s="107">
        <v>126</v>
      </c>
      <c r="H232" s="107">
        <v>2</v>
      </c>
      <c r="I232" s="107">
        <v>3</v>
      </c>
      <c r="J232" s="107">
        <v>4</v>
      </c>
      <c r="K232" s="107">
        <v>6</v>
      </c>
      <c r="L232" s="107">
        <v>5</v>
      </c>
      <c r="M232" s="107">
        <v>7</v>
      </c>
      <c r="N232" s="107">
        <v>10</v>
      </c>
      <c r="O232" s="107">
        <v>13</v>
      </c>
    </row>
    <row r="233" spans="1:15" ht="15" outlineLevel="1">
      <c r="A233" s="106" t="s">
        <v>9303</v>
      </c>
      <c r="B233" s="107">
        <v>592</v>
      </c>
      <c r="C233" s="107">
        <v>207</v>
      </c>
      <c r="D233" s="107">
        <v>145</v>
      </c>
      <c r="E233" s="107">
        <v>486</v>
      </c>
      <c r="F233" s="107">
        <v>324</v>
      </c>
      <c r="G233" s="107">
        <v>112</v>
      </c>
      <c r="H233" s="107">
        <v>2</v>
      </c>
      <c r="I233" s="107">
        <v>3</v>
      </c>
      <c r="J233" s="107">
        <v>4</v>
      </c>
      <c r="K233" s="107">
        <v>6</v>
      </c>
      <c r="L233" s="107">
        <v>5</v>
      </c>
      <c r="M233" s="107">
        <v>6</v>
      </c>
      <c r="N233" s="107">
        <v>9</v>
      </c>
      <c r="O233" s="107">
        <v>12</v>
      </c>
    </row>
    <row r="234" spans="1:15" ht="15" outlineLevel="1">
      <c r="A234" s="106" t="s">
        <v>9304</v>
      </c>
      <c r="B234" s="107">
        <v>865</v>
      </c>
      <c r="C234" s="107">
        <v>202</v>
      </c>
      <c r="D234" s="107">
        <v>127</v>
      </c>
      <c r="E234" s="107">
        <v>575</v>
      </c>
      <c r="F234" s="107">
        <v>330</v>
      </c>
      <c r="G234" s="107">
        <v>126</v>
      </c>
      <c r="H234" s="107">
        <v>3</v>
      </c>
      <c r="I234" s="107">
        <v>4</v>
      </c>
      <c r="J234" s="107">
        <v>5</v>
      </c>
      <c r="K234" s="107">
        <v>8</v>
      </c>
      <c r="L234" s="107">
        <v>6</v>
      </c>
      <c r="M234" s="107">
        <v>8</v>
      </c>
      <c r="N234" s="107">
        <v>12</v>
      </c>
      <c r="O234" s="107">
        <v>16</v>
      </c>
    </row>
    <row r="235" spans="1:15" ht="15" outlineLevel="1">
      <c r="A235" s="106" t="s">
        <v>9305</v>
      </c>
      <c r="B235" s="107">
        <v>717</v>
      </c>
      <c r="C235" s="107">
        <v>234</v>
      </c>
      <c r="D235" s="107">
        <v>157</v>
      </c>
      <c r="E235" s="107">
        <v>584</v>
      </c>
      <c r="F235" s="107">
        <v>436</v>
      </c>
      <c r="G235" s="107">
        <v>141</v>
      </c>
      <c r="H235" s="107">
        <v>2</v>
      </c>
      <c r="I235" s="107">
        <v>3</v>
      </c>
      <c r="J235" s="107">
        <v>4</v>
      </c>
      <c r="K235" s="107">
        <v>6</v>
      </c>
      <c r="L235" s="107">
        <v>5</v>
      </c>
      <c r="M235" s="107">
        <v>7</v>
      </c>
      <c r="N235" s="107">
        <v>10</v>
      </c>
      <c r="O235" s="107">
        <v>13</v>
      </c>
    </row>
    <row r="236" spans="1:15" ht="15" outlineLevel="1">
      <c r="A236" s="106" t="s">
        <v>9306</v>
      </c>
      <c r="B236" s="107">
        <v>871</v>
      </c>
      <c r="C236" s="107">
        <v>253</v>
      </c>
      <c r="D236" s="107">
        <v>133</v>
      </c>
      <c r="E236" s="107">
        <v>491</v>
      </c>
      <c r="F236" s="107">
        <v>356</v>
      </c>
      <c r="G236" s="107">
        <v>107</v>
      </c>
      <c r="H236" s="107">
        <v>3</v>
      </c>
      <c r="I236" s="107">
        <v>4</v>
      </c>
      <c r="J236" s="107">
        <v>5</v>
      </c>
      <c r="K236" s="107">
        <v>8</v>
      </c>
      <c r="L236" s="107">
        <v>4</v>
      </c>
      <c r="M236" s="107">
        <v>5</v>
      </c>
      <c r="N236" s="107">
        <v>8</v>
      </c>
      <c r="O236" s="107">
        <v>11</v>
      </c>
    </row>
    <row r="237" spans="1:15" ht="15" outlineLevel="1">
      <c r="A237" s="106" t="s">
        <v>9307</v>
      </c>
      <c r="B237" s="107">
        <v>473</v>
      </c>
      <c r="C237" s="107">
        <v>233</v>
      </c>
      <c r="D237" s="107">
        <v>164</v>
      </c>
      <c r="E237" s="107">
        <v>417</v>
      </c>
      <c r="F237" s="107">
        <v>345</v>
      </c>
      <c r="G237" s="107">
        <v>139</v>
      </c>
      <c r="H237" s="107">
        <v>2</v>
      </c>
      <c r="I237" s="107">
        <v>2</v>
      </c>
      <c r="J237" s="107">
        <v>3</v>
      </c>
      <c r="K237" s="107">
        <v>5</v>
      </c>
      <c r="L237" s="107">
        <v>5</v>
      </c>
      <c r="M237" s="107">
        <v>7</v>
      </c>
      <c r="N237" s="107">
        <v>10</v>
      </c>
      <c r="O237" s="107">
        <v>13</v>
      </c>
    </row>
    <row r="238" spans="1:15" ht="15" outlineLevel="1">
      <c r="A238" s="106" t="s">
        <v>9308</v>
      </c>
      <c r="B238" s="107">
        <v>600</v>
      </c>
      <c r="C238" s="107">
        <v>246</v>
      </c>
      <c r="D238" s="107">
        <v>138</v>
      </c>
      <c r="E238" s="107">
        <v>535</v>
      </c>
      <c r="F238" s="107">
        <v>366</v>
      </c>
      <c r="G238" s="107">
        <v>100</v>
      </c>
      <c r="H238" s="107">
        <v>2</v>
      </c>
      <c r="I238" s="107">
        <v>3</v>
      </c>
      <c r="J238" s="107">
        <v>4</v>
      </c>
      <c r="K238" s="107">
        <v>6</v>
      </c>
      <c r="L238" s="107">
        <v>6</v>
      </c>
      <c r="M238" s="107">
        <v>7</v>
      </c>
      <c r="N238" s="107">
        <v>11</v>
      </c>
      <c r="O238" s="107">
        <v>15</v>
      </c>
    </row>
    <row r="239" spans="1:15" ht="15" outlineLevel="1">
      <c r="A239" s="106" t="s">
        <v>9309</v>
      </c>
      <c r="B239" s="107">
        <v>575</v>
      </c>
      <c r="C239" s="107">
        <v>227</v>
      </c>
      <c r="D239" s="107">
        <v>110</v>
      </c>
      <c r="E239" s="107">
        <v>628</v>
      </c>
      <c r="F239" s="107">
        <v>335</v>
      </c>
      <c r="G239" s="107">
        <v>87</v>
      </c>
      <c r="H239" s="107">
        <v>2</v>
      </c>
      <c r="I239" s="107">
        <v>3</v>
      </c>
      <c r="J239" s="107">
        <v>4</v>
      </c>
      <c r="K239" s="107">
        <v>6</v>
      </c>
      <c r="L239" s="107">
        <v>6</v>
      </c>
      <c r="M239" s="107">
        <v>7</v>
      </c>
      <c r="N239" s="107">
        <v>11</v>
      </c>
      <c r="O239" s="107">
        <v>15</v>
      </c>
    </row>
    <row r="240" spans="1:15" ht="15" outlineLevel="1">
      <c r="A240" s="106" t="s">
        <v>9310</v>
      </c>
      <c r="B240" s="107">
        <v>572</v>
      </c>
      <c r="C240" s="107">
        <v>272</v>
      </c>
      <c r="D240" s="107">
        <v>135</v>
      </c>
      <c r="E240" s="107">
        <v>545</v>
      </c>
      <c r="F240" s="107">
        <v>348</v>
      </c>
      <c r="G240" s="107">
        <v>140</v>
      </c>
      <c r="H240" s="107">
        <v>2</v>
      </c>
      <c r="I240" s="107">
        <v>3</v>
      </c>
      <c r="J240" s="107">
        <v>4</v>
      </c>
      <c r="K240" s="107">
        <v>6</v>
      </c>
      <c r="L240" s="107">
        <v>5</v>
      </c>
      <c r="M240" s="107">
        <v>6</v>
      </c>
      <c r="N240" s="107">
        <v>9</v>
      </c>
      <c r="O240" s="107">
        <v>12</v>
      </c>
    </row>
    <row r="241" spans="1:15" ht="15" outlineLevel="1">
      <c r="A241" s="106" t="s">
        <v>9311</v>
      </c>
      <c r="B241" s="107">
        <v>816</v>
      </c>
      <c r="C241" s="107">
        <v>292</v>
      </c>
      <c r="D241" s="107">
        <v>172</v>
      </c>
      <c r="E241" s="107">
        <v>489</v>
      </c>
      <c r="F241" s="107">
        <v>384</v>
      </c>
      <c r="G241" s="107">
        <v>137</v>
      </c>
      <c r="H241" s="107">
        <v>2</v>
      </c>
      <c r="I241" s="107">
        <v>2</v>
      </c>
      <c r="J241" s="107">
        <v>3</v>
      </c>
      <c r="K241" s="107">
        <v>5</v>
      </c>
      <c r="L241" s="107">
        <v>6</v>
      </c>
      <c r="M241" s="107">
        <v>7</v>
      </c>
      <c r="N241" s="107">
        <v>11</v>
      </c>
      <c r="O241" s="107">
        <v>15</v>
      </c>
    </row>
    <row r="242" spans="1:15" ht="15" outlineLevel="1">
      <c r="A242" s="106" t="s">
        <v>9312</v>
      </c>
      <c r="B242" s="107">
        <v>475</v>
      </c>
      <c r="C242" s="107">
        <v>274</v>
      </c>
      <c r="D242" s="107">
        <v>180</v>
      </c>
      <c r="E242" s="107">
        <v>509</v>
      </c>
      <c r="F242" s="107">
        <v>336</v>
      </c>
      <c r="G242" s="107">
        <v>179</v>
      </c>
      <c r="H242" s="107">
        <v>2</v>
      </c>
      <c r="I242" s="107">
        <v>2</v>
      </c>
      <c r="J242" s="107">
        <v>3</v>
      </c>
      <c r="K242" s="107">
        <v>5</v>
      </c>
      <c r="L242" s="107">
        <v>5</v>
      </c>
      <c r="M242" s="107">
        <v>6</v>
      </c>
      <c r="N242" s="107">
        <v>9</v>
      </c>
      <c r="O242" s="107">
        <v>12</v>
      </c>
    </row>
    <row r="243" spans="1:15" ht="15" outlineLevel="1">
      <c r="A243" s="106" t="s">
        <v>9313</v>
      </c>
      <c r="B243" s="107">
        <v>556</v>
      </c>
      <c r="C243" s="107">
        <v>269</v>
      </c>
      <c r="D243" s="107">
        <v>122</v>
      </c>
      <c r="E243" s="107">
        <v>497</v>
      </c>
      <c r="F243" s="107">
        <v>375</v>
      </c>
      <c r="G243" s="107">
        <v>82</v>
      </c>
      <c r="H243" s="107">
        <v>2</v>
      </c>
      <c r="I243" s="107">
        <v>3</v>
      </c>
      <c r="J243" s="107">
        <v>4</v>
      </c>
      <c r="K243" s="107">
        <v>6</v>
      </c>
      <c r="L243" s="107">
        <v>6</v>
      </c>
      <c r="M243" s="107">
        <v>7</v>
      </c>
      <c r="N243" s="107">
        <v>11</v>
      </c>
      <c r="O243" s="107">
        <v>15</v>
      </c>
    </row>
    <row r="244" spans="1:15" ht="15" outlineLevel="1">
      <c r="A244" s="106" t="s">
        <v>9314</v>
      </c>
      <c r="B244" s="107">
        <v>468</v>
      </c>
      <c r="C244" s="107">
        <v>250</v>
      </c>
      <c r="D244" s="107">
        <v>139</v>
      </c>
      <c r="E244" s="107">
        <v>777</v>
      </c>
      <c r="F244" s="107">
        <v>401</v>
      </c>
      <c r="G244" s="107">
        <v>111</v>
      </c>
      <c r="H244" s="107">
        <v>1</v>
      </c>
      <c r="I244" s="107">
        <v>2</v>
      </c>
      <c r="J244" s="107">
        <v>2</v>
      </c>
      <c r="K244" s="107">
        <v>3</v>
      </c>
      <c r="L244" s="107">
        <v>5</v>
      </c>
      <c r="M244" s="107">
        <v>7</v>
      </c>
      <c r="N244" s="107">
        <v>10</v>
      </c>
      <c r="O244" s="107">
        <v>13</v>
      </c>
    </row>
    <row r="245" spans="1:15" ht="15" outlineLevel="1">
      <c r="A245" s="106" t="s">
        <v>9315</v>
      </c>
      <c r="B245" s="107">
        <v>728</v>
      </c>
      <c r="C245" s="107">
        <v>237</v>
      </c>
      <c r="D245" s="107">
        <v>149</v>
      </c>
      <c r="E245" s="107">
        <v>561</v>
      </c>
      <c r="F245" s="107">
        <v>439</v>
      </c>
      <c r="G245" s="107">
        <v>132</v>
      </c>
      <c r="H245" s="107">
        <v>2</v>
      </c>
      <c r="I245" s="107">
        <v>3</v>
      </c>
      <c r="J245" s="107">
        <v>4</v>
      </c>
      <c r="K245" s="107">
        <v>6</v>
      </c>
      <c r="L245" s="107">
        <v>5</v>
      </c>
      <c r="M245" s="107">
        <v>7</v>
      </c>
      <c r="N245" s="107">
        <v>10</v>
      </c>
      <c r="O245" s="107">
        <v>13</v>
      </c>
    </row>
    <row r="246" spans="1:15" ht="15" outlineLevel="1">
      <c r="A246" s="106" t="s">
        <v>9316</v>
      </c>
      <c r="B246" s="107">
        <v>465</v>
      </c>
      <c r="C246" s="107">
        <v>242</v>
      </c>
      <c r="D246" s="107">
        <v>109</v>
      </c>
      <c r="E246" s="107">
        <v>398</v>
      </c>
      <c r="F246" s="107">
        <v>330</v>
      </c>
      <c r="G246" s="107">
        <v>109</v>
      </c>
      <c r="H246" s="107">
        <v>1</v>
      </c>
      <c r="I246" s="107">
        <v>2</v>
      </c>
      <c r="J246" s="107">
        <v>2</v>
      </c>
      <c r="K246" s="107">
        <v>3</v>
      </c>
      <c r="L246" s="107">
        <v>5</v>
      </c>
      <c r="M246" s="107">
        <v>7</v>
      </c>
      <c r="N246" s="107">
        <v>10</v>
      </c>
      <c r="O246" s="107">
        <v>13</v>
      </c>
    </row>
    <row r="247" spans="1:15" ht="15" outlineLevel="1">
      <c r="A247" s="106" t="s">
        <v>9317</v>
      </c>
      <c r="B247" s="107">
        <v>719</v>
      </c>
      <c r="C247" s="107">
        <v>234</v>
      </c>
      <c r="D247" s="107">
        <v>138</v>
      </c>
      <c r="E247" s="107">
        <v>523</v>
      </c>
      <c r="F247" s="107">
        <v>378</v>
      </c>
      <c r="G247" s="107">
        <v>159</v>
      </c>
      <c r="H247" s="107">
        <v>2</v>
      </c>
      <c r="I247" s="107">
        <v>2</v>
      </c>
      <c r="J247" s="107">
        <v>3</v>
      </c>
      <c r="K247" s="107">
        <v>5</v>
      </c>
      <c r="L247" s="107">
        <v>6</v>
      </c>
      <c r="M247" s="107">
        <v>8</v>
      </c>
      <c r="N247" s="107">
        <v>12</v>
      </c>
      <c r="O247" s="107">
        <v>16</v>
      </c>
    </row>
    <row r="248" spans="1:15" ht="15" outlineLevel="1">
      <c r="A248" s="106" t="s">
        <v>9318</v>
      </c>
      <c r="B248" s="107">
        <v>659</v>
      </c>
      <c r="C248" s="107">
        <v>232</v>
      </c>
      <c r="D248" s="107">
        <v>155</v>
      </c>
      <c r="E248" s="107">
        <v>531</v>
      </c>
      <c r="F248" s="107">
        <v>329</v>
      </c>
      <c r="G248" s="107">
        <v>132</v>
      </c>
      <c r="H248" s="107">
        <v>2</v>
      </c>
      <c r="I248" s="107">
        <v>2</v>
      </c>
      <c r="J248" s="107">
        <v>3</v>
      </c>
      <c r="K248" s="107">
        <v>5</v>
      </c>
      <c r="L248" s="107">
        <v>4</v>
      </c>
      <c r="M248" s="107">
        <v>5</v>
      </c>
      <c r="N248" s="107">
        <v>8</v>
      </c>
      <c r="O248" s="107">
        <v>11</v>
      </c>
    </row>
    <row r="249" spans="1:15" ht="15" outlineLevel="1">
      <c r="A249" s="106" t="s">
        <v>9319</v>
      </c>
      <c r="B249" s="107">
        <v>482</v>
      </c>
      <c r="C249" s="107">
        <v>205</v>
      </c>
      <c r="D249" s="107">
        <v>103</v>
      </c>
      <c r="E249" s="107">
        <v>419</v>
      </c>
      <c r="F249" s="107">
        <v>367</v>
      </c>
      <c r="G249" s="107">
        <v>136</v>
      </c>
      <c r="H249" s="107">
        <v>2</v>
      </c>
      <c r="I249" s="107">
        <v>2</v>
      </c>
      <c r="J249" s="107">
        <v>3</v>
      </c>
      <c r="K249" s="107">
        <v>5</v>
      </c>
      <c r="L249" s="107">
        <v>5</v>
      </c>
      <c r="M249" s="107">
        <v>7</v>
      </c>
      <c r="N249" s="107">
        <v>10</v>
      </c>
      <c r="O249" s="107">
        <v>13</v>
      </c>
    </row>
    <row r="250" spans="1:15" ht="15" outlineLevel="1">
      <c r="A250" s="106" t="s">
        <v>9320</v>
      </c>
      <c r="B250" s="107">
        <v>489</v>
      </c>
      <c r="C250" s="107">
        <v>229</v>
      </c>
      <c r="D250" s="107">
        <v>107</v>
      </c>
      <c r="E250" s="107">
        <v>658</v>
      </c>
      <c r="F250" s="107">
        <v>290</v>
      </c>
      <c r="G250" s="107">
        <v>87</v>
      </c>
      <c r="H250" s="107">
        <v>2</v>
      </c>
      <c r="I250" s="107">
        <v>3</v>
      </c>
      <c r="J250" s="107">
        <v>4</v>
      </c>
      <c r="K250" s="107">
        <v>6</v>
      </c>
      <c r="L250" s="107">
        <v>5</v>
      </c>
      <c r="M250" s="107">
        <v>7</v>
      </c>
      <c r="N250" s="107">
        <v>10</v>
      </c>
      <c r="O250" s="107">
        <v>13</v>
      </c>
    </row>
    <row r="251" spans="1:15" ht="15" outlineLevel="1">
      <c r="A251" s="106" t="s">
        <v>9321</v>
      </c>
      <c r="B251" s="107">
        <v>488</v>
      </c>
      <c r="C251" s="107">
        <v>207</v>
      </c>
      <c r="D251" s="107">
        <v>154</v>
      </c>
      <c r="E251" s="107">
        <v>468</v>
      </c>
      <c r="F251" s="107">
        <v>299</v>
      </c>
      <c r="G251" s="107">
        <v>172</v>
      </c>
      <c r="H251" s="107">
        <v>2</v>
      </c>
      <c r="I251" s="107">
        <v>2</v>
      </c>
      <c r="J251" s="107">
        <v>3</v>
      </c>
      <c r="K251" s="107">
        <v>5</v>
      </c>
      <c r="L251" s="107">
        <v>6</v>
      </c>
      <c r="M251" s="107">
        <v>7</v>
      </c>
      <c r="N251" s="107">
        <v>11</v>
      </c>
      <c r="O251" s="107">
        <v>15</v>
      </c>
    </row>
    <row r="252" spans="1:15" ht="15" outlineLevel="1">
      <c r="A252" s="106" t="s">
        <v>9322</v>
      </c>
      <c r="B252" s="107">
        <v>735</v>
      </c>
      <c r="C252" s="107">
        <v>147</v>
      </c>
      <c r="D252" s="107">
        <v>167</v>
      </c>
      <c r="E252" s="107">
        <v>841</v>
      </c>
      <c r="F252" s="107">
        <v>284</v>
      </c>
      <c r="G252" s="107">
        <v>125</v>
      </c>
      <c r="H252" s="107">
        <v>3</v>
      </c>
      <c r="I252" s="107">
        <v>5</v>
      </c>
      <c r="J252" s="107">
        <v>6</v>
      </c>
      <c r="K252" s="107">
        <v>9</v>
      </c>
      <c r="L252" s="107">
        <v>8</v>
      </c>
      <c r="M252" s="107">
        <v>10</v>
      </c>
      <c r="N252" s="107">
        <v>15</v>
      </c>
      <c r="O252" s="107">
        <v>20</v>
      </c>
    </row>
    <row r="253" spans="1:15" ht="15" outlineLevel="1">
      <c r="A253" s="106" t="s">
        <v>9323</v>
      </c>
      <c r="B253" s="107">
        <v>553</v>
      </c>
      <c r="C253" s="107">
        <v>169</v>
      </c>
      <c r="D253" s="107">
        <v>189</v>
      </c>
      <c r="E253" s="107">
        <v>409</v>
      </c>
      <c r="F253" s="107">
        <v>305</v>
      </c>
      <c r="G253" s="107">
        <v>191</v>
      </c>
      <c r="H253" s="107">
        <v>2</v>
      </c>
      <c r="I253" s="107">
        <v>2</v>
      </c>
      <c r="J253" s="107">
        <v>3</v>
      </c>
      <c r="K253" s="107">
        <v>5</v>
      </c>
      <c r="L253" s="107">
        <v>5</v>
      </c>
      <c r="M253" s="107">
        <v>7</v>
      </c>
      <c r="N253" s="107">
        <v>10</v>
      </c>
      <c r="O253" s="107">
        <v>13</v>
      </c>
    </row>
    <row r="254" spans="1:15" ht="15" outlineLevel="1">
      <c r="A254" s="106" t="s">
        <v>9324</v>
      </c>
      <c r="B254" s="107">
        <v>454</v>
      </c>
      <c r="C254" s="107">
        <v>275</v>
      </c>
      <c r="D254" s="107">
        <v>149</v>
      </c>
      <c r="E254" s="107">
        <v>423</v>
      </c>
      <c r="F254" s="107">
        <v>282</v>
      </c>
      <c r="G254" s="107">
        <v>177</v>
      </c>
      <c r="H254" s="107">
        <v>2</v>
      </c>
      <c r="I254" s="107">
        <v>3</v>
      </c>
      <c r="J254" s="107">
        <v>4</v>
      </c>
      <c r="K254" s="107">
        <v>6</v>
      </c>
      <c r="L254" s="107">
        <v>6</v>
      </c>
      <c r="M254" s="107">
        <v>7</v>
      </c>
      <c r="N254" s="107">
        <v>11</v>
      </c>
      <c r="O254" s="107">
        <v>15</v>
      </c>
    </row>
    <row r="255" spans="1:15" ht="15" outlineLevel="1">
      <c r="A255" s="106" t="s">
        <v>9325</v>
      </c>
      <c r="B255" s="107">
        <v>409</v>
      </c>
      <c r="C255" s="107">
        <v>235</v>
      </c>
      <c r="D255" s="107">
        <v>194</v>
      </c>
      <c r="E255" s="107">
        <v>431</v>
      </c>
      <c r="F255" s="107">
        <v>399</v>
      </c>
      <c r="G255" s="107">
        <v>230</v>
      </c>
      <c r="H255" s="107">
        <v>2</v>
      </c>
      <c r="I255" s="107">
        <v>2</v>
      </c>
      <c r="J255" s="107">
        <v>3</v>
      </c>
      <c r="K255" s="107">
        <v>5</v>
      </c>
      <c r="L255" s="107">
        <v>5</v>
      </c>
      <c r="M255" s="107">
        <v>6</v>
      </c>
      <c r="N255" s="107">
        <v>9</v>
      </c>
      <c r="O255" s="107">
        <v>12</v>
      </c>
    </row>
    <row r="256" spans="1:15" ht="15" outlineLevel="1">
      <c r="A256" s="106" t="s">
        <v>9326</v>
      </c>
      <c r="B256" s="107">
        <v>309</v>
      </c>
      <c r="C256" s="107">
        <v>183</v>
      </c>
      <c r="D256" s="107">
        <v>168</v>
      </c>
      <c r="E256" s="107">
        <v>348</v>
      </c>
      <c r="F256" s="107">
        <v>319</v>
      </c>
      <c r="G256" s="107">
        <v>164</v>
      </c>
      <c r="H256" s="107">
        <v>1</v>
      </c>
      <c r="I256" s="107">
        <v>2</v>
      </c>
      <c r="J256" s="107">
        <v>2</v>
      </c>
      <c r="K256" s="107">
        <v>3</v>
      </c>
      <c r="L256" s="107">
        <v>5</v>
      </c>
      <c r="M256" s="107">
        <v>6</v>
      </c>
      <c r="N256" s="107">
        <v>9</v>
      </c>
      <c r="O256" s="107">
        <v>12</v>
      </c>
    </row>
    <row r="257" spans="1:15" ht="15" outlineLevel="1">
      <c r="A257" s="106" t="s">
        <v>9327</v>
      </c>
      <c r="B257" s="107">
        <v>222</v>
      </c>
      <c r="C257" s="107">
        <v>201</v>
      </c>
      <c r="D257" s="107">
        <v>229</v>
      </c>
      <c r="E257" s="107">
        <v>331</v>
      </c>
      <c r="F257" s="107">
        <v>357</v>
      </c>
      <c r="G257" s="107">
        <v>266</v>
      </c>
      <c r="H257" s="107">
        <v>1</v>
      </c>
      <c r="I257" s="107">
        <v>2</v>
      </c>
      <c r="J257" s="107">
        <v>2</v>
      </c>
      <c r="K257" s="107">
        <v>3</v>
      </c>
      <c r="L257" s="107">
        <v>5</v>
      </c>
      <c r="M257" s="107">
        <v>6</v>
      </c>
      <c r="N257" s="107">
        <v>9</v>
      </c>
      <c r="O257" s="107">
        <v>12</v>
      </c>
    </row>
    <row r="258" spans="1:15" ht="15" outlineLevel="1">
      <c r="A258" s="106" t="s">
        <v>9328</v>
      </c>
      <c r="B258" s="107">
        <v>407</v>
      </c>
      <c r="C258" s="107">
        <v>254</v>
      </c>
      <c r="D258" s="107">
        <v>160</v>
      </c>
      <c r="E258" s="107">
        <v>376</v>
      </c>
      <c r="F258" s="107">
        <v>361</v>
      </c>
      <c r="G258" s="107">
        <v>171</v>
      </c>
      <c r="H258" s="107">
        <v>2</v>
      </c>
      <c r="I258" s="107">
        <v>3</v>
      </c>
      <c r="J258" s="107">
        <v>4</v>
      </c>
      <c r="K258" s="107">
        <v>6</v>
      </c>
      <c r="L258" s="107">
        <v>5</v>
      </c>
      <c r="M258" s="107">
        <v>6</v>
      </c>
      <c r="N258" s="107">
        <v>9</v>
      </c>
      <c r="O258" s="107">
        <v>12</v>
      </c>
    </row>
    <row r="259" spans="1:15" ht="15" outlineLevel="1">
      <c r="A259" s="106" t="s">
        <v>9329</v>
      </c>
      <c r="B259" s="107">
        <v>456</v>
      </c>
      <c r="C259" s="107">
        <v>210</v>
      </c>
      <c r="D259" s="107">
        <v>147</v>
      </c>
      <c r="E259" s="107">
        <v>354</v>
      </c>
      <c r="F259" s="107">
        <v>323</v>
      </c>
      <c r="G259" s="107">
        <v>170</v>
      </c>
      <c r="H259" s="107">
        <v>2</v>
      </c>
      <c r="I259" s="107">
        <v>2</v>
      </c>
      <c r="J259" s="107">
        <v>3</v>
      </c>
      <c r="K259" s="107">
        <v>5</v>
      </c>
      <c r="L259" s="107">
        <v>3</v>
      </c>
      <c r="M259" s="107">
        <v>3</v>
      </c>
      <c r="N259" s="107">
        <v>5</v>
      </c>
      <c r="O259" s="107">
        <v>7</v>
      </c>
    </row>
    <row r="260" spans="1:15" ht="15" outlineLevel="1">
      <c r="A260" s="106" t="s">
        <v>9330</v>
      </c>
      <c r="B260" s="107">
        <v>216</v>
      </c>
      <c r="C260" s="107">
        <v>233</v>
      </c>
      <c r="D260" s="107">
        <v>238</v>
      </c>
      <c r="E260" s="107">
        <v>266</v>
      </c>
      <c r="F260" s="107">
        <v>293</v>
      </c>
      <c r="G260" s="107">
        <v>211</v>
      </c>
      <c r="H260" s="107">
        <v>1</v>
      </c>
      <c r="I260" s="107">
        <v>2</v>
      </c>
      <c r="J260" s="107">
        <v>2</v>
      </c>
      <c r="K260" s="107">
        <v>3</v>
      </c>
      <c r="L260" s="107">
        <v>4</v>
      </c>
      <c r="M260" s="107">
        <v>5</v>
      </c>
      <c r="N260" s="107">
        <v>7</v>
      </c>
      <c r="O260" s="107">
        <v>9</v>
      </c>
    </row>
    <row r="261" spans="1:15" ht="15" outlineLevel="1">
      <c r="A261" s="106" t="s">
        <v>9331</v>
      </c>
      <c r="B261" s="107">
        <v>543</v>
      </c>
      <c r="C261" s="107">
        <v>227</v>
      </c>
      <c r="D261" s="107">
        <v>189</v>
      </c>
      <c r="E261" s="107">
        <v>397</v>
      </c>
      <c r="F261" s="107">
        <v>265</v>
      </c>
      <c r="G261" s="107">
        <v>101</v>
      </c>
      <c r="H261" s="107">
        <v>2</v>
      </c>
      <c r="I261" s="107">
        <v>3</v>
      </c>
      <c r="J261" s="107">
        <v>4</v>
      </c>
      <c r="K261" s="107">
        <v>6</v>
      </c>
      <c r="L261" s="107">
        <v>4</v>
      </c>
      <c r="M261" s="107">
        <v>5</v>
      </c>
      <c r="N261" s="107">
        <v>8</v>
      </c>
      <c r="O261" s="107">
        <v>11</v>
      </c>
    </row>
    <row r="283" collapsed="1"/>
  </sheetData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R144"/>
  <sheetViews>
    <sheetView showGridLines="0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97" sqref="J97:J143"/>
    </sheetView>
  </sheetViews>
  <sheetFormatPr defaultColWidth="9.1796875" defaultRowHeight="14.5" outlineLevelRow="1"/>
  <cols>
    <col min="1" max="1" width="15.453125" style="111" customWidth="1"/>
    <col min="2" max="2" width="30.54296875" style="112" customWidth="1"/>
    <col min="3" max="3" width="17.54296875" style="112" customWidth="1"/>
    <col min="4" max="4" width="8.81640625" style="112" customWidth="1"/>
    <col min="5" max="6" width="11.26953125" style="111" customWidth="1"/>
    <col min="7" max="7" width="7.81640625" style="111" customWidth="1"/>
    <col min="8" max="8" width="12" style="111" customWidth="1"/>
    <col min="9" max="9" width="11.26953125" style="111" customWidth="1"/>
    <col min="10" max="10" width="10" style="111" customWidth="1"/>
    <col min="11" max="11" width="11.453125" style="111" customWidth="1"/>
    <col min="12" max="12" width="8.54296875" style="111" customWidth="1"/>
    <col min="13" max="13" width="10.1796875" style="111" customWidth="1"/>
    <col min="14" max="14" width="9.7265625" style="111" customWidth="1"/>
    <col min="15" max="15" width="8" style="111" customWidth="1"/>
    <col min="18" max="18" width="18.26953125" style="111" customWidth="1"/>
    <col min="19" max="16384" width="9.1796875" style="111"/>
  </cols>
  <sheetData>
    <row r="1" spans="1:18" ht="15.75" customHeight="1">
      <c r="B1" s="113" t="s">
        <v>8387</v>
      </c>
      <c r="C1" s="334"/>
      <c r="D1" s="334"/>
      <c r="E1" s="114"/>
      <c r="F1" s="115"/>
      <c r="G1" s="114"/>
      <c r="H1" s="115"/>
      <c r="I1" s="115"/>
      <c r="J1" s="115"/>
      <c r="K1" s="115"/>
      <c r="L1" s="115"/>
      <c r="M1" s="335"/>
      <c r="N1" s="114"/>
      <c r="O1" s="115"/>
    </row>
    <row r="2" spans="1:18" ht="31.5" customHeight="1">
      <c r="B2" s="116" t="s">
        <v>8388</v>
      </c>
      <c r="C2" s="116" t="s">
        <v>8407</v>
      </c>
      <c r="D2" s="116" t="s">
        <v>8411</v>
      </c>
      <c r="E2" s="116" t="s">
        <v>8389</v>
      </c>
      <c r="F2" s="116" t="s">
        <v>8390</v>
      </c>
      <c r="G2" s="116" t="s">
        <v>8391</v>
      </c>
      <c r="H2" s="116" t="s">
        <v>8392</v>
      </c>
      <c r="I2" s="116" t="s">
        <v>8393</v>
      </c>
      <c r="J2" s="116" t="s">
        <v>8394</v>
      </c>
      <c r="K2" s="116" t="s">
        <v>8395</v>
      </c>
      <c r="L2" s="116" t="s">
        <v>8397</v>
      </c>
      <c r="M2" s="116" t="s">
        <v>8431</v>
      </c>
      <c r="N2" s="116" t="s">
        <v>8398</v>
      </c>
      <c r="O2" s="116" t="s">
        <v>8396</v>
      </c>
      <c r="R2" s="333"/>
    </row>
    <row r="3" spans="1:18" ht="15">
      <c r="A3" s="117" t="s">
        <v>249</v>
      </c>
      <c r="B3" s="117" t="s">
        <v>8399</v>
      </c>
      <c r="C3" s="118">
        <v>1494</v>
      </c>
      <c r="D3" s="118">
        <v>1494</v>
      </c>
      <c r="E3" s="118">
        <v>1493</v>
      </c>
      <c r="F3" s="118">
        <v>1667</v>
      </c>
      <c r="G3" s="118">
        <v>1493</v>
      </c>
      <c r="H3" s="118">
        <v>2112</v>
      </c>
      <c r="I3" s="118">
        <v>2112</v>
      </c>
      <c r="J3" s="118">
        <v>1588</v>
      </c>
      <c r="K3" s="118">
        <v>1667</v>
      </c>
      <c r="L3" s="118">
        <v>1711</v>
      </c>
      <c r="M3" s="118">
        <v>1534</v>
      </c>
      <c r="N3" s="118">
        <v>1532</v>
      </c>
      <c r="O3" s="118">
        <v>2155</v>
      </c>
    </row>
    <row r="4" spans="1:18" ht="15" hidden="1" outlineLevel="1">
      <c r="B4" s="117" t="s">
        <v>8400</v>
      </c>
      <c r="C4" s="118">
        <v>1908</v>
      </c>
      <c r="D4" s="118">
        <v>1908</v>
      </c>
      <c r="E4" s="118">
        <v>1472</v>
      </c>
      <c r="F4" s="118">
        <v>2005</v>
      </c>
      <c r="G4" s="118">
        <v>1472</v>
      </c>
      <c r="H4" s="118">
        <v>2022</v>
      </c>
      <c r="I4" s="118">
        <v>2022</v>
      </c>
      <c r="J4" s="118">
        <v>1521</v>
      </c>
      <c r="K4" s="118">
        <v>2005</v>
      </c>
      <c r="L4" s="118">
        <v>2057</v>
      </c>
      <c r="M4" s="118">
        <v>1958</v>
      </c>
      <c r="N4" s="118">
        <v>1510</v>
      </c>
      <c r="O4" s="118">
        <v>2063</v>
      </c>
    </row>
    <row r="5" spans="1:18" ht="15" hidden="1" outlineLevel="1">
      <c r="B5" s="117" t="s">
        <v>8401</v>
      </c>
      <c r="C5" s="118">
        <v>1128</v>
      </c>
      <c r="D5" s="118">
        <v>1128</v>
      </c>
      <c r="E5" s="118">
        <v>1573</v>
      </c>
      <c r="F5" s="118">
        <v>1332</v>
      </c>
      <c r="G5" s="118">
        <v>1573</v>
      </c>
      <c r="H5" s="118">
        <v>1879</v>
      </c>
      <c r="I5" s="118">
        <v>1879</v>
      </c>
      <c r="J5" s="118">
        <v>1413</v>
      </c>
      <c r="K5" s="118">
        <v>1332</v>
      </c>
      <c r="L5" s="118">
        <v>1367</v>
      </c>
      <c r="M5" s="118">
        <v>1158</v>
      </c>
      <c r="N5" s="118">
        <v>1614</v>
      </c>
      <c r="O5" s="118">
        <v>1917</v>
      </c>
    </row>
    <row r="6" spans="1:18" ht="15" hidden="1" outlineLevel="1">
      <c r="B6" s="117" t="s">
        <v>8402</v>
      </c>
      <c r="C6" s="118">
        <v>1908</v>
      </c>
      <c r="D6" s="118">
        <v>1908</v>
      </c>
      <c r="E6" s="118">
        <v>1472</v>
      </c>
      <c r="F6" s="118">
        <v>2005</v>
      </c>
      <c r="G6" s="118">
        <v>1472</v>
      </c>
      <c r="H6" s="118">
        <v>2022</v>
      </c>
      <c r="I6" s="118">
        <v>2022</v>
      </c>
      <c r="J6" s="118">
        <v>1521</v>
      </c>
      <c r="K6" s="118">
        <v>2005</v>
      </c>
      <c r="L6" s="118">
        <v>2057</v>
      </c>
      <c r="M6" s="118">
        <v>1958</v>
      </c>
      <c r="N6" s="118">
        <v>1510</v>
      </c>
      <c r="O6" s="118">
        <v>2063</v>
      </c>
    </row>
    <row r="7" spans="1:18" ht="15" hidden="1" outlineLevel="1">
      <c r="B7" s="117" t="s">
        <v>8403</v>
      </c>
      <c r="C7" s="118">
        <v>1494</v>
      </c>
      <c r="D7" s="118">
        <v>1494</v>
      </c>
      <c r="E7" s="118">
        <v>1493</v>
      </c>
      <c r="F7" s="118">
        <v>1667</v>
      </c>
      <c r="G7" s="118">
        <v>1493</v>
      </c>
      <c r="H7" s="118">
        <v>2112</v>
      </c>
      <c r="I7" s="118">
        <v>2112</v>
      </c>
      <c r="J7" s="118">
        <v>1588</v>
      </c>
      <c r="K7" s="118">
        <v>1667</v>
      </c>
      <c r="L7" s="118">
        <v>1711</v>
      </c>
      <c r="M7" s="118">
        <v>1534</v>
      </c>
      <c r="N7" s="118">
        <v>1532</v>
      </c>
      <c r="O7" s="118">
        <v>2155</v>
      </c>
    </row>
    <row r="8" spans="1:18" ht="15" hidden="1" outlineLevel="1">
      <c r="B8" s="117" t="s">
        <v>8404</v>
      </c>
      <c r="C8" s="118">
        <v>1434</v>
      </c>
      <c r="D8" s="118">
        <v>1434</v>
      </c>
      <c r="E8" s="118">
        <v>1294</v>
      </c>
      <c r="F8" s="118">
        <v>1366</v>
      </c>
      <c r="G8" s="118">
        <v>1294</v>
      </c>
      <c r="H8" s="118">
        <v>1802</v>
      </c>
      <c r="I8" s="118">
        <v>1802</v>
      </c>
      <c r="J8" s="118">
        <v>1355</v>
      </c>
      <c r="K8" s="118">
        <v>1366</v>
      </c>
      <c r="L8" s="118">
        <v>1402</v>
      </c>
      <c r="M8" s="118">
        <v>1471</v>
      </c>
      <c r="N8" s="118">
        <v>1328</v>
      </c>
      <c r="O8" s="118">
        <v>1839</v>
      </c>
    </row>
    <row r="9" spans="1:18" ht="15" hidden="1" outlineLevel="1">
      <c r="B9" s="117" t="s">
        <v>8405</v>
      </c>
      <c r="C9" s="118">
        <v>1434</v>
      </c>
      <c r="D9" s="118">
        <v>1434</v>
      </c>
      <c r="E9" s="118">
        <v>1294</v>
      </c>
      <c r="F9" s="118">
        <v>1366</v>
      </c>
      <c r="G9" s="118">
        <v>1294</v>
      </c>
      <c r="H9" s="118">
        <v>1802</v>
      </c>
      <c r="I9" s="118">
        <v>1802</v>
      </c>
      <c r="J9" s="118">
        <v>1355</v>
      </c>
      <c r="K9" s="118">
        <v>1366</v>
      </c>
      <c r="L9" s="118">
        <v>1402</v>
      </c>
      <c r="M9" s="118">
        <v>1471</v>
      </c>
      <c r="N9" s="118">
        <v>1328</v>
      </c>
      <c r="O9" s="118">
        <v>1839</v>
      </c>
    </row>
    <row r="10" spans="1:18" ht="15" hidden="1" outlineLevel="1">
      <c r="B10" s="117" t="s">
        <v>8406</v>
      </c>
      <c r="C10" s="118">
        <v>1434</v>
      </c>
      <c r="D10" s="118">
        <v>1434</v>
      </c>
      <c r="E10" s="118">
        <v>1294</v>
      </c>
      <c r="F10" s="118">
        <v>1366</v>
      </c>
      <c r="G10" s="118">
        <v>1294</v>
      </c>
      <c r="H10" s="118">
        <v>1802</v>
      </c>
      <c r="I10" s="118">
        <v>1802</v>
      </c>
      <c r="J10" s="118">
        <v>1355</v>
      </c>
      <c r="K10" s="118">
        <v>1366</v>
      </c>
      <c r="L10" s="118">
        <v>1402</v>
      </c>
      <c r="M10" s="118">
        <v>1471</v>
      </c>
      <c r="N10" s="118">
        <v>1328</v>
      </c>
      <c r="O10" s="118">
        <v>1839</v>
      </c>
    </row>
    <row r="11" spans="1:18" ht="15" hidden="1" outlineLevel="1">
      <c r="B11" s="117" t="s">
        <v>8407</v>
      </c>
      <c r="C11" s="118">
        <v>1100</v>
      </c>
      <c r="D11" s="118">
        <v>1100</v>
      </c>
      <c r="E11" s="118">
        <v>1494</v>
      </c>
      <c r="F11" s="118">
        <v>1755</v>
      </c>
      <c r="G11" s="118">
        <v>1494</v>
      </c>
      <c r="H11" s="118">
        <v>2737</v>
      </c>
      <c r="I11" s="118">
        <v>2737</v>
      </c>
      <c r="J11" s="118">
        <v>2058</v>
      </c>
      <c r="K11" s="118">
        <v>1755</v>
      </c>
      <c r="L11" s="118">
        <v>1801</v>
      </c>
      <c r="M11" s="118">
        <v>1129</v>
      </c>
      <c r="N11" s="118">
        <v>1534</v>
      </c>
      <c r="O11" s="118">
        <v>2792</v>
      </c>
    </row>
    <row r="12" spans="1:18" ht="15" hidden="1" outlineLevel="1">
      <c r="B12" s="117" t="s">
        <v>8408</v>
      </c>
      <c r="C12" s="118">
        <v>1336</v>
      </c>
      <c r="D12" s="118">
        <v>1336</v>
      </c>
      <c r="E12" s="118">
        <v>1849</v>
      </c>
      <c r="F12" s="118">
        <v>1785</v>
      </c>
      <c r="G12" s="118">
        <v>1849</v>
      </c>
      <c r="H12" s="118">
        <v>2278</v>
      </c>
      <c r="I12" s="118">
        <v>2278</v>
      </c>
      <c r="J12" s="118">
        <v>1713</v>
      </c>
      <c r="K12" s="118">
        <v>1785</v>
      </c>
      <c r="L12" s="118">
        <v>1832</v>
      </c>
      <c r="M12" s="118">
        <v>1372</v>
      </c>
      <c r="N12" s="118">
        <v>1897</v>
      </c>
      <c r="O12" s="118">
        <v>2324</v>
      </c>
    </row>
    <row r="13" spans="1:18" ht="15" hidden="1" outlineLevel="1">
      <c r="B13" s="117" t="s">
        <v>8409</v>
      </c>
      <c r="C13" s="118">
        <v>1434</v>
      </c>
      <c r="D13" s="118">
        <v>1434</v>
      </c>
      <c r="E13" s="118">
        <v>1294</v>
      </c>
      <c r="F13" s="118">
        <v>1366</v>
      </c>
      <c r="G13" s="118">
        <v>1294</v>
      </c>
      <c r="H13" s="118">
        <v>1802</v>
      </c>
      <c r="I13" s="118">
        <v>1802</v>
      </c>
      <c r="J13" s="118">
        <v>1355</v>
      </c>
      <c r="K13" s="118">
        <v>1366</v>
      </c>
      <c r="L13" s="118">
        <v>1402</v>
      </c>
      <c r="M13" s="118">
        <v>1471</v>
      </c>
      <c r="N13" s="118">
        <v>1328</v>
      </c>
      <c r="O13" s="118">
        <v>1839</v>
      </c>
    </row>
    <row r="14" spans="1:18" ht="15" hidden="1" outlineLevel="1">
      <c r="B14" s="117" t="s">
        <v>8410</v>
      </c>
      <c r="C14" s="118">
        <v>1128</v>
      </c>
      <c r="D14" s="118">
        <v>1128</v>
      </c>
      <c r="E14" s="118">
        <v>1573</v>
      </c>
      <c r="F14" s="118">
        <v>1332</v>
      </c>
      <c r="G14" s="118">
        <v>1573</v>
      </c>
      <c r="H14" s="118">
        <v>1879</v>
      </c>
      <c r="I14" s="118">
        <v>1879</v>
      </c>
      <c r="J14" s="118">
        <v>1413</v>
      </c>
      <c r="K14" s="118">
        <v>1332</v>
      </c>
      <c r="L14" s="118">
        <v>1367</v>
      </c>
      <c r="M14" s="118">
        <v>1158</v>
      </c>
      <c r="N14" s="118">
        <v>1614</v>
      </c>
      <c r="O14" s="118">
        <v>1917</v>
      </c>
    </row>
    <row r="15" spans="1:18" ht="15" hidden="1" outlineLevel="1">
      <c r="B15" s="117" t="s">
        <v>8411</v>
      </c>
      <c r="C15" s="118">
        <v>1100</v>
      </c>
      <c r="D15" s="118">
        <v>1100</v>
      </c>
      <c r="E15" s="118">
        <v>1494</v>
      </c>
      <c r="F15" s="118">
        <v>1755</v>
      </c>
      <c r="G15" s="118">
        <v>1494</v>
      </c>
      <c r="H15" s="118">
        <v>2737</v>
      </c>
      <c r="I15" s="118">
        <v>2737</v>
      </c>
      <c r="J15" s="118">
        <v>2058</v>
      </c>
      <c r="K15" s="118">
        <v>1755</v>
      </c>
      <c r="L15" s="118">
        <v>1801</v>
      </c>
      <c r="M15" s="118">
        <v>1129</v>
      </c>
      <c r="N15" s="118">
        <v>1534</v>
      </c>
      <c r="O15" s="118">
        <v>2792</v>
      </c>
    </row>
    <row r="16" spans="1:18" ht="15" hidden="1" outlineLevel="1">
      <c r="B16" s="117" t="s">
        <v>8412</v>
      </c>
      <c r="C16" s="118">
        <v>1434</v>
      </c>
      <c r="D16" s="118">
        <v>1434</v>
      </c>
      <c r="E16" s="118">
        <v>1294</v>
      </c>
      <c r="F16" s="118">
        <v>1366</v>
      </c>
      <c r="G16" s="118">
        <v>1294</v>
      </c>
      <c r="H16" s="118">
        <v>1802</v>
      </c>
      <c r="I16" s="118">
        <v>1802</v>
      </c>
      <c r="J16" s="118">
        <v>1355</v>
      </c>
      <c r="K16" s="118">
        <v>1366</v>
      </c>
      <c r="L16" s="118">
        <v>1402</v>
      </c>
      <c r="M16" s="118">
        <v>1471</v>
      </c>
      <c r="N16" s="118">
        <v>1328</v>
      </c>
      <c r="O16" s="118">
        <v>1839</v>
      </c>
    </row>
    <row r="17" spans="2:15" ht="15" hidden="1" outlineLevel="1">
      <c r="B17" s="117" t="s">
        <v>8389</v>
      </c>
      <c r="C17" s="118">
        <v>1494</v>
      </c>
      <c r="D17" s="118">
        <v>1494</v>
      </c>
      <c r="E17" s="118">
        <v>1493</v>
      </c>
      <c r="F17" s="118">
        <v>1667</v>
      </c>
      <c r="G17" s="118">
        <v>1493</v>
      </c>
      <c r="H17" s="118">
        <v>2112</v>
      </c>
      <c r="I17" s="118">
        <v>2112</v>
      </c>
      <c r="J17" s="118">
        <v>1588</v>
      </c>
      <c r="K17" s="118">
        <v>1667</v>
      </c>
      <c r="L17" s="118">
        <v>1711</v>
      </c>
      <c r="M17" s="118">
        <v>1534</v>
      </c>
      <c r="N17" s="118">
        <v>1532</v>
      </c>
      <c r="O17" s="118">
        <v>2155</v>
      </c>
    </row>
    <row r="18" spans="2:15" ht="15" hidden="1" outlineLevel="1">
      <c r="B18" s="117" t="s">
        <v>8413</v>
      </c>
      <c r="C18" s="118">
        <v>1034</v>
      </c>
      <c r="D18" s="118">
        <v>1034</v>
      </c>
      <c r="E18" s="118">
        <v>1538</v>
      </c>
      <c r="F18" s="118">
        <v>1166</v>
      </c>
      <c r="G18" s="118">
        <v>1538</v>
      </c>
      <c r="H18" s="118">
        <v>1978</v>
      </c>
      <c r="I18" s="118">
        <v>1978</v>
      </c>
      <c r="J18" s="118">
        <v>1487</v>
      </c>
      <c r="K18" s="118">
        <v>1166</v>
      </c>
      <c r="L18" s="118">
        <v>1197</v>
      </c>
      <c r="M18" s="118">
        <v>1061</v>
      </c>
      <c r="N18" s="118">
        <v>1579</v>
      </c>
      <c r="O18" s="118">
        <v>2018</v>
      </c>
    </row>
    <row r="19" spans="2:15" ht="15" hidden="1" outlineLevel="1">
      <c r="B19" s="117" t="s">
        <v>8414</v>
      </c>
      <c r="C19" s="118">
        <v>1100</v>
      </c>
      <c r="D19" s="118">
        <v>1100</v>
      </c>
      <c r="E19" s="118">
        <v>1494</v>
      </c>
      <c r="F19" s="118">
        <v>1755</v>
      </c>
      <c r="G19" s="118">
        <v>1494</v>
      </c>
      <c r="H19" s="118">
        <v>2737</v>
      </c>
      <c r="I19" s="118">
        <v>2737</v>
      </c>
      <c r="J19" s="118">
        <v>2058</v>
      </c>
      <c r="K19" s="118">
        <v>1755</v>
      </c>
      <c r="L19" s="118">
        <v>1801</v>
      </c>
      <c r="M19" s="118">
        <v>1129</v>
      </c>
      <c r="N19" s="118">
        <v>1534</v>
      </c>
      <c r="O19" s="118">
        <v>2792</v>
      </c>
    </row>
    <row r="20" spans="2:15" ht="15" hidden="1" outlineLevel="1">
      <c r="B20" s="117" t="s">
        <v>8390</v>
      </c>
      <c r="C20" s="118">
        <v>1755</v>
      </c>
      <c r="D20" s="118">
        <v>1755</v>
      </c>
      <c r="E20" s="118">
        <v>1667</v>
      </c>
      <c r="F20" s="118">
        <v>1690</v>
      </c>
      <c r="G20" s="118">
        <v>1667</v>
      </c>
      <c r="H20" s="118">
        <v>2771</v>
      </c>
      <c r="I20" s="118">
        <v>2771</v>
      </c>
      <c r="J20" s="118">
        <v>2084</v>
      </c>
      <c r="K20" s="118">
        <v>1690</v>
      </c>
      <c r="L20" s="118">
        <v>1734</v>
      </c>
      <c r="M20" s="118">
        <v>1801</v>
      </c>
      <c r="N20" s="118">
        <v>1711</v>
      </c>
      <c r="O20" s="118">
        <v>2827</v>
      </c>
    </row>
    <row r="21" spans="2:15" ht="15" hidden="1" outlineLevel="1">
      <c r="B21" s="117" t="s">
        <v>8415</v>
      </c>
      <c r="C21" s="118">
        <v>1244</v>
      </c>
      <c r="D21" s="118">
        <v>1244</v>
      </c>
      <c r="E21" s="118">
        <v>1441</v>
      </c>
      <c r="F21" s="118">
        <v>1303</v>
      </c>
      <c r="G21" s="118">
        <v>1441</v>
      </c>
      <c r="H21" s="118">
        <v>1971</v>
      </c>
      <c r="I21" s="118">
        <v>1971</v>
      </c>
      <c r="J21" s="118">
        <v>1482</v>
      </c>
      <c r="K21" s="118">
        <v>1303</v>
      </c>
      <c r="L21" s="118">
        <v>1337</v>
      </c>
      <c r="M21" s="118">
        <v>1277</v>
      </c>
      <c r="N21" s="118">
        <v>1479</v>
      </c>
      <c r="O21" s="118">
        <v>2011</v>
      </c>
    </row>
    <row r="22" spans="2:15" ht="15" hidden="1" outlineLevel="1">
      <c r="B22" s="117" t="s">
        <v>8416</v>
      </c>
      <c r="C22" s="118">
        <v>1244</v>
      </c>
      <c r="D22" s="118">
        <v>1244</v>
      </c>
      <c r="E22" s="118">
        <v>1441</v>
      </c>
      <c r="F22" s="118">
        <v>1303</v>
      </c>
      <c r="G22" s="118">
        <v>1441</v>
      </c>
      <c r="H22" s="118">
        <v>1971</v>
      </c>
      <c r="I22" s="118">
        <v>1971</v>
      </c>
      <c r="J22" s="118">
        <v>1482</v>
      </c>
      <c r="K22" s="118">
        <v>1303</v>
      </c>
      <c r="L22" s="118">
        <v>1337</v>
      </c>
      <c r="M22" s="118">
        <v>1277</v>
      </c>
      <c r="N22" s="118">
        <v>1479</v>
      </c>
      <c r="O22" s="118">
        <v>2011</v>
      </c>
    </row>
    <row r="23" spans="2:15" ht="15" hidden="1" outlineLevel="1">
      <c r="B23" s="117" t="s">
        <v>8391</v>
      </c>
      <c r="C23" s="118">
        <v>1494</v>
      </c>
      <c r="D23" s="118">
        <v>1494</v>
      </c>
      <c r="E23" s="118">
        <v>1493</v>
      </c>
      <c r="F23" s="118">
        <v>1667</v>
      </c>
      <c r="G23" s="118">
        <v>1493</v>
      </c>
      <c r="H23" s="118">
        <v>2112</v>
      </c>
      <c r="I23" s="118">
        <v>2112</v>
      </c>
      <c r="J23" s="118">
        <v>1588</v>
      </c>
      <c r="K23" s="118">
        <v>1667</v>
      </c>
      <c r="L23" s="118">
        <v>1711</v>
      </c>
      <c r="M23" s="118">
        <v>1534</v>
      </c>
      <c r="N23" s="118">
        <v>1532</v>
      </c>
      <c r="O23" s="118">
        <v>2155</v>
      </c>
    </row>
    <row r="24" spans="2:15" ht="15" hidden="1" outlineLevel="1">
      <c r="B24" s="117" t="s">
        <v>8417</v>
      </c>
      <c r="C24" s="118">
        <v>1034</v>
      </c>
      <c r="D24" s="118">
        <v>1034</v>
      </c>
      <c r="E24" s="118">
        <v>1538</v>
      </c>
      <c r="F24" s="118">
        <v>1166</v>
      </c>
      <c r="G24" s="118">
        <v>1538</v>
      </c>
      <c r="H24" s="118">
        <v>1978</v>
      </c>
      <c r="I24" s="118">
        <v>1978</v>
      </c>
      <c r="J24" s="118">
        <v>1487</v>
      </c>
      <c r="K24" s="118">
        <v>1166</v>
      </c>
      <c r="L24" s="118">
        <v>1197</v>
      </c>
      <c r="M24" s="118">
        <v>1061</v>
      </c>
      <c r="N24" s="118">
        <v>1579</v>
      </c>
      <c r="O24" s="118">
        <v>2018</v>
      </c>
    </row>
    <row r="25" spans="2:15" ht="15" hidden="1" outlineLevel="1">
      <c r="B25" s="117" t="s">
        <v>8418</v>
      </c>
      <c r="C25" s="118">
        <v>1034</v>
      </c>
      <c r="D25" s="118">
        <v>1034</v>
      </c>
      <c r="E25" s="118">
        <v>1538</v>
      </c>
      <c r="F25" s="118">
        <v>1166</v>
      </c>
      <c r="G25" s="118">
        <v>1538</v>
      </c>
      <c r="H25" s="118">
        <v>1978</v>
      </c>
      <c r="I25" s="118">
        <v>1978</v>
      </c>
      <c r="J25" s="118">
        <v>1487</v>
      </c>
      <c r="K25" s="118">
        <v>1166</v>
      </c>
      <c r="L25" s="118">
        <v>1197</v>
      </c>
      <c r="M25" s="118">
        <v>1061</v>
      </c>
      <c r="N25" s="118">
        <v>1579</v>
      </c>
      <c r="O25" s="118">
        <v>2018</v>
      </c>
    </row>
    <row r="26" spans="2:15" ht="15" hidden="1" outlineLevel="1">
      <c r="B26" s="117" t="s">
        <v>8419</v>
      </c>
      <c r="C26" s="118">
        <v>1244</v>
      </c>
      <c r="D26" s="118">
        <v>1244</v>
      </c>
      <c r="E26" s="118">
        <v>1441</v>
      </c>
      <c r="F26" s="118">
        <v>1303</v>
      </c>
      <c r="G26" s="118">
        <v>1441</v>
      </c>
      <c r="H26" s="118">
        <v>1971</v>
      </c>
      <c r="I26" s="118">
        <v>1971</v>
      </c>
      <c r="J26" s="118">
        <v>1482</v>
      </c>
      <c r="K26" s="118">
        <v>1303</v>
      </c>
      <c r="L26" s="118">
        <v>1337</v>
      </c>
      <c r="M26" s="118">
        <v>1277</v>
      </c>
      <c r="N26" s="118">
        <v>1479</v>
      </c>
      <c r="O26" s="118">
        <v>2011</v>
      </c>
    </row>
    <row r="27" spans="2:15" ht="15" hidden="1" outlineLevel="1">
      <c r="B27" s="117" t="s">
        <v>8420</v>
      </c>
      <c r="C27" s="118">
        <v>1611</v>
      </c>
      <c r="D27" s="118">
        <v>1611</v>
      </c>
      <c r="E27" s="118">
        <v>1512</v>
      </c>
      <c r="F27" s="118">
        <v>1562</v>
      </c>
      <c r="G27" s="118">
        <v>1512</v>
      </c>
      <c r="H27" s="118">
        <v>2381</v>
      </c>
      <c r="I27" s="118">
        <v>2381</v>
      </c>
      <c r="J27" s="118">
        <v>1790</v>
      </c>
      <c r="K27" s="118">
        <v>1562</v>
      </c>
      <c r="L27" s="118">
        <v>1603</v>
      </c>
      <c r="M27" s="118">
        <v>1653</v>
      </c>
      <c r="N27" s="118">
        <v>1551</v>
      </c>
      <c r="O27" s="118">
        <v>2429</v>
      </c>
    </row>
    <row r="28" spans="2:15" ht="15" hidden="1" outlineLevel="1">
      <c r="B28" s="117" t="s">
        <v>8392</v>
      </c>
      <c r="C28" s="118">
        <v>1908</v>
      </c>
      <c r="D28" s="118">
        <v>1908</v>
      </c>
      <c r="E28" s="118">
        <v>1472</v>
      </c>
      <c r="F28" s="118">
        <v>2005</v>
      </c>
      <c r="G28" s="118">
        <v>1472</v>
      </c>
      <c r="H28" s="118">
        <v>2022</v>
      </c>
      <c r="I28" s="118">
        <v>2022</v>
      </c>
      <c r="J28" s="118">
        <v>1521</v>
      </c>
      <c r="K28" s="118">
        <v>2005</v>
      </c>
      <c r="L28" s="118">
        <v>2057</v>
      </c>
      <c r="M28" s="118">
        <v>1958</v>
      </c>
      <c r="N28" s="118">
        <v>1510</v>
      </c>
      <c r="O28" s="118">
        <v>2063</v>
      </c>
    </row>
    <row r="29" spans="2:15" ht="15" hidden="1" outlineLevel="1">
      <c r="B29" s="117" t="s">
        <v>8421</v>
      </c>
      <c r="C29" s="118">
        <v>1100</v>
      </c>
      <c r="D29" s="118">
        <v>1100</v>
      </c>
      <c r="E29" s="118">
        <v>1494</v>
      </c>
      <c r="F29" s="118">
        <v>1755</v>
      </c>
      <c r="G29" s="118">
        <v>1494</v>
      </c>
      <c r="H29" s="118">
        <v>2737</v>
      </c>
      <c r="I29" s="118">
        <v>2737</v>
      </c>
      <c r="J29" s="118">
        <v>2058</v>
      </c>
      <c r="K29" s="118">
        <v>1755</v>
      </c>
      <c r="L29" s="118">
        <v>1801</v>
      </c>
      <c r="M29" s="118">
        <v>1129</v>
      </c>
      <c r="N29" s="118">
        <v>1534</v>
      </c>
      <c r="O29" s="118">
        <v>2792</v>
      </c>
    </row>
    <row r="30" spans="2:15" ht="15" hidden="1" outlineLevel="1">
      <c r="B30" s="117" t="s">
        <v>8422</v>
      </c>
      <c r="C30" s="118">
        <v>1034</v>
      </c>
      <c r="D30" s="118">
        <v>1034</v>
      </c>
      <c r="E30" s="118">
        <v>1538</v>
      </c>
      <c r="F30" s="118">
        <v>1166</v>
      </c>
      <c r="G30" s="118">
        <v>1538</v>
      </c>
      <c r="H30" s="118">
        <v>1978</v>
      </c>
      <c r="I30" s="118">
        <v>1978</v>
      </c>
      <c r="J30" s="118">
        <v>1487</v>
      </c>
      <c r="K30" s="118">
        <v>1166</v>
      </c>
      <c r="L30" s="118">
        <v>1197</v>
      </c>
      <c r="M30" s="118">
        <v>1061</v>
      </c>
      <c r="N30" s="118">
        <v>1579</v>
      </c>
      <c r="O30" s="118">
        <v>2018</v>
      </c>
    </row>
    <row r="31" spans="2:15" ht="15" hidden="1" outlineLevel="1">
      <c r="B31" s="117" t="s">
        <v>8423</v>
      </c>
      <c r="C31" s="118">
        <v>1336</v>
      </c>
      <c r="D31" s="118">
        <v>1336</v>
      </c>
      <c r="E31" s="118">
        <v>1849</v>
      </c>
      <c r="F31" s="118">
        <v>1785</v>
      </c>
      <c r="G31" s="118">
        <v>1849</v>
      </c>
      <c r="H31" s="118">
        <v>2278</v>
      </c>
      <c r="I31" s="118">
        <v>2278</v>
      </c>
      <c r="J31" s="118">
        <v>1713</v>
      </c>
      <c r="K31" s="118">
        <v>1785</v>
      </c>
      <c r="L31" s="118">
        <v>1832</v>
      </c>
      <c r="M31" s="118">
        <v>1372</v>
      </c>
      <c r="N31" s="118">
        <v>1897</v>
      </c>
      <c r="O31" s="118">
        <v>2324</v>
      </c>
    </row>
    <row r="32" spans="2:15" ht="15" hidden="1" outlineLevel="1">
      <c r="B32" s="117" t="s">
        <v>8393</v>
      </c>
      <c r="C32" s="118">
        <v>1908</v>
      </c>
      <c r="D32" s="118">
        <v>1908</v>
      </c>
      <c r="E32" s="118">
        <v>1472</v>
      </c>
      <c r="F32" s="118">
        <v>2005</v>
      </c>
      <c r="G32" s="118">
        <v>1472</v>
      </c>
      <c r="H32" s="118">
        <v>2022</v>
      </c>
      <c r="I32" s="118">
        <v>2022</v>
      </c>
      <c r="J32" s="118">
        <v>1521</v>
      </c>
      <c r="K32" s="118">
        <v>2005</v>
      </c>
      <c r="L32" s="118">
        <v>2057</v>
      </c>
      <c r="M32" s="118">
        <v>1958</v>
      </c>
      <c r="N32" s="118">
        <v>1510</v>
      </c>
      <c r="O32" s="118">
        <v>2063</v>
      </c>
    </row>
    <row r="33" spans="2:15" ht="15" hidden="1" outlineLevel="1">
      <c r="B33" s="117" t="s">
        <v>8394</v>
      </c>
      <c r="C33" s="118">
        <v>1908</v>
      </c>
      <c r="D33" s="118">
        <v>1908</v>
      </c>
      <c r="E33" s="118">
        <v>1472</v>
      </c>
      <c r="F33" s="118">
        <v>2005</v>
      </c>
      <c r="G33" s="118">
        <v>1472</v>
      </c>
      <c r="H33" s="118">
        <v>2022</v>
      </c>
      <c r="I33" s="118">
        <v>2022</v>
      </c>
      <c r="J33" s="118">
        <v>1521</v>
      </c>
      <c r="K33" s="118">
        <v>2005</v>
      </c>
      <c r="L33" s="118">
        <v>2057</v>
      </c>
      <c r="M33" s="118">
        <v>1958</v>
      </c>
      <c r="N33" s="118">
        <v>1510</v>
      </c>
      <c r="O33" s="118">
        <v>2063</v>
      </c>
    </row>
    <row r="34" spans="2:15" ht="15" hidden="1" outlineLevel="1">
      <c r="B34" s="117" t="s">
        <v>8424</v>
      </c>
      <c r="C34" s="118">
        <v>1755</v>
      </c>
      <c r="D34" s="118">
        <v>1755</v>
      </c>
      <c r="E34" s="118">
        <v>1667</v>
      </c>
      <c r="F34" s="118">
        <v>1690</v>
      </c>
      <c r="G34" s="118">
        <v>1667</v>
      </c>
      <c r="H34" s="118">
        <v>2771</v>
      </c>
      <c r="I34" s="118">
        <v>2771</v>
      </c>
      <c r="J34" s="118">
        <v>2084</v>
      </c>
      <c r="K34" s="118">
        <v>1690</v>
      </c>
      <c r="L34" s="118">
        <v>1734</v>
      </c>
      <c r="M34" s="118">
        <v>1801</v>
      </c>
      <c r="N34" s="118">
        <v>1711</v>
      </c>
      <c r="O34" s="118">
        <v>2827</v>
      </c>
    </row>
    <row r="35" spans="2:15" ht="15" hidden="1" outlineLevel="1">
      <c r="B35" s="117" t="s">
        <v>8425</v>
      </c>
      <c r="C35" s="118">
        <v>1494</v>
      </c>
      <c r="D35" s="118">
        <v>1494</v>
      </c>
      <c r="E35" s="118">
        <v>1493</v>
      </c>
      <c r="F35" s="118">
        <v>1667</v>
      </c>
      <c r="G35" s="118">
        <v>1493</v>
      </c>
      <c r="H35" s="118">
        <v>2112</v>
      </c>
      <c r="I35" s="118">
        <v>2112</v>
      </c>
      <c r="J35" s="118">
        <v>1588</v>
      </c>
      <c r="K35" s="118">
        <v>1667</v>
      </c>
      <c r="L35" s="118">
        <v>1711</v>
      </c>
      <c r="M35" s="118">
        <v>1534</v>
      </c>
      <c r="N35" s="118">
        <v>1532</v>
      </c>
      <c r="O35" s="118">
        <v>2155</v>
      </c>
    </row>
    <row r="36" spans="2:15" ht="15" hidden="1" outlineLevel="1">
      <c r="B36" s="117" t="s">
        <v>8426</v>
      </c>
      <c r="C36" s="118">
        <v>1034</v>
      </c>
      <c r="D36" s="118">
        <v>1034</v>
      </c>
      <c r="E36" s="118">
        <v>1538</v>
      </c>
      <c r="F36" s="118">
        <v>1166</v>
      </c>
      <c r="G36" s="118">
        <v>1538</v>
      </c>
      <c r="H36" s="118">
        <v>1978</v>
      </c>
      <c r="I36" s="118">
        <v>1978</v>
      </c>
      <c r="J36" s="118">
        <v>1487</v>
      </c>
      <c r="K36" s="118">
        <v>1166</v>
      </c>
      <c r="L36" s="118">
        <v>1197</v>
      </c>
      <c r="M36" s="118">
        <v>1061</v>
      </c>
      <c r="N36" s="118">
        <v>1579</v>
      </c>
      <c r="O36" s="118">
        <v>2018</v>
      </c>
    </row>
    <row r="37" spans="2:15" ht="15" hidden="1" outlineLevel="1">
      <c r="B37" s="117" t="s">
        <v>8427</v>
      </c>
      <c r="C37" s="118">
        <v>1336</v>
      </c>
      <c r="D37" s="118">
        <v>1336</v>
      </c>
      <c r="E37" s="118">
        <v>1849</v>
      </c>
      <c r="F37" s="118">
        <v>1785</v>
      </c>
      <c r="G37" s="118">
        <v>1849</v>
      </c>
      <c r="H37" s="118">
        <v>2278</v>
      </c>
      <c r="I37" s="118">
        <v>2278</v>
      </c>
      <c r="J37" s="118">
        <v>1713</v>
      </c>
      <c r="K37" s="118">
        <v>1785</v>
      </c>
      <c r="L37" s="118">
        <v>1832</v>
      </c>
      <c r="M37" s="118">
        <v>1372</v>
      </c>
      <c r="N37" s="118">
        <v>1897</v>
      </c>
      <c r="O37" s="118">
        <v>2324</v>
      </c>
    </row>
    <row r="38" spans="2:15" ht="15" hidden="1" outlineLevel="1">
      <c r="B38" s="117" t="s">
        <v>8395</v>
      </c>
      <c r="C38" s="118">
        <v>1755</v>
      </c>
      <c r="D38" s="118">
        <v>1755</v>
      </c>
      <c r="E38" s="118">
        <v>1667</v>
      </c>
      <c r="F38" s="118">
        <v>1690</v>
      </c>
      <c r="G38" s="118">
        <v>1667</v>
      </c>
      <c r="H38" s="118">
        <v>2771</v>
      </c>
      <c r="I38" s="118">
        <v>2771</v>
      </c>
      <c r="J38" s="118">
        <v>2084</v>
      </c>
      <c r="K38" s="118">
        <v>1690</v>
      </c>
      <c r="L38" s="118">
        <v>1734</v>
      </c>
      <c r="M38" s="118">
        <v>1801</v>
      </c>
      <c r="N38" s="118">
        <v>1711</v>
      </c>
      <c r="O38" s="118">
        <v>2827</v>
      </c>
    </row>
    <row r="39" spans="2:15" ht="15" hidden="1" outlineLevel="1">
      <c r="B39" s="117" t="s">
        <v>8428</v>
      </c>
      <c r="C39" s="118">
        <v>1100</v>
      </c>
      <c r="D39" s="118">
        <v>1100</v>
      </c>
      <c r="E39" s="118">
        <v>1494</v>
      </c>
      <c r="F39" s="118">
        <v>1755</v>
      </c>
      <c r="G39" s="118">
        <v>1494</v>
      </c>
      <c r="H39" s="118">
        <v>2737</v>
      </c>
      <c r="I39" s="118">
        <v>2737</v>
      </c>
      <c r="J39" s="118">
        <v>2058</v>
      </c>
      <c r="K39" s="118">
        <v>1755</v>
      </c>
      <c r="L39" s="118">
        <v>1801</v>
      </c>
      <c r="M39" s="118">
        <v>1129</v>
      </c>
      <c r="N39" s="118">
        <v>1534</v>
      </c>
      <c r="O39" s="118">
        <v>2792</v>
      </c>
    </row>
    <row r="40" spans="2:15" ht="15" hidden="1" outlineLevel="1">
      <c r="B40" s="117" t="s">
        <v>8397</v>
      </c>
      <c r="C40" s="118">
        <v>1801</v>
      </c>
      <c r="D40" s="118">
        <v>1801</v>
      </c>
      <c r="E40" s="118">
        <v>1711</v>
      </c>
      <c r="F40" s="118">
        <v>1734</v>
      </c>
      <c r="G40" s="118">
        <v>1711</v>
      </c>
      <c r="H40" s="118">
        <v>2827</v>
      </c>
      <c r="I40" s="118">
        <v>2827</v>
      </c>
      <c r="J40" s="118">
        <v>2126</v>
      </c>
      <c r="K40" s="118">
        <v>1734</v>
      </c>
      <c r="L40" s="118">
        <v>1779</v>
      </c>
      <c r="M40" s="118">
        <v>1848</v>
      </c>
      <c r="N40" s="118">
        <v>1755</v>
      </c>
      <c r="O40" s="118">
        <v>2958</v>
      </c>
    </row>
    <row r="41" spans="2:15" ht="15" hidden="1" outlineLevel="1">
      <c r="B41" s="117" t="s">
        <v>8429</v>
      </c>
      <c r="C41" s="118">
        <v>1372</v>
      </c>
      <c r="D41" s="118">
        <v>1372</v>
      </c>
      <c r="E41" s="118">
        <v>1897</v>
      </c>
      <c r="F41" s="118">
        <v>1832</v>
      </c>
      <c r="G41" s="118">
        <v>1897</v>
      </c>
      <c r="H41" s="118">
        <v>2324</v>
      </c>
      <c r="I41" s="118">
        <v>2324</v>
      </c>
      <c r="J41" s="118">
        <v>1748</v>
      </c>
      <c r="K41" s="118">
        <v>1832</v>
      </c>
      <c r="L41" s="118">
        <v>1879</v>
      </c>
      <c r="M41" s="118">
        <v>1407</v>
      </c>
      <c r="N41" s="118">
        <v>1946</v>
      </c>
      <c r="O41" s="118">
        <v>2431</v>
      </c>
    </row>
    <row r="42" spans="2:15" ht="15" hidden="1" outlineLevel="1">
      <c r="B42" s="117" t="s">
        <v>8430</v>
      </c>
      <c r="C42" s="118">
        <v>1061</v>
      </c>
      <c r="D42" s="118">
        <v>1061</v>
      </c>
      <c r="E42" s="118">
        <v>1579</v>
      </c>
      <c r="F42" s="118">
        <v>1197</v>
      </c>
      <c r="G42" s="118">
        <v>1579</v>
      </c>
      <c r="H42" s="118">
        <v>2018</v>
      </c>
      <c r="I42" s="118">
        <v>2018</v>
      </c>
      <c r="J42" s="118">
        <v>1517</v>
      </c>
      <c r="K42" s="118">
        <v>1197</v>
      </c>
      <c r="L42" s="118">
        <v>1227</v>
      </c>
      <c r="M42" s="118">
        <v>1088</v>
      </c>
      <c r="N42" s="118">
        <v>1619</v>
      </c>
      <c r="O42" s="118">
        <v>2111</v>
      </c>
    </row>
    <row r="43" spans="2:15" ht="15" hidden="1" outlineLevel="1">
      <c r="B43" s="117" t="s">
        <v>8431</v>
      </c>
      <c r="C43" s="118">
        <v>1129</v>
      </c>
      <c r="D43" s="118">
        <v>1129</v>
      </c>
      <c r="E43" s="118">
        <v>1534</v>
      </c>
      <c r="F43" s="118">
        <v>1801</v>
      </c>
      <c r="G43" s="118">
        <v>1534</v>
      </c>
      <c r="H43" s="118">
        <v>2792</v>
      </c>
      <c r="I43" s="118">
        <v>2792</v>
      </c>
      <c r="J43" s="118">
        <v>2100</v>
      </c>
      <c r="K43" s="118">
        <v>1801</v>
      </c>
      <c r="L43" s="118">
        <v>1848</v>
      </c>
      <c r="M43" s="118">
        <v>1158</v>
      </c>
      <c r="N43" s="118">
        <v>1573</v>
      </c>
      <c r="O43" s="118">
        <v>2921</v>
      </c>
    </row>
    <row r="44" spans="2:15" ht="15" hidden="1" outlineLevel="1">
      <c r="B44" s="117" t="s">
        <v>8432</v>
      </c>
      <c r="C44" s="118">
        <v>1471</v>
      </c>
      <c r="D44" s="118">
        <v>1471</v>
      </c>
      <c r="E44" s="118">
        <v>1328</v>
      </c>
      <c r="F44" s="118">
        <v>1402</v>
      </c>
      <c r="G44" s="118">
        <v>1328</v>
      </c>
      <c r="H44" s="118">
        <v>1839</v>
      </c>
      <c r="I44" s="118">
        <v>1839</v>
      </c>
      <c r="J44" s="118">
        <v>1383</v>
      </c>
      <c r="K44" s="118">
        <v>1402</v>
      </c>
      <c r="L44" s="118">
        <v>1438</v>
      </c>
      <c r="M44" s="118">
        <v>1509</v>
      </c>
      <c r="N44" s="118">
        <v>1362</v>
      </c>
      <c r="O44" s="118">
        <v>1923</v>
      </c>
    </row>
    <row r="45" spans="2:15" ht="15" hidden="1" outlineLevel="1">
      <c r="B45" s="117" t="s">
        <v>8433</v>
      </c>
      <c r="C45" s="118">
        <v>1277</v>
      </c>
      <c r="D45" s="118">
        <v>1277</v>
      </c>
      <c r="E45" s="118">
        <v>1479</v>
      </c>
      <c r="F45" s="118">
        <v>1337</v>
      </c>
      <c r="G45" s="118">
        <v>1479</v>
      </c>
      <c r="H45" s="118">
        <v>2011</v>
      </c>
      <c r="I45" s="118">
        <v>2011</v>
      </c>
      <c r="J45" s="118">
        <v>1512</v>
      </c>
      <c r="K45" s="118">
        <v>1337</v>
      </c>
      <c r="L45" s="118">
        <v>1372</v>
      </c>
      <c r="M45" s="118">
        <v>1310</v>
      </c>
      <c r="N45" s="118">
        <v>1517</v>
      </c>
      <c r="O45" s="118">
        <v>2103</v>
      </c>
    </row>
    <row r="46" spans="2:15" ht="15" hidden="1" outlineLevel="1">
      <c r="B46" s="117" t="s">
        <v>8434</v>
      </c>
      <c r="C46" s="118">
        <v>1653</v>
      </c>
      <c r="D46" s="118">
        <v>1653</v>
      </c>
      <c r="E46" s="118">
        <v>1551</v>
      </c>
      <c r="F46" s="118">
        <v>1603</v>
      </c>
      <c r="G46" s="118">
        <v>1551</v>
      </c>
      <c r="H46" s="118">
        <v>2429</v>
      </c>
      <c r="I46" s="118">
        <v>2429</v>
      </c>
      <c r="J46" s="118">
        <v>1827</v>
      </c>
      <c r="K46" s="118">
        <v>1603</v>
      </c>
      <c r="L46" s="118">
        <v>1644</v>
      </c>
      <c r="M46" s="118">
        <v>1695</v>
      </c>
      <c r="N46" s="118">
        <v>1591</v>
      </c>
      <c r="O46" s="118">
        <v>2541</v>
      </c>
    </row>
    <row r="47" spans="2:15" ht="15" hidden="1" outlineLevel="1">
      <c r="B47" s="117" t="s">
        <v>8398</v>
      </c>
      <c r="C47" s="118">
        <v>1534</v>
      </c>
      <c r="D47" s="118">
        <v>1534</v>
      </c>
      <c r="E47" s="118">
        <v>1532</v>
      </c>
      <c r="F47" s="118">
        <v>1711</v>
      </c>
      <c r="G47" s="118">
        <v>1532</v>
      </c>
      <c r="H47" s="118">
        <v>2155</v>
      </c>
      <c r="I47" s="118">
        <v>2155</v>
      </c>
      <c r="J47" s="118">
        <v>1620</v>
      </c>
      <c r="K47" s="118">
        <v>1711</v>
      </c>
      <c r="L47" s="118">
        <v>1755</v>
      </c>
      <c r="M47" s="118">
        <v>1573</v>
      </c>
      <c r="N47" s="118">
        <v>1571</v>
      </c>
      <c r="O47" s="118">
        <v>2254</v>
      </c>
    </row>
    <row r="48" spans="2:15" ht="15" hidden="1" outlineLevel="1">
      <c r="B48" s="117" t="s">
        <v>8396</v>
      </c>
      <c r="C48" s="118">
        <v>1958</v>
      </c>
      <c r="D48" s="118">
        <v>1958</v>
      </c>
      <c r="E48" s="118">
        <v>1510</v>
      </c>
      <c r="F48" s="118">
        <v>2057</v>
      </c>
      <c r="G48" s="118">
        <v>1510</v>
      </c>
      <c r="H48" s="118">
        <v>2063</v>
      </c>
      <c r="I48" s="118">
        <v>2063</v>
      </c>
      <c r="J48" s="118">
        <v>1552</v>
      </c>
      <c r="K48" s="118">
        <v>2057</v>
      </c>
      <c r="L48" s="118">
        <v>2110</v>
      </c>
      <c r="M48" s="118">
        <v>2008</v>
      </c>
      <c r="N48" s="118">
        <v>1549</v>
      </c>
      <c r="O48" s="118">
        <v>2158</v>
      </c>
    </row>
    <row r="49" spans="1:15" ht="15" hidden="1" outlineLevel="1">
      <c r="B49" s="117" t="s">
        <v>8435</v>
      </c>
      <c r="C49" s="118">
        <v>1158</v>
      </c>
      <c r="D49" s="118">
        <v>1158</v>
      </c>
      <c r="E49" s="118">
        <v>1614</v>
      </c>
      <c r="F49" s="118">
        <v>1367</v>
      </c>
      <c r="G49" s="118">
        <v>1614</v>
      </c>
      <c r="H49" s="118">
        <v>1917</v>
      </c>
      <c r="I49" s="118">
        <v>1917</v>
      </c>
      <c r="J49" s="118">
        <v>1441</v>
      </c>
      <c r="K49" s="118">
        <v>1367</v>
      </c>
      <c r="L49" s="118">
        <v>1402</v>
      </c>
      <c r="M49" s="118">
        <v>1187</v>
      </c>
      <c r="N49" s="118">
        <v>1655</v>
      </c>
      <c r="O49" s="118">
        <v>2005</v>
      </c>
    </row>
    <row r="50" spans="1:15" ht="15" collapsed="1">
      <c r="A50" s="117" t="s">
        <v>8165</v>
      </c>
      <c r="B50" s="119" t="s">
        <v>8399</v>
      </c>
      <c r="C50" s="118">
        <v>370</v>
      </c>
      <c r="D50" s="118">
        <v>370</v>
      </c>
      <c r="E50" s="118">
        <v>305</v>
      </c>
      <c r="F50" s="120">
        <v>418</v>
      </c>
      <c r="G50" s="118">
        <v>305</v>
      </c>
      <c r="H50" s="120">
        <v>424</v>
      </c>
      <c r="I50" s="120">
        <v>424</v>
      </c>
      <c r="J50" s="120">
        <v>367</v>
      </c>
      <c r="K50" s="120">
        <v>418</v>
      </c>
      <c r="L50" s="120">
        <v>418</v>
      </c>
      <c r="M50" s="120">
        <v>370</v>
      </c>
      <c r="N50" s="118">
        <v>305</v>
      </c>
      <c r="O50" s="120">
        <v>424</v>
      </c>
    </row>
    <row r="51" spans="1:15" ht="15" hidden="1" outlineLevel="1">
      <c r="B51" s="117" t="s">
        <v>8400</v>
      </c>
      <c r="C51" s="118">
        <v>484</v>
      </c>
      <c r="D51" s="118">
        <v>484</v>
      </c>
      <c r="E51" s="118">
        <v>356</v>
      </c>
      <c r="F51" s="118">
        <v>458</v>
      </c>
      <c r="G51" s="118">
        <v>356</v>
      </c>
      <c r="H51" s="118">
        <v>408</v>
      </c>
      <c r="I51" s="118">
        <v>408</v>
      </c>
      <c r="J51" s="118">
        <v>353</v>
      </c>
      <c r="K51" s="118">
        <v>458</v>
      </c>
      <c r="L51" s="118">
        <v>458</v>
      </c>
      <c r="M51" s="120">
        <v>484</v>
      </c>
      <c r="N51" s="118">
        <v>356</v>
      </c>
      <c r="O51" s="118">
        <v>408</v>
      </c>
    </row>
    <row r="52" spans="1:15" ht="15" hidden="1" outlineLevel="1">
      <c r="B52" s="117" t="s">
        <v>8401</v>
      </c>
      <c r="C52" s="118">
        <v>277</v>
      </c>
      <c r="D52" s="118">
        <v>277</v>
      </c>
      <c r="E52" s="118">
        <v>343</v>
      </c>
      <c r="F52" s="118">
        <v>251</v>
      </c>
      <c r="G52" s="118">
        <v>343</v>
      </c>
      <c r="H52" s="118">
        <v>372</v>
      </c>
      <c r="I52" s="118">
        <v>372</v>
      </c>
      <c r="J52" s="118">
        <v>322</v>
      </c>
      <c r="K52" s="118">
        <v>251</v>
      </c>
      <c r="L52" s="118">
        <v>251</v>
      </c>
      <c r="M52" s="120">
        <v>277</v>
      </c>
      <c r="N52" s="118">
        <v>343</v>
      </c>
      <c r="O52" s="118">
        <v>372</v>
      </c>
    </row>
    <row r="53" spans="1:15" ht="15" hidden="1" outlineLevel="1">
      <c r="B53" s="117" t="s">
        <v>8402</v>
      </c>
      <c r="C53" s="118">
        <v>484</v>
      </c>
      <c r="D53" s="118">
        <v>484</v>
      </c>
      <c r="E53" s="118">
        <v>356</v>
      </c>
      <c r="F53" s="118">
        <v>458</v>
      </c>
      <c r="G53" s="118">
        <v>356</v>
      </c>
      <c r="H53" s="118">
        <v>408</v>
      </c>
      <c r="I53" s="118">
        <v>408</v>
      </c>
      <c r="J53" s="118">
        <v>353</v>
      </c>
      <c r="K53" s="118">
        <v>458</v>
      </c>
      <c r="L53" s="118">
        <v>458</v>
      </c>
      <c r="M53" s="120">
        <v>484</v>
      </c>
      <c r="N53" s="118">
        <v>356</v>
      </c>
      <c r="O53" s="118">
        <v>408</v>
      </c>
    </row>
    <row r="54" spans="1:15" ht="15" hidden="1" outlineLevel="1">
      <c r="B54" s="117" t="s">
        <v>8403</v>
      </c>
      <c r="C54" s="118">
        <v>370</v>
      </c>
      <c r="D54" s="118">
        <v>370</v>
      </c>
      <c r="E54" s="118">
        <v>305</v>
      </c>
      <c r="F54" s="118">
        <v>418</v>
      </c>
      <c r="G54" s="118">
        <v>305</v>
      </c>
      <c r="H54" s="118">
        <v>424</v>
      </c>
      <c r="I54" s="118">
        <v>424</v>
      </c>
      <c r="J54" s="118">
        <v>367</v>
      </c>
      <c r="K54" s="118">
        <v>418</v>
      </c>
      <c r="L54" s="118">
        <v>418</v>
      </c>
      <c r="M54" s="120">
        <v>370</v>
      </c>
      <c r="N54" s="118">
        <v>305</v>
      </c>
      <c r="O54" s="118">
        <v>424</v>
      </c>
    </row>
    <row r="55" spans="1:15" ht="15" hidden="1" outlineLevel="1">
      <c r="B55" s="117" t="s">
        <v>8404</v>
      </c>
      <c r="C55" s="118">
        <v>324</v>
      </c>
      <c r="D55" s="118">
        <v>324</v>
      </c>
      <c r="E55" s="118">
        <v>254</v>
      </c>
      <c r="F55" s="118">
        <v>345</v>
      </c>
      <c r="G55" s="118">
        <v>254</v>
      </c>
      <c r="H55" s="118">
        <v>388</v>
      </c>
      <c r="I55" s="118">
        <v>388</v>
      </c>
      <c r="J55" s="118">
        <v>336</v>
      </c>
      <c r="K55" s="118">
        <v>345</v>
      </c>
      <c r="L55" s="118">
        <v>345</v>
      </c>
      <c r="M55" s="120">
        <v>324</v>
      </c>
      <c r="N55" s="118">
        <v>254</v>
      </c>
      <c r="O55" s="118">
        <v>388</v>
      </c>
    </row>
    <row r="56" spans="1:15" ht="15" hidden="1" outlineLevel="1">
      <c r="B56" s="117" t="s">
        <v>8405</v>
      </c>
      <c r="C56" s="118">
        <v>324</v>
      </c>
      <c r="D56" s="118">
        <v>324</v>
      </c>
      <c r="E56" s="118">
        <v>254</v>
      </c>
      <c r="F56" s="118">
        <v>345</v>
      </c>
      <c r="G56" s="118">
        <v>254</v>
      </c>
      <c r="H56" s="118">
        <v>388</v>
      </c>
      <c r="I56" s="118">
        <v>388</v>
      </c>
      <c r="J56" s="118">
        <v>336</v>
      </c>
      <c r="K56" s="118">
        <v>345</v>
      </c>
      <c r="L56" s="118">
        <v>345</v>
      </c>
      <c r="M56" s="120">
        <v>324</v>
      </c>
      <c r="N56" s="118">
        <v>254</v>
      </c>
      <c r="O56" s="118">
        <v>388</v>
      </c>
    </row>
    <row r="57" spans="1:15" ht="15" hidden="1" outlineLevel="1">
      <c r="B57" s="117" t="s">
        <v>8406</v>
      </c>
      <c r="C57" s="118">
        <v>324</v>
      </c>
      <c r="D57" s="118">
        <v>324</v>
      </c>
      <c r="E57" s="118">
        <v>254</v>
      </c>
      <c r="F57" s="118">
        <v>345</v>
      </c>
      <c r="G57" s="118">
        <v>254</v>
      </c>
      <c r="H57" s="118">
        <v>388</v>
      </c>
      <c r="I57" s="118">
        <v>388</v>
      </c>
      <c r="J57" s="118">
        <v>336</v>
      </c>
      <c r="K57" s="118">
        <v>345</v>
      </c>
      <c r="L57" s="118">
        <v>345</v>
      </c>
      <c r="M57" s="120">
        <v>324</v>
      </c>
      <c r="N57" s="118">
        <v>254</v>
      </c>
      <c r="O57" s="118">
        <v>388</v>
      </c>
    </row>
    <row r="58" spans="1:15" ht="15" hidden="1" outlineLevel="1">
      <c r="B58" s="117" t="s">
        <v>8407</v>
      </c>
      <c r="C58" s="118">
        <v>292</v>
      </c>
      <c r="D58" s="118">
        <v>292</v>
      </c>
      <c r="E58" s="118">
        <v>370</v>
      </c>
      <c r="F58" s="118">
        <v>347</v>
      </c>
      <c r="G58" s="118">
        <v>370</v>
      </c>
      <c r="H58" s="118">
        <v>562</v>
      </c>
      <c r="I58" s="118">
        <v>562</v>
      </c>
      <c r="J58" s="118">
        <v>486</v>
      </c>
      <c r="K58" s="118">
        <v>347</v>
      </c>
      <c r="L58" s="118">
        <v>347</v>
      </c>
      <c r="M58" s="120">
        <v>292</v>
      </c>
      <c r="N58" s="118">
        <v>370</v>
      </c>
      <c r="O58" s="118">
        <v>562</v>
      </c>
    </row>
    <row r="59" spans="1:15" ht="15" hidden="1" outlineLevel="1">
      <c r="B59" s="117" t="s">
        <v>8408</v>
      </c>
      <c r="C59" s="118">
        <v>298</v>
      </c>
      <c r="D59" s="118">
        <v>298</v>
      </c>
      <c r="E59" s="118">
        <v>411</v>
      </c>
      <c r="F59" s="118">
        <v>412</v>
      </c>
      <c r="G59" s="118">
        <v>411</v>
      </c>
      <c r="H59" s="118">
        <v>412</v>
      </c>
      <c r="I59" s="118">
        <v>412</v>
      </c>
      <c r="J59" s="118">
        <v>357</v>
      </c>
      <c r="K59" s="118">
        <v>412</v>
      </c>
      <c r="L59" s="118">
        <v>412</v>
      </c>
      <c r="M59" s="120">
        <v>298</v>
      </c>
      <c r="N59" s="118">
        <v>411</v>
      </c>
      <c r="O59" s="118">
        <v>412</v>
      </c>
    </row>
    <row r="60" spans="1:15" ht="15" hidden="1" outlineLevel="1">
      <c r="B60" s="117" t="s">
        <v>8409</v>
      </c>
      <c r="C60" s="118">
        <v>324</v>
      </c>
      <c r="D60" s="118">
        <v>324</v>
      </c>
      <c r="E60" s="118">
        <v>254</v>
      </c>
      <c r="F60" s="118">
        <v>345</v>
      </c>
      <c r="G60" s="118">
        <v>254</v>
      </c>
      <c r="H60" s="118">
        <v>388</v>
      </c>
      <c r="I60" s="118">
        <v>388</v>
      </c>
      <c r="J60" s="118">
        <v>336</v>
      </c>
      <c r="K60" s="118">
        <v>345</v>
      </c>
      <c r="L60" s="118">
        <v>345</v>
      </c>
      <c r="M60" s="120">
        <v>324</v>
      </c>
      <c r="N60" s="118">
        <v>254</v>
      </c>
      <c r="O60" s="118">
        <v>388</v>
      </c>
    </row>
    <row r="61" spans="1:15" ht="15" hidden="1" outlineLevel="1">
      <c r="B61" s="117" t="s">
        <v>8410</v>
      </c>
      <c r="C61" s="118">
        <v>277</v>
      </c>
      <c r="D61" s="118">
        <v>277</v>
      </c>
      <c r="E61" s="118">
        <v>343</v>
      </c>
      <c r="F61" s="118">
        <v>251</v>
      </c>
      <c r="G61" s="118">
        <v>343</v>
      </c>
      <c r="H61" s="118">
        <v>372</v>
      </c>
      <c r="I61" s="118">
        <v>372</v>
      </c>
      <c r="J61" s="118">
        <v>322</v>
      </c>
      <c r="K61" s="118">
        <v>251</v>
      </c>
      <c r="L61" s="118">
        <v>251</v>
      </c>
      <c r="M61" s="120">
        <v>277</v>
      </c>
      <c r="N61" s="118">
        <v>343</v>
      </c>
      <c r="O61" s="118">
        <v>372</v>
      </c>
    </row>
    <row r="62" spans="1:15" ht="15" hidden="1" outlineLevel="1">
      <c r="B62" s="117" t="s">
        <v>8411</v>
      </c>
      <c r="C62" s="118">
        <v>292</v>
      </c>
      <c r="D62" s="118">
        <v>292</v>
      </c>
      <c r="E62" s="118">
        <v>370</v>
      </c>
      <c r="F62" s="118">
        <v>347</v>
      </c>
      <c r="G62" s="118">
        <v>370</v>
      </c>
      <c r="H62" s="118">
        <v>562</v>
      </c>
      <c r="I62" s="118">
        <v>562</v>
      </c>
      <c r="J62" s="118">
        <v>486</v>
      </c>
      <c r="K62" s="118">
        <v>347</v>
      </c>
      <c r="L62" s="118">
        <v>347</v>
      </c>
      <c r="M62" s="120">
        <v>292</v>
      </c>
      <c r="N62" s="118">
        <v>370</v>
      </c>
      <c r="O62" s="118">
        <v>562</v>
      </c>
    </row>
    <row r="63" spans="1:15" ht="15" hidden="1" outlineLevel="1">
      <c r="B63" s="117" t="s">
        <v>8412</v>
      </c>
      <c r="C63" s="118">
        <v>324</v>
      </c>
      <c r="D63" s="118">
        <v>324</v>
      </c>
      <c r="E63" s="118">
        <v>254</v>
      </c>
      <c r="F63" s="118">
        <v>345</v>
      </c>
      <c r="G63" s="118">
        <v>254</v>
      </c>
      <c r="H63" s="118">
        <v>388</v>
      </c>
      <c r="I63" s="118">
        <v>388</v>
      </c>
      <c r="J63" s="118">
        <v>336</v>
      </c>
      <c r="K63" s="118">
        <v>345</v>
      </c>
      <c r="L63" s="118">
        <v>345</v>
      </c>
      <c r="M63" s="120">
        <v>324</v>
      </c>
      <c r="N63" s="118">
        <v>254</v>
      </c>
      <c r="O63" s="118">
        <v>388</v>
      </c>
    </row>
    <row r="64" spans="1:15" ht="15" hidden="1" outlineLevel="1">
      <c r="B64" s="117" t="s">
        <v>8389</v>
      </c>
      <c r="C64" s="118">
        <v>370</v>
      </c>
      <c r="D64" s="118">
        <v>370</v>
      </c>
      <c r="E64" s="118">
        <v>305</v>
      </c>
      <c r="F64" s="118">
        <v>418</v>
      </c>
      <c r="G64" s="118">
        <v>305</v>
      </c>
      <c r="H64" s="118">
        <v>424</v>
      </c>
      <c r="I64" s="118">
        <v>424</v>
      </c>
      <c r="J64" s="118">
        <v>367</v>
      </c>
      <c r="K64" s="118">
        <v>418</v>
      </c>
      <c r="L64" s="118">
        <v>418</v>
      </c>
      <c r="M64" s="120">
        <v>370</v>
      </c>
      <c r="N64" s="118">
        <v>305</v>
      </c>
      <c r="O64" s="118">
        <v>424</v>
      </c>
    </row>
    <row r="65" spans="2:15" ht="15" hidden="1" outlineLevel="1">
      <c r="B65" s="117" t="s">
        <v>8413</v>
      </c>
      <c r="C65" s="118">
        <v>270</v>
      </c>
      <c r="D65" s="118">
        <v>270</v>
      </c>
      <c r="E65" s="118">
        <v>313</v>
      </c>
      <c r="F65" s="118">
        <v>214</v>
      </c>
      <c r="G65" s="118">
        <v>313</v>
      </c>
      <c r="H65" s="118">
        <v>365</v>
      </c>
      <c r="I65" s="118">
        <v>365</v>
      </c>
      <c r="J65" s="118">
        <v>316</v>
      </c>
      <c r="K65" s="118">
        <v>214</v>
      </c>
      <c r="L65" s="118">
        <v>214</v>
      </c>
      <c r="M65" s="120">
        <v>270</v>
      </c>
      <c r="N65" s="118">
        <v>313</v>
      </c>
      <c r="O65" s="118">
        <v>365</v>
      </c>
    </row>
    <row r="66" spans="2:15" ht="15" hidden="1" outlineLevel="1">
      <c r="B66" s="117" t="s">
        <v>8414</v>
      </c>
      <c r="C66" s="118">
        <v>292</v>
      </c>
      <c r="D66" s="118">
        <v>292</v>
      </c>
      <c r="E66" s="118">
        <v>370</v>
      </c>
      <c r="F66" s="118">
        <v>347</v>
      </c>
      <c r="G66" s="118">
        <v>370</v>
      </c>
      <c r="H66" s="118">
        <v>562</v>
      </c>
      <c r="I66" s="118">
        <v>562</v>
      </c>
      <c r="J66" s="118">
        <v>486</v>
      </c>
      <c r="K66" s="118">
        <v>347</v>
      </c>
      <c r="L66" s="118">
        <v>347</v>
      </c>
      <c r="M66" s="120">
        <v>292</v>
      </c>
      <c r="N66" s="118">
        <v>370</v>
      </c>
      <c r="O66" s="118">
        <v>562</v>
      </c>
    </row>
    <row r="67" spans="2:15" ht="15" hidden="1" outlineLevel="1">
      <c r="B67" s="117" t="s">
        <v>8390</v>
      </c>
      <c r="C67" s="118">
        <v>347</v>
      </c>
      <c r="D67" s="118">
        <v>347</v>
      </c>
      <c r="E67" s="118">
        <v>418</v>
      </c>
      <c r="F67" s="118">
        <v>351</v>
      </c>
      <c r="G67" s="118">
        <v>418</v>
      </c>
      <c r="H67" s="118">
        <v>539</v>
      </c>
      <c r="I67" s="118">
        <v>539</v>
      </c>
      <c r="J67" s="118">
        <v>467</v>
      </c>
      <c r="K67" s="118">
        <v>351</v>
      </c>
      <c r="L67" s="118">
        <v>351</v>
      </c>
      <c r="M67" s="120">
        <v>347</v>
      </c>
      <c r="N67" s="118">
        <v>418</v>
      </c>
      <c r="O67" s="118">
        <v>539</v>
      </c>
    </row>
    <row r="68" spans="2:15" ht="15" hidden="1" outlineLevel="1">
      <c r="B68" s="117" t="s">
        <v>8415</v>
      </c>
      <c r="C68" s="118">
        <v>290</v>
      </c>
      <c r="D68" s="118">
        <v>290</v>
      </c>
      <c r="E68" s="118">
        <v>311</v>
      </c>
      <c r="F68" s="118">
        <v>324</v>
      </c>
      <c r="G68" s="118">
        <v>311</v>
      </c>
      <c r="H68" s="118">
        <v>384</v>
      </c>
      <c r="I68" s="118">
        <v>384</v>
      </c>
      <c r="J68" s="118">
        <v>332</v>
      </c>
      <c r="K68" s="118">
        <v>324</v>
      </c>
      <c r="L68" s="118">
        <v>324</v>
      </c>
      <c r="M68" s="120">
        <v>290</v>
      </c>
      <c r="N68" s="118">
        <v>311</v>
      </c>
      <c r="O68" s="118">
        <v>384</v>
      </c>
    </row>
    <row r="69" spans="2:15" ht="15" hidden="1" outlineLevel="1">
      <c r="B69" s="117" t="s">
        <v>8416</v>
      </c>
      <c r="C69" s="118">
        <v>290</v>
      </c>
      <c r="D69" s="118">
        <v>290</v>
      </c>
      <c r="E69" s="118">
        <v>311</v>
      </c>
      <c r="F69" s="118">
        <v>324</v>
      </c>
      <c r="G69" s="118">
        <v>311</v>
      </c>
      <c r="H69" s="118">
        <v>384</v>
      </c>
      <c r="I69" s="118">
        <v>384</v>
      </c>
      <c r="J69" s="118">
        <v>332</v>
      </c>
      <c r="K69" s="118">
        <v>324</v>
      </c>
      <c r="L69" s="118">
        <v>324</v>
      </c>
      <c r="M69" s="120">
        <v>290</v>
      </c>
      <c r="N69" s="118">
        <v>311</v>
      </c>
      <c r="O69" s="118">
        <v>384</v>
      </c>
    </row>
    <row r="70" spans="2:15" ht="15" hidden="1" outlineLevel="1">
      <c r="B70" s="117" t="s">
        <v>8391</v>
      </c>
      <c r="C70" s="118">
        <v>370</v>
      </c>
      <c r="D70" s="118">
        <v>370</v>
      </c>
      <c r="E70" s="118">
        <v>305</v>
      </c>
      <c r="F70" s="118">
        <v>418</v>
      </c>
      <c r="G70" s="118">
        <v>305</v>
      </c>
      <c r="H70" s="118">
        <v>424</v>
      </c>
      <c r="I70" s="118">
        <v>424</v>
      </c>
      <c r="J70" s="118">
        <v>367</v>
      </c>
      <c r="K70" s="118">
        <v>418</v>
      </c>
      <c r="L70" s="118">
        <v>418</v>
      </c>
      <c r="M70" s="120">
        <v>370</v>
      </c>
      <c r="N70" s="118">
        <v>305</v>
      </c>
      <c r="O70" s="118">
        <v>424</v>
      </c>
    </row>
    <row r="71" spans="2:15" ht="15" hidden="1" outlineLevel="1">
      <c r="B71" s="117" t="s">
        <v>8417</v>
      </c>
      <c r="C71" s="118">
        <v>270</v>
      </c>
      <c r="D71" s="118">
        <v>270</v>
      </c>
      <c r="E71" s="118">
        <v>313</v>
      </c>
      <c r="F71" s="118">
        <v>214</v>
      </c>
      <c r="G71" s="118">
        <v>313</v>
      </c>
      <c r="H71" s="118">
        <v>365</v>
      </c>
      <c r="I71" s="118">
        <v>365</v>
      </c>
      <c r="J71" s="118">
        <v>316</v>
      </c>
      <c r="K71" s="118">
        <v>214</v>
      </c>
      <c r="L71" s="118">
        <v>214</v>
      </c>
      <c r="M71" s="120">
        <v>270</v>
      </c>
      <c r="N71" s="118">
        <v>313</v>
      </c>
      <c r="O71" s="118">
        <v>365</v>
      </c>
    </row>
    <row r="72" spans="2:15" ht="15" hidden="1" outlineLevel="1">
      <c r="B72" s="117" t="s">
        <v>8418</v>
      </c>
      <c r="C72" s="118">
        <v>270</v>
      </c>
      <c r="D72" s="118">
        <v>270</v>
      </c>
      <c r="E72" s="118">
        <v>313</v>
      </c>
      <c r="F72" s="118">
        <v>214</v>
      </c>
      <c r="G72" s="118">
        <v>313</v>
      </c>
      <c r="H72" s="118">
        <v>365</v>
      </c>
      <c r="I72" s="118">
        <v>365</v>
      </c>
      <c r="J72" s="118">
        <v>316</v>
      </c>
      <c r="K72" s="118">
        <v>214</v>
      </c>
      <c r="L72" s="118">
        <v>214</v>
      </c>
      <c r="M72" s="120">
        <v>270</v>
      </c>
      <c r="N72" s="118">
        <v>313</v>
      </c>
      <c r="O72" s="118">
        <v>365</v>
      </c>
    </row>
    <row r="73" spans="2:15" ht="15" hidden="1" outlineLevel="1">
      <c r="B73" s="117" t="s">
        <v>8419</v>
      </c>
      <c r="C73" s="118">
        <v>290</v>
      </c>
      <c r="D73" s="118">
        <v>290</v>
      </c>
      <c r="E73" s="118">
        <v>311</v>
      </c>
      <c r="F73" s="118">
        <v>324</v>
      </c>
      <c r="G73" s="118">
        <v>311</v>
      </c>
      <c r="H73" s="118">
        <v>384</v>
      </c>
      <c r="I73" s="118">
        <v>384</v>
      </c>
      <c r="J73" s="118">
        <v>332</v>
      </c>
      <c r="K73" s="118">
        <v>324</v>
      </c>
      <c r="L73" s="118">
        <v>324</v>
      </c>
      <c r="M73" s="120">
        <v>290</v>
      </c>
      <c r="N73" s="118">
        <v>311</v>
      </c>
      <c r="O73" s="118">
        <v>384</v>
      </c>
    </row>
    <row r="74" spans="2:15" ht="15" hidden="1" outlineLevel="1">
      <c r="B74" s="117" t="s">
        <v>8420</v>
      </c>
      <c r="C74" s="118">
        <v>293</v>
      </c>
      <c r="D74" s="118">
        <v>293</v>
      </c>
      <c r="E74" s="118">
        <v>318</v>
      </c>
      <c r="F74" s="118">
        <v>340</v>
      </c>
      <c r="G74" s="118">
        <v>318</v>
      </c>
      <c r="H74" s="118">
        <v>463</v>
      </c>
      <c r="I74" s="118">
        <v>463</v>
      </c>
      <c r="J74" s="118">
        <v>401</v>
      </c>
      <c r="K74" s="118">
        <v>340</v>
      </c>
      <c r="L74" s="118">
        <v>340</v>
      </c>
      <c r="M74" s="120">
        <v>293</v>
      </c>
      <c r="N74" s="118">
        <v>318</v>
      </c>
      <c r="O74" s="118">
        <v>463</v>
      </c>
    </row>
    <row r="75" spans="2:15" ht="15" hidden="1" outlineLevel="1">
      <c r="B75" s="117" t="s">
        <v>8392</v>
      </c>
      <c r="C75" s="118">
        <v>484</v>
      </c>
      <c r="D75" s="118">
        <v>484</v>
      </c>
      <c r="E75" s="118">
        <v>356</v>
      </c>
      <c r="F75" s="118">
        <v>458</v>
      </c>
      <c r="G75" s="118">
        <v>356</v>
      </c>
      <c r="H75" s="118">
        <v>408</v>
      </c>
      <c r="I75" s="118">
        <v>408</v>
      </c>
      <c r="J75" s="118">
        <v>353</v>
      </c>
      <c r="K75" s="118">
        <v>458</v>
      </c>
      <c r="L75" s="118">
        <v>458</v>
      </c>
      <c r="M75" s="120">
        <v>484</v>
      </c>
      <c r="N75" s="118">
        <v>356</v>
      </c>
      <c r="O75" s="118">
        <v>408</v>
      </c>
    </row>
    <row r="76" spans="2:15" ht="15" hidden="1" outlineLevel="1">
      <c r="B76" s="117" t="s">
        <v>8421</v>
      </c>
      <c r="C76" s="118">
        <v>292</v>
      </c>
      <c r="D76" s="118">
        <v>292</v>
      </c>
      <c r="E76" s="118">
        <v>370</v>
      </c>
      <c r="F76" s="118">
        <v>347</v>
      </c>
      <c r="G76" s="118">
        <v>370</v>
      </c>
      <c r="H76" s="118">
        <v>562</v>
      </c>
      <c r="I76" s="118">
        <v>562</v>
      </c>
      <c r="J76" s="118">
        <v>486</v>
      </c>
      <c r="K76" s="118">
        <v>347</v>
      </c>
      <c r="L76" s="118">
        <v>347</v>
      </c>
      <c r="M76" s="120">
        <v>292</v>
      </c>
      <c r="N76" s="118">
        <v>370</v>
      </c>
      <c r="O76" s="118">
        <v>562</v>
      </c>
    </row>
    <row r="77" spans="2:15" ht="15" hidden="1" outlineLevel="1">
      <c r="B77" s="117" t="s">
        <v>8422</v>
      </c>
      <c r="C77" s="118">
        <v>270</v>
      </c>
      <c r="D77" s="118">
        <v>270</v>
      </c>
      <c r="E77" s="118">
        <v>313</v>
      </c>
      <c r="F77" s="118">
        <v>214</v>
      </c>
      <c r="G77" s="118">
        <v>313</v>
      </c>
      <c r="H77" s="118">
        <v>365</v>
      </c>
      <c r="I77" s="118">
        <v>365</v>
      </c>
      <c r="J77" s="118">
        <v>316</v>
      </c>
      <c r="K77" s="118">
        <v>214</v>
      </c>
      <c r="L77" s="118">
        <v>214</v>
      </c>
      <c r="M77" s="120">
        <v>270</v>
      </c>
      <c r="N77" s="118">
        <v>313</v>
      </c>
      <c r="O77" s="118">
        <v>365</v>
      </c>
    </row>
    <row r="78" spans="2:15" ht="15" hidden="1" outlineLevel="1">
      <c r="B78" s="117" t="s">
        <v>8423</v>
      </c>
      <c r="C78" s="118">
        <v>298</v>
      </c>
      <c r="D78" s="118">
        <v>298</v>
      </c>
      <c r="E78" s="118">
        <v>411</v>
      </c>
      <c r="F78" s="118">
        <v>412</v>
      </c>
      <c r="G78" s="118">
        <v>411</v>
      </c>
      <c r="H78" s="118">
        <v>412</v>
      </c>
      <c r="I78" s="118">
        <v>412</v>
      </c>
      <c r="J78" s="118">
        <v>357</v>
      </c>
      <c r="K78" s="118">
        <v>412</v>
      </c>
      <c r="L78" s="118">
        <v>412</v>
      </c>
      <c r="M78" s="120">
        <v>298</v>
      </c>
      <c r="N78" s="118">
        <v>411</v>
      </c>
      <c r="O78" s="118">
        <v>412</v>
      </c>
    </row>
    <row r="79" spans="2:15" ht="15" hidden="1" outlineLevel="1">
      <c r="B79" s="117" t="s">
        <v>8393</v>
      </c>
      <c r="C79" s="118">
        <v>484</v>
      </c>
      <c r="D79" s="118">
        <v>484</v>
      </c>
      <c r="E79" s="118">
        <v>356</v>
      </c>
      <c r="F79" s="118">
        <v>458</v>
      </c>
      <c r="G79" s="118">
        <v>356</v>
      </c>
      <c r="H79" s="118">
        <v>408</v>
      </c>
      <c r="I79" s="118">
        <v>408</v>
      </c>
      <c r="J79" s="118">
        <v>353</v>
      </c>
      <c r="K79" s="118">
        <v>458</v>
      </c>
      <c r="L79" s="118">
        <v>458</v>
      </c>
      <c r="M79" s="120">
        <v>484</v>
      </c>
      <c r="N79" s="118">
        <v>356</v>
      </c>
      <c r="O79" s="118">
        <v>408</v>
      </c>
    </row>
    <row r="80" spans="2:15" ht="15" hidden="1" outlineLevel="1">
      <c r="B80" s="117" t="s">
        <v>8394</v>
      </c>
      <c r="C80" s="118">
        <v>484</v>
      </c>
      <c r="D80" s="118">
        <v>484</v>
      </c>
      <c r="E80" s="118">
        <v>356</v>
      </c>
      <c r="F80" s="118">
        <v>458</v>
      </c>
      <c r="G80" s="118">
        <v>356</v>
      </c>
      <c r="H80" s="118">
        <v>408</v>
      </c>
      <c r="I80" s="118">
        <v>408</v>
      </c>
      <c r="J80" s="118">
        <v>353</v>
      </c>
      <c r="K80" s="118">
        <v>458</v>
      </c>
      <c r="L80" s="118">
        <v>458</v>
      </c>
      <c r="M80" s="120">
        <v>484</v>
      </c>
      <c r="N80" s="118">
        <v>356</v>
      </c>
      <c r="O80" s="118">
        <v>408</v>
      </c>
    </row>
    <row r="81" spans="2:15" ht="15" hidden="1" outlineLevel="1">
      <c r="B81" s="117" t="s">
        <v>8424</v>
      </c>
      <c r="C81" s="118">
        <v>347</v>
      </c>
      <c r="D81" s="118">
        <v>347</v>
      </c>
      <c r="E81" s="118">
        <v>418</v>
      </c>
      <c r="F81" s="118">
        <v>351</v>
      </c>
      <c r="G81" s="118">
        <v>418</v>
      </c>
      <c r="H81" s="118">
        <v>539</v>
      </c>
      <c r="I81" s="118">
        <v>539</v>
      </c>
      <c r="J81" s="118">
        <v>467</v>
      </c>
      <c r="K81" s="118">
        <v>351</v>
      </c>
      <c r="L81" s="118">
        <v>351</v>
      </c>
      <c r="M81" s="120">
        <v>347</v>
      </c>
      <c r="N81" s="118">
        <v>418</v>
      </c>
      <c r="O81" s="118">
        <v>539</v>
      </c>
    </row>
    <row r="82" spans="2:15" ht="15" hidden="1" outlineLevel="1">
      <c r="B82" s="117" t="s">
        <v>8425</v>
      </c>
      <c r="C82" s="118">
        <v>370</v>
      </c>
      <c r="D82" s="118">
        <v>370</v>
      </c>
      <c r="E82" s="118">
        <v>305</v>
      </c>
      <c r="F82" s="118">
        <v>418</v>
      </c>
      <c r="G82" s="118">
        <v>305</v>
      </c>
      <c r="H82" s="118">
        <v>424</v>
      </c>
      <c r="I82" s="118">
        <v>424</v>
      </c>
      <c r="J82" s="118">
        <v>367</v>
      </c>
      <c r="K82" s="118">
        <v>418</v>
      </c>
      <c r="L82" s="118">
        <v>418</v>
      </c>
      <c r="M82" s="120">
        <v>370</v>
      </c>
      <c r="N82" s="118">
        <v>305</v>
      </c>
      <c r="O82" s="118">
        <v>424</v>
      </c>
    </row>
    <row r="83" spans="2:15" ht="15" hidden="1" outlineLevel="1">
      <c r="B83" s="117" t="s">
        <v>8426</v>
      </c>
      <c r="C83" s="118">
        <v>270</v>
      </c>
      <c r="D83" s="118">
        <v>270</v>
      </c>
      <c r="E83" s="118">
        <v>313</v>
      </c>
      <c r="F83" s="118">
        <v>214</v>
      </c>
      <c r="G83" s="118">
        <v>313</v>
      </c>
      <c r="H83" s="118">
        <v>365</v>
      </c>
      <c r="I83" s="118">
        <v>365</v>
      </c>
      <c r="J83" s="118">
        <v>316</v>
      </c>
      <c r="K83" s="118">
        <v>214</v>
      </c>
      <c r="L83" s="118">
        <v>214</v>
      </c>
      <c r="M83" s="120">
        <v>270</v>
      </c>
      <c r="N83" s="118">
        <v>313</v>
      </c>
      <c r="O83" s="118">
        <v>365</v>
      </c>
    </row>
    <row r="84" spans="2:15" ht="15" hidden="1" outlineLevel="1">
      <c r="B84" s="117" t="s">
        <v>8427</v>
      </c>
      <c r="C84" s="118">
        <v>298</v>
      </c>
      <c r="D84" s="118">
        <v>298</v>
      </c>
      <c r="E84" s="118">
        <v>411</v>
      </c>
      <c r="F84" s="118">
        <v>412</v>
      </c>
      <c r="G84" s="118">
        <v>411</v>
      </c>
      <c r="H84" s="118">
        <v>412</v>
      </c>
      <c r="I84" s="118">
        <v>412</v>
      </c>
      <c r="J84" s="118">
        <v>357</v>
      </c>
      <c r="K84" s="118">
        <v>412</v>
      </c>
      <c r="L84" s="118">
        <v>412</v>
      </c>
      <c r="M84" s="120">
        <v>298</v>
      </c>
      <c r="N84" s="118">
        <v>411</v>
      </c>
      <c r="O84" s="118">
        <v>412</v>
      </c>
    </row>
    <row r="85" spans="2:15" ht="15" hidden="1" outlineLevel="1">
      <c r="B85" s="117" t="s">
        <v>8395</v>
      </c>
      <c r="C85" s="118">
        <v>347</v>
      </c>
      <c r="D85" s="118">
        <v>347</v>
      </c>
      <c r="E85" s="118">
        <v>418</v>
      </c>
      <c r="F85" s="118">
        <v>351</v>
      </c>
      <c r="G85" s="118">
        <v>418</v>
      </c>
      <c r="H85" s="118">
        <v>539</v>
      </c>
      <c r="I85" s="118">
        <v>539</v>
      </c>
      <c r="J85" s="118">
        <v>467</v>
      </c>
      <c r="K85" s="118">
        <v>351</v>
      </c>
      <c r="L85" s="118">
        <v>351</v>
      </c>
      <c r="M85" s="120">
        <v>347</v>
      </c>
      <c r="N85" s="118">
        <v>418</v>
      </c>
      <c r="O85" s="118">
        <v>539</v>
      </c>
    </row>
    <row r="86" spans="2:15" ht="15" hidden="1" outlineLevel="1">
      <c r="B86" s="117" t="s">
        <v>8428</v>
      </c>
      <c r="C86" s="118">
        <v>292</v>
      </c>
      <c r="D86" s="118">
        <v>292</v>
      </c>
      <c r="E86" s="118">
        <v>370</v>
      </c>
      <c r="F86" s="118">
        <v>347</v>
      </c>
      <c r="G86" s="118">
        <v>370</v>
      </c>
      <c r="H86" s="118">
        <v>562</v>
      </c>
      <c r="I86" s="118">
        <v>562</v>
      </c>
      <c r="J86" s="118">
        <v>486</v>
      </c>
      <c r="K86" s="118">
        <v>347</v>
      </c>
      <c r="L86" s="118">
        <v>347</v>
      </c>
      <c r="M86" s="120">
        <v>292</v>
      </c>
      <c r="N86" s="118">
        <v>370</v>
      </c>
      <c r="O86" s="118">
        <v>562</v>
      </c>
    </row>
    <row r="87" spans="2:15" ht="15" hidden="1" outlineLevel="1">
      <c r="B87" s="117" t="s">
        <v>8397</v>
      </c>
      <c r="C87" s="118">
        <v>347</v>
      </c>
      <c r="D87" s="118">
        <v>347</v>
      </c>
      <c r="E87" s="118">
        <v>418</v>
      </c>
      <c r="F87" s="118">
        <v>351</v>
      </c>
      <c r="G87" s="118">
        <v>418</v>
      </c>
      <c r="H87" s="118">
        <v>539</v>
      </c>
      <c r="I87" s="118">
        <v>539</v>
      </c>
      <c r="J87" s="118">
        <v>467</v>
      </c>
      <c r="K87" s="118">
        <v>351</v>
      </c>
      <c r="L87" s="118">
        <v>390</v>
      </c>
      <c r="M87" s="120">
        <v>386</v>
      </c>
      <c r="N87" s="118">
        <v>464</v>
      </c>
      <c r="O87" s="118">
        <v>613</v>
      </c>
    </row>
    <row r="88" spans="2:15" ht="15" hidden="1" outlineLevel="1">
      <c r="B88" s="117" t="s">
        <v>8429</v>
      </c>
      <c r="C88" s="118">
        <v>298</v>
      </c>
      <c r="D88" s="118">
        <v>298</v>
      </c>
      <c r="E88" s="118">
        <v>411</v>
      </c>
      <c r="F88" s="118">
        <v>412</v>
      </c>
      <c r="G88" s="118">
        <v>411</v>
      </c>
      <c r="H88" s="118">
        <v>412</v>
      </c>
      <c r="I88" s="118">
        <v>412</v>
      </c>
      <c r="J88" s="118">
        <v>357</v>
      </c>
      <c r="K88" s="118">
        <v>412</v>
      </c>
      <c r="L88" s="118">
        <v>458</v>
      </c>
      <c r="M88" s="120">
        <v>331</v>
      </c>
      <c r="N88" s="118">
        <v>457</v>
      </c>
      <c r="O88" s="118">
        <v>469</v>
      </c>
    </row>
    <row r="89" spans="2:15" ht="15" hidden="1" outlineLevel="1">
      <c r="B89" s="117" t="s">
        <v>8430</v>
      </c>
      <c r="C89" s="118">
        <v>270</v>
      </c>
      <c r="D89" s="118">
        <v>270</v>
      </c>
      <c r="E89" s="118">
        <v>313</v>
      </c>
      <c r="F89" s="118">
        <v>214</v>
      </c>
      <c r="G89" s="118">
        <v>313</v>
      </c>
      <c r="H89" s="118">
        <v>365</v>
      </c>
      <c r="I89" s="118">
        <v>365</v>
      </c>
      <c r="J89" s="118">
        <v>316</v>
      </c>
      <c r="K89" s="118">
        <v>214</v>
      </c>
      <c r="L89" s="118">
        <v>238</v>
      </c>
      <c r="M89" s="120">
        <v>300</v>
      </c>
      <c r="N89" s="118">
        <v>348</v>
      </c>
      <c r="O89" s="118">
        <v>415</v>
      </c>
    </row>
    <row r="90" spans="2:15" ht="15" hidden="1" outlineLevel="1">
      <c r="B90" s="117" t="s">
        <v>8431</v>
      </c>
      <c r="C90" s="118">
        <v>292</v>
      </c>
      <c r="D90" s="118">
        <v>292</v>
      </c>
      <c r="E90" s="118">
        <v>370</v>
      </c>
      <c r="F90" s="118">
        <v>347</v>
      </c>
      <c r="G90" s="118">
        <v>370</v>
      </c>
      <c r="H90" s="118">
        <v>562</v>
      </c>
      <c r="I90" s="118">
        <v>562</v>
      </c>
      <c r="J90" s="118">
        <v>486</v>
      </c>
      <c r="K90" s="118">
        <v>347</v>
      </c>
      <c r="L90" s="118">
        <v>386</v>
      </c>
      <c r="M90" s="120">
        <v>324</v>
      </c>
      <c r="N90" s="118">
        <v>411</v>
      </c>
      <c r="O90" s="118">
        <v>639</v>
      </c>
    </row>
    <row r="91" spans="2:15" ht="15" hidden="1" outlineLevel="1">
      <c r="B91" s="117" t="s">
        <v>8432</v>
      </c>
      <c r="C91" s="118">
        <v>324</v>
      </c>
      <c r="D91" s="118">
        <v>324</v>
      </c>
      <c r="E91" s="118">
        <v>254</v>
      </c>
      <c r="F91" s="118">
        <v>345</v>
      </c>
      <c r="G91" s="118">
        <v>254</v>
      </c>
      <c r="H91" s="118">
        <v>388</v>
      </c>
      <c r="I91" s="118">
        <v>388</v>
      </c>
      <c r="J91" s="118">
        <v>336</v>
      </c>
      <c r="K91" s="118">
        <v>345</v>
      </c>
      <c r="L91" s="118">
        <v>384</v>
      </c>
      <c r="M91" s="120">
        <v>360</v>
      </c>
      <c r="N91" s="118">
        <v>283</v>
      </c>
      <c r="O91" s="118">
        <v>441</v>
      </c>
    </row>
    <row r="92" spans="2:15" ht="15" hidden="1" outlineLevel="1">
      <c r="B92" s="117" t="s">
        <v>8433</v>
      </c>
      <c r="C92" s="118">
        <v>290</v>
      </c>
      <c r="D92" s="118">
        <v>290</v>
      </c>
      <c r="E92" s="118">
        <v>311</v>
      </c>
      <c r="F92" s="118">
        <v>324</v>
      </c>
      <c r="G92" s="118">
        <v>311</v>
      </c>
      <c r="H92" s="118">
        <v>384</v>
      </c>
      <c r="I92" s="118">
        <v>384</v>
      </c>
      <c r="J92" s="118">
        <v>332</v>
      </c>
      <c r="K92" s="118">
        <v>324</v>
      </c>
      <c r="L92" s="118">
        <v>360</v>
      </c>
      <c r="M92" s="120">
        <v>323</v>
      </c>
      <c r="N92" s="118">
        <v>346</v>
      </c>
      <c r="O92" s="118">
        <v>436</v>
      </c>
    </row>
    <row r="93" spans="2:15" ht="15" hidden="1" outlineLevel="1">
      <c r="B93" s="117" t="s">
        <v>8434</v>
      </c>
      <c r="C93" s="118">
        <v>293</v>
      </c>
      <c r="D93" s="118">
        <v>293</v>
      </c>
      <c r="E93" s="118">
        <v>318</v>
      </c>
      <c r="F93" s="118">
        <v>340</v>
      </c>
      <c r="G93" s="118">
        <v>318</v>
      </c>
      <c r="H93" s="118">
        <v>463</v>
      </c>
      <c r="I93" s="118">
        <v>463</v>
      </c>
      <c r="J93" s="118">
        <v>401</v>
      </c>
      <c r="K93" s="118">
        <v>340</v>
      </c>
      <c r="L93" s="118">
        <v>377</v>
      </c>
      <c r="M93" s="120">
        <v>325</v>
      </c>
      <c r="N93" s="118">
        <v>354</v>
      </c>
      <c r="O93" s="118">
        <v>527</v>
      </c>
    </row>
    <row r="94" spans="2:15" ht="15" hidden="1" outlineLevel="1">
      <c r="B94" s="117" t="s">
        <v>8398</v>
      </c>
      <c r="C94" s="118">
        <v>370</v>
      </c>
      <c r="D94" s="118">
        <v>370</v>
      </c>
      <c r="E94" s="118">
        <v>305</v>
      </c>
      <c r="F94" s="118">
        <v>418</v>
      </c>
      <c r="G94" s="118">
        <v>305</v>
      </c>
      <c r="H94" s="118">
        <v>424</v>
      </c>
      <c r="I94" s="118">
        <v>424</v>
      </c>
      <c r="J94" s="118">
        <v>367</v>
      </c>
      <c r="K94" s="118">
        <v>418</v>
      </c>
      <c r="L94" s="118">
        <v>464</v>
      </c>
      <c r="M94" s="120">
        <v>411</v>
      </c>
      <c r="N94" s="118">
        <v>338</v>
      </c>
      <c r="O94" s="118">
        <v>481</v>
      </c>
    </row>
    <row r="95" spans="2:15" ht="15" hidden="1" outlineLevel="1">
      <c r="B95" s="117" t="s">
        <v>8396</v>
      </c>
      <c r="C95" s="118">
        <v>484</v>
      </c>
      <c r="D95" s="118">
        <v>484</v>
      </c>
      <c r="E95" s="118">
        <v>356</v>
      </c>
      <c r="F95" s="118">
        <v>458</v>
      </c>
      <c r="G95" s="118">
        <v>356</v>
      </c>
      <c r="H95" s="118">
        <v>408</v>
      </c>
      <c r="I95" s="118">
        <v>408</v>
      </c>
      <c r="J95" s="118">
        <v>353</v>
      </c>
      <c r="K95" s="118">
        <v>458</v>
      </c>
      <c r="L95" s="118">
        <v>508</v>
      </c>
      <c r="M95" s="120">
        <v>538</v>
      </c>
      <c r="N95" s="118">
        <v>395</v>
      </c>
      <c r="O95" s="118">
        <v>464</v>
      </c>
    </row>
    <row r="96" spans="2:15" ht="15" hidden="1" outlineLevel="1">
      <c r="B96" s="117" t="s">
        <v>8435</v>
      </c>
      <c r="C96" s="118">
        <v>277</v>
      </c>
      <c r="D96" s="118">
        <v>277</v>
      </c>
      <c r="E96" s="118">
        <v>343</v>
      </c>
      <c r="F96" s="118">
        <v>251</v>
      </c>
      <c r="G96" s="118">
        <v>343</v>
      </c>
      <c r="H96" s="118">
        <v>372</v>
      </c>
      <c r="I96" s="118">
        <v>372</v>
      </c>
      <c r="J96" s="118">
        <v>322</v>
      </c>
      <c r="K96" s="118">
        <v>251</v>
      </c>
      <c r="L96" s="118">
        <v>279</v>
      </c>
      <c r="M96" s="120">
        <v>308</v>
      </c>
      <c r="N96" s="118">
        <v>381</v>
      </c>
      <c r="O96" s="118">
        <v>423</v>
      </c>
    </row>
    <row r="97" spans="1:15" ht="15" collapsed="1">
      <c r="A97" s="117" t="s">
        <v>8164</v>
      </c>
      <c r="B97" s="117" t="s">
        <v>8399</v>
      </c>
      <c r="C97" s="118">
        <v>167</v>
      </c>
      <c r="D97" s="118">
        <v>167</v>
      </c>
      <c r="E97" s="118">
        <v>200</v>
      </c>
      <c r="F97" s="118">
        <v>223</v>
      </c>
      <c r="G97" s="118">
        <v>200</v>
      </c>
      <c r="H97" s="118">
        <v>209</v>
      </c>
      <c r="I97" s="118">
        <v>209</v>
      </c>
      <c r="J97" s="118">
        <v>167</v>
      </c>
      <c r="K97" s="118">
        <v>223</v>
      </c>
      <c r="L97" s="118">
        <v>235</v>
      </c>
      <c r="M97" s="118">
        <v>176</v>
      </c>
      <c r="N97" s="118">
        <v>210</v>
      </c>
      <c r="O97" s="118">
        <v>216</v>
      </c>
    </row>
    <row r="98" spans="1:15" ht="15" hidden="1" outlineLevel="1">
      <c r="B98" s="117" t="s">
        <v>8400</v>
      </c>
      <c r="C98" s="118">
        <v>135</v>
      </c>
      <c r="D98" s="118">
        <v>135</v>
      </c>
      <c r="E98" s="118">
        <v>171</v>
      </c>
      <c r="F98" s="118">
        <v>179</v>
      </c>
      <c r="G98" s="118">
        <v>171</v>
      </c>
      <c r="H98" s="118">
        <v>190</v>
      </c>
      <c r="I98" s="118">
        <v>190</v>
      </c>
      <c r="J98" s="118">
        <v>152</v>
      </c>
      <c r="K98" s="118">
        <v>179</v>
      </c>
      <c r="L98" s="118">
        <v>189</v>
      </c>
      <c r="M98" s="118">
        <v>142</v>
      </c>
      <c r="N98" s="118">
        <v>180</v>
      </c>
      <c r="O98" s="118">
        <v>196</v>
      </c>
    </row>
    <row r="99" spans="1:15" ht="15" hidden="1" outlineLevel="1">
      <c r="B99" s="117" t="s">
        <v>8401</v>
      </c>
      <c r="C99" s="118">
        <v>143</v>
      </c>
      <c r="D99" s="118">
        <v>143</v>
      </c>
      <c r="E99" s="118">
        <v>196</v>
      </c>
      <c r="F99" s="118">
        <v>175</v>
      </c>
      <c r="G99" s="118">
        <v>196</v>
      </c>
      <c r="H99" s="118">
        <v>176</v>
      </c>
      <c r="I99" s="118">
        <v>176</v>
      </c>
      <c r="J99" s="118">
        <v>141</v>
      </c>
      <c r="K99" s="118">
        <v>175</v>
      </c>
      <c r="L99" s="118">
        <v>184</v>
      </c>
      <c r="M99" s="118">
        <v>151</v>
      </c>
      <c r="N99" s="118">
        <v>206</v>
      </c>
      <c r="O99" s="118">
        <v>182</v>
      </c>
    </row>
    <row r="100" spans="1:15" ht="15" hidden="1" outlineLevel="1">
      <c r="B100" s="117" t="s">
        <v>8402</v>
      </c>
      <c r="C100" s="118">
        <v>135</v>
      </c>
      <c r="D100" s="118">
        <v>135</v>
      </c>
      <c r="E100" s="118">
        <v>171</v>
      </c>
      <c r="F100" s="118">
        <v>179</v>
      </c>
      <c r="G100" s="118">
        <v>171</v>
      </c>
      <c r="H100" s="118">
        <v>190</v>
      </c>
      <c r="I100" s="118">
        <v>190</v>
      </c>
      <c r="J100" s="118">
        <v>152</v>
      </c>
      <c r="K100" s="118">
        <v>179</v>
      </c>
      <c r="L100" s="118">
        <v>189</v>
      </c>
      <c r="M100" s="118">
        <v>142</v>
      </c>
      <c r="N100" s="118">
        <v>180</v>
      </c>
      <c r="O100" s="118">
        <v>196</v>
      </c>
    </row>
    <row r="101" spans="1:15" ht="15" hidden="1" outlineLevel="1">
      <c r="B101" s="117" t="s">
        <v>8403</v>
      </c>
      <c r="C101" s="118">
        <v>167</v>
      </c>
      <c r="D101" s="118">
        <v>167</v>
      </c>
      <c r="E101" s="118">
        <v>200</v>
      </c>
      <c r="F101" s="118">
        <v>223</v>
      </c>
      <c r="G101" s="118">
        <v>200</v>
      </c>
      <c r="H101" s="118">
        <v>209</v>
      </c>
      <c r="I101" s="118">
        <v>209</v>
      </c>
      <c r="J101" s="118">
        <v>167</v>
      </c>
      <c r="K101" s="118">
        <v>223</v>
      </c>
      <c r="L101" s="118">
        <v>235</v>
      </c>
      <c r="M101" s="118">
        <v>176</v>
      </c>
      <c r="N101" s="118">
        <v>210</v>
      </c>
      <c r="O101" s="118">
        <v>216</v>
      </c>
    </row>
    <row r="102" spans="1:15" ht="15" hidden="1" outlineLevel="1">
      <c r="B102" s="117" t="s">
        <v>8404</v>
      </c>
      <c r="C102" s="118">
        <v>149</v>
      </c>
      <c r="D102" s="118">
        <v>149</v>
      </c>
      <c r="E102" s="118">
        <v>204</v>
      </c>
      <c r="F102" s="118">
        <v>199</v>
      </c>
      <c r="G102" s="118">
        <v>204</v>
      </c>
      <c r="H102" s="118">
        <v>165</v>
      </c>
      <c r="I102" s="118">
        <v>165</v>
      </c>
      <c r="J102" s="118">
        <v>132</v>
      </c>
      <c r="K102" s="118">
        <v>199</v>
      </c>
      <c r="L102" s="118">
        <v>210</v>
      </c>
      <c r="M102" s="118">
        <v>157</v>
      </c>
      <c r="N102" s="118">
        <v>214</v>
      </c>
      <c r="O102" s="118">
        <v>170</v>
      </c>
    </row>
    <row r="103" spans="1:15" ht="15" hidden="1" outlineLevel="1">
      <c r="B103" s="117" t="s">
        <v>8405</v>
      </c>
      <c r="C103" s="118">
        <v>149</v>
      </c>
      <c r="D103" s="118">
        <v>149</v>
      </c>
      <c r="E103" s="118">
        <v>204</v>
      </c>
      <c r="F103" s="118">
        <v>199</v>
      </c>
      <c r="G103" s="118">
        <v>204</v>
      </c>
      <c r="H103" s="118">
        <v>165</v>
      </c>
      <c r="I103" s="118">
        <v>165</v>
      </c>
      <c r="J103" s="118">
        <v>132</v>
      </c>
      <c r="K103" s="118">
        <v>199</v>
      </c>
      <c r="L103" s="118">
        <v>210</v>
      </c>
      <c r="M103" s="118">
        <v>157</v>
      </c>
      <c r="N103" s="118">
        <v>214</v>
      </c>
      <c r="O103" s="118">
        <v>170</v>
      </c>
    </row>
    <row r="104" spans="1:15" ht="15" hidden="1" outlineLevel="1">
      <c r="B104" s="117" t="s">
        <v>8406</v>
      </c>
      <c r="C104" s="118">
        <v>149</v>
      </c>
      <c r="D104" s="118">
        <v>149</v>
      </c>
      <c r="E104" s="118">
        <v>204</v>
      </c>
      <c r="F104" s="118">
        <v>199</v>
      </c>
      <c r="G104" s="118">
        <v>204</v>
      </c>
      <c r="H104" s="118">
        <v>165</v>
      </c>
      <c r="I104" s="118">
        <v>165</v>
      </c>
      <c r="J104" s="118">
        <v>132</v>
      </c>
      <c r="K104" s="118">
        <v>199</v>
      </c>
      <c r="L104" s="118">
        <v>210</v>
      </c>
      <c r="M104" s="118">
        <v>157</v>
      </c>
      <c r="N104" s="118">
        <v>214</v>
      </c>
      <c r="O104" s="118">
        <v>170</v>
      </c>
    </row>
    <row r="105" spans="1:15" ht="15" hidden="1" outlineLevel="1">
      <c r="B105" s="117" t="s">
        <v>8407</v>
      </c>
      <c r="C105" s="118">
        <v>155</v>
      </c>
      <c r="D105" s="118">
        <v>155</v>
      </c>
      <c r="E105" s="118">
        <v>212</v>
      </c>
      <c r="F105" s="118">
        <v>207</v>
      </c>
      <c r="G105" s="118">
        <v>212</v>
      </c>
      <c r="H105" s="118">
        <v>177</v>
      </c>
      <c r="I105" s="118">
        <v>177</v>
      </c>
      <c r="J105" s="118">
        <v>142</v>
      </c>
      <c r="K105" s="118">
        <v>207</v>
      </c>
      <c r="L105" s="118">
        <v>217</v>
      </c>
      <c r="M105" s="118">
        <v>163</v>
      </c>
      <c r="N105" s="118">
        <v>223</v>
      </c>
      <c r="O105" s="118">
        <v>183</v>
      </c>
    </row>
    <row r="106" spans="1:15" ht="15" hidden="1" outlineLevel="1">
      <c r="B106" s="117" t="s">
        <v>8408</v>
      </c>
      <c r="C106" s="118">
        <v>163</v>
      </c>
      <c r="D106" s="118">
        <v>163</v>
      </c>
      <c r="E106" s="118">
        <v>216</v>
      </c>
      <c r="F106" s="118">
        <v>205</v>
      </c>
      <c r="G106" s="118">
        <v>216</v>
      </c>
      <c r="H106" s="118">
        <v>226</v>
      </c>
      <c r="I106" s="118">
        <v>226</v>
      </c>
      <c r="J106" s="118">
        <v>181</v>
      </c>
      <c r="K106" s="118">
        <v>205</v>
      </c>
      <c r="L106" s="118">
        <v>216</v>
      </c>
      <c r="M106" s="118">
        <v>172</v>
      </c>
      <c r="N106" s="118">
        <v>227</v>
      </c>
      <c r="O106" s="118">
        <v>234</v>
      </c>
    </row>
    <row r="107" spans="1:15" ht="15" hidden="1" outlineLevel="1">
      <c r="B107" s="117" t="s">
        <v>8409</v>
      </c>
      <c r="C107" s="118">
        <v>149</v>
      </c>
      <c r="D107" s="118">
        <v>149</v>
      </c>
      <c r="E107" s="118">
        <v>204</v>
      </c>
      <c r="F107" s="118">
        <v>199</v>
      </c>
      <c r="G107" s="118">
        <v>204</v>
      </c>
      <c r="H107" s="118">
        <v>165</v>
      </c>
      <c r="I107" s="118">
        <v>165</v>
      </c>
      <c r="J107" s="118">
        <v>132</v>
      </c>
      <c r="K107" s="118">
        <v>199</v>
      </c>
      <c r="L107" s="118">
        <v>210</v>
      </c>
      <c r="M107" s="118">
        <v>157</v>
      </c>
      <c r="N107" s="118">
        <v>214</v>
      </c>
      <c r="O107" s="118">
        <v>170</v>
      </c>
    </row>
    <row r="108" spans="1:15" ht="15" hidden="1" outlineLevel="1">
      <c r="B108" s="117" t="s">
        <v>8410</v>
      </c>
      <c r="C108" s="118">
        <v>143</v>
      </c>
      <c r="D108" s="118">
        <v>143</v>
      </c>
      <c r="E108" s="118">
        <v>196</v>
      </c>
      <c r="F108" s="118">
        <v>175</v>
      </c>
      <c r="G108" s="118">
        <v>196</v>
      </c>
      <c r="H108" s="118">
        <v>176</v>
      </c>
      <c r="I108" s="118">
        <v>176</v>
      </c>
      <c r="J108" s="118">
        <v>141</v>
      </c>
      <c r="K108" s="118">
        <v>175</v>
      </c>
      <c r="L108" s="118">
        <v>184</v>
      </c>
      <c r="M108" s="118">
        <v>151</v>
      </c>
      <c r="N108" s="118">
        <v>206</v>
      </c>
      <c r="O108" s="118">
        <v>182</v>
      </c>
    </row>
    <row r="109" spans="1:15" ht="15" hidden="1" outlineLevel="1">
      <c r="B109" s="117" t="s">
        <v>8411</v>
      </c>
      <c r="C109" s="118">
        <v>155</v>
      </c>
      <c r="D109" s="118">
        <v>155</v>
      </c>
      <c r="E109" s="118">
        <v>212</v>
      </c>
      <c r="F109" s="118">
        <v>207</v>
      </c>
      <c r="G109" s="118">
        <v>212</v>
      </c>
      <c r="H109" s="118">
        <v>177</v>
      </c>
      <c r="I109" s="118">
        <v>177</v>
      </c>
      <c r="J109" s="118">
        <v>142</v>
      </c>
      <c r="K109" s="118">
        <v>207</v>
      </c>
      <c r="L109" s="118">
        <v>217</v>
      </c>
      <c r="M109" s="118">
        <v>163</v>
      </c>
      <c r="N109" s="118">
        <v>223</v>
      </c>
      <c r="O109" s="118">
        <v>183</v>
      </c>
    </row>
    <row r="110" spans="1:15" ht="15" hidden="1" outlineLevel="1">
      <c r="B110" s="117" t="s">
        <v>8412</v>
      </c>
      <c r="C110" s="118">
        <v>149</v>
      </c>
      <c r="D110" s="118">
        <v>149</v>
      </c>
      <c r="E110" s="118">
        <v>204</v>
      </c>
      <c r="F110" s="118">
        <v>199</v>
      </c>
      <c r="G110" s="118">
        <v>204</v>
      </c>
      <c r="H110" s="118">
        <v>165</v>
      </c>
      <c r="I110" s="118">
        <v>165</v>
      </c>
      <c r="J110" s="118">
        <v>132</v>
      </c>
      <c r="K110" s="118">
        <v>199</v>
      </c>
      <c r="L110" s="118">
        <v>210</v>
      </c>
      <c r="M110" s="118">
        <v>157</v>
      </c>
      <c r="N110" s="118">
        <v>214</v>
      </c>
      <c r="O110" s="118">
        <v>170</v>
      </c>
    </row>
    <row r="111" spans="1:15" ht="15" hidden="1" outlineLevel="1">
      <c r="B111" s="117" t="s">
        <v>8389</v>
      </c>
      <c r="C111" s="118">
        <v>167</v>
      </c>
      <c r="D111" s="118">
        <v>167</v>
      </c>
      <c r="E111" s="118">
        <v>200</v>
      </c>
      <c r="F111" s="118">
        <v>223</v>
      </c>
      <c r="G111" s="118">
        <v>200</v>
      </c>
      <c r="H111" s="118">
        <v>209</v>
      </c>
      <c r="I111" s="118">
        <v>209</v>
      </c>
      <c r="J111" s="118">
        <v>167</v>
      </c>
      <c r="K111" s="118">
        <v>223</v>
      </c>
      <c r="L111" s="118">
        <v>235</v>
      </c>
      <c r="M111" s="118">
        <v>176</v>
      </c>
      <c r="N111" s="118">
        <v>210</v>
      </c>
      <c r="O111" s="118">
        <v>216</v>
      </c>
    </row>
    <row r="112" spans="1:15" ht="15" hidden="1" outlineLevel="1">
      <c r="B112" s="117" t="s">
        <v>8413</v>
      </c>
      <c r="C112" s="118">
        <v>140</v>
      </c>
      <c r="D112" s="118">
        <v>140</v>
      </c>
      <c r="E112" s="118">
        <v>199</v>
      </c>
      <c r="F112" s="118">
        <v>202</v>
      </c>
      <c r="G112" s="118">
        <v>199</v>
      </c>
      <c r="H112" s="118">
        <v>183</v>
      </c>
      <c r="I112" s="118">
        <v>183</v>
      </c>
      <c r="J112" s="118">
        <v>147</v>
      </c>
      <c r="K112" s="118">
        <v>202</v>
      </c>
      <c r="L112" s="118">
        <v>212</v>
      </c>
      <c r="M112" s="118">
        <v>147</v>
      </c>
      <c r="N112" s="118">
        <v>209</v>
      </c>
      <c r="O112" s="118">
        <v>189</v>
      </c>
    </row>
    <row r="113" spans="2:15" ht="15" hidden="1" outlineLevel="1">
      <c r="B113" s="117" t="s">
        <v>8414</v>
      </c>
      <c r="C113" s="118">
        <v>155</v>
      </c>
      <c r="D113" s="118">
        <v>155</v>
      </c>
      <c r="E113" s="118">
        <v>212</v>
      </c>
      <c r="F113" s="118">
        <v>207</v>
      </c>
      <c r="G113" s="118">
        <v>212</v>
      </c>
      <c r="H113" s="118">
        <v>177</v>
      </c>
      <c r="I113" s="118">
        <v>177</v>
      </c>
      <c r="J113" s="118">
        <v>142</v>
      </c>
      <c r="K113" s="118">
        <v>207</v>
      </c>
      <c r="L113" s="118">
        <v>217</v>
      </c>
      <c r="M113" s="118">
        <v>163</v>
      </c>
      <c r="N113" s="118">
        <v>223</v>
      </c>
      <c r="O113" s="118">
        <v>183</v>
      </c>
    </row>
    <row r="114" spans="2:15" ht="15" hidden="1" outlineLevel="1">
      <c r="B114" s="117" t="s">
        <v>8390</v>
      </c>
      <c r="C114" s="118">
        <v>207</v>
      </c>
      <c r="D114" s="118">
        <v>207</v>
      </c>
      <c r="E114" s="118">
        <v>283</v>
      </c>
      <c r="F114" s="118">
        <v>220</v>
      </c>
      <c r="G114" s="118">
        <v>283</v>
      </c>
      <c r="H114" s="118">
        <v>236</v>
      </c>
      <c r="I114" s="118">
        <v>236</v>
      </c>
      <c r="J114" s="118">
        <v>188</v>
      </c>
      <c r="K114" s="118">
        <v>220</v>
      </c>
      <c r="L114" s="118">
        <v>231</v>
      </c>
      <c r="M114" s="118">
        <v>217</v>
      </c>
      <c r="N114" s="118">
        <v>298</v>
      </c>
      <c r="O114" s="118">
        <v>243</v>
      </c>
    </row>
    <row r="115" spans="2:15" ht="15" hidden="1" outlineLevel="1">
      <c r="B115" s="117" t="s">
        <v>8415</v>
      </c>
      <c r="C115" s="118">
        <v>155</v>
      </c>
      <c r="D115" s="118">
        <v>155</v>
      </c>
      <c r="E115" s="118">
        <v>232</v>
      </c>
      <c r="F115" s="118">
        <v>223</v>
      </c>
      <c r="G115" s="118">
        <v>232</v>
      </c>
      <c r="H115" s="118">
        <v>256</v>
      </c>
      <c r="I115" s="118">
        <v>256</v>
      </c>
      <c r="J115" s="118">
        <v>204</v>
      </c>
      <c r="K115" s="118">
        <v>223</v>
      </c>
      <c r="L115" s="118">
        <v>235</v>
      </c>
      <c r="M115" s="118">
        <v>164</v>
      </c>
      <c r="N115" s="118">
        <v>244</v>
      </c>
      <c r="O115" s="118">
        <v>264</v>
      </c>
    </row>
    <row r="116" spans="2:15" ht="15" hidden="1" outlineLevel="1">
      <c r="B116" s="117" t="s">
        <v>8416</v>
      </c>
      <c r="C116" s="118">
        <v>155</v>
      </c>
      <c r="D116" s="118">
        <v>155</v>
      </c>
      <c r="E116" s="118">
        <v>232</v>
      </c>
      <c r="F116" s="118">
        <v>223</v>
      </c>
      <c r="G116" s="118">
        <v>232</v>
      </c>
      <c r="H116" s="118">
        <v>256</v>
      </c>
      <c r="I116" s="118">
        <v>256</v>
      </c>
      <c r="J116" s="118">
        <v>204</v>
      </c>
      <c r="K116" s="118">
        <v>223</v>
      </c>
      <c r="L116" s="118">
        <v>235</v>
      </c>
      <c r="M116" s="118">
        <v>164</v>
      </c>
      <c r="N116" s="118">
        <v>244</v>
      </c>
      <c r="O116" s="118">
        <v>264</v>
      </c>
    </row>
    <row r="117" spans="2:15" ht="15" hidden="1" outlineLevel="1">
      <c r="B117" s="117" t="s">
        <v>8391</v>
      </c>
      <c r="C117" s="118">
        <v>167</v>
      </c>
      <c r="D117" s="118">
        <v>167</v>
      </c>
      <c r="E117" s="118">
        <v>200</v>
      </c>
      <c r="F117" s="118">
        <v>223</v>
      </c>
      <c r="G117" s="118">
        <v>200</v>
      </c>
      <c r="H117" s="118">
        <v>209</v>
      </c>
      <c r="I117" s="118">
        <v>209</v>
      </c>
      <c r="J117" s="118">
        <v>167</v>
      </c>
      <c r="K117" s="118">
        <v>223</v>
      </c>
      <c r="L117" s="118">
        <v>235</v>
      </c>
      <c r="M117" s="118">
        <v>176</v>
      </c>
      <c r="N117" s="118">
        <v>210</v>
      </c>
      <c r="O117" s="118">
        <v>216</v>
      </c>
    </row>
    <row r="118" spans="2:15" ht="15" hidden="1" outlineLevel="1">
      <c r="B118" s="117" t="s">
        <v>8417</v>
      </c>
      <c r="C118" s="118">
        <v>140</v>
      </c>
      <c r="D118" s="118">
        <v>140</v>
      </c>
      <c r="E118" s="118">
        <v>199</v>
      </c>
      <c r="F118" s="118">
        <v>202</v>
      </c>
      <c r="G118" s="118">
        <v>199</v>
      </c>
      <c r="H118" s="118">
        <v>183</v>
      </c>
      <c r="I118" s="118">
        <v>183</v>
      </c>
      <c r="J118" s="118">
        <v>147</v>
      </c>
      <c r="K118" s="118">
        <v>202</v>
      </c>
      <c r="L118" s="118">
        <v>212</v>
      </c>
      <c r="M118" s="118">
        <v>147</v>
      </c>
      <c r="N118" s="118">
        <v>209</v>
      </c>
      <c r="O118" s="118">
        <v>189</v>
      </c>
    </row>
    <row r="119" spans="2:15" ht="15" hidden="1" outlineLevel="1">
      <c r="B119" s="117" t="s">
        <v>8418</v>
      </c>
      <c r="C119" s="118">
        <v>140</v>
      </c>
      <c r="D119" s="118">
        <v>140</v>
      </c>
      <c r="E119" s="118">
        <v>199</v>
      </c>
      <c r="F119" s="118">
        <v>202</v>
      </c>
      <c r="G119" s="118">
        <v>199</v>
      </c>
      <c r="H119" s="118">
        <v>183</v>
      </c>
      <c r="I119" s="118">
        <v>183</v>
      </c>
      <c r="J119" s="118">
        <v>147</v>
      </c>
      <c r="K119" s="118">
        <v>202</v>
      </c>
      <c r="L119" s="118">
        <v>212</v>
      </c>
      <c r="M119" s="118">
        <v>147</v>
      </c>
      <c r="N119" s="118">
        <v>209</v>
      </c>
      <c r="O119" s="118">
        <v>189</v>
      </c>
    </row>
    <row r="120" spans="2:15" ht="15" hidden="1" outlineLevel="1">
      <c r="B120" s="117" t="s">
        <v>8419</v>
      </c>
      <c r="C120" s="118">
        <v>155</v>
      </c>
      <c r="D120" s="118">
        <v>155</v>
      </c>
      <c r="E120" s="118">
        <v>232</v>
      </c>
      <c r="F120" s="118">
        <v>223</v>
      </c>
      <c r="G120" s="118">
        <v>232</v>
      </c>
      <c r="H120" s="118">
        <v>256</v>
      </c>
      <c r="I120" s="118">
        <v>256</v>
      </c>
      <c r="J120" s="118">
        <v>204</v>
      </c>
      <c r="K120" s="118">
        <v>223</v>
      </c>
      <c r="L120" s="118">
        <v>235</v>
      </c>
      <c r="M120" s="118">
        <v>164</v>
      </c>
      <c r="N120" s="118">
        <v>244</v>
      </c>
      <c r="O120" s="118">
        <v>264</v>
      </c>
    </row>
    <row r="121" spans="2:15" ht="15" hidden="1" outlineLevel="1">
      <c r="B121" s="117" t="s">
        <v>8420</v>
      </c>
      <c r="C121" s="118">
        <v>151</v>
      </c>
      <c r="D121" s="118">
        <v>151</v>
      </c>
      <c r="E121" s="118">
        <v>188</v>
      </c>
      <c r="F121" s="118">
        <v>203</v>
      </c>
      <c r="G121" s="118">
        <v>188</v>
      </c>
      <c r="H121" s="118">
        <v>191</v>
      </c>
      <c r="I121" s="118">
        <v>191</v>
      </c>
      <c r="J121" s="118">
        <v>153</v>
      </c>
      <c r="K121" s="118">
        <v>203</v>
      </c>
      <c r="L121" s="118">
        <v>214</v>
      </c>
      <c r="M121" s="118">
        <v>159</v>
      </c>
      <c r="N121" s="118">
        <v>198</v>
      </c>
      <c r="O121" s="118">
        <v>197</v>
      </c>
    </row>
    <row r="122" spans="2:15" ht="15" hidden="1" outlineLevel="1">
      <c r="B122" s="117" t="s">
        <v>8392</v>
      </c>
      <c r="C122" s="118">
        <v>135</v>
      </c>
      <c r="D122" s="118">
        <v>135</v>
      </c>
      <c r="E122" s="118">
        <v>171</v>
      </c>
      <c r="F122" s="118">
        <v>179</v>
      </c>
      <c r="G122" s="118">
        <v>171</v>
      </c>
      <c r="H122" s="118">
        <v>190</v>
      </c>
      <c r="I122" s="118">
        <v>190</v>
      </c>
      <c r="J122" s="118">
        <v>152</v>
      </c>
      <c r="K122" s="118">
        <v>179</v>
      </c>
      <c r="L122" s="118">
        <v>189</v>
      </c>
      <c r="M122" s="118">
        <v>142</v>
      </c>
      <c r="N122" s="118">
        <v>180</v>
      </c>
      <c r="O122" s="118">
        <v>196</v>
      </c>
    </row>
    <row r="123" spans="2:15" ht="15" hidden="1" outlineLevel="1">
      <c r="B123" s="117" t="s">
        <v>8421</v>
      </c>
      <c r="C123" s="118">
        <v>155</v>
      </c>
      <c r="D123" s="118">
        <v>155</v>
      </c>
      <c r="E123" s="118">
        <v>212</v>
      </c>
      <c r="F123" s="118">
        <v>207</v>
      </c>
      <c r="G123" s="118">
        <v>212</v>
      </c>
      <c r="H123" s="118">
        <v>177</v>
      </c>
      <c r="I123" s="118">
        <v>177</v>
      </c>
      <c r="J123" s="118">
        <v>142</v>
      </c>
      <c r="K123" s="118">
        <v>207</v>
      </c>
      <c r="L123" s="118">
        <v>217</v>
      </c>
      <c r="M123" s="118">
        <v>163</v>
      </c>
      <c r="N123" s="118">
        <v>223</v>
      </c>
      <c r="O123" s="118">
        <v>183</v>
      </c>
    </row>
    <row r="124" spans="2:15" ht="15" hidden="1" outlineLevel="1">
      <c r="B124" s="117" t="s">
        <v>8422</v>
      </c>
      <c r="C124" s="118">
        <v>140</v>
      </c>
      <c r="D124" s="118">
        <v>140</v>
      </c>
      <c r="E124" s="118">
        <v>199</v>
      </c>
      <c r="F124" s="118">
        <v>202</v>
      </c>
      <c r="G124" s="118">
        <v>199</v>
      </c>
      <c r="H124" s="118">
        <v>183</v>
      </c>
      <c r="I124" s="118">
        <v>183</v>
      </c>
      <c r="J124" s="118">
        <v>147</v>
      </c>
      <c r="K124" s="118">
        <v>202</v>
      </c>
      <c r="L124" s="118">
        <v>212</v>
      </c>
      <c r="M124" s="118">
        <v>147</v>
      </c>
      <c r="N124" s="118">
        <v>209</v>
      </c>
      <c r="O124" s="118">
        <v>189</v>
      </c>
    </row>
    <row r="125" spans="2:15" ht="15" hidden="1" outlineLevel="1">
      <c r="B125" s="117" t="s">
        <v>8423</v>
      </c>
      <c r="C125" s="118">
        <v>163</v>
      </c>
      <c r="D125" s="118">
        <v>163</v>
      </c>
      <c r="E125" s="118">
        <v>216</v>
      </c>
      <c r="F125" s="118">
        <v>205</v>
      </c>
      <c r="G125" s="118">
        <v>216</v>
      </c>
      <c r="H125" s="118">
        <v>226</v>
      </c>
      <c r="I125" s="118">
        <v>226</v>
      </c>
      <c r="J125" s="118">
        <v>181</v>
      </c>
      <c r="K125" s="118">
        <v>205</v>
      </c>
      <c r="L125" s="118">
        <v>216</v>
      </c>
      <c r="M125" s="118">
        <v>172</v>
      </c>
      <c r="N125" s="118">
        <v>227</v>
      </c>
      <c r="O125" s="118">
        <v>234</v>
      </c>
    </row>
    <row r="126" spans="2:15" ht="15" hidden="1" outlineLevel="1">
      <c r="B126" s="117" t="s">
        <v>8393</v>
      </c>
      <c r="C126" s="118">
        <v>135</v>
      </c>
      <c r="D126" s="118">
        <v>135</v>
      </c>
      <c r="E126" s="118">
        <v>171</v>
      </c>
      <c r="F126" s="118">
        <v>179</v>
      </c>
      <c r="G126" s="118">
        <v>171</v>
      </c>
      <c r="H126" s="118">
        <v>190</v>
      </c>
      <c r="I126" s="118">
        <v>190</v>
      </c>
      <c r="J126" s="118">
        <v>152</v>
      </c>
      <c r="K126" s="118">
        <v>179</v>
      </c>
      <c r="L126" s="118">
        <v>189</v>
      </c>
      <c r="M126" s="118">
        <v>142</v>
      </c>
      <c r="N126" s="118">
        <v>180</v>
      </c>
      <c r="O126" s="118">
        <v>196</v>
      </c>
    </row>
    <row r="127" spans="2:15" ht="15" hidden="1" outlineLevel="1">
      <c r="B127" s="117" t="s">
        <v>8394</v>
      </c>
      <c r="C127" s="118">
        <v>135</v>
      </c>
      <c r="D127" s="118">
        <v>135</v>
      </c>
      <c r="E127" s="118">
        <v>171</v>
      </c>
      <c r="F127" s="118">
        <v>179</v>
      </c>
      <c r="G127" s="118">
        <v>171</v>
      </c>
      <c r="H127" s="118">
        <v>190</v>
      </c>
      <c r="I127" s="118">
        <v>190</v>
      </c>
      <c r="J127" s="118">
        <v>152</v>
      </c>
      <c r="K127" s="118">
        <v>179</v>
      </c>
      <c r="L127" s="118">
        <v>189</v>
      </c>
      <c r="M127" s="118">
        <v>142</v>
      </c>
      <c r="N127" s="118">
        <v>180</v>
      </c>
      <c r="O127" s="118">
        <v>196</v>
      </c>
    </row>
    <row r="128" spans="2:15" ht="15" hidden="1" outlineLevel="1">
      <c r="B128" s="117" t="s">
        <v>8424</v>
      </c>
      <c r="C128" s="118">
        <v>207</v>
      </c>
      <c r="D128" s="118">
        <v>207</v>
      </c>
      <c r="E128" s="118">
        <v>283</v>
      </c>
      <c r="F128" s="118">
        <v>220</v>
      </c>
      <c r="G128" s="118">
        <v>283</v>
      </c>
      <c r="H128" s="118">
        <v>236</v>
      </c>
      <c r="I128" s="118">
        <v>236</v>
      </c>
      <c r="J128" s="118">
        <v>188</v>
      </c>
      <c r="K128" s="118">
        <v>220</v>
      </c>
      <c r="L128" s="118">
        <v>231</v>
      </c>
      <c r="M128" s="118">
        <v>217</v>
      </c>
      <c r="N128" s="118">
        <v>298</v>
      </c>
      <c r="O128" s="118">
        <v>243</v>
      </c>
    </row>
    <row r="129" spans="2:15" ht="15" hidden="1" outlineLevel="1">
      <c r="B129" s="117" t="s">
        <v>8425</v>
      </c>
      <c r="C129" s="118">
        <v>167</v>
      </c>
      <c r="D129" s="118">
        <v>167</v>
      </c>
      <c r="E129" s="118">
        <v>200</v>
      </c>
      <c r="F129" s="118">
        <v>223</v>
      </c>
      <c r="G129" s="118">
        <v>200</v>
      </c>
      <c r="H129" s="118">
        <v>209</v>
      </c>
      <c r="I129" s="118">
        <v>209</v>
      </c>
      <c r="J129" s="118">
        <v>167</v>
      </c>
      <c r="K129" s="118">
        <v>223</v>
      </c>
      <c r="L129" s="118">
        <v>235</v>
      </c>
      <c r="M129" s="118">
        <v>176</v>
      </c>
      <c r="N129" s="118">
        <v>210</v>
      </c>
      <c r="O129" s="118">
        <v>216</v>
      </c>
    </row>
    <row r="130" spans="2:15" ht="15" hidden="1" outlineLevel="1">
      <c r="B130" s="117" t="s">
        <v>8426</v>
      </c>
      <c r="C130" s="118">
        <v>140</v>
      </c>
      <c r="D130" s="118">
        <v>140</v>
      </c>
      <c r="E130" s="118">
        <v>199</v>
      </c>
      <c r="F130" s="118">
        <v>202</v>
      </c>
      <c r="G130" s="118">
        <v>199</v>
      </c>
      <c r="H130" s="118">
        <v>183</v>
      </c>
      <c r="I130" s="118">
        <v>183</v>
      </c>
      <c r="J130" s="118">
        <v>147</v>
      </c>
      <c r="K130" s="118">
        <v>202</v>
      </c>
      <c r="L130" s="118">
        <v>212</v>
      </c>
      <c r="M130" s="118">
        <v>147</v>
      </c>
      <c r="N130" s="118">
        <v>209</v>
      </c>
      <c r="O130" s="118">
        <v>189</v>
      </c>
    </row>
    <row r="131" spans="2:15" ht="15" hidden="1" outlineLevel="1">
      <c r="B131" s="117" t="s">
        <v>8427</v>
      </c>
      <c r="C131" s="118">
        <v>163</v>
      </c>
      <c r="D131" s="118">
        <v>163</v>
      </c>
      <c r="E131" s="118">
        <v>216</v>
      </c>
      <c r="F131" s="118">
        <v>205</v>
      </c>
      <c r="G131" s="118">
        <v>216</v>
      </c>
      <c r="H131" s="118">
        <v>226</v>
      </c>
      <c r="I131" s="118">
        <v>226</v>
      </c>
      <c r="J131" s="118">
        <v>181</v>
      </c>
      <c r="K131" s="118">
        <v>205</v>
      </c>
      <c r="L131" s="118">
        <v>216</v>
      </c>
      <c r="M131" s="118">
        <v>172</v>
      </c>
      <c r="N131" s="118">
        <v>227</v>
      </c>
      <c r="O131" s="118">
        <v>234</v>
      </c>
    </row>
    <row r="132" spans="2:15" ht="15" hidden="1" outlineLevel="1">
      <c r="B132" s="117" t="s">
        <v>8395</v>
      </c>
      <c r="C132" s="118">
        <v>207</v>
      </c>
      <c r="D132" s="118">
        <v>207</v>
      </c>
      <c r="E132" s="118">
        <v>283</v>
      </c>
      <c r="F132" s="118">
        <v>220</v>
      </c>
      <c r="G132" s="118">
        <v>283</v>
      </c>
      <c r="H132" s="118">
        <v>236</v>
      </c>
      <c r="I132" s="118">
        <v>236</v>
      </c>
      <c r="J132" s="118">
        <v>188</v>
      </c>
      <c r="K132" s="118">
        <v>220</v>
      </c>
      <c r="L132" s="118">
        <v>231</v>
      </c>
      <c r="M132" s="118">
        <v>217</v>
      </c>
      <c r="N132" s="118">
        <v>298</v>
      </c>
      <c r="O132" s="118">
        <v>243</v>
      </c>
    </row>
    <row r="133" spans="2:15" ht="15" hidden="1" outlineLevel="1">
      <c r="B133" s="117" t="s">
        <v>8428</v>
      </c>
      <c r="C133" s="118">
        <v>155</v>
      </c>
      <c r="D133" s="118">
        <v>155</v>
      </c>
      <c r="E133" s="118">
        <v>212</v>
      </c>
      <c r="F133" s="118">
        <v>207</v>
      </c>
      <c r="G133" s="118">
        <v>212</v>
      </c>
      <c r="H133" s="118">
        <v>177</v>
      </c>
      <c r="I133" s="118">
        <v>177</v>
      </c>
      <c r="J133" s="118">
        <v>142</v>
      </c>
      <c r="K133" s="118">
        <v>207</v>
      </c>
      <c r="L133" s="118">
        <v>217</v>
      </c>
      <c r="M133" s="118">
        <v>163</v>
      </c>
      <c r="N133" s="118">
        <v>223</v>
      </c>
      <c r="O133" s="118">
        <v>183</v>
      </c>
    </row>
    <row r="134" spans="2:15" ht="15" hidden="1" outlineLevel="1">
      <c r="B134" s="117" t="s">
        <v>8397</v>
      </c>
      <c r="C134" s="118">
        <v>217</v>
      </c>
      <c r="D134" s="118">
        <v>217</v>
      </c>
      <c r="E134" s="118">
        <v>298</v>
      </c>
      <c r="F134" s="118">
        <v>231</v>
      </c>
      <c r="G134" s="118">
        <v>298</v>
      </c>
      <c r="H134" s="118">
        <v>243</v>
      </c>
      <c r="I134" s="118">
        <v>243</v>
      </c>
      <c r="J134" s="118">
        <v>195</v>
      </c>
      <c r="K134" s="118">
        <v>231</v>
      </c>
      <c r="L134" s="118">
        <v>231</v>
      </c>
      <c r="M134" s="118">
        <v>217</v>
      </c>
      <c r="N134" s="118">
        <v>298</v>
      </c>
      <c r="O134" s="118">
        <v>248</v>
      </c>
    </row>
    <row r="135" spans="2:15" ht="15" hidden="1" outlineLevel="1">
      <c r="B135" s="117" t="s">
        <v>8429</v>
      </c>
      <c r="C135" s="118">
        <v>172</v>
      </c>
      <c r="D135" s="118">
        <v>172</v>
      </c>
      <c r="E135" s="118">
        <v>227</v>
      </c>
      <c r="F135" s="118">
        <v>216</v>
      </c>
      <c r="G135" s="118">
        <v>227</v>
      </c>
      <c r="H135" s="118">
        <v>234</v>
      </c>
      <c r="I135" s="118">
        <v>234</v>
      </c>
      <c r="J135" s="118">
        <v>187</v>
      </c>
      <c r="K135" s="118">
        <v>216</v>
      </c>
      <c r="L135" s="118">
        <v>216</v>
      </c>
      <c r="M135" s="118">
        <v>172</v>
      </c>
      <c r="N135" s="118">
        <v>227</v>
      </c>
      <c r="O135" s="118">
        <v>238</v>
      </c>
    </row>
    <row r="136" spans="2:15" ht="15" hidden="1" outlineLevel="1">
      <c r="B136" s="117" t="s">
        <v>8430</v>
      </c>
      <c r="C136" s="118">
        <v>147</v>
      </c>
      <c r="D136" s="118">
        <v>147</v>
      </c>
      <c r="E136" s="118">
        <v>209</v>
      </c>
      <c r="F136" s="118">
        <v>212</v>
      </c>
      <c r="G136" s="118">
        <v>209</v>
      </c>
      <c r="H136" s="118">
        <v>189</v>
      </c>
      <c r="I136" s="118">
        <v>189</v>
      </c>
      <c r="J136" s="118">
        <v>151</v>
      </c>
      <c r="K136" s="118">
        <v>212</v>
      </c>
      <c r="L136" s="118">
        <v>212</v>
      </c>
      <c r="M136" s="118">
        <v>147</v>
      </c>
      <c r="N136" s="118">
        <v>209</v>
      </c>
      <c r="O136" s="118">
        <v>193</v>
      </c>
    </row>
    <row r="137" spans="2:15" ht="15" hidden="1" outlineLevel="1">
      <c r="B137" s="117" t="s">
        <v>8431</v>
      </c>
      <c r="C137" s="118">
        <v>163</v>
      </c>
      <c r="D137" s="118">
        <v>163</v>
      </c>
      <c r="E137" s="118">
        <v>223</v>
      </c>
      <c r="F137" s="118">
        <v>217</v>
      </c>
      <c r="G137" s="118">
        <v>223</v>
      </c>
      <c r="H137" s="118">
        <v>183</v>
      </c>
      <c r="I137" s="118">
        <v>183</v>
      </c>
      <c r="J137" s="118">
        <v>146</v>
      </c>
      <c r="K137" s="118">
        <v>217</v>
      </c>
      <c r="L137" s="118">
        <v>217</v>
      </c>
      <c r="M137" s="118">
        <v>163</v>
      </c>
      <c r="N137" s="118">
        <v>223</v>
      </c>
      <c r="O137" s="118">
        <v>187</v>
      </c>
    </row>
    <row r="138" spans="2:15" ht="15" hidden="1" outlineLevel="1">
      <c r="B138" s="117" t="s">
        <v>8432</v>
      </c>
      <c r="C138" s="118">
        <v>157</v>
      </c>
      <c r="D138" s="118">
        <v>157</v>
      </c>
      <c r="E138" s="118">
        <v>214</v>
      </c>
      <c r="F138" s="118">
        <v>210</v>
      </c>
      <c r="G138" s="118">
        <v>214</v>
      </c>
      <c r="H138" s="118">
        <v>170</v>
      </c>
      <c r="I138" s="118">
        <v>170</v>
      </c>
      <c r="J138" s="118">
        <v>136</v>
      </c>
      <c r="K138" s="118">
        <v>210</v>
      </c>
      <c r="L138" s="118">
        <v>210</v>
      </c>
      <c r="M138" s="118">
        <v>157</v>
      </c>
      <c r="N138" s="118">
        <v>214</v>
      </c>
      <c r="O138" s="118">
        <v>173</v>
      </c>
    </row>
    <row r="139" spans="2:15" ht="15" hidden="1" outlineLevel="1">
      <c r="B139" s="117" t="s">
        <v>8433</v>
      </c>
      <c r="C139" s="118">
        <v>164</v>
      </c>
      <c r="D139" s="118">
        <v>164</v>
      </c>
      <c r="E139" s="118">
        <v>244</v>
      </c>
      <c r="F139" s="118">
        <v>235</v>
      </c>
      <c r="G139" s="118">
        <v>244</v>
      </c>
      <c r="H139" s="118">
        <v>264</v>
      </c>
      <c r="I139" s="118">
        <v>264</v>
      </c>
      <c r="J139" s="118">
        <v>211</v>
      </c>
      <c r="K139" s="118">
        <v>235</v>
      </c>
      <c r="L139" s="118">
        <v>235</v>
      </c>
      <c r="M139" s="118">
        <v>164</v>
      </c>
      <c r="N139" s="118">
        <v>244</v>
      </c>
      <c r="O139" s="118">
        <v>269</v>
      </c>
    </row>
    <row r="140" spans="2:15" ht="15" hidden="1" outlineLevel="1">
      <c r="B140" s="117" t="s">
        <v>8434</v>
      </c>
      <c r="C140" s="118">
        <v>159</v>
      </c>
      <c r="D140" s="118">
        <v>159</v>
      </c>
      <c r="E140" s="118">
        <v>198</v>
      </c>
      <c r="F140" s="118">
        <v>214</v>
      </c>
      <c r="G140" s="118">
        <v>198</v>
      </c>
      <c r="H140" s="118">
        <v>197</v>
      </c>
      <c r="I140" s="118">
        <v>197</v>
      </c>
      <c r="J140" s="118">
        <v>158</v>
      </c>
      <c r="K140" s="118">
        <v>214</v>
      </c>
      <c r="L140" s="118">
        <v>214</v>
      </c>
      <c r="M140" s="118">
        <v>159</v>
      </c>
      <c r="N140" s="118">
        <v>198</v>
      </c>
      <c r="O140" s="118">
        <v>201</v>
      </c>
    </row>
    <row r="141" spans="2:15" ht="15" hidden="1" outlineLevel="1">
      <c r="B141" s="117" t="s">
        <v>8398</v>
      </c>
      <c r="C141" s="118">
        <v>176</v>
      </c>
      <c r="D141" s="118">
        <v>176</v>
      </c>
      <c r="E141" s="118">
        <v>210</v>
      </c>
      <c r="F141" s="118">
        <v>235</v>
      </c>
      <c r="G141" s="118">
        <v>210</v>
      </c>
      <c r="H141" s="118">
        <v>216</v>
      </c>
      <c r="I141" s="118">
        <v>216</v>
      </c>
      <c r="J141" s="118">
        <v>173</v>
      </c>
      <c r="K141" s="118">
        <v>235</v>
      </c>
      <c r="L141" s="118">
        <v>235</v>
      </c>
      <c r="M141" s="118">
        <v>176</v>
      </c>
      <c r="N141" s="118">
        <v>210</v>
      </c>
      <c r="O141" s="118">
        <v>220</v>
      </c>
    </row>
    <row r="142" spans="2:15" ht="15" hidden="1" outlineLevel="1">
      <c r="B142" s="117" t="s">
        <v>8396</v>
      </c>
      <c r="C142" s="118">
        <v>142</v>
      </c>
      <c r="D142" s="118">
        <v>142</v>
      </c>
      <c r="E142" s="118">
        <v>180</v>
      </c>
      <c r="F142" s="118">
        <v>189</v>
      </c>
      <c r="G142" s="118">
        <v>180</v>
      </c>
      <c r="H142" s="118">
        <v>196</v>
      </c>
      <c r="I142" s="118">
        <v>196</v>
      </c>
      <c r="J142" s="118">
        <v>157</v>
      </c>
      <c r="K142" s="118">
        <v>189</v>
      </c>
      <c r="L142" s="118">
        <v>189</v>
      </c>
      <c r="M142" s="118">
        <v>142</v>
      </c>
      <c r="N142" s="118">
        <v>180</v>
      </c>
      <c r="O142" s="118">
        <v>200</v>
      </c>
    </row>
    <row r="143" spans="2:15" ht="15" hidden="1" outlineLevel="1">
      <c r="B143" s="117" t="s">
        <v>8435</v>
      </c>
      <c r="C143" s="118">
        <v>151</v>
      </c>
      <c r="D143" s="118">
        <v>151</v>
      </c>
      <c r="E143" s="118">
        <v>206</v>
      </c>
      <c r="F143" s="118">
        <v>184</v>
      </c>
      <c r="G143" s="118">
        <v>206</v>
      </c>
      <c r="H143" s="118">
        <v>182</v>
      </c>
      <c r="I143" s="118">
        <v>182</v>
      </c>
      <c r="J143" s="118">
        <v>146</v>
      </c>
      <c r="K143" s="118">
        <v>184</v>
      </c>
      <c r="L143" s="118">
        <v>184</v>
      </c>
      <c r="M143" s="118">
        <v>151</v>
      </c>
      <c r="N143" s="118">
        <v>206</v>
      </c>
      <c r="O143" s="118">
        <v>186</v>
      </c>
    </row>
    <row r="144" spans="2:15" collapsed="1"/>
  </sheetData>
  <pageMargins left="0.7" right="0.7" top="0.75" bottom="0.75" header="0.3" footer="0.3"/>
  <pageSetup paperSize="9"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H117"/>
  <sheetViews>
    <sheetView showGridLine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08" sqref="L108"/>
    </sheetView>
  </sheetViews>
  <sheetFormatPr defaultRowHeight="14.5"/>
  <cols>
    <col min="1" max="1" width="34.54296875" bestFit="1" customWidth="1"/>
    <col min="2" max="2" width="10.1796875" bestFit="1" customWidth="1"/>
    <col min="3" max="3" width="2.453125" customWidth="1"/>
  </cols>
  <sheetData>
    <row r="1" spans="1:8" ht="15" customHeight="1">
      <c r="A1" s="37" t="s">
        <v>8436</v>
      </c>
      <c r="B1" s="37" t="s">
        <v>8179</v>
      </c>
      <c r="C1" s="121"/>
      <c r="D1" s="37" t="s">
        <v>615</v>
      </c>
      <c r="E1" s="122" t="s">
        <v>1107</v>
      </c>
      <c r="F1" s="37" t="s">
        <v>614</v>
      </c>
      <c r="G1" s="37" t="s">
        <v>1108</v>
      </c>
      <c r="H1" s="122" t="s">
        <v>8540</v>
      </c>
    </row>
    <row r="2" spans="1:8" ht="15">
      <c r="A2" s="78" t="s">
        <v>8162</v>
      </c>
      <c r="B2" s="123">
        <v>25000</v>
      </c>
      <c r="C2" s="124" t="str">
        <f>_xlfn.CONCAT(A2:B2)</f>
        <v>Light And Medium Trucks25000</v>
      </c>
      <c r="D2" s="125" t="e">
        <v>#N/A</v>
      </c>
      <c r="E2" s="126">
        <v>0.6</v>
      </c>
      <c r="F2" s="126">
        <v>0.66</v>
      </c>
      <c r="G2" s="126">
        <v>0.72</v>
      </c>
      <c r="H2" s="126">
        <v>0.65</v>
      </c>
    </row>
    <row r="3" spans="1:8" ht="15">
      <c r="A3" s="78" t="s">
        <v>8162</v>
      </c>
      <c r="B3" s="123">
        <v>30000</v>
      </c>
      <c r="C3" s="124" t="str">
        <f>_xlfn.CONCAT(A3:B3)</f>
        <v>Light And Medium Trucks30000</v>
      </c>
      <c r="D3" s="125" t="e">
        <v>#N/A</v>
      </c>
      <c r="E3" s="126">
        <v>0.64</v>
      </c>
      <c r="F3" s="125" t="e">
        <v>#N/A</v>
      </c>
      <c r="G3" s="125" t="e">
        <v>#N/A</v>
      </c>
      <c r="H3" s="125" t="e">
        <v>#N/A</v>
      </c>
    </row>
    <row r="4" spans="1:8" ht="15">
      <c r="A4" s="78" t="s">
        <v>8162</v>
      </c>
      <c r="B4" s="123">
        <v>35000</v>
      </c>
      <c r="C4" s="124" t="str">
        <f t="shared" ref="C4:C74" si="0">_xlfn.CONCAT(A4:B4)</f>
        <v>Light And Medium Trucks35000</v>
      </c>
      <c r="D4" s="126">
        <v>0.8</v>
      </c>
      <c r="E4" s="125" t="e">
        <v>#N/A</v>
      </c>
      <c r="F4" s="126">
        <v>0.74</v>
      </c>
      <c r="G4" s="126">
        <v>0.78</v>
      </c>
      <c r="H4" s="125" t="e">
        <v>#N/A</v>
      </c>
    </row>
    <row r="5" spans="1:8" ht="15">
      <c r="A5" s="78" t="s">
        <v>8162</v>
      </c>
      <c r="B5" s="123">
        <v>85000</v>
      </c>
      <c r="C5" s="124" t="str">
        <f t="shared" si="0"/>
        <v>Light And Medium Trucks85000</v>
      </c>
      <c r="D5" s="125" t="e">
        <v>#N/A</v>
      </c>
      <c r="E5" s="125" t="e">
        <v>#N/A</v>
      </c>
      <c r="F5" s="125" t="e">
        <v>#N/A</v>
      </c>
      <c r="G5" s="125" t="e">
        <v>#N/A</v>
      </c>
      <c r="H5" s="126">
        <v>0.96</v>
      </c>
    </row>
    <row r="6" spans="1:8" ht="15">
      <c r="A6" s="78" t="s">
        <v>8162</v>
      </c>
      <c r="B6" s="123">
        <v>100000</v>
      </c>
      <c r="C6" s="124" t="str">
        <f t="shared" si="0"/>
        <v>Light And Medium Trucks100000</v>
      </c>
      <c r="D6" s="126">
        <v>1</v>
      </c>
      <c r="E6" s="126">
        <v>1</v>
      </c>
      <c r="F6" s="126">
        <v>1</v>
      </c>
      <c r="G6" s="126">
        <v>1</v>
      </c>
      <c r="H6" s="126">
        <v>1</v>
      </c>
    </row>
    <row r="7" spans="1:8" ht="15">
      <c r="A7" s="78" t="s">
        <v>8162</v>
      </c>
      <c r="B7" s="123">
        <v>125000</v>
      </c>
      <c r="C7" s="124" t="str">
        <f t="shared" si="0"/>
        <v>Light And Medium Trucks125000</v>
      </c>
      <c r="D7" s="126">
        <v>1.04</v>
      </c>
      <c r="E7" s="126">
        <v>1.08</v>
      </c>
      <c r="F7" s="126">
        <v>1.06</v>
      </c>
      <c r="G7" s="126">
        <v>1.05</v>
      </c>
      <c r="H7" s="126">
        <v>1.06</v>
      </c>
    </row>
    <row r="8" spans="1:8" ht="15">
      <c r="A8" s="78" t="s">
        <v>8162</v>
      </c>
      <c r="B8" s="123">
        <v>150000</v>
      </c>
      <c r="C8" s="124" t="str">
        <f t="shared" si="0"/>
        <v>Light And Medium Trucks150000</v>
      </c>
      <c r="D8" s="126">
        <v>1.08</v>
      </c>
      <c r="E8" s="126">
        <v>1.1499999999999999</v>
      </c>
      <c r="F8" s="126">
        <v>1.1100000000000001</v>
      </c>
      <c r="G8" s="126">
        <v>1.0900000000000001</v>
      </c>
      <c r="H8" s="126">
        <v>1.1200000000000001</v>
      </c>
    </row>
    <row r="9" spans="1:8" ht="15">
      <c r="A9" s="78" t="s">
        <v>8162</v>
      </c>
      <c r="B9" s="123">
        <v>200000</v>
      </c>
      <c r="C9" s="124" t="str">
        <f t="shared" si="0"/>
        <v>Light And Medium Trucks200000</v>
      </c>
      <c r="D9" s="126">
        <v>1.1499999999999999</v>
      </c>
      <c r="E9" s="126">
        <v>1.27</v>
      </c>
      <c r="F9" s="126">
        <v>1.2</v>
      </c>
      <c r="G9" s="126">
        <v>1.1599999999999999</v>
      </c>
      <c r="H9" s="126">
        <v>1.21</v>
      </c>
    </row>
    <row r="10" spans="1:8" ht="15">
      <c r="A10" s="78" t="s">
        <v>8162</v>
      </c>
      <c r="B10" s="123">
        <v>250000</v>
      </c>
      <c r="C10" s="124" t="str">
        <f t="shared" si="0"/>
        <v>Light And Medium Trucks250000</v>
      </c>
      <c r="D10" s="126">
        <v>1.2</v>
      </c>
      <c r="E10" s="126">
        <v>1.36</v>
      </c>
      <c r="F10" s="126">
        <v>1.27</v>
      </c>
      <c r="G10" s="126">
        <v>1.22</v>
      </c>
      <c r="H10" s="126">
        <v>1.29</v>
      </c>
    </row>
    <row r="11" spans="1:8" ht="15">
      <c r="A11" s="78" t="s">
        <v>8162</v>
      </c>
      <c r="B11" s="123">
        <v>300000</v>
      </c>
      <c r="C11" s="124" t="str">
        <f t="shared" si="0"/>
        <v>Light And Medium Trucks300000</v>
      </c>
      <c r="D11" s="126">
        <v>1.25</v>
      </c>
      <c r="E11" s="126">
        <v>1.45</v>
      </c>
      <c r="F11" s="126">
        <v>1.33</v>
      </c>
      <c r="G11" s="126">
        <v>1.27</v>
      </c>
      <c r="H11" s="126">
        <v>1.35</v>
      </c>
    </row>
    <row r="12" spans="1:8" ht="15">
      <c r="A12" s="78" t="s">
        <v>8162</v>
      </c>
      <c r="B12" s="123">
        <v>350000</v>
      </c>
      <c r="C12" s="124" t="str">
        <f t="shared" si="0"/>
        <v>Light And Medium Trucks350000</v>
      </c>
      <c r="D12" s="126">
        <v>1.29</v>
      </c>
      <c r="E12" s="126">
        <v>1.52</v>
      </c>
      <c r="F12" s="126">
        <v>1.38</v>
      </c>
      <c r="G12" s="126">
        <v>1.31</v>
      </c>
      <c r="H12" s="126">
        <v>1.41</v>
      </c>
    </row>
    <row r="13" spans="1:8" ht="15">
      <c r="A13" s="78" t="s">
        <v>8162</v>
      </c>
      <c r="B13" s="123">
        <v>400000</v>
      </c>
      <c r="C13" s="124" t="str">
        <f t="shared" si="0"/>
        <v>Light And Medium Trucks400000</v>
      </c>
      <c r="D13" s="126">
        <v>1.33</v>
      </c>
      <c r="E13" s="126">
        <v>1.58</v>
      </c>
      <c r="F13" s="126">
        <v>1.43</v>
      </c>
      <c r="G13" s="126">
        <v>1.35</v>
      </c>
      <c r="H13" s="126">
        <v>1.46</v>
      </c>
    </row>
    <row r="14" spans="1:8" ht="15">
      <c r="A14" s="78" t="s">
        <v>8162</v>
      </c>
      <c r="B14" s="123">
        <v>500000</v>
      </c>
      <c r="C14" s="124" t="str">
        <f t="shared" si="0"/>
        <v>Light And Medium Trucks500000</v>
      </c>
      <c r="D14" s="126">
        <v>1.4</v>
      </c>
      <c r="E14" s="126">
        <v>1.68</v>
      </c>
      <c r="F14" s="126">
        <v>1.52</v>
      </c>
      <c r="G14" s="126">
        <v>1.42</v>
      </c>
      <c r="H14" s="126">
        <v>1.55</v>
      </c>
    </row>
    <row r="15" spans="1:8" ht="15">
      <c r="A15" s="78" t="s">
        <v>8162</v>
      </c>
      <c r="B15" s="123">
        <v>600000</v>
      </c>
      <c r="C15" s="124" t="str">
        <f t="shared" si="0"/>
        <v>Light And Medium Trucks600000</v>
      </c>
      <c r="D15" s="126">
        <v>1.46</v>
      </c>
      <c r="E15" s="126">
        <v>1.76</v>
      </c>
      <c r="F15" s="126">
        <v>1.59</v>
      </c>
      <c r="G15" s="126">
        <v>1.48</v>
      </c>
      <c r="H15" s="126">
        <v>1.63</v>
      </c>
    </row>
    <row r="16" spans="1:8" ht="15">
      <c r="A16" s="78" t="s">
        <v>8162</v>
      </c>
      <c r="B16" s="123">
        <v>750000</v>
      </c>
      <c r="C16" s="124" t="str">
        <f t="shared" si="0"/>
        <v>Light And Medium Trucks750000</v>
      </c>
      <c r="D16" s="126">
        <v>1.54</v>
      </c>
      <c r="E16" s="126">
        <v>1.86</v>
      </c>
      <c r="F16" s="126">
        <v>1.67</v>
      </c>
      <c r="G16" s="126">
        <v>1.55</v>
      </c>
      <c r="H16" s="126">
        <v>1.72</v>
      </c>
    </row>
    <row r="17" spans="1:8" ht="15">
      <c r="A17" s="78" t="s">
        <v>8162</v>
      </c>
      <c r="B17" s="123">
        <v>1000000</v>
      </c>
      <c r="C17" s="124" t="str">
        <f t="shared" si="0"/>
        <v>Light And Medium Trucks1000000</v>
      </c>
      <c r="D17" s="126">
        <v>1.64</v>
      </c>
      <c r="E17" s="126">
        <v>1.98</v>
      </c>
      <c r="F17" s="126">
        <v>1.79</v>
      </c>
      <c r="G17" s="126">
        <v>1.64</v>
      </c>
      <c r="H17" s="126">
        <v>1.85</v>
      </c>
    </row>
    <row r="18" spans="1:8" ht="15">
      <c r="A18" s="78" t="s">
        <v>8162</v>
      </c>
      <c r="B18" s="123">
        <v>1500000</v>
      </c>
      <c r="C18" s="124" t="str">
        <f t="shared" si="0"/>
        <v>Light And Medium Trucks1500000</v>
      </c>
      <c r="D18" s="126">
        <v>1.79</v>
      </c>
      <c r="E18" s="126">
        <v>2.16</v>
      </c>
      <c r="F18" s="126">
        <v>1.95</v>
      </c>
      <c r="G18" s="126">
        <v>1.77</v>
      </c>
      <c r="H18" s="126">
        <v>2.0299999999999998</v>
      </c>
    </row>
    <row r="19" spans="1:8" ht="15">
      <c r="A19" s="78" t="s">
        <v>8162</v>
      </c>
      <c r="B19" s="123">
        <v>2000000</v>
      </c>
      <c r="C19" s="124" t="str">
        <f t="shared" si="0"/>
        <v>Light And Medium Trucks2000000</v>
      </c>
      <c r="D19" s="126">
        <v>1.88</v>
      </c>
      <c r="E19" s="126">
        <v>2.29</v>
      </c>
      <c r="F19" s="126">
        <v>2.06</v>
      </c>
      <c r="G19" s="126">
        <v>1.87</v>
      </c>
      <c r="H19" s="126">
        <v>2.16</v>
      </c>
    </row>
    <row r="20" spans="1:8" ht="15">
      <c r="A20" s="78" t="s">
        <v>8162</v>
      </c>
      <c r="B20" s="123">
        <v>2500000</v>
      </c>
      <c r="C20" s="124" t="str">
        <f t="shared" si="0"/>
        <v>Light And Medium Trucks2500000</v>
      </c>
      <c r="D20" s="126">
        <v>1.96</v>
      </c>
      <c r="E20" s="126">
        <v>2.4</v>
      </c>
      <c r="F20" s="126">
        <v>2.16</v>
      </c>
      <c r="G20" s="126">
        <v>1.95</v>
      </c>
      <c r="H20" s="126">
        <v>2.2599999999999998</v>
      </c>
    </row>
    <row r="21" spans="1:8" ht="15">
      <c r="A21" s="78" t="s">
        <v>8162</v>
      </c>
      <c r="B21" s="123">
        <v>3000000</v>
      </c>
      <c r="C21" s="124" t="str">
        <f t="shared" si="0"/>
        <v>Light And Medium Trucks3000000</v>
      </c>
      <c r="D21" s="126">
        <v>2.02</v>
      </c>
      <c r="E21" s="126">
        <v>2.4900000000000002</v>
      </c>
      <c r="F21" s="126">
        <v>2.2400000000000002</v>
      </c>
      <c r="G21" s="126">
        <v>2.02</v>
      </c>
      <c r="H21" s="126">
        <v>2.35</v>
      </c>
    </row>
    <row r="22" spans="1:8" ht="15">
      <c r="A22" s="78" t="s">
        <v>8162</v>
      </c>
      <c r="B22" s="123">
        <v>5000000</v>
      </c>
      <c r="C22" s="124" t="str">
        <f t="shared" si="0"/>
        <v>Light And Medium Trucks5000000</v>
      </c>
      <c r="D22" s="126">
        <v>2.19</v>
      </c>
      <c r="E22" s="126">
        <v>2.76</v>
      </c>
      <c r="F22" s="126">
        <v>2.48</v>
      </c>
      <c r="G22" s="126">
        <v>2.25</v>
      </c>
      <c r="H22" s="126">
        <v>2.61</v>
      </c>
    </row>
    <row r="23" spans="1:8" ht="15">
      <c r="A23" s="78" t="s">
        <v>8162</v>
      </c>
      <c r="B23" s="123">
        <v>7500000</v>
      </c>
      <c r="C23" s="124" t="str">
        <f t="shared" si="0"/>
        <v>Light And Medium Trucks7500000</v>
      </c>
      <c r="D23" s="126">
        <v>2.34</v>
      </c>
      <c r="E23" s="126">
        <v>3.02</v>
      </c>
      <c r="F23" s="126">
        <v>2.7</v>
      </c>
      <c r="G23" s="126">
        <v>2.4700000000000002</v>
      </c>
      <c r="H23" s="126">
        <v>2.86</v>
      </c>
    </row>
    <row r="24" spans="1:8" ht="15">
      <c r="A24" s="78" t="s">
        <v>8162</v>
      </c>
      <c r="B24" s="123">
        <v>10000000</v>
      </c>
      <c r="C24" s="124" t="str">
        <f t="shared" si="0"/>
        <v>Light And Medium Trucks10000000</v>
      </c>
      <c r="D24" s="126">
        <v>2.4500000000000002</v>
      </c>
      <c r="E24" s="126">
        <v>3.23</v>
      </c>
      <c r="F24" s="126">
        <v>2.89</v>
      </c>
      <c r="G24" s="126">
        <v>2.66</v>
      </c>
      <c r="H24" s="126">
        <v>3.06</v>
      </c>
    </row>
    <row r="25" spans="1:8" ht="15">
      <c r="A25" s="78" t="s">
        <v>8172</v>
      </c>
      <c r="B25" s="123">
        <v>25000</v>
      </c>
      <c r="C25" s="124" t="str">
        <f t="shared" si="0"/>
        <v>Heavy Trucks And Truck-Tractors25000</v>
      </c>
      <c r="D25" s="125" t="e">
        <v>#N/A</v>
      </c>
      <c r="E25" s="126">
        <v>0.59</v>
      </c>
      <c r="F25" s="126">
        <v>0.66</v>
      </c>
      <c r="G25" s="126">
        <v>0.71</v>
      </c>
      <c r="H25" s="126">
        <v>0.65</v>
      </c>
    </row>
    <row r="26" spans="1:8" ht="15">
      <c r="A26" s="78" t="s">
        <v>8172</v>
      </c>
      <c r="B26" s="123">
        <v>30000</v>
      </c>
      <c r="C26" s="124" t="str">
        <f t="shared" si="0"/>
        <v>Heavy Trucks And Truck-Tractors30000</v>
      </c>
      <c r="D26" s="125" t="e">
        <v>#N/A</v>
      </c>
      <c r="E26" s="126">
        <v>0.63</v>
      </c>
      <c r="F26" s="125" t="e">
        <v>#N/A</v>
      </c>
      <c r="G26" s="125" t="e">
        <v>#N/A</v>
      </c>
      <c r="H26" s="125" t="e">
        <v>#N/A</v>
      </c>
    </row>
    <row r="27" spans="1:8" ht="15">
      <c r="A27" s="78" t="s">
        <v>8172</v>
      </c>
      <c r="B27" s="123">
        <v>35000</v>
      </c>
      <c r="C27" s="124" t="str">
        <f t="shared" si="0"/>
        <v>Heavy Trucks And Truck-Tractors35000</v>
      </c>
      <c r="D27" s="126">
        <v>0.81</v>
      </c>
      <c r="E27" s="125" t="e">
        <v>#N/A</v>
      </c>
      <c r="F27" s="126">
        <v>0.73</v>
      </c>
      <c r="G27" s="126">
        <v>0.77</v>
      </c>
      <c r="H27" s="125" t="e">
        <v>#N/A</v>
      </c>
    </row>
    <row r="28" spans="1:8" ht="15">
      <c r="A28" s="78" t="s">
        <v>8172</v>
      </c>
      <c r="B28" s="123">
        <v>85000</v>
      </c>
      <c r="C28" s="124" t="str">
        <f t="shared" si="0"/>
        <v>Heavy Trucks And Truck-Tractors85000</v>
      </c>
      <c r="D28" s="125" t="e">
        <v>#N/A</v>
      </c>
      <c r="E28" s="125" t="e">
        <v>#N/A</v>
      </c>
      <c r="F28" s="125" t="e">
        <v>#N/A</v>
      </c>
      <c r="G28" s="125" t="e">
        <v>#N/A</v>
      </c>
      <c r="H28" s="126">
        <v>0.95</v>
      </c>
    </row>
    <row r="29" spans="1:8" ht="15">
      <c r="A29" s="78" t="s">
        <v>8172</v>
      </c>
      <c r="B29" s="123">
        <v>100000</v>
      </c>
      <c r="C29" s="124" t="str">
        <f t="shared" si="0"/>
        <v>Heavy Trucks And Truck-Tractors100000</v>
      </c>
      <c r="D29" s="126">
        <v>1</v>
      </c>
      <c r="E29" s="126">
        <v>1</v>
      </c>
      <c r="F29" s="126">
        <v>1</v>
      </c>
      <c r="G29" s="126">
        <v>1</v>
      </c>
      <c r="H29" s="126">
        <v>1</v>
      </c>
    </row>
    <row r="30" spans="1:8" ht="15">
      <c r="A30" s="78" t="s">
        <v>8172</v>
      </c>
      <c r="B30" s="123">
        <v>125000</v>
      </c>
      <c r="C30" s="124" t="str">
        <f t="shared" si="0"/>
        <v>Heavy Trucks And Truck-Tractors125000</v>
      </c>
      <c r="D30" s="126">
        <v>1.05</v>
      </c>
      <c r="E30" s="126">
        <v>1.0900000000000001</v>
      </c>
      <c r="F30" s="126">
        <v>1.06</v>
      </c>
      <c r="G30" s="126">
        <v>1.06</v>
      </c>
      <c r="H30" s="126">
        <v>1.07</v>
      </c>
    </row>
    <row r="31" spans="1:8" ht="15">
      <c r="A31" s="78" t="s">
        <v>8172</v>
      </c>
      <c r="B31" s="123">
        <v>150000</v>
      </c>
      <c r="C31" s="124" t="str">
        <f t="shared" si="0"/>
        <v>Heavy Trucks And Truck-Tractors150000</v>
      </c>
      <c r="D31" s="126">
        <v>1.0900000000000001</v>
      </c>
      <c r="E31" s="126">
        <v>1.1599999999999999</v>
      </c>
      <c r="F31" s="126">
        <v>1.1200000000000001</v>
      </c>
      <c r="G31" s="126">
        <v>1.1100000000000001</v>
      </c>
      <c r="H31" s="126">
        <v>1.1299999999999999</v>
      </c>
    </row>
    <row r="32" spans="1:8" ht="15">
      <c r="A32" s="78" t="s">
        <v>8172</v>
      </c>
      <c r="B32" s="123">
        <v>200000</v>
      </c>
      <c r="C32" s="124" t="str">
        <f t="shared" si="0"/>
        <v>Heavy Trucks And Truck-Tractors200000</v>
      </c>
      <c r="D32" s="126">
        <v>1.1599999999999999</v>
      </c>
      <c r="E32" s="126">
        <v>1.28</v>
      </c>
      <c r="F32" s="126">
        <v>1.22</v>
      </c>
      <c r="G32" s="126">
        <v>1.2</v>
      </c>
      <c r="H32" s="126">
        <v>1.23</v>
      </c>
    </row>
    <row r="33" spans="1:8" ht="15">
      <c r="A33" s="78" t="s">
        <v>8172</v>
      </c>
      <c r="B33" s="123">
        <v>250000</v>
      </c>
      <c r="C33" s="124" t="str">
        <f t="shared" si="0"/>
        <v>Heavy Trucks And Truck-Tractors250000</v>
      </c>
      <c r="D33" s="126">
        <v>1.22</v>
      </c>
      <c r="E33" s="126">
        <v>1.39</v>
      </c>
      <c r="F33" s="126">
        <v>1.3</v>
      </c>
      <c r="G33" s="126">
        <v>1.27</v>
      </c>
      <c r="H33" s="126">
        <v>1.32</v>
      </c>
    </row>
    <row r="34" spans="1:8" ht="15">
      <c r="A34" s="78" t="s">
        <v>8172</v>
      </c>
      <c r="B34" s="123">
        <v>300000</v>
      </c>
      <c r="C34" s="124" t="str">
        <f t="shared" si="0"/>
        <v>Heavy Trucks And Truck-Tractors300000</v>
      </c>
      <c r="D34" s="126">
        <v>1.27</v>
      </c>
      <c r="E34" s="126">
        <v>1.48</v>
      </c>
      <c r="F34" s="126">
        <v>1.38</v>
      </c>
      <c r="G34" s="126">
        <v>1.33</v>
      </c>
      <c r="H34" s="126">
        <v>1.39</v>
      </c>
    </row>
    <row r="35" spans="1:8" ht="15">
      <c r="A35" s="78" t="s">
        <v>8172</v>
      </c>
      <c r="B35" s="123">
        <v>350000</v>
      </c>
      <c r="C35" s="124" t="str">
        <f t="shared" si="0"/>
        <v>Heavy Trucks And Truck-Tractors350000</v>
      </c>
      <c r="D35" s="126">
        <v>1.32</v>
      </c>
      <c r="E35" s="126">
        <v>1.55</v>
      </c>
      <c r="F35" s="126">
        <v>1.44</v>
      </c>
      <c r="G35" s="126">
        <v>1.38</v>
      </c>
      <c r="H35" s="126">
        <v>1.46</v>
      </c>
    </row>
    <row r="36" spans="1:8" ht="15">
      <c r="A36" s="78" t="s">
        <v>8172</v>
      </c>
      <c r="B36" s="123">
        <v>400000</v>
      </c>
      <c r="C36" s="124" t="str">
        <f t="shared" si="0"/>
        <v>Heavy Trucks And Truck-Tractors400000</v>
      </c>
      <c r="D36" s="126">
        <v>1.36</v>
      </c>
      <c r="E36" s="126">
        <v>1.62</v>
      </c>
      <c r="F36" s="126">
        <v>1.5</v>
      </c>
      <c r="G36" s="126">
        <v>1.43</v>
      </c>
      <c r="H36" s="126">
        <v>1.52</v>
      </c>
    </row>
    <row r="37" spans="1:8" ht="15">
      <c r="A37" s="78" t="s">
        <v>8172</v>
      </c>
      <c r="B37" s="123">
        <v>500000</v>
      </c>
      <c r="C37" s="124" t="str">
        <f t="shared" si="0"/>
        <v>Heavy Trucks And Truck-Tractors500000</v>
      </c>
      <c r="D37" s="126">
        <v>1.44</v>
      </c>
      <c r="E37" s="126">
        <v>1.73</v>
      </c>
      <c r="F37" s="126">
        <v>1.61</v>
      </c>
      <c r="G37" s="126">
        <v>1.51</v>
      </c>
      <c r="H37" s="126">
        <v>1.63</v>
      </c>
    </row>
    <row r="38" spans="1:8" ht="15">
      <c r="A38" s="78" t="s">
        <v>8172</v>
      </c>
      <c r="B38" s="123">
        <v>600000</v>
      </c>
      <c r="C38" s="124" t="str">
        <f t="shared" si="0"/>
        <v>Heavy Trucks And Truck-Tractors600000</v>
      </c>
      <c r="D38" s="126">
        <v>1.5</v>
      </c>
      <c r="E38" s="126">
        <v>1.82</v>
      </c>
      <c r="F38" s="126">
        <v>1.7</v>
      </c>
      <c r="G38" s="126">
        <v>1.57</v>
      </c>
      <c r="H38" s="126">
        <v>1.72</v>
      </c>
    </row>
    <row r="39" spans="1:8" ht="15">
      <c r="A39" s="78" t="s">
        <v>8172</v>
      </c>
      <c r="B39" s="123">
        <v>750000</v>
      </c>
      <c r="C39" s="124" t="str">
        <f t="shared" si="0"/>
        <v>Heavy Trucks And Truck-Tractors750000</v>
      </c>
      <c r="D39" s="126">
        <v>1.59</v>
      </c>
      <c r="E39" s="126">
        <v>1.93</v>
      </c>
      <c r="F39" s="126">
        <v>1.82</v>
      </c>
      <c r="G39" s="126">
        <v>1.66</v>
      </c>
      <c r="H39" s="126">
        <v>1.84</v>
      </c>
    </row>
    <row r="40" spans="1:8" ht="15">
      <c r="A40" s="78" t="s">
        <v>8172</v>
      </c>
      <c r="B40" s="123">
        <v>1000000</v>
      </c>
      <c r="C40" s="124" t="str">
        <f t="shared" si="0"/>
        <v>Heavy Trucks And Truck-Tractors1000000</v>
      </c>
      <c r="D40" s="126">
        <v>1.71</v>
      </c>
      <c r="E40" s="126">
        <v>2.08</v>
      </c>
      <c r="F40" s="126">
        <v>1.98</v>
      </c>
      <c r="G40" s="126">
        <v>1.77</v>
      </c>
      <c r="H40" s="126">
        <v>2</v>
      </c>
    </row>
    <row r="41" spans="1:8" ht="15">
      <c r="A41" s="78" t="s">
        <v>8172</v>
      </c>
      <c r="B41" s="123">
        <v>1500000</v>
      </c>
      <c r="C41" s="124" t="str">
        <f t="shared" si="0"/>
        <v>Heavy Trucks And Truck-Tractors1500000</v>
      </c>
      <c r="D41" s="126">
        <v>1.89</v>
      </c>
      <c r="E41" s="126">
        <v>2.2999999999999998</v>
      </c>
      <c r="F41" s="126">
        <v>2.2200000000000002</v>
      </c>
      <c r="G41" s="126">
        <v>1.94</v>
      </c>
      <c r="H41" s="126">
        <v>2.2400000000000002</v>
      </c>
    </row>
    <row r="42" spans="1:8" ht="15">
      <c r="A42" s="78" t="s">
        <v>8172</v>
      </c>
      <c r="B42" s="123">
        <v>2000000</v>
      </c>
      <c r="C42" s="124" t="str">
        <f t="shared" si="0"/>
        <v>Heavy Trucks And Truck-Tractors2000000</v>
      </c>
      <c r="D42" s="126">
        <v>2.0099999999999998</v>
      </c>
      <c r="E42" s="126">
        <v>2.4700000000000002</v>
      </c>
      <c r="F42" s="126">
        <v>2.4</v>
      </c>
      <c r="G42" s="126">
        <v>2.0699999999999998</v>
      </c>
      <c r="H42" s="126">
        <v>2.42</v>
      </c>
    </row>
    <row r="43" spans="1:8" ht="15">
      <c r="A43" s="78" t="s">
        <v>8172</v>
      </c>
      <c r="B43" s="123">
        <v>2500000</v>
      </c>
      <c r="C43" s="124" t="str">
        <f t="shared" si="0"/>
        <v>Heavy Trucks And Truck-Tractors2500000</v>
      </c>
      <c r="D43" s="126">
        <v>2.11</v>
      </c>
      <c r="E43" s="126">
        <v>2.61</v>
      </c>
      <c r="F43" s="126">
        <v>2.54</v>
      </c>
      <c r="G43" s="126">
        <v>2.1800000000000002</v>
      </c>
      <c r="H43" s="126">
        <v>2.57</v>
      </c>
    </row>
    <row r="44" spans="1:8" ht="15">
      <c r="A44" s="78" t="s">
        <v>8172</v>
      </c>
      <c r="B44" s="123">
        <v>3000000</v>
      </c>
      <c r="C44" s="124" t="str">
        <f t="shared" si="0"/>
        <v>Heavy Trucks And Truck-Tractors3000000</v>
      </c>
      <c r="D44" s="126">
        <v>2.19</v>
      </c>
      <c r="E44" s="126">
        <v>2.74</v>
      </c>
      <c r="F44" s="126">
        <v>2.67</v>
      </c>
      <c r="G44" s="126">
        <v>2.2799999999999998</v>
      </c>
      <c r="H44" s="126">
        <v>2.69</v>
      </c>
    </row>
    <row r="45" spans="1:8" ht="15">
      <c r="A45" s="78" t="s">
        <v>8172</v>
      </c>
      <c r="B45" s="123">
        <v>5000000</v>
      </c>
      <c r="C45" s="124" t="str">
        <f t="shared" si="0"/>
        <v>Heavy Trucks And Truck-Tractors5000000</v>
      </c>
      <c r="D45" s="126">
        <v>2.4300000000000002</v>
      </c>
      <c r="E45" s="126">
        <v>3.13</v>
      </c>
      <c r="F45" s="126">
        <v>3.05</v>
      </c>
      <c r="G45" s="126">
        <v>2.6</v>
      </c>
      <c r="H45" s="126">
        <v>3.1</v>
      </c>
    </row>
    <row r="46" spans="1:8" ht="15">
      <c r="A46" s="78" t="s">
        <v>8172</v>
      </c>
      <c r="B46" s="123">
        <v>7500000</v>
      </c>
      <c r="C46" s="124" t="str">
        <f t="shared" si="0"/>
        <v>Heavy Trucks And Truck-Tractors7500000</v>
      </c>
      <c r="D46" s="126">
        <v>2.64</v>
      </c>
      <c r="E46" s="126">
        <v>3.53</v>
      </c>
      <c r="F46" s="126">
        <v>3.42</v>
      </c>
      <c r="G46" s="126">
        <v>2.93</v>
      </c>
      <c r="H46" s="126">
        <v>3.5</v>
      </c>
    </row>
    <row r="47" spans="1:8" ht="15">
      <c r="A47" s="78" t="s">
        <v>8172</v>
      </c>
      <c r="B47" s="123">
        <v>10000000</v>
      </c>
      <c r="C47" s="124" t="str">
        <f t="shared" si="0"/>
        <v>Heavy Trucks And Truck-Tractors10000000</v>
      </c>
      <c r="D47" s="126">
        <v>2.81</v>
      </c>
      <c r="E47" s="126">
        <v>3.87</v>
      </c>
      <c r="F47" s="126">
        <v>3.72</v>
      </c>
      <c r="G47" s="126">
        <v>3.21</v>
      </c>
      <c r="H47" s="126">
        <v>3.84</v>
      </c>
    </row>
    <row r="48" spans="1:8" ht="15">
      <c r="A48" s="78" t="s">
        <v>8174</v>
      </c>
      <c r="B48" s="123">
        <v>25000</v>
      </c>
      <c r="C48" s="124" t="str">
        <f t="shared" si="0"/>
        <v>Extra-Heavy Trucks And Truck-Tractors25000</v>
      </c>
      <c r="D48" s="125" t="e">
        <v>#N/A</v>
      </c>
      <c r="E48" s="126">
        <v>0.59</v>
      </c>
      <c r="F48" s="126">
        <v>0.64</v>
      </c>
      <c r="G48" s="126">
        <v>0.69</v>
      </c>
      <c r="H48" s="126">
        <v>0.64</v>
      </c>
    </row>
    <row r="49" spans="1:8" ht="15">
      <c r="A49" s="78" t="s">
        <v>8174</v>
      </c>
      <c r="B49" s="123">
        <v>30000</v>
      </c>
      <c r="C49" s="124" t="str">
        <f t="shared" ref="C49" si="1">_xlfn.CONCAT(A49:B49)</f>
        <v>Extra-Heavy Trucks And Truck-Tractors30000</v>
      </c>
      <c r="D49" s="125" t="e">
        <v>#N/A</v>
      </c>
      <c r="E49" s="126">
        <v>0.63</v>
      </c>
      <c r="F49" s="125" t="e">
        <v>#N/A</v>
      </c>
      <c r="G49" s="125" t="e">
        <v>#N/A</v>
      </c>
      <c r="H49" s="125" t="e">
        <v>#N/A</v>
      </c>
    </row>
    <row r="50" spans="1:8" ht="15">
      <c r="A50" s="78" t="s">
        <v>8174</v>
      </c>
      <c r="B50" s="123">
        <v>35000</v>
      </c>
      <c r="C50" s="124" t="str">
        <f t="shared" si="0"/>
        <v>Extra-Heavy Trucks And Truck-Tractors35000</v>
      </c>
      <c r="D50" s="126">
        <v>0.78</v>
      </c>
      <c r="E50" s="125" t="e">
        <v>#N/A</v>
      </c>
      <c r="F50" s="126">
        <v>0.72</v>
      </c>
      <c r="G50" s="126">
        <v>0.75</v>
      </c>
      <c r="H50" s="125" t="e">
        <v>#N/A</v>
      </c>
    </row>
    <row r="51" spans="1:8" ht="15">
      <c r="A51" s="78" t="s">
        <v>8174</v>
      </c>
      <c r="B51" s="123">
        <v>85000</v>
      </c>
      <c r="C51" s="124" t="str">
        <f t="shared" si="0"/>
        <v>Extra-Heavy Trucks And Truck-Tractors85000</v>
      </c>
      <c r="D51" s="125" t="e">
        <v>#N/A</v>
      </c>
      <c r="E51" s="125" t="e">
        <v>#N/A</v>
      </c>
      <c r="F51" s="125" t="e">
        <v>#N/A</v>
      </c>
      <c r="G51" s="125" t="e">
        <v>#N/A</v>
      </c>
      <c r="H51" s="126">
        <v>0.95</v>
      </c>
    </row>
    <row r="52" spans="1:8" ht="15">
      <c r="A52" s="78" t="s">
        <v>8174</v>
      </c>
      <c r="B52" s="123">
        <v>100000</v>
      </c>
      <c r="C52" s="124" t="str">
        <f t="shared" si="0"/>
        <v>Extra-Heavy Trucks And Truck-Tractors100000</v>
      </c>
      <c r="D52" s="126">
        <v>1</v>
      </c>
      <c r="E52" s="126">
        <v>1</v>
      </c>
      <c r="F52" s="126">
        <v>1</v>
      </c>
      <c r="G52" s="126">
        <v>1</v>
      </c>
      <c r="H52" s="126">
        <v>1</v>
      </c>
    </row>
    <row r="53" spans="1:8" ht="15">
      <c r="A53" s="78" t="s">
        <v>8174</v>
      </c>
      <c r="B53" s="123">
        <v>125000</v>
      </c>
      <c r="C53" s="124" t="str">
        <f t="shared" si="0"/>
        <v>Extra-Heavy Trucks And Truck-Tractors125000</v>
      </c>
      <c r="D53" s="126">
        <v>1.05</v>
      </c>
      <c r="E53" s="126">
        <v>1.0900000000000001</v>
      </c>
      <c r="F53" s="126">
        <v>1.07</v>
      </c>
      <c r="G53" s="126">
        <v>1.06</v>
      </c>
      <c r="H53" s="126">
        <v>1.07</v>
      </c>
    </row>
    <row r="54" spans="1:8" ht="15">
      <c r="A54" s="78" t="s">
        <v>8174</v>
      </c>
      <c r="B54" s="123">
        <v>150000</v>
      </c>
      <c r="C54" s="124" t="str">
        <f t="shared" si="0"/>
        <v>Extra-Heavy Trucks And Truck-Tractors150000</v>
      </c>
      <c r="D54" s="126">
        <v>1.1000000000000001</v>
      </c>
      <c r="E54" s="126">
        <v>1.1599999999999999</v>
      </c>
      <c r="F54" s="126">
        <v>1.1200000000000001</v>
      </c>
      <c r="G54" s="126">
        <v>1.1200000000000001</v>
      </c>
      <c r="H54" s="126">
        <v>1.1299999999999999</v>
      </c>
    </row>
    <row r="55" spans="1:8" ht="15">
      <c r="A55" s="78" t="s">
        <v>8174</v>
      </c>
      <c r="B55" s="123">
        <v>200000</v>
      </c>
      <c r="C55" s="124" t="str">
        <f t="shared" si="0"/>
        <v>Extra-Heavy Trucks And Truck-Tractors200000</v>
      </c>
      <c r="D55" s="126">
        <v>1.19</v>
      </c>
      <c r="E55" s="126">
        <v>1.3</v>
      </c>
      <c r="F55" s="126">
        <v>1.22</v>
      </c>
      <c r="G55" s="126">
        <v>1.21</v>
      </c>
      <c r="H55" s="126">
        <v>1.23</v>
      </c>
    </row>
    <row r="56" spans="1:8" ht="15">
      <c r="A56" s="78" t="s">
        <v>8174</v>
      </c>
      <c r="B56" s="123">
        <v>250000</v>
      </c>
      <c r="C56" s="124" t="str">
        <f t="shared" si="0"/>
        <v>Extra-Heavy Trucks And Truck-Tractors250000</v>
      </c>
      <c r="D56" s="126">
        <v>1.27</v>
      </c>
      <c r="E56" s="126">
        <v>1.42</v>
      </c>
      <c r="F56" s="126">
        <v>1.31</v>
      </c>
      <c r="G56" s="126">
        <v>1.28</v>
      </c>
      <c r="H56" s="126">
        <v>1.32</v>
      </c>
    </row>
    <row r="57" spans="1:8" ht="15">
      <c r="A57" s="78" t="s">
        <v>8174</v>
      </c>
      <c r="B57" s="123">
        <v>300000</v>
      </c>
      <c r="C57" s="124" t="str">
        <f t="shared" si="0"/>
        <v>Extra-Heavy Trucks And Truck-Tractors300000</v>
      </c>
      <c r="D57" s="126">
        <v>1.35</v>
      </c>
      <c r="E57" s="126">
        <v>1.52</v>
      </c>
      <c r="F57" s="126">
        <v>1.38</v>
      </c>
      <c r="G57" s="126">
        <v>1.35</v>
      </c>
      <c r="H57" s="126">
        <v>1.4</v>
      </c>
    </row>
    <row r="58" spans="1:8" ht="15">
      <c r="A58" s="78" t="s">
        <v>8174</v>
      </c>
      <c r="B58" s="123">
        <v>350000</v>
      </c>
      <c r="C58" s="124" t="str">
        <f t="shared" si="0"/>
        <v>Extra-Heavy Trucks And Truck-Tractors350000</v>
      </c>
      <c r="D58" s="126">
        <v>1.42</v>
      </c>
      <c r="E58" s="126">
        <v>1.6</v>
      </c>
      <c r="F58" s="126">
        <v>1.45</v>
      </c>
      <c r="G58" s="126">
        <v>1.41</v>
      </c>
      <c r="H58" s="126">
        <v>1.48</v>
      </c>
    </row>
    <row r="59" spans="1:8" ht="15">
      <c r="A59" s="78" t="s">
        <v>8174</v>
      </c>
      <c r="B59" s="123">
        <v>400000</v>
      </c>
      <c r="C59" s="124" t="str">
        <f t="shared" si="0"/>
        <v>Extra-Heavy Trucks And Truck-Tractors400000</v>
      </c>
      <c r="D59" s="126">
        <v>1.48</v>
      </c>
      <c r="E59" s="126">
        <v>1.68</v>
      </c>
      <c r="F59" s="126">
        <v>1.51</v>
      </c>
      <c r="G59" s="126">
        <v>1.46</v>
      </c>
      <c r="H59" s="126">
        <v>1.54</v>
      </c>
    </row>
    <row r="60" spans="1:8" ht="15">
      <c r="A60" s="78" t="s">
        <v>8174</v>
      </c>
      <c r="B60" s="123">
        <v>500000</v>
      </c>
      <c r="C60" s="124" t="str">
        <f t="shared" si="0"/>
        <v>Extra-Heavy Trucks And Truck-Tractors500000</v>
      </c>
      <c r="D60" s="126">
        <v>1.59</v>
      </c>
      <c r="E60" s="126">
        <v>1.82</v>
      </c>
      <c r="F60" s="126">
        <v>1.61</v>
      </c>
      <c r="G60" s="126">
        <v>1.54</v>
      </c>
      <c r="H60" s="126">
        <v>1.66</v>
      </c>
    </row>
    <row r="61" spans="1:8" ht="15">
      <c r="A61" s="78" t="s">
        <v>8174</v>
      </c>
      <c r="B61" s="123">
        <v>600000</v>
      </c>
      <c r="C61" s="124" t="str">
        <f t="shared" si="0"/>
        <v>Extra-Heavy Trucks And Truck-Tractors600000</v>
      </c>
      <c r="D61" s="126">
        <v>1.69</v>
      </c>
      <c r="E61" s="126">
        <v>1.93</v>
      </c>
      <c r="F61" s="126">
        <v>1.7</v>
      </c>
      <c r="G61" s="126">
        <v>1.61</v>
      </c>
      <c r="H61" s="126">
        <v>1.76</v>
      </c>
    </row>
    <row r="62" spans="1:8" ht="15">
      <c r="A62" s="78" t="s">
        <v>8174</v>
      </c>
      <c r="B62" s="123">
        <v>750000</v>
      </c>
      <c r="C62" s="124" t="str">
        <f t="shared" si="0"/>
        <v>Extra-Heavy Trucks And Truck-Tractors750000</v>
      </c>
      <c r="D62" s="126">
        <v>1.81</v>
      </c>
      <c r="E62" s="126">
        <v>2.06</v>
      </c>
      <c r="F62" s="126">
        <v>1.81</v>
      </c>
      <c r="G62" s="126">
        <v>1.69</v>
      </c>
      <c r="H62" s="126">
        <v>1.88</v>
      </c>
    </row>
    <row r="63" spans="1:8" ht="15">
      <c r="A63" s="78" t="s">
        <v>8174</v>
      </c>
      <c r="B63" s="123">
        <v>1000000</v>
      </c>
      <c r="C63" s="124" t="str">
        <f t="shared" si="0"/>
        <v>Extra-Heavy Trucks And Truck-Tractors1000000</v>
      </c>
      <c r="D63" s="126">
        <v>1.96</v>
      </c>
      <c r="E63" s="126">
        <v>2.2400000000000002</v>
      </c>
      <c r="F63" s="126">
        <v>1.95</v>
      </c>
      <c r="G63" s="126">
        <v>1.8</v>
      </c>
      <c r="H63" s="126">
        <v>2.04</v>
      </c>
    </row>
    <row r="64" spans="1:8" ht="15">
      <c r="A64" s="78" t="s">
        <v>8174</v>
      </c>
      <c r="B64" s="123">
        <v>1500000</v>
      </c>
      <c r="C64" s="124" t="str">
        <f t="shared" si="0"/>
        <v>Extra-Heavy Trucks And Truck-Tractors1500000</v>
      </c>
      <c r="D64" s="126">
        <v>2.1800000000000002</v>
      </c>
      <c r="E64" s="126">
        <v>2.5</v>
      </c>
      <c r="F64" s="126">
        <v>2.16</v>
      </c>
      <c r="G64" s="126">
        <v>1.96</v>
      </c>
      <c r="H64" s="126">
        <v>2.29</v>
      </c>
    </row>
    <row r="65" spans="1:8" ht="15">
      <c r="A65" s="78" t="s">
        <v>8174</v>
      </c>
      <c r="B65" s="123">
        <v>2000000</v>
      </c>
      <c r="C65" s="124" t="str">
        <f t="shared" si="0"/>
        <v>Extra-Heavy Trucks And Truck-Tractors2000000</v>
      </c>
      <c r="D65" s="126">
        <v>2.33</v>
      </c>
      <c r="E65" s="126">
        <v>2.71</v>
      </c>
      <c r="F65" s="126">
        <v>2.3199999999999998</v>
      </c>
      <c r="G65" s="126">
        <v>2.09</v>
      </c>
      <c r="H65" s="126">
        <v>2.48</v>
      </c>
    </row>
    <row r="66" spans="1:8" ht="15">
      <c r="A66" s="78" t="s">
        <v>8174</v>
      </c>
      <c r="B66" s="123">
        <v>2500000</v>
      </c>
      <c r="C66" s="124" t="str">
        <f t="shared" si="0"/>
        <v>Extra-Heavy Trucks And Truck-Tractors2500000</v>
      </c>
      <c r="D66" s="126">
        <v>2.4500000000000002</v>
      </c>
      <c r="E66" s="126">
        <v>2.88</v>
      </c>
      <c r="F66" s="126">
        <v>2.4500000000000002</v>
      </c>
      <c r="G66" s="126">
        <v>2.19</v>
      </c>
      <c r="H66" s="126">
        <v>2.64</v>
      </c>
    </row>
    <row r="67" spans="1:8" ht="15">
      <c r="A67" s="78" t="s">
        <v>8174</v>
      </c>
      <c r="B67" s="123">
        <v>3000000</v>
      </c>
      <c r="C67" s="124" t="str">
        <f t="shared" si="0"/>
        <v>Extra-Heavy Trucks And Truck-Tractors3000000</v>
      </c>
      <c r="D67" s="126">
        <v>2.5499999999999998</v>
      </c>
      <c r="E67" s="126">
        <v>3.02</v>
      </c>
      <c r="F67" s="126">
        <v>2.57</v>
      </c>
      <c r="G67" s="126">
        <v>2.2799999999999998</v>
      </c>
      <c r="H67" s="126">
        <v>2.78</v>
      </c>
    </row>
    <row r="68" spans="1:8" ht="15">
      <c r="A68" s="78" t="s">
        <v>8174</v>
      </c>
      <c r="B68" s="123">
        <v>5000000</v>
      </c>
      <c r="C68" s="124" t="str">
        <f t="shared" si="0"/>
        <v>Extra-Heavy Trucks And Truck-Tractors5000000</v>
      </c>
      <c r="D68" s="126">
        <v>2.84</v>
      </c>
      <c r="E68" s="126">
        <v>3.5</v>
      </c>
      <c r="F68" s="126">
        <v>2.95</v>
      </c>
      <c r="G68" s="126">
        <v>2.57</v>
      </c>
      <c r="H68" s="126">
        <v>3.23</v>
      </c>
    </row>
    <row r="69" spans="1:8" ht="15">
      <c r="A69" s="78" t="s">
        <v>8174</v>
      </c>
      <c r="B69" s="123">
        <v>7500000</v>
      </c>
      <c r="C69" s="124" t="str">
        <f t="shared" si="0"/>
        <v>Extra-Heavy Trucks And Truck-Tractors7500000</v>
      </c>
      <c r="D69" s="126">
        <v>3.11</v>
      </c>
      <c r="E69" s="126">
        <v>3.98</v>
      </c>
      <c r="F69" s="126">
        <v>3.33</v>
      </c>
      <c r="G69" s="126">
        <v>2.85</v>
      </c>
      <c r="H69" s="126">
        <v>3.69</v>
      </c>
    </row>
    <row r="70" spans="1:8" ht="15">
      <c r="A70" s="78" t="s">
        <v>8174</v>
      </c>
      <c r="B70" s="123">
        <v>10000000</v>
      </c>
      <c r="C70" s="124" t="str">
        <f t="shared" si="0"/>
        <v>Extra-Heavy Trucks And Truck-Tractors10000000</v>
      </c>
      <c r="D70" s="126">
        <v>3.33</v>
      </c>
      <c r="E70" s="126">
        <v>4.3899999999999997</v>
      </c>
      <c r="F70" s="126">
        <v>3.66</v>
      </c>
      <c r="G70" s="126">
        <v>3.1</v>
      </c>
      <c r="H70" s="126">
        <v>4.09</v>
      </c>
    </row>
    <row r="71" spans="1:8" ht="15">
      <c r="A71" s="78" t="s">
        <v>8173</v>
      </c>
      <c r="B71" s="123">
        <v>25000</v>
      </c>
      <c r="C71" s="124" t="str">
        <f t="shared" si="0"/>
        <v>Zone Rated25000</v>
      </c>
      <c r="D71" s="125" t="e">
        <v>#N/A</v>
      </c>
      <c r="E71" s="126">
        <v>0.65</v>
      </c>
      <c r="F71" s="126">
        <v>0.66</v>
      </c>
      <c r="G71" s="126">
        <v>0.65</v>
      </c>
      <c r="H71" s="126">
        <v>0.65</v>
      </c>
    </row>
    <row r="72" spans="1:8" ht="15">
      <c r="A72" s="78" t="s">
        <v>8173</v>
      </c>
      <c r="B72" s="123">
        <v>30000</v>
      </c>
      <c r="C72" s="124" t="str">
        <f t="shared" si="0"/>
        <v>Zone Rated30000</v>
      </c>
      <c r="D72" s="125" t="e">
        <v>#N/A</v>
      </c>
      <c r="E72" s="126">
        <v>0.69</v>
      </c>
      <c r="F72" s="125" t="e">
        <v>#N/A</v>
      </c>
      <c r="G72" s="125" t="e">
        <v>#N/A</v>
      </c>
      <c r="H72" s="125" t="e">
        <v>#N/A</v>
      </c>
    </row>
    <row r="73" spans="1:8" ht="15">
      <c r="A73" s="78" t="s">
        <v>8173</v>
      </c>
      <c r="B73" s="123">
        <v>35000</v>
      </c>
      <c r="C73" s="124" t="str">
        <f t="shared" si="0"/>
        <v>Zone Rated35000</v>
      </c>
      <c r="D73" s="126">
        <v>0.76</v>
      </c>
      <c r="E73" s="125" t="e">
        <v>#N/A</v>
      </c>
      <c r="F73" s="126">
        <v>0.73</v>
      </c>
      <c r="G73" s="126">
        <v>0.72</v>
      </c>
      <c r="H73" s="125" t="e">
        <v>#N/A</v>
      </c>
    </row>
    <row r="74" spans="1:8" ht="15">
      <c r="A74" s="78" t="s">
        <v>8173</v>
      </c>
      <c r="B74" s="123">
        <v>85000</v>
      </c>
      <c r="C74" s="124" t="str">
        <f t="shared" si="0"/>
        <v>Zone Rated85000</v>
      </c>
      <c r="D74" s="125" t="e">
        <v>#N/A</v>
      </c>
      <c r="E74" s="125" t="e">
        <v>#N/A</v>
      </c>
      <c r="F74" s="125" t="e">
        <v>#N/A</v>
      </c>
      <c r="G74" s="125" t="e">
        <v>#N/A</v>
      </c>
      <c r="H74" s="126">
        <v>0.95</v>
      </c>
    </row>
    <row r="75" spans="1:8" ht="15">
      <c r="A75" s="78" t="s">
        <v>8173</v>
      </c>
      <c r="B75" s="123">
        <v>100000</v>
      </c>
      <c r="C75" s="124" t="str">
        <f t="shared" ref="C75:C116" si="2">_xlfn.CONCAT(A75:B75)</f>
        <v>Zone Rated100000</v>
      </c>
      <c r="D75" s="126">
        <v>1</v>
      </c>
      <c r="E75" s="126">
        <v>1</v>
      </c>
      <c r="F75" s="126">
        <v>1</v>
      </c>
      <c r="G75" s="126">
        <v>1</v>
      </c>
      <c r="H75" s="126">
        <v>1</v>
      </c>
    </row>
    <row r="76" spans="1:8" ht="15">
      <c r="A76" s="78" t="s">
        <v>8173</v>
      </c>
      <c r="B76" s="123">
        <v>125000</v>
      </c>
      <c r="C76" s="124" t="str">
        <f t="shared" si="2"/>
        <v>Zone Rated125000</v>
      </c>
      <c r="D76" s="126">
        <v>1.06</v>
      </c>
      <c r="E76" s="126">
        <v>1.07</v>
      </c>
      <c r="F76" s="126">
        <v>1.07</v>
      </c>
      <c r="G76" s="126">
        <v>1.07</v>
      </c>
      <c r="H76" s="126">
        <v>1.07</v>
      </c>
    </row>
    <row r="77" spans="1:8" ht="15">
      <c r="A77" s="78" t="s">
        <v>8173</v>
      </c>
      <c r="B77" s="123">
        <v>150000</v>
      </c>
      <c r="C77" s="124" t="str">
        <f t="shared" si="2"/>
        <v>Zone Rated150000</v>
      </c>
      <c r="D77" s="126">
        <v>1.1100000000000001</v>
      </c>
      <c r="E77" s="126">
        <v>1.1299999999999999</v>
      </c>
      <c r="F77" s="126">
        <v>1.1200000000000001</v>
      </c>
      <c r="G77" s="126">
        <v>1.1299999999999999</v>
      </c>
      <c r="H77" s="126">
        <v>1.1299999999999999</v>
      </c>
    </row>
    <row r="78" spans="1:8" ht="15">
      <c r="A78" s="78" t="s">
        <v>8173</v>
      </c>
      <c r="B78" s="123">
        <v>200000</v>
      </c>
      <c r="C78" s="124" t="str">
        <f t="shared" si="2"/>
        <v>Zone Rated200000</v>
      </c>
      <c r="D78" s="126">
        <v>1.2</v>
      </c>
      <c r="E78" s="126">
        <v>1.24</v>
      </c>
      <c r="F78" s="126">
        <v>1.22</v>
      </c>
      <c r="G78" s="126">
        <v>1.24</v>
      </c>
      <c r="H78" s="126">
        <v>1.24</v>
      </c>
    </row>
    <row r="79" spans="1:8" ht="15">
      <c r="A79" s="78" t="s">
        <v>8173</v>
      </c>
      <c r="B79" s="123">
        <v>250000</v>
      </c>
      <c r="C79" s="124" t="str">
        <f t="shared" si="2"/>
        <v>Zone Rated250000</v>
      </c>
      <c r="D79" s="126">
        <v>1.27</v>
      </c>
      <c r="E79" s="126">
        <v>1.32</v>
      </c>
      <c r="F79" s="126">
        <v>1.3</v>
      </c>
      <c r="G79" s="126">
        <v>1.32</v>
      </c>
      <c r="H79" s="126">
        <v>1.32</v>
      </c>
    </row>
    <row r="80" spans="1:8" ht="15">
      <c r="A80" s="78" t="s">
        <v>8173</v>
      </c>
      <c r="B80" s="123">
        <v>300000</v>
      </c>
      <c r="C80" s="124" t="str">
        <f t="shared" si="2"/>
        <v>Zone Rated300000</v>
      </c>
      <c r="D80" s="126">
        <v>1.33</v>
      </c>
      <c r="E80" s="126">
        <v>1.4</v>
      </c>
      <c r="F80" s="126">
        <v>1.37</v>
      </c>
      <c r="G80" s="126">
        <v>1.4</v>
      </c>
      <c r="H80" s="126">
        <v>1.4</v>
      </c>
    </row>
    <row r="81" spans="1:8" ht="15">
      <c r="A81" s="78" t="s">
        <v>8173</v>
      </c>
      <c r="B81" s="123">
        <v>350000</v>
      </c>
      <c r="C81" s="124" t="str">
        <f t="shared" si="2"/>
        <v>Zone Rated350000</v>
      </c>
      <c r="D81" s="126">
        <v>1.39</v>
      </c>
      <c r="E81" s="126">
        <v>1.47</v>
      </c>
      <c r="F81" s="126">
        <v>1.43</v>
      </c>
      <c r="G81" s="126">
        <v>1.47</v>
      </c>
      <c r="H81" s="126">
        <v>1.47</v>
      </c>
    </row>
    <row r="82" spans="1:8" ht="15">
      <c r="A82" s="78" t="s">
        <v>8173</v>
      </c>
      <c r="B82" s="123">
        <v>400000</v>
      </c>
      <c r="C82" s="124" t="str">
        <f t="shared" si="2"/>
        <v>Zone Rated400000</v>
      </c>
      <c r="D82" s="126">
        <v>1.44</v>
      </c>
      <c r="E82" s="126">
        <v>1.53</v>
      </c>
      <c r="F82" s="126">
        <v>1.49</v>
      </c>
      <c r="G82" s="126">
        <v>1.53</v>
      </c>
      <c r="H82" s="126">
        <v>1.53</v>
      </c>
    </row>
    <row r="83" spans="1:8" ht="15">
      <c r="A83" s="78" t="s">
        <v>8173</v>
      </c>
      <c r="B83" s="123">
        <v>500000</v>
      </c>
      <c r="C83" s="124" t="str">
        <f t="shared" si="2"/>
        <v>Zone Rated500000</v>
      </c>
      <c r="D83" s="126">
        <v>1.54</v>
      </c>
      <c r="E83" s="126">
        <v>1.64</v>
      </c>
      <c r="F83" s="126">
        <v>1.59</v>
      </c>
      <c r="G83" s="126">
        <v>1.64</v>
      </c>
      <c r="H83" s="126">
        <v>1.64</v>
      </c>
    </row>
    <row r="84" spans="1:8" ht="15">
      <c r="A84" s="78" t="s">
        <v>8173</v>
      </c>
      <c r="B84" s="123">
        <v>600000</v>
      </c>
      <c r="C84" s="124" t="str">
        <f t="shared" si="2"/>
        <v>Zone Rated600000</v>
      </c>
      <c r="D84" s="126">
        <v>1.62</v>
      </c>
      <c r="E84" s="126">
        <v>1.74</v>
      </c>
      <c r="F84" s="126">
        <v>1.67</v>
      </c>
      <c r="G84" s="126">
        <v>1.74</v>
      </c>
      <c r="H84" s="126">
        <v>1.74</v>
      </c>
    </row>
    <row r="85" spans="1:8" ht="15">
      <c r="A85" s="78" t="s">
        <v>8173</v>
      </c>
      <c r="B85" s="123">
        <v>750000</v>
      </c>
      <c r="C85" s="124" t="str">
        <f t="shared" si="2"/>
        <v>Zone Rated750000</v>
      </c>
      <c r="D85" s="126">
        <v>1.73</v>
      </c>
      <c r="E85" s="126">
        <v>1.86</v>
      </c>
      <c r="F85" s="126">
        <v>1.78</v>
      </c>
      <c r="G85" s="126">
        <v>1.86</v>
      </c>
      <c r="H85" s="126">
        <v>1.86</v>
      </c>
    </row>
    <row r="86" spans="1:8" ht="15">
      <c r="A86" s="78" t="s">
        <v>8173</v>
      </c>
      <c r="B86" s="123">
        <v>1000000</v>
      </c>
      <c r="C86" s="124" t="str">
        <f t="shared" si="2"/>
        <v>Zone Rated1000000</v>
      </c>
      <c r="D86" s="126">
        <v>1.88</v>
      </c>
      <c r="E86" s="126">
        <v>2.02</v>
      </c>
      <c r="F86" s="126">
        <v>1.92</v>
      </c>
      <c r="G86" s="126">
        <v>2.02</v>
      </c>
      <c r="H86" s="126">
        <v>2.02</v>
      </c>
    </row>
    <row r="87" spans="1:8" ht="15">
      <c r="A87" s="78" t="s">
        <v>8173</v>
      </c>
      <c r="B87" s="123">
        <v>1500000</v>
      </c>
      <c r="C87" s="124" t="str">
        <f t="shared" si="2"/>
        <v>Zone Rated1500000</v>
      </c>
      <c r="D87" s="126">
        <v>2.1</v>
      </c>
      <c r="E87" s="126">
        <v>2.25</v>
      </c>
      <c r="F87" s="126">
        <v>2.11</v>
      </c>
      <c r="G87" s="126">
        <v>2.25</v>
      </c>
      <c r="H87" s="126">
        <v>2.25</v>
      </c>
    </row>
    <row r="88" spans="1:8" ht="15">
      <c r="A88" s="78" t="s">
        <v>8173</v>
      </c>
      <c r="B88" s="123">
        <v>2000000</v>
      </c>
      <c r="C88" s="124" t="str">
        <f t="shared" si="2"/>
        <v>Zone Rated2000000</v>
      </c>
      <c r="D88" s="126">
        <v>2.2599999999999998</v>
      </c>
      <c r="E88" s="126">
        <v>2.41</v>
      </c>
      <c r="F88" s="126">
        <v>2.25</v>
      </c>
      <c r="G88" s="126">
        <v>2.41</v>
      </c>
      <c r="H88" s="126">
        <v>2.41</v>
      </c>
    </row>
    <row r="89" spans="1:8" ht="15">
      <c r="A89" s="78" t="s">
        <v>8173</v>
      </c>
      <c r="B89" s="123">
        <v>2500000</v>
      </c>
      <c r="C89" s="124" t="str">
        <f t="shared" si="2"/>
        <v>Zone Rated2500000</v>
      </c>
      <c r="D89" s="126">
        <v>2.39</v>
      </c>
      <c r="E89" s="126">
        <v>2.54</v>
      </c>
      <c r="F89" s="126">
        <v>2.36</v>
      </c>
      <c r="G89" s="126">
        <v>2.54</v>
      </c>
      <c r="H89" s="126">
        <v>2.54</v>
      </c>
    </row>
    <row r="90" spans="1:8" ht="15">
      <c r="A90" s="78" t="s">
        <v>8173</v>
      </c>
      <c r="B90" s="123">
        <v>3000000</v>
      </c>
      <c r="C90" s="124" t="str">
        <f t="shared" si="2"/>
        <v>Zone Rated3000000</v>
      </c>
      <c r="D90" s="126">
        <v>2.5</v>
      </c>
      <c r="E90" s="126">
        <v>2.66</v>
      </c>
      <c r="F90" s="126">
        <v>2.46</v>
      </c>
      <c r="G90" s="126">
        <v>2.66</v>
      </c>
      <c r="H90" s="126">
        <v>2.66</v>
      </c>
    </row>
    <row r="91" spans="1:8" ht="15">
      <c r="A91" s="78" t="s">
        <v>8173</v>
      </c>
      <c r="B91" s="123">
        <v>5000000</v>
      </c>
      <c r="C91" s="124" t="str">
        <f t="shared" si="2"/>
        <v>Zone Rated5000000</v>
      </c>
      <c r="D91" s="126">
        <v>2.83</v>
      </c>
      <c r="E91" s="126">
        <v>3.01</v>
      </c>
      <c r="F91" s="126">
        <v>2.75</v>
      </c>
      <c r="G91" s="126">
        <v>3.01</v>
      </c>
      <c r="H91" s="126">
        <v>3.01</v>
      </c>
    </row>
    <row r="92" spans="1:8" ht="15">
      <c r="A92" s="78" t="s">
        <v>8173</v>
      </c>
      <c r="B92" s="123">
        <v>7500000</v>
      </c>
      <c r="C92" s="124" t="str">
        <f t="shared" si="2"/>
        <v>Zone Rated7500000</v>
      </c>
      <c r="D92" s="126">
        <v>3.14</v>
      </c>
      <c r="E92" s="126">
        <v>3.34</v>
      </c>
      <c r="F92" s="126">
        <v>3.02</v>
      </c>
      <c r="G92" s="126">
        <v>3.34</v>
      </c>
      <c r="H92" s="126">
        <v>3.34</v>
      </c>
    </row>
    <row r="93" spans="1:8" ht="15">
      <c r="A93" s="78" t="s">
        <v>8173</v>
      </c>
      <c r="B93" s="123">
        <v>10000000</v>
      </c>
      <c r="C93" s="124" t="str">
        <f t="shared" si="2"/>
        <v>Zone Rated10000000</v>
      </c>
      <c r="D93" s="126">
        <v>3.39</v>
      </c>
      <c r="E93" s="126">
        <v>3.62</v>
      </c>
      <c r="F93" s="126">
        <v>3.25</v>
      </c>
      <c r="G93" s="126">
        <v>3.62</v>
      </c>
      <c r="H93" s="126">
        <v>3.62</v>
      </c>
    </row>
    <row r="94" spans="1:8" ht="15">
      <c r="A94" s="78" t="s">
        <v>8161</v>
      </c>
      <c r="B94" s="123">
        <v>25000</v>
      </c>
      <c r="C94" s="124" t="str">
        <f t="shared" si="2"/>
        <v>All Other Risks25000</v>
      </c>
      <c r="D94" s="125" t="e">
        <v>#N/A</v>
      </c>
      <c r="E94" s="126">
        <v>0.61</v>
      </c>
      <c r="F94" s="126">
        <v>0.67</v>
      </c>
      <c r="G94" s="126">
        <v>0.72</v>
      </c>
      <c r="H94" s="126">
        <v>0.67</v>
      </c>
    </row>
    <row r="95" spans="1:8" ht="15">
      <c r="A95" s="78" t="s">
        <v>8161</v>
      </c>
      <c r="B95" s="123">
        <v>30000</v>
      </c>
      <c r="C95" s="124" t="str">
        <f t="shared" si="2"/>
        <v>All Other Risks30000</v>
      </c>
      <c r="D95" s="125" t="e">
        <v>#N/A</v>
      </c>
      <c r="E95" s="126">
        <v>0.65</v>
      </c>
      <c r="F95" s="125" t="e">
        <v>#N/A</v>
      </c>
      <c r="G95" s="125" t="e">
        <v>#N/A</v>
      </c>
      <c r="H95" s="125" t="e">
        <v>#N/A</v>
      </c>
    </row>
    <row r="96" spans="1:8" ht="15">
      <c r="A96" s="78" t="s">
        <v>8161</v>
      </c>
      <c r="B96" s="123">
        <v>35000</v>
      </c>
      <c r="C96" s="124" t="str">
        <f t="shared" si="2"/>
        <v>All Other Risks35000</v>
      </c>
      <c r="D96" s="126">
        <v>0.79</v>
      </c>
      <c r="E96" s="125" t="e">
        <v>#N/A</v>
      </c>
      <c r="F96" s="126">
        <v>0.75</v>
      </c>
      <c r="G96" s="126">
        <v>0.78</v>
      </c>
      <c r="H96" s="125" t="e">
        <v>#N/A</v>
      </c>
    </row>
    <row r="97" spans="1:8" ht="15">
      <c r="A97" s="78" t="s">
        <v>8161</v>
      </c>
      <c r="B97" s="123">
        <v>85000</v>
      </c>
      <c r="C97" s="124" t="str">
        <f t="shared" si="2"/>
        <v>All Other Risks85000</v>
      </c>
      <c r="D97" s="125" t="e">
        <v>#N/A</v>
      </c>
      <c r="E97" s="125" t="e">
        <v>#N/A</v>
      </c>
      <c r="F97" s="125" t="e">
        <v>#N/A</v>
      </c>
      <c r="G97" s="125" t="e">
        <v>#N/A</v>
      </c>
      <c r="H97" s="126">
        <v>0.96</v>
      </c>
    </row>
    <row r="98" spans="1:8" ht="15">
      <c r="A98" s="78" t="s">
        <v>8161</v>
      </c>
      <c r="B98" s="123">
        <v>100000</v>
      </c>
      <c r="C98" s="124" t="str">
        <f t="shared" si="2"/>
        <v>All Other Risks100000</v>
      </c>
      <c r="D98" s="126">
        <v>1</v>
      </c>
      <c r="E98" s="126">
        <v>1</v>
      </c>
      <c r="F98" s="126">
        <v>1</v>
      </c>
      <c r="G98" s="126">
        <v>1</v>
      </c>
      <c r="H98" s="126">
        <v>1</v>
      </c>
    </row>
    <row r="99" spans="1:8" ht="15">
      <c r="A99" s="78" t="s">
        <v>8161</v>
      </c>
      <c r="B99" s="123">
        <v>125000</v>
      </c>
      <c r="C99" s="124" t="str">
        <f t="shared" si="2"/>
        <v>All Other Risks125000</v>
      </c>
      <c r="D99" s="126">
        <v>1.05</v>
      </c>
      <c r="E99" s="126">
        <v>1.08</v>
      </c>
      <c r="F99" s="126">
        <v>1.06</v>
      </c>
      <c r="G99" s="126">
        <v>1.06</v>
      </c>
      <c r="H99" s="126">
        <v>1.06</v>
      </c>
    </row>
    <row r="100" spans="1:8" ht="15">
      <c r="A100" s="78" t="s">
        <v>8161</v>
      </c>
      <c r="B100" s="123">
        <v>150000</v>
      </c>
      <c r="C100" s="124" t="str">
        <f t="shared" si="2"/>
        <v>All Other Risks150000</v>
      </c>
      <c r="D100" s="126">
        <v>1.0900000000000001</v>
      </c>
      <c r="E100" s="126">
        <v>1.1399999999999999</v>
      </c>
      <c r="F100" s="126">
        <v>1.1100000000000001</v>
      </c>
      <c r="G100" s="126">
        <v>1.1000000000000001</v>
      </c>
      <c r="H100" s="126">
        <v>1.1100000000000001</v>
      </c>
    </row>
    <row r="101" spans="1:8" ht="15">
      <c r="A101" s="78" t="s">
        <v>8161</v>
      </c>
      <c r="B101" s="123">
        <v>200000</v>
      </c>
      <c r="C101" s="124" t="str">
        <f t="shared" si="2"/>
        <v>All Other Risks200000</v>
      </c>
      <c r="D101" s="126">
        <v>1.1599999999999999</v>
      </c>
      <c r="E101" s="126">
        <v>1.25</v>
      </c>
      <c r="F101" s="126">
        <v>1.2</v>
      </c>
      <c r="G101" s="126">
        <v>1.18</v>
      </c>
      <c r="H101" s="126">
        <v>1.2</v>
      </c>
    </row>
    <row r="102" spans="1:8" ht="15">
      <c r="A102" s="78" t="s">
        <v>8161</v>
      </c>
      <c r="B102" s="123">
        <v>250000</v>
      </c>
      <c r="C102" s="124" t="str">
        <f t="shared" si="2"/>
        <v>All Other Risks250000</v>
      </c>
      <c r="D102" s="126">
        <v>1.22</v>
      </c>
      <c r="E102" s="126">
        <v>1.35</v>
      </c>
      <c r="F102" s="126">
        <v>1.28</v>
      </c>
      <c r="G102" s="126">
        <v>1.24</v>
      </c>
      <c r="H102" s="126">
        <v>1.27</v>
      </c>
    </row>
    <row r="103" spans="1:8" ht="15">
      <c r="A103" s="78" t="s">
        <v>8161</v>
      </c>
      <c r="B103" s="123">
        <v>300000</v>
      </c>
      <c r="C103" s="124" t="str">
        <f t="shared" si="2"/>
        <v>All Other Risks300000</v>
      </c>
      <c r="D103" s="126">
        <v>1.27</v>
      </c>
      <c r="E103" s="126">
        <v>1.43</v>
      </c>
      <c r="F103" s="126">
        <v>1.34</v>
      </c>
      <c r="G103" s="126">
        <v>1.3</v>
      </c>
      <c r="H103" s="126">
        <v>1.34</v>
      </c>
    </row>
    <row r="104" spans="1:8" ht="15">
      <c r="A104" s="78" t="s">
        <v>8161</v>
      </c>
      <c r="B104" s="123">
        <v>350000</v>
      </c>
      <c r="C104" s="124" t="str">
        <f t="shared" si="2"/>
        <v>All Other Risks350000</v>
      </c>
      <c r="D104" s="126">
        <v>1.32</v>
      </c>
      <c r="E104" s="126">
        <v>1.5</v>
      </c>
      <c r="F104" s="126">
        <v>1.4</v>
      </c>
      <c r="G104" s="126">
        <v>1.35</v>
      </c>
      <c r="H104" s="126">
        <v>1.39</v>
      </c>
    </row>
    <row r="105" spans="1:8" ht="15">
      <c r="A105" s="78" t="s">
        <v>8161</v>
      </c>
      <c r="B105" s="123">
        <v>400000</v>
      </c>
      <c r="C105" s="124" t="str">
        <f t="shared" si="2"/>
        <v>All Other Risks400000</v>
      </c>
      <c r="D105" s="126">
        <v>1.36</v>
      </c>
      <c r="E105" s="126">
        <v>1.56</v>
      </c>
      <c r="F105" s="126">
        <v>1.45</v>
      </c>
      <c r="G105" s="126">
        <v>1.39</v>
      </c>
      <c r="H105" s="126">
        <v>1.44</v>
      </c>
    </row>
    <row r="106" spans="1:8" ht="15">
      <c r="A106" s="78" t="s">
        <v>8161</v>
      </c>
      <c r="B106" s="123">
        <v>500000</v>
      </c>
      <c r="C106" s="124" t="str">
        <f t="shared" si="2"/>
        <v>All Other Risks500000</v>
      </c>
      <c r="D106" s="126">
        <v>1.44</v>
      </c>
      <c r="E106" s="126">
        <v>1.66</v>
      </c>
      <c r="F106" s="126">
        <v>1.54</v>
      </c>
      <c r="G106" s="126">
        <v>1.46</v>
      </c>
      <c r="H106" s="126">
        <v>1.53</v>
      </c>
    </row>
    <row r="107" spans="1:8" ht="15">
      <c r="A107" s="78" t="s">
        <v>8161</v>
      </c>
      <c r="B107" s="123">
        <v>600000</v>
      </c>
      <c r="C107" s="124" t="str">
        <f t="shared" si="2"/>
        <v>All Other Risks600000</v>
      </c>
      <c r="D107" s="126">
        <v>1.5</v>
      </c>
      <c r="E107" s="126">
        <v>1.75</v>
      </c>
      <c r="F107" s="126">
        <v>1.61</v>
      </c>
      <c r="G107" s="126">
        <v>1.52</v>
      </c>
      <c r="H107" s="126">
        <v>1.61</v>
      </c>
    </row>
    <row r="108" spans="1:8" ht="15">
      <c r="A108" s="78" t="s">
        <v>8161</v>
      </c>
      <c r="B108" s="123">
        <v>750000</v>
      </c>
      <c r="C108" s="124" t="str">
        <f t="shared" si="2"/>
        <v>All Other Risks750000</v>
      </c>
      <c r="D108" s="126">
        <v>1.59</v>
      </c>
      <c r="E108" s="126">
        <v>1.86</v>
      </c>
      <c r="F108" s="126">
        <v>1.71</v>
      </c>
      <c r="G108" s="126">
        <v>1.59</v>
      </c>
      <c r="H108" s="126">
        <v>1.7</v>
      </c>
    </row>
    <row r="109" spans="1:8" ht="15">
      <c r="A109" s="78" t="s">
        <v>8161</v>
      </c>
      <c r="B109" s="123">
        <v>1000000</v>
      </c>
      <c r="C109" s="124" t="str">
        <f t="shared" si="2"/>
        <v>All Other Risks1000000</v>
      </c>
      <c r="D109" s="126">
        <v>1.7</v>
      </c>
      <c r="E109" s="126">
        <v>2.0099999999999998</v>
      </c>
      <c r="F109" s="126">
        <v>1.83</v>
      </c>
      <c r="G109" s="126">
        <v>1.69</v>
      </c>
      <c r="H109" s="126">
        <v>1.82</v>
      </c>
    </row>
    <row r="110" spans="1:8" ht="15">
      <c r="A110" s="78" t="s">
        <v>8161</v>
      </c>
      <c r="B110" s="123">
        <v>1500000</v>
      </c>
      <c r="C110" s="124" t="str">
        <f t="shared" si="2"/>
        <v>All Other Risks1500000</v>
      </c>
      <c r="D110" s="126">
        <v>1.86</v>
      </c>
      <c r="E110" s="126">
        <v>2.2200000000000002</v>
      </c>
      <c r="F110" s="126">
        <v>1.99</v>
      </c>
      <c r="G110" s="126">
        <v>1.82</v>
      </c>
      <c r="H110" s="126">
        <v>1.99</v>
      </c>
    </row>
    <row r="111" spans="1:8" ht="15">
      <c r="A111" s="78" t="s">
        <v>8161</v>
      </c>
      <c r="B111" s="123">
        <v>2000000</v>
      </c>
      <c r="C111" s="124" t="str">
        <f t="shared" si="2"/>
        <v>All Other Risks2000000</v>
      </c>
      <c r="D111" s="126">
        <v>1.96</v>
      </c>
      <c r="E111" s="126">
        <v>2.39</v>
      </c>
      <c r="F111" s="126">
        <v>2.12</v>
      </c>
      <c r="G111" s="126">
        <v>1.92</v>
      </c>
      <c r="H111" s="126">
        <v>2.11</v>
      </c>
    </row>
    <row r="112" spans="1:8" ht="15">
      <c r="A112" s="78" t="s">
        <v>8161</v>
      </c>
      <c r="B112" s="123">
        <v>2500000</v>
      </c>
      <c r="C112" s="124" t="str">
        <f t="shared" si="2"/>
        <v>All Other Risks2500000</v>
      </c>
      <c r="D112" s="126">
        <v>2.04</v>
      </c>
      <c r="E112" s="126">
        <v>2.52</v>
      </c>
      <c r="F112" s="126">
        <v>2.2200000000000002</v>
      </c>
      <c r="G112" s="126">
        <v>2</v>
      </c>
      <c r="H112" s="126">
        <v>2.21</v>
      </c>
    </row>
    <row r="113" spans="1:8" ht="15">
      <c r="A113" s="78" t="s">
        <v>8161</v>
      </c>
      <c r="B113" s="123">
        <v>3000000</v>
      </c>
      <c r="C113" s="124" t="str">
        <f t="shared" si="2"/>
        <v>All Other Risks3000000</v>
      </c>
      <c r="D113" s="126">
        <v>2.11</v>
      </c>
      <c r="E113" s="126">
        <v>2.63</v>
      </c>
      <c r="F113" s="126">
        <v>2.2999999999999998</v>
      </c>
      <c r="G113" s="126">
        <v>2.06</v>
      </c>
      <c r="H113" s="126">
        <v>2.2999999999999998</v>
      </c>
    </row>
    <row r="114" spans="1:8" ht="15">
      <c r="A114" s="78" t="s">
        <v>8161</v>
      </c>
      <c r="B114" s="123">
        <v>5000000</v>
      </c>
      <c r="C114" s="124" t="str">
        <f t="shared" si="2"/>
        <v>All Other Risks5000000</v>
      </c>
      <c r="D114" s="126">
        <v>2.29</v>
      </c>
      <c r="E114" s="126">
        <v>2.99</v>
      </c>
      <c r="F114" s="126">
        <v>2.57</v>
      </c>
      <c r="G114" s="126">
        <v>2.27</v>
      </c>
      <c r="H114" s="126">
        <v>2.56</v>
      </c>
    </row>
    <row r="115" spans="1:8" ht="15">
      <c r="A115" s="78" t="s">
        <v>8161</v>
      </c>
      <c r="B115" s="123">
        <v>7500000</v>
      </c>
      <c r="C115" s="124" t="str">
        <f t="shared" si="2"/>
        <v>All Other Risks7500000</v>
      </c>
      <c r="D115" s="126">
        <v>2.44</v>
      </c>
      <c r="E115" s="126">
        <v>3.35</v>
      </c>
      <c r="F115" s="126">
        <v>2.82</v>
      </c>
      <c r="G115" s="126">
        <v>2.4700000000000002</v>
      </c>
      <c r="H115" s="126">
        <v>2.81</v>
      </c>
    </row>
    <row r="116" spans="1:8" ht="15">
      <c r="A116" s="78" t="s">
        <v>8161</v>
      </c>
      <c r="B116" s="123">
        <v>10000000</v>
      </c>
      <c r="C116" s="124" t="str">
        <f t="shared" si="2"/>
        <v>All Other Risks10000000</v>
      </c>
      <c r="D116" s="126">
        <v>2.56</v>
      </c>
      <c r="E116" s="126">
        <v>3.65</v>
      </c>
      <c r="F116" s="126">
        <v>3.03</v>
      </c>
      <c r="G116" s="126">
        <v>2.63</v>
      </c>
      <c r="H116" s="126">
        <v>3.02</v>
      </c>
    </row>
    <row r="117" spans="1:8" ht="15">
      <c r="G117" s="127"/>
    </row>
  </sheetData>
  <pageMargins left="0.7" right="0.7" top="0.75" bottom="0.75" header="0.3" footer="0.3"/>
  <pageSetup paperSize="9" orientation="portrait" horizontalDpi="200" verticalDpi="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F74"/>
  <sheetViews>
    <sheetView showGridLines="0" zoomScale="80" zoomScaleNormal="80" workbookViewId="0">
      <pane ySplit="1" topLeftCell="A2" activePane="bottomLeft" state="frozen"/>
      <selection pane="bottomLeft" activeCell="L28" sqref="L28"/>
    </sheetView>
  </sheetViews>
  <sheetFormatPr defaultRowHeight="14.5" outlineLevelRow="1"/>
  <cols>
    <col min="1" max="1" width="58.54296875" customWidth="1"/>
    <col min="2" max="2" width="8.26953125" customWidth="1"/>
    <col min="3" max="3" width="7.26953125" customWidth="1"/>
    <col min="4" max="5" width="8.1796875" customWidth="1"/>
    <col min="7" max="7" width="16.26953125" customWidth="1"/>
    <col min="13" max="13" width="2.7265625" customWidth="1"/>
    <col min="14" max="14" width="29.1796875" customWidth="1"/>
    <col min="15" max="15" width="8.26953125" customWidth="1"/>
    <col min="16" max="16" width="2.26953125" customWidth="1"/>
    <col min="17" max="17" width="12.54296875" customWidth="1"/>
    <col min="18" max="18" width="74.7265625" customWidth="1"/>
    <col min="19" max="19" width="7.26953125" customWidth="1"/>
  </cols>
  <sheetData>
    <row r="1" spans="1:6" ht="16.5">
      <c r="A1" s="128" t="s">
        <v>8437</v>
      </c>
      <c r="B1" s="43"/>
      <c r="C1" s="129"/>
      <c r="D1" s="129"/>
    </row>
    <row r="2" spans="1:6" ht="15">
      <c r="A2" s="39" t="s">
        <v>8438</v>
      </c>
      <c r="B2" s="39" t="s">
        <v>615</v>
      </c>
      <c r="C2" s="39" t="s">
        <v>1107</v>
      </c>
      <c r="D2" s="39" t="s">
        <v>614</v>
      </c>
      <c r="E2" s="39" t="s">
        <v>1108</v>
      </c>
      <c r="F2" s="39" t="s">
        <v>8540</v>
      </c>
    </row>
    <row r="3" spans="1:6" ht="15">
      <c r="A3" s="130">
        <v>0</v>
      </c>
      <c r="B3" s="46">
        <v>48</v>
      </c>
      <c r="C3" s="130">
        <v>69</v>
      </c>
      <c r="D3" s="130">
        <v>61</v>
      </c>
      <c r="E3" s="130">
        <v>51</v>
      </c>
      <c r="F3" s="130">
        <v>60</v>
      </c>
    </row>
    <row r="4" spans="1:6" ht="15">
      <c r="A4" s="130">
        <v>10</v>
      </c>
      <c r="B4" s="46">
        <v>48</v>
      </c>
      <c r="C4" s="130">
        <v>146</v>
      </c>
      <c r="D4" s="130">
        <v>130</v>
      </c>
      <c r="E4" s="130">
        <v>109</v>
      </c>
      <c r="F4" s="130">
        <v>129</v>
      </c>
    </row>
    <row r="5" spans="1:6" ht="15">
      <c r="A5" s="130">
        <v>20</v>
      </c>
      <c r="B5" s="46">
        <v>48</v>
      </c>
      <c r="C5" s="130">
        <v>235</v>
      </c>
      <c r="D5" s="130">
        <v>209</v>
      </c>
      <c r="E5" s="130">
        <v>174</v>
      </c>
      <c r="F5" s="130">
        <v>207</v>
      </c>
    </row>
    <row r="6" spans="1:6" ht="15">
      <c r="A6" s="130">
        <v>26</v>
      </c>
      <c r="B6" s="46">
        <v>112</v>
      </c>
      <c r="C6" s="130">
        <v>397</v>
      </c>
      <c r="D6" s="130">
        <v>354</v>
      </c>
      <c r="E6" s="130">
        <v>295</v>
      </c>
      <c r="F6" s="130">
        <v>350</v>
      </c>
    </row>
    <row r="7" spans="1:6" ht="15">
      <c r="A7" s="130">
        <v>101</v>
      </c>
      <c r="B7" s="46">
        <v>245</v>
      </c>
      <c r="C7" s="130">
        <v>1038</v>
      </c>
      <c r="D7" s="130">
        <v>924</v>
      </c>
      <c r="E7" s="130">
        <v>771</v>
      </c>
      <c r="F7" s="130">
        <v>914</v>
      </c>
    </row>
    <row r="8" spans="1:6" ht="15">
      <c r="A8" s="130">
        <v>501</v>
      </c>
      <c r="B8" s="46">
        <v>386</v>
      </c>
      <c r="C8" s="130">
        <v>2388</v>
      </c>
      <c r="D8" s="130">
        <v>2125</v>
      </c>
      <c r="E8" s="130">
        <v>1772</v>
      </c>
      <c r="F8" s="130">
        <v>2102</v>
      </c>
    </row>
    <row r="9" spans="1:6" ht="15">
      <c r="A9" s="130">
        <v>1001</v>
      </c>
      <c r="B9" s="46">
        <v>865</v>
      </c>
      <c r="C9" s="130">
        <v>5032</v>
      </c>
      <c r="D9" s="130">
        <v>4478</v>
      </c>
      <c r="E9" s="130">
        <v>3735</v>
      </c>
      <c r="F9" s="130">
        <v>4429</v>
      </c>
    </row>
    <row r="11" spans="1:6" ht="16.5">
      <c r="A11" s="131" t="s">
        <v>8439</v>
      </c>
      <c r="B11" s="39" t="s">
        <v>615</v>
      </c>
      <c r="C11" s="39" t="s">
        <v>1107</v>
      </c>
      <c r="D11" s="39" t="s">
        <v>614</v>
      </c>
      <c r="E11" s="39" t="s">
        <v>1108</v>
      </c>
      <c r="F11" s="39" t="s">
        <v>8540</v>
      </c>
    </row>
    <row r="12" spans="1:6" ht="16.5">
      <c r="A12" s="132" t="s">
        <v>8440</v>
      </c>
      <c r="B12" s="14">
        <v>1.6739999999999999</v>
      </c>
      <c r="C12" s="14">
        <v>1.86</v>
      </c>
      <c r="D12" s="14">
        <v>1.86</v>
      </c>
      <c r="E12" s="14">
        <v>1.8320000000000001</v>
      </c>
      <c r="F12" s="14">
        <v>1.544</v>
      </c>
    </row>
    <row r="13" spans="1:6" ht="16.5">
      <c r="A13" s="132" t="s">
        <v>8441</v>
      </c>
      <c r="B13" s="14">
        <v>1.57</v>
      </c>
      <c r="C13" s="14">
        <v>1.94</v>
      </c>
      <c r="D13" s="14">
        <v>1.94</v>
      </c>
      <c r="E13" s="14">
        <v>1.871</v>
      </c>
      <c r="F13" s="14">
        <v>1.712</v>
      </c>
    </row>
    <row r="14" spans="1:6" ht="16.5">
      <c r="A14" s="133" t="s">
        <v>8442</v>
      </c>
      <c r="B14" s="107">
        <v>0</v>
      </c>
      <c r="C14" s="107">
        <v>250</v>
      </c>
      <c r="D14" s="107">
        <v>25</v>
      </c>
      <c r="E14" s="107">
        <v>250</v>
      </c>
      <c r="F14" s="107">
        <v>0</v>
      </c>
    </row>
    <row r="15" spans="1:6" ht="16.5">
      <c r="A15" s="134" t="s">
        <v>8443</v>
      </c>
      <c r="B15" s="14">
        <f>B16+B17</f>
        <v>2.12</v>
      </c>
      <c r="C15" s="14">
        <f>C16+C17</f>
        <v>2.12</v>
      </c>
      <c r="D15" s="14">
        <f>D16+D17</f>
        <v>2.12</v>
      </c>
      <c r="E15" s="14">
        <f>E16+E17</f>
        <v>2.46</v>
      </c>
      <c r="F15" s="14">
        <f>F16+F17</f>
        <v>2.12</v>
      </c>
    </row>
    <row r="16" spans="1:6" ht="16.5" hidden="1" outlineLevel="1">
      <c r="A16" s="135" t="s">
        <v>8444</v>
      </c>
      <c r="B16" s="14">
        <v>1.32</v>
      </c>
      <c r="C16" s="14">
        <v>1.32</v>
      </c>
      <c r="D16" s="14">
        <v>1.32</v>
      </c>
      <c r="E16" s="14">
        <v>1.54</v>
      </c>
      <c r="F16" s="14">
        <v>1.32</v>
      </c>
    </row>
    <row r="17" spans="1:6" ht="16.5" hidden="1" outlineLevel="1">
      <c r="A17" s="135" t="s">
        <v>8445</v>
      </c>
      <c r="B17" s="14">
        <v>0.8</v>
      </c>
      <c r="C17" s="14">
        <v>0.8</v>
      </c>
      <c r="D17" s="14">
        <v>0.8</v>
      </c>
      <c r="E17" s="14">
        <v>0.92</v>
      </c>
      <c r="F17" s="14">
        <v>0.8</v>
      </c>
    </row>
    <row r="18" spans="1:6" ht="16.5" collapsed="1">
      <c r="A18" s="136" t="s">
        <v>8446</v>
      </c>
      <c r="B18" s="18">
        <v>1.1000000000000001</v>
      </c>
      <c r="C18" s="137">
        <v>0</v>
      </c>
      <c r="D18" s="14">
        <v>1.1000000000000001</v>
      </c>
      <c r="E18" s="137">
        <v>0</v>
      </c>
      <c r="F18" s="18">
        <v>1.1000000000000001</v>
      </c>
    </row>
    <row r="19" spans="1:6" ht="19" customHeight="1">
      <c r="A19" s="138" t="s">
        <v>8447</v>
      </c>
      <c r="B19" s="137">
        <v>0</v>
      </c>
      <c r="C19" s="137">
        <v>0</v>
      </c>
      <c r="D19" s="14">
        <v>0.1</v>
      </c>
      <c r="E19" s="137">
        <v>0</v>
      </c>
      <c r="F19" s="137">
        <v>0</v>
      </c>
    </row>
    <row r="20" spans="1:6" ht="16.5">
      <c r="A20" s="138" t="s">
        <v>8448</v>
      </c>
      <c r="B20" s="18">
        <v>0.7</v>
      </c>
      <c r="C20" s="18">
        <v>0.7</v>
      </c>
      <c r="D20" s="14">
        <v>0.7</v>
      </c>
      <c r="E20" s="18">
        <v>0.7</v>
      </c>
      <c r="F20" s="18">
        <v>0.7</v>
      </c>
    </row>
    <row r="21" spans="1:6" ht="16.5">
      <c r="A21" s="132" t="s">
        <v>8449</v>
      </c>
      <c r="B21" s="139"/>
      <c r="C21" s="140"/>
      <c r="D21" s="140"/>
      <c r="E21" s="140"/>
      <c r="F21" s="107"/>
    </row>
    <row r="22" spans="1:6" ht="16.5">
      <c r="A22" s="141" t="s">
        <v>8450</v>
      </c>
      <c r="B22" s="137">
        <v>1</v>
      </c>
      <c r="C22" s="137">
        <v>1</v>
      </c>
      <c r="D22" s="14">
        <v>0.7</v>
      </c>
      <c r="E22" s="137">
        <v>1</v>
      </c>
      <c r="F22" s="137">
        <v>1</v>
      </c>
    </row>
    <row r="23" spans="1:6" ht="16.5">
      <c r="A23" s="141" t="s">
        <v>8451</v>
      </c>
      <c r="B23" s="137">
        <v>1</v>
      </c>
      <c r="C23" s="137">
        <v>1</v>
      </c>
      <c r="D23" s="14">
        <v>1</v>
      </c>
      <c r="E23" s="137">
        <v>1</v>
      </c>
      <c r="F23" s="137">
        <v>1</v>
      </c>
    </row>
    <row r="24" spans="1:6" ht="16.5">
      <c r="A24" s="142" t="s">
        <v>8452</v>
      </c>
      <c r="B24" s="137">
        <v>0</v>
      </c>
      <c r="C24" s="137">
        <v>0</v>
      </c>
      <c r="D24" s="14">
        <v>0.11</v>
      </c>
      <c r="E24" s="137">
        <v>0</v>
      </c>
      <c r="F24" s="137">
        <v>0</v>
      </c>
    </row>
    <row r="25" spans="1:6" ht="17.25" customHeight="1">
      <c r="A25" s="142" t="s">
        <v>8453</v>
      </c>
      <c r="B25" s="137">
        <v>0</v>
      </c>
      <c r="C25" s="137">
        <v>0</v>
      </c>
      <c r="D25" s="14">
        <v>0.11</v>
      </c>
      <c r="E25" s="137">
        <v>0</v>
      </c>
      <c r="F25" s="137">
        <v>0</v>
      </c>
    </row>
    <row r="26" spans="1:6" ht="17.25" customHeight="1">
      <c r="A26" s="138" t="s">
        <v>8454</v>
      </c>
      <c r="B26" s="137">
        <v>0</v>
      </c>
      <c r="C26" s="18">
        <v>0.03</v>
      </c>
      <c r="D26" s="137">
        <v>0</v>
      </c>
      <c r="E26" s="18">
        <v>0.16</v>
      </c>
      <c r="F26" s="107">
        <v>0.1</v>
      </c>
    </row>
    <row r="27" spans="1:6" ht="16.5">
      <c r="A27" s="132" t="s">
        <v>8455</v>
      </c>
      <c r="B27" s="14">
        <v>0.52</v>
      </c>
      <c r="C27" s="14">
        <v>1.52</v>
      </c>
      <c r="D27" s="14">
        <v>1.1200000000000001</v>
      </c>
      <c r="E27" s="14">
        <v>0.5</v>
      </c>
      <c r="F27" s="107">
        <v>0.99</v>
      </c>
    </row>
    <row r="28" spans="1:6" ht="18.75" customHeight="1">
      <c r="A28" s="134" t="s">
        <v>8456</v>
      </c>
      <c r="B28" s="137">
        <v>1</v>
      </c>
      <c r="C28" s="137">
        <v>1</v>
      </c>
      <c r="D28" s="14">
        <v>1.333</v>
      </c>
      <c r="E28" s="137">
        <v>1</v>
      </c>
      <c r="F28" s="137">
        <v>1</v>
      </c>
    </row>
    <row r="29" spans="1:6" ht="16.5">
      <c r="A29" s="132" t="s">
        <v>8457</v>
      </c>
      <c r="B29" s="140"/>
      <c r="C29" s="140"/>
      <c r="D29" s="140"/>
      <c r="E29" s="140"/>
      <c r="F29" s="140"/>
    </row>
    <row r="30" spans="1:6" ht="16.5">
      <c r="A30" s="141" t="s">
        <v>8165</v>
      </c>
      <c r="B30" s="18">
        <v>2.5000000000000001E-2</v>
      </c>
      <c r="C30" s="137">
        <v>0</v>
      </c>
      <c r="D30" s="14">
        <v>2.5000000000000001E-2</v>
      </c>
      <c r="E30" s="137">
        <v>0</v>
      </c>
      <c r="F30" s="18">
        <v>2.5000000000000001E-2</v>
      </c>
    </row>
    <row r="31" spans="1:6" ht="16.5">
      <c r="A31" s="141" t="s">
        <v>8445</v>
      </c>
      <c r="B31" s="18">
        <v>7.0000000000000001E-3</v>
      </c>
      <c r="C31" s="137">
        <v>0</v>
      </c>
      <c r="D31" s="14">
        <v>7.0000000000000001E-3</v>
      </c>
      <c r="E31" s="137">
        <v>0</v>
      </c>
      <c r="F31" s="18">
        <v>7.0000000000000001E-3</v>
      </c>
    </row>
    <row r="32" spans="1:6" ht="16.5">
      <c r="A32" s="143" t="s">
        <v>8458</v>
      </c>
      <c r="B32" s="144"/>
      <c r="C32" s="145"/>
      <c r="D32" s="140"/>
      <c r="E32" s="145"/>
      <c r="F32" s="144"/>
    </row>
    <row r="33" spans="1:6" ht="16.5">
      <c r="A33" s="141" t="s">
        <v>8165</v>
      </c>
      <c r="B33" s="18">
        <v>2.5000000000000001E-2</v>
      </c>
      <c r="C33" s="137">
        <v>0</v>
      </c>
      <c r="D33" s="14">
        <v>2.5000000000000001E-2</v>
      </c>
      <c r="E33" s="137">
        <v>0</v>
      </c>
      <c r="F33" s="18">
        <v>2.5000000000000001E-2</v>
      </c>
    </row>
    <row r="34" spans="1:6" ht="16.5">
      <c r="A34" s="141" t="s">
        <v>8445</v>
      </c>
      <c r="B34" s="18">
        <v>7.0000000000000001E-3</v>
      </c>
      <c r="C34" s="137">
        <v>0</v>
      </c>
      <c r="D34" s="14">
        <v>7.0000000000000001E-3</v>
      </c>
      <c r="E34" s="137">
        <v>0</v>
      </c>
      <c r="F34" s="18">
        <v>7.0000000000000001E-3</v>
      </c>
    </row>
    <row r="35" spans="1:6" ht="16.5">
      <c r="A35" s="143" t="s">
        <v>8459</v>
      </c>
      <c r="B35" s="139"/>
      <c r="C35" s="145"/>
      <c r="D35" s="140"/>
      <c r="E35" s="145"/>
      <c r="F35" s="139"/>
    </row>
    <row r="36" spans="1:6" ht="16.5">
      <c r="A36" s="141" t="s">
        <v>8165</v>
      </c>
      <c r="B36" s="18">
        <v>0.01</v>
      </c>
      <c r="C36" s="137">
        <v>0</v>
      </c>
      <c r="D36" s="14">
        <v>0.01</v>
      </c>
      <c r="E36" s="137">
        <v>0</v>
      </c>
      <c r="F36" s="18">
        <v>0.01</v>
      </c>
    </row>
    <row r="37" spans="1:6" ht="16.5">
      <c r="A37" s="141" t="s">
        <v>8445</v>
      </c>
      <c r="B37" s="18">
        <v>0.02</v>
      </c>
      <c r="C37" s="137">
        <v>0</v>
      </c>
      <c r="D37" s="14">
        <v>0.02</v>
      </c>
      <c r="E37" s="137">
        <v>0</v>
      </c>
      <c r="F37" s="18">
        <v>0.02</v>
      </c>
    </row>
    <row r="38" spans="1:6" ht="16.5">
      <c r="A38" s="134" t="s">
        <v>8460</v>
      </c>
      <c r="B38" s="139"/>
      <c r="C38" s="140"/>
      <c r="D38" s="140"/>
      <c r="E38" s="140"/>
      <c r="F38" s="139"/>
    </row>
    <row r="39" spans="1:6" ht="16.5">
      <c r="A39" s="141" t="s">
        <v>8165</v>
      </c>
      <c r="B39" s="18">
        <v>0.95</v>
      </c>
      <c r="C39" s="137">
        <v>0</v>
      </c>
      <c r="D39" s="14">
        <v>0.95</v>
      </c>
      <c r="E39" s="137">
        <v>0</v>
      </c>
      <c r="F39" s="18">
        <v>0.95</v>
      </c>
    </row>
    <row r="40" spans="1:6" ht="16.5">
      <c r="A40" s="141" t="s">
        <v>8445</v>
      </c>
      <c r="B40" s="18">
        <v>0.75</v>
      </c>
      <c r="C40" s="137">
        <v>0</v>
      </c>
      <c r="D40" s="14">
        <v>0.75</v>
      </c>
      <c r="E40" s="137">
        <v>0</v>
      </c>
      <c r="F40" s="18">
        <v>0.75</v>
      </c>
    </row>
    <row r="41" spans="1:6" ht="16.5">
      <c r="A41" s="143" t="s">
        <v>8461</v>
      </c>
      <c r="B41" s="139"/>
      <c r="C41" s="140"/>
      <c r="D41" s="140"/>
      <c r="E41" s="140"/>
      <c r="F41" s="139"/>
    </row>
    <row r="42" spans="1:6" ht="16.5">
      <c r="A42" s="141" t="s">
        <v>8165</v>
      </c>
      <c r="B42" s="18">
        <v>0.6</v>
      </c>
      <c r="C42" s="137">
        <v>0</v>
      </c>
      <c r="D42" s="14">
        <v>0.6</v>
      </c>
      <c r="E42" s="137">
        <v>0</v>
      </c>
      <c r="F42" s="18">
        <v>0.6</v>
      </c>
    </row>
    <row r="43" spans="1:6" ht="16.5">
      <c r="A43" s="141" t="s">
        <v>8445</v>
      </c>
      <c r="B43" s="18">
        <v>0.65</v>
      </c>
      <c r="C43" s="137">
        <v>0</v>
      </c>
      <c r="D43" s="14">
        <v>0.65</v>
      </c>
      <c r="E43" s="137">
        <v>0</v>
      </c>
      <c r="F43" s="18">
        <v>0.65</v>
      </c>
    </row>
    <row r="65" spans="1:4" ht="15">
      <c r="A65" s="146"/>
      <c r="B65" s="147"/>
      <c r="C65" s="146"/>
      <c r="D65" s="146"/>
    </row>
    <row r="66" spans="1:4" ht="15">
      <c r="A66" s="148"/>
      <c r="B66" s="148"/>
      <c r="C66" s="149"/>
      <c r="D66" s="148"/>
    </row>
    <row r="67" spans="1:4" ht="15">
      <c r="A67" s="127"/>
      <c r="B67" s="127"/>
      <c r="C67" s="127"/>
      <c r="D67" s="127"/>
    </row>
    <row r="68" spans="1:4" ht="15">
      <c r="A68" s="127"/>
      <c r="B68" s="127"/>
      <c r="C68" s="127"/>
      <c r="D68" s="127"/>
    </row>
    <row r="69" spans="1:4" ht="15">
      <c r="A69" s="127"/>
      <c r="B69" s="127"/>
      <c r="C69" s="127"/>
      <c r="D69" s="127"/>
    </row>
    <row r="70" spans="1:4" ht="15">
      <c r="A70" s="127"/>
      <c r="B70" s="127"/>
      <c r="C70" s="127"/>
      <c r="D70" s="127"/>
    </row>
    <row r="71" spans="1:4" ht="15">
      <c r="A71" s="150"/>
      <c r="B71" s="127"/>
      <c r="C71" s="127"/>
      <c r="D71" s="127"/>
    </row>
    <row r="72" spans="1:4" ht="15">
      <c r="A72" s="150"/>
      <c r="B72" s="127"/>
      <c r="C72" s="127"/>
      <c r="D72" s="127"/>
    </row>
    <row r="73" spans="1:4" ht="15">
      <c r="A73" s="150"/>
      <c r="B73" s="127"/>
      <c r="C73" s="127"/>
      <c r="D73" s="127"/>
    </row>
    <row r="74" spans="1:4" ht="15">
      <c r="A74" s="150"/>
      <c r="B74" s="127"/>
      <c r="C74" s="127"/>
      <c r="D74" s="127"/>
    </row>
  </sheetData>
  <pageMargins left="0.7" right="0.7" top="0.75" bottom="0.75" header="0.3" footer="0.3"/>
  <pageSetup paperSize="9"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A1059"/>
  <sheetViews>
    <sheetView showGridLines="0" zoomScale="80" zoomScaleNormal="80" workbookViewId="0">
      <pane ySplit="2" topLeftCell="A3" activePane="bottomLeft" state="frozen"/>
      <selection pane="bottomLeft" activeCell="Y17" sqref="Y17"/>
    </sheetView>
  </sheetViews>
  <sheetFormatPr defaultRowHeight="14.5"/>
  <cols>
    <col min="1" max="1" width="11.54296875" style="112" customWidth="1"/>
    <col min="2" max="2" width="6.81640625" customWidth="1"/>
    <col min="3" max="3" width="7.54296875" customWidth="1"/>
    <col min="4" max="4" width="4.453125" customWidth="1"/>
    <col min="5" max="5" width="6.54296875" customWidth="1"/>
    <col min="6" max="6" width="7.54296875" customWidth="1"/>
    <col min="7" max="7" width="5.26953125" customWidth="1"/>
    <col min="8" max="8" width="6.26953125" customWidth="1"/>
    <col min="9" max="9" width="7.453125" style="6" customWidth="1"/>
    <col min="10" max="10" width="5" customWidth="1"/>
    <col min="11" max="11" width="2.453125" customWidth="1"/>
    <col min="12" max="12" width="14.54296875" customWidth="1"/>
    <col min="13" max="13" width="9.26953125" customWidth="1"/>
    <col min="14" max="14" width="8.54296875" customWidth="1"/>
    <col min="15" max="15" width="15.54296875" customWidth="1"/>
    <col min="16" max="16" width="16.1796875" customWidth="1"/>
    <col min="17" max="17" width="9.453125" customWidth="1"/>
    <col min="18" max="18" width="16.26953125" customWidth="1"/>
    <col min="19" max="19" width="8.453125" customWidth="1"/>
    <col min="20" max="20" width="11.453125" customWidth="1"/>
    <col min="21" max="21" width="14.54296875" customWidth="1"/>
    <col min="22" max="22" width="13" customWidth="1"/>
    <col min="23" max="23" width="13.81640625" customWidth="1"/>
    <col min="24" max="24" width="16" customWidth="1"/>
    <col min="25" max="25" width="13.7265625" customWidth="1"/>
    <col min="26" max="26" width="15.453125" customWidth="1"/>
    <col min="27" max="27" width="12" customWidth="1"/>
    <col min="28" max="28" width="11.453125" customWidth="1"/>
    <col min="29" max="29" width="14.453125" customWidth="1"/>
    <col min="30" max="30" width="10" customWidth="1"/>
    <col min="31" max="31" width="13.26953125" customWidth="1"/>
    <col min="32" max="32" width="9.81640625" customWidth="1"/>
    <col min="33" max="33" width="9.26953125" customWidth="1"/>
    <col min="34" max="34" width="11.7265625" customWidth="1"/>
    <col min="35" max="35" width="19.7265625" customWidth="1"/>
    <col min="36" max="36" width="13.7265625" customWidth="1"/>
    <col min="37" max="37" width="11.7265625" customWidth="1"/>
    <col min="38" max="38" width="12" customWidth="1"/>
    <col min="39" max="40" width="7.453125" customWidth="1"/>
    <col min="42" max="43" width="11.81640625" style="6" customWidth="1"/>
    <col min="44" max="44" width="7.81640625" style="6" customWidth="1"/>
    <col min="45" max="45" width="2.7265625" style="6" customWidth="1"/>
    <col min="46" max="46" width="12.81640625" style="6" customWidth="1"/>
    <col min="47" max="47" width="19.453125" style="6" customWidth="1"/>
    <col min="48" max="48" width="2.453125" style="6" customWidth="1"/>
    <col min="49" max="49" width="11.7265625" style="6" customWidth="1"/>
    <col min="50" max="50" width="27.1796875" style="6" customWidth="1"/>
    <col min="51" max="51" width="2.453125" style="6" customWidth="1"/>
    <col min="52" max="52" width="18.1796875" style="6" customWidth="1"/>
    <col min="53" max="53" width="11.26953125" style="6" customWidth="1"/>
    <col min="54" max="55" width="11" style="7" customWidth="1"/>
    <col min="56" max="56" width="12.453125" style="7" customWidth="1"/>
    <col min="57" max="57" width="11.1796875" style="7" customWidth="1"/>
    <col min="58" max="58" width="11.7265625" style="7" customWidth="1"/>
    <col min="59" max="59" width="11.54296875" style="6" customWidth="1"/>
    <col min="60" max="60" width="11.7265625" style="7" customWidth="1"/>
    <col min="61" max="68" width="11.26953125" style="7" bestFit="1" customWidth="1"/>
    <col min="69" max="69" width="2.81640625" style="7" customWidth="1"/>
    <col min="70" max="70" width="23" style="7" customWidth="1"/>
    <col min="71" max="76" width="11.26953125" style="7" bestFit="1" customWidth="1"/>
    <col min="77" max="77" width="1.54296875" style="6" customWidth="1"/>
    <col min="78" max="78" width="26.26953125" style="7" customWidth="1"/>
    <col min="79" max="79" width="16.453125" style="7" customWidth="1"/>
  </cols>
  <sheetData>
    <row r="1" spans="1:71" ht="16.5" customHeight="1">
      <c r="A1" s="151"/>
      <c r="B1" s="152" t="s">
        <v>249</v>
      </c>
      <c r="C1" s="152"/>
      <c r="D1" s="152"/>
      <c r="E1" s="152" t="s">
        <v>8165</v>
      </c>
      <c r="F1" s="152"/>
      <c r="G1" s="152"/>
      <c r="H1" s="152" t="s">
        <v>8445</v>
      </c>
      <c r="I1" s="152"/>
      <c r="J1" s="152"/>
      <c r="L1" s="153" t="s">
        <v>8462</v>
      </c>
      <c r="M1" s="154"/>
      <c r="O1" s="155" t="s">
        <v>8463</v>
      </c>
      <c r="P1" s="156"/>
      <c r="Q1" s="156"/>
      <c r="R1" s="156"/>
      <c r="S1" s="156"/>
      <c r="T1" s="156"/>
      <c r="U1" s="157"/>
      <c r="W1" s="158" t="s">
        <v>8464</v>
      </c>
      <c r="X1" s="159"/>
      <c r="Z1" s="160" t="s">
        <v>8465</v>
      </c>
      <c r="AA1" s="161"/>
      <c r="AB1" s="161"/>
      <c r="AC1" s="162"/>
      <c r="AE1" s="163" t="s">
        <v>612</v>
      </c>
      <c r="AF1" s="163" t="s">
        <v>8466</v>
      </c>
      <c r="AH1" s="164"/>
      <c r="AI1" s="90"/>
      <c r="AJ1" s="165" t="s">
        <v>8467</v>
      </c>
      <c r="AK1" s="166"/>
      <c r="AL1" s="166"/>
      <c r="AM1" s="166"/>
      <c r="AN1" s="166"/>
      <c r="AO1" s="166"/>
      <c r="AP1" s="166"/>
      <c r="AQ1" s="166"/>
      <c r="AR1" s="166"/>
      <c r="AT1" s="167"/>
      <c r="AU1" s="168"/>
      <c r="AV1" s="7"/>
      <c r="AW1" s="167"/>
      <c r="AX1" s="168"/>
      <c r="AZ1" s="169" t="s">
        <v>8468</v>
      </c>
      <c r="BA1" s="170"/>
      <c r="BB1" s="170"/>
      <c r="BC1" s="170"/>
      <c r="BD1" s="170"/>
      <c r="BE1" s="170"/>
      <c r="BF1" s="170"/>
      <c r="BG1" s="170"/>
      <c r="BH1" s="170"/>
      <c r="BI1" s="170"/>
      <c r="BJ1" s="170"/>
      <c r="BK1" s="170"/>
      <c r="BL1" s="170"/>
      <c r="BM1" s="170"/>
      <c r="BN1" s="170"/>
      <c r="BO1" s="170"/>
      <c r="BP1" s="170"/>
      <c r="BQ1" s="6"/>
      <c r="BR1" s="171" t="s">
        <v>8469</v>
      </c>
      <c r="BS1" s="172"/>
    </row>
    <row r="2" spans="1:71" ht="31.5" customHeight="1">
      <c r="A2" s="151" t="s">
        <v>8470</v>
      </c>
      <c r="B2" s="151" t="s">
        <v>903</v>
      </c>
      <c r="C2" s="151" t="s">
        <v>904</v>
      </c>
      <c r="D2" s="151" t="s">
        <v>8471</v>
      </c>
      <c r="E2" s="151" t="s">
        <v>903</v>
      </c>
      <c r="F2" s="151" t="s">
        <v>904</v>
      </c>
      <c r="G2" s="151" t="s">
        <v>8471</v>
      </c>
      <c r="H2" s="151" t="s">
        <v>903</v>
      </c>
      <c r="I2" s="151" t="s">
        <v>904</v>
      </c>
      <c r="J2" s="151" t="s">
        <v>8471</v>
      </c>
      <c r="L2" s="173" t="s">
        <v>8179</v>
      </c>
      <c r="M2" s="173" t="s">
        <v>8472</v>
      </c>
      <c r="O2" s="174"/>
      <c r="P2" s="175" t="s">
        <v>8165</v>
      </c>
      <c r="Q2" s="114"/>
      <c r="R2" s="176"/>
      <c r="S2" s="175" t="s">
        <v>8445</v>
      </c>
      <c r="T2" s="114"/>
      <c r="U2" s="176"/>
      <c r="W2" s="177" t="s">
        <v>614</v>
      </c>
      <c r="X2" s="177" t="s">
        <v>8473</v>
      </c>
      <c r="Z2" s="178" t="s">
        <v>8474</v>
      </c>
      <c r="AA2" s="179" t="s">
        <v>903</v>
      </c>
      <c r="AB2" s="180" t="s">
        <v>904</v>
      </c>
      <c r="AC2" s="181" t="s">
        <v>8471</v>
      </c>
      <c r="AE2" s="46" t="s">
        <v>8475</v>
      </c>
      <c r="AF2" s="18">
        <v>4</v>
      </c>
      <c r="AH2" s="182" t="s">
        <v>8476</v>
      </c>
      <c r="AI2" s="183" t="s">
        <v>8477</v>
      </c>
      <c r="AJ2" s="184" t="s">
        <v>8478</v>
      </c>
      <c r="AK2" s="185" t="s">
        <v>8479</v>
      </c>
      <c r="AL2" s="186"/>
      <c r="AM2" s="186"/>
      <c r="AN2" s="186"/>
      <c r="AO2" s="186"/>
      <c r="AP2" s="186"/>
      <c r="AQ2" s="186"/>
      <c r="AR2" s="186"/>
      <c r="AT2" s="182" t="s">
        <v>8476</v>
      </c>
      <c r="AU2" s="187" t="s">
        <v>8480</v>
      </c>
      <c r="AV2" s="7"/>
      <c r="AW2" s="182" t="s">
        <v>8476</v>
      </c>
      <c r="AX2" s="187" t="s">
        <v>8481</v>
      </c>
      <c r="AZ2" s="184" t="s">
        <v>8482</v>
      </c>
      <c r="BA2" s="188" t="s">
        <v>8483</v>
      </c>
      <c r="BB2" s="170"/>
      <c r="BC2" s="189"/>
      <c r="BD2" s="170"/>
      <c r="BE2" s="170"/>
      <c r="BF2" s="170"/>
      <c r="BG2" s="170"/>
      <c r="BH2" s="170"/>
      <c r="BI2" s="171" t="s">
        <v>8173</v>
      </c>
      <c r="BJ2" s="170"/>
      <c r="BK2" s="170"/>
      <c r="BL2" s="170"/>
      <c r="BM2" s="170"/>
      <c r="BN2" s="170"/>
      <c r="BO2" s="170"/>
      <c r="BP2" s="170"/>
      <c r="BQ2" s="6"/>
      <c r="BR2" s="190" t="s">
        <v>8484</v>
      </c>
      <c r="BS2" s="190" t="s">
        <v>8485</v>
      </c>
    </row>
    <row r="3" spans="1:71" ht="16.5" customHeight="1">
      <c r="A3" s="151">
        <v>111110</v>
      </c>
      <c r="B3" s="18">
        <v>1.1499999999999999</v>
      </c>
      <c r="C3" s="137">
        <v>1.1499999999999999</v>
      </c>
      <c r="D3" s="18">
        <v>1</v>
      </c>
      <c r="E3" s="18">
        <v>1</v>
      </c>
      <c r="F3" s="18">
        <v>1</v>
      </c>
      <c r="G3" s="18">
        <v>1</v>
      </c>
      <c r="H3" s="18">
        <v>1</v>
      </c>
      <c r="I3" s="137">
        <v>1</v>
      </c>
      <c r="J3" s="18">
        <v>1</v>
      </c>
      <c r="L3" s="191">
        <v>500</v>
      </c>
      <c r="M3" s="107">
        <v>20</v>
      </c>
      <c r="O3" s="192" t="s">
        <v>8474</v>
      </c>
      <c r="P3" s="193" t="s">
        <v>903</v>
      </c>
      <c r="Q3" s="194" t="s">
        <v>904</v>
      </c>
      <c r="R3" s="195" t="s">
        <v>8471</v>
      </c>
      <c r="S3" s="195" t="s">
        <v>903</v>
      </c>
      <c r="T3" s="194" t="s">
        <v>904</v>
      </c>
      <c r="U3" s="195" t="s">
        <v>8471</v>
      </c>
      <c r="W3" s="177" t="s">
        <v>615</v>
      </c>
      <c r="X3" s="177" t="s">
        <v>615</v>
      </c>
      <c r="Z3" s="196">
        <v>1</v>
      </c>
      <c r="AA3" s="118">
        <v>1.04</v>
      </c>
      <c r="AB3" s="110">
        <v>1.04</v>
      </c>
      <c r="AC3" s="118">
        <v>0.92</v>
      </c>
      <c r="AE3" s="46" t="s">
        <v>8486</v>
      </c>
      <c r="AF3" s="18">
        <v>3</v>
      </c>
      <c r="AH3" s="182"/>
      <c r="AI3" s="183"/>
      <c r="AJ3" s="197"/>
      <c r="AK3" s="185" t="s">
        <v>8487</v>
      </c>
      <c r="AL3" s="186"/>
      <c r="AM3" s="186"/>
      <c r="AN3" s="186"/>
      <c r="AO3" s="186"/>
      <c r="AP3" s="186"/>
      <c r="AQ3" s="186"/>
      <c r="AR3" s="186"/>
      <c r="AT3" s="182"/>
      <c r="AU3" s="187"/>
      <c r="AV3" s="7"/>
      <c r="AW3" s="182"/>
      <c r="AX3" s="187"/>
      <c r="AZ3" s="197"/>
      <c r="BA3" s="198" t="s">
        <v>8487</v>
      </c>
      <c r="BB3" s="92"/>
      <c r="BC3" s="92"/>
      <c r="BD3" s="92"/>
      <c r="BE3" s="92"/>
      <c r="BF3" s="92"/>
      <c r="BG3" s="92"/>
      <c r="BH3" s="92"/>
      <c r="BI3" s="92" t="s">
        <v>8487</v>
      </c>
      <c r="BJ3" s="92"/>
      <c r="BK3" s="92"/>
      <c r="BL3" s="92"/>
      <c r="BM3" s="92"/>
      <c r="BN3" s="92"/>
      <c r="BO3" s="92"/>
      <c r="BP3" s="92"/>
      <c r="BQ3" s="6"/>
      <c r="BR3" s="199">
        <v>999999999</v>
      </c>
      <c r="BS3" s="199">
        <v>6155250</v>
      </c>
    </row>
    <row r="4" spans="1:71" ht="16.5">
      <c r="A4" s="151">
        <v>111120</v>
      </c>
      <c r="B4" s="18">
        <v>1.1499999999999999</v>
      </c>
      <c r="C4" s="137">
        <v>1.1499999999999999</v>
      </c>
      <c r="D4" s="18">
        <v>1</v>
      </c>
      <c r="E4" s="18">
        <v>1</v>
      </c>
      <c r="F4" s="18">
        <v>1</v>
      </c>
      <c r="G4" s="18">
        <v>1</v>
      </c>
      <c r="H4" s="18">
        <v>1</v>
      </c>
      <c r="I4" s="137">
        <v>1</v>
      </c>
      <c r="J4" s="18">
        <v>1</v>
      </c>
      <c r="L4" s="191">
        <v>1000</v>
      </c>
      <c r="M4" s="107">
        <v>40</v>
      </c>
      <c r="O4" s="196">
        <v>1</v>
      </c>
      <c r="P4" s="118">
        <v>1</v>
      </c>
      <c r="Q4" s="110">
        <v>1</v>
      </c>
      <c r="R4" s="118">
        <v>1</v>
      </c>
      <c r="S4" s="118">
        <v>1</v>
      </c>
      <c r="T4" s="110">
        <v>1</v>
      </c>
      <c r="U4" s="118">
        <v>1</v>
      </c>
      <c r="W4" s="177" t="s">
        <v>1108</v>
      </c>
      <c r="X4" s="177" t="s">
        <v>8473</v>
      </c>
      <c r="Z4" s="196">
        <v>2</v>
      </c>
      <c r="AA4" s="118">
        <v>1.08</v>
      </c>
      <c r="AB4" s="110">
        <v>1.08</v>
      </c>
      <c r="AC4" s="118">
        <v>0.99</v>
      </c>
      <c r="AE4" s="46" t="s">
        <v>8488</v>
      </c>
      <c r="AF4" s="18">
        <v>2</v>
      </c>
      <c r="AH4" s="200"/>
      <c r="AI4" s="201"/>
      <c r="AJ4" s="202"/>
      <c r="AK4" s="203">
        <v>1</v>
      </c>
      <c r="AL4" s="106">
        <v>2</v>
      </c>
      <c r="AM4" s="106">
        <v>3</v>
      </c>
      <c r="AN4" s="106">
        <v>4</v>
      </c>
      <c r="AO4" s="106">
        <v>5</v>
      </c>
      <c r="AP4" s="106">
        <v>6</v>
      </c>
      <c r="AQ4" s="106">
        <v>7</v>
      </c>
      <c r="AR4" s="106">
        <v>8</v>
      </c>
      <c r="AT4" s="200"/>
      <c r="AU4" s="204"/>
      <c r="AV4" s="7"/>
      <c r="AW4" s="200"/>
      <c r="AX4" s="204"/>
      <c r="AZ4" s="205"/>
      <c r="BA4" s="206">
        <v>1</v>
      </c>
      <c r="BB4" s="207">
        <v>2</v>
      </c>
      <c r="BC4" s="207">
        <v>3</v>
      </c>
      <c r="BD4" s="207">
        <v>4</v>
      </c>
      <c r="BE4" s="207">
        <v>5</v>
      </c>
      <c r="BF4" s="207">
        <v>6</v>
      </c>
      <c r="BG4" s="207">
        <v>7</v>
      </c>
      <c r="BH4" s="207">
        <v>8</v>
      </c>
      <c r="BI4" s="207">
        <v>1</v>
      </c>
      <c r="BJ4" s="207">
        <v>2</v>
      </c>
      <c r="BK4" s="207">
        <v>3</v>
      </c>
      <c r="BL4" s="207">
        <v>4</v>
      </c>
      <c r="BM4" s="207">
        <v>5</v>
      </c>
      <c r="BN4" s="207">
        <v>6</v>
      </c>
      <c r="BO4" s="207">
        <v>7</v>
      </c>
      <c r="BP4" s="207">
        <v>8</v>
      </c>
      <c r="BQ4" s="6"/>
      <c r="BR4" s="191">
        <v>20520681</v>
      </c>
      <c r="BS4" s="191">
        <v>2050400</v>
      </c>
    </row>
    <row r="5" spans="1:71" ht="16.5">
      <c r="A5" s="151">
        <v>111130</v>
      </c>
      <c r="B5" s="18">
        <v>1.1499999999999999</v>
      </c>
      <c r="C5" s="137">
        <v>1.1499999999999999</v>
      </c>
      <c r="D5" s="18">
        <v>1</v>
      </c>
      <c r="E5" s="18">
        <v>1</v>
      </c>
      <c r="F5" s="18">
        <v>1</v>
      </c>
      <c r="G5" s="18">
        <v>1</v>
      </c>
      <c r="H5" s="18">
        <v>1</v>
      </c>
      <c r="I5" s="137">
        <v>1</v>
      </c>
      <c r="J5" s="18">
        <v>1</v>
      </c>
      <c r="L5" s="191">
        <v>1500</v>
      </c>
      <c r="M5" s="107">
        <v>60</v>
      </c>
      <c r="O5" s="208">
        <v>2</v>
      </c>
      <c r="P5" s="118">
        <v>1</v>
      </c>
      <c r="Q5" s="110">
        <v>1</v>
      </c>
      <c r="R5" s="118">
        <v>0.95</v>
      </c>
      <c r="S5" s="118">
        <v>1</v>
      </c>
      <c r="T5" s="110">
        <v>1</v>
      </c>
      <c r="U5" s="118">
        <v>1</v>
      </c>
      <c r="W5" s="19" t="s">
        <v>1107</v>
      </c>
      <c r="X5" s="19" t="s">
        <v>1107</v>
      </c>
      <c r="Z5" s="196">
        <v>3</v>
      </c>
      <c r="AA5" s="118">
        <v>1.1000000000000001</v>
      </c>
      <c r="AB5" s="110">
        <v>1.1000000000000001</v>
      </c>
      <c r="AC5" s="118">
        <v>1.03</v>
      </c>
      <c r="AE5" s="46" t="s">
        <v>8489</v>
      </c>
      <c r="AF5" s="18">
        <v>3</v>
      </c>
      <c r="AH5" s="199">
        <v>0</v>
      </c>
      <c r="AI5" s="209">
        <v>0</v>
      </c>
      <c r="AJ5" s="109">
        <v>0</v>
      </c>
      <c r="AK5" s="107">
        <v>0</v>
      </c>
      <c r="AL5" s="107">
        <v>0</v>
      </c>
      <c r="AM5" s="107">
        <v>0</v>
      </c>
      <c r="AN5" s="107">
        <v>0</v>
      </c>
      <c r="AO5" s="107">
        <v>0</v>
      </c>
      <c r="AP5" s="107">
        <v>0</v>
      </c>
      <c r="AQ5" s="107">
        <v>0</v>
      </c>
      <c r="AR5" s="107">
        <v>0</v>
      </c>
      <c r="AT5" s="199">
        <v>0</v>
      </c>
      <c r="AU5" s="209">
        <v>0</v>
      </c>
      <c r="AV5" s="7"/>
      <c r="AW5" s="199">
        <v>0</v>
      </c>
      <c r="AX5" s="109">
        <v>0</v>
      </c>
      <c r="AZ5" s="210">
        <v>999999999</v>
      </c>
      <c r="BA5" s="199">
        <v>20637350</v>
      </c>
      <c r="BB5" s="199">
        <v>20637350</v>
      </c>
      <c r="BC5" s="199">
        <v>20637350</v>
      </c>
      <c r="BD5" s="199">
        <v>20637350</v>
      </c>
      <c r="BE5" s="199">
        <v>20637350</v>
      </c>
      <c r="BF5" s="199">
        <v>20637350</v>
      </c>
      <c r="BG5" s="199">
        <v>20637350</v>
      </c>
      <c r="BH5" s="199">
        <v>20637350</v>
      </c>
      <c r="BI5" s="199">
        <v>20637350</v>
      </c>
      <c r="BJ5" s="211">
        <v>20637350</v>
      </c>
      <c r="BK5" s="211">
        <v>20637350</v>
      </c>
      <c r="BL5" s="211">
        <v>20637350</v>
      </c>
      <c r="BM5" s="211">
        <v>20637350</v>
      </c>
      <c r="BN5" s="211">
        <v>20637350</v>
      </c>
      <c r="BO5" s="211">
        <v>20637350</v>
      </c>
      <c r="BP5" s="211">
        <v>20637350</v>
      </c>
      <c r="BQ5" s="6"/>
      <c r="BR5" s="191">
        <v>6771481</v>
      </c>
      <c r="BS5" s="191">
        <v>1229100</v>
      </c>
    </row>
    <row r="6" spans="1:71" ht="16.5">
      <c r="A6" s="151">
        <v>111140</v>
      </c>
      <c r="B6" s="18">
        <v>1.1499999999999999</v>
      </c>
      <c r="C6" s="137">
        <v>1.1499999999999999</v>
      </c>
      <c r="D6" s="18">
        <v>1</v>
      </c>
      <c r="E6" s="18">
        <v>1</v>
      </c>
      <c r="F6" s="18">
        <v>1</v>
      </c>
      <c r="G6" s="18">
        <v>1</v>
      </c>
      <c r="H6" s="18">
        <v>1</v>
      </c>
      <c r="I6" s="137">
        <v>1</v>
      </c>
      <c r="J6" s="18">
        <v>1</v>
      </c>
      <c r="L6" s="191">
        <v>2000</v>
      </c>
      <c r="M6" s="107">
        <v>80</v>
      </c>
      <c r="O6" s="208">
        <v>3</v>
      </c>
      <c r="P6" s="118">
        <v>1</v>
      </c>
      <c r="Q6" s="110">
        <v>1</v>
      </c>
      <c r="R6" s="118">
        <v>0.95</v>
      </c>
      <c r="S6" s="118">
        <v>1</v>
      </c>
      <c r="T6" s="110">
        <v>1</v>
      </c>
      <c r="U6" s="118">
        <v>1</v>
      </c>
      <c r="W6" s="19" t="s">
        <v>8540</v>
      </c>
      <c r="X6" s="19" t="s">
        <v>615</v>
      </c>
      <c r="Z6" s="196">
        <v>4</v>
      </c>
      <c r="AA6" s="118">
        <v>1.1200000000000001</v>
      </c>
      <c r="AB6" s="110">
        <v>1.1200000000000001</v>
      </c>
      <c r="AC6" s="118">
        <v>1.07</v>
      </c>
      <c r="AE6" s="46" t="s">
        <v>615</v>
      </c>
      <c r="AF6" s="18">
        <v>7</v>
      </c>
      <c r="AH6" s="191">
        <v>8864</v>
      </c>
      <c r="AI6" s="126">
        <v>0.03</v>
      </c>
      <c r="AJ6" s="107">
        <v>0.78800000000000003</v>
      </c>
      <c r="AK6" s="107">
        <v>0.92900000000000005</v>
      </c>
      <c r="AL6" s="107">
        <v>0.91</v>
      </c>
      <c r="AM6" s="107">
        <v>0.86199999999999999</v>
      </c>
      <c r="AN6" s="107">
        <v>0.82</v>
      </c>
      <c r="AO6" s="107">
        <v>0.73499999999999999</v>
      </c>
      <c r="AP6" s="107">
        <v>0.88800000000000001</v>
      </c>
      <c r="AQ6" s="107">
        <v>0.876</v>
      </c>
      <c r="AR6" s="107">
        <v>0.82099999999999995</v>
      </c>
      <c r="AT6" s="191">
        <v>2645</v>
      </c>
      <c r="AU6" s="126">
        <v>0.03</v>
      </c>
      <c r="AV6" s="7"/>
      <c r="AW6" s="191">
        <v>2645</v>
      </c>
      <c r="AX6" s="107">
        <v>0.57499999999999996</v>
      </c>
      <c r="AZ6" s="207">
        <v>68791116</v>
      </c>
      <c r="BA6" s="191">
        <v>6878750</v>
      </c>
      <c r="BB6" s="191">
        <v>6878750</v>
      </c>
      <c r="BC6" s="191">
        <v>6878750</v>
      </c>
      <c r="BD6" s="191">
        <v>6878750</v>
      </c>
      <c r="BE6" s="191">
        <v>6878750</v>
      </c>
      <c r="BF6" s="191">
        <v>6878750</v>
      </c>
      <c r="BG6" s="191">
        <v>6878750</v>
      </c>
      <c r="BH6" s="191">
        <v>6878750</v>
      </c>
      <c r="BI6" s="199">
        <v>6878750</v>
      </c>
      <c r="BJ6" s="211">
        <v>6878750</v>
      </c>
      <c r="BK6" s="211">
        <v>6878750</v>
      </c>
      <c r="BL6" s="211">
        <v>6878750</v>
      </c>
      <c r="BM6" s="211">
        <v>6878750</v>
      </c>
      <c r="BN6" s="211">
        <v>6878750</v>
      </c>
      <c r="BO6" s="211">
        <v>6878750</v>
      </c>
      <c r="BP6" s="211">
        <v>6878750</v>
      </c>
      <c r="BQ6" s="6"/>
      <c r="BR6" s="191">
        <v>4021641</v>
      </c>
      <c r="BS6" s="191">
        <v>877000</v>
      </c>
    </row>
    <row r="7" spans="1:71" ht="16.5">
      <c r="A7" s="151">
        <v>111150</v>
      </c>
      <c r="B7" s="18">
        <v>1.1499999999999999</v>
      </c>
      <c r="C7" s="137">
        <v>1.1499999999999999</v>
      </c>
      <c r="D7" s="18">
        <v>1</v>
      </c>
      <c r="E7" s="18">
        <v>1</v>
      </c>
      <c r="F7" s="18">
        <v>1</v>
      </c>
      <c r="G7" s="18">
        <v>1</v>
      </c>
      <c r="H7" s="18">
        <v>1</v>
      </c>
      <c r="I7" s="137">
        <v>1</v>
      </c>
      <c r="J7" s="18">
        <v>1</v>
      </c>
      <c r="L7" s="191">
        <v>2500</v>
      </c>
      <c r="M7" s="107">
        <v>100</v>
      </c>
      <c r="O7" s="208">
        <v>4</v>
      </c>
      <c r="P7" s="118">
        <v>0.95</v>
      </c>
      <c r="Q7" s="110">
        <v>0.95</v>
      </c>
      <c r="R7" s="118">
        <v>0.85</v>
      </c>
      <c r="S7" s="118">
        <v>0.95</v>
      </c>
      <c r="T7" s="110">
        <v>0.95</v>
      </c>
      <c r="U7" s="118">
        <v>0.95</v>
      </c>
      <c r="W7" s="159"/>
      <c r="X7" s="159"/>
      <c r="Z7" s="196">
        <v>5</v>
      </c>
      <c r="AA7" s="118">
        <v>1.1299999999999999</v>
      </c>
      <c r="AB7" s="110">
        <v>1.1299999999999999</v>
      </c>
      <c r="AC7" s="118">
        <v>1.0900000000000001</v>
      </c>
      <c r="AE7" s="46" t="s">
        <v>8490</v>
      </c>
      <c r="AF7" s="18">
        <v>3</v>
      </c>
      <c r="AH7" s="191">
        <v>12538</v>
      </c>
      <c r="AI7" s="126">
        <v>0.04</v>
      </c>
      <c r="AJ7" s="107">
        <v>0.81399999999999995</v>
      </c>
      <c r="AK7" s="107">
        <v>0.94</v>
      </c>
      <c r="AL7" s="107">
        <v>0.92400000000000004</v>
      </c>
      <c r="AM7" s="107">
        <v>0.88200000000000001</v>
      </c>
      <c r="AN7" s="107">
        <v>0.84899999999999998</v>
      </c>
      <c r="AO7" s="107">
        <v>0.77400000000000002</v>
      </c>
      <c r="AP7" s="107">
        <v>0.90300000000000002</v>
      </c>
      <c r="AQ7" s="107">
        <v>0.89200000000000002</v>
      </c>
      <c r="AR7" s="107">
        <v>0.84599999999999997</v>
      </c>
      <c r="AT7" s="191">
        <v>3741</v>
      </c>
      <c r="AU7" s="126">
        <v>0.04</v>
      </c>
      <c r="AV7" s="7"/>
      <c r="AW7" s="191">
        <v>3741</v>
      </c>
      <c r="AX7" s="107">
        <v>0.60799999999999998</v>
      </c>
      <c r="AZ7" s="207">
        <v>22699916</v>
      </c>
      <c r="BA7" s="191">
        <v>4127050</v>
      </c>
      <c r="BB7" s="191">
        <v>4127050</v>
      </c>
      <c r="BC7" s="191">
        <v>4127050</v>
      </c>
      <c r="BD7" s="191">
        <v>4127050</v>
      </c>
      <c r="BE7" s="191">
        <v>4127050</v>
      </c>
      <c r="BF7" s="191">
        <v>4127050</v>
      </c>
      <c r="BG7" s="191">
        <v>4127050</v>
      </c>
      <c r="BH7" s="191">
        <v>4127050</v>
      </c>
      <c r="BI7" s="199">
        <v>4127050</v>
      </c>
      <c r="BJ7" s="211">
        <v>4127050</v>
      </c>
      <c r="BK7" s="211">
        <v>4127050</v>
      </c>
      <c r="BL7" s="211">
        <v>4127050</v>
      </c>
      <c r="BM7" s="211">
        <v>4127050</v>
      </c>
      <c r="BN7" s="211">
        <v>4127050</v>
      </c>
      <c r="BO7" s="211">
        <v>4127050</v>
      </c>
      <c r="BP7" s="211">
        <v>4127050</v>
      </c>
      <c r="BQ7" s="6"/>
      <c r="BR7" s="191">
        <v>2843138</v>
      </c>
      <c r="BS7" s="191">
        <v>681250</v>
      </c>
    </row>
    <row r="8" spans="1:71" ht="16.5">
      <c r="A8" s="151">
        <v>111160</v>
      </c>
      <c r="B8" s="18">
        <v>1.1499999999999999</v>
      </c>
      <c r="C8" s="137">
        <v>1.1499999999999999</v>
      </c>
      <c r="D8" s="18">
        <v>1</v>
      </c>
      <c r="E8" s="18">
        <v>1</v>
      </c>
      <c r="F8" s="18">
        <v>1</v>
      </c>
      <c r="G8" s="18">
        <v>1</v>
      </c>
      <c r="H8" s="18">
        <v>1</v>
      </c>
      <c r="I8" s="137">
        <v>1</v>
      </c>
      <c r="J8" s="18">
        <v>1</v>
      </c>
      <c r="L8" s="191">
        <v>3000</v>
      </c>
      <c r="M8" s="107">
        <v>120</v>
      </c>
      <c r="O8" s="208">
        <v>5</v>
      </c>
      <c r="P8" s="118">
        <v>0.9</v>
      </c>
      <c r="Q8" s="110">
        <v>0.9</v>
      </c>
      <c r="R8" s="118">
        <v>0.8</v>
      </c>
      <c r="S8" s="118">
        <v>0.9</v>
      </c>
      <c r="T8" s="110">
        <v>0.9</v>
      </c>
      <c r="U8" s="118">
        <v>0.9</v>
      </c>
      <c r="W8" s="159"/>
      <c r="X8" s="159"/>
      <c r="Z8" s="196">
        <v>6</v>
      </c>
      <c r="AA8" s="118">
        <v>1.0900000000000001</v>
      </c>
      <c r="AB8" s="110">
        <v>1.0900000000000001</v>
      </c>
      <c r="AC8" s="118">
        <v>1.06</v>
      </c>
      <c r="AE8" s="46" t="s">
        <v>8491</v>
      </c>
      <c r="AF8" s="18">
        <v>2</v>
      </c>
      <c r="AH8" s="191">
        <v>16289</v>
      </c>
      <c r="AI8" s="126">
        <v>0.05</v>
      </c>
      <c r="AJ8" s="107">
        <v>0.83099999999999996</v>
      </c>
      <c r="AK8" s="107">
        <v>0.94599999999999995</v>
      </c>
      <c r="AL8" s="107">
        <v>0.93300000000000005</v>
      </c>
      <c r="AM8" s="107">
        <v>0.89500000000000002</v>
      </c>
      <c r="AN8" s="107">
        <v>0.86699999999999999</v>
      </c>
      <c r="AO8" s="107">
        <v>0.79900000000000004</v>
      </c>
      <c r="AP8" s="107">
        <v>0.91300000000000003</v>
      </c>
      <c r="AQ8" s="107">
        <v>0.90100000000000002</v>
      </c>
      <c r="AR8" s="107">
        <v>0.86199999999999999</v>
      </c>
      <c r="AT8" s="191">
        <v>4860</v>
      </c>
      <c r="AU8" s="126">
        <v>0.05</v>
      </c>
      <c r="AV8" s="7"/>
      <c r="AW8" s="191">
        <v>4860</v>
      </c>
      <c r="AX8" s="107">
        <v>0.628</v>
      </c>
      <c r="AZ8" s="207">
        <v>13481676</v>
      </c>
      <c r="BA8" s="191">
        <v>2947750</v>
      </c>
      <c r="BB8" s="191">
        <v>2947750</v>
      </c>
      <c r="BC8" s="191">
        <v>2947750</v>
      </c>
      <c r="BD8" s="191">
        <v>2947750</v>
      </c>
      <c r="BE8" s="191">
        <v>2947750</v>
      </c>
      <c r="BF8" s="191">
        <v>2947750</v>
      </c>
      <c r="BG8" s="191">
        <v>2947750</v>
      </c>
      <c r="BH8" s="191">
        <v>2947750</v>
      </c>
      <c r="BI8" s="199">
        <v>2947750</v>
      </c>
      <c r="BJ8" s="211">
        <v>2947750</v>
      </c>
      <c r="BK8" s="211">
        <v>2947750</v>
      </c>
      <c r="BL8" s="211">
        <v>2947750</v>
      </c>
      <c r="BM8" s="211">
        <v>2947750</v>
      </c>
      <c r="BN8" s="211">
        <v>2947750</v>
      </c>
      <c r="BO8" s="211">
        <v>2947750</v>
      </c>
      <c r="BP8" s="211">
        <v>2947750</v>
      </c>
      <c r="BQ8" s="6"/>
      <c r="BR8" s="191">
        <v>2188414</v>
      </c>
      <c r="BS8" s="191">
        <v>556650</v>
      </c>
    </row>
    <row r="9" spans="1:71" ht="16.5">
      <c r="A9" s="151">
        <v>111191</v>
      </c>
      <c r="B9" s="18">
        <v>1.1499999999999999</v>
      </c>
      <c r="C9" s="137">
        <v>1.1499999999999999</v>
      </c>
      <c r="D9" s="18">
        <v>1</v>
      </c>
      <c r="E9" s="18">
        <v>1</v>
      </c>
      <c r="F9" s="18">
        <v>1</v>
      </c>
      <c r="G9" s="18">
        <v>1</v>
      </c>
      <c r="H9" s="18">
        <v>1</v>
      </c>
      <c r="I9" s="137">
        <v>1</v>
      </c>
      <c r="J9" s="18">
        <v>1</v>
      </c>
      <c r="L9" s="191">
        <v>3500</v>
      </c>
      <c r="M9" s="107">
        <v>140</v>
      </c>
      <c r="O9" s="208">
        <v>6</v>
      </c>
      <c r="P9" s="118">
        <v>0.8</v>
      </c>
      <c r="Q9" s="110">
        <v>0.8</v>
      </c>
      <c r="R9" s="118">
        <v>0.75</v>
      </c>
      <c r="S9" s="118">
        <v>0.8</v>
      </c>
      <c r="T9" s="110">
        <v>0.8</v>
      </c>
      <c r="U9" s="118">
        <v>0.85</v>
      </c>
      <c r="W9" s="159"/>
      <c r="X9" s="159"/>
      <c r="Z9" s="196">
        <v>7</v>
      </c>
      <c r="AA9" s="118">
        <v>1.05</v>
      </c>
      <c r="AB9" s="110">
        <v>1.05</v>
      </c>
      <c r="AC9" s="118">
        <v>1.03</v>
      </c>
      <c r="AE9" s="46" t="s">
        <v>8492</v>
      </c>
      <c r="AF9" s="18">
        <v>2</v>
      </c>
      <c r="AH9" s="191">
        <v>20120</v>
      </c>
      <c r="AI9" s="126">
        <v>0.06</v>
      </c>
      <c r="AJ9" s="107">
        <v>0.84299999999999997</v>
      </c>
      <c r="AK9" s="107">
        <v>0.95099999999999996</v>
      </c>
      <c r="AL9" s="107">
        <v>0.93899999999999995</v>
      </c>
      <c r="AM9" s="107">
        <v>0.90300000000000002</v>
      </c>
      <c r="AN9" s="107">
        <v>0.879</v>
      </c>
      <c r="AO9" s="107">
        <v>0.81699999999999995</v>
      </c>
      <c r="AP9" s="107">
        <v>0.92</v>
      </c>
      <c r="AQ9" s="107">
        <v>0.90800000000000003</v>
      </c>
      <c r="AR9" s="107">
        <v>0.874</v>
      </c>
      <c r="AT9" s="191">
        <v>6002</v>
      </c>
      <c r="AU9" s="126">
        <v>0.06</v>
      </c>
      <c r="AV9" s="7"/>
      <c r="AW9" s="191">
        <v>6002</v>
      </c>
      <c r="AX9" s="107">
        <v>0.64300000000000002</v>
      </c>
      <c r="AZ9" s="207">
        <v>9531001</v>
      </c>
      <c r="BA9" s="191">
        <v>2292550</v>
      </c>
      <c r="BB9" s="191">
        <v>2292550</v>
      </c>
      <c r="BC9" s="191">
        <v>2292550</v>
      </c>
      <c r="BD9" s="191">
        <v>2292550</v>
      </c>
      <c r="BE9" s="191">
        <v>2292550</v>
      </c>
      <c r="BF9" s="191">
        <v>2292550</v>
      </c>
      <c r="BG9" s="191">
        <v>2292550</v>
      </c>
      <c r="BH9" s="191">
        <v>2292550</v>
      </c>
      <c r="BI9" s="199">
        <v>2292550</v>
      </c>
      <c r="BJ9" s="211">
        <v>2292550</v>
      </c>
      <c r="BK9" s="211">
        <v>2292550</v>
      </c>
      <c r="BL9" s="211">
        <v>2292550</v>
      </c>
      <c r="BM9" s="211">
        <v>2292550</v>
      </c>
      <c r="BN9" s="211">
        <v>2292550</v>
      </c>
      <c r="BO9" s="211">
        <v>2292550</v>
      </c>
      <c r="BP9" s="211">
        <v>2292550</v>
      </c>
      <c r="BQ9" s="6"/>
      <c r="BR9" s="191">
        <v>1771771</v>
      </c>
      <c r="BS9" s="191">
        <v>470300</v>
      </c>
    </row>
    <row r="10" spans="1:71" ht="16.5">
      <c r="A10" s="151">
        <v>111199</v>
      </c>
      <c r="B10" s="18">
        <v>1.1499999999999999</v>
      </c>
      <c r="C10" s="137">
        <v>1.1499999999999999</v>
      </c>
      <c r="D10" s="18">
        <v>1</v>
      </c>
      <c r="E10" s="18">
        <v>1</v>
      </c>
      <c r="F10" s="18">
        <v>1</v>
      </c>
      <c r="G10" s="18">
        <v>1</v>
      </c>
      <c r="H10" s="18">
        <v>1</v>
      </c>
      <c r="I10" s="137">
        <v>1</v>
      </c>
      <c r="J10" s="18">
        <v>1</v>
      </c>
      <c r="L10" s="191">
        <v>4000</v>
      </c>
      <c r="M10" s="107">
        <v>160</v>
      </c>
      <c r="O10" s="208">
        <v>7</v>
      </c>
      <c r="P10" s="118">
        <v>0.75</v>
      </c>
      <c r="Q10" s="110">
        <v>0.75</v>
      </c>
      <c r="R10" s="118">
        <v>0.7</v>
      </c>
      <c r="S10" s="118">
        <v>0.8</v>
      </c>
      <c r="T10" s="110">
        <v>0.8</v>
      </c>
      <c r="U10" s="118">
        <v>0.8</v>
      </c>
      <c r="W10" s="159"/>
      <c r="X10" s="159"/>
      <c r="Z10" s="196">
        <v>8</v>
      </c>
      <c r="AA10" s="118">
        <v>1.02</v>
      </c>
      <c r="AB10" s="110">
        <v>1.02</v>
      </c>
      <c r="AC10" s="118">
        <v>1</v>
      </c>
      <c r="AE10" s="46" t="s">
        <v>8493</v>
      </c>
      <c r="AF10" s="18">
        <v>1</v>
      </c>
      <c r="AH10" s="191">
        <v>24032</v>
      </c>
      <c r="AI10" s="126">
        <v>7.0000000000000007E-2</v>
      </c>
      <c r="AJ10" s="107">
        <v>0.85199999999999998</v>
      </c>
      <c r="AK10" s="107">
        <v>0.95399999999999996</v>
      </c>
      <c r="AL10" s="107">
        <v>0.94299999999999995</v>
      </c>
      <c r="AM10" s="107">
        <v>0.91</v>
      </c>
      <c r="AN10" s="107">
        <v>0.88900000000000001</v>
      </c>
      <c r="AO10" s="107">
        <v>0.83099999999999996</v>
      </c>
      <c r="AP10" s="107">
        <v>0.92500000000000004</v>
      </c>
      <c r="AQ10" s="107">
        <v>0.91300000000000003</v>
      </c>
      <c r="AR10" s="107">
        <v>0.88300000000000001</v>
      </c>
      <c r="AT10" s="191">
        <v>7169</v>
      </c>
      <c r="AU10" s="126">
        <v>7.0000000000000007E-2</v>
      </c>
      <c r="AV10" s="7"/>
      <c r="AW10" s="191">
        <v>7169</v>
      </c>
      <c r="AX10" s="107">
        <v>0.65400000000000003</v>
      </c>
      <c r="AZ10" s="207">
        <v>7336182</v>
      </c>
      <c r="BA10" s="191">
        <v>1875600</v>
      </c>
      <c r="BB10" s="191">
        <v>1875600</v>
      </c>
      <c r="BC10" s="191">
        <v>1875600</v>
      </c>
      <c r="BD10" s="191">
        <v>1875600</v>
      </c>
      <c r="BE10" s="191">
        <v>1875600</v>
      </c>
      <c r="BF10" s="191">
        <v>1875600</v>
      </c>
      <c r="BG10" s="191">
        <v>1875600</v>
      </c>
      <c r="BH10" s="191">
        <v>1875600</v>
      </c>
      <c r="BI10" s="199">
        <v>1875600</v>
      </c>
      <c r="BJ10" s="211">
        <v>1875600</v>
      </c>
      <c r="BK10" s="211">
        <v>1875600</v>
      </c>
      <c r="BL10" s="211">
        <v>1875600</v>
      </c>
      <c r="BM10" s="211">
        <v>1875600</v>
      </c>
      <c r="BN10" s="211">
        <v>1875600</v>
      </c>
      <c r="BO10" s="211">
        <v>1875600</v>
      </c>
      <c r="BP10" s="211">
        <v>1875600</v>
      </c>
      <c r="BQ10" s="6"/>
      <c r="BR10" s="191">
        <v>1483327</v>
      </c>
      <c r="BS10" s="191">
        <v>406950</v>
      </c>
    </row>
    <row r="11" spans="1:71" ht="16.5">
      <c r="A11" s="151">
        <v>111211</v>
      </c>
      <c r="B11" s="18">
        <v>1.1499999999999999</v>
      </c>
      <c r="C11" s="137">
        <v>1.1499999999999999</v>
      </c>
      <c r="D11" s="18">
        <v>1</v>
      </c>
      <c r="E11" s="18">
        <v>1</v>
      </c>
      <c r="F11" s="18">
        <v>1</v>
      </c>
      <c r="G11" s="18">
        <v>1</v>
      </c>
      <c r="H11" s="18">
        <v>1</v>
      </c>
      <c r="I11" s="137">
        <v>1</v>
      </c>
      <c r="J11" s="18">
        <v>1</v>
      </c>
      <c r="L11" s="191">
        <v>4500</v>
      </c>
      <c r="M11" s="107">
        <v>180</v>
      </c>
      <c r="O11" s="208">
        <v>8</v>
      </c>
      <c r="P11" s="118">
        <v>0.65</v>
      </c>
      <c r="Q11" s="110">
        <v>0.65</v>
      </c>
      <c r="R11" s="118">
        <v>0.6</v>
      </c>
      <c r="S11" s="118">
        <v>0.75</v>
      </c>
      <c r="T11" s="110">
        <v>0.75</v>
      </c>
      <c r="U11" s="118">
        <v>0.75</v>
      </c>
      <c r="W11" s="159"/>
      <c r="X11" s="159"/>
      <c r="Z11" s="196">
        <v>9</v>
      </c>
      <c r="AA11" s="118">
        <v>0.99</v>
      </c>
      <c r="AB11" s="110">
        <v>0.99</v>
      </c>
      <c r="AC11" s="118">
        <v>0.98</v>
      </c>
      <c r="AE11" s="46" t="s">
        <v>1107</v>
      </c>
      <c r="AF11" s="18">
        <v>4</v>
      </c>
      <c r="AH11" s="191">
        <v>28029</v>
      </c>
      <c r="AI11" s="126">
        <v>0.08</v>
      </c>
      <c r="AJ11" s="107">
        <v>0.86</v>
      </c>
      <c r="AK11" s="107">
        <v>0.95699999999999996</v>
      </c>
      <c r="AL11" s="107">
        <v>0.94699999999999995</v>
      </c>
      <c r="AM11" s="107">
        <v>0.91600000000000004</v>
      </c>
      <c r="AN11" s="107">
        <v>0.89700000000000002</v>
      </c>
      <c r="AO11" s="107">
        <v>0.84199999999999997</v>
      </c>
      <c r="AP11" s="107">
        <v>0.92900000000000005</v>
      </c>
      <c r="AQ11" s="107">
        <v>0.91800000000000004</v>
      </c>
      <c r="AR11" s="107">
        <v>0.89100000000000001</v>
      </c>
      <c r="AT11" s="191">
        <v>8362</v>
      </c>
      <c r="AU11" s="126">
        <v>0.08</v>
      </c>
      <c r="AV11" s="7"/>
      <c r="AW11" s="191">
        <v>8362</v>
      </c>
      <c r="AX11" s="107">
        <v>0.66400000000000003</v>
      </c>
      <c r="AZ11" s="207">
        <v>5939479</v>
      </c>
      <c r="BA11" s="191">
        <v>1586950</v>
      </c>
      <c r="BB11" s="191">
        <v>1587000</v>
      </c>
      <c r="BC11" s="191">
        <v>1586950</v>
      </c>
      <c r="BD11" s="191">
        <v>1587000</v>
      </c>
      <c r="BE11" s="191">
        <v>1587000</v>
      </c>
      <c r="BF11" s="191">
        <v>1587000</v>
      </c>
      <c r="BG11" s="191">
        <v>1586950</v>
      </c>
      <c r="BH11" s="191">
        <v>1587000</v>
      </c>
      <c r="BI11" s="199">
        <v>1586950</v>
      </c>
      <c r="BJ11" s="211">
        <v>1586950</v>
      </c>
      <c r="BK11" s="211">
        <v>1586950</v>
      </c>
      <c r="BL11" s="211">
        <v>1586950</v>
      </c>
      <c r="BM11" s="211">
        <v>1586950</v>
      </c>
      <c r="BN11" s="211">
        <v>1586950</v>
      </c>
      <c r="BO11" s="211">
        <v>1586950</v>
      </c>
      <c r="BP11" s="211">
        <v>1586950</v>
      </c>
      <c r="BQ11" s="6"/>
      <c r="BR11" s="191">
        <v>1271801</v>
      </c>
      <c r="BS11" s="191">
        <v>358450</v>
      </c>
    </row>
    <row r="12" spans="1:71" ht="16.5">
      <c r="A12" s="151">
        <v>111219</v>
      </c>
      <c r="B12" s="18">
        <v>1.1499999999999999</v>
      </c>
      <c r="C12" s="137">
        <v>1.1499999999999999</v>
      </c>
      <c r="D12" s="18">
        <v>1</v>
      </c>
      <c r="E12" s="18">
        <v>1</v>
      </c>
      <c r="F12" s="18">
        <v>1</v>
      </c>
      <c r="G12" s="18">
        <v>1</v>
      </c>
      <c r="H12" s="18">
        <v>1</v>
      </c>
      <c r="I12" s="137">
        <v>1</v>
      </c>
      <c r="J12" s="18">
        <v>1</v>
      </c>
      <c r="L12" s="191">
        <v>5000</v>
      </c>
      <c r="M12" s="107">
        <v>200</v>
      </c>
      <c r="O12" s="208">
        <v>9</v>
      </c>
      <c r="P12" s="118">
        <v>0.6</v>
      </c>
      <c r="Q12" s="110">
        <v>0.6</v>
      </c>
      <c r="R12" s="118">
        <v>0.55000000000000004</v>
      </c>
      <c r="S12" s="118">
        <v>0.75</v>
      </c>
      <c r="T12" s="110">
        <v>0.75</v>
      </c>
      <c r="U12" s="118">
        <v>0.65</v>
      </c>
      <c r="W12" s="159"/>
      <c r="X12" s="159"/>
      <c r="Z12" s="196">
        <v>10</v>
      </c>
      <c r="AA12" s="118">
        <v>0.97</v>
      </c>
      <c r="AB12" s="110">
        <v>0.97</v>
      </c>
      <c r="AC12" s="118">
        <v>0.96</v>
      </c>
      <c r="AE12" s="46" t="s">
        <v>8494</v>
      </c>
      <c r="AF12" s="18">
        <v>3</v>
      </c>
      <c r="AH12" s="191">
        <v>32113</v>
      </c>
      <c r="AI12" s="126">
        <v>0.09</v>
      </c>
      <c r="AJ12" s="107">
        <v>0.86699999999999999</v>
      </c>
      <c r="AK12" s="107">
        <v>0.95899999999999996</v>
      </c>
      <c r="AL12" s="107">
        <v>0.95</v>
      </c>
      <c r="AM12" s="107">
        <v>0.92100000000000004</v>
      </c>
      <c r="AN12" s="107">
        <v>0.90300000000000002</v>
      </c>
      <c r="AO12" s="107">
        <v>0.85199999999999998</v>
      </c>
      <c r="AP12" s="107">
        <v>0.93300000000000005</v>
      </c>
      <c r="AQ12" s="107">
        <v>0.92100000000000004</v>
      </c>
      <c r="AR12" s="107">
        <v>0.89800000000000002</v>
      </c>
      <c r="AT12" s="191">
        <v>9580</v>
      </c>
      <c r="AU12" s="126">
        <v>0.09</v>
      </c>
      <c r="AV12" s="7"/>
      <c r="AW12" s="191">
        <v>9580</v>
      </c>
      <c r="AX12" s="107">
        <v>0.67200000000000004</v>
      </c>
      <c r="AZ12" s="207">
        <v>4972531</v>
      </c>
      <c r="BA12" s="191">
        <v>1375300</v>
      </c>
      <c r="BB12" s="191">
        <v>1375300</v>
      </c>
      <c r="BC12" s="191">
        <v>1375300</v>
      </c>
      <c r="BD12" s="191">
        <v>1375300</v>
      </c>
      <c r="BE12" s="191">
        <v>1375300</v>
      </c>
      <c r="BF12" s="191">
        <v>1375300</v>
      </c>
      <c r="BG12" s="191">
        <v>1375250</v>
      </c>
      <c r="BH12" s="191">
        <v>1375300</v>
      </c>
      <c r="BI12" s="199">
        <v>1375300</v>
      </c>
      <c r="BJ12" s="211">
        <v>1375300</v>
      </c>
      <c r="BK12" s="211">
        <v>1375300</v>
      </c>
      <c r="BL12" s="211">
        <v>1375300</v>
      </c>
      <c r="BM12" s="211">
        <v>1375300</v>
      </c>
      <c r="BN12" s="211">
        <v>1375300</v>
      </c>
      <c r="BO12" s="211">
        <v>1375300</v>
      </c>
      <c r="BP12" s="211">
        <v>1375300</v>
      </c>
      <c r="BQ12" s="6"/>
      <c r="BR12" s="191">
        <v>1110045</v>
      </c>
      <c r="BS12" s="191">
        <v>320150</v>
      </c>
    </row>
    <row r="13" spans="1:71" ht="16.5">
      <c r="A13" s="151">
        <v>111310</v>
      </c>
      <c r="B13" s="18">
        <v>1.1499999999999999</v>
      </c>
      <c r="C13" s="137">
        <v>1.1499999999999999</v>
      </c>
      <c r="D13" s="18">
        <v>1</v>
      </c>
      <c r="E13" s="18">
        <v>1</v>
      </c>
      <c r="F13" s="18">
        <v>1</v>
      </c>
      <c r="G13" s="18">
        <v>1</v>
      </c>
      <c r="H13" s="18">
        <v>1</v>
      </c>
      <c r="I13" s="137">
        <v>1</v>
      </c>
      <c r="J13" s="18">
        <v>1</v>
      </c>
      <c r="L13" s="191">
        <v>5500</v>
      </c>
      <c r="M13" s="107">
        <v>220</v>
      </c>
      <c r="O13" s="208">
        <v>10</v>
      </c>
      <c r="P13" s="118">
        <v>0.55000000000000004</v>
      </c>
      <c r="Q13" s="110">
        <v>0.55000000000000004</v>
      </c>
      <c r="R13" s="118">
        <v>0.5</v>
      </c>
      <c r="S13" s="118">
        <v>0.7</v>
      </c>
      <c r="T13" s="110">
        <v>0.7</v>
      </c>
      <c r="U13" s="118">
        <v>0.6</v>
      </c>
      <c r="W13" s="159"/>
      <c r="X13" s="159"/>
      <c r="Z13" s="196">
        <v>11</v>
      </c>
      <c r="AA13" s="118">
        <v>0.95</v>
      </c>
      <c r="AB13" s="110">
        <v>0.95</v>
      </c>
      <c r="AC13" s="118">
        <v>0.94</v>
      </c>
      <c r="AE13" s="46" t="s">
        <v>8495</v>
      </c>
      <c r="AF13" s="18">
        <v>1</v>
      </c>
      <c r="AH13" s="191">
        <v>36288</v>
      </c>
      <c r="AI13" s="126">
        <v>0.1</v>
      </c>
      <c r="AJ13" s="107">
        <v>0.874</v>
      </c>
      <c r="AK13" s="107">
        <v>0.96099999999999997</v>
      </c>
      <c r="AL13" s="107">
        <v>0.95299999999999996</v>
      </c>
      <c r="AM13" s="107">
        <v>0.92500000000000004</v>
      </c>
      <c r="AN13" s="107">
        <v>0.90900000000000003</v>
      </c>
      <c r="AO13" s="107">
        <v>0.86099999999999999</v>
      </c>
      <c r="AP13" s="107">
        <v>0.93700000000000006</v>
      </c>
      <c r="AQ13" s="107">
        <v>0.92500000000000004</v>
      </c>
      <c r="AR13" s="107">
        <v>0.90500000000000003</v>
      </c>
      <c r="AT13" s="191">
        <v>10825</v>
      </c>
      <c r="AU13" s="126">
        <v>0.1</v>
      </c>
      <c r="AV13" s="7"/>
      <c r="AW13" s="191">
        <v>10825</v>
      </c>
      <c r="AX13" s="107">
        <v>0.68</v>
      </c>
      <c r="AZ13" s="207">
        <v>4263436</v>
      </c>
      <c r="BA13" s="191">
        <v>1213400</v>
      </c>
      <c r="BB13" s="191">
        <v>1213450</v>
      </c>
      <c r="BC13" s="191">
        <v>1213400</v>
      </c>
      <c r="BD13" s="191">
        <v>1213450</v>
      </c>
      <c r="BE13" s="191">
        <v>1213450</v>
      </c>
      <c r="BF13" s="191">
        <v>1213450</v>
      </c>
      <c r="BG13" s="191">
        <v>1213400</v>
      </c>
      <c r="BH13" s="191">
        <v>1213450</v>
      </c>
      <c r="BI13" s="199">
        <v>1213400</v>
      </c>
      <c r="BJ13" s="211">
        <v>1213400</v>
      </c>
      <c r="BK13" s="211">
        <v>1213400</v>
      </c>
      <c r="BL13" s="211">
        <v>1213400</v>
      </c>
      <c r="BM13" s="211">
        <v>1213400</v>
      </c>
      <c r="BN13" s="211">
        <v>1213400</v>
      </c>
      <c r="BO13" s="211">
        <v>1213400</v>
      </c>
      <c r="BP13" s="211">
        <v>1213400</v>
      </c>
      <c r="BQ13" s="6"/>
      <c r="BR13" s="191">
        <v>982344</v>
      </c>
      <c r="BS13" s="191">
        <v>289150</v>
      </c>
    </row>
    <row r="14" spans="1:71" ht="16.5">
      <c r="A14" s="151">
        <v>111320</v>
      </c>
      <c r="B14" s="18">
        <v>1.1499999999999999</v>
      </c>
      <c r="C14" s="137">
        <v>1.1499999999999999</v>
      </c>
      <c r="D14" s="18">
        <v>1</v>
      </c>
      <c r="E14" s="18">
        <v>1</v>
      </c>
      <c r="F14" s="18">
        <v>1</v>
      </c>
      <c r="G14" s="18">
        <v>1</v>
      </c>
      <c r="H14" s="18">
        <v>1</v>
      </c>
      <c r="I14" s="137">
        <v>1</v>
      </c>
      <c r="J14" s="18">
        <v>1</v>
      </c>
      <c r="L14" s="191">
        <v>6000</v>
      </c>
      <c r="M14" s="107">
        <v>240</v>
      </c>
      <c r="O14" s="208">
        <v>11</v>
      </c>
      <c r="P14" s="118">
        <v>0.5</v>
      </c>
      <c r="Q14" s="110">
        <v>0.5</v>
      </c>
      <c r="R14" s="118">
        <v>0.45</v>
      </c>
      <c r="S14" s="118">
        <v>0.65</v>
      </c>
      <c r="T14" s="110">
        <v>0.65</v>
      </c>
      <c r="U14" s="118">
        <v>0.55000000000000004</v>
      </c>
      <c r="W14" s="159"/>
      <c r="X14" s="159"/>
      <c r="Z14" s="196">
        <v>12</v>
      </c>
      <c r="AA14" s="118">
        <v>0.93</v>
      </c>
      <c r="AB14" s="110">
        <v>0.93</v>
      </c>
      <c r="AC14" s="118">
        <v>0.93</v>
      </c>
      <c r="AE14" s="46" t="s">
        <v>8496</v>
      </c>
      <c r="AF14" s="18">
        <v>2</v>
      </c>
      <c r="AH14" s="191">
        <v>40556</v>
      </c>
      <c r="AI14" s="126">
        <v>0.11</v>
      </c>
      <c r="AJ14" s="107">
        <v>0.88</v>
      </c>
      <c r="AK14" s="107">
        <v>0.96299999999999997</v>
      </c>
      <c r="AL14" s="107">
        <v>0.95599999999999996</v>
      </c>
      <c r="AM14" s="107">
        <v>0.92900000000000005</v>
      </c>
      <c r="AN14" s="107">
        <v>0.91500000000000004</v>
      </c>
      <c r="AO14" s="107">
        <v>0.86899999999999999</v>
      </c>
      <c r="AP14" s="107">
        <v>0.94</v>
      </c>
      <c r="AQ14" s="107">
        <v>0.92800000000000005</v>
      </c>
      <c r="AR14" s="107">
        <v>0.91</v>
      </c>
      <c r="AT14" s="191">
        <v>12098</v>
      </c>
      <c r="AU14" s="126">
        <v>0.11</v>
      </c>
      <c r="AV14" s="7"/>
      <c r="AW14" s="191">
        <v>12098</v>
      </c>
      <c r="AX14" s="107">
        <v>0.68700000000000006</v>
      </c>
      <c r="AZ14" s="207">
        <v>3721186</v>
      </c>
      <c r="BA14" s="191">
        <v>1085600</v>
      </c>
      <c r="BB14" s="191">
        <v>1085650</v>
      </c>
      <c r="BC14" s="191">
        <v>1085650</v>
      </c>
      <c r="BD14" s="191">
        <v>1085650</v>
      </c>
      <c r="BE14" s="191">
        <v>1085650</v>
      </c>
      <c r="BF14" s="191">
        <v>1085650</v>
      </c>
      <c r="BG14" s="191">
        <v>1085600</v>
      </c>
      <c r="BH14" s="191">
        <v>1085650</v>
      </c>
      <c r="BI14" s="199">
        <v>1085600</v>
      </c>
      <c r="BJ14" s="211">
        <v>1085600</v>
      </c>
      <c r="BK14" s="211">
        <v>1085600</v>
      </c>
      <c r="BL14" s="211">
        <v>1085600</v>
      </c>
      <c r="BM14" s="211">
        <v>1085600</v>
      </c>
      <c r="BN14" s="211">
        <v>1085600</v>
      </c>
      <c r="BO14" s="211">
        <v>1085600</v>
      </c>
      <c r="BP14" s="211">
        <v>1085600</v>
      </c>
      <c r="BQ14" s="6"/>
      <c r="BR14" s="191">
        <v>878966</v>
      </c>
      <c r="BS14" s="191">
        <v>263500</v>
      </c>
    </row>
    <row r="15" spans="1:71" ht="16.5">
      <c r="A15" s="151">
        <v>111331</v>
      </c>
      <c r="B15" s="18">
        <v>1.1499999999999999</v>
      </c>
      <c r="C15" s="137">
        <v>1.1499999999999999</v>
      </c>
      <c r="D15" s="18">
        <v>1</v>
      </c>
      <c r="E15" s="18">
        <v>1</v>
      </c>
      <c r="F15" s="18">
        <v>1</v>
      </c>
      <c r="G15" s="18">
        <v>1</v>
      </c>
      <c r="H15" s="18">
        <v>1</v>
      </c>
      <c r="I15" s="137">
        <v>1</v>
      </c>
      <c r="J15" s="18">
        <v>1</v>
      </c>
      <c r="L15" s="191">
        <v>6500</v>
      </c>
      <c r="M15" s="107">
        <v>260</v>
      </c>
      <c r="O15" s="208">
        <v>12</v>
      </c>
      <c r="P15" s="118">
        <v>0.4</v>
      </c>
      <c r="Q15" s="110">
        <v>0.4</v>
      </c>
      <c r="R15" s="118">
        <v>0.35</v>
      </c>
      <c r="S15" s="118">
        <v>0.5</v>
      </c>
      <c r="T15" s="110">
        <v>0.5</v>
      </c>
      <c r="U15" s="118">
        <v>0.45</v>
      </c>
      <c r="W15" s="159"/>
      <c r="X15" s="159"/>
      <c r="Z15" s="196">
        <v>13</v>
      </c>
      <c r="AA15" s="118">
        <v>0.91</v>
      </c>
      <c r="AB15" s="110">
        <v>0.91</v>
      </c>
      <c r="AC15" s="118">
        <v>0.92</v>
      </c>
      <c r="AE15" s="46" t="s">
        <v>8497</v>
      </c>
      <c r="AF15" s="18">
        <v>3</v>
      </c>
      <c r="AH15" s="191">
        <v>44920</v>
      </c>
      <c r="AI15" s="126">
        <v>0.12</v>
      </c>
      <c r="AJ15" s="107">
        <v>0.88500000000000001</v>
      </c>
      <c r="AK15" s="107">
        <v>0.96499999999999997</v>
      </c>
      <c r="AL15" s="107">
        <v>0.95799999999999996</v>
      </c>
      <c r="AM15" s="107">
        <v>0.93200000000000005</v>
      </c>
      <c r="AN15" s="107">
        <v>0.91900000000000004</v>
      </c>
      <c r="AO15" s="107">
        <v>0.876</v>
      </c>
      <c r="AP15" s="107">
        <v>0.94299999999999995</v>
      </c>
      <c r="AQ15" s="107">
        <v>0.93100000000000005</v>
      </c>
      <c r="AR15" s="107">
        <v>0.91600000000000004</v>
      </c>
      <c r="AT15" s="191">
        <v>13400</v>
      </c>
      <c r="AU15" s="126">
        <v>0.12</v>
      </c>
      <c r="AV15" s="7"/>
      <c r="AW15" s="191">
        <v>13400</v>
      </c>
      <c r="AX15" s="107">
        <v>0.69399999999999995</v>
      </c>
      <c r="AZ15" s="207">
        <v>3293094</v>
      </c>
      <c r="BA15" s="191">
        <v>982150</v>
      </c>
      <c r="BB15" s="191">
        <v>982150</v>
      </c>
      <c r="BC15" s="191">
        <v>982150</v>
      </c>
      <c r="BD15" s="191">
        <v>982200</v>
      </c>
      <c r="BE15" s="191">
        <v>982150</v>
      </c>
      <c r="BF15" s="191">
        <v>982150</v>
      </c>
      <c r="BG15" s="191">
        <v>982100</v>
      </c>
      <c r="BH15" s="191">
        <v>982200</v>
      </c>
      <c r="BI15" s="199">
        <v>982150</v>
      </c>
      <c r="BJ15" s="211">
        <v>982150</v>
      </c>
      <c r="BK15" s="211">
        <v>982150</v>
      </c>
      <c r="BL15" s="211">
        <v>982150</v>
      </c>
      <c r="BM15" s="211">
        <v>982150</v>
      </c>
      <c r="BN15" s="211">
        <v>982150</v>
      </c>
      <c r="BO15" s="211">
        <v>982150</v>
      </c>
      <c r="BP15" s="211">
        <v>982150</v>
      </c>
      <c r="BQ15" s="6"/>
      <c r="BR15" s="191">
        <v>793567</v>
      </c>
      <c r="BS15" s="191">
        <v>241900</v>
      </c>
    </row>
    <row r="16" spans="1:71" ht="16.5">
      <c r="A16" s="151">
        <v>111332</v>
      </c>
      <c r="B16" s="18">
        <v>1.1499999999999999</v>
      </c>
      <c r="C16" s="137">
        <v>1.1499999999999999</v>
      </c>
      <c r="D16" s="18">
        <v>1</v>
      </c>
      <c r="E16" s="18">
        <v>1</v>
      </c>
      <c r="F16" s="18">
        <v>1</v>
      </c>
      <c r="G16" s="18">
        <v>1</v>
      </c>
      <c r="H16" s="18">
        <v>1</v>
      </c>
      <c r="I16" s="137">
        <v>1</v>
      </c>
      <c r="J16" s="18">
        <v>1</v>
      </c>
      <c r="L16" s="191">
        <v>7000</v>
      </c>
      <c r="M16" s="107">
        <v>280</v>
      </c>
      <c r="W16" s="159"/>
      <c r="X16" s="159"/>
      <c r="Z16" s="196">
        <v>14</v>
      </c>
      <c r="AA16" s="118">
        <v>0.9</v>
      </c>
      <c r="AB16" s="110">
        <v>0.9</v>
      </c>
      <c r="AC16" s="118">
        <v>0.9</v>
      </c>
      <c r="AE16" s="46" t="s">
        <v>8498</v>
      </c>
      <c r="AF16" s="18">
        <v>2</v>
      </c>
      <c r="AH16" s="191">
        <v>49384</v>
      </c>
      <c r="AI16" s="126">
        <v>0.13</v>
      </c>
      <c r="AJ16" s="107">
        <v>0.89</v>
      </c>
      <c r="AK16" s="107">
        <v>0.96699999999999997</v>
      </c>
      <c r="AL16" s="107">
        <v>0.96</v>
      </c>
      <c r="AM16" s="107">
        <v>0.93600000000000005</v>
      </c>
      <c r="AN16" s="107">
        <v>0.92400000000000004</v>
      </c>
      <c r="AO16" s="107">
        <v>0.88300000000000001</v>
      </c>
      <c r="AP16" s="107">
        <v>0.94499999999999995</v>
      </c>
      <c r="AQ16" s="107">
        <v>0.93300000000000005</v>
      </c>
      <c r="AR16" s="107">
        <v>0.92100000000000004</v>
      </c>
      <c r="AT16" s="191">
        <v>14732</v>
      </c>
      <c r="AU16" s="126">
        <v>0.13</v>
      </c>
      <c r="AV16" s="7"/>
      <c r="AW16" s="191">
        <v>14732</v>
      </c>
      <c r="AX16" s="107">
        <v>0.7</v>
      </c>
      <c r="AZ16" s="207">
        <v>2946544</v>
      </c>
      <c r="BA16" s="191">
        <v>896700</v>
      </c>
      <c r="BB16" s="191">
        <v>896700</v>
      </c>
      <c r="BC16" s="191">
        <v>896700</v>
      </c>
      <c r="BD16" s="191">
        <v>896700</v>
      </c>
      <c r="BE16" s="191">
        <v>896700</v>
      </c>
      <c r="BF16" s="191">
        <v>896700</v>
      </c>
      <c r="BG16" s="191">
        <v>896650</v>
      </c>
      <c r="BH16" s="191">
        <v>896700</v>
      </c>
      <c r="BI16" s="199">
        <v>896700</v>
      </c>
      <c r="BJ16" s="211">
        <v>896700</v>
      </c>
      <c r="BK16" s="211">
        <v>896700</v>
      </c>
      <c r="BL16" s="211">
        <v>896700</v>
      </c>
      <c r="BM16" s="211">
        <v>896700</v>
      </c>
      <c r="BN16" s="211">
        <v>896700</v>
      </c>
      <c r="BO16" s="211">
        <v>896700</v>
      </c>
      <c r="BP16" s="211">
        <v>896700</v>
      </c>
      <c r="BQ16" s="6"/>
      <c r="BR16" s="191">
        <v>721833</v>
      </c>
      <c r="BS16" s="191">
        <v>223500</v>
      </c>
    </row>
    <row r="17" spans="1:71" ht="16.5">
      <c r="A17" s="151">
        <v>111333</v>
      </c>
      <c r="B17" s="18">
        <v>1.1499999999999999</v>
      </c>
      <c r="C17" s="137">
        <v>1.1499999999999999</v>
      </c>
      <c r="D17" s="18">
        <v>1</v>
      </c>
      <c r="E17" s="18">
        <v>1</v>
      </c>
      <c r="F17" s="18">
        <v>1</v>
      </c>
      <c r="G17" s="18">
        <v>1</v>
      </c>
      <c r="H17" s="18">
        <v>1</v>
      </c>
      <c r="I17" s="137">
        <v>1</v>
      </c>
      <c r="J17" s="18">
        <v>1</v>
      </c>
      <c r="L17" s="191">
        <v>7500</v>
      </c>
      <c r="M17" s="107">
        <v>300</v>
      </c>
      <c r="O17" s="43" t="s">
        <v>8500</v>
      </c>
      <c r="P17" s="43"/>
      <c r="Q17" s="43"/>
      <c r="R17" s="43"/>
      <c r="S17" s="43"/>
      <c r="T17" s="43"/>
      <c r="U17" s="46">
        <v>1.04</v>
      </c>
      <c r="W17" s="159"/>
      <c r="X17" s="159"/>
      <c r="Z17" s="196">
        <v>15</v>
      </c>
      <c r="AA17" s="118">
        <v>0.88</v>
      </c>
      <c r="AB17" s="110">
        <v>0.88</v>
      </c>
      <c r="AC17" s="118">
        <v>0.89</v>
      </c>
      <c r="AE17" s="46" t="s">
        <v>8499</v>
      </c>
      <c r="AF17" s="18">
        <v>2</v>
      </c>
      <c r="AH17" s="191">
        <v>53951</v>
      </c>
      <c r="AI17" s="126">
        <v>0.14000000000000001</v>
      </c>
      <c r="AJ17" s="107">
        <v>0.89500000000000002</v>
      </c>
      <c r="AK17" s="107">
        <v>0.96799999999999997</v>
      </c>
      <c r="AL17" s="107">
        <v>0.96199999999999997</v>
      </c>
      <c r="AM17" s="107">
        <v>0.93899999999999995</v>
      </c>
      <c r="AN17" s="107">
        <v>0.92800000000000005</v>
      </c>
      <c r="AO17" s="107">
        <v>0.88900000000000001</v>
      </c>
      <c r="AP17" s="107">
        <v>0.94799999999999995</v>
      </c>
      <c r="AQ17" s="107">
        <v>0.93600000000000005</v>
      </c>
      <c r="AR17" s="107">
        <v>0.92600000000000005</v>
      </c>
      <c r="AT17" s="191">
        <v>16094</v>
      </c>
      <c r="AU17" s="126">
        <v>0.14000000000000001</v>
      </c>
      <c r="AV17" s="7"/>
      <c r="AW17" s="191">
        <v>16094</v>
      </c>
      <c r="AX17" s="107">
        <v>0.70599999999999996</v>
      </c>
      <c r="AZ17" s="207">
        <v>2660263</v>
      </c>
      <c r="BA17" s="191">
        <v>824900</v>
      </c>
      <c r="BB17" s="191">
        <v>824900</v>
      </c>
      <c r="BC17" s="191">
        <v>824900</v>
      </c>
      <c r="BD17" s="191">
        <v>824900</v>
      </c>
      <c r="BE17" s="191">
        <v>824900</v>
      </c>
      <c r="BF17" s="191">
        <v>824900</v>
      </c>
      <c r="BG17" s="191">
        <v>824850</v>
      </c>
      <c r="BH17" s="191">
        <v>824950</v>
      </c>
      <c r="BI17" s="199">
        <v>824900</v>
      </c>
      <c r="BJ17" s="211">
        <v>824900</v>
      </c>
      <c r="BK17" s="211">
        <v>824900</v>
      </c>
      <c r="BL17" s="211">
        <v>824900</v>
      </c>
      <c r="BM17" s="211">
        <v>824900</v>
      </c>
      <c r="BN17" s="211">
        <v>824900</v>
      </c>
      <c r="BO17" s="211">
        <v>824900</v>
      </c>
      <c r="BP17" s="211">
        <v>824900</v>
      </c>
      <c r="BQ17" s="6"/>
      <c r="BR17" s="191">
        <v>660725</v>
      </c>
      <c r="BS17" s="191">
        <v>207650</v>
      </c>
    </row>
    <row r="18" spans="1:71" ht="16.5">
      <c r="A18" s="151">
        <v>111334</v>
      </c>
      <c r="B18" s="18">
        <v>1.1499999999999999</v>
      </c>
      <c r="C18" s="137">
        <v>1.1499999999999999</v>
      </c>
      <c r="D18" s="18">
        <v>1</v>
      </c>
      <c r="E18" s="18">
        <v>1</v>
      </c>
      <c r="F18" s="18">
        <v>1</v>
      </c>
      <c r="G18" s="18">
        <v>1</v>
      </c>
      <c r="H18" s="18">
        <v>1</v>
      </c>
      <c r="I18" s="137">
        <v>1</v>
      </c>
      <c r="J18" s="18">
        <v>1</v>
      </c>
      <c r="L18" s="191">
        <v>8000</v>
      </c>
      <c r="M18" s="107">
        <v>320</v>
      </c>
      <c r="O18" s="43" t="s">
        <v>9333</v>
      </c>
      <c r="P18" s="43"/>
      <c r="Q18" s="43"/>
      <c r="R18" s="43"/>
      <c r="S18" s="43"/>
      <c r="T18" s="43"/>
      <c r="U18" s="46">
        <v>0.59</v>
      </c>
      <c r="W18" s="159"/>
      <c r="X18" s="159"/>
      <c r="Z18" s="196">
        <v>16</v>
      </c>
      <c r="AA18" s="118">
        <v>0.87</v>
      </c>
      <c r="AB18" s="110">
        <v>0.87</v>
      </c>
      <c r="AC18" s="118">
        <v>0.88</v>
      </c>
      <c r="AE18" s="46" t="s">
        <v>8501</v>
      </c>
      <c r="AF18" s="18">
        <v>2</v>
      </c>
      <c r="AH18" s="191">
        <v>58625</v>
      </c>
      <c r="AI18" s="126">
        <v>0.15</v>
      </c>
      <c r="AJ18" s="107">
        <v>0.89900000000000002</v>
      </c>
      <c r="AK18" s="107">
        <v>0.97</v>
      </c>
      <c r="AL18" s="107">
        <v>0.96399999999999997</v>
      </c>
      <c r="AM18" s="107">
        <v>0.94199999999999995</v>
      </c>
      <c r="AN18" s="107">
        <v>0.93200000000000005</v>
      </c>
      <c r="AO18" s="107">
        <v>0.89500000000000002</v>
      </c>
      <c r="AP18" s="107">
        <v>0.95</v>
      </c>
      <c r="AQ18" s="107">
        <v>0.93799999999999994</v>
      </c>
      <c r="AR18" s="107">
        <v>0.93</v>
      </c>
      <c r="AT18" s="191">
        <v>17489</v>
      </c>
      <c r="AU18" s="126">
        <v>0.15</v>
      </c>
      <c r="AV18" s="7"/>
      <c r="AW18" s="191">
        <v>17489</v>
      </c>
      <c r="AX18" s="107">
        <v>0.71199999999999997</v>
      </c>
      <c r="AZ18" s="207">
        <v>2419788</v>
      </c>
      <c r="BA18" s="191">
        <v>763750</v>
      </c>
      <c r="BB18" s="191">
        <v>763750</v>
      </c>
      <c r="BC18" s="191">
        <v>763750</v>
      </c>
      <c r="BD18" s="191">
        <v>763750</v>
      </c>
      <c r="BE18" s="191">
        <v>763750</v>
      </c>
      <c r="BF18" s="191">
        <v>763750</v>
      </c>
      <c r="BG18" s="191">
        <v>763650</v>
      </c>
      <c r="BH18" s="191">
        <v>763750</v>
      </c>
      <c r="BI18" s="199">
        <v>763700</v>
      </c>
      <c r="BJ18" s="211">
        <v>763700</v>
      </c>
      <c r="BK18" s="211">
        <v>763700</v>
      </c>
      <c r="BL18" s="211">
        <v>763700</v>
      </c>
      <c r="BM18" s="211">
        <v>763700</v>
      </c>
      <c r="BN18" s="211">
        <v>763700</v>
      </c>
      <c r="BO18" s="211">
        <v>763700</v>
      </c>
      <c r="BP18" s="211">
        <v>763700</v>
      </c>
      <c r="BQ18" s="6"/>
      <c r="BR18" s="191">
        <v>608046</v>
      </c>
      <c r="BS18" s="191">
        <v>193800</v>
      </c>
    </row>
    <row r="19" spans="1:71" ht="16.5">
      <c r="A19" s="151">
        <v>111335</v>
      </c>
      <c r="B19" s="18">
        <v>1.1499999999999999</v>
      </c>
      <c r="C19" s="137">
        <v>1.1499999999999999</v>
      </c>
      <c r="D19" s="18">
        <v>1</v>
      </c>
      <c r="E19" s="18">
        <v>1</v>
      </c>
      <c r="F19" s="18">
        <v>1</v>
      </c>
      <c r="G19" s="18">
        <v>1</v>
      </c>
      <c r="H19" s="18">
        <v>1</v>
      </c>
      <c r="I19" s="137">
        <v>1</v>
      </c>
      <c r="J19" s="18">
        <v>1</v>
      </c>
      <c r="L19" s="191">
        <v>8500</v>
      </c>
      <c r="M19" s="107">
        <v>340</v>
      </c>
      <c r="W19" s="159"/>
      <c r="X19" s="159"/>
      <c r="Z19" s="196">
        <v>17</v>
      </c>
      <c r="AA19" s="118">
        <v>0.85</v>
      </c>
      <c r="AB19" s="110">
        <v>0.85</v>
      </c>
      <c r="AC19" s="118">
        <v>0.86</v>
      </c>
      <c r="AE19" s="46" t="s">
        <v>8502</v>
      </c>
      <c r="AF19" s="18">
        <v>3</v>
      </c>
      <c r="AH19" s="191">
        <v>63410</v>
      </c>
      <c r="AI19" s="126">
        <v>0.16</v>
      </c>
      <c r="AJ19" s="107">
        <v>0.90400000000000003</v>
      </c>
      <c r="AK19" s="107">
        <v>0.97099999999999997</v>
      </c>
      <c r="AL19" s="107">
        <v>0.96599999999999997</v>
      </c>
      <c r="AM19" s="107">
        <v>0.94399999999999995</v>
      </c>
      <c r="AN19" s="107">
        <v>0.93600000000000005</v>
      </c>
      <c r="AO19" s="107">
        <v>0.90100000000000002</v>
      </c>
      <c r="AP19" s="107">
        <v>0.95299999999999996</v>
      </c>
      <c r="AQ19" s="107">
        <v>0.94099999999999995</v>
      </c>
      <c r="AR19" s="107">
        <v>0.93400000000000005</v>
      </c>
      <c r="AT19" s="191">
        <v>18916</v>
      </c>
      <c r="AU19" s="126">
        <v>0.16</v>
      </c>
      <c r="AV19" s="7"/>
      <c r="AW19" s="191">
        <v>18916</v>
      </c>
      <c r="AX19" s="107">
        <v>0.71799999999999997</v>
      </c>
      <c r="AZ19" s="207">
        <v>2214938</v>
      </c>
      <c r="BA19" s="191">
        <v>711000</v>
      </c>
      <c r="BB19" s="191">
        <v>711050</v>
      </c>
      <c r="BC19" s="191">
        <v>711000</v>
      </c>
      <c r="BD19" s="191">
        <v>711050</v>
      </c>
      <c r="BE19" s="191">
        <v>711050</v>
      </c>
      <c r="BF19" s="191">
        <v>711050</v>
      </c>
      <c r="BG19" s="191">
        <v>710900</v>
      </c>
      <c r="BH19" s="191">
        <v>711050</v>
      </c>
      <c r="BI19" s="199">
        <v>711000</v>
      </c>
      <c r="BJ19" s="211">
        <v>711000</v>
      </c>
      <c r="BK19" s="211">
        <v>711000</v>
      </c>
      <c r="BL19" s="211">
        <v>711000</v>
      </c>
      <c r="BM19" s="211">
        <v>711000</v>
      </c>
      <c r="BN19" s="211">
        <v>711000</v>
      </c>
      <c r="BO19" s="211">
        <v>711000</v>
      </c>
      <c r="BP19" s="211">
        <v>711000</v>
      </c>
      <c r="BQ19" s="6"/>
      <c r="BR19" s="191">
        <v>562164</v>
      </c>
      <c r="BS19" s="191">
        <v>181650</v>
      </c>
    </row>
    <row r="20" spans="1:71" ht="16.5">
      <c r="A20" s="151">
        <v>111336</v>
      </c>
      <c r="B20" s="18">
        <v>1.1499999999999999</v>
      </c>
      <c r="C20" s="137">
        <v>1.1499999999999999</v>
      </c>
      <c r="D20" s="18">
        <v>1</v>
      </c>
      <c r="E20" s="18">
        <v>1</v>
      </c>
      <c r="F20" s="18">
        <v>1</v>
      </c>
      <c r="G20" s="18">
        <v>1</v>
      </c>
      <c r="H20" s="18">
        <v>1</v>
      </c>
      <c r="I20" s="137">
        <v>1</v>
      </c>
      <c r="J20" s="18">
        <v>1</v>
      </c>
      <c r="L20" s="191">
        <v>9000</v>
      </c>
      <c r="M20" s="107">
        <v>360</v>
      </c>
      <c r="W20" s="159"/>
      <c r="X20" s="215"/>
      <c r="Z20" s="196">
        <v>18</v>
      </c>
      <c r="AA20" s="118">
        <v>0.84</v>
      </c>
      <c r="AB20" s="110">
        <v>0.84</v>
      </c>
      <c r="AC20" s="118">
        <v>0.85</v>
      </c>
      <c r="AE20" s="46" t="s">
        <v>8504</v>
      </c>
      <c r="AF20" s="18">
        <v>5</v>
      </c>
      <c r="AH20" s="191">
        <v>68309</v>
      </c>
      <c r="AI20" s="126">
        <v>0.17</v>
      </c>
      <c r="AJ20" s="107">
        <v>0.90800000000000003</v>
      </c>
      <c r="AK20" s="107">
        <v>0.97199999999999998</v>
      </c>
      <c r="AL20" s="107">
        <v>0.96699999999999997</v>
      </c>
      <c r="AM20" s="107">
        <v>0.94699999999999995</v>
      </c>
      <c r="AN20" s="107">
        <v>0.93899999999999995</v>
      </c>
      <c r="AO20" s="107">
        <v>0.90600000000000003</v>
      </c>
      <c r="AP20" s="107">
        <v>0.95499999999999996</v>
      </c>
      <c r="AQ20" s="107">
        <v>0.94299999999999995</v>
      </c>
      <c r="AR20" s="107">
        <v>0.93799999999999994</v>
      </c>
      <c r="AT20" s="191">
        <v>20377</v>
      </c>
      <c r="AU20" s="126">
        <v>0.17</v>
      </c>
      <c r="AV20" s="7"/>
      <c r="AW20" s="191">
        <v>20377</v>
      </c>
      <c r="AX20" s="107">
        <v>0.72299999999999998</v>
      </c>
      <c r="AZ20" s="207">
        <v>2038343</v>
      </c>
      <c r="BA20" s="191">
        <v>665100</v>
      </c>
      <c r="BB20" s="191">
        <v>665100</v>
      </c>
      <c r="BC20" s="191">
        <v>665100</v>
      </c>
      <c r="BD20" s="191">
        <v>665100</v>
      </c>
      <c r="BE20" s="191">
        <v>665100</v>
      </c>
      <c r="BF20" s="191">
        <v>665100</v>
      </c>
      <c r="BG20" s="191">
        <v>664950</v>
      </c>
      <c r="BH20" s="191">
        <v>665150</v>
      </c>
      <c r="BI20" s="199">
        <v>665050</v>
      </c>
      <c r="BJ20" s="211">
        <v>665050</v>
      </c>
      <c r="BK20" s="211">
        <v>665050</v>
      </c>
      <c r="BL20" s="211">
        <v>665050</v>
      </c>
      <c r="BM20" s="211">
        <v>665050</v>
      </c>
      <c r="BN20" s="211">
        <v>665050</v>
      </c>
      <c r="BO20" s="211">
        <v>665050</v>
      </c>
      <c r="BP20" s="211">
        <v>665050</v>
      </c>
      <c r="BQ20" s="6"/>
      <c r="BR20" s="191">
        <v>521844</v>
      </c>
      <c r="BS20" s="191">
        <v>170850</v>
      </c>
    </row>
    <row r="21" spans="1:71" ht="16.5">
      <c r="A21" s="151">
        <v>111339</v>
      </c>
      <c r="B21" s="18">
        <v>1.1499999999999999</v>
      </c>
      <c r="C21" s="137">
        <v>1.1499999999999999</v>
      </c>
      <c r="D21" s="18">
        <v>1</v>
      </c>
      <c r="E21" s="18">
        <v>1</v>
      </c>
      <c r="F21" s="18">
        <v>1</v>
      </c>
      <c r="G21" s="18">
        <v>1</v>
      </c>
      <c r="H21" s="18">
        <v>1</v>
      </c>
      <c r="I21" s="137">
        <v>1</v>
      </c>
      <c r="J21" s="18">
        <v>1</v>
      </c>
      <c r="L21" s="191">
        <v>9500</v>
      </c>
      <c r="M21" s="107">
        <v>380</v>
      </c>
      <c r="O21" s="212" t="s">
        <v>8503</v>
      </c>
      <c r="P21" s="213"/>
      <c r="Q21" s="213"/>
      <c r="R21" s="213"/>
      <c r="S21" s="213"/>
      <c r="T21" s="213"/>
      <c r="U21" s="214"/>
      <c r="W21" s="159"/>
      <c r="X21" s="159"/>
      <c r="Z21" s="196">
        <v>19</v>
      </c>
      <c r="AA21" s="118">
        <v>0.82</v>
      </c>
      <c r="AB21" s="110">
        <v>0.82</v>
      </c>
      <c r="AC21" s="118">
        <v>0.84</v>
      </c>
      <c r="AE21" s="46" t="s">
        <v>8505</v>
      </c>
      <c r="AF21" s="18">
        <v>1</v>
      </c>
      <c r="AH21" s="191">
        <v>73327</v>
      </c>
      <c r="AI21" s="126">
        <v>0.18</v>
      </c>
      <c r="AJ21" s="107">
        <v>0.91200000000000003</v>
      </c>
      <c r="AK21" s="107">
        <v>0.97399999999999998</v>
      </c>
      <c r="AL21" s="107">
        <v>0.96899999999999997</v>
      </c>
      <c r="AM21" s="107">
        <v>0.94899999999999995</v>
      </c>
      <c r="AN21" s="107">
        <v>0.94299999999999995</v>
      </c>
      <c r="AO21" s="107">
        <v>0.91200000000000003</v>
      </c>
      <c r="AP21" s="107">
        <v>0.95699999999999996</v>
      </c>
      <c r="AQ21" s="107">
        <v>0.94499999999999995</v>
      </c>
      <c r="AR21" s="107">
        <v>0.94199999999999995</v>
      </c>
      <c r="AT21" s="191">
        <v>21874</v>
      </c>
      <c r="AU21" s="126">
        <v>0.18</v>
      </c>
      <c r="AV21" s="7"/>
      <c r="AW21" s="191">
        <v>21874</v>
      </c>
      <c r="AX21" s="107">
        <v>0.72799999999999998</v>
      </c>
      <c r="AZ21" s="207">
        <v>1884535</v>
      </c>
      <c r="BA21" s="191">
        <v>624750</v>
      </c>
      <c r="BB21" s="191">
        <v>624750</v>
      </c>
      <c r="BC21" s="191">
        <v>624700</v>
      </c>
      <c r="BD21" s="191">
        <v>624750</v>
      </c>
      <c r="BE21" s="191">
        <v>624750</v>
      </c>
      <c r="BF21" s="191">
        <v>624750</v>
      </c>
      <c r="BG21" s="191">
        <v>624600</v>
      </c>
      <c r="BH21" s="191">
        <v>624750</v>
      </c>
      <c r="BI21" s="199">
        <v>624700</v>
      </c>
      <c r="BJ21" s="211">
        <v>624700</v>
      </c>
      <c r="BK21" s="211">
        <v>624700</v>
      </c>
      <c r="BL21" s="211">
        <v>624700</v>
      </c>
      <c r="BM21" s="211">
        <v>624700</v>
      </c>
      <c r="BN21" s="211">
        <v>624700</v>
      </c>
      <c r="BO21" s="211">
        <v>624700</v>
      </c>
      <c r="BP21" s="211">
        <v>624700</v>
      </c>
      <c r="BQ21" s="6"/>
      <c r="BR21" s="191">
        <v>486132</v>
      </c>
      <c r="BS21" s="191">
        <v>161200</v>
      </c>
    </row>
    <row r="22" spans="1:71" ht="16.5">
      <c r="A22" s="151">
        <v>111411</v>
      </c>
      <c r="B22" s="18">
        <v>1.1499999999999999</v>
      </c>
      <c r="C22" s="137">
        <v>1.1499999999999999</v>
      </c>
      <c r="D22" s="18">
        <v>1</v>
      </c>
      <c r="E22" s="18">
        <v>1</v>
      </c>
      <c r="F22" s="18">
        <v>1</v>
      </c>
      <c r="G22" s="18">
        <v>1</v>
      </c>
      <c r="H22" s="18">
        <v>1</v>
      </c>
      <c r="I22" s="137">
        <v>1</v>
      </c>
      <c r="J22" s="18">
        <v>1</v>
      </c>
      <c r="L22" s="191">
        <v>10000</v>
      </c>
      <c r="M22" s="107">
        <v>400</v>
      </c>
      <c r="O22" s="216"/>
      <c r="P22" s="217" t="s">
        <v>8165</v>
      </c>
      <c r="Q22" s="218"/>
      <c r="R22" s="219"/>
      <c r="S22" s="217" t="s">
        <v>8445</v>
      </c>
      <c r="T22" s="218"/>
      <c r="U22" s="219"/>
      <c r="W22" s="159"/>
      <c r="X22" s="159"/>
      <c r="Z22" s="196">
        <v>20</v>
      </c>
      <c r="AA22" s="118">
        <v>0.81</v>
      </c>
      <c r="AB22" s="110">
        <v>0.81</v>
      </c>
      <c r="AC22" s="118">
        <v>0.82</v>
      </c>
      <c r="AE22" s="46" t="s">
        <v>8506</v>
      </c>
      <c r="AF22" s="18">
        <v>1</v>
      </c>
      <c r="AH22" s="191">
        <v>78469</v>
      </c>
      <c r="AI22" s="126">
        <v>0.19</v>
      </c>
      <c r="AJ22" s="107">
        <v>0.91600000000000004</v>
      </c>
      <c r="AK22" s="107">
        <v>0.97499999999999998</v>
      </c>
      <c r="AL22" s="107">
        <v>0.97</v>
      </c>
      <c r="AM22" s="107">
        <v>0.95199999999999996</v>
      </c>
      <c r="AN22" s="107">
        <v>0.94599999999999995</v>
      </c>
      <c r="AO22" s="107">
        <v>0.91600000000000004</v>
      </c>
      <c r="AP22" s="107">
        <v>0.95899999999999996</v>
      </c>
      <c r="AQ22" s="107">
        <v>0.94699999999999995</v>
      </c>
      <c r="AR22" s="107">
        <v>0.94599999999999995</v>
      </c>
      <c r="AT22" s="191">
        <v>23408</v>
      </c>
      <c r="AU22" s="126">
        <v>0.19</v>
      </c>
      <c r="AV22" s="7"/>
      <c r="AW22" s="191">
        <v>23408</v>
      </c>
      <c r="AX22" s="107">
        <v>0.73399999999999999</v>
      </c>
      <c r="AZ22" s="207">
        <v>1749370</v>
      </c>
      <c r="BA22" s="191">
        <v>589000</v>
      </c>
      <c r="BB22" s="191">
        <v>589000</v>
      </c>
      <c r="BC22" s="191">
        <v>588950</v>
      </c>
      <c r="BD22" s="191">
        <v>589000</v>
      </c>
      <c r="BE22" s="191">
        <v>589000</v>
      </c>
      <c r="BF22" s="191">
        <v>589000</v>
      </c>
      <c r="BG22" s="191">
        <v>588800</v>
      </c>
      <c r="BH22" s="191">
        <v>589050</v>
      </c>
      <c r="BI22" s="199">
        <v>588900</v>
      </c>
      <c r="BJ22" s="211">
        <v>588900</v>
      </c>
      <c r="BK22" s="211">
        <v>588900</v>
      </c>
      <c r="BL22" s="211">
        <v>588900</v>
      </c>
      <c r="BM22" s="211">
        <v>588900</v>
      </c>
      <c r="BN22" s="211">
        <v>588900</v>
      </c>
      <c r="BO22" s="211">
        <v>588900</v>
      </c>
      <c r="BP22" s="211">
        <v>588900</v>
      </c>
      <c r="BQ22" s="6"/>
      <c r="BR22" s="191">
        <v>454281</v>
      </c>
      <c r="BS22" s="191">
        <v>152550</v>
      </c>
    </row>
    <row r="23" spans="1:71" ht="16.5">
      <c r="A23" s="151">
        <v>111419</v>
      </c>
      <c r="B23" s="18">
        <v>1.1499999999999999</v>
      </c>
      <c r="C23" s="137">
        <v>1.1499999999999999</v>
      </c>
      <c r="D23" s="18">
        <v>1</v>
      </c>
      <c r="E23" s="18">
        <v>1</v>
      </c>
      <c r="F23" s="18">
        <v>1</v>
      </c>
      <c r="G23" s="18">
        <v>1</v>
      </c>
      <c r="H23" s="18">
        <v>1</v>
      </c>
      <c r="I23" s="137">
        <v>1</v>
      </c>
      <c r="J23" s="18">
        <v>1</v>
      </c>
      <c r="O23" s="220" t="s">
        <v>8159</v>
      </c>
      <c r="P23" s="221" t="s">
        <v>903</v>
      </c>
      <c r="Q23" s="151" t="s">
        <v>904</v>
      </c>
      <c r="R23" s="173" t="s">
        <v>8471</v>
      </c>
      <c r="S23" s="173" t="s">
        <v>903</v>
      </c>
      <c r="T23" s="151" t="s">
        <v>904</v>
      </c>
      <c r="U23" s="173" t="s">
        <v>8471</v>
      </c>
      <c r="W23" s="159"/>
      <c r="X23" s="159"/>
      <c r="Z23" s="196">
        <v>21</v>
      </c>
      <c r="AA23" s="118">
        <v>0.8</v>
      </c>
      <c r="AB23" s="110">
        <v>0.8</v>
      </c>
      <c r="AC23" s="118">
        <v>0.81</v>
      </c>
      <c r="AE23" s="46" t="s">
        <v>8507</v>
      </c>
      <c r="AF23" s="18">
        <v>5</v>
      </c>
      <c r="AH23" s="191">
        <v>83738</v>
      </c>
      <c r="AI23" s="126">
        <v>0.2</v>
      </c>
      <c r="AJ23" s="107">
        <v>0.92</v>
      </c>
      <c r="AK23" s="107">
        <v>0.97599999999999998</v>
      </c>
      <c r="AL23" s="107">
        <v>0.97199999999999998</v>
      </c>
      <c r="AM23" s="107">
        <v>0.95399999999999996</v>
      </c>
      <c r="AN23" s="107">
        <v>0.94899999999999995</v>
      </c>
      <c r="AO23" s="107">
        <v>0.92100000000000004</v>
      </c>
      <c r="AP23" s="107">
        <v>0.96099999999999997</v>
      </c>
      <c r="AQ23" s="107">
        <v>0.94899999999999995</v>
      </c>
      <c r="AR23" s="107">
        <v>0.94899999999999995</v>
      </c>
      <c r="AT23" s="191">
        <v>24980</v>
      </c>
      <c r="AU23" s="126">
        <v>0.2</v>
      </c>
      <c r="AV23" s="7"/>
      <c r="AW23" s="191">
        <v>24980</v>
      </c>
      <c r="AX23" s="107">
        <v>0.73899999999999999</v>
      </c>
      <c r="AZ23" s="207">
        <v>1629653</v>
      </c>
      <c r="BA23" s="191">
        <v>557100</v>
      </c>
      <c r="BB23" s="191">
        <v>557100</v>
      </c>
      <c r="BC23" s="191">
        <v>557100</v>
      </c>
      <c r="BD23" s="191">
        <v>557100</v>
      </c>
      <c r="BE23" s="191">
        <v>557100</v>
      </c>
      <c r="BF23" s="191">
        <v>557100</v>
      </c>
      <c r="BG23" s="191">
        <v>556900</v>
      </c>
      <c r="BH23" s="191">
        <v>557150</v>
      </c>
      <c r="BI23" s="199">
        <v>557000</v>
      </c>
      <c r="BJ23" s="211">
        <v>557000</v>
      </c>
      <c r="BK23" s="211">
        <v>557000</v>
      </c>
      <c r="BL23" s="211">
        <v>557000</v>
      </c>
      <c r="BM23" s="211">
        <v>557000</v>
      </c>
      <c r="BN23" s="211">
        <v>557000</v>
      </c>
      <c r="BO23" s="211">
        <v>557000</v>
      </c>
      <c r="BP23" s="211">
        <v>557000</v>
      </c>
      <c r="BQ23" s="6"/>
      <c r="BR23" s="191">
        <v>425696</v>
      </c>
      <c r="BS23" s="191">
        <v>144750</v>
      </c>
    </row>
    <row r="24" spans="1:71" ht="16.5">
      <c r="A24" s="151">
        <v>111421</v>
      </c>
      <c r="B24" s="18">
        <v>1.1499999999999999</v>
      </c>
      <c r="C24" s="137">
        <v>1.1499999999999999</v>
      </c>
      <c r="D24" s="18">
        <v>1</v>
      </c>
      <c r="E24" s="18">
        <v>1</v>
      </c>
      <c r="F24" s="18">
        <v>1</v>
      </c>
      <c r="G24" s="18">
        <v>1</v>
      </c>
      <c r="H24" s="18">
        <v>1</v>
      </c>
      <c r="I24" s="137">
        <v>1</v>
      </c>
      <c r="J24" s="18">
        <v>1</v>
      </c>
      <c r="L24" s="223" t="s">
        <v>8508</v>
      </c>
      <c r="M24" s="224"/>
      <c r="O24" s="207">
        <v>0</v>
      </c>
      <c r="P24" s="107">
        <v>0.36</v>
      </c>
      <c r="Q24" s="222">
        <v>0.36</v>
      </c>
      <c r="R24" s="107">
        <v>0.5</v>
      </c>
      <c r="S24" s="107">
        <v>0.5</v>
      </c>
      <c r="T24" s="222">
        <v>0.5</v>
      </c>
      <c r="U24" s="107">
        <v>0.5</v>
      </c>
      <c r="W24" s="159"/>
      <c r="X24" s="159"/>
      <c r="Z24" s="196">
        <v>22</v>
      </c>
      <c r="AA24" s="118">
        <v>0.78</v>
      </c>
      <c r="AB24" s="110">
        <v>0.78</v>
      </c>
      <c r="AC24" s="118">
        <v>0.8</v>
      </c>
      <c r="AE24" s="46" t="s">
        <v>8509</v>
      </c>
      <c r="AF24" s="18">
        <v>1</v>
      </c>
      <c r="AH24" s="191">
        <v>89139</v>
      </c>
      <c r="AI24" s="126">
        <v>0.21</v>
      </c>
      <c r="AJ24" s="107">
        <v>0.92300000000000004</v>
      </c>
      <c r="AK24" s="107">
        <v>0.97699999999999998</v>
      </c>
      <c r="AL24" s="107">
        <v>0.97299999999999998</v>
      </c>
      <c r="AM24" s="107">
        <v>0.95599999999999996</v>
      </c>
      <c r="AN24" s="107">
        <v>0.95099999999999996</v>
      </c>
      <c r="AO24" s="107">
        <v>0.92500000000000004</v>
      </c>
      <c r="AP24" s="107">
        <v>0.96299999999999997</v>
      </c>
      <c r="AQ24" s="107">
        <v>0.95099999999999996</v>
      </c>
      <c r="AR24" s="107">
        <v>0.95299999999999996</v>
      </c>
      <c r="AT24" s="191">
        <v>26591</v>
      </c>
      <c r="AU24" s="126">
        <v>0.21</v>
      </c>
      <c r="AV24" s="7"/>
      <c r="AW24" s="191">
        <v>26591</v>
      </c>
      <c r="AX24" s="107">
        <v>0.74399999999999999</v>
      </c>
      <c r="AZ24" s="207">
        <v>1522878</v>
      </c>
      <c r="BA24" s="191">
        <v>528450</v>
      </c>
      <c r="BB24" s="191">
        <v>528500</v>
      </c>
      <c r="BC24" s="191">
        <v>528450</v>
      </c>
      <c r="BD24" s="191">
        <v>528500</v>
      </c>
      <c r="BE24" s="191">
        <v>528450</v>
      </c>
      <c r="BF24" s="191">
        <v>528500</v>
      </c>
      <c r="BG24" s="191">
        <v>528250</v>
      </c>
      <c r="BH24" s="191">
        <v>528550</v>
      </c>
      <c r="BI24" s="199">
        <v>528400</v>
      </c>
      <c r="BJ24" s="211">
        <v>528400</v>
      </c>
      <c r="BK24" s="211">
        <v>528400</v>
      </c>
      <c r="BL24" s="211">
        <v>528400</v>
      </c>
      <c r="BM24" s="211">
        <v>528400</v>
      </c>
      <c r="BN24" s="211">
        <v>528400</v>
      </c>
      <c r="BO24" s="211">
        <v>528400</v>
      </c>
      <c r="BP24" s="211">
        <v>528400</v>
      </c>
      <c r="BQ24" s="6"/>
      <c r="BR24" s="191">
        <v>399900</v>
      </c>
      <c r="BS24" s="191">
        <v>137650</v>
      </c>
    </row>
    <row r="25" spans="1:71" ht="16.5" customHeight="1">
      <c r="A25" s="151">
        <v>111422</v>
      </c>
      <c r="B25" s="18">
        <v>1.1499999999999999</v>
      </c>
      <c r="C25" s="137">
        <v>1.1499999999999999</v>
      </c>
      <c r="D25" s="18">
        <v>1</v>
      </c>
      <c r="E25" s="18">
        <v>1</v>
      </c>
      <c r="F25" s="18">
        <v>1</v>
      </c>
      <c r="G25" s="18">
        <v>1</v>
      </c>
      <c r="H25" s="18">
        <v>1</v>
      </c>
      <c r="I25" s="137">
        <v>1</v>
      </c>
      <c r="J25" s="18">
        <v>1</v>
      </c>
      <c r="L25" s="100" t="s">
        <v>8165</v>
      </c>
      <c r="M25" s="225"/>
      <c r="O25" s="207">
        <v>4501</v>
      </c>
      <c r="P25" s="107">
        <v>0.4</v>
      </c>
      <c r="Q25" s="222">
        <v>0.4</v>
      </c>
      <c r="R25" s="107">
        <v>0.6</v>
      </c>
      <c r="S25" s="107">
        <v>0.65</v>
      </c>
      <c r="T25" s="222">
        <v>0.65</v>
      </c>
      <c r="U25" s="107">
        <v>0.6</v>
      </c>
      <c r="W25" s="159"/>
      <c r="X25" s="159"/>
      <c r="Z25" s="196">
        <v>23</v>
      </c>
      <c r="AA25" s="118">
        <v>0.77</v>
      </c>
      <c r="AB25" s="110">
        <v>0.77</v>
      </c>
      <c r="AC25" s="118">
        <v>0.79</v>
      </c>
      <c r="AE25" s="46" t="s">
        <v>8510</v>
      </c>
      <c r="AF25" s="18">
        <v>4</v>
      </c>
      <c r="AH25" s="191">
        <v>94678</v>
      </c>
      <c r="AI25" s="126">
        <v>0.22</v>
      </c>
      <c r="AJ25" s="107">
        <v>0.92700000000000005</v>
      </c>
      <c r="AK25" s="107">
        <v>0.97799999999999998</v>
      </c>
      <c r="AL25" s="107">
        <v>0.97399999999999998</v>
      </c>
      <c r="AM25" s="107">
        <v>0.95899999999999996</v>
      </c>
      <c r="AN25" s="107">
        <v>0.95399999999999996</v>
      </c>
      <c r="AO25" s="107">
        <v>0.93</v>
      </c>
      <c r="AP25" s="107">
        <v>0.96499999999999997</v>
      </c>
      <c r="AQ25" s="107">
        <v>0.95299999999999996</v>
      </c>
      <c r="AR25" s="107">
        <v>0.95599999999999996</v>
      </c>
      <c r="AT25" s="191">
        <v>28243</v>
      </c>
      <c r="AU25" s="126">
        <v>0.22</v>
      </c>
      <c r="AV25" s="7"/>
      <c r="AW25" s="191">
        <v>28243</v>
      </c>
      <c r="AX25" s="107">
        <v>0.749</v>
      </c>
      <c r="AZ25" s="207">
        <v>1427054</v>
      </c>
      <c r="BA25" s="191">
        <v>502650</v>
      </c>
      <c r="BB25" s="191">
        <v>502650</v>
      </c>
      <c r="BC25" s="191">
        <v>502600</v>
      </c>
      <c r="BD25" s="191">
        <v>502650</v>
      </c>
      <c r="BE25" s="191">
        <v>502650</v>
      </c>
      <c r="BF25" s="191">
        <v>502650</v>
      </c>
      <c r="BG25" s="191">
        <v>502400</v>
      </c>
      <c r="BH25" s="191">
        <v>502700</v>
      </c>
      <c r="BI25" s="199">
        <v>502550</v>
      </c>
      <c r="BJ25" s="211">
        <v>502550</v>
      </c>
      <c r="BK25" s="211">
        <v>502550</v>
      </c>
      <c r="BL25" s="211">
        <v>502550</v>
      </c>
      <c r="BM25" s="211">
        <v>502550</v>
      </c>
      <c r="BN25" s="211">
        <v>502550</v>
      </c>
      <c r="BO25" s="211">
        <v>502550</v>
      </c>
      <c r="BP25" s="211">
        <v>502550</v>
      </c>
      <c r="BQ25" s="6"/>
      <c r="BR25" s="191">
        <v>376504</v>
      </c>
      <c r="BS25" s="191">
        <v>131150</v>
      </c>
    </row>
    <row r="26" spans="1:71" ht="15" customHeight="1">
      <c r="A26" s="151">
        <v>111910</v>
      </c>
      <c r="B26" s="18">
        <v>1.1499999999999999</v>
      </c>
      <c r="C26" s="137">
        <v>1.1499999999999999</v>
      </c>
      <c r="D26" s="18">
        <v>1</v>
      </c>
      <c r="E26" s="18">
        <v>1</v>
      </c>
      <c r="F26" s="18">
        <v>1</v>
      </c>
      <c r="G26" s="18">
        <v>1</v>
      </c>
      <c r="H26" s="18">
        <v>1</v>
      </c>
      <c r="I26" s="137">
        <v>1</v>
      </c>
      <c r="J26" s="18">
        <v>1</v>
      </c>
      <c r="L26" s="37" t="s">
        <v>8511</v>
      </c>
      <c r="M26" s="37" t="s">
        <v>8472</v>
      </c>
      <c r="O26" s="207">
        <v>6001</v>
      </c>
      <c r="P26" s="107">
        <v>0.45</v>
      </c>
      <c r="Q26" s="222">
        <v>0.45</v>
      </c>
      <c r="R26" s="107">
        <v>0.7</v>
      </c>
      <c r="S26" s="107">
        <v>0.75</v>
      </c>
      <c r="T26" s="222">
        <v>0.75</v>
      </c>
      <c r="U26" s="107">
        <v>0.7</v>
      </c>
      <c r="W26" s="159"/>
      <c r="X26" s="159"/>
      <c r="Z26" s="196">
        <v>24</v>
      </c>
      <c r="AA26" s="118">
        <v>0.76</v>
      </c>
      <c r="AB26" s="110">
        <v>0.76</v>
      </c>
      <c r="AC26" s="118">
        <v>0.78</v>
      </c>
      <c r="AE26" s="46" t="s">
        <v>8512</v>
      </c>
      <c r="AF26" s="18">
        <v>3</v>
      </c>
      <c r="AH26" s="191">
        <v>100360</v>
      </c>
      <c r="AI26" s="126">
        <v>0.23</v>
      </c>
      <c r="AJ26" s="107">
        <v>0.93</v>
      </c>
      <c r="AK26" s="107">
        <v>0.97899999999999998</v>
      </c>
      <c r="AL26" s="107">
        <v>0.97599999999999998</v>
      </c>
      <c r="AM26" s="107">
        <v>0.96099999999999997</v>
      </c>
      <c r="AN26" s="107">
        <v>0.95699999999999996</v>
      </c>
      <c r="AO26" s="107">
        <v>0.93400000000000005</v>
      </c>
      <c r="AP26" s="107">
        <v>0.96599999999999997</v>
      </c>
      <c r="AQ26" s="107">
        <v>0.95499999999999996</v>
      </c>
      <c r="AR26" s="107">
        <v>0.95899999999999996</v>
      </c>
      <c r="AT26" s="191">
        <v>29938</v>
      </c>
      <c r="AU26" s="126">
        <v>0.23</v>
      </c>
      <c r="AV26" s="7"/>
      <c r="AW26" s="191">
        <v>29938</v>
      </c>
      <c r="AX26" s="107">
        <v>0.754</v>
      </c>
      <c r="AZ26" s="207">
        <v>1340579</v>
      </c>
      <c r="BA26" s="191">
        <v>479200</v>
      </c>
      <c r="BB26" s="191">
        <v>479250</v>
      </c>
      <c r="BC26" s="191">
        <v>479200</v>
      </c>
      <c r="BD26" s="191">
        <v>479250</v>
      </c>
      <c r="BE26" s="191">
        <v>479200</v>
      </c>
      <c r="BF26" s="191">
        <v>479200</v>
      </c>
      <c r="BG26" s="191">
        <v>478950</v>
      </c>
      <c r="BH26" s="191">
        <v>479300</v>
      </c>
      <c r="BI26" s="199">
        <v>479100</v>
      </c>
      <c r="BJ26" s="211">
        <v>479100</v>
      </c>
      <c r="BK26" s="211">
        <v>479100</v>
      </c>
      <c r="BL26" s="211">
        <v>479100</v>
      </c>
      <c r="BM26" s="211">
        <v>479100</v>
      </c>
      <c r="BN26" s="211">
        <v>479100</v>
      </c>
      <c r="BO26" s="211">
        <v>479100</v>
      </c>
      <c r="BP26" s="211">
        <v>479100</v>
      </c>
      <c r="BQ26" s="6"/>
      <c r="BR26" s="191">
        <v>355187</v>
      </c>
      <c r="BS26" s="191">
        <v>125200</v>
      </c>
    </row>
    <row r="27" spans="1:71" ht="17.25" customHeight="1">
      <c r="A27" s="151">
        <v>111920</v>
      </c>
      <c r="B27" s="18">
        <v>1.1499999999999999</v>
      </c>
      <c r="C27" s="137">
        <v>1.1499999999999999</v>
      </c>
      <c r="D27" s="18">
        <v>1</v>
      </c>
      <c r="E27" s="18">
        <v>1</v>
      </c>
      <c r="F27" s="18">
        <v>1</v>
      </c>
      <c r="G27" s="18">
        <v>1</v>
      </c>
      <c r="H27" s="18">
        <v>1</v>
      </c>
      <c r="I27" s="137">
        <v>1</v>
      </c>
      <c r="J27" s="18">
        <v>1</v>
      </c>
      <c r="L27" s="126">
        <v>100</v>
      </c>
      <c r="M27" s="126">
        <v>0.51</v>
      </c>
      <c r="O27" s="207">
        <v>8001</v>
      </c>
      <c r="P27" s="107">
        <v>0.7</v>
      </c>
      <c r="Q27" s="222">
        <v>0.7</v>
      </c>
      <c r="R27" s="107">
        <v>0.9</v>
      </c>
      <c r="S27" s="107">
        <v>0.85</v>
      </c>
      <c r="T27" s="222">
        <v>0.85</v>
      </c>
      <c r="U27" s="107">
        <v>0.8</v>
      </c>
      <c r="W27" s="159"/>
      <c r="X27" s="159"/>
      <c r="Z27" s="196">
        <v>25</v>
      </c>
      <c r="AA27" s="118">
        <v>0.74</v>
      </c>
      <c r="AB27" s="110">
        <v>0.74</v>
      </c>
      <c r="AC27" s="118">
        <v>0.76</v>
      </c>
      <c r="AE27" s="46" t="s">
        <v>8513</v>
      </c>
      <c r="AF27" s="18">
        <v>3</v>
      </c>
      <c r="AH27" s="191">
        <v>106191</v>
      </c>
      <c r="AI27" s="126">
        <v>0.24</v>
      </c>
      <c r="AJ27" s="107">
        <v>0.93300000000000005</v>
      </c>
      <c r="AK27" s="107">
        <v>0.98</v>
      </c>
      <c r="AL27" s="107">
        <v>0.97699999999999998</v>
      </c>
      <c r="AM27" s="107">
        <v>0.96299999999999997</v>
      </c>
      <c r="AN27" s="107">
        <v>0.95899999999999996</v>
      </c>
      <c r="AO27" s="107">
        <v>0.93799999999999994</v>
      </c>
      <c r="AP27" s="107">
        <v>0.96799999999999997</v>
      </c>
      <c r="AQ27" s="107">
        <v>0.95699999999999996</v>
      </c>
      <c r="AR27" s="107">
        <v>0.96199999999999997</v>
      </c>
      <c r="AT27" s="191">
        <v>31678</v>
      </c>
      <c r="AU27" s="126">
        <v>0.24</v>
      </c>
      <c r="AV27" s="7"/>
      <c r="AW27" s="191">
        <v>31678</v>
      </c>
      <c r="AX27" s="107">
        <v>0.75900000000000001</v>
      </c>
      <c r="AZ27" s="207">
        <v>1262148</v>
      </c>
      <c r="BA27" s="191">
        <v>457850</v>
      </c>
      <c r="BB27" s="191">
        <v>457900</v>
      </c>
      <c r="BC27" s="191">
        <v>457850</v>
      </c>
      <c r="BD27" s="191">
        <v>457900</v>
      </c>
      <c r="BE27" s="191">
        <v>457850</v>
      </c>
      <c r="BF27" s="191">
        <v>457850</v>
      </c>
      <c r="BG27" s="191">
        <v>457600</v>
      </c>
      <c r="BH27" s="191">
        <v>457950</v>
      </c>
      <c r="BI27" s="199">
        <v>457700</v>
      </c>
      <c r="BJ27" s="211">
        <v>457700</v>
      </c>
      <c r="BK27" s="211">
        <v>457700</v>
      </c>
      <c r="BL27" s="211">
        <v>457700</v>
      </c>
      <c r="BM27" s="211">
        <v>457700</v>
      </c>
      <c r="BN27" s="211">
        <v>457700</v>
      </c>
      <c r="BO27" s="211">
        <v>457700</v>
      </c>
      <c r="BP27" s="211">
        <v>457700</v>
      </c>
      <c r="BQ27" s="6"/>
      <c r="BR27" s="191">
        <v>335685</v>
      </c>
      <c r="BS27" s="191">
        <v>119750</v>
      </c>
    </row>
    <row r="28" spans="1:71" ht="16.5">
      <c r="A28" s="151">
        <v>111930</v>
      </c>
      <c r="B28" s="18">
        <v>1.1499999999999999</v>
      </c>
      <c r="C28" s="137">
        <v>1.1499999999999999</v>
      </c>
      <c r="D28" s="18">
        <v>1</v>
      </c>
      <c r="E28" s="18">
        <v>1</v>
      </c>
      <c r="F28" s="18">
        <v>1</v>
      </c>
      <c r="G28" s="18">
        <v>1</v>
      </c>
      <c r="H28" s="18">
        <v>1</v>
      </c>
      <c r="I28" s="137">
        <v>1</v>
      </c>
      <c r="J28" s="18">
        <v>1</v>
      </c>
      <c r="L28" s="126">
        <v>250</v>
      </c>
      <c r="M28" s="126">
        <v>0.49</v>
      </c>
      <c r="O28" s="207">
        <v>10001</v>
      </c>
      <c r="P28" s="107">
        <v>0.88</v>
      </c>
      <c r="Q28" s="222">
        <v>0.88</v>
      </c>
      <c r="R28" s="107">
        <v>0.95</v>
      </c>
      <c r="S28" s="107">
        <v>0.9</v>
      </c>
      <c r="T28" s="222">
        <v>0.9</v>
      </c>
      <c r="U28" s="107">
        <v>0.9</v>
      </c>
      <c r="W28" s="159"/>
      <c r="X28" s="159"/>
      <c r="Z28" s="196">
        <v>26</v>
      </c>
      <c r="AA28" s="118">
        <v>0.73</v>
      </c>
      <c r="AB28" s="110">
        <v>0.73</v>
      </c>
      <c r="AC28" s="118">
        <v>0.75</v>
      </c>
      <c r="AE28" s="46" t="s">
        <v>8514</v>
      </c>
      <c r="AF28" s="18">
        <v>2</v>
      </c>
      <c r="AH28" s="191">
        <v>112176</v>
      </c>
      <c r="AI28" s="126">
        <v>0.25</v>
      </c>
      <c r="AJ28" s="107">
        <v>0.93700000000000006</v>
      </c>
      <c r="AK28" s="107">
        <v>0.98099999999999998</v>
      </c>
      <c r="AL28" s="107">
        <v>0.97799999999999998</v>
      </c>
      <c r="AM28" s="107">
        <v>0.96399999999999997</v>
      </c>
      <c r="AN28" s="107">
        <v>0.96199999999999997</v>
      </c>
      <c r="AO28" s="107">
        <v>0.94099999999999995</v>
      </c>
      <c r="AP28" s="107">
        <v>0.97</v>
      </c>
      <c r="AQ28" s="107">
        <v>0.95799999999999996</v>
      </c>
      <c r="AR28" s="107">
        <v>0.96399999999999997</v>
      </c>
      <c r="AT28" s="191">
        <v>33463</v>
      </c>
      <c r="AU28" s="126">
        <v>0.25</v>
      </c>
      <c r="AV28" s="7"/>
      <c r="AW28" s="191">
        <v>33463</v>
      </c>
      <c r="AX28" s="107">
        <v>0.76400000000000001</v>
      </c>
      <c r="AZ28" s="207">
        <v>1190689</v>
      </c>
      <c r="BA28" s="191">
        <v>438300</v>
      </c>
      <c r="BB28" s="191">
        <v>438350</v>
      </c>
      <c r="BC28" s="191">
        <v>438300</v>
      </c>
      <c r="BD28" s="191">
        <v>438350</v>
      </c>
      <c r="BE28" s="191">
        <v>438300</v>
      </c>
      <c r="BF28" s="191">
        <v>438350</v>
      </c>
      <c r="BG28" s="191">
        <v>438000</v>
      </c>
      <c r="BH28" s="191">
        <v>438400</v>
      </c>
      <c r="BI28" s="199">
        <v>438150</v>
      </c>
      <c r="BJ28" s="211">
        <v>438150</v>
      </c>
      <c r="BK28" s="211">
        <v>438150</v>
      </c>
      <c r="BL28" s="211">
        <v>438150</v>
      </c>
      <c r="BM28" s="211">
        <v>438150</v>
      </c>
      <c r="BN28" s="211">
        <v>438150</v>
      </c>
      <c r="BO28" s="211">
        <v>438150</v>
      </c>
      <c r="BP28" s="211">
        <v>438150</v>
      </c>
      <c r="BQ28" s="6"/>
      <c r="BR28" s="191">
        <v>317774</v>
      </c>
      <c r="BS28" s="191">
        <v>114750</v>
      </c>
    </row>
    <row r="29" spans="1:71" ht="16.5">
      <c r="A29" s="151">
        <v>111940</v>
      </c>
      <c r="B29" s="18">
        <v>1.1499999999999999</v>
      </c>
      <c r="C29" s="137">
        <v>1.1499999999999999</v>
      </c>
      <c r="D29" s="18">
        <v>1</v>
      </c>
      <c r="E29" s="18">
        <v>1</v>
      </c>
      <c r="F29" s="18">
        <v>1</v>
      </c>
      <c r="G29" s="18">
        <v>1</v>
      </c>
      <c r="H29" s="18">
        <v>1</v>
      </c>
      <c r="I29" s="137">
        <v>1</v>
      </c>
      <c r="J29" s="18">
        <v>1</v>
      </c>
      <c r="L29" s="126">
        <v>500</v>
      </c>
      <c r="M29" s="126">
        <v>0.46</v>
      </c>
      <c r="O29" s="207">
        <v>15001</v>
      </c>
      <c r="P29" s="107">
        <v>1</v>
      </c>
      <c r="Q29" s="222">
        <v>1</v>
      </c>
      <c r="R29" s="107">
        <v>1</v>
      </c>
      <c r="S29" s="107">
        <v>1</v>
      </c>
      <c r="T29" s="222">
        <v>1</v>
      </c>
      <c r="U29" s="107">
        <v>1</v>
      </c>
      <c r="W29" s="159"/>
      <c r="X29" s="159"/>
      <c r="Z29" s="196">
        <v>27</v>
      </c>
      <c r="AA29" s="118">
        <v>0.72</v>
      </c>
      <c r="AB29" s="110">
        <v>0.72</v>
      </c>
      <c r="AC29" s="118">
        <v>0.74</v>
      </c>
      <c r="AE29" s="46" t="s">
        <v>8515</v>
      </c>
      <c r="AF29" s="18">
        <v>5</v>
      </c>
      <c r="AH29" s="191">
        <v>118322</v>
      </c>
      <c r="AI29" s="126">
        <v>0.26</v>
      </c>
      <c r="AJ29" s="107">
        <v>0.94</v>
      </c>
      <c r="AK29" s="107">
        <v>0.98199999999999998</v>
      </c>
      <c r="AL29" s="107">
        <v>0.97899999999999998</v>
      </c>
      <c r="AM29" s="107">
        <v>0.96599999999999997</v>
      </c>
      <c r="AN29" s="107">
        <v>0.96399999999999997</v>
      </c>
      <c r="AO29" s="107">
        <v>0.94499999999999995</v>
      </c>
      <c r="AP29" s="107">
        <v>0.97099999999999997</v>
      </c>
      <c r="AQ29" s="107">
        <v>0.96</v>
      </c>
      <c r="AR29" s="107">
        <v>0.96699999999999997</v>
      </c>
      <c r="AT29" s="191">
        <v>35296</v>
      </c>
      <c r="AU29" s="126">
        <v>0.26</v>
      </c>
      <c r="AV29" s="7"/>
      <c r="AW29" s="191">
        <v>35296</v>
      </c>
      <c r="AX29" s="107">
        <v>0.76800000000000002</v>
      </c>
      <c r="AZ29" s="207">
        <v>1125311</v>
      </c>
      <c r="BA29" s="191">
        <v>420350</v>
      </c>
      <c r="BB29" s="191">
        <v>420400</v>
      </c>
      <c r="BC29" s="191">
        <v>420350</v>
      </c>
      <c r="BD29" s="191">
        <v>420400</v>
      </c>
      <c r="BE29" s="191">
        <v>420350</v>
      </c>
      <c r="BF29" s="191">
        <v>420400</v>
      </c>
      <c r="BG29" s="191">
        <v>420050</v>
      </c>
      <c r="BH29" s="191">
        <v>420500</v>
      </c>
      <c r="BI29" s="199">
        <v>420200</v>
      </c>
      <c r="BJ29" s="211">
        <v>420200</v>
      </c>
      <c r="BK29" s="211">
        <v>420200</v>
      </c>
      <c r="BL29" s="211">
        <v>420200</v>
      </c>
      <c r="BM29" s="211">
        <v>420200</v>
      </c>
      <c r="BN29" s="211">
        <v>420200</v>
      </c>
      <c r="BO29" s="211">
        <v>420200</v>
      </c>
      <c r="BP29" s="211">
        <v>420200</v>
      </c>
      <c r="BQ29" s="6"/>
      <c r="BR29" s="191">
        <v>301269</v>
      </c>
      <c r="BS29" s="191">
        <v>110050</v>
      </c>
    </row>
    <row r="30" spans="1:71" ht="16.5">
      <c r="A30" s="151">
        <v>111991</v>
      </c>
      <c r="B30" s="18">
        <v>1.1499999999999999</v>
      </c>
      <c r="C30" s="137">
        <v>1.1499999999999999</v>
      </c>
      <c r="D30" s="18">
        <v>1</v>
      </c>
      <c r="E30" s="18">
        <v>1</v>
      </c>
      <c r="F30" s="18">
        <v>1</v>
      </c>
      <c r="G30" s="18">
        <v>1</v>
      </c>
      <c r="H30" s="18">
        <v>1</v>
      </c>
      <c r="I30" s="137">
        <v>1</v>
      </c>
      <c r="J30" s="18">
        <v>1</v>
      </c>
      <c r="L30" s="191">
        <v>1000</v>
      </c>
      <c r="M30" s="126">
        <v>0.43</v>
      </c>
      <c r="O30" s="207">
        <v>20001</v>
      </c>
      <c r="P30" s="107">
        <v>1.06</v>
      </c>
      <c r="Q30" s="222">
        <v>1.06</v>
      </c>
      <c r="R30" s="107">
        <v>1.05</v>
      </c>
      <c r="S30" s="107">
        <v>1.07</v>
      </c>
      <c r="T30" s="222">
        <v>1.07</v>
      </c>
      <c r="U30" s="107">
        <v>1.1200000000000001</v>
      </c>
      <c r="W30" s="159"/>
      <c r="X30" s="159"/>
      <c r="Z30" s="196">
        <v>28</v>
      </c>
      <c r="AA30" s="118">
        <v>0.71</v>
      </c>
      <c r="AB30" s="110">
        <v>0.71</v>
      </c>
      <c r="AC30" s="118">
        <v>0.73</v>
      </c>
      <c r="AE30" s="46" t="s">
        <v>8516</v>
      </c>
      <c r="AF30" s="18">
        <v>1</v>
      </c>
      <c r="AH30" s="191">
        <v>124635</v>
      </c>
      <c r="AI30" s="126">
        <v>0.27</v>
      </c>
      <c r="AJ30" s="107">
        <v>0.94299999999999995</v>
      </c>
      <c r="AK30" s="107">
        <v>0.98299999999999998</v>
      </c>
      <c r="AL30" s="107">
        <v>0.98</v>
      </c>
      <c r="AM30" s="107">
        <v>0.96799999999999997</v>
      </c>
      <c r="AN30" s="107">
        <v>0.96599999999999997</v>
      </c>
      <c r="AO30" s="107">
        <v>0.94799999999999995</v>
      </c>
      <c r="AP30" s="107">
        <v>0.97299999999999998</v>
      </c>
      <c r="AQ30" s="107">
        <v>0.96199999999999997</v>
      </c>
      <c r="AR30" s="107">
        <v>0.96899999999999997</v>
      </c>
      <c r="AT30" s="191">
        <v>37179</v>
      </c>
      <c r="AU30" s="126">
        <v>0.27</v>
      </c>
      <c r="AV30" s="7"/>
      <c r="AW30" s="191">
        <v>37179</v>
      </c>
      <c r="AX30" s="107">
        <v>0.77300000000000002</v>
      </c>
      <c r="AZ30" s="207">
        <v>1065271</v>
      </c>
      <c r="BA30" s="191">
        <v>403850</v>
      </c>
      <c r="BB30" s="191">
        <v>403850</v>
      </c>
      <c r="BC30" s="191">
        <v>403800</v>
      </c>
      <c r="BD30" s="191">
        <v>403850</v>
      </c>
      <c r="BE30" s="191">
        <v>403800</v>
      </c>
      <c r="BF30" s="191">
        <v>403850</v>
      </c>
      <c r="BG30" s="191">
        <v>403450</v>
      </c>
      <c r="BH30" s="191">
        <v>403950</v>
      </c>
      <c r="BI30" s="199">
        <v>403600</v>
      </c>
      <c r="BJ30" s="211">
        <v>403600</v>
      </c>
      <c r="BK30" s="211">
        <v>403600</v>
      </c>
      <c r="BL30" s="211">
        <v>403600</v>
      </c>
      <c r="BM30" s="211">
        <v>403600</v>
      </c>
      <c r="BN30" s="211">
        <v>403600</v>
      </c>
      <c r="BO30" s="211">
        <v>403600</v>
      </c>
      <c r="BP30" s="211">
        <v>403600</v>
      </c>
      <c r="BQ30" s="6"/>
      <c r="BR30" s="191">
        <v>286009</v>
      </c>
      <c r="BS30" s="191">
        <v>105750</v>
      </c>
    </row>
    <row r="31" spans="1:71" ht="16.5">
      <c r="A31" s="151">
        <v>111992</v>
      </c>
      <c r="B31" s="18">
        <v>1.1499999999999999</v>
      </c>
      <c r="C31" s="137">
        <v>1.1499999999999999</v>
      </c>
      <c r="D31" s="18">
        <v>1</v>
      </c>
      <c r="E31" s="18">
        <v>1</v>
      </c>
      <c r="F31" s="18">
        <v>1</v>
      </c>
      <c r="G31" s="18">
        <v>1</v>
      </c>
      <c r="H31" s="18">
        <v>1</v>
      </c>
      <c r="I31" s="137">
        <v>1</v>
      </c>
      <c r="J31" s="18">
        <v>1</v>
      </c>
      <c r="L31" s="100" t="s">
        <v>8445</v>
      </c>
      <c r="M31" s="225"/>
      <c r="O31" s="207">
        <v>25001</v>
      </c>
      <c r="P31" s="107">
        <v>1.35</v>
      </c>
      <c r="Q31" s="222">
        <v>1.35</v>
      </c>
      <c r="R31" s="107">
        <v>1.1000000000000001</v>
      </c>
      <c r="S31" s="107">
        <v>1.3</v>
      </c>
      <c r="T31" s="222">
        <v>1.3</v>
      </c>
      <c r="U31" s="107">
        <v>1.25</v>
      </c>
      <c r="W31" s="159"/>
      <c r="X31" s="159"/>
      <c r="AE31" s="46" t="s">
        <v>614</v>
      </c>
      <c r="AF31" s="18">
        <v>3</v>
      </c>
      <c r="AH31" s="191">
        <v>131122</v>
      </c>
      <c r="AI31" s="126">
        <v>0.28000000000000003</v>
      </c>
      <c r="AJ31" s="107">
        <v>0.94599999999999995</v>
      </c>
      <c r="AK31" s="107">
        <v>0.98399999999999999</v>
      </c>
      <c r="AL31" s="107">
        <v>0.98099999999999998</v>
      </c>
      <c r="AM31" s="107">
        <v>0.97</v>
      </c>
      <c r="AN31" s="107">
        <v>0.96799999999999997</v>
      </c>
      <c r="AO31" s="107">
        <v>0.95099999999999996</v>
      </c>
      <c r="AP31" s="107">
        <v>0.97399999999999998</v>
      </c>
      <c r="AQ31" s="107">
        <v>0.96299999999999997</v>
      </c>
      <c r="AR31" s="107">
        <v>0.97199999999999998</v>
      </c>
      <c r="AT31" s="191">
        <v>39115</v>
      </c>
      <c r="AU31" s="126">
        <v>0.28000000000000003</v>
      </c>
      <c r="AV31" s="7"/>
      <c r="AW31" s="191">
        <v>39115</v>
      </c>
      <c r="AX31" s="107">
        <v>0.77800000000000002</v>
      </c>
      <c r="AZ31" s="207">
        <v>1009939</v>
      </c>
      <c r="BA31" s="191">
        <v>388550</v>
      </c>
      <c r="BB31" s="191">
        <v>388550</v>
      </c>
      <c r="BC31" s="191">
        <v>388500</v>
      </c>
      <c r="BD31" s="191">
        <v>388550</v>
      </c>
      <c r="BE31" s="191">
        <v>388500</v>
      </c>
      <c r="BF31" s="191">
        <v>388550</v>
      </c>
      <c r="BG31" s="191">
        <v>388150</v>
      </c>
      <c r="BH31" s="191">
        <v>388650</v>
      </c>
      <c r="BI31" s="199">
        <v>388300</v>
      </c>
      <c r="BJ31" s="211">
        <v>388300</v>
      </c>
      <c r="BK31" s="211">
        <v>388300</v>
      </c>
      <c r="BL31" s="211">
        <v>388300</v>
      </c>
      <c r="BM31" s="211">
        <v>388300</v>
      </c>
      <c r="BN31" s="211">
        <v>388300</v>
      </c>
      <c r="BO31" s="211">
        <v>388300</v>
      </c>
      <c r="BP31" s="211">
        <v>388300</v>
      </c>
      <c r="BQ31" s="6"/>
      <c r="BR31" s="191">
        <v>271859</v>
      </c>
      <c r="BS31" s="191">
        <v>101700</v>
      </c>
    </row>
    <row r="32" spans="1:71" ht="16.5" customHeight="1">
      <c r="A32" s="151">
        <v>111998</v>
      </c>
      <c r="B32" s="18">
        <v>1.1499999999999999</v>
      </c>
      <c r="C32" s="137">
        <v>1.1499999999999999</v>
      </c>
      <c r="D32" s="18">
        <v>1</v>
      </c>
      <c r="E32" s="18">
        <v>1</v>
      </c>
      <c r="F32" s="18">
        <v>1</v>
      </c>
      <c r="G32" s="18">
        <v>1</v>
      </c>
      <c r="H32" s="18">
        <v>1</v>
      </c>
      <c r="I32" s="137">
        <v>1</v>
      </c>
      <c r="J32" s="18">
        <v>1</v>
      </c>
      <c r="L32" s="37" t="s">
        <v>8511</v>
      </c>
      <c r="M32" s="37" t="s">
        <v>8472</v>
      </c>
      <c r="O32" s="207">
        <v>40001</v>
      </c>
      <c r="P32" s="107">
        <v>1.9</v>
      </c>
      <c r="Q32" s="222">
        <v>1.9</v>
      </c>
      <c r="R32" s="107">
        <v>1.25</v>
      </c>
      <c r="S32" s="107">
        <v>1.55</v>
      </c>
      <c r="T32" s="222">
        <v>1.55</v>
      </c>
      <c r="U32" s="107">
        <v>1.6</v>
      </c>
      <c r="W32" s="159"/>
      <c r="X32" s="159"/>
      <c r="Z32" s="226" t="s">
        <v>8517</v>
      </c>
      <c r="AA32" s="7"/>
      <c r="AB32" s="7"/>
      <c r="AE32" s="46" t="s">
        <v>8518</v>
      </c>
      <c r="AF32" s="18">
        <v>3</v>
      </c>
      <c r="AH32" s="191">
        <v>137791</v>
      </c>
      <c r="AI32" s="126">
        <v>0.28999999999999998</v>
      </c>
      <c r="AJ32" s="107">
        <v>0.94799999999999995</v>
      </c>
      <c r="AK32" s="107">
        <v>0.98399999999999999</v>
      </c>
      <c r="AL32" s="107">
        <v>0.98199999999999998</v>
      </c>
      <c r="AM32" s="107">
        <v>0.97099999999999997</v>
      </c>
      <c r="AN32" s="107">
        <v>0.97</v>
      </c>
      <c r="AO32" s="107">
        <v>0.95399999999999996</v>
      </c>
      <c r="AP32" s="107">
        <v>0.97599999999999998</v>
      </c>
      <c r="AQ32" s="107">
        <v>0.96499999999999997</v>
      </c>
      <c r="AR32" s="107">
        <v>0.97399999999999998</v>
      </c>
      <c r="AT32" s="191">
        <v>41104</v>
      </c>
      <c r="AU32" s="126">
        <v>0.28999999999999998</v>
      </c>
      <c r="AV32" s="7"/>
      <c r="AW32" s="191">
        <v>41104</v>
      </c>
      <c r="AX32" s="107">
        <v>0.78200000000000003</v>
      </c>
      <c r="AZ32" s="207">
        <v>958783</v>
      </c>
      <c r="BA32" s="191">
        <v>374350</v>
      </c>
      <c r="BB32" s="191">
        <v>374400</v>
      </c>
      <c r="BC32" s="191">
        <v>374300</v>
      </c>
      <c r="BD32" s="191">
        <v>374350</v>
      </c>
      <c r="BE32" s="191">
        <v>374300</v>
      </c>
      <c r="BF32" s="191">
        <v>374350</v>
      </c>
      <c r="BG32" s="191">
        <v>373900</v>
      </c>
      <c r="BH32" s="191">
        <v>374500</v>
      </c>
      <c r="BI32" s="199">
        <v>374100</v>
      </c>
      <c r="BJ32" s="211">
        <v>374100</v>
      </c>
      <c r="BK32" s="211">
        <v>374100</v>
      </c>
      <c r="BL32" s="211">
        <v>374100</v>
      </c>
      <c r="BM32" s="211">
        <v>374100</v>
      </c>
      <c r="BN32" s="211">
        <v>374100</v>
      </c>
      <c r="BO32" s="211">
        <v>374100</v>
      </c>
      <c r="BP32" s="211">
        <v>374100</v>
      </c>
      <c r="BQ32" s="6"/>
      <c r="BR32" s="191">
        <v>258702</v>
      </c>
      <c r="BS32" s="191">
        <v>97950</v>
      </c>
    </row>
    <row r="33" spans="1:71" ht="15.75" customHeight="1">
      <c r="A33" s="151">
        <v>112111</v>
      </c>
      <c r="B33" s="18">
        <v>1.1499999999999999</v>
      </c>
      <c r="C33" s="137">
        <v>1.1499999999999999</v>
      </c>
      <c r="D33" s="18">
        <v>1</v>
      </c>
      <c r="E33" s="18">
        <v>1</v>
      </c>
      <c r="F33" s="18">
        <v>1</v>
      </c>
      <c r="G33" s="18">
        <v>1</v>
      </c>
      <c r="H33" s="18">
        <v>1</v>
      </c>
      <c r="I33" s="137">
        <v>1</v>
      </c>
      <c r="J33" s="18">
        <v>1</v>
      </c>
      <c r="L33" s="126">
        <v>50</v>
      </c>
      <c r="M33" s="126">
        <v>0.32</v>
      </c>
      <c r="O33" s="207">
        <v>65001</v>
      </c>
      <c r="P33" s="107">
        <v>2.6</v>
      </c>
      <c r="Q33" s="222">
        <v>2.6</v>
      </c>
      <c r="R33" s="107">
        <v>1.7</v>
      </c>
      <c r="S33" s="107">
        <v>1.7</v>
      </c>
      <c r="T33" s="222">
        <v>1.7</v>
      </c>
      <c r="U33" s="107">
        <v>2.2000000000000002</v>
      </c>
      <c r="W33" s="159"/>
      <c r="X33" s="159"/>
      <c r="Z33" s="190" t="s">
        <v>8487</v>
      </c>
      <c r="AA33" s="190" t="s">
        <v>8519</v>
      </c>
      <c r="AB33" s="190" t="s">
        <v>8520</v>
      </c>
      <c r="AE33" s="46" t="s">
        <v>8521</v>
      </c>
      <c r="AF33" s="18">
        <v>8</v>
      </c>
      <c r="AH33" s="191">
        <v>144648</v>
      </c>
      <c r="AI33" s="126">
        <v>0.3</v>
      </c>
      <c r="AJ33" s="107">
        <v>0.95099999999999996</v>
      </c>
      <c r="AK33" s="107">
        <v>0.98499999999999999</v>
      </c>
      <c r="AL33" s="107">
        <v>0.98299999999999998</v>
      </c>
      <c r="AM33" s="107">
        <v>0.97299999999999998</v>
      </c>
      <c r="AN33" s="107">
        <v>0.97199999999999998</v>
      </c>
      <c r="AO33" s="107">
        <v>0.95699999999999996</v>
      </c>
      <c r="AP33" s="107">
        <v>0.97699999999999998</v>
      </c>
      <c r="AQ33" s="107">
        <v>0.96599999999999997</v>
      </c>
      <c r="AR33" s="107">
        <v>0.97599999999999998</v>
      </c>
      <c r="AT33" s="191">
        <v>43150</v>
      </c>
      <c r="AU33" s="126">
        <v>0.3</v>
      </c>
      <c r="AV33" s="7"/>
      <c r="AW33" s="191">
        <v>43150</v>
      </c>
      <c r="AX33" s="107">
        <v>0.78700000000000003</v>
      </c>
      <c r="AZ33" s="207">
        <v>911348</v>
      </c>
      <c r="BA33" s="191">
        <v>361150</v>
      </c>
      <c r="BB33" s="191">
        <v>361200</v>
      </c>
      <c r="BC33" s="191">
        <v>361100</v>
      </c>
      <c r="BD33" s="191">
        <v>361200</v>
      </c>
      <c r="BE33" s="191">
        <v>361100</v>
      </c>
      <c r="BF33" s="191">
        <v>361150</v>
      </c>
      <c r="BG33" s="191">
        <v>360700</v>
      </c>
      <c r="BH33" s="191">
        <v>361300</v>
      </c>
      <c r="BI33" s="199">
        <v>360850</v>
      </c>
      <c r="BJ33" s="211">
        <v>360850</v>
      </c>
      <c r="BK33" s="211">
        <v>360850</v>
      </c>
      <c r="BL33" s="211">
        <v>360850</v>
      </c>
      <c r="BM33" s="211">
        <v>360850</v>
      </c>
      <c r="BN33" s="211">
        <v>360850</v>
      </c>
      <c r="BO33" s="211">
        <v>360850</v>
      </c>
      <c r="BP33" s="211">
        <v>360850</v>
      </c>
      <c r="BQ33" s="6"/>
      <c r="BR33" s="191">
        <v>246436</v>
      </c>
      <c r="BS33" s="191">
        <v>94450</v>
      </c>
    </row>
    <row r="34" spans="1:71" ht="16.5">
      <c r="A34" s="151">
        <v>112112</v>
      </c>
      <c r="B34" s="18">
        <v>1.1499999999999999</v>
      </c>
      <c r="C34" s="137">
        <v>1.1499999999999999</v>
      </c>
      <c r="D34" s="18">
        <v>1</v>
      </c>
      <c r="E34" s="18">
        <v>1</v>
      </c>
      <c r="F34" s="18">
        <v>1</v>
      </c>
      <c r="G34" s="18">
        <v>1</v>
      </c>
      <c r="H34" s="18">
        <v>1</v>
      </c>
      <c r="I34" s="137">
        <v>1</v>
      </c>
      <c r="J34" s="18">
        <v>1</v>
      </c>
      <c r="L34" s="126">
        <v>100</v>
      </c>
      <c r="M34" s="126">
        <v>0.31</v>
      </c>
      <c r="W34" s="159"/>
      <c r="X34" s="159"/>
      <c r="Z34" s="18">
        <v>1</v>
      </c>
      <c r="AA34" s="126">
        <v>0.11</v>
      </c>
      <c r="AB34" s="126">
        <v>0.224</v>
      </c>
      <c r="AE34" s="46" t="s">
        <v>8523</v>
      </c>
      <c r="AF34" s="18">
        <v>1</v>
      </c>
      <c r="AH34" s="191">
        <v>151704</v>
      </c>
      <c r="AI34" s="126">
        <v>0.31</v>
      </c>
      <c r="AJ34" s="107">
        <v>0.95399999999999996</v>
      </c>
      <c r="AK34" s="107">
        <v>0.98599999999999999</v>
      </c>
      <c r="AL34" s="107">
        <v>0.98399999999999999</v>
      </c>
      <c r="AM34" s="107">
        <v>0.97399999999999998</v>
      </c>
      <c r="AN34" s="107">
        <v>0.97399999999999998</v>
      </c>
      <c r="AO34" s="107">
        <v>0.96</v>
      </c>
      <c r="AP34" s="107">
        <v>0.97799999999999998</v>
      </c>
      <c r="AQ34" s="107">
        <v>0.96799999999999997</v>
      </c>
      <c r="AR34" s="107">
        <v>0.97799999999999998</v>
      </c>
      <c r="AT34" s="191">
        <v>45254</v>
      </c>
      <c r="AU34" s="126">
        <v>0.31</v>
      </c>
      <c r="AV34" s="7"/>
      <c r="AW34" s="191">
        <v>45254</v>
      </c>
      <c r="AX34" s="107">
        <v>0.79100000000000004</v>
      </c>
      <c r="AZ34" s="207">
        <v>867242</v>
      </c>
      <c r="BA34" s="191">
        <v>348850</v>
      </c>
      <c r="BB34" s="191">
        <v>348900</v>
      </c>
      <c r="BC34" s="191">
        <v>348800</v>
      </c>
      <c r="BD34" s="191">
        <v>348850</v>
      </c>
      <c r="BE34" s="191">
        <v>348800</v>
      </c>
      <c r="BF34" s="191">
        <v>348850</v>
      </c>
      <c r="BG34" s="191">
        <v>348350</v>
      </c>
      <c r="BH34" s="191">
        <v>349000</v>
      </c>
      <c r="BI34" s="199">
        <v>348500</v>
      </c>
      <c r="BJ34" s="211">
        <v>348500</v>
      </c>
      <c r="BK34" s="211">
        <v>348500</v>
      </c>
      <c r="BL34" s="211">
        <v>348500</v>
      </c>
      <c r="BM34" s="211">
        <v>348500</v>
      </c>
      <c r="BN34" s="211">
        <v>348500</v>
      </c>
      <c r="BO34" s="211">
        <v>348500</v>
      </c>
      <c r="BP34" s="211">
        <v>348500</v>
      </c>
      <c r="BQ34" s="6"/>
      <c r="BR34" s="191">
        <v>234976</v>
      </c>
      <c r="BS34" s="191">
        <v>91150</v>
      </c>
    </row>
    <row r="35" spans="1:71" ht="16.5">
      <c r="A35" s="151">
        <v>112120</v>
      </c>
      <c r="B35" s="18">
        <v>1.1499999999999999</v>
      </c>
      <c r="C35" s="137">
        <v>1.1499999999999999</v>
      </c>
      <c r="D35" s="18">
        <v>1</v>
      </c>
      <c r="E35" s="18">
        <v>1</v>
      </c>
      <c r="F35" s="18">
        <v>1</v>
      </c>
      <c r="G35" s="18">
        <v>1</v>
      </c>
      <c r="H35" s="18">
        <v>1</v>
      </c>
      <c r="I35" s="137">
        <v>1</v>
      </c>
      <c r="J35" s="18">
        <v>1</v>
      </c>
      <c r="T35" s="227" t="s">
        <v>8522</v>
      </c>
      <c r="W35" s="159"/>
      <c r="X35" s="159"/>
      <c r="Z35" s="18">
        <v>2</v>
      </c>
      <c r="AA35" s="126">
        <v>0.14399999999999999</v>
      </c>
      <c r="AB35" s="42">
        <v>0.224</v>
      </c>
      <c r="AE35" s="46" t="s">
        <v>8524</v>
      </c>
      <c r="AF35" s="18">
        <v>1</v>
      </c>
      <c r="AH35" s="191">
        <v>158965</v>
      </c>
      <c r="AI35" s="126">
        <v>0.32</v>
      </c>
      <c r="AJ35" s="107">
        <v>0.95599999999999996</v>
      </c>
      <c r="AK35" s="107">
        <v>0.98699999999999999</v>
      </c>
      <c r="AL35" s="107">
        <v>0.98499999999999999</v>
      </c>
      <c r="AM35" s="107">
        <v>0.97599999999999998</v>
      </c>
      <c r="AN35" s="107">
        <v>0.97499999999999998</v>
      </c>
      <c r="AO35" s="107">
        <v>0.96199999999999997</v>
      </c>
      <c r="AP35" s="107">
        <v>0.97899999999999998</v>
      </c>
      <c r="AQ35" s="107">
        <v>0.96899999999999997</v>
      </c>
      <c r="AR35" s="107">
        <v>0.98</v>
      </c>
      <c r="AT35" s="191">
        <v>47420</v>
      </c>
      <c r="AU35" s="126">
        <v>0.32</v>
      </c>
      <c r="AV35" s="7"/>
      <c r="AW35" s="191">
        <v>47420</v>
      </c>
      <c r="AX35" s="107">
        <v>0.79600000000000004</v>
      </c>
      <c r="AZ35" s="207">
        <v>826126</v>
      </c>
      <c r="BA35" s="191">
        <v>337350</v>
      </c>
      <c r="BB35" s="191">
        <v>337400</v>
      </c>
      <c r="BC35" s="191">
        <v>337250</v>
      </c>
      <c r="BD35" s="191">
        <v>337350</v>
      </c>
      <c r="BE35" s="191">
        <v>337250</v>
      </c>
      <c r="BF35" s="191">
        <v>337350</v>
      </c>
      <c r="BG35" s="191">
        <v>336850</v>
      </c>
      <c r="BH35" s="191">
        <v>337550</v>
      </c>
      <c r="BI35" s="199">
        <v>336950</v>
      </c>
      <c r="BJ35" s="211">
        <v>336950</v>
      </c>
      <c r="BK35" s="211">
        <v>336950</v>
      </c>
      <c r="BL35" s="211">
        <v>336950</v>
      </c>
      <c r="BM35" s="211">
        <v>336950</v>
      </c>
      <c r="BN35" s="211">
        <v>336950</v>
      </c>
      <c r="BO35" s="211">
        <v>336950</v>
      </c>
      <c r="BP35" s="211">
        <v>336950</v>
      </c>
      <c r="BQ35" s="6"/>
      <c r="BR35" s="191">
        <v>224242</v>
      </c>
      <c r="BS35" s="191">
        <v>88050</v>
      </c>
    </row>
    <row r="36" spans="1:71" ht="16.5">
      <c r="A36" s="151">
        <v>112130</v>
      </c>
      <c r="B36" s="18">
        <v>1.1499999999999999</v>
      </c>
      <c r="C36" s="137">
        <v>1.1499999999999999</v>
      </c>
      <c r="D36" s="18">
        <v>1</v>
      </c>
      <c r="E36" s="18">
        <v>1</v>
      </c>
      <c r="F36" s="18">
        <v>1</v>
      </c>
      <c r="G36" s="18">
        <v>1</v>
      </c>
      <c r="H36" s="18">
        <v>1</v>
      </c>
      <c r="I36" s="137">
        <v>1</v>
      </c>
      <c r="J36" s="18">
        <v>1</v>
      </c>
      <c r="L36" s="228" t="s">
        <v>8525</v>
      </c>
      <c r="M36" s="218"/>
      <c r="P36" s="403"/>
      <c r="Q36" s="403"/>
      <c r="R36" s="404"/>
      <c r="T36" s="177" t="s">
        <v>1108</v>
      </c>
      <c r="W36" s="159"/>
      <c r="X36" s="159"/>
      <c r="Z36" s="18">
        <v>3</v>
      </c>
      <c r="AA36" s="126">
        <v>0.193</v>
      </c>
      <c r="AB36" s="42">
        <v>0.224</v>
      </c>
      <c r="AE36" s="46" t="s">
        <v>8526</v>
      </c>
      <c r="AF36" s="18">
        <v>1</v>
      </c>
      <c r="AH36" s="191">
        <v>166441</v>
      </c>
      <c r="AI36" s="126">
        <v>0.33</v>
      </c>
      <c r="AJ36" s="107">
        <v>0.95899999999999996</v>
      </c>
      <c r="AK36" s="107">
        <v>0.98699999999999999</v>
      </c>
      <c r="AL36" s="107">
        <v>0.98599999999999999</v>
      </c>
      <c r="AM36" s="107">
        <v>0.97699999999999998</v>
      </c>
      <c r="AN36" s="107">
        <v>0.97699999999999998</v>
      </c>
      <c r="AO36" s="107">
        <v>0.96499999999999997</v>
      </c>
      <c r="AP36" s="107">
        <v>0.98099999999999998</v>
      </c>
      <c r="AQ36" s="107">
        <v>0.97099999999999997</v>
      </c>
      <c r="AR36" s="107">
        <v>0.98099999999999998</v>
      </c>
      <c r="AT36" s="191">
        <v>49650</v>
      </c>
      <c r="AU36" s="126">
        <v>0.33</v>
      </c>
      <c r="AV36" s="7"/>
      <c r="AW36" s="191">
        <v>49650</v>
      </c>
      <c r="AX36" s="107">
        <v>0.8</v>
      </c>
      <c r="AZ36" s="207">
        <v>787706</v>
      </c>
      <c r="BA36" s="191">
        <v>326600</v>
      </c>
      <c r="BB36" s="191">
        <v>326600</v>
      </c>
      <c r="BC36" s="191">
        <v>326500</v>
      </c>
      <c r="BD36" s="191">
        <v>326600</v>
      </c>
      <c r="BE36" s="191">
        <v>326450</v>
      </c>
      <c r="BF36" s="191">
        <v>326600</v>
      </c>
      <c r="BG36" s="191">
        <v>326000</v>
      </c>
      <c r="BH36" s="191">
        <v>326750</v>
      </c>
      <c r="BI36" s="199">
        <v>326150</v>
      </c>
      <c r="BJ36" s="211">
        <v>326150</v>
      </c>
      <c r="BK36" s="211">
        <v>326150</v>
      </c>
      <c r="BL36" s="211">
        <v>326150</v>
      </c>
      <c r="BM36" s="211">
        <v>326150</v>
      </c>
      <c r="BN36" s="211">
        <v>326150</v>
      </c>
      <c r="BO36" s="211">
        <v>326150</v>
      </c>
      <c r="BP36" s="211">
        <v>326150</v>
      </c>
      <c r="BQ36" s="6"/>
      <c r="BR36" s="191">
        <v>214170</v>
      </c>
      <c r="BS36" s="191">
        <v>85100</v>
      </c>
    </row>
    <row r="37" spans="1:71" ht="16.5">
      <c r="A37" s="151">
        <v>112210</v>
      </c>
      <c r="B37" s="18">
        <v>1.1499999999999999</v>
      </c>
      <c r="C37" s="137">
        <v>1.1499999999999999</v>
      </c>
      <c r="D37" s="18">
        <v>1</v>
      </c>
      <c r="E37" s="18">
        <v>1</v>
      </c>
      <c r="F37" s="18">
        <v>1</v>
      </c>
      <c r="G37" s="18">
        <v>1</v>
      </c>
      <c r="H37" s="18">
        <v>1</v>
      </c>
      <c r="I37" s="137">
        <v>1</v>
      </c>
      <c r="J37" s="18">
        <v>1</v>
      </c>
      <c r="L37" s="37" t="s">
        <v>8179</v>
      </c>
      <c r="M37" s="37" t="s">
        <v>8527</v>
      </c>
      <c r="P37" s="405"/>
      <c r="Q37" s="261"/>
      <c r="R37" s="261"/>
      <c r="T37" s="177" t="s">
        <v>1107</v>
      </c>
      <c r="W37" s="159"/>
      <c r="X37" s="159"/>
      <c r="Z37" s="18">
        <v>4</v>
      </c>
      <c r="AA37" s="126">
        <v>0.19800000000000001</v>
      </c>
      <c r="AB37" s="42">
        <v>0.224</v>
      </c>
      <c r="AE37" s="46" t="s">
        <v>8528</v>
      </c>
      <c r="AF37" s="18">
        <v>4</v>
      </c>
      <c r="AH37" s="191">
        <v>174142</v>
      </c>
      <c r="AI37" s="126">
        <v>0.34</v>
      </c>
      <c r="AJ37" s="107">
        <v>0.96099999999999997</v>
      </c>
      <c r="AK37" s="107">
        <v>0.98799999999999999</v>
      </c>
      <c r="AL37" s="107">
        <v>0.98699999999999999</v>
      </c>
      <c r="AM37" s="107">
        <v>0.97799999999999998</v>
      </c>
      <c r="AN37" s="107">
        <v>0.97799999999999998</v>
      </c>
      <c r="AO37" s="107">
        <v>0.96699999999999997</v>
      </c>
      <c r="AP37" s="107">
        <v>0.98199999999999998</v>
      </c>
      <c r="AQ37" s="107">
        <v>0.97199999999999998</v>
      </c>
      <c r="AR37" s="107">
        <v>0.98299999999999998</v>
      </c>
      <c r="AT37" s="191">
        <v>51948</v>
      </c>
      <c r="AU37" s="126">
        <v>0.34</v>
      </c>
      <c r="AV37" s="7"/>
      <c r="AW37" s="191">
        <v>51948</v>
      </c>
      <c r="AX37" s="107">
        <v>0.80500000000000005</v>
      </c>
      <c r="AZ37" s="207">
        <v>751725</v>
      </c>
      <c r="BA37" s="191">
        <v>316450</v>
      </c>
      <c r="BB37" s="191">
        <v>316500</v>
      </c>
      <c r="BC37" s="191">
        <v>316350</v>
      </c>
      <c r="BD37" s="191">
        <v>316450</v>
      </c>
      <c r="BE37" s="191">
        <v>316350</v>
      </c>
      <c r="BF37" s="191">
        <v>316450</v>
      </c>
      <c r="BG37" s="191">
        <v>315850</v>
      </c>
      <c r="BH37" s="191">
        <v>316650</v>
      </c>
      <c r="BI37" s="199">
        <v>316000</v>
      </c>
      <c r="BJ37" s="211">
        <v>316000</v>
      </c>
      <c r="BK37" s="211">
        <v>316000</v>
      </c>
      <c r="BL37" s="211">
        <v>316000</v>
      </c>
      <c r="BM37" s="211">
        <v>316000</v>
      </c>
      <c r="BN37" s="211">
        <v>316000</v>
      </c>
      <c r="BO37" s="211">
        <v>316000</v>
      </c>
      <c r="BP37" s="211">
        <v>316000</v>
      </c>
      <c r="BQ37" s="6"/>
      <c r="BR37" s="191">
        <v>204698</v>
      </c>
      <c r="BS37" s="191">
        <v>82350</v>
      </c>
    </row>
    <row r="38" spans="1:71" ht="16.5">
      <c r="A38" s="151">
        <v>112310</v>
      </c>
      <c r="B38" s="18">
        <v>1.1499999999999999</v>
      </c>
      <c r="C38" s="137">
        <v>1.1499999999999999</v>
      </c>
      <c r="D38" s="18">
        <v>1</v>
      </c>
      <c r="E38" s="18">
        <v>1</v>
      </c>
      <c r="F38" s="18">
        <v>1</v>
      </c>
      <c r="G38" s="18">
        <v>1</v>
      </c>
      <c r="H38" s="18">
        <v>1</v>
      </c>
      <c r="I38" s="137">
        <v>1</v>
      </c>
      <c r="J38" s="18">
        <v>1</v>
      </c>
      <c r="L38" s="191">
        <v>500</v>
      </c>
      <c r="M38" s="126">
        <v>3.4000000000000002E-2</v>
      </c>
      <c r="P38" s="261"/>
      <c r="Q38" s="47"/>
      <c r="R38" s="47"/>
      <c r="T38" s="177"/>
      <c r="W38" s="159"/>
      <c r="X38" s="215"/>
      <c r="Z38" s="18">
        <v>5</v>
      </c>
      <c r="AA38" s="126">
        <v>0.33800000000000002</v>
      </c>
      <c r="AB38" s="42">
        <v>0.224</v>
      </c>
      <c r="AE38" s="46" t="s">
        <v>8529</v>
      </c>
      <c r="AF38" s="18">
        <v>1</v>
      </c>
      <c r="AH38" s="191">
        <v>182078</v>
      </c>
      <c r="AI38" s="126">
        <v>0.35</v>
      </c>
      <c r="AJ38" s="107">
        <v>0.96299999999999997</v>
      </c>
      <c r="AK38" s="107">
        <v>0.98899999999999999</v>
      </c>
      <c r="AL38" s="107">
        <v>0.98799999999999999</v>
      </c>
      <c r="AM38" s="107">
        <v>0.98</v>
      </c>
      <c r="AN38" s="107">
        <v>0.98</v>
      </c>
      <c r="AO38" s="107">
        <v>0.96899999999999997</v>
      </c>
      <c r="AP38" s="107">
        <v>0.98299999999999998</v>
      </c>
      <c r="AQ38" s="107">
        <v>0.97299999999999998</v>
      </c>
      <c r="AR38" s="107">
        <v>0.98399999999999999</v>
      </c>
      <c r="AT38" s="191">
        <v>54315</v>
      </c>
      <c r="AU38" s="126">
        <v>0.35</v>
      </c>
      <c r="AV38" s="7"/>
      <c r="AW38" s="191">
        <v>54315</v>
      </c>
      <c r="AX38" s="107">
        <v>0.80900000000000005</v>
      </c>
      <c r="AZ38" s="207">
        <v>717959</v>
      </c>
      <c r="BA38" s="191">
        <v>306950</v>
      </c>
      <c r="BB38" s="191">
        <v>307000</v>
      </c>
      <c r="BC38" s="191">
        <v>306850</v>
      </c>
      <c r="BD38" s="191">
        <v>306950</v>
      </c>
      <c r="BE38" s="191">
        <v>306800</v>
      </c>
      <c r="BF38" s="191">
        <v>306950</v>
      </c>
      <c r="BG38" s="191">
        <v>306300</v>
      </c>
      <c r="BH38" s="191">
        <v>307150</v>
      </c>
      <c r="BI38" s="199">
        <v>306450</v>
      </c>
      <c r="BJ38" s="211">
        <v>306450</v>
      </c>
      <c r="BK38" s="211">
        <v>306450</v>
      </c>
      <c r="BL38" s="211">
        <v>306450</v>
      </c>
      <c r="BM38" s="211">
        <v>306450</v>
      </c>
      <c r="BN38" s="211">
        <v>306450</v>
      </c>
      <c r="BO38" s="211">
        <v>306450</v>
      </c>
      <c r="BP38" s="211">
        <v>306450</v>
      </c>
      <c r="BQ38" s="6"/>
      <c r="BR38" s="191">
        <v>195776</v>
      </c>
      <c r="BS38" s="191">
        <v>79750</v>
      </c>
    </row>
    <row r="39" spans="1:71" ht="16.5">
      <c r="A39" s="151">
        <v>112320</v>
      </c>
      <c r="B39" s="18">
        <v>1.1499999999999999</v>
      </c>
      <c r="C39" s="137">
        <v>1.1499999999999999</v>
      </c>
      <c r="D39" s="18">
        <v>1</v>
      </c>
      <c r="E39" s="18">
        <v>1</v>
      </c>
      <c r="F39" s="18">
        <v>1</v>
      </c>
      <c r="G39" s="18">
        <v>1</v>
      </c>
      <c r="H39" s="18">
        <v>1</v>
      </c>
      <c r="I39" s="137">
        <v>1</v>
      </c>
      <c r="J39" s="18">
        <v>1</v>
      </c>
      <c r="L39" s="191">
        <v>1000</v>
      </c>
      <c r="M39" s="126">
        <v>5.5E-2</v>
      </c>
      <c r="P39" s="261"/>
      <c r="Q39" s="47"/>
      <c r="R39" s="47"/>
      <c r="T39" s="229"/>
      <c r="Z39" s="18">
        <v>6</v>
      </c>
      <c r="AA39" s="126">
        <v>0.20899999999999999</v>
      </c>
      <c r="AB39" s="42">
        <v>0.224</v>
      </c>
      <c r="AE39" s="46" t="s">
        <v>1108</v>
      </c>
      <c r="AF39" s="18">
        <v>6</v>
      </c>
      <c r="AH39" s="191">
        <v>190261</v>
      </c>
      <c r="AI39" s="126">
        <v>0.36</v>
      </c>
      <c r="AJ39" s="107">
        <v>0.96499999999999997</v>
      </c>
      <c r="AK39" s="107">
        <v>0.98899999999999999</v>
      </c>
      <c r="AL39" s="107">
        <v>0.98799999999999999</v>
      </c>
      <c r="AM39" s="107">
        <v>0.98099999999999998</v>
      </c>
      <c r="AN39" s="107">
        <v>0.98099999999999998</v>
      </c>
      <c r="AO39" s="107">
        <v>0.97099999999999997</v>
      </c>
      <c r="AP39" s="107">
        <v>0.98399999999999999</v>
      </c>
      <c r="AQ39" s="107">
        <v>0.97499999999999998</v>
      </c>
      <c r="AR39" s="107">
        <v>0.98599999999999999</v>
      </c>
      <c r="AT39" s="191">
        <v>56756</v>
      </c>
      <c r="AU39" s="126">
        <v>0.36</v>
      </c>
      <c r="AV39" s="7"/>
      <c r="AW39" s="191">
        <v>56756</v>
      </c>
      <c r="AX39" s="107">
        <v>0.81299999999999994</v>
      </c>
      <c r="AZ39" s="207">
        <v>686208</v>
      </c>
      <c r="BA39" s="191">
        <v>298000</v>
      </c>
      <c r="BB39" s="191">
        <v>298050</v>
      </c>
      <c r="BC39" s="191">
        <v>297850</v>
      </c>
      <c r="BD39" s="191">
        <v>298000</v>
      </c>
      <c r="BE39" s="191">
        <v>297800</v>
      </c>
      <c r="BF39" s="191">
        <v>297950</v>
      </c>
      <c r="BG39" s="191">
        <v>297300</v>
      </c>
      <c r="BH39" s="191">
        <v>298200</v>
      </c>
      <c r="BI39" s="199">
        <v>297450</v>
      </c>
      <c r="BJ39" s="211">
        <v>297450</v>
      </c>
      <c r="BK39" s="211">
        <v>297450</v>
      </c>
      <c r="BL39" s="211">
        <v>297450</v>
      </c>
      <c r="BM39" s="211">
        <v>297450</v>
      </c>
      <c r="BN39" s="211">
        <v>297450</v>
      </c>
      <c r="BO39" s="211">
        <v>297450</v>
      </c>
      <c r="BP39" s="211">
        <v>297450</v>
      </c>
      <c r="BQ39" s="6"/>
      <c r="BR39" s="191">
        <v>187357</v>
      </c>
      <c r="BS39" s="191">
        <v>77300</v>
      </c>
    </row>
    <row r="40" spans="1:71" ht="16.5">
      <c r="A40" s="151">
        <v>112330</v>
      </c>
      <c r="B40" s="18">
        <v>1.1499999999999999</v>
      </c>
      <c r="C40" s="137">
        <v>1.1499999999999999</v>
      </c>
      <c r="D40" s="18">
        <v>1</v>
      </c>
      <c r="E40" s="18">
        <v>1</v>
      </c>
      <c r="F40" s="18">
        <v>1</v>
      </c>
      <c r="G40" s="18">
        <v>1</v>
      </c>
      <c r="H40" s="18">
        <v>1</v>
      </c>
      <c r="I40" s="137">
        <v>1</v>
      </c>
      <c r="J40" s="18">
        <v>1</v>
      </c>
      <c r="L40" s="191">
        <v>2000</v>
      </c>
      <c r="M40" s="126">
        <v>7.5999999999999998E-2</v>
      </c>
      <c r="P40" s="261"/>
      <c r="Q40" s="47"/>
      <c r="R40" s="47"/>
      <c r="T40" s="229"/>
      <c r="Z40" s="18">
        <v>7</v>
      </c>
      <c r="AA40" s="126">
        <v>0.193</v>
      </c>
      <c r="AB40" s="42">
        <v>0.224</v>
      </c>
      <c r="AE40" s="46" t="s">
        <v>8530</v>
      </c>
      <c r="AF40" s="18">
        <v>1</v>
      </c>
      <c r="AH40" s="191">
        <v>198701</v>
      </c>
      <c r="AI40" s="126">
        <v>0.37</v>
      </c>
      <c r="AJ40" s="107">
        <v>0.96699999999999997</v>
      </c>
      <c r="AK40" s="107">
        <v>0.99</v>
      </c>
      <c r="AL40" s="107">
        <v>0.98899999999999999</v>
      </c>
      <c r="AM40" s="107">
        <v>0.98199999999999998</v>
      </c>
      <c r="AN40" s="107">
        <v>0.98199999999999998</v>
      </c>
      <c r="AO40" s="107">
        <v>0.97299999999999998</v>
      </c>
      <c r="AP40" s="107">
        <v>0.98499999999999999</v>
      </c>
      <c r="AQ40" s="107">
        <v>0.97599999999999998</v>
      </c>
      <c r="AR40" s="107">
        <v>0.98699999999999999</v>
      </c>
      <c r="AT40" s="191">
        <v>59274</v>
      </c>
      <c r="AU40" s="126">
        <v>0.37</v>
      </c>
      <c r="AV40" s="7"/>
      <c r="AW40" s="191">
        <v>59274</v>
      </c>
      <c r="AX40" s="107">
        <v>0.81799999999999995</v>
      </c>
      <c r="AZ40" s="207">
        <v>656298</v>
      </c>
      <c r="BA40" s="191">
        <v>289550</v>
      </c>
      <c r="BB40" s="191">
        <v>289550</v>
      </c>
      <c r="BC40" s="191">
        <v>289350</v>
      </c>
      <c r="BD40" s="191">
        <v>289500</v>
      </c>
      <c r="BE40" s="191">
        <v>289300</v>
      </c>
      <c r="BF40" s="191">
        <v>289500</v>
      </c>
      <c r="BG40" s="191">
        <v>288800</v>
      </c>
      <c r="BH40" s="191">
        <v>289750</v>
      </c>
      <c r="BI40" s="199">
        <v>288900</v>
      </c>
      <c r="BJ40" s="211">
        <v>288900</v>
      </c>
      <c r="BK40" s="211">
        <v>288900</v>
      </c>
      <c r="BL40" s="211">
        <v>288900</v>
      </c>
      <c r="BM40" s="211">
        <v>288900</v>
      </c>
      <c r="BN40" s="211">
        <v>288900</v>
      </c>
      <c r="BO40" s="211">
        <v>288900</v>
      </c>
      <c r="BP40" s="211">
        <v>288900</v>
      </c>
      <c r="BQ40" s="6"/>
      <c r="BR40" s="191">
        <v>179398</v>
      </c>
      <c r="BS40" s="191">
        <v>74950</v>
      </c>
    </row>
    <row r="41" spans="1:71" ht="16.5" customHeight="1">
      <c r="A41" s="151">
        <v>112340</v>
      </c>
      <c r="B41" s="18">
        <v>1.1499999999999999</v>
      </c>
      <c r="C41" s="137">
        <v>1.1499999999999999</v>
      </c>
      <c r="D41" s="18">
        <v>1</v>
      </c>
      <c r="E41" s="18">
        <v>1</v>
      </c>
      <c r="F41" s="18">
        <v>1</v>
      </c>
      <c r="G41" s="18">
        <v>1</v>
      </c>
      <c r="H41" s="18">
        <v>1</v>
      </c>
      <c r="I41" s="137">
        <v>1</v>
      </c>
      <c r="J41" s="18">
        <v>1</v>
      </c>
      <c r="L41" s="191">
        <v>5000</v>
      </c>
      <c r="M41" s="126">
        <v>0.11</v>
      </c>
      <c r="T41" s="229"/>
      <c r="Z41" s="18">
        <v>8</v>
      </c>
      <c r="AA41" s="126">
        <v>0.22800000000000001</v>
      </c>
      <c r="AB41" s="42">
        <v>0.224</v>
      </c>
      <c r="AE41" s="46" t="s">
        <v>8531</v>
      </c>
      <c r="AF41" s="18">
        <v>1</v>
      </c>
      <c r="AH41" s="191">
        <v>207411</v>
      </c>
      <c r="AI41" s="126">
        <v>0.38</v>
      </c>
      <c r="AJ41" s="107">
        <v>0.96899999999999997</v>
      </c>
      <c r="AK41" s="107">
        <v>0.99</v>
      </c>
      <c r="AL41" s="107">
        <v>0.99</v>
      </c>
      <c r="AM41" s="107">
        <v>0.98299999999999998</v>
      </c>
      <c r="AN41" s="107">
        <v>0.98399999999999999</v>
      </c>
      <c r="AO41" s="107">
        <v>0.97499999999999998</v>
      </c>
      <c r="AP41" s="107">
        <v>0.98599999999999999</v>
      </c>
      <c r="AQ41" s="107">
        <v>0.97699999999999998</v>
      </c>
      <c r="AR41" s="107">
        <v>0.98799999999999999</v>
      </c>
      <c r="AT41" s="191">
        <v>61872</v>
      </c>
      <c r="AU41" s="126">
        <v>0.38</v>
      </c>
      <c r="AV41" s="7"/>
      <c r="AW41" s="191">
        <v>61872</v>
      </c>
      <c r="AX41" s="107">
        <v>0.82199999999999995</v>
      </c>
      <c r="AZ41" s="207">
        <v>628073</v>
      </c>
      <c r="BA41" s="191">
        <v>281550</v>
      </c>
      <c r="BB41" s="191">
        <v>281550</v>
      </c>
      <c r="BC41" s="191">
        <v>281350</v>
      </c>
      <c r="BD41" s="191">
        <v>281500</v>
      </c>
      <c r="BE41" s="191">
        <v>281300</v>
      </c>
      <c r="BF41" s="191">
        <v>281500</v>
      </c>
      <c r="BG41" s="191">
        <v>280750</v>
      </c>
      <c r="BH41" s="191">
        <v>281750</v>
      </c>
      <c r="BI41" s="199">
        <v>280850</v>
      </c>
      <c r="BJ41" s="211">
        <v>280850</v>
      </c>
      <c r="BK41" s="211">
        <v>280850</v>
      </c>
      <c r="BL41" s="211">
        <v>280850</v>
      </c>
      <c r="BM41" s="211">
        <v>280850</v>
      </c>
      <c r="BN41" s="211">
        <v>280850</v>
      </c>
      <c r="BO41" s="211">
        <v>280850</v>
      </c>
      <c r="BP41" s="211">
        <v>280850</v>
      </c>
      <c r="BQ41" s="6"/>
      <c r="BR41" s="191">
        <v>171865</v>
      </c>
      <c r="BS41" s="191">
        <v>72750</v>
      </c>
    </row>
    <row r="42" spans="1:71" ht="16.5">
      <c r="A42" s="151">
        <v>112390</v>
      </c>
      <c r="B42" s="18">
        <v>1.1499999999999999</v>
      </c>
      <c r="C42" s="137">
        <v>1.1499999999999999</v>
      </c>
      <c r="D42" s="18">
        <v>1</v>
      </c>
      <c r="E42" s="18">
        <v>1</v>
      </c>
      <c r="F42" s="18">
        <v>1</v>
      </c>
      <c r="G42" s="18">
        <v>1</v>
      </c>
      <c r="H42" s="18">
        <v>1</v>
      </c>
      <c r="I42" s="137">
        <v>1</v>
      </c>
      <c r="J42" s="18">
        <v>1</v>
      </c>
      <c r="T42" s="229"/>
      <c r="AE42" s="46" t="s">
        <v>8532</v>
      </c>
      <c r="AF42" s="18">
        <v>3</v>
      </c>
      <c r="AH42" s="191">
        <v>216404</v>
      </c>
      <c r="AI42" s="126">
        <v>0.39</v>
      </c>
      <c r="AJ42" s="107">
        <v>0.97099999999999997</v>
      </c>
      <c r="AK42" s="107">
        <v>0.99099999999999999</v>
      </c>
      <c r="AL42" s="107">
        <v>0.99</v>
      </c>
      <c r="AM42" s="107">
        <v>0.98399999999999999</v>
      </c>
      <c r="AN42" s="107">
        <v>0.98499999999999999</v>
      </c>
      <c r="AO42" s="107">
        <v>0.97699999999999998</v>
      </c>
      <c r="AP42" s="107">
        <v>0.98699999999999999</v>
      </c>
      <c r="AQ42" s="107">
        <v>0.97799999999999998</v>
      </c>
      <c r="AR42" s="107">
        <v>0.98899999999999999</v>
      </c>
      <c r="AT42" s="191">
        <v>64555</v>
      </c>
      <c r="AU42" s="126">
        <v>0.39</v>
      </c>
      <c r="AV42" s="7"/>
      <c r="AW42" s="191">
        <v>64555</v>
      </c>
      <c r="AX42" s="107">
        <v>0.82599999999999996</v>
      </c>
      <c r="AZ42" s="207">
        <v>601395</v>
      </c>
      <c r="BA42" s="191">
        <v>273950</v>
      </c>
      <c r="BB42" s="191">
        <v>274000</v>
      </c>
      <c r="BC42" s="191">
        <v>273750</v>
      </c>
      <c r="BD42" s="191">
        <v>273900</v>
      </c>
      <c r="BE42" s="191">
        <v>273700</v>
      </c>
      <c r="BF42" s="191">
        <v>273900</v>
      </c>
      <c r="BG42" s="191">
        <v>273150</v>
      </c>
      <c r="BH42" s="191">
        <v>274200</v>
      </c>
      <c r="BI42" s="199">
        <v>273200</v>
      </c>
      <c r="BJ42" s="211">
        <v>273200</v>
      </c>
      <c r="BK42" s="211">
        <v>273200</v>
      </c>
      <c r="BL42" s="211">
        <v>273200</v>
      </c>
      <c r="BM42" s="211">
        <v>273200</v>
      </c>
      <c r="BN42" s="211">
        <v>273200</v>
      </c>
      <c r="BO42" s="211">
        <v>273200</v>
      </c>
      <c r="BP42" s="211">
        <v>273200</v>
      </c>
      <c r="BQ42" s="6"/>
      <c r="BR42" s="191">
        <v>164722</v>
      </c>
      <c r="BS42" s="191">
        <v>70600</v>
      </c>
    </row>
    <row r="43" spans="1:71" ht="16.5">
      <c r="A43" s="151">
        <v>112410</v>
      </c>
      <c r="B43" s="18">
        <v>1.1499999999999999</v>
      </c>
      <c r="C43" s="137">
        <v>1.1499999999999999</v>
      </c>
      <c r="D43" s="18">
        <v>1</v>
      </c>
      <c r="E43" s="18">
        <v>1</v>
      </c>
      <c r="F43" s="18">
        <v>1</v>
      </c>
      <c r="G43" s="18">
        <v>1</v>
      </c>
      <c r="H43" s="18">
        <v>1</v>
      </c>
      <c r="I43" s="137">
        <v>1</v>
      </c>
      <c r="J43" s="18">
        <v>1</v>
      </c>
      <c r="L43" s="230" t="s">
        <v>8533</v>
      </c>
      <c r="M43" s="231"/>
      <c r="T43" s="229"/>
      <c r="AE43" s="46" t="s">
        <v>8534</v>
      </c>
      <c r="AF43" s="18">
        <v>3</v>
      </c>
      <c r="AH43" s="191">
        <v>225695</v>
      </c>
      <c r="AI43" s="126">
        <v>0.4</v>
      </c>
      <c r="AJ43" s="107">
        <v>0.97299999999999998</v>
      </c>
      <c r="AK43" s="107">
        <v>0.99099999999999999</v>
      </c>
      <c r="AL43" s="107">
        <v>0.99099999999999999</v>
      </c>
      <c r="AM43" s="107">
        <v>0.98499999999999999</v>
      </c>
      <c r="AN43" s="107">
        <v>0.98599999999999999</v>
      </c>
      <c r="AO43" s="107">
        <v>0.97899999999999998</v>
      </c>
      <c r="AP43" s="107">
        <v>0.98799999999999999</v>
      </c>
      <c r="AQ43" s="107">
        <v>0.97899999999999998</v>
      </c>
      <c r="AR43" s="107">
        <v>0.99</v>
      </c>
      <c r="AT43" s="191">
        <v>67326</v>
      </c>
      <c r="AU43" s="126">
        <v>0.4</v>
      </c>
      <c r="AV43" s="7"/>
      <c r="AW43" s="191">
        <v>67326</v>
      </c>
      <c r="AX43" s="107">
        <v>0.83</v>
      </c>
      <c r="AZ43" s="207">
        <v>576140</v>
      </c>
      <c r="BA43" s="191">
        <v>266750</v>
      </c>
      <c r="BB43" s="191">
        <v>266800</v>
      </c>
      <c r="BC43" s="191">
        <v>266550</v>
      </c>
      <c r="BD43" s="191">
        <v>266700</v>
      </c>
      <c r="BE43" s="191">
        <v>266450</v>
      </c>
      <c r="BF43" s="191">
        <v>266700</v>
      </c>
      <c r="BG43" s="191">
        <v>265900</v>
      </c>
      <c r="BH43" s="191">
        <v>267000</v>
      </c>
      <c r="BI43" s="199">
        <v>265950</v>
      </c>
      <c r="BJ43" s="211">
        <v>265950</v>
      </c>
      <c r="BK43" s="211">
        <v>265950</v>
      </c>
      <c r="BL43" s="211">
        <v>265950</v>
      </c>
      <c r="BM43" s="211">
        <v>265950</v>
      </c>
      <c r="BN43" s="211">
        <v>265950</v>
      </c>
      <c r="BO43" s="211">
        <v>265950</v>
      </c>
      <c r="BP43" s="211">
        <v>265950</v>
      </c>
      <c r="BQ43" s="6"/>
      <c r="BR43" s="191">
        <v>157941</v>
      </c>
      <c r="BS43" s="191">
        <v>68600</v>
      </c>
    </row>
    <row r="44" spans="1:71" ht="16.5">
      <c r="A44" s="151">
        <v>112420</v>
      </c>
      <c r="B44" s="18">
        <v>1.1499999999999999</v>
      </c>
      <c r="C44" s="137">
        <v>1.1499999999999999</v>
      </c>
      <c r="D44" s="18">
        <v>1</v>
      </c>
      <c r="E44" s="18">
        <v>1</v>
      </c>
      <c r="F44" s="18">
        <v>1</v>
      </c>
      <c r="G44" s="18">
        <v>1</v>
      </c>
      <c r="H44" s="18">
        <v>1</v>
      </c>
      <c r="I44" s="137">
        <v>1</v>
      </c>
      <c r="J44" s="18">
        <v>1</v>
      </c>
      <c r="L44" s="232" t="s">
        <v>8535</v>
      </c>
      <c r="M44" s="233" t="s">
        <v>8527</v>
      </c>
      <c r="O44" s="234" t="s">
        <v>8536</v>
      </c>
      <c r="P44" s="235"/>
      <c r="Q44" s="236"/>
      <c r="T44" s="229"/>
      <c r="V44" s="226" t="s">
        <v>8537</v>
      </c>
      <c r="W44" s="7"/>
      <c r="X44" s="7"/>
      <c r="Z44" s="226" t="s">
        <v>8538</v>
      </c>
      <c r="AA44" s="7"/>
      <c r="AB44" s="7"/>
      <c r="AE44" s="46" t="s">
        <v>8539</v>
      </c>
      <c r="AF44" s="18">
        <v>2</v>
      </c>
      <c r="AH44" s="191">
        <v>235298</v>
      </c>
      <c r="AI44" s="126">
        <v>0.41</v>
      </c>
      <c r="AJ44" s="107">
        <v>0.97399999999999998</v>
      </c>
      <c r="AK44" s="107">
        <v>0.99199999999999999</v>
      </c>
      <c r="AL44" s="107">
        <v>0.99099999999999999</v>
      </c>
      <c r="AM44" s="107">
        <v>0.98599999999999999</v>
      </c>
      <c r="AN44" s="107">
        <v>0.98699999999999999</v>
      </c>
      <c r="AO44" s="107">
        <v>0.98</v>
      </c>
      <c r="AP44" s="107">
        <v>0.98799999999999999</v>
      </c>
      <c r="AQ44" s="107">
        <v>0.98</v>
      </c>
      <c r="AR44" s="107">
        <v>0.99099999999999999</v>
      </c>
      <c r="AT44" s="191">
        <v>70191</v>
      </c>
      <c r="AU44" s="126">
        <v>0.41</v>
      </c>
      <c r="AV44" s="7"/>
      <c r="AW44" s="191">
        <v>70191</v>
      </c>
      <c r="AX44" s="107">
        <v>0.83399999999999996</v>
      </c>
      <c r="AZ44" s="207">
        <v>552196</v>
      </c>
      <c r="BA44" s="191">
        <v>259950</v>
      </c>
      <c r="BB44" s="191">
        <v>259950</v>
      </c>
      <c r="BC44" s="191">
        <v>259700</v>
      </c>
      <c r="BD44" s="191">
        <v>259850</v>
      </c>
      <c r="BE44" s="191">
        <v>259600</v>
      </c>
      <c r="BF44" s="191">
        <v>259850</v>
      </c>
      <c r="BG44" s="191">
        <v>259000</v>
      </c>
      <c r="BH44" s="191">
        <v>260200</v>
      </c>
      <c r="BI44" s="199">
        <v>259050</v>
      </c>
      <c r="BJ44" s="211">
        <v>259050</v>
      </c>
      <c r="BK44" s="211">
        <v>259050</v>
      </c>
      <c r="BL44" s="211">
        <v>259050</v>
      </c>
      <c r="BM44" s="211">
        <v>259050</v>
      </c>
      <c r="BN44" s="211">
        <v>259050</v>
      </c>
      <c r="BO44" s="211">
        <v>259050</v>
      </c>
      <c r="BP44" s="211">
        <v>259050</v>
      </c>
      <c r="BQ44" s="6"/>
      <c r="BR44" s="191">
        <v>151495</v>
      </c>
      <c r="BS44" s="191">
        <v>66700</v>
      </c>
    </row>
    <row r="45" spans="1:71" ht="16.5">
      <c r="A45" s="151">
        <v>112511</v>
      </c>
      <c r="B45" s="18">
        <v>1.1499999999999999</v>
      </c>
      <c r="C45" s="137">
        <v>1.1499999999999999</v>
      </c>
      <c r="D45" s="18">
        <v>1</v>
      </c>
      <c r="E45" s="18">
        <v>1</v>
      </c>
      <c r="F45" s="18">
        <v>1</v>
      </c>
      <c r="G45" s="18">
        <v>1</v>
      </c>
      <c r="H45" s="18">
        <v>1</v>
      </c>
      <c r="I45" s="137">
        <v>1</v>
      </c>
      <c r="J45" s="18">
        <v>1</v>
      </c>
      <c r="L45" s="237" t="s">
        <v>906</v>
      </c>
      <c r="M45" s="238">
        <v>1.02</v>
      </c>
      <c r="O45" s="239" t="s">
        <v>903</v>
      </c>
      <c r="P45" s="240" t="s">
        <v>904</v>
      </c>
      <c r="Q45" s="239" t="s">
        <v>8471</v>
      </c>
      <c r="T45" s="229"/>
      <c r="V45" s="190" t="s">
        <v>8487</v>
      </c>
      <c r="W45" s="190" t="s">
        <v>8519</v>
      </c>
      <c r="X45" s="190" t="s">
        <v>8520</v>
      </c>
      <c r="Z45" s="190" t="s">
        <v>8487</v>
      </c>
      <c r="AA45" s="190" t="s">
        <v>8519</v>
      </c>
      <c r="AB45" s="190" t="s">
        <v>8520</v>
      </c>
      <c r="AE45" s="46" t="s">
        <v>8540</v>
      </c>
      <c r="AF45" s="18">
        <v>3</v>
      </c>
      <c r="AH45" s="191">
        <v>245229</v>
      </c>
      <c r="AI45" s="126">
        <v>0.42</v>
      </c>
      <c r="AJ45" s="107">
        <v>0.97599999999999998</v>
      </c>
      <c r="AK45" s="107">
        <v>0.99199999999999999</v>
      </c>
      <c r="AL45" s="107">
        <v>0.99199999999999999</v>
      </c>
      <c r="AM45" s="107">
        <v>0.98699999999999999</v>
      </c>
      <c r="AN45" s="107">
        <v>0.98799999999999999</v>
      </c>
      <c r="AO45" s="107">
        <v>0.98199999999999998</v>
      </c>
      <c r="AP45" s="107">
        <v>0.98899999999999999</v>
      </c>
      <c r="AQ45" s="107">
        <v>0.98099999999999998</v>
      </c>
      <c r="AR45" s="107">
        <v>0.99199999999999999</v>
      </c>
      <c r="AT45" s="191">
        <v>73153</v>
      </c>
      <c r="AU45" s="126">
        <v>0.42</v>
      </c>
      <c r="AV45" s="7"/>
      <c r="AW45" s="191">
        <v>73153</v>
      </c>
      <c r="AX45" s="107">
        <v>0.83799999999999997</v>
      </c>
      <c r="AZ45" s="207">
        <v>529465</v>
      </c>
      <c r="BA45" s="191">
        <v>253450</v>
      </c>
      <c r="BB45" s="191">
        <v>253450</v>
      </c>
      <c r="BC45" s="191">
        <v>253150</v>
      </c>
      <c r="BD45" s="191">
        <v>253350</v>
      </c>
      <c r="BE45" s="191">
        <v>253050</v>
      </c>
      <c r="BF45" s="191">
        <v>253350</v>
      </c>
      <c r="BG45" s="191">
        <v>252500</v>
      </c>
      <c r="BH45" s="191">
        <v>253700</v>
      </c>
      <c r="BI45" s="199">
        <v>252500</v>
      </c>
      <c r="BJ45" s="211">
        <v>252500</v>
      </c>
      <c r="BK45" s="211">
        <v>252500</v>
      </c>
      <c r="BL45" s="211">
        <v>252500</v>
      </c>
      <c r="BM45" s="211">
        <v>252500</v>
      </c>
      <c r="BN45" s="211">
        <v>252500</v>
      </c>
      <c r="BO45" s="211">
        <v>252500</v>
      </c>
      <c r="BP45" s="211">
        <v>252500</v>
      </c>
      <c r="BQ45" s="6"/>
      <c r="BR45" s="191">
        <v>145360</v>
      </c>
      <c r="BS45" s="191">
        <v>64850</v>
      </c>
    </row>
    <row r="46" spans="1:71" ht="16.5">
      <c r="A46" s="151">
        <v>112512</v>
      </c>
      <c r="B46" s="18">
        <v>1.1499999999999999</v>
      </c>
      <c r="C46" s="137">
        <v>1.1499999999999999</v>
      </c>
      <c r="D46" s="18">
        <v>1</v>
      </c>
      <c r="E46" s="18">
        <v>1</v>
      </c>
      <c r="F46" s="18">
        <v>1</v>
      </c>
      <c r="G46" s="18">
        <v>1</v>
      </c>
      <c r="H46" s="18">
        <v>1</v>
      </c>
      <c r="I46" s="137">
        <v>1</v>
      </c>
      <c r="J46" s="18">
        <v>1</v>
      </c>
      <c r="L46" s="237" t="s">
        <v>968</v>
      </c>
      <c r="M46" s="238">
        <v>1.02</v>
      </c>
      <c r="O46" s="107">
        <v>1.05</v>
      </c>
      <c r="P46" s="336">
        <v>1.05</v>
      </c>
      <c r="Q46" s="107">
        <v>1</v>
      </c>
      <c r="T46" s="229"/>
      <c r="V46" s="18">
        <v>1</v>
      </c>
      <c r="W46" s="126">
        <v>0.05</v>
      </c>
      <c r="X46" s="126">
        <v>0.11899999999999999</v>
      </c>
      <c r="Z46" s="18">
        <v>1</v>
      </c>
      <c r="AA46" s="126">
        <v>0.02</v>
      </c>
      <c r="AB46" s="126">
        <v>5.3999999999999999E-2</v>
      </c>
      <c r="AE46" s="46" t="s">
        <v>8541</v>
      </c>
      <c r="AF46" s="18">
        <v>1</v>
      </c>
      <c r="AH46" s="191">
        <v>255506</v>
      </c>
      <c r="AI46" s="126">
        <v>0.43</v>
      </c>
      <c r="AJ46" s="107">
        <v>0.97799999999999998</v>
      </c>
      <c r="AK46" s="107">
        <v>0.99299999999999999</v>
      </c>
      <c r="AL46" s="107">
        <v>0.99299999999999999</v>
      </c>
      <c r="AM46" s="107">
        <v>0.98799999999999999</v>
      </c>
      <c r="AN46" s="107">
        <v>0.98899999999999999</v>
      </c>
      <c r="AO46" s="107">
        <v>0.98299999999999998</v>
      </c>
      <c r="AP46" s="107">
        <v>0.99</v>
      </c>
      <c r="AQ46" s="107">
        <v>0.98199999999999998</v>
      </c>
      <c r="AR46" s="107">
        <v>0.99299999999999999</v>
      </c>
      <c r="AT46" s="191">
        <v>76219</v>
      </c>
      <c r="AU46" s="126">
        <v>0.43</v>
      </c>
      <c r="AV46" s="7"/>
      <c r="AW46" s="191">
        <v>76219</v>
      </c>
      <c r="AX46" s="107">
        <v>0.84199999999999997</v>
      </c>
      <c r="AZ46" s="207">
        <v>507856</v>
      </c>
      <c r="BA46" s="191">
        <v>247250</v>
      </c>
      <c r="BB46" s="191">
        <v>247250</v>
      </c>
      <c r="BC46" s="191">
        <v>246950</v>
      </c>
      <c r="BD46" s="191">
        <v>247150</v>
      </c>
      <c r="BE46" s="191">
        <v>246800</v>
      </c>
      <c r="BF46" s="191">
        <v>247150</v>
      </c>
      <c r="BG46" s="191">
        <v>246250</v>
      </c>
      <c r="BH46" s="191">
        <v>247500</v>
      </c>
      <c r="BI46" s="199">
        <v>246250</v>
      </c>
      <c r="BJ46" s="211">
        <v>246250</v>
      </c>
      <c r="BK46" s="211">
        <v>246250</v>
      </c>
      <c r="BL46" s="211">
        <v>246250</v>
      </c>
      <c r="BM46" s="211">
        <v>246250</v>
      </c>
      <c r="BN46" s="211">
        <v>246250</v>
      </c>
      <c r="BO46" s="211">
        <v>246250</v>
      </c>
      <c r="BP46" s="211">
        <v>246250</v>
      </c>
      <c r="BQ46" s="6"/>
      <c r="BR46" s="191">
        <v>139513</v>
      </c>
      <c r="BS46" s="191">
        <v>63100</v>
      </c>
    </row>
    <row r="47" spans="1:71" ht="16.5">
      <c r="A47" s="151">
        <v>112519</v>
      </c>
      <c r="B47" s="18">
        <v>1.1499999999999999</v>
      </c>
      <c r="C47" s="137">
        <v>1.1499999999999999</v>
      </c>
      <c r="D47" s="18">
        <v>1</v>
      </c>
      <c r="E47" s="18">
        <v>1</v>
      </c>
      <c r="F47" s="18">
        <v>1</v>
      </c>
      <c r="G47" s="18">
        <v>1</v>
      </c>
      <c r="H47" s="18">
        <v>1</v>
      </c>
      <c r="I47" s="137">
        <v>1</v>
      </c>
      <c r="J47" s="18">
        <v>1</v>
      </c>
      <c r="L47" s="237" t="s">
        <v>1005</v>
      </c>
      <c r="M47" s="238">
        <v>1.03</v>
      </c>
      <c r="T47" s="229"/>
      <c r="V47" s="18">
        <v>2</v>
      </c>
      <c r="W47" s="126">
        <v>7.1999999999999995E-2</v>
      </c>
      <c r="X47" s="42">
        <v>0.11899999999999999</v>
      </c>
      <c r="Z47" s="18">
        <v>2</v>
      </c>
      <c r="AA47" s="126">
        <v>3.3000000000000002E-2</v>
      </c>
      <c r="AB47" s="42">
        <v>5.3999999999999999E-2</v>
      </c>
      <c r="AE47" s="46" t="s">
        <v>8542</v>
      </c>
      <c r="AF47" s="18">
        <v>1</v>
      </c>
      <c r="AH47" s="191">
        <v>266147</v>
      </c>
      <c r="AI47" s="126">
        <v>0.44</v>
      </c>
      <c r="AJ47" s="107">
        <v>0.97899999999999998</v>
      </c>
      <c r="AK47" s="107">
        <v>0.99299999999999999</v>
      </c>
      <c r="AL47" s="107">
        <v>0.99299999999999999</v>
      </c>
      <c r="AM47" s="107">
        <v>0.98899999999999999</v>
      </c>
      <c r="AN47" s="107">
        <v>0.99</v>
      </c>
      <c r="AO47" s="107">
        <v>0.98399999999999999</v>
      </c>
      <c r="AP47" s="107">
        <v>0.99099999999999999</v>
      </c>
      <c r="AQ47" s="107">
        <v>0.98299999999999998</v>
      </c>
      <c r="AR47" s="107">
        <v>0.99299999999999999</v>
      </c>
      <c r="AT47" s="191">
        <v>79393</v>
      </c>
      <c r="AU47" s="126">
        <v>0.44</v>
      </c>
      <c r="AV47" s="7"/>
      <c r="AW47" s="191">
        <v>79393</v>
      </c>
      <c r="AX47" s="107">
        <v>0.84599999999999997</v>
      </c>
      <c r="AZ47" s="207">
        <v>487289</v>
      </c>
      <c r="BA47" s="191">
        <v>241350</v>
      </c>
      <c r="BB47" s="191">
        <v>241350</v>
      </c>
      <c r="BC47" s="191">
        <v>241050</v>
      </c>
      <c r="BD47" s="191">
        <v>241200</v>
      </c>
      <c r="BE47" s="191">
        <v>240850</v>
      </c>
      <c r="BF47" s="191">
        <v>241250</v>
      </c>
      <c r="BG47" s="191">
        <v>240300</v>
      </c>
      <c r="BH47" s="191">
        <v>241600</v>
      </c>
      <c r="BI47" s="199">
        <v>240250</v>
      </c>
      <c r="BJ47" s="211">
        <v>240250</v>
      </c>
      <c r="BK47" s="211">
        <v>240250</v>
      </c>
      <c r="BL47" s="211">
        <v>240250</v>
      </c>
      <c r="BM47" s="211">
        <v>240250</v>
      </c>
      <c r="BN47" s="211">
        <v>240250</v>
      </c>
      <c r="BO47" s="211">
        <v>240250</v>
      </c>
      <c r="BP47" s="211">
        <v>240250</v>
      </c>
      <c r="BQ47" s="6"/>
      <c r="BR47" s="191">
        <v>133936</v>
      </c>
      <c r="BS47" s="191">
        <v>61450</v>
      </c>
    </row>
    <row r="48" spans="1:71" ht="16.5">
      <c r="A48" s="151">
        <v>112910</v>
      </c>
      <c r="B48" s="18">
        <v>1.1499999999999999</v>
      </c>
      <c r="C48" s="137">
        <v>1.1499999999999999</v>
      </c>
      <c r="D48" s="18">
        <v>1</v>
      </c>
      <c r="E48" s="18">
        <v>1</v>
      </c>
      <c r="F48" s="18">
        <v>1</v>
      </c>
      <c r="G48" s="18">
        <v>1</v>
      </c>
      <c r="H48" s="18">
        <v>1</v>
      </c>
      <c r="I48" s="137">
        <v>1</v>
      </c>
      <c r="J48" s="18">
        <v>1</v>
      </c>
      <c r="L48" s="237" t="s">
        <v>1053</v>
      </c>
      <c r="M48" s="238">
        <v>1.01</v>
      </c>
      <c r="O48" s="241" t="s">
        <v>8543</v>
      </c>
      <c r="P48" s="242"/>
      <c r="Q48" s="243"/>
      <c r="R48" s="244"/>
      <c r="T48" s="229"/>
      <c r="V48" s="18">
        <v>3</v>
      </c>
      <c r="W48" s="126">
        <v>0.09</v>
      </c>
      <c r="X48" s="42">
        <v>0.11899999999999999</v>
      </c>
      <c r="Z48" s="18">
        <v>3</v>
      </c>
      <c r="AA48" s="126">
        <v>3.5999999999999997E-2</v>
      </c>
      <c r="AB48" s="42">
        <v>5.3999999999999999E-2</v>
      </c>
      <c r="AE48" s="46" t="s">
        <v>8544</v>
      </c>
      <c r="AF48" s="18">
        <v>1</v>
      </c>
      <c r="AH48" s="191">
        <v>277171</v>
      </c>
      <c r="AI48" s="126">
        <v>0.45</v>
      </c>
      <c r="AJ48" s="107">
        <v>0.98099999999999998</v>
      </c>
      <c r="AK48" s="107">
        <v>0.99399999999999999</v>
      </c>
      <c r="AL48" s="107">
        <v>0.99399999999999999</v>
      </c>
      <c r="AM48" s="107">
        <v>0.98899999999999999</v>
      </c>
      <c r="AN48" s="107">
        <v>0.99</v>
      </c>
      <c r="AO48" s="107">
        <v>0.98499999999999999</v>
      </c>
      <c r="AP48" s="107">
        <v>0.99099999999999999</v>
      </c>
      <c r="AQ48" s="107">
        <v>0.98399999999999999</v>
      </c>
      <c r="AR48" s="107">
        <v>0.99399999999999999</v>
      </c>
      <c r="AT48" s="191">
        <v>82682</v>
      </c>
      <c r="AU48" s="126">
        <v>0.45</v>
      </c>
      <c r="AV48" s="7"/>
      <c r="AW48" s="191">
        <v>82682</v>
      </c>
      <c r="AX48" s="107">
        <v>0.85099999999999998</v>
      </c>
      <c r="AZ48" s="207">
        <v>467690</v>
      </c>
      <c r="BA48" s="191">
        <v>235700</v>
      </c>
      <c r="BB48" s="191">
        <v>235750</v>
      </c>
      <c r="BC48" s="191">
        <v>235400</v>
      </c>
      <c r="BD48" s="191">
        <v>235550</v>
      </c>
      <c r="BE48" s="191">
        <v>235150</v>
      </c>
      <c r="BF48" s="191">
        <v>235600</v>
      </c>
      <c r="BG48" s="191">
        <v>234600</v>
      </c>
      <c r="BH48" s="191">
        <v>236000</v>
      </c>
      <c r="BI48" s="199">
        <v>234550</v>
      </c>
      <c r="BJ48" s="211">
        <v>234550</v>
      </c>
      <c r="BK48" s="211">
        <v>234550</v>
      </c>
      <c r="BL48" s="211">
        <v>234550</v>
      </c>
      <c r="BM48" s="211">
        <v>234550</v>
      </c>
      <c r="BN48" s="211">
        <v>234550</v>
      </c>
      <c r="BO48" s="211">
        <v>234550</v>
      </c>
      <c r="BP48" s="211">
        <v>234550</v>
      </c>
      <c r="BQ48" s="6"/>
      <c r="BR48" s="191">
        <v>128609</v>
      </c>
      <c r="BS48" s="191">
        <v>59850</v>
      </c>
    </row>
    <row r="49" spans="1:71" ht="16.5">
      <c r="A49" s="151">
        <v>112920</v>
      </c>
      <c r="B49" s="18">
        <v>1.1499999999999999</v>
      </c>
      <c r="C49" s="137">
        <v>1.1499999999999999</v>
      </c>
      <c r="D49" s="18">
        <v>1</v>
      </c>
      <c r="E49" s="18">
        <v>1</v>
      </c>
      <c r="F49" s="18">
        <v>1</v>
      </c>
      <c r="G49" s="18">
        <v>1</v>
      </c>
      <c r="H49" s="18">
        <v>1</v>
      </c>
      <c r="I49" s="137">
        <v>1</v>
      </c>
      <c r="J49" s="18">
        <v>1</v>
      </c>
      <c r="L49" s="237" t="s">
        <v>1040</v>
      </c>
      <c r="M49" s="238">
        <v>0.99</v>
      </c>
      <c r="O49" s="239" t="s">
        <v>891</v>
      </c>
      <c r="P49" s="239" t="s">
        <v>903</v>
      </c>
      <c r="Q49" s="240" t="s">
        <v>904</v>
      </c>
      <c r="R49" s="239" t="s">
        <v>8471</v>
      </c>
      <c r="T49" s="229"/>
      <c r="V49" s="18">
        <v>4</v>
      </c>
      <c r="W49" s="126">
        <v>0.09</v>
      </c>
      <c r="X49" s="42">
        <v>0.11899999999999999</v>
      </c>
      <c r="Z49" s="18">
        <v>4</v>
      </c>
      <c r="AA49" s="126">
        <v>3.9E-2</v>
      </c>
      <c r="AB49" s="42">
        <v>5.3999999999999999E-2</v>
      </c>
      <c r="AE49" s="46" t="s">
        <v>8545</v>
      </c>
      <c r="AF49" s="18">
        <v>2</v>
      </c>
      <c r="AH49" s="191">
        <v>288599</v>
      </c>
      <c r="AI49" s="126">
        <v>0.46</v>
      </c>
      <c r="AJ49" s="107">
        <v>0.98199999999999998</v>
      </c>
      <c r="AK49" s="107">
        <v>0.99399999999999999</v>
      </c>
      <c r="AL49" s="107">
        <v>0.99399999999999999</v>
      </c>
      <c r="AM49" s="107">
        <v>0.99</v>
      </c>
      <c r="AN49" s="107">
        <v>0.99099999999999999</v>
      </c>
      <c r="AO49" s="107">
        <v>0.98699999999999999</v>
      </c>
      <c r="AP49" s="107">
        <v>0.99199999999999999</v>
      </c>
      <c r="AQ49" s="107">
        <v>0.98499999999999999</v>
      </c>
      <c r="AR49" s="107">
        <v>0.995</v>
      </c>
      <c r="AT49" s="191">
        <v>86091</v>
      </c>
      <c r="AU49" s="126">
        <v>0.46</v>
      </c>
      <c r="AV49" s="7"/>
      <c r="AW49" s="191">
        <v>86091</v>
      </c>
      <c r="AX49" s="107">
        <v>0.85399999999999998</v>
      </c>
      <c r="AZ49" s="207">
        <v>448991</v>
      </c>
      <c r="BA49" s="191">
        <v>230350</v>
      </c>
      <c r="BB49" s="191">
        <v>230350</v>
      </c>
      <c r="BC49" s="191">
        <v>229950</v>
      </c>
      <c r="BD49" s="191">
        <v>230150</v>
      </c>
      <c r="BE49" s="191">
        <v>229750</v>
      </c>
      <c r="BF49" s="191">
        <v>230200</v>
      </c>
      <c r="BG49" s="191">
        <v>229200</v>
      </c>
      <c r="BH49" s="191">
        <v>230600</v>
      </c>
      <c r="BI49" s="199">
        <v>229100</v>
      </c>
      <c r="BJ49" s="211">
        <v>229100</v>
      </c>
      <c r="BK49" s="211">
        <v>229100</v>
      </c>
      <c r="BL49" s="211">
        <v>229100</v>
      </c>
      <c r="BM49" s="211">
        <v>229100</v>
      </c>
      <c r="BN49" s="211">
        <v>229100</v>
      </c>
      <c r="BO49" s="211">
        <v>229100</v>
      </c>
      <c r="BP49" s="211">
        <v>229100</v>
      </c>
      <c r="BQ49" s="6"/>
      <c r="BR49" s="191">
        <v>123516</v>
      </c>
      <c r="BS49" s="191">
        <v>58300</v>
      </c>
    </row>
    <row r="50" spans="1:71" ht="19.5" customHeight="1">
      <c r="A50" s="151">
        <v>112930</v>
      </c>
      <c r="B50" s="18">
        <v>1.1499999999999999</v>
      </c>
      <c r="C50" s="137">
        <v>1.1499999999999999</v>
      </c>
      <c r="D50" s="18">
        <v>1</v>
      </c>
      <c r="E50" s="18">
        <v>1</v>
      </c>
      <c r="F50" s="18">
        <v>1</v>
      </c>
      <c r="G50" s="18">
        <v>1</v>
      </c>
      <c r="H50" s="18">
        <v>1</v>
      </c>
      <c r="I50" s="137">
        <v>1</v>
      </c>
      <c r="J50" s="18">
        <v>1</v>
      </c>
      <c r="L50" s="237" t="s">
        <v>1059</v>
      </c>
      <c r="M50" s="238">
        <v>1.04</v>
      </c>
      <c r="O50" s="239" t="s">
        <v>907</v>
      </c>
      <c r="P50" s="107">
        <v>1.01</v>
      </c>
      <c r="Q50" s="110" t="e">
        <f>NA()</f>
        <v>#N/A</v>
      </c>
      <c r="R50" s="110" t="e">
        <f>NA()</f>
        <v>#N/A</v>
      </c>
      <c r="T50" s="229"/>
      <c r="V50" s="18">
        <v>5</v>
      </c>
      <c r="W50" s="126">
        <v>0.152</v>
      </c>
      <c r="X50" s="42">
        <v>0.11899999999999999</v>
      </c>
      <c r="Z50" s="18">
        <v>5</v>
      </c>
      <c r="AA50" s="126">
        <v>5.8999999999999997E-2</v>
      </c>
      <c r="AB50" s="42">
        <v>5.3999999999999999E-2</v>
      </c>
      <c r="AE50" s="46" t="s">
        <v>8546</v>
      </c>
      <c r="AF50" s="18">
        <v>3</v>
      </c>
      <c r="AH50" s="191">
        <v>300455</v>
      </c>
      <c r="AI50" s="126">
        <v>0.47</v>
      </c>
      <c r="AJ50" s="107">
        <v>0.98299999999999998</v>
      </c>
      <c r="AK50" s="107">
        <v>0.995</v>
      </c>
      <c r="AL50" s="107">
        <v>0.99399999999999999</v>
      </c>
      <c r="AM50" s="107">
        <v>0.99099999999999999</v>
      </c>
      <c r="AN50" s="107">
        <v>0.99199999999999999</v>
      </c>
      <c r="AO50" s="107">
        <v>0.98799999999999999</v>
      </c>
      <c r="AP50" s="107">
        <v>0.99299999999999999</v>
      </c>
      <c r="AQ50" s="107">
        <v>0.98599999999999999</v>
      </c>
      <c r="AR50" s="107">
        <v>0.995</v>
      </c>
      <c r="AT50" s="191">
        <v>89627</v>
      </c>
      <c r="AU50" s="126">
        <v>0.47</v>
      </c>
      <c r="AV50" s="7"/>
      <c r="AW50" s="191">
        <v>89627</v>
      </c>
      <c r="AX50" s="107">
        <v>0.85799999999999998</v>
      </c>
      <c r="AZ50" s="207">
        <v>431133</v>
      </c>
      <c r="BA50" s="191">
        <v>225150</v>
      </c>
      <c r="BB50" s="191">
        <v>225200</v>
      </c>
      <c r="BC50" s="191">
        <v>224800</v>
      </c>
      <c r="BD50" s="191">
        <v>224950</v>
      </c>
      <c r="BE50" s="191">
        <v>224500</v>
      </c>
      <c r="BF50" s="191">
        <v>225000</v>
      </c>
      <c r="BG50" s="191">
        <v>223950</v>
      </c>
      <c r="BH50" s="191">
        <v>225450</v>
      </c>
      <c r="BI50" s="199">
        <v>223850</v>
      </c>
      <c r="BJ50" s="211">
        <v>223850</v>
      </c>
      <c r="BK50" s="211">
        <v>223850</v>
      </c>
      <c r="BL50" s="211">
        <v>223850</v>
      </c>
      <c r="BM50" s="211">
        <v>223850</v>
      </c>
      <c r="BN50" s="211">
        <v>223850</v>
      </c>
      <c r="BO50" s="211">
        <v>223850</v>
      </c>
      <c r="BP50" s="211">
        <v>223850</v>
      </c>
      <c r="BQ50" s="6"/>
      <c r="BR50" s="191">
        <v>118642</v>
      </c>
      <c r="BS50" s="191">
        <v>56850</v>
      </c>
    </row>
    <row r="51" spans="1:71" ht="16.5">
      <c r="A51" s="151">
        <v>112990</v>
      </c>
      <c r="B51" s="18">
        <v>1.1499999999999999</v>
      </c>
      <c r="C51" s="137">
        <v>1.1499999999999999</v>
      </c>
      <c r="D51" s="18">
        <v>1</v>
      </c>
      <c r="E51" s="18">
        <v>1</v>
      </c>
      <c r="F51" s="18">
        <v>1</v>
      </c>
      <c r="G51" s="18">
        <v>1</v>
      </c>
      <c r="H51" s="18">
        <v>1</v>
      </c>
      <c r="I51" s="137">
        <v>1</v>
      </c>
      <c r="J51" s="18">
        <v>1</v>
      </c>
      <c r="L51" s="237" t="s">
        <v>1064</v>
      </c>
      <c r="M51" s="238">
        <v>0.99</v>
      </c>
      <c r="O51" s="239" t="s">
        <v>930</v>
      </c>
      <c r="P51" s="107">
        <v>1.1200000000000001</v>
      </c>
      <c r="Q51" s="110" t="e">
        <f>NA()</f>
        <v>#N/A</v>
      </c>
      <c r="R51" s="110" t="e">
        <f>NA()</f>
        <v>#N/A</v>
      </c>
      <c r="T51" s="229"/>
      <c r="V51" s="18">
        <v>6</v>
      </c>
      <c r="W51" s="126">
        <v>0.105</v>
      </c>
      <c r="X51" s="42">
        <v>0.11899999999999999</v>
      </c>
      <c r="Z51" s="18">
        <v>6</v>
      </c>
      <c r="AA51" s="126">
        <v>4.4999999999999998E-2</v>
      </c>
      <c r="AB51" s="42">
        <v>5.3999999999999999E-2</v>
      </c>
      <c r="AE51" s="46" t="s">
        <v>8547</v>
      </c>
      <c r="AF51" s="18">
        <v>2</v>
      </c>
      <c r="AH51" s="191">
        <v>312762</v>
      </c>
      <c r="AI51" s="126">
        <v>0.48</v>
      </c>
      <c r="AJ51" s="107">
        <v>0.98399999999999999</v>
      </c>
      <c r="AK51" s="107">
        <v>0.995</v>
      </c>
      <c r="AL51" s="107">
        <v>0.995</v>
      </c>
      <c r="AM51" s="107">
        <v>0.99199999999999999</v>
      </c>
      <c r="AN51" s="107">
        <v>0.99299999999999999</v>
      </c>
      <c r="AO51" s="107">
        <v>0.98899999999999999</v>
      </c>
      <c r="AP51" s="107">
        <v>0.99299999999999999</v>
      </c>
      <c r="AQ51" s="107">
        <v>0.98699999999999999</v>
      </c>
      <c r="AR51" s="107">
        <v>0.996</v>
      </c>
      <c r="AT51" s="191">
        <v>93299</v>
      </c>
      <c r="AU51" s="126">
        <v>0.48</v>
      </c>
      <c r="AV51" s="7"/>
      <c r="AW51" s="191">
        <v>93299</v>
      </c>
      <c r="AX51" s="107">
        <v>0.86199999999999999</v>
      </c>
      <c r="AZ51" s="207">
        <v>414061</v>
      </c>
      <c r="BA51" s="191">
        <v>220250</v>
      </c>
      <c r="BB51" s="191">
        <v>220250</v>
      </c>
      <c r="BC51" s="191">
        <v>219800</v>
      </c>
      <c r="BD51" s="191">
        <v>220000</v>
      </c>
      <c r="BE51" s="191">
        <v>219500</v>
      </c>
      <c r="BF51" s="191">
        <v>220050</v>
      </c>
      <c r="BG51" s="191">
        <v>219000</v>
      </c>
      <c r="BH51" s="191">
        <v>220500</v>
      </c>
      <c r="BI51" s="199">
        <v>218800</v>
      </c>
      <c r="BJ51" s="211">
        <v>218800</v>
      </c>
      <c r="BK51" s="211">
        <v>218800</v>
      </c>
      <c r="BL51" s="211">
        <v>218800</v>
      </c>
      <c r="BM51" s="211">
        <v>218800</v>
      </c>
      <c r="BN51" s="211">
        <v>218800</v>
      </c>
      <c r="BO51" s="211">
        <v>218800</v>
      </c>
      <c r="BP51" s="211">
        <v>218800</v>
      </c>
      <c r="BQ51" s="6"/>
      <c r="BR51" s="191">
        <v>113973</v>
      </c>
      <c r="BS51" s="191">
        <v>55400</v>
      </c>
    </row>
    <row r="52" spans="1:71" ht="16.5">
      <c r="A52" s="151">
        <v>113110</v>
      </c>
      <c r="B52" s="18">
        <v>1.1499999999999999</v>
      </c>
      <c r="C52" s="137">
        <v>1.1499999999999999</v>
      </c>
      <c r="D52" s="18">
        <v>1</v>
      </c>
      <c r="E52" s="18">
        <v>1</v>
      </c>
      <c r="F52" s="18">
        <v>1</v>
      </c>
      <c r="G52" s="18">
        <v>1</v>
      </c>
      <c r="H52" s="18">
        <v>1</v>
      </c>
      <c r="I52" s="137">
        <v>1</v>
      </c>
      <c r="J52" s="18">
        <v>1</v>
      </c>
      <c r="L52" s="237" t="s">
        <v>904</v>
      </c>
      <c r="M52" s="238">
        <v>1.01</v>
      </c>
      <c r="O52" s="239" t="s">
        <v>949</v>
      </c>
      <c r="P52" s="107">
        <v>0.99</v>
      </c>
      <c r="Q52" s="110" t="e">
        <f>NA()</f>
        <v>#N/A</v>
      </c>
      <c r="R52" s="110" t="e">
        <f>NA()</f>
        <v>#N/A</v>
      </c>
      <c r="T52" s="229"/>
      <c r="V52" s="18">
        <v>7</v>
      </c>
      <c r="W52" s="126">
        <v>0.104</v>
      </c>
      <c r="X52" s="42">
        <v>0.11899999999999999</v>
      </c>
      <c r="Z52" s="18">
        <v>7</v>
      </c>
      <c r="AA52" s="126">
        <v>5.1999999999999998E-2</v>
      </c>
      <c r="AB52" s="42">
        <v>5.3999999999999999E-2</v>
      </c>
      <c r="AE52" s="46" t="s">
        <v>8548</v>
      </c>
      <c r="AF52" s="18">
        <v>3</v>
      </c>
      <c r="AH52" s="191">
        <v>325548</v>
      </c>
      <c r="AI52" s="126">
        <v>0.49</v>
      </c>
      <c r="AJ52" s="107">
        <v>0.98499999999999999</v>
      </c>
      <c r="AK52" s="107">
        <v>0.995</v>
      </c>
      <c r="AL52" s="107">
        <v>0.995</v>
      </c>
      <c r="AM52" s="107">
        <v>0.99199999999999999</v>
      </c>
      <c r="AN52" s="107">
        <v>0.99299999999999999</v>
      </c>
      <c r="AO52" s="107">
        <v>0.99</v>
      </c>
      <c r="AP52" s="107">
        <v>0.99399999999999999</v>
      </c>
      <c r="AQ52" s="107">
        <v>0.98799999999999999</v>
      </c>
      <c r="AR52" s="107">
        <v>0.996</v>
      </c>
      <c r="AT52" s="191">
        <v>97113</v>
      </c>
      <c r="AU52" s="126">
        <v>0.49</v>
      </c>
      <c r="AV52" s="7"/>
      <c r="AW52" s="191">
        <v>97113</v>
      </c>
      <c r="AX52" s="107">
        <v>0.86599999999999999</v>
      </c>
      <c r="AZ52" s="207">
        <v>397722</v>
      </c>
      <c r="BA52" s="191">
        <v>215500</v>
      </c>
      <c r="BB52" s="191">
        <v>215500</v>
      </c>
      <c r="BC52" s="191">
        <v>215050</v>
      </c>
      <c r="BD52" s="191">
        <v>215250</v>
      </c>
      <c r="BE52" s="191">
        <v>214700</v>
      </c>
      <c r="BF52" s="191">
        <v>215300</v>
      </c>
      <c r="BG52" s="191">
        <v>214200</v>
      </c>
      <c r="BH52" s="191">
        <v>215750</v>
      </c>
      <c r="BI52" s="199">
        <v>214000</v>
      </c>
      <c r="BJ52" s="211">
        <v>214000</v>
      </c>
      <c r="BK52" s="211">
        <v>214000</v>
      </c>
      <c r="BL52" s="211">
        <v>214000</v>
      </c>
      <c r="BM52" s="211">
        <v>214000</v>
      </c>
      <c r="BN52" s="211">
        <v>214000</v>
      </c>
      <c r="BO52" s="211">
        <v>214000</v>
      </c>
      <c r="BP52" s="211">
        <v>214000</v>
      </c>
      <c r="BQ52" s="6"/>
      <c r="BR52" s="191">
        <v>109497</v>
      </c>
      <c r="BS52" s="191">
        <v>54050</v>
      </c>
    </row>
    <row r="53" spans="1:71" ht="16.5">
      <c r="A53" s="151">
        <v>113210</v>
      </c>
      <c r="B53" s="18">
        <v>1.1499999999999999</v>
      </c>
      <c r="C53" s="137">
        <v>1.1499999999999999</v>
      </c>
      <c r="D53" s="18">
        <v>1</v>
      </c>
      <c r="E53" s="18">
        <v>1</v>
      </c>
      <c r="F53" s="18">
        <v>1</v>
      </c>
      <c r="G53" s="18">
        <v>1</v>
      </c>
      <c r="H53" s="18">
        <v>1</v>
      </c>
      <c r="I53" s="137">
        <v>1</v>
      </c>
      <c r="J53" s="18">
        <v>1</v>
      </c>
      <c r="L53" s="237" t="s">
        <v>1077</v>
      </c>
      <c r="M53" s="238">
        <v>1.08</v>
      </c>
      <c r="O53" s="239" t="s">
        <v>1054</v>
      </c>
      <c r="P53" s="107">
        <v>0.97</v>
      </c>
      <c r="Q53" s="107">
        <v>1</v>
      </c>
      <c r="R53" s="110" t="e">
        <f>NA()</f>
        <v>#N/A</v>
      </c>
      <c r="T53" s="229"/>
      <c r="V53" s="18">
        <v>8</v>
      </c>
      <c r="W53" s="126">
        <v>0.121</v>
      </c>
      <c r="X53" s="42">
        <v>0.11899999999999999</v>
      </c>
      <c r="Z53" s="18">
        <v>8</v>
      </c>
      <c r="AA53" s="126">
        <v>5.3999999999999999E-2</v>
      </c>
      <c r="AB53" s="42">
        <v>5.3999999999999999E-2</v>
      </c>
      <c r="AH53" s="191">
        <v>338839</v>
      </c>
      <c r="AI53" s="126">
        <v>0.5</v>
      </c>
      <c r="AJ53" s="107">
        <v>0.98699999999999999</v>
      </c>
      <c r="AK53" s="107">
        <v>0.996</v>
      </c>
      <c r="AL53" s="107">
        <v>0.996</v>
      </c>
      <c r="AM53" s="107">
        <v>0.99299999999999999</v>
      </c>
      <c r="AN53" s="107">
        <v>0.99399999999999999</v>
      </c>
      <c r="AO53" s="107">
        <v>0.99099999999999999</v>
      </c>
      <c r="AP53" s="107">
        <v>0.99399999999999999</v>
      </c>
      <c r="AQ53" s="107">
        <v>0.98799999999999999</v>
      </c>
      <c r="AR53" s="107">
        <v>0.997</v>
      </c>
      <c r="AT53" s="191">
        <v>101078</v>
      </c>
      <c r="AU53" s="126">
        <v>0.5</v>
      </c>
      <c r="AV53" s="7"/>
      <c r="AW53" s="191">
        <v>101078</v>
      </c>
      <c r="AX53" s="107">
        <v>0.87</v>
      </c>
      <c r="AZ53" s="207">
        <v>382071</v>
      </c>
      <c r="BA53" s="191">
        <v>210950</v>
      </c>
      <c r="BB53" s="191">
        <v>210950</v>
      </c>
      <c r="BC53" s="191">
        <v>210450</v>
      </c>
      <c r="BD53" s="191">
        <v>210650</v>
      </c>
      <c r="BE53" s="191">
        <v>210100</v>
      </c>
      <c r="BF53" s="191">
        <v>210750</v>
      </c>
      <c r="BG53" s="191">
        <v>209600</v>
      </c>
      <c r="BH53" s="191">
        <v>211200</v>
      </c>
      <c r="BI53" s="199">
        <v>209350</v>
      </c>
      <c r="BJ53" s="211">
        <v>209350</v>
      </c>
      <c r="BK53" s="211">
        <v>209350</v>
      </c>
      <c r="BL53" s="211">
        <v>209350</v>
      </c>
      <c r="BM53" s="211">
        <v>209350</v>
      </c>
      <c r="BN53" s="211">
        <v>209350</v>
      </c>
      <c r="BO53" s="211">
        <v>209350</v>
      </c>
      <c r="BP53" s="211">
        <v>209350</v>
      </c>
      <c r="BQ53" s="6"/>
      <c r="BR53" s="191">
        <v>105202</v>
      </c>
      <c r="BS53" s="191">
        <v>52750</v>
      </c>
    </row>
    <row r="54" spans="1:71" ht="16.5">
      <c r="A54" s="151">
        <v>113310</v>
      </c>
      <c r="B54" s="18">
        <v>1.1499999999999999</v>
      </c>
      <c r="C54" s="137">
        <v>1.1499999999999999</v>
      </c>
      <c r="D54" s="18">
        <v>1</v>
      </c>
      <c r="E54" s="18">
        <v>1</v>
      </c>
      <c r="F54" s="18">
        <v>1</v>
      </c>
      <c r="G54" s="18">
        <v>1</v>
      </c>
      <c r="H54" s="18">
        <v>1</v>
      </c>
      <c r="I54" s="137">
        <v>1</v>
      </c>
      <c r="J54" s="18">
        <v>1</v>
      </c>
      <c r="L54" s="237" t="s">
        <v>910</v>
      </c>
      <c r="M54" s="238">
        <v>1</v>
      </c>
      <c r="O54" s="239" t="s">
        <v>1102</v>
      </c>
      <c r="P54" s="110" t="e">
        <f>NA()</f>
        <v>#N/A</v>
      </c>
      <c r="Q54" s="110" t="e">
        <f>NA()</f>
        <v>#N/A</v>
      </c>
      <c r="R54" s="107">
        <v>0.99</v>
      </c>
      <c r="T54" s="229"/>
      <c r="AH54" s="191">
        <v>352668</v>
      </c>
      <c r="AI54" s="126">
        <v>0.51</v>
      </c>
      <c r="AJ54" s="107">
        <v>0.98799999999999999</v>
      </c>
      <c r="AK54" s="107">
        <v>0.996</v>
      </c>
      <c r="AL54" s="107">
        <v>0.996</v>
      </c>
      <c r="AM54" s="107">
        <v>0.99299999999999999</v>
      </c>
      <c r="AN54" s="107">
        <v>0.99399999999999999</v>
      </c>
      <c r="AO54" s="107">
        <v>0.99099999999999999</v>
      </c>
      <c r="AP54" s="107">
        <v>0.995</v>
      </c>
      <c r="AQ54" s="107">
        <v>0.98899999999999999</v>
      </c>
      <c r="AR54" s="107">
        <v>0.997</v>
      </c>
      <c r="AT54" s="191">
        <v>105203</v>
      </c>
      <c r="AU54" s="126">
        <v>0.51</v>
      </c>
      <c r="AV54" s="7"/>
      <c r="AW54" s="191">
        <v>105203</v>
      </c>
      <c r="AX54" s="107">
        <v>0.874</v>
      </c>
      <c r="AZ54" s="207">
        <v>367066</v>
      </c>
      <c r="BA54" s="191">
        <v>206600</v>
      </c>
      <c r="BB54" s="191">
        <v>206600</v>
      </c>
      <c r="BC54" s="191">
        <v>206050</v>
      </c>
      <c r="BD54" s="191">
        <v>206250</v>
      </c>
      <c r="BE54" s="191">
        <v>205650</v>
      </c>
      <c r="BF54" s="191">
        <v>206350</v>
      </c>
      <c r="BG54" s="191">
        <v>205200</v>
      </c>
      <c r="BH54" s="191">
        <v>206850</v>
      </c>
      <c r="BI54" s="199">
        <v>204850</v>
      </c>
      <c r="BJ54" s="211">
        <v>204850</v>
      </c>
      <c r="BK54" s="211">
        <v>204850</v>
      </c>
      <c r="BL54" s="211">
        <v>204850</v>
      </c>
      <c r="BM54" s="211">
        <v>204850</v>
      </c>
      <c r="BN54" s="211">
        <v>204850</v>
      </c>
      <c r="BO54" s="211">
        <v>204850</v>
      </c>
      <c r="BP54" s="211">
        <v>204850</v>
      </c>
      <c r="BQ54" s="6"/>
      <c r="BR54" s="191">
        <v>101077</v>
      </c>
      <c r="BS54" s="191">
        <v>51500</v>
      </c>
    </row>
    <row r="55" spans="1:71" ht="16.5">
      <c r="A55" s="151">
        <v>114111</v>
      </c>
      <c r="B55" s="18">
        <v>1.1499999999999999</v>
      </c>
      <c r="C55" s="137">
        <v>1.1499999999999999</v>
      </c>
      <c r="D55" s="18">
        <v>1</v>
      </c>
      <c r="E55" s="18">
        <v>1</v>
      </c>
      <c r="F55" s="18">
        <v>1</v>
      </c>
      <c r="G55" s="18">
        <v>1</v>
      </c>
      <c r="H55" s="18">
        <v>1</v>
      </c>
      <c r="I55" s="137">
        <v>1</v>
      </c>
      <c r="J55" s="18">
        <v>1</v>
      </c>
      <c r="L55" s="245"/>
      <c r="M55" s="127"/>
      <c r="N55" s="127"/>
      <c r="AH55" s="191">
        <v>367067</v>
      </c>
      <c r="AI55" s="126">
        <v>0.52</v>
      </c>
      <c r="AJ55" s="107">
        <v>0.98899999999999999</v>
      </c>
      <c r="AK55" s="107">
        <v>0.996</v>
      </c>
      <c r="AL55" s="107">
        <v>0.996</v>
      </c>
      <c r="AM55" s="107">
        <v>0.99399999999999999</v>
      </c>
      <c r="AN55" s="107">
        <v>0.995</v>
      </c>
      <c r="AO55" s="107">
        <v>0.99199999999999999</v>
      </c>
      <c r="AP55" s="107">
        <v>0.995</v>
      </c>
      <c r="AQ55" s="107">
        <v>0.99</v>
      </c>
      <c r="AR55" s="107">
        <v>0.997</v>
      </c>
      <c r="AT55" s="191">
        <v>109498</v>
      </c>
      <c r="AU55" s="126">
        <v>0.52</v>
      </c>
      <c r="AV55" s="7"/>
      <c r="AW55" s="191">
        <v>109498</v>
      </c>
      <c r="AX55" s="107">
        <v>0.877</v>
      </c>
      <c r="AZ55" s="207">
        <v>352667</v>
      </c>
      <c r="BA55" s="191">
        <v>202400</v>
      </c>
      <c r="BB55" s="191">
        <v>202400</v>
      </c>
      <c r="BC55" s="191">
        <v>201850</v>
      </c>
      <c r="BD55" s="191">
        <v>202000</v>
      </c>
      <c r="BE55" s="191">
        <v>201400</v>
      </c>
      <c r="BF55" s="191">
        <v>202100</v>
      </c>
      <c r="BG55" s="191">
        <v>200950</v>
      </c>
      <c r="BH55" s="191">
        <v>202650</v>
      </c>
      <c r="BI55" s="199">
        <v>200550</v>
      </c>
      <c r="BJ55" s="211">
        <v>200550</v>
      </c>
      <c r="BK55" s="211">
        <v>200550</v>
      </c>
      <c r="BL55" s="211">
        <v>200550</v>
      </c>
      <c r="BM55" s="211">
        <v>200550</v>
      </c>
      <c r="BN55" s="211">
        <v>200550</v>
      </c>
      <c r="BO55" s="211">
        <v>200550</v>
      </c>
      <c r="BP55" s="211">
        <v>200550</v>
      </c>
      <c r="BQ55" s="6"/>
      <c r="BR55" s="191">
        <v>97112</v>
      </c>
      <c r="BS55" s="191">
        <v>50250</v>
      </c>
    </row>
    <row r="56" spans="1:71" ht="16.5">
      <c r="A56" s="151">
        <v>114112</v>
      </c>
      <c r="B56" s="18">
        <v>1.1499999999999999</v>
      </c>
      <c r="C56" s="137">
        <v>1.1499999999999999</v>
      </c>
      <c r="D56" s="18">
        <v>1</v>
      </c>
      <c r="E56" s="18">
        <v>1</v>
      </c>
      <c r="F56" s="18">
        <v>1</v>
      </c>
      <c r="G56" s="18">
        <v>1</v>
      </c>
      <c r="H56" s="18">
        <v>1</v>
      </c>
      <c r="I56" s="137">
        <v>1</v>
      </c>
      <c r="J56" s="18">
        <v>1</v>
      </c>
      <c r="L56" s="246" t="s">
        <v>8549</v>
      </c>
      <c r="M56" s="225"/>
      <c r="N56" s="225"/>
      <c r="O56" s="225"/>
      <c r="P56" s="225"/>
      <c r="Q56" s="225"/>
      <c r="R56" s="225"/>
      <c r="T56" s="247" t="s">
        <v>8550</v>
      </c>
      <c r="U56" s="242"/>
      <c r="V56" s="242"/>
      <c r="W56" s="242"/>
      <c r="X56" s="242"/>
      <c r="Y56" s="242"/>
      <c r="Z56" s="242"/>
      <c r="AA56" s="242"/>
      <c r="AB56" s="242"/>
      <c r="AC56" s="242"/>
      <c r="AD56" s="248"/>
      <c r="AH56" s="191">
        <v>382072</v>
      </c>
      <c r="AI56" s="126">
        <v>0.53</v>
      </c>
      <c r="AJ56" s="107">
        <v>0.98899999999999999</v>
      </c>
      <c r="AK56" s="107">
        <v>0.996</v>
      </c>
      <c r="AL56" s="107">
        <v>0.997</v>
      </c>
      <c r="AM56" s="107">
        <v>0.99399999999999999</v>
      </c>
      <c r="AN56" s="107">
        <v>0.995</v>
      </c>
      <c r="AO56" s="107">
        <v>0.99299999999999999</v>
      </c>
      <c r="AP56" s="107">
        <v>0.996</v>
      </c>
      <c r="AQ56" s="107">
        <v>0.99</v>
      </c>
      <c r="AR56" s="107">
        <v>0.998</v>
      </c>
      <c r="AT56" s="191">
        <v>113974</v>
      </c>
      <c r="AU56" s="126">
        <v>0.53</v>
      </c>
      <c r="AV56" s="7"/>
      <c r="AW56" s="191">
        <v>113974</v>
      </c>
      <c r="AX56" s="107">
        <v>0.88100000000000001</v>
      </c>
      <c r="AZ56" s="207">
        <v>338838</v>
      </c>
      <c r="BA56" s="191">
        <v>198350</v>
      </c>
      <c r="BB56" s="191">
        <v>198350</v>
      </c>
      <c r="BC56" s="191">
        <v>197750</v>
      </c>
      <c r="BD56" s="191">
        <v>197950</v>
      </c>
      <c r="BE56" s="191">
        <v>197250</v>
      </c>
      <c r="BF56" s="191">
        <v>198050</v>
      </c>
      <c r="BG56" s="191">
        <v>196850</v>
      </c>
      <c r="BH56" s="191">
        <v>198550</v>
      </c>
      <c r="BI56" s="199">
        <v>196400</v>
      </c>
      <c r="BJ56" s="211">
        <v>196400</v>
      </c>
      <c r="BK56" s="211">
        <v>196400</v>
      </c>
      <c r="BL56" s="211">
        <v>196400</v>
      </c>
      <c r="BM56" s="211">
        <v>196400</v>
      </c>
      <c r="BN56" s="211">
        <v>196400</v>
      </c>
      <c r="BO56" s="211">
        <v>196400</v>
      </c>
      <c r="BP56" s="211">
        <v>196400</v>
      </c>
      <c r="BQ56" s="6"/>
      <c r="BR56" s="191">
        <v>93298</v>
      </c>
      <c r="BS56" s="191">
        <v>49100</v>
      </c>
    </row>
    <row r="57" spans="1:71" ht="30">
      <c r="A57" s="151">
        <v>114119</v>
      </c>
      <c r="B57" s="18">
        <v>1.1499999999999999</v>
      </c>
      <c r="C57" s="137">
        <v>1.1499999999999999</v>
      </c>
      <c r="D57" s="18">
        <v>1</v>
      </c>
      <c r="E57" s="18">
        <v>1</v>
      </c>
      <c r="F57" s="18">
        <v>1</v>
      </c>
      <c r="G57" s="18">
        <v>1</v>
      </c>
      <c r="H57" s="18">
        <v>1</v>
      </c>
      <c r="I57" s="137">
        <v>1</v>
      </c>
      <c r="J57" s="18">
        <v>1</v>
      </c>
      <c r="L57" s="249"/>
      <c r="M57" s="250" t="s">
        <v>8551</v>
      </c>
      <c r="N57" s="251"/>
      <c r="O57" s="251"/>
      <c r="P57" s="250" t="s">
        <v>8165</v>
      </c>
      <c r="Q57" s="251"/>
      <c r="R57" s="251"/>
      <c r="T57" s="220" t="s">
        <v>206</v>
      </c>
      <c r="U57" s="252" t="s">
        <v>906</v>
      </c>
      <c r="V57" s="252" t="s">
        <v>968</v>
      </c>
      <c r="W57" s="252" t="s">
        <v>1005</v>
      </c>
      <c r="X57" s="252" t="s">
        <v>1053</v>
      </c>
      <c r="Y57" s="252" t="s">
        <v>1040</v>
      </c>
      <c r="Z57" s="252" t="s">
        <v>1059</v>
      </c>
      <c r="AA57" s="252" t="s">
        <v>1064</v>
      </c>
      <c r="AB57" s="252" t="s">
        <v>904</v>
      </c>
      <c r="AC57" s="252" t="s">
        <v>1077</v>
      </c>
      <c r="AD57" s="252" t="s">
        <v>910</v>
      </c>
      <c r="AH57" s="191">
        <v>397723</v>
      </c>
      <c r="AI57" s="126">
        <v>0.54</v>
      </c>
      <c r="AJ57" s="107">
        <v>0.99</v>
      </c>
      <c r="AK57" s="107">
        <v>0.997</v>
      </c>
      <c r="AL57" s="107">
        <v>0.997</v>
      </c>
      <c r="AM57" s="107">
        <v>0.995</v>
      </c>
      <c r="AN57" s="107">
        <v>0.996</v>
      </c>
      <c r="AO57" s="107">
        <v>0.99299999999999999</v>
      </c>
      <c r="AP57" s="107">
        <v>0.996</v>
      </c>
      <c r="AQ57" s="107">
        <v>0.99099999999999999</v>
      </c>
      <c r="AR57" s="107">
        <v>0.998</v>
      </c>
      <c r="AT57" s="191">
        <v>118643</v>
      </c>
      <c r="AU57" s="126">
        <v>0.54</v>
      </c>
      <c r="AV57" s="7"/>
      <c r="AW57" s="191">
        <v>118643</v>
      </c>
      <c r="AX57" s="107">
        <v>0.88500000000000001</v>
      </c>
      <c r="AZ57" s="207">
        <v>325547</v>
      </c>
      <c r="BA57" s="191">
        <v>194500</v>
      </c>
      <c r="BB57" s="191">
        <v>194450</v>
      </c>
      <c r="BC57" s="191">
        <v>193850</v>
      </c>
      <c r="BD57" s="191">
        <v>194000</v>
      </c>
      <c r="BE57" s="191">
        <v>193250</v>
      </c>
      <c r="BF57" s="191">
        <v>194150</v>
      </c>
      <c r="BG57" s="191">
        <v>192900</v>
      </c>
      <c r="BH57" s="191">
        <v>194650</v>
      </c>
      <c r="BI57" s="199">
        <v>192400</v>
      </c>
      <c r="BJ57" s="211">
        <v>192400</v>
      </c>
      <c r="BK57" s="211">
        <v>192400</v>
      </c>
      <c r="BL57" s="211">
        <v>192400</v>
      </c>
      <c r="BM57" s="211">
        <v>192400</v>
      </c>
      <c r="BN57" s="211">
        <v>192400</v>
      </c>
      <c r="BO57" s="211">
        <v>192400</v>
      </c>
      <c r="BP57" s="211">
        <v>192400</v>
      </c>
      <c r="BQ57" s="6"/>
      <c r="BR57" s="191">
        <v>89626</v>
      </c>
      <c r="BS57" s="191">
        <v>47950</v>
      </c>
    </row>
    <row r="58" spans="1:71" ht="16.5">
      <c r="A58" s="151">
        <v>114210</v>
      </c>
      <c r="B58" s="18">
        <v>1.1499999999999999</v>
      </c>
      <c r="C58" s="137">
        <v>1.1499999999999999</v>
      </c>
      <c r="D58" s="18">
        <v>1</v>
      </c>
      <c r="E58" s="18">
        <v>1</v>
      </c>
      <c r="F58" s="18">
        <v>1</v>
      </c>
      <c r="G58" s="18">
        <v>1</v>
      </c>
      <c r="H58" s="18">
        <v>1</v>
      </c>
      <c r="I58" s="137">
        <v>1</v>
      </c>
      <c r="J58" s="18">
        <v>1</v>
      </c>
      <c r="L58" s="173" t="s">
        <v>206</v>
      </c>
      <c r="M58" s="173" t="s">
        <v>903</v>
      </c>
      <c r="N58" s="173" t="s">
        <v>904</v>
      </c>
      <c r="O58" s="173" t="s">
        <v>8471</v>
      </c>
      <c r="P58" s="173" t="s">
        <v>903</v>
      </c>
      <c r="Q58" s="173" t="s">
        <v>904</v>
      </c>
      <c r="R58" s="173" t="s">
        <v>8471</v>
      </c>
      <c r="T58" s="210">
        <v>0</v>
      </c>
      <c r="U58" s="107">
        <v>0.56999999999999995</v>
      </c>
      <c r="V58" s="107">
        <v>0.55000000000000004</v>
      </c>
      <c r="W58" s="107">
        <v>0.52</v>
      </c>
      <c r="X58" s="107">
        <v>0.78</v>
      </c>
      <c r="Y58" s="107">
        <v>0.51</v>
      </c>
      <c r="Z58" s="107">
        <v>0.79</v>
      </c>
      <c r="AA58" s="107">
        <v>0.32</v>
      </c>
      <c r="AB58" s="107">
        <v>0.42</v>
      </c>
      <c r="AC58" s="107">
        <v>0.54</v>
      </c>
      <c r="AD58" s="107">
        <v>1.26</v>
      </c>
      <c r="AH58" s="191">
        <v>414062</v>
      </c>
      <c r="AI58" s="126">
        <v>0.55000000000000004</v>
      </c>
      <c r="AJ58" s="107">
        <v>0.99099999999999999</v>
      </c>
      <c r="AK58" s="107">
        <v>0.997</v>
      </c>
      <c r="AL58" s="107">
        <v>0.997</v>
      </c>
      <c r="AM58" s="107">
        <v>0.995</v>
      </c>
      <c r="AN58" s="107">
        <v>0.996</v>
      </c>
      <c r="AO58" s="107">
        <v>0.99399999999999999</v>
      </c>
      <c r="AP58" s="107">
        <v>0.996</v>
      </c>
      <c r="AQ58" s="107">
        <v>0.99199999999999999</v>
      </c>
      <c r="AR58" s="107">
        <v>0.998</v>
      </c>
      <c r="AT58" s="191">
        <v>123517</v>
      </c>
      <c r="AU58" s="126">
        <v>0.55000000000000004</v>
      </c>
      <c r="AV58" s="7"/>
      <c r="AW58" s="191">
        <v>123517</v>
      </c>
      <c r="AX58" s="107">
        <v>0.88800000000000001</v>
      </c>
      <c r="AZ58" s="207">
        <v>312761</v>
      </c>
      <c r="BA58" s="191">
        <v>190750</v>
      </c>
      <c r="BB58" s="191">
        <v>190700</v>
      </c>
      <c r="BC58" s="191">
        <v>190050</v>
      </c>
      <c r="BD58" s="191">
        <v>190200</v>
      </c>
      <c r="BE58" s="191">
        <v>189400</v>
      </c>
      <c r="BF58" s="191">
        <v>190350</v>
      </c>
      <c r="BG58" s="191">
        <v>189100</v>
      </c>
      <c r="BH58" s="191">
        <v>190850</v>
      </c>
      <c r="BI58" s="199">
        <v>188550</v>
      </c>
      <c r="BJ58" s="211">
        <v>188550</v>
      </c>
      <c r="BK58" s="211">
        <v>188550</v>
      </c>
      <c r="BL58" s="211">
        <v>188550</v>
      </c>
      <c r="BM58" s="211">
        <v>188550</v>
      </c>
      <c r="BN58" s="211">
        <v>188550</v>
      </c>
      <c r="BO58" s="211">
        <v>188550</v>
      </c>
      <c r="BP58" s="211">
        <v>188550</v>
      </c>
      <c r="BQ58" s="6"/>
      <c r="BR58" s="191">
        <v>86090</v>
      </c>
      <c r="BS58" s="191">
        <v>46900</v>
      </c>
    </row>
    <row r="59" spans="1:71" ht="18" customHeight="1">
      <c r="A59" s="151">
        <v>115111</v>
      </c>
      <c r="B59" s="18">
        <v>1.1499999999999999</v>
      </c>
      <c r="C59" s="137">
        <v>1.1499999999999999</v>
      </c>
      <c r="D59" s="18">
        <v>1</v>
      </c>
      <c r="E59" s="18">
        <v>1</v>
      </c>
      <c r="F59" s="18">
        <v>1</v>
      </c>
      <c r="G59" s="18">
        <v>1</v>
      </c>
      <c r="H59" s="18">
        <v>1</v>
      </c>
      <c r="I59" s="137">
        <v>1</v>
      </c>
      <c r="J59" s="18">
        <v>1</v>
      </c>
      <c r="L59" s="210">
        <v>0</v>
      </c>
      <c r="M59" s="109">
        <v>0.17</v>
      </c>
      <c r="N59" s="253">
        <v>0.17</v>
      </c>
      <c r="O59" s="109">
        <v>0.22</v>
      </c>
      <c r="P59" s="109">
        <v>0.67</v>
      </c>
      <c r="Q59" s="109">
        <v>0.04</v>
      </c>
      <c r="R59" s="109">
        <v>0.72</v>
      </c>
      <c r="T59" s="207">
        <v>1000</v>
      </c>
      <c r="U59" s="107">
        <v>0.63</v>
      </c>
      <c r="V59" s="107">
        <v>0.61</v>
      </c>
      <c r="W59" s="107">
        <v>0.57999999999999996</v>
      </c>
      <c r="X59" s="107">
        <v>0.81</v>
      </c>
      <c r="Y59" s="107">
        <v>0.56000000000000005</v>
      </c>
      <c r="Z59" s="107">
        <v>0.81</v>
      </c>
      <c r="AA59" s="107">
        <v>0.4</v>
      </c>
      <c r="AB59" s="107">
        <v>0.53</v>
      </c>
      <c r="AC59" s="107">
        <v>0.67</v>
      </c>
      <c r="AD59" s="107">
        <v>1.21</v>
      </c>
      <c r="AH59" s="191">
        <v>431134</v>
      </c>
      <c r="AI59" s="126">
        <v>0.56000000000000005</v>
      </c>
      <c r="AJ59" s="107">
        <v>0.99199999999999999</v>
      </c>
      <c r="AK59" s="107">
        <v>0.997</v>
      </c>
      <c r="AL59" s="107">
        <v>0.997</v>
      </c>
      <c r="AM59" s="107">
        <v>0.996</v>
      </c>
      <c r="AN59" s="107">
        <v>0.996</v>
      </c>
      <c r="AO59" s="107">
        <v>0.995</v>
      </c>
      <c r="AP59" s="107">
        <v>0.997</v>
      </c>
      <c r="AQ59" s="107">
        <v>0.99199999999999999</v>
      </c>
      <c r="AR59" s="107">
        <v>0.998</v>
      </c>
      <c r="AT59" s="191">
        <v>128610</v>
      </c>
      <c r="AU59" s="126">
        <v>0.56000000000000005</v>
      </c>
      <c r="AV59" s="7"/>
      <c r="AW59" s="191">
        <v>128610</v>
      </c>
      <c r="AX59" s="107">
        <v>0.89200000000000002</v>
      </c>
      <c r="AZ59" s="207">
        <v>300454</v>
      </c>
      <c r="BA59" s="191">
        <v>187100</v>
      </c>
      <c r="BB59" s="191">
        <v>187100</v>
      </c>
      <c r="BC59" s="191">
        <v>186400</v>
      </c>
      <c r="BD59" s="191">
        <v>186550</v>
      </c>
      <c r="BE59" s="191">
        <v>185700</v>
      </c>
      <c r="BF59" s="191">
        <v>186700</v>
      </c>
      <c r="BG59" s="191">
        <v>185400</v>
      </c>
      <c r="BH59" s="191">
        <v>187200</v>
      </c>
      <c r="BI59" s="199">
        <v>184800</v>
      </c>
      <c r="BJ59" s="211">
        <v>184800</v>
      </c>
      <c r="BK59" s="211">
        <v>184800</v>
      </c>
      <c r="BL59" s="211">
        <v>184800</v>
      </c>
      <c r="BM59" s="211">
        <v>184800</v>
      </c>
      <c r="BN59" s="211">
        <v>184800</v>
      </c>
      <c r="BO59" s="211">
        <v>184800</v>
      </c>
      <c r="BP59" s="211">
        <v>184800</v>
      </c>
      <c r="BQ59" s="6"/>
      <c r="BR59" s="191">
        <v>82681</v>
      </c>
      <c r="BS59" s="191">
        <v>45800</v>
      </c>
    </row>
    <row r="60" spans="1:71" ht="16.5">
      <c r="A60" s="151">
        <v>115112</v>
      </c>
      <c r="B60" s="18">
        <v>1.1499999999999999</v>
      </c>
      <c r="C60" s="137">
        <v>1.1499999999999999</v>
      </c>
      <c r="D60" s="18">
        <v>1</v>
      </c>
      <c r="E60" s="18">
        <v>1</v>
      </c>
      <c r="F60" s="18">
        <v>1</v>
      </c>
      <c r="G60" s="18">
        <v>1</v>
      </c>
      <c r="H60" s="18">
        <v>1</v>
      </c>
      <c r="I60" s="137">
        <v>1</v>
      </c>
      <c r="J60" s="18">
        <v>1</v>
      </c>
      <c r="L60" s="207">
        <v>1000</v>
      </c>
      <c r="M60" s="107">
        <v>0.2</v>
      </c>
      <c r="N60" s="110">
        <v>0.2</v>
      </c>
      <c r="O60" s="107">
        <v>0.27</v>
      </c>
      <c r="P60" s="109">
        <v>0.67</v>
      </c>
      <c r="Q60" s="109">
        <v>0.06</v>
      </c>
      <c r="R60" s="109">
        <v>0.74</v>
      </c>
      <c r="T60" s="207">
        <v>2000</v>
      </c>
      <c r="U60" s="107">
        <v>0.7</v>
      </c>
      <c r="V60" s="107">
        <v>0.67</v>
      </c>
      <c r="W60" s="107">
        <v>0.64</v>
      </c>
      <c r="X60" s="107">
        <v>0.84</v>
      </c>
      <c r="Y60" s="107">
        <v>0.62</v>
      </c>
      <c r="Z60" s="107">
        <v>0.84</v>
      </c>
      <c r="AA60" s="107">
        <v>0.49</v>
      </c>
      <c r="AB60" s="107">
        <v>0.66</v>
      </c>
      <c r="AC60" s="107">
        <v>0.83</v>
      </c>
      <c r="AD60" s="107">
        <v>1.17</v>
      </c>
      <c r="AH60" s="191">
        <v>448992</v>
      </c>
      <c r="AI60" s="126">
        <v>0.56999999999999995</v>
      </c>
      <c r="AJ60" s="107">
        <v>0.99299999999999999</v>
      </c>
      <c r="AK60" s="107">
        <v>0.997</v>
      </c>
      <c r="AL60" s="107">
        <v>0.998</v>
      </c>
      <c r="AM60" s="107">
        <v>0.996</v>
      </c>
      <c r="AN60" s="107">
        <v>0.997</v>
      </c>
      <c r="AO60" s="107">
        <v>0.995</v>
      </c>
      <c r="AP60" s="107">
        <v>0.997</v>
      </c>
      <c r="AQ60" s="107">
        <v>0.99299999999999999</v>
      </c>
      <c r="AR60" s="107">
        <v>0.999</v>
      </c>
      <c r="AT60" s="191">
        <v>133937</v>
      </c>
      <c r="AU60" s="126">
        <v>0.56999999999999995</v>
      </c>
      <c r="AV60" s="7"/>
      <c r="AW60" s="191">
        <v>133937</v>
      </c>
      <c r="AX60" s="107">
        <v>0.89500000000000002</v>
      </c>
      <c r="AZ60" s="207">
        <v>288598</v>
      </c>
      <c r="BA60" s="191">
        <v>183650</v>
      </c>
      <c r="BB60" s="191">
        <v>183600</v>
      </c>
      <c r="BC60" s="191">
        <v>182850</v>
      </c>
      <c r="BD60" s="191">
        <v>183000</v>
      </c>
      <c r="BE60" s="191">
        <v>182100</v>
      </c>
      <c r="BF60" s="191">
        <v>183200</v>
      </c>
      <c r="BG60" s="191">
        <v>181850</v>
      </c>
      <c r="BH60" s="191">
        <v>183700</v>
      </c>
      <c r="BI60" s="199">
        <v>181200</v>
      </c>
      <c r="BJ60" s="211">
        <v>181200</v>
      </c>
      <c r="BK60" s="211">
        <v>181200</v>
      </c>
      <c r="BL60" s="211">
        <v>181200</v>
      </c>
      <c r="BM60" s="211">
        <v>181200</v>
      </c>
      <c r="BN60" s="211">
        <v>181200</v>
      </c>
      <c r="BO60" s="211">
        <v>181200</v>
      </c>
      <c r="BP60" s="211">
        <v>181200</v>
      </c>
      <c r="BQ60" s="6"/>
      <c r="BR60" s="191">
        <v>79392</v>
      </c>
      <c r="BS60" s="191">
        <v>44800</v>
      </c>
    </row>
    <row r="61" spans="1:71" ht="16.5">
      <c r="A61" s="151">
        <v>115113</v>
      </c>
      <c r="B61" s="18">
        <v>1.1499999999999999</v>
      </c>
      <c r="C61" s="137">
        <v>1.1499999999999999</v>
      </c>
      <c r="D61" s="18">
        <v>1</v>
      </c>
      <c r="E61" s="18">
        <v>1</v>
      </c>
      <c r="F61" s="18">
        <v>1</v>
      </c>
      <c r="G61" s="18">
        <v>1</v>
      </c>
      <c r="H61" s="18">
        <v>1</v>
      </c>
      <c r="I61" s="137">
        <v>1</v>
      </c>
      <c r="J61" s="18">
        <v>1</v>
      </c>
      <c r="L61" s="207">
        <v>2000</v>
      </c>
      <c r="M61" s="107">
        <v>0.25</v>
      </c>
      <c r="N61" s="110">
        <v>0.25</v>
      </c>
      <c r="O61" s="107">
        <v>0.33</v>
      </c>
      <c r="P61" s="109">
        <v>0.67</v>
      </c>
      <c r="Q61" s="109">
        <v>0.09</v>
      </c>
      <c r="R61" s="109">
        <v>0.75</v>
      </c>
      <c r="T61" s="207">
        <v>3000</v>
      </c>
      <c r="U61" s="107">
        <v>0.74</v>
      </c>
      <c r="V61" s="107">
        <v>0.71</v>
      </c>
      <c r="W61" s="107">
        <v>0.68</v>
      </c>
      <c r="X61" s="107">
        <v>0.85</v>
      </c>
      <c r="Y61" s="107">
        <v>0.66</v>
      </c>
      <c r="Z61" s="107">
        <v>0.86</v>
      </c>
      <c r="AA61" s="107">
        <v>0.56000000000000005</v>
      </c>
      <c r="AB61" s="107">
        <v>0.75</v>
      </c>
      <c r="AC61" s="107">
        <v>0.95</v>
      </c>
      <c r="AD61" s="107">
        <v>1.1399999999999999</v>
      </c>
      <c r="AH61" s="191">
        <v>467691</v>
      </c>
      <c r="AI61" s="126">
        <v>0.57999999999999996</v>
      </c>
      <c r="AJ61" s="107">
        <v>0.99299999999999999</v>
      </c>
      <c r="AK61" s="107">
        <v>0.998</v>
      </c>
      <c r="AL61" s="107">
        <v>0.998</v>
      </c>
      <c r="AM61" s="107">
        <v>0.996</v>
      </c>
      <c r="AN61" s="107">
        <v>0.997</v>
      </c>
      <c r="AO61" s="107">
        <v>0.996</v>
      </c>
      <c r="AP61" s="107">
        <v>0.997</v>
      </c>
      <c r="AQ61" s="107">
        <v>0.99299999999999999</v>
      </c>
      <c r="AR61" s="107">
        <v>0.999</v>
      </c>
      <c r="AT61" s="191">
        <v>139514</v>
      </c>
      <c r="AU61" s="126">
        <v>0.57999999999999996</v>
      </c>
      <c r="AV61" s="7"/>
      <c r="AW61" s="191">
        <v>139514</v>
      </c>
      <c r="AX61" s="107">
        <v>0.89900000000000002</v>
      </c>
      <c r="AZ61" s="207">
        <v>277170</v>
      </c>
      <c r="BA61" s="191">
        <v>180250</v>
      </c>
      <c r="BB61" s="191">
        <v>180200</v>
      </c>
      <c r="BC61" s="191">
        <v>179400</v>
      </c>
      <c r="BD61" s="191">
        <v>179550</v>
      </c>
      <c r="BE61" s="191">
        <v>178600</v>
      </c>
      <c r="BF61" s="191">
        <v>179750</v>
      </c>
      <c r="BG61" s="191">
        <v>178450</v>
      </c>
      <c r="BH61" s="191">
        <v>180300</v>
      </c>
      <c r="BI61" s="199">
        <v>177650</v>
      </c>
      <c r="BJ61" s="211">
        <v>177650</v>
      </c>
      <c r="BK61" s="211">
        <v>177650</v>
      </c>
      <c r="BL61" s="211">
        <v>177650</v>
      </c>
      <c r="BM61" s="211">
        <v>177650</v>
      </c>
      <c r="BN61" s="211">
        <v>177650</v>
      </c>
      <c r="BO61" s="211">
        <v>177650</v>
      </c>
      <c r="BP61" s="211">
        <v>177650</v>
      </c>
      <c r="BQ61" s="6"/>
      <c r="BR61" s="191">
        <v>76218</v>
      </c>
      <c r="BS61" s="191">
        <v>43800</v>
      </c>
    </row>
    <row r="62" spans="1:71" ht="16.5">
      <c r="A62" s="151">
        <v>115114</v>
      </c>
      <c r="B62" s="18">
        <v>1.1499999999999999</v>
      </c>
      <c r="C62" s="137">
        <v>1.1499999999999999</v>
      </c>
      <c r="D62" s="18">
        <v>1</v>
      </c>
      <c r="E62" s="18">
        <v>1</v>
      </c>
      <c r="F62" s="18">
        <v>1</v>
      </c>
      <c r="G62" s="18">
        <v>1</v>
      </c>
      <c r="H62" s="18">
        <v>1</v>
      </c>
      <c r="I62" s="137">
        <v>1</v>
      </c>
      <c r="J62" s="18">
        <v>1</v>
      </c>
      <c r="L62" s="207">
        <v>3000</v>
      </c>
      <c r="M62" s="107">
        <v>0.27</v>
      </c>
      <c r="N62" s="110">
        <v>0.27</v>
      </c>
      <c r="O62" s="107">
        <v>0.37</v>
      </c>
      <c r="P62" s="109">
        <v>0.67</v>
      </c>
      <c r="Q62" s="109">
        <v>0.12</v>
      </c>
      <c r="R62" s="109">
        <v>0.75</v>
      </c>
      <c r="T62" s="207">
        <v>4000</v>
      </c>
      <c r="U62" s="107">
        <v>0.77</v>
      </c>
      <c r="V62" s="107">
        <v>0.74</v>
      </c>
      <c r="W62" s="107">
        <v>0.71</v>
      </c>
      <c r="X62" s="107">
        <v>0.87</v>
      </c>
      <c r="Y62" s="107">
        <v>0.69</v>
      </c>
      <c r="Z62" s="107">
        <v>0.87</v>
      </c>
      <c r="AA62" s="107">
        <v>0.62</v>
      </c>
      <c r="AB62" s="107">
        <v>0.82</v>
      </c>
      <c r="AC62" s="107">
        <v>1.04</v>
      </c>
      <c r="AD62" s="107">
        <v>1.1200000000000001</v>
      </c>
      <c r="AH62" s="191">
        <v>487290</v>
      </c>
      <c r="AI62" s="126">
        <v>0.59</v>
      </c>
      <c r="AJ62" s="107">
        <v>0.99399999999999999</v>
      </c>
      <c r="AK62" s="107">
        <v>0.998</v>
      </c>
      <c r="AL62" s="107">
        <v>0.998</v>
      </c>
      <c r="AM62" s="107">
        <v>0.997</v>
      </c>
      <c r="AN62" s="107">
        <v>0.997</v>
      </c>
      <c r="AO62" s="107">
        <v>0.996</v>
      </c>
      <c r="AP62" s="107">
        <v>0.997</v>
      </c>
      <c r="AQ62" s="107">
        <v>0.99399999999999999</v>
      </c>
      <c r="AR62" s="107">
        <v>0.999</v>
      </c>
      <c r="AT62" s="191">
        <v>145361</v>
      </c>
      <c r="AU62" s="126">
        <v>0.59</v>
      </c>
      <c r="AV62" s="7"/>
      <c r="AW62" s="191">
        <v>145361</v>
      </c>
      <c r="AX62" s="107">
        <v>0.90200000000000002</v>
      </c>
      <c r="AZ62" s="207">
        <v>266146</v>
      </c>
      <c r="BA62" s="191">
        <v>177000</v>
      </c>
      <c r="BB62" s="191">
        <v>176950</v>
      </c>
      <c r="BC62" s="191">
        <v>176100</v>
      </c>
      <c r="BD62" s="191">
        <v>176250</v>
      </c>
      <c r="BE62" s="191">
        <v>175200</v>
      </c>
      <c r="BF62" s="191">
        <v>176450</v>
      </c>
      <c r="BG62" s="191">
        <v>175100</v>
      </c>
      <c r="BH62" s="191">
        <v>176950</v>
      </c>
      <c r="BI62" s="199">
        <v>174250</v>
      </c>
      <c r="BJ62" s="211">
        <v>174250</v>
      </c>
      <c r="BK62" s="211">
        <v>174250</v>
      </c>
      <c r="BL62" s="211">
        <v>174250</v>
      </c>
      <c r="BM62" s="211">
        <v>174250</v>
      </c>
      <c r="BN62" s="211">
        <v>174250</v>
      </c>
      <c r="BO62" s="211">
        <v>174250</v>
      </c>
      <c r="BP62" s="211">
        <v>174250</v>
      </c>
      <c r="BQ62" s="6"/>
      <c r="BR62" s="191">
        <v>73152</v>
      </c>
      <c r="BS62" s="191">
        <v>42850</v>
      </c>
    </row>
    <row r="63" spans="1:71" ht="16.5">
      <c r="A63" s="151">
        <v>115115</v>
      </c>
      <c r="B63" s="18">
        <v>1.1499999999999999</v>
      </c>
      <c r="C63" s="137">
        <v>1.1499999999999999</v>
      </c>
      <c r="D63" s="18">
        <v>1</v>
      </c>
      <c r="E63" s="18">
        <v>1</v>
      </c>
      <c r="F63" s="18">
        <v>1</v>
      </c>
      <c r="G63" s="18">
        <v>1</v>
      </c>
      <c r="H63" s="18">
        <v>1</v>
      </c>
      <c r="I63" s="137">
        <v>1</v>
      </c>
      <c r="J63" s="18">
        <v>1</v>
      </c>
      <c r="L63" s="207">
        <v>4000</v>
      </c>
      <c r="M63" s="107">
        <v>0.3</v>
      </c>
      <c r="N63" s="110">
        <v>0.3</v>
      </c>
      <c r="O63" s="107">
        <v>0.4</v>
      </c>
      <c r="P63" s="109">
        <v>0.67</v>
      </c>
      <c r="Q63" s="109">
        <v>0.14000000000000001</v>
      </c>
      <c r="R63" s="109">
        <v>0.76</v>
      </c>
      <c r="S63" s="127"/>
      <c r="T63" s="207">
        <v>5000</v>
      </c>
      <c r="U63" s="107">
        <v>0.8</v>
      </c>
      <c r="V63" s="107">
        <v>0.77</v>
      </c>
      <c r="W63" s="107">
        <v>0.73</v>
      </c>
      <c r="X63" s="107">
        <v>0.88</v>
      </c>
      <c r="Y63" s="107">
        <v>0.71</v>
      </c>
      <c r="Z63" s="107">
        <v>0.88</v>
      </c>
      <c r="AA63" s="107">
        <v>0.66</v>
      </c>
      <c r="AB63" s="107">
        <v>0.88</v>
      </c>
      <c r="AC63" s="107">
        <v>1.1100000000000001</v>
      </c>
      <c r="AD63" s="107">
        <v>1.1100000000000001</v>
      </c>
      <c r="AH63" s="191">
        <v>507857</v>
      </c>
      <c r="AI63" s="126">
        <v>0.6</v>
      </c>
      <c r="AJ63" s="107">
        <v>0.99399999999999999</v>
      </c>
      <c r="AK63" s="107">
        <v>0.998</v>
      </c>
      <c r="AL63" s="107">
        <v>0.998</v>
      </c>
      <c r="AM63" s="107">
        <v>0.997</v>
      </c>
      <c r="AN63" s="107">
        <v>0.998</v>
      </c>
      <c r="AO63" s="107">
        <v>0.997</v>
      </c>
      <c r="AP63" s="107">
        <v>0.998</v>
      </c>
      <c r="AQ63" s="107">
        <v>0.99399999999999999</v>
      </c>
      <c r="AR63" s="107">
        <v>0.999</v>
      </c>
      <c r="AT63" s="191">
        <v>151496</v>
      </c>
      <c r="AU63" s="126">
        <v>0.6</v>
      </c>
      <c r="AV63" s="7"/>
      <c r="AW63" s="191">
        <v>151496</v>
      </c>
      <c r="AX63" s="107">
        <v>0.90600000000000003</v>
      </c>
      <c r="AZ63" s="207">
        <v>255505</v>
      </c>
      <c r="BA63" s="191">
        <v>173850</v>
      </c>
      <c r="BB63" s="191">
        <v>173750</v>
      </c>
      <c r="BC63" s="191">
        <v>172900</v>
      </c>
      <c r="BD63" s="191">
        <v>173050</v>
      </c>
      <c r="BE63" s="191">
        <v>171950</v>
      </c>
      <c r="BF63" s="191">
        <v>173300</v>
      </c>
      <c r="BG63" s="191">
        <v>171900</v>
      </c>
      <c r="BH63" s="191">
        <v>173750</v>
      </c>
      <c r="BI63" s="199">
        <v>170950</v>
      </c>
      <c r="BJ63" s="211">
        <v>170950</v>
      </c>
      <c r="BK63" s="211">
        <v>170950</v>
      </c>
      <c r="BL63" s="211">
        <v>170950</v>
      </c>
      <c r="BM63" s="211">
        <v>170950</v>
      </c>
      <c r="BN63" s="211">
        <v>170950</v>
      </c>
      <c r="BO63" s="211">
        <v>170950</v>
      </c>
      <c r="BP63" s="211">
        <v>170950</v>
      </c>
      <c r="BQ63" s="6"/>
      <c r="BR63" s="191">
        <v>70190</v>
      </c>
      <c r="BS63" s="191">
        <v>41900</v>
      </c>
    </row>
    <row r="64" spans="1:71" ht="16.5">
      <c r="A64" s="151">
        <v>115116</v>
      </c>
      <c r="B64" s="18">
        <v>1.1499999999999999</v>
      </c>
      <c r="C64" s="137">
        <v>1.1499999999999999</v>
      </c>
      <c r="D64" s="18">
        <v>1</v>
      </c>
      <c r="E64" s="18">
        <v>1</v>
      </c>
      <c r="F64" s="18">
        <v>1</v>
      </c>
      <c r="G64" s="18">
        <v>1</v>
      </c>
      <c r="H64" s="18">
        <v>1</v>
      </c>
      <c r="I64" s="137">
        <v>1</v>
      </c>
      <c r="J64" s="18">
        <v>1</v>
      </c>
      <c r="L64" s="207">
        <v>5000</v>
      </c>
      <c r="M64" s="107">
        <v>0.32</v>
      </c>
      <c r="N64" s="110">
        <v>0.32</v>
      </c>
      <c r="O64" s="107">
        <v>0.43</v>
      </c>
      <c r="P64" s="109">
        <v>0.67</v>
      </c>
      <c r="Q64" s="109">
        <v>0.16</v>
      </c>
      <c r="R64" s="109">
        <v>0.76</v>
      </c>
      <c r="T64" s="207">
        <v>6000</v>
      </c>
      <c r="U64" s="107">
        <v>0.83</v>
      </c>
      <c r="V64" s="107">
        <v>0.8</v>
      </c>
      <c r="W64" s="107">
        <v>0.76</v>
      </c>
      <c r="X64" s="107">
        <v>0.89</v>
      </c>
      <c r="Y64" s="107">
        <v>0.74</v>
      </c>
      <c r="Z64" s="107">
        <v>0.89</v>
      </c>
      <c r="AA64" s="107">
        <v>0.72</v>
      </c>
      <c r="AB64" s="107">
        <v>0.95</v>
      </c>
      <c r="AC64" s="107">
        <v>1.21</v>
      </c>
      <c r="AD64" s="107">
        <v>1.0900000000000001</v>
      </c>
      <c r="AH64" s="191">
        <v>529466</v>
      </c>
      <c r="AI64" s="126">
        <v>0.61</v>
      </c>
      <c r="AJ64" s="107">
        <v>0.995</v>
      </c>
      <c r="AK64" s="107">
        <v>0.998</v>
      </c>
      <c r="AL64" s="107">
        <v>0.998</v>
      </c>
      <c r="AM64" s="107">
        <v>0.997</v>
      </c>
      <c r="AN64" s="107">
        <v>0.998</v>
      </c>
      <c r="AO64" s="107">
        <v>0.997</v>
      </c>
      <c r="AP64" s="107">
        <v>0.998</v>
      </c>
      <c r="AQ64" s="107">
        <v>0.995</v>
      </c>
      <c r="AR64" s="107">
        <v>0.999</v>
      </c>
      <c r="AT64" s="191">
        <v>157942</v>
      </c>
      <c r="AU64" s="126">
        <v>0.61</v>
      </c>
      <c r="AV64" s="7"/>
      <c r="AW64" s="191">
        <v>157942</v>
      </c>
      <c r="AX64" s="107">
        <v>0.90900000000000003</v>
      </c>
      <c r="AZ64" s="207">
        <v>245228</v>
      </c>
      <c r="BA64" s="191">
        <v>170800</v>
      </c>
      <c r="BB64" s="191">
        <v>170700</v>
      </c>
      <c r="BC64" s="191">
        <v>169800</v>
      </c>
      <c r="BD64" s="191">
        <v>169900</v>
      </c>
      <c r="BE64" s="191">
        <v>168750</v>
      </c>
      <c r="BF64" s="191">
        <v>170200</v>
      </c>
      <c r="BG64" s="191">
        <v>168800</v>
      </c>
      <c r="BH64" s="191">
        <v>170650</v>
      </c>
      <c r="BI64" s="199">
        <v>167750</v>
      </c>
      <c r="BJ64" s="211">
        <v>167750</v>
      </c>
      <c r="BK64" s="211">
        <v>167750</v>
      </c>
      <c r="BL64" s="211">
        <v>167750</v>
      </c>
      <c r="BM64" s="211">
        <v>167750</v>
      </c>
      <c r="BN64" s="211">
        <v>167750</v>
      </c>
      <c r="BO64" s="211">
        <v>167750</v>
      </c>
      <c r="BP64" s="211">
        <v>167750</v>
      </c>
      <c r="BQ64" s="6"/>
      <c r="BR64" s="191">
        <v>67325</v>
      </c>
      <c r="BS64" s="191">
        <v>41000</v>
      </c>
    </row>
    <row r="65" spans="1:71" ht="16.5">
      <c r="A65" s="151">
        <v>115210</v>
      </c>
      <c r="B65" s="18">
        <v>1.1499999999999999</v>
      </c>
      <c r="C65" s="137">
        <v>1.1499999999999999</v>
      </c>
      <c r="D65" s="18">
        <v>1</v>
      </c>
      <c r="E65" s="18">
        <v>1</v>
      </c>
      <c r="F65" s="18">
        <v>1</v>
      </c>
      <c r="G65" s="18">
        <v>1</v>
      </c>
      <c r="H65" s="18">
        <v>1</v>
      </c>
      <c r="I65" s="137">
        <v>1</v>
      </c>
      <c r="J65" s="18">
        <v>1</v>
      </c>
      <c r="L65" s="207">
        <v>6000</v>
      </c>
      <c r="M65" s="107">
        <v>0.34</v>
      </c>
      <c r="N65" s="110">
        <v>0.34</v>
      </c>
      <c r="O65" s="107">
        <v>0.47</v>
      </c>
      <c r="P65" s="109">
        <v>0.67</v>
      </c>
      <c r="Q65" s="109">
        <v>0.18</v>
      </c>
      <c r="R65" s="109">
        <v>0.77</v>
      </c>
      <c r="T65" s="207">
        <v>8000</v>
      </c>
      <c r="U65" s="107">
        <v>0.86</v>
      </c>
      <c r="V65" s="107">
        <v>0.83</v>
      </c>
      <c r="W65" s="107">
        <v>0.79</v>
      </c>
      <c r="X65" s="107">
        <v>0.9</v>
      </c>
      <c r="Y65" s="107">
        <v>0.77</v>
      </c>
      <c r="Z65" s="107">
        <v>0.9</v>
      </c>
      <c r="AA65" s="107">
        <v>0.78</v>
      </c>
      <c r="AB65" s="107">
        <v>1.04</v>
      </c>
      <c r="AC65" s="107">
        <v>1.32</v>
      </c>
      <c r="AD65" s="107">
        <v>1.07</v>
      </c>
      <c r="AH65" s="191">
        <v>552197</v>
      </c>
      <c r="AI65" s="126">
        <v>0.62</v>
      </c>
      <c r="AJ65" s="107">
        <v>0.995</v>
      </c>
      <c r="AK65" s="107">
        <v>0.998</v>
      </c>
      <c r="AL65" s="107">
        <v>0.998</v>
      </c>
      <c r="AM65" s="107">
        <v>0.998</v>
      </c>
      <c r="AN65" s="107">
        <v>0.998</v>
      </c>
      <c r="AO65" s="107">
        <v>0.997</v>
      </c>
      <c r="AP65" s="107">
        <v>0.998</v>
      </c>
      <c r="AQ65" s="107">
        <v>0.995</v>
      </c>
      <c r="AR65" s="107">
        <v>0.999</v>
      </c>
      <c r="AT65" s="191">
        <v>164723</v>
      </c>
      <c r="AU65" s="126">
        <v>0.62</v>
      </c>
      <c r="AV65" s="7"/>
      <c r="AW65" s="191">
        <v>164723</v>
      </c>
      <c r="AX65" s="107">
        <v>0.91300000000000003</v>
      </c>
      <c r="AZ65" s="207">
        <v>235297</v>
      </c>
      <c r="BA65" s="191">
        <v>167850</v>
      </c>
      <c r="BB65" s="191">
        <v>167750</v>
      </c>
      <c r="BC65" s="191">
        <v>166750</v>
      </c>
      <c r="BD65" s="191">
        <v>166850</v>
      </c>
      <c r="BE65" s="191">
        <v>165650</v>
      </c>
      <c r="BF65" s="191">
        <v>167150</v>
      </c>
      <c r="BG65" s="191">
        <v>165750</v>
      </c>
      <c r="BH65" s="191">
        <v>167600</v>
      </c>
      <c r="BI65" s="199">
        <v>164650</v>
      </c>
      <c r="BJ65" s="211">
        <v>164650</v>
      </c>
      <c r="BK65" s="211">
        <v>164650</v>
      </c>
      <c r="BL65" s="211">
        <v>164650</v>
      </c>
      <c r="BM65" s="211">
        <v>164650</v>
      </c>
      <c r="BN65" s="211">
        <v>164650</v>
      </c>
      <c r="BO65" s="211">
        <v>164650</v>
      </c>
      <c r="BP65" s="211">
        <v>164650</v>
      </c>
      <c r="BQ65" s="6"/>
      <c r="BR65" s="191">
        <v>64554</v>
      </c>
      <c r="BS65" s="191">
        <v>40150</v>
      </c>
    </row>
    <row r="66" spans="1:71" ht="16.5">
      <c r="A66" s="151">
        <v>115310</v>
      </c>
      <c r="B66" s="18">
        <v>1.1499999999999999</v>
      </c>
      <c r="C66" s="137">
        <v>1.1499999999999999</v>
      </c>
      <c r="D66" s="18">
        <v>1</v>
      </c>
      <c r="E66" s="18">
        <v>1</v>
      </c>
      <c r="F66" s="18">
        <v>1</v>
      </c>
      <c r="G66" s="18">
        <v>1</v>
      </c>
      <c r="H66" s="18">
        <v>1</v>
      </c>
      <c r="I66" s="137">
        <v>1</v>
      </c>
      <c r="J66" s="18">
        <v>1</v>
      </c>
      <c r="L66" s="207">
        <v>8000</v>
      </c>
      <c r="M66" s="107">
        <v>0.37</v>
      </c>
      <c r="N66" s="110">
        <v>0.37</v>
      </c>
      <c r="O66" s="107">
        <v>0.5</v>
      </c>
      <c r="P66" s="109">
        <v>0.67</v>
      </c>
      <c r="Q66" s="109">
        <v>0.21</v>
      </c>
      <c r="R66" s="109">
        <v>0.77</v>
      </c>
      <c r="T66" s="207">
        <v>10000</v>
      </c>
      <c r="U66" s="107">
        <v>0.88</v>
      </c>
      <c r="V66" s="107">
        <v>0.86</v>
      </c>
      <c r="W66" s="107">
        <v>0.81</v>
      </c>
      <c r="X66" s="107">
        <v>0.91</v>
      </c>
      <c r="Y66" s="107">
        <v>0.79</v>
      </c>
      <c r="Z66" s="107">
        <v>0.91</v>
      </c>
      <c r="AA66" s="107">
        <v>0.84</v>
      </c>
      <c r="AB66" s="107">
        <v>1.1100000000000001</v>
      </c>
      <c r="AC66" s="107">
        <v>1.41</v>
      </c>
      <c r="AD66" s="107">
        <v>1.06</v>
      </c>
      <c r="AH66" s="191">
        <v>576141</v>
      </c>
      <c r="AI66" s="126">
        <v>0.63</v>
      </c>
      <c r="AJ66" s="107">
        <v>0.996</v>
      </c>
      <c r="AK66" s="107">
        <v>0.999</v>
      </c>
      <c r="AL66" s="107">
        <v>0.999</v>
      </c>
      <c r="AM66" s="107">
        <v>0.998</v>
      </c>
      <c r="AN66" s="107">
        <v>0.998</v>
      </c>
      <c r="AO66" s="107">
        <v>0.998</v>
      </c>
      <c r="AP66" s="107">
        <v>0.998</v>
      </c>
      <c r="AQ66" s="107">
        <v>0.996</v>
      </c>
      <c r="AR66" s="107">
        <v>0.999</v>
      </c>
      <c r="AT66" s="191">
        <v>171866</v>
      </c>
      <c r="AU66" s="126">
        <v>0.63</v>
      </c>
      <c r="AV66" s="7"/>
      <c r="AW66" s="191">
        <v>171866</v>
      </c>
      <c r="AX66" s="107">
        <v>0.91600000000000004</v>
      </c>
      <c r="AZ66" s="207">
        <v>225694</v>
      </c>
      <c r="BA66" s="191">
        <v>164950</v>
      </c>
      <c r="BB66" s="191">
        <v>164850</v>
      </c>
      <c r="BC66" s="191">
        <v>163850</v>
      </c>
      <c r="BD66" s="191">
        <v>163900</v>
      </c>
      <c r="BE66" s="191">
        <v>162600</v>
      </c>
      <c r="BF66" s="191">
        <v>164250</v>
      </c>
      <c r="BG66" s="191">
        <v>162800</v>
      </c>
      <c r="BH66" s="191">
        <v>164650</v>
      </c>
      <c r="BI66" s="199">
        <v>161650</v>
      </c>
      <c r="BJ66" s="211">
        <v>161650</v>
      </c>
      <c r="BK66" s="211">
        <v>161650</v>
      </c>
      <c r="BL66" s="211">
        <v>161650</v>
      </c>
      <c r="BM66" s="211">
        <v>161650</v>
      </c>
      <c r="BN66" s="211">
        <v>161650</v>
      </c>
      <c r="BO66" s="211">
        <v>161650</v>
      </c>
      <c r="BP66" s="211">
        <v>161650</v>
      </c>
      <c r="BQ66" s="6"/>
      <c r="BR66" s="191">
        <v>61871</v>
      </c>
      <c r="BS66" s="191">
        <v>39300</v>
      </c>
    </row>
    <row r="67" spans="1:71" ht="16.5">
      <c r="A67" s="151">
        <v>211120</v>
      </c>
      <c r="B67" s="18">
        <v>1</v>
      </c>
      <c r="C67" s="137">
        <v>1</v>
      </c>
      <c r="D67" s="18">
        <v>1</v>
      </c>
      <c r="E67" s="18">
        <v>1</v>
      </c>
      <c r="F67" s="18">
        <v>1</v>
      </c>
      <c r="G67" s="18">
        <v>1.1000000000000001</v>
      </c>
      <c r="H67" s="18">
        <v>1</v>
      </c>
      <c r="I67" s="137">
        <v>1</v>
      </c>
      <c r="J67" s="18">
        <v>1.1499999999999999</v>
      </c>
      <c r="L67" s="207">
        <v>10000</v>
      </c>
      <c r="M67" s="107">
        <v>0.41</v>
      </c>
      <c r="N67" s="110">
        <v>0.41</v>
      </c>
      <c r="O67" s="107">
        <v>0.53</v>
      </c>
      <c r="P67" s="109">
        <v>0.67</v>
      </c>
      <c r="Q67" s="109">
        <v>0.26</v>
      </c>
      <c r="R67" s="109">
        <v>0.77</v>
      </c>
      <c r="T67" s="207">
        <v>12000</v>
      </c>
      <c r="U67" s="107">
        <v>0.91</v>
      </c>
      <c r="V67" s="107">
        <v>0.88</v>
      </c>
      <c r="W67" s="107">
        <v>0.83</v>
      </c>
      <c r="X67" s="107">
        <v>0.92</v>
      </c>
      <c r="Y67" s="107">
        <v>0.81</v>
      </c>
      <c r="Z67" s="107">
        <v>0.92</v>
      </c>
      <c r="AA67" s="107">
        <v>0.88</v>
      </c>
      <c r="AB67" s="107">
        <v>1.17</v>
      </c>
      <c r="AC67" s="107">
        <v>1.49</v>
      </c>
      <c r="AD67" s="107">
        <v>1.05</v>
      </c>
      <c r="AH67" s="191">
        <v>601396</v>
      </c>
      <c r="AI67" s="126">
        <v>0.64</v>
      </c>
      <c r="AJ67" s="107">
        <v>0.996</v>
      </c>
      <c r="AK67" s="107">
        <v>0.999</v>
      </c>
      <c r="AL67" s="107">
        <v>0.999</v>
      </c>
      <c r="AM67" s="107">
        <v>0.998</v>
      </c>
      <c r="AN67" s="107">
        <v>0.999</v>
      </c>
      <c r="AO67" s="107">
        <v>0.998</v>
      </c>
      <c r="AP67" s="107">
        <v>0.999</v>
      </c>
      <c r="AQ67" s="107">
        <v>0.996</v>
      </c>
      <c r="AR67" s="107">
        <v>1</v>
      </c>
      <c r="AT67" s="191">
        <v>179399</v>
      </c>
      <c r="AU67" s="126">
        <v>0.64</v>
      </c>
      <c r="AV67" s="7"/>
      <c r="AW67" s="191">
        <v>179399</v>
      </c>
      <c r="AX67" s="107">
        <v>0.91900000000000004</v>
      </c>
      <c r="AZ67" s="207">
        <v>216403</v>
      </c>
      <c r="BA67" s="191">
        <v>162200</v>
      </c>
      <c r="BB67" s="191">
        <v>162050</v>
      </c>
      <c r="BC67" s="191">
        <v>161000</v>
      </c>
      <c r="BD67" s="191">
        <v>161050</v>
      </c>
      <c r="BE67" s="191">
        <v>159650</v>
      </c>
      <c r="BF67" s="191">
        <v>161450</v>
      </c>
      <c r="BG67" s="191">
        <v>159950</v>
      </c>
      <c r="BH67" s="191">
        <v>161800</v>
      </c>
      <c r="BI67" s="199">
        <v>158700</v>
      </c>
      <c r="BJ67" s="211">
        <v>158700</v>
      </c>
      <c r="BK67" s="211">
        <v>158700</v>
      </c>
      <c r="BL67" s="211">
        <v>158700</v>
      </c>
      <c r="BM67" s="211">
        <v>158700</v>
      </c>
      <c r="BN67" s="211">
        <v>158700</v>
      </c>
      <c r="BO67" s="211">
        <v>158700</v>
      </c>
      <c r="BP67" s="211">
        <v>158700</v>
      </c>
      <c r="BQ67" s="6"/>
      <c r="BR67" s="191">
        <v>59273</v>
      </c>
      <c r="BS67" s="191">
        <v>38450</v>
      </c>
    </row>
    <row r="68" spans="1:71" ht="16.5">
      <c r="A68" s="151">
        <v>211130</v>
      </c>
      <c r="B68" s="18">
        <v>1</v>
      </c>
      <c r="C68" s="137">
        <v>1</v>
      </c>
      <c r="D68" s="18">
        <v>1</v>
      </c>
      <c r="E68" s="18">
        <v>1</v>
      </c>
      <c r="F68" s="18">
        <v>1</v>
      </c>
      <c r="G68" s="18">
        <v>1.1000000000000001</v>
      </c>
      <c r="H68" s="18">
        <v>1</v>
      </c>
      <c r="I68" s="137">
        <v>1</v>
      </c>
      <c r="J68" s="18">
        <v>1.1499999999999999</v>
      </c>
      <c r="L68" s="207">
        <v>12000</v>
      </c>
      <c r="M68" s="107">
        <v>0.45</v>
      </c>
      <c r="N68" s="110">
        <v>0.45</v>
      </c>
      <c r="O68" s="107">
        <v>0.56000000000000005</v>
      </c>
      <c r="P68" s="109">
        <v>0.67</v>
      </c>
      <c r="Q68" s="109">
        <v>0.31</v>
      </c>
      <c r="R68" s="109">
        <v>0.78</v>
      </c>
      <c r="T68" s="207">
        <v>14000</v>
      </c>
      <c r="U68" s="107">
        <v>0.93</v>
      </c>
      <c r="V68" s="107">
        <v>0.9</v>
      </c>
      <c r="W68" s="107">
        <v>0.85</v>
      </c>
      <c r="X68" s="107">
        <v>0.92</v>
      </c>
      <c r="Y68" s="107">
        <v>0.83</v>
      </c>
      <c r="Z68" s="107">
        <v>0.93</v>
      </c>
      <c r="AA68" s="107">
        <v>0.92</v>
      </c>
      <c r="AB68" s="107">
        <v>1.23</v>
      </c>
      <c r="AC68" s="107">
        <v>1.56</v>
      </c>
      <c r="AD68" s="107">
        <v>1.04</v>
      </c>
      <c r="AH68" s="191">
        <v>628074</v>
      </c>
      <c r="AI68" s="126">
        <v>0.65</v>
      </c>
      <c r="AJ68" s="107">
        <v>0.997</v>
      </c>
      <c r="AK68" s="107">
        <v>0.999</v>
      </c>
      <c r="AL68" s="107">
        <v>0.999</v>
      </c>
      <c r="AM68" s="107">
        <v>0.998</v>
      </c>
      <c r="AN68" s="107">
        <v>0.999</v>
      </c>
      <c r="AO68" s="107">
        <v>0.998</v>
      </c>
      <c r="AP68" s="107">
        <v>0.999</v>
      </c>
      <c r="AQ68" s="107">
        <v>0.996</v>
      </c>
      <c r="AR68" s="107">
        <v>1</v>
      </c>
      <c r="AT68" s="191">
        <v>187358</v>
      </c>
      <c r="AU68" s="126">
        <v>0.65</v>
      </c>
      <c r="AV68" s="7"/>
      <c r="AW68" s="191">
        <v>187358</v>
      </c>
      <c r="AX68" s="107">
        <v>0.92200000000000004</v>
      </c>
      <c r="AZ68" s="207">
        <v>207410</v>
      </c>
      <c r="BA68" s="191">
        <v>159450</v>
      </c>
      <c r="BB68" s="191">
        <v>159350</v>
      </c>
      <c r="BC68" s="191">
        <v>158200</v>
      </c>
      <c r="BD68" s="191">
        <v>158250</v>
      </c>
      <c r="BE68" s="191">
        <v>156800</v>
      </c>
      <c r="BF68" s="191">
        <v>158650</v>
      </c>
      <c r="BG68" s="191">
        <v>157200</v>
      </c>
      <c r="BH68" s="191">
        <v>159000</v>
      </c>
      <c r="BI68" s="199">
        <v>155800</v>
      </c>
      <c r="BJ68" s="211">
        <v>155800</v>
      </c>
      <c r="BK68" s="211">
        <v>155800</v>
      </c>
      <c r="BL68" s="211">
        <v>155800</v>
      </c>
      <c r="BM68" s="211">
        <v>155800</v>
      </c>
      <c r="BN68" s="211">
        <v>155800</v>
      </c>
      <c r="BO68" s="211">
        <v>155800</v>
      </c>
      <c r="BP68" s="211">
        <v>155800</v>
      </c>
      <c r="BQ68" s="6"/>
      <c r="BR68" s="191">
        <v>56755</v>
      </c>
      <c r="BS68" s="191">
        <v>37650</v>
      </c>
    </row>
    <row r="69" spans="1:71" ht="16.5">
      <c r="A69" s="151">
        <v>212111</v>
      </c>
      <c r="B69" s="18">
        <v>1</v>
      </c>
      <c r="C69" s="137">
        <v>1</v>
      </c>
      <c r="D69" s="18">
        <v>1</v>
      </c>
      <c r="E69" s="18">
        <v>1</v>
      </c>
      <c r="F69" s="18">
        <v>1</v>
      </c>
      <c r="G69" s="18">
        <v>1.1000000000000001</v>
      </c>
      <c r="H69" s="18">
        <v>1</v>
      </c>
      <c r="I69" s="137">
        <v>1</v>
      </c>
      <c r="J69" s="18">
        <v>1.1499999999999999</v>
      </c>
      <c r="L69" s="207">
        <v>14000</v>
      </c>
      <c r="M69" s="107">
        <v>0.49</v>
      </c>
      <c r="N69" s="110">
        <v>0.49</v>
      </c>
      <c r="O69" s="107">
        <v>0.59</v>
      </c>
      <c r="P69" s="109">
        <v>0.65</v>
      </c>
      <c r="Q69" s="109">
        <v>0.37</v>
      </c>
      <c r="R69" s="109">
        <v>0.78</v>
      </c>
      <c r="T69" s="207">
        <v>16000</v>
      </c>
      <c r="U69" s="107">
        <v>0.94</v>
      </c>
      <c r="V69" s="107">
        <v>0.91</v>
      </c>
      <c r="W69" s="107">
        <v>0.87</v>
      </c>
      <c r="X69" s="107">
        <v>0.93</v>
      </c>
      <c r="Y69" s="107">
        <v>0.85</v>
      </c>
      <c r="Z69" s="107">
        <v>0.93</v>
      </c>
      <c r="AA69" s="107">
        <v>0.96</v>
      </c>
      <c r="AB69" s="107">
        <v>1.28</v>
      </c>
      <c r="AC69" s="107">
        <v>1.62</v>
      </c>
      <c r="AD69" s="107">
        <v>1.03</v>
      </c>
      <c r="AH69" s="191">
        <v>656299</v>
      </c>
      <c r="AI69" s="126">
        <v>0.66</v>
      </c>
      <c r="AJ69" s="107">
        <v>0.997</v>
      </c>
      <c r="AK69" s="107">
        <v>0.999</v>
      </c>
      <c r="AL69" s="107">
        <v>0.999</v>
      </c>
      <c r="AM69" s="107">
        <v>0.998</v>
      </c>
      <c r="AN69" s="107">
        <v>0.999</v>
      </c>
      <c r="AO69" s="107">
        <v>0.998</v>
      </c>
      <c r="AP69" s="107">
        <v>0.999</v>
      </c>
      <c r="AQ69" s="107">
        <v>0.997</v>
      </c>
      <c r="AR69" s="107">
        <v>1</v>
      </c>
      <c r="AT69" s="191">
        <v>195777</v>
      </c>
      <c r="AU69" s="126">
        <v>0.66</v>
      </c>
      <c r="AV69" s="7"/>
      <c r="AW69" s="191">
        <v>195777</v>
      </c>
      <c r="AX69" s="107">
        <v>0.92500000000000004</v>
      </c>
      <c r="AZ69" s="207">
        <v>198700</v>
      </c>
      <c r="BA69" s="191">
        <v>156850</v>
      </c>
      <c r="BB69" s="191">
        <v>156700</v>
      </c>
      <c r="BC69" s="191">
        <v>155500</v>
      </c>
      <c r="BD69" s="191">
        <v>155550</v>
      </c>
      <c r="BE69" s="191">
        <v>154000</v>
      </c>
      <c r="BF69" s="191">
        <v>156000</v>
      </c>
      <c r="BG69" s="191">
        <v>154500</v>
      </c>
      <c r="BH69" s="191">
        <v>156250</v>
      </c>
      <c r="BI69" s="199">
        <v>153000</v>
      </c>
      <c r="BJ69" s="211">
        <v>153000</v>
      </c>
      <c r="BK69" s="211">
        <v>153000</v>
      </c>
      <c r="BL69" s="211">
        <v>153000</v>
      </c>
      <c r="BM69" s="211">
        <v>153000</v>
      </c>
      <c r="BN69" s="211">
        <v>153000</v>
      </c>
      <c r="BO69" s="211">
        <v>153000</v>
      </c>
      <c r="BP69" s="211">
        <v>153000</v>
      </c>
      <c r="BQ69" s="6"/>
      <c r="BR69" s="191">
        <v>54314</v>
      </c>
      <c r="BS69" s="191">
        <v>36900</v>
      </c>
    </row>
    <row r="70" spans="1:71" ht="16.5">
      <c r="A70" s="151">
        <v>212112</v>
      </c>
      <c r="B70" s="18">
        <v>1</v>
      </c>
      <c r="C70" s="137">
        <v>1</v>
      </c>
      <c r="D70" s="18">
        <v>1</v>
      </c>
      <c r="E70" s="18">
        <v>1</v>
      </c>
      <c r="F70" s="18">
        <v>1</v>
      </c>
      <c r="G70" s="18">
        <v>1.1000000000000001</v>
      </c>
      <c r="H70" s="18">
        <v>1</v>
      </c>
      <c r="I70" s="137">
        <v>1</v>
      </c>
      <c r="J70" s="18">
        <v>1.1499999999999999</v>
      </c>
      <c r="L70" s="207">
        <v>16000</v>
      </c>
      <c r="M70" s="107">
        <v>0.53</v>
      </c>
      <c r="N70" s="110">
        <v>0.53</v>
      </c>
      <c r="O70" s="107">
        <v>0.61</v>
      </c>
      <c r="P70" s="109">
        <v>0.64</v>
      </c>
      <c r="Q70" s="109">
        <v>0.42</v>
      </c>
      <c r="R70" s="109">
        <v>0.77</v>
      </c>
      <c r="T70" s="207">
        <v>18000</v>
      </c>
      <c r="U70" s="107">
        <v>0.96</v>
      </c>
      <c r="V70" s="107">
        <v>0.93</v>
      </c>
      <c r="W70" s="107">
        <v>0.88</v>
      </c>
      <c r="X70" s="107">
        <v>0.93</v>
      </c>
      <c r="Y70" s="107">
        <v>0.86</v>
      </c>
      <c r="Z70" s="107">
        <v>0.94</v>
      </c>
      <c r="AA70" s="107">
        <v>1</v>
      </c>
      <c r="AB70" s="107">
        <v>1.33</v>
      </c>
      <c r="AC70" s="107">
        <v>1.68</v>
      </c>
      <c r="AD70" s="107">
        <v>1.03</v>
      </c>
      <c r="AH70" s="191">
        <v>686209</v>
      </c>
      <c r="AI70" s="126">
        <v>0.67</v>
      </c>
      <c r="AJ70" s="107">
        <v>0.997</v>
      </c>
      <c r="AK70" s="107">
        <v>0.999</v>
      </c>
      <c r="AL70" s="107">
        <v>0.999</v>
      </c>
      <c r="AM70" s="107">
        <v>0.999</v>
      </c>
      <c r="AN70" s="107">
        <v>0.999</v>
      </c>
      <c r="AO70" s="107">
        <v>0.999</v>
      </c>
      <c r="AP70" s="107">
        <v>0.999</v>
      </c>
      <c r="AQ70" s="107">
        <v>0.997</v>
      </c>
      <c r="AR70" s="107">
        <v>1</v>
      </c>
      <c r="AT70" s="191">
        <v>204699</v>
      </c>
      <c r="AU70" s="126">
        <v>0.67</v>
      </c>
      <c r="AV70" s="7"/>
      <c r="AW70" s="191">
        <v>204699</v>
      </c>
      <c r="AX70" s="107">
        <v>0.92900000000000005</v>
      </c>
      <c r="AZ70" s="207">
        <v>190260</v>
      </c>
      <c r="BA70" s="191">
        <v>154300</v>
      </c>
      <c r="BB70" s="191">
        <v>154100</v>
      </c>
      <c r="BC70" s="191">
        <v>152900</v>
      </c>
      <c r="BD70" s="191">
        <v>152900</v>
      </c>
      <c r="BE70" s="191">
        <v>151250</v>
      </c>
      <c r="BF70" s="191">
        <v>153400</v>
      </c>
      <c r="BG70" s="191">
        <v>151900</v>
      </c>
      <c r="BH70" s="191">
        <v>153600</v>
      </c>
      <c r="BI70" s="199">
        <v>150300</v>
      </c>
      <c r="BJ70" s="211">
        <v>150300</v>
      </c>
      <c r="BK70" s="211">
        <v>150300</v>
      </c>
      <c r="BL70" s="211">
        <v>150300</v>
      </c>
      <c r="BM70" s="211">
        <v>150300</v>
      </c>
      <c r="BN70" s="211">
        <v>150300</v>
      </c>
      <c r="BO70" s="211">
        <v>150300</v>
      </c>
      <c r="BP70" s="211">
        <v>150300</v>
      </c>
      <c r="BQ70" s="6"/>
      <c r="BR70" s="191">
        <v>51947</v>
      </c>
      <c r="BS70" s="191">
        <v>36100</v>
      </c>
    </row>
    <row r="71" spans="1:71" ht="16.5">
      <c r="A71" s="151">
        <v>212113</v>
      </c>
      <c r="B71" s="18">
        <v>1</v>
      </c>
      <c r="C71" s="137">
        <v>1</v>
      </c>
      <c r="D71" s="18">
        <v>1</v>
      </c>
      <c r="E71" s="18">
        <v>1</v>
      </c>
      <c r="F71" s="18">
        <v>1</v>
      </c>
      <c r="G71" s="18">
        <v>1.1000000000000001</v>
      </c>
      <c r="H71" s="18">
        <v>1</v>
      </c>
      <c r="I71" s="137">
        <v>1</v>
      </c>
      <c r="J71" s="18">
        <v>1.1499999999999999</v>
      </c>
      <c r="L71" s="207">
        <v>18000</v>
      </c>
      <c r="M71" s="107">
        <v>0.56000000000000005</v>
      </c>
      <c r="N71" s="110">
        <v>0.56000000000000005</v>
      </c>
      <c r="O71" s="107">
        <v>0.63</v>
      </c>
      <c r="P71" s="109">
        <v>0.63</v>
      </c>
      <c r="Q71" s="109">
        <v>0.48</v>
      </c>
      <c r="R71" s="109">
        <v>0.75</v>
      </c>
      <c r="T71" s="207">
        <v>20000</v>
      </c>
      <c r="U71" s="107">
        <v>0.98</v>
      </c>
      <c r="V71" s="107">
        <v>0.95</v>
      </c>
      <c r="W71" s="107">
        <v>0.9</v>
      </c>
      <c r="X71" s="107">
        <v>0.94</v>
      </c>
      <c r="Y71" s="107">
        <v>0.88</v>
      </c>
      <c r="Z71" s="107">
        <v>0.95</v>
      </c>
      <c r="AA71" s="107">
        <v>1.05</v>
      </c>
      <c r="AB71" s="107">
        <v>1.4</v>
      </c>
      <c r="AC71" s="107">
        <v>1.77</v>
      </c>
      <c r="AD71" s="107">
        <v>1.02</v>
      </c>
      <c r="AH71" s="191">
        <v>717960</v>
      </c>
      <c r="AI71" s="126">
        <v>0.68</v>
      </c>
      <c r="AJ71" s="107">
        <v>0.998</v>
      </c>
      <c r="AK71" s="107">
        <v>0.999</v>
      </c>
      <c r="AL71" s="107">
        <v>0.999</v>
      </c>
      <c r="AM71" s="107">
        <v>0.999</v>
      </c>
      <c r="AN71" s="107">
        <v>0.999</v>
      </c>
      <c r="AO71" s="107">
        <v>0.999</v>
      </c>
      <c r="AP71" s="107">
        <v>0.999</v>
      </c>
      <c r="AQ71" s="107">
        <v>0.997</v>
      </c>
      <c r="AR71" s="107">
        <v>1</v>
      </c>
      <c r="AT71" s="191">
        <v>214171</v>
      </c>
      <c r="AU71" s="126">
        <v>0.68</v>
      </c>
      <c r="AV71" s="7"/>
      <c r="AW71" s="191">
        <v>214171</v>
      </c>
      <c r="AX71" s="107">
        <v>0.93200000000000005</v>
      </c>
      <c r="AZ71" s="207">
        <v>182077</v>
      </c>
      <c r="BA71" s="191">
        <v>151800</v>
      </c>
      <c r="BB71" s="191">
        <v>151600</v>
      </c>
      <c r="BC71" s="191">
        <v>150350</v>
      </c>
      <c r="BD71" s="191">
        <v>150300</v>
      </c>
      <c r="BE71" s="191">
        <v>148600</v>
      </c>
      <c r="BF71" s="191">
        <v>150850</v>
      </c>
      <c r="BG71" s="191">
        <v>149350</v>
      </c>
      <c r="BH71" s="191">
        <v>151000</v>
      </c>
      <c r="BI71" s="199">
        <v>147650</v>
      </c>
      <c r="BJ71" s="211">
        <v>147650</v>
      </c>
      <c r="BK71" s="211">
        <v>147650</v>
      </c>
      <c r="BL71" s="211">
        <v>147650</v>
      </c>
      <c r="BM71" s="211">
        <v>147650</v>
      </c>
      <c r="BN71" s="211">
        <v>147650</v>
      </c>
      <c r="BO71" s="211">
        <v>147650</v>
      </c>
      <c r="BP71" s="211">
        <v>147650</v>
      </c>
      <c r="BQ71" s="6"/>
      <c r="BR71" s="191">
        <v>49649</v>
      </c>
      <c r="BS71" s="191">
        <v>35400</v>
      </c>
    </row>
    <row r="72" spans="1:71" ht="16.5">
      <c r="A72" s="151">
        <v>212210</v>
      </c>
      <c r="B72" s="18">
        <v>1</v>
      </c>
      <c r="C72" s="137">
        <v>1</v>
      </c>
      <c r="D72" s="18">
        <v>1</v>
      </c>
      <c r="E72" s="18">
        <v>1</v>
      </c>
      <c r="F72" s="18">
        <v>1</v>
      </c>
      <c r="G72" s="18">
        <v>1.1000000000000001</v>
      </c>
      <c r="H72" s="18">
        <v>1</v>
      </c>
      <c r="I72" s="137">
        <v>1</v>
      </c>
      <c r="J72" s="18">
        <v>1.1499999999999999</v>
      </c>
      <c r="L72" s="207">
        <v>20000</v>
      </c>
      <c r="M72" s="107">
        <v>0.62</v>
      </c>
      <c r="N72" s="110">
        <v>0.62</v>
      </c>
      <c r="O72" s="107">
        <v>0.66</v>
      </c>
      <c r="P72" s="109">
        <v>0.63</v>
      </c>
      <c r="Q72" s="109">
        <v>0.56000000000000005</v>
      </c>
      <c r="R72" s="109">
        <v>0.71</v>
      </c>
      <c r="T72" s="207">
        <v>25000</v>
      </c>
      <c r="U72" s="107">
        <v>1.01</v>
      </c>
      <c r="V72" s="107">
        <v>0.98</v>
      </c>
      <c r="W72" s="107">
        <v>0.93</v>
      </c>
      <c r="X72" s="107">
        <v>0.95</v>
      </c>
      <c r="Y72" s="107">
        <v>0.91</v>
      </c>
      <c r="Z72" s="107">
        <v>0.96</v>
      </c>
      <c r="AA72" s="107">
        <v>1.1200000000000001</v>
      </c>
      <c r="AB72" s="107">
        <v>1.49</v>
      </c>
      <c r="AC72" s="107">
        <v>1.89</v>
      </c>
      <c r="AD72" s="107">
        <v>1.01</v>
      </c>
      <c r="AH72" s="191">
        <v>751726</v>
      </c>
      <c r="AI72" s="126">
        <v>0.69</v>
      </c>
      <c r="AJ72" s="107">
        <v>0.998</v>
      </c>
      <c r="AK72" s="107">
        <v>0.999</v>
      </c>
      <c r="AL72" s="107">
        <v>0.999</v>
      </c>
      <c r="AM72" s="107">
        <v>0.999</v>
      </c>
      <c r="AN72" s="107">
        <v>0.999</v>
      </c>
      <c r="AO72" s="107">
        <v>0.999</v>
      </c>
      <c r="AP72" s="107">
        <v>0.999</v>
      </c>
      <c r="AQ72" s="107">
        <v>0.997</v>
      </c>
      <c r="AR72" s="107">
        <v>1</v>
      </c>
      <c r="AT72" s="191">
        <v>224243</v>
      </c>
      <c r="AU72" s="126">
        <v>0.69</v>
      </c>
      <c r="AV72" s="7"/>
      <c r="AW72" s="191">
        <v>224243</v>
      </c>
      <c r="AX72" s="107">
        <v>0.93500000000000005</v>
      </c>
      <c r="AZ72" s="207">
        <v>174141</v>
      </c>
      <c r="BA72" s="191">
        <v>149400</v>
      </c>
      <c r="BB72" s="191">
        <v>149200</v>
      </c>
      <c r="BC72" s="191">
        <v>147850</v>
      </c>
      <c r="BD72" s="191">
        <v>147800</v>
      </c>
      <c r="BE72" s="191">
        <v>145950</v>
      </c>
      <c r="BF72" s="191">
        <v>148350</v>
      </c>
      <c r="BG72" s="191">
        <v>146850</v>
      </c>
      <c r="BH72" s="191">
        <v>148450</v>
      </c>
      <c r="BI72" s="199">
        <v>145050</v>
      </c>
      <c r="BJ72" s="211">
        <v>145050</v>
      </c>
      <c r="BK72" s="211">
        <v>145050</v>
      </c>
      <c r="BL72" s="211">
        <v>145050</v>
      </c>
      <c r="BM72" s="211">
        <v>145050</v>
      </c>
      <c r="BN72" s="211">
        <v>145050</v>
      </c>
      <c r="BO72" s="211">
        <v>145050</v>
      </c>
      <c r="BP72" s="211">
        <v>145050</v>
      </c>
      <c r="BQ72" s="6"/>
      <c r="BR72" s="191">
        <v>47419</v>
      </c>
      <c r="BS72" s="191">
        <v>34650</v>
      </c>
    </row>
    <row r="73" spans="1:71" ht="16.5">
      <c r="A73" s="151">
        <v>212221</v>
      </c>
      <c r="B73" s="18">
        <v>1</v>
      </c>
      <c r="C73" s="137">
        <v>1</v>
      </c>
      <c r="D73" s="18">
        <v>1</v>
      </c>
      <c r="E73" s="18">
        <v>1</v>
      </c>
      <c r="F73" s="18">
        <v>1</v>
      </c>
      <c r="G73" s="18">
        <v>1.1000000000000001</v>
      </c>
      <c r="H73" s="18">
        <v>1</v>
      </c>
      <c r="I73" s="137">
        <v>1</v>
      </c>
      <c r="J73" s="18">
        <v>1.1499999999999999</v>
      </c>
      <c r="L73" s="207">
        <v>25000</v>
      </c>
      <c r="M73" s="107">
        <v>0.7</v>
      </c>
      <c r="N73" s="110">
        <v>0.7</v>
      </c>
      <c r="O73" s="107">
        <v>0.7</v>
      </c>
      <c r="P73" s="109">
        <v>0.7</v>
      </c>
      <c r="Q73" s="109">
        <v>0.7</v>
      </c>
      <c r="R73" s="109">
        <v>0.7</v>
      </c>
      <c r="T73" s="207">
        <v>30000</v>
      </c>
      <c r="U73" s="107">
        <v>1.04</v>
      </c>
      <c r="V73" s="107">
        <v>1</v>
      </c>
      <c r="W73" s="107">
        <v>0.95</v>
      </c>
      <c r="X73" s="107">
        <v>0.96</v>
      </c>
      <c r="Y73" s="107">
        <v>0.93</v>
      </c>
      <c r="Z73" s="107">
        <v>0.96</v>
      </c>
      <c r="AA73" s="107">
        <v>1.18</v>
      </c>
      <c r="AB73" s="107">
        <v>1.57</v>
      </c>
      <c r="AC73" s="107">
        <v>1.99</v>
      </c>
      <c r="AD73" s="107">
        <v>1</v>
      </c>
      <c r="AH73" s="191">
        <v>787707</v>
      </c>
      <c r="AI73" s="126">
        <v>0.7</v>
      </c>
      <c r="AJ73" s="107">
        <v>0.998</v>
      </c>
      <c r="AK73" s="107">
        <v>0.999</v>
      </c>
      <c r="AL73" s="107">
        <v>0.999</v>
      </c>
      <c r="AM73" s="107">
        <v>0.999</v>
      </c>
      <c r="AN73" s="107">
        <v>0.999</v>
      </c>
      <c r="AO73" s="107">
        <v>0.999</v>
      </c>
      <c r="AP73" s="107">
        <v>0.999</v>
      </c>
      <c r="AQ73" s="107">
        <v>0.998</v>
      </c>
      <c r="AR73" s="107">
        <v>1</v>
      </c>
      <c r="AT73" s="191">
        <v>234977</v>
      </c>
      <c r="AU73" s="126">
        <v>0.7</v>
      </c>
      <c r="AV73" s="7"/>
      <c r="AW73" s="191">
        <v>234977</v>
      </c>
      <c r="AX73" s="107">
        <v>0.93799999999999994</v>
      </c>
      <c r="AZ73" s="207">
        <v>166440</v>
      </c>
      <c r="BA73" s="191">
        <v>147050</v>
      </c>
      <c r="BB73" s="191">
        <v>146800</v>
      </c>
      <c r="BC73" s="191">
        <v>145400</v>
      </c>
      <c r="BD73" s="191">
        <v>145350</v>
      </c>
      <c r="BE73" s="191">
        <v>143400</v>
      </c>
      <c r="BF73" s="191">
        <v>145950</v>
      </c>
      <c r="BG73" s="191">
        <v>144450</v>
      </c>
      <c r="BH73" s="191">
        <v>146000</v>
      </c>
      <c r="BI73" s="199">
        <v>142500</v>
      </c>
      <c r="BJ73" s="211">
        <v>142500</v>
      </c>
      <c r="BK73" s="211">
        <v>142500</v>
      </c>
      <c r="BL73" s="211">
        <v>142500</v>
      </c>
      <c r="BM73" s="211">
        <v>142500</v>
      </c>
      <c r="BN73" s="211">
        <v>142500</v>
      </c>
      <c r="BO73" s="211">
        <v>142500</v>
      </c>
      <c r="BP73" s="211">
        <v>142500</v>
      </c>
      <c r="BQ73" s="6"/>
      <c r="BR73" s="191">
        <v>45253</v>
      </c>
      <c r="BS73" s="191">
        <v>33950</v>
      </c>
    </row>
    <row r="74" spans="1:71" ht="16.5">
      <c r="A74" s="151">
        <v>212222</v>
      </c>
      <c r="B74" s="18">
        <v>1</v>
      </c>
      <c r="C74" s="137">
        <v>1</v>
      </c>
      <c r="D74" s="18">
        <v>1</v>
      </c>
      <c r="E74" s="18">
        <v>1</v>
      </c>
      <c r="F74" s="18">
        <v>1</v>
      </c>
      <c r="G74" s="18">
        <v>1.1000000000000001</v>
      </c>
      <c r="H74" s="18">
        <v>1</v>
      </c>
      <c r="I74" s="137">
        <v>1</v>
      </c>
      <c r="J74" s="18">
        <v>1.1499999999999999</v>
      </c>
      <c r="L74" s="207">
        <v>30000</v>
      </c>
      <c r="M74" s="107">
        <v>0.77</v>
      </c>
      <c r="N74" s="110">
        <v>0.77</v>
      </c>
      <c r="O74" s="107">
        <v>0.76</v>
      </c>
      <c r="P74" s="109">
        <v>0.77</v>
      </c>
      <c r="Q74" s="109">
        <v>0.84</v>
      </c>
      <c r="R74" s="109">
        <v>0.75</v>
      </c>
      <c r="T74" s="207">
        <v>35000</v>
      </c>
      <c r="U74" s="107">
        <v>1.06</v>
      </c>
      <c r="V74" s="107">
        <v>1.02</v>
      </c>
      <c r="W74" s="107">
        <v>0.97</v>
      </c>
      <c r="X74" s="107">
        <v>0.97</v>
      </c>
      <c r="Y74" s="107">
        <v>0.95</v>
      </c>
      <c r="Z74" s="107">
        <v>0.97</v>
      </c>
      <c r="AA74" s="107">
        <v>1.24</v>
      </c>
      <c r="AB74" s="107">
        <v>1.64</v>
      </c>
      <c r="AC74" s="107">
        <v>2.09</v>
      </c>
      <c r="AD74" s="107">
        <v>0.99</v>
      </c>
      <c r="AH74" s="191">
        <v>826127</v>
      </c>
      <c r="AI74" s="126">
        <v>0.71</v>
      </c>
      <c r="AJ74" s="107">
        <v>0.998</v>
      </c>
      <c r="AK74" s="107">
        <v>0.999</v>
      </c>
      <c r="AL74" s="107">
        <v>0.999</v>
      </c>
      <c r="AM74" s="107">
        <v>0.999</v>
      </c>
      <c r="AN74" s="107">
        <v>0.999</v>
      </c>
      <c r="AO74" s="107">
        <v>0.999</v>
      </c>
      <c r="AP74" s="107">
        <v>0.999</v>
      </c>
      <c r="AQ74" s="107">
        <v>0.998</v>
      </c>
      <c r="AR74" s="107">
        <v>1</v>
      </c>
      <c r="AT74" s="191">
        <v>246437</v>
      </c>
      <c r="AU74" s="126">
        <v>0.71</v>
      </c>
      <c r="AV74" s="7"/>
      <c r="AW74" s="191">
        <v>246437</v>
      </c>
      <c r="AX74" s="107">
        <v>0.94099999999999995</v>
      </c>
      <c r="AZ74" s="207">
        <v>158964</v>
      </c>
      <c r="BA74" s="191">
        <v>144750</v>
      </c>
      <c r="BB74" s="191">
        <v>144500</v>
      </c>
      <c r="BC74" s="191">
        <v>143050</v>
      </c>
      <c r="BD74" s="191">
        <v>142900</v>
      </c>
      <c r="BE74" s="191">
        <v>140900</v>
      </c>
      <c r="BF74" s="191">
        <v>143600</v>
      </c>
      <c r="BG74" s="191">
        <v>142100</v>
      </c>
      <c r="BH74" s="191">
        <v>143550</v>
      </c>
      <c r="BI74" s="199">
        <v>140000</v>
      </c>
      <c r="BJ74" s="211">
        <v>140000</v>
      </c>
      <c r="BK74" s="211">
        <v>140000</v>
      </c>
      <c r="BL74" s="211">
        <v>140000</v>
      </c>
      <c r="BM74" s="211">
        <v>140000</v>
      </c>
      <c r="BN74" s="211">
        <v>140000</v>
      </c>
      <c r="BO74" s="211">
        <v>140000</v>
      </c>
      <c r="BP74" s="211">
        <v>140000</v>
      </c>
      <c r="BQ74" s="6"/>
      <c r="BR74" s="191">
        <v>43149</v>
      </c>
      <c r="BS74" s="191">
        <v>33250</v>
      </c>
    </row>
    <row r="75" spans="1:71" ht="16.5">
      <c r="A75" s="151">
        <v>212230</v>
      </c>
      <c r="B75" s="18">
        <v>1</v>
      </c>
      <c r="C75" s="137">
        <v>1</v>
      </c>
      <c r="D75" s="18">
        <v>1</v>
      </c>
      <c r="E75" s="18">
        <v>1</v>
      </c>
      <c r="F75" s="18">
        <v>1</v>
      </c>
      <c r="G75" s="18">
        <v>1.1000000000000001</v>
      </c>
      <c r="H75" s="18">
        <v>1</v>
      </c>
      <c r="I75" s="137">
        <v>1</v>
      </c>
      <c r="J75" s="18">
        <v>1.1499999999999999</v>
      </c>
      <c r="L75" s="207">
        <v>35000</v>
      </c>
      <c r="M75" s="107">
        <v>0.84</v>
      </c>
      <c r="N75" s="110">
        <v>0.84</v>
      </c>
      <c r="O75" s="107">
        <v>0.85</v>
      </c>
      <c r="P75" s="109">
        <v>0.81</v>
      </c>
      <c r="Q75" s="109">
        <v>0.98</v>
      </c>
      <c r="R75" s="109">
        <v>0.8</v>
      </c>
      <c r="T75" s="207">
        <v>40000</v>
      </c>
      <c r="U75" s="107">
        <v>1.08</v>
      </c>
      <c r="V75" s="107">
        <v>1.04</v>
      </c>
      <c r="W75" s="107">
        <v>0.99</v>
      </c>
      <c r="X75" s="107">
        <v>0.97</v>
      </c>
      <c r="Y75" s="107">
        <v>0.97</v>
      </c>
      <c r="Z75" s="107">
        <v>0.98</v>
      </c>
      <c r="AA75" s="107">
        <v>1.29</v>
      </c>
      <c r="AB75" s="107">
        <v>1.71</v>
      </c>
      <c r="AC75" s="107">
        <v>2.17</v>
      </c>
      <c r="AD75" s="107">
        <v>0.98</v>
      </c>
      <c r="AH75" s="191">
        <v>867243</v>
      </c>
      <c r="AI75" s="126">
        <v>0.72</v>
      </c>
      <c r="AJ75" s="107">
        <v>0.999</v>
      </c>
      <c r="AK75" s="107">
        <v>0.999</v>
      </c>
      <c r="AL75" s="107">
        <v>1</v>
      </c>
      <c r="AM75" s="107">
        <v>0.999</v>
      </c>
      <c r="AN75" s="107">
        <v>1</v>
      </c>
      <c r="AO75" s="107">
        <v>0.999</v>
      </c>
      <c r="AP75" s="107">
        <v>0.999</v>
      </c>
      <c r="AQ75" s="107">
        <v>0.998</v>
      </c>
      <c r="AR75" s="107">
        <v>1</v>
      </c>
      <c r="AT75" s="191">
        <v>258703</v>
      </c>
      <c r="AU75" s="126">
        <v>0.72</v>
      </c>
      <c r="AV75" s="7"/>
      <c r="AW75" s="191">
        <v>258703</v>
      </c>
      <c r="AX75" s="107">
        <v>0.94399999999999995</v>
      </c>
      <c r="AZ75" s="207">
        <v>151703</v>
      </c>
      <c r="BA75" s="191">
        <v>142500</v>
      </c>
      <c r="BB75" s="191">
        <v>142250</v>
      </c>
      <c r="BC75" s="191">
        <v>140700</v>
      </c>
      <c r="BD75" s="191">
        <v>140550</v>
      </c>
      <c r="BE75" s="191">
        <v>138400</v>
      </c>
      <c r="BF75" s="191">
        <v>141300</v>
      </c>
      <c r="BG75" s="191">
        <v>139800</v>
      </c>
      <c r="BH75" s="191">
        <v>141150</v>
      </c>
      <c r="BI75" s="199">
        <v>137550</v>
      </c>
      <c r="BJ75" s="211">
        <v>137550</v>
      </c>
      <c r="BK75" s="211">
        <v>137550</v>
      </c>
      <c r="BL75" s="211">
        <v>137550</v>
      </c>
      <c r="BM75" s="211">
        <v>137550</v>
      </c>
      <c r="BN75" s="211">
        <v>137550</v>
      </c>
      <c r="BO75" s="211">
        <v>137550</v>
      </c>
      <c r="BP75" s="211">
        <v>137550</v>
      </c>
      <c r="BQ75" s="6"/>
      <c r="BR75" s="191">
        <v>41103</v>
      </c>
      <c r="BS75" s="191">
        <v>32600</v>
      </c>
    </row>
    <row r="76" spans="1:71" ht="16.5">
      <c r="A76" s="151">
        <v>212291</v>
      </c>
      <c r="B76" s="18">
        <v>1</v>
      </c>
      <c r="C76" s="137">
        <v>1</v>
      </c>
      <c r="D76" s="18">
        <v>1</v>
      </c>
      <c r="E76" s="18">
        <v>1</v>
      </c>
      <c r="F76" s="18">
        <v>1</v>
      </c>
      <c r="G76" s="18">
        <v>1.1000000000000001</v>
      </c>
      <c r="H76" s="18">
        <v>1</v>
      </c>
      <c r="I76" s="137">
        <v>1</v>
      </c>
      <c r="J76" s="18">
        <v>1.1499999999999999</v>
      </c>
      <c r="L76" s="207">
        <v>40000</v>
      </c>
      <c r="M76" s="107">
        <v>0.89</v>
      </c>
      <c r="N76" s="110">
        <v>0.89</v>
      </c>
      <c r="O76" s="107">
        <v>0.94</v>
      </c>
      <c r="P76" s="109">
        <v>0.83</v>
      </c>
      <c r="Q76" s="109">
        <v>1.0900000000000001</v>
      </c>
      <c r="R76" s="109">
        <v>0.85</v>
      </c>
      <c r="T76" s="207">
        <v>45000</v>
      </c>
      <c r="U76" s="107">
        <v>1.1000000000000001</v>
      </c>
      <c r="V76" s="107">
        <v>1.06</v>
      </c>
      <c r="W76" s="107">
        <v>1.01</v>
      </c>
      <c r="X76" s="107">
        <v>0.98</v>
      </c>
      <c r="Y76" s="107">
        <v>0.98</v>
      </c>
      <c r="Z76" s="107">
        <v>0.98</v>
      </c>
      <c r="AA76" s="107">
        <v>1.34</v>
      </c>
      <c r="AB76" s="107">
        <v>1.77</v>
      </c>
      <c r="AC76" s="107">
        <v>2.25</v>
      </c>
      <c r="AD76" s="107">
        <v>0.97</v>
      </c>
      <c r="AH76" s="191">
        <v>911349</v>
      </c>
      <c r="AI76" s="126">
        <v>0.73</v>
      </c>
      <c r="AJ76" s="107">
        <v>0.999</v>
      </c>
      <c r="AK76" s="107">
        <v>1</v>
      </c>
      <c r="AL76" s="107">
        <v>1</v>
      </c>
      <c r="AM76" s="107">
        <v>0.999</v>
      </c>
      <c r="AN76" s="107">
        <v>1</v>
      </c>
      <c r="AO76" s="107">
        <v>0.999</v>
      </c>
      <c r="AP76" s="107">
        <v>1</v>
      </c>
      <c r="AQ76" s="107">
        <v>0.998</v>
      </c>
      <c r="AR76" s="107">
        <v>1</v>
      </c>
      <c r="AT76" s="191">
        <v>271860</v>
      </c>
      <c r="AU76" s="126">
        <v>0.73</v>
      </c>
      <c r="AV76" s="7"/>
      <c r="AW76" s="191">
        <v>271860</v>
      </c>
      <c r="AX76" s="107">
        <v>0.94599999999999995</v>
      </c>
      <c r="AZ76" s="207">
        <v>144647</v>
      </c>
      <c r="BA76" s="191">
        <v>140300</v>
      </c>
      <c r="BB76" s="191">
        <v>140050</v>
      </c>
      <c r="BC76" s="191">
        <v>138450</v>
      </c>
      <c r="BD76" s="191">
        <v>138250</v>
      </c>
      <c r="BE76" s="191">
        <v>136000</v>
      </c>
      <c r="BF76" s="191">
        <v>139050</v>
      </c>
      <c r="BG76" s="191">
        <v>137550</v>
      </c>
      <c r="BH76" s="191">
        <v>138800</v>
      </c>
      <c r="BI76" s="199">
        <v>135200</v>
      </c>
      <c r="BJ76" s="211">
        <v>135200</v>
      </c>
      <c r="BK76" s="211">
        <v>135200</v>
      </c>
      <c r="BL76" s="211">
        <v>135200</v>
      </c>
      <c r="BM76" s="211">
        <v>135200</v>
      </c>
      <c r="BN76" s="211">
        <v>135200</v>
      </c>
      <c r="BO76" s="211">
        <v>135200</v>
      </c>
      <c r="BP76" s="211">
        <v>135200</v>
      </c>
      <c r="BQ76" s="6"/>
      <c r="BR76" s="191">
        <v>39114</v>
      </c>
      <c r="BS76" s="191">
        <v>31950</v>
      </c>
    </row>
    <row r="77" spans="1:71" ht="16.5">
      <c r="A77" s="151">
        <v>212299</v>
      </c>
      <c r="B77" s="18">
        <v>1</v>
      </c>
      <c r="C77" s="137">
        <v>1</v>
      </c>
      <c r="D77" s="18">
        <v>1</v>
      </c>
      <c r="E77" s="18">
        <v>1</v>
      </c>
      <c r="F77" s="18">
        <v>1</v>
      </c>
      <c r="G77" s="18">
        <v>1.1000000000000001</v>
      </c>
      <c r="H77" s="18">
        <v>1</v>
      </c>
      <c r="I77" s="137">
        <v>1</v>
      </c>
      <c r="J77" s="18">
        <v>1.1499999999999999</v>
      </c>
      <c r="L77" s="207">
        <v>45000</v>
      </c>
      <c r="M77" s="107">
        <v>0.93</v>
      </c>
      <c r="N77" s="110">
        <v>0.93</v>
      </c>
      <c r="O77" s="107">
        <v>1.03</v>
      </c>
      <c r="P77" s="109">
        <v>0.86</v>
      </c>
      <c r="Q77" s="109">
        <v>1.1399999999999999</v>
      </c>
      <c r="R77" s="109">
        <v>0.89</v>
      </c>
      <c r="T77" s="207">
        <v>50000</v>
      </c>
      <c r="U77" s="107">
        <v>1.1100000000000001</v>
      </c>
      <c r="V77" s="107">
        <v>1.08</v>
      </c>
      <c r="W77" s="107">
        <v>1.02</v>
      </c>
      <c r="X77" s="107">
        <v>0.98</v>
      </c>
      <c r="Y77" s="107">
        <v>1</v>
      </c>
      <c r="Z77" s="107">
        <v>0.99</v>
      </c>
      <c r="AA77" s="107">
        <v>1.38</v>
      </c>
      <c r="AB77" s="107">
        <v>1.83</v>
      </c>
      <c r="AC77" s="107">
        <v>2.3199999999999998</v>
      </c>
      <c r="AD77" s="107">
        <v>0.97</v>
      </c>
      <c r="AH77" s="191">
        <v>958784</v>
      </c>
      <c r="AI77" s="126">
        <v>0.74</v>
      </c>
      <c r="AJ77" s="107">
        <v>0.999</v>
      </c>
      <c r="AK77" s="107">
        <v>1</v>
      </c>
      <c r="AL77" s="107">
        <v>1</v>
      </c>
      <c r="AM77" s="107">
        <v>0.999</v>
      </c>
      <c r="AN77" s="107">
        <v>1</v>
      </c>
      <c r="AO77" s="107">
        <v>0.999</v>
      </c>
      <c r="AP77" s="107">
        <v>1</v>
      </c>
      <c r="AQ77" s="107">
        <v>0.999</v>
      </c>
      <c r="AR77" s="107">
        <v>1</v>
      </c>
      <c r="AT77" s="191">
        <v>286010</v>
      </c>
      <c r="AU77" s="126">
        <v>0.74</v>
      </c>
      <c r="AV77" s="7"/>
      <c r="AW77" s="191">
        <v>286010</v>
      </c>
      <c r="AX77" s="107">
        <v>0.94899999999999995</v>
      </c>
      <c r="AZ77" s="207">
        <v>137790</v>
      </c>
      <c r="BA77" s="191">
        <v>138200</v>
      </c>
      <c r="BB77" s="191">
        <v>137850</v>
      </c>
      <c r="BC77" s="191">
        <v>136250</v>
      </c>
      <c r="BD77" s="191">
        <v>136000</v>
      </c>
      <c r="BE77" s="191">
        <v>133600</v>
      </c>
      <c r="BF77" s="191">
        <v>136850</v>
      </c>
      <c r="BG77" s="191">
        <v>135350</v>
      </c>
      <c r="BH77" s="191">
        <v>136500</v>
      </c>
      <c r="BI77" s="199">
        <v>132850</v>
      </c>
      <c r="BJ77" s="211">
        <v>132850</v>
      </c>
      <c r="BK77" s="211">
        <v>132850</v>
      </c>
      <c r="BL77" s="211">
        <v>132850</v>
      </c>
      <c r="BM77" s="211">
        <v>132850</v>
      </c>
      <c r="BN77" s="211">
        <v>132850</v>
      </c>
      <c r="BO77" s="211">
        <v>132850</v>
      </c>
      <c r="BP77" s="211">
        <v>132850</v>
      </c>
      <c r="BQ77" s="6"/>
      <c r="BR77" s="191">
        <v>37178</v>
      </c>
      <c r="BS77" s="191">
        <v>31300</v>
      </c>
    </row>
    <row r="78" spans="1:71" ht="16.5">
      <c r="A78" s="151">
        <v>212311</v>
      </c>
      <c r="B78" s="18">
        <v>1</v>
      </c>
      <c r="C78" s="137">
        <v>1</v>
      </c>
      <c r="D78" s="18">
        <v>1</v>
      </c>
      <c r="E78" s="18">
        <v>1</v>
      </c>
      <c r="F78" s="18">
        <v>1</v>
      </c>
      <c r="G78" s="18">
        <v>1.1000000000000001</v>
      </c>
      <c r="H78" s="18">
        <v>1</v>
      </c>
      <c r="I78" s="137">
        <v>1</v>
      </c>
      <c r="J78" s="18">
        <v>1.1499999999999999</v>
      </c>
      <c r="L78" s="207">
        <v>50000</v>
      </c>
      <c r="M78" s="107">
        <v>0.97</v>
      </c>
      <c r="N78" s="110">
        <v>0.97</v>
      </c>
      <c r="O78" s="107">
        <v>1.1200000000000001</v>
      </c>
      <c r="P78" s="109">
        <v>0.88</v>
      </c>
      <c r="Q78" s="109">
        <v>1.18</v>
      </c>
      <c r="R78" s="109">
        <v>0.94</v>
      </c>
      <c r="T78" s="207">
        <v>55000</v>
      </c>
      <c r="U78" s="107">
        <v>1.1299999999999999</v>
      </c>
      <c r="V78" s="107">
        <v>1.1000000000000001</v>
      </c>
      <c r="W78" s="107">
        <v>1.04</v>
      </c>
      <c r="X78" s="107">
        <v>0.99</v>
      </c>
      <c r="Y78" s="107">
        <v>1.02</v>
      </c>
      <c r="Z78" s="107">
        <v>0.99</v>
      </c>
      <c r="AA78" s="107">
        <v>1.44</v>
      </c>
      <c r="AB78" s="107">
        <v>1.91</v>
      </c>
      <c r="AC78" s="107">
        <v>2.4300000000000002</v>
      </c>
      <c r="AD78" s="107">
        <v>0.96</v>
      </c>
      <c r="AH78" s="191">
        <v>1009940</v>
      </c>
      <c r="AI78" s="126">
        <v>0.75</v>
      </c>
      <c r="AJ78" s="107">
        <v>0.999</v>
      </c>
      <c r="AK78" s="107">
        <v>1</v>
      </c>
      <c r="AL78" s="107">
        <v>1</v>
      </c>
      <c r="AM78" s="107">
        <v>1</v>
      </c>
      <c r="AN78" s="107">
        <v>1</v>
      </c>
      <c r="AO78" s="107">
        <v>1</v>
      </c>
      <c r="AP78" s="107">
        <v>1</v>
      </c>
      <c r="AQ78" s="107">
        <v>0.999</v>
      </c>
      <c r="AR78" s="107">
        <v>1</v>
      </c>
      <c r="AT78" s="191">
        <v>301270</v>
      </c>
      <c r="AU78" s="126">
        <v>0.75</v>
      </c>
      <c r="AV78" s="7"/>
      <c r="AW78" s="191">
        <v>301270</v>
      </c>
      <c r="AX78" s="107">
        <v>0.95199999999999996</v>
      </c>
      <c r="AZ78" s="207">
        <v>131121</v>
      </c>
      <c r="BA78" s="191">
        <v>136100</v>
      </c>
      <c r="BB78" s="191">
        <v>135750</v>
      </c>
      <c r="BC78" s="191">
        <v>134050</v>
      </c>
      <c r="BD78" s="191">
        <v>133750</v>
      </c>
      <c r="BE78" s="191">
        <v>131250</v>
      </c>
      <c r="BF78" s="191">
        <v>134700</v>
      </c>
      <c r="BG78" s="191">
        <v>133200</v>
      </c>
      <c r="BH78" s="191">
        <v>134250</v>
      </c>
      <c r="BI78" s="199">
        <v>130550</v>
      </c>
      <c r="BJ78" s="211">
        <v>130550</v>
      </c>
      <c r="BK78" s="211">
        <v>130550</v>
      </c>
      <c r="BL78" s="211">
        <v>130550</v>
      </c>
      <c r="BM78" s="211">
        <v>130550</v>
      </c>
      <c r="BN78" s="211">
        <v>130550</v>
      </c>
      <c r="BO78" s="211">
        <v>130550</v>
      </c>
      <c r="BP78" s="211">
        <v>130550</v>
      </c>
      <c r="BQ78" s="6"/>
      <c r="BR78" s="191">
        <v>35295</v>
      </c>
      <c r="BS78" s="191">
        <v>30650</v>
      </c>
    </row>
    <row r="79" spans="1:71" ht="16.5">
      <c r="A79" s="151">
        <v>212312</v>
      </c>
      <c r="B79" s="18">
        <v>1</v>
      </c>
      <c r="C79" s="137">
        <v>1</v>
      </c>
      <c r="D79" s="18">
        <v>1</v>
      </c>
      <c r="E79" s="18">
        <v>1</v>
      </c>
      <c r="F79" s="18">
        <v>1</v>
      </c>
      <c r="G79" s="18">
        <v>1.1000000000000001</v>
      </c>
      <c r="H79" s="18">
        <v>1</v>
      </c>
      <c r="I79" s="137">
        <v>1</v>
      </c>
      <c r="J79" s="18">
        <v>1.1499999999999999</v>
      </c>
      <c r="L79" s="207">
        <v>55000</v>
      </c>
      <c r="M79" s="107">
        <v>1.02</v>
      </c>
      <c r="N79" s="110">
        <v>1.02</v>
      </c>
      <c r="O79" s="107">
        <v>1.25</v>
      </c>
      <c r="P79" s="109">
        <v>0.91</v>
      </c>
      <c r="Q79" s="109">
        <v>1.25</v>
      </c>
      <c r="R79" s="109">
        <v>1.03</v>
      </c>
      <c r="T79" s="207">
        <v>65000</v>
      </c>
      <c r="U79" s="107">
        <v>1.1599999999999999</v>
      </c>
      <c r="V79" s="107">
        <v>1.1200000000000001</v>
      </c>
      <c r="W79" s="107">
        <v>1.07</v>
      </c>
      <c r="X79" s="107">
        <v>1</v>
      </c>
      <c r="Y79" s="107">
        <v>1.04</v>
      </c>
      <c r="Z79" s="107">
        <v>1</v>
      </c>
      <c r="AA79" s="107">
        <v>1.51</v>
      </c>
      <c r="AB79" s="107">
        <v>2.0099999999999998</v>
      </c>
      <c r="AC79" s="107">
        <v>2.5499999999999998</v>
      </c>
      <c r="AD79" s="107">
        <v>0.95</v>
      </c>
      <c r="AH79" s="191">
        <v>1065272</v>
      </c>
      <c r="AI79" s="126">
        <v>0.76</v>
      </c>
      <c r="AJ79" s="107">
        <v>0.999</v>
      </c>
      <c r="AK79" s="107">
        <v>1</v>
      </c>
      <c r="AL79" s="107">
        <v>1</v>
      </c>
      <c r="AM79" s="107">
        <v>1</v>
      </c>
      <c r="AN79" s="107">
        <v>1</v>
      </c>
      <c r="AO79" s="107">
        <v>1</v>
      </c>
      <c r="AP79" s="107">
        <v>1</v>
      </c>
      <c r="AQ79" s="107">
        <v>0.999</v>
      </c>
      <c r="AR79" s="107">
        <v>1</v>
      </c>
      <c r="AT79" s="191">
        <v>317775</v>
      </c>
      <c r="AU79" s="126">
        <v>0.76</v>
      </c>
      <c r="AV79" s="7"/>
      <c r="AW79" s="191">
        <v>317775</v>
      </c>
      <c r="AX79" s="107">
        <v>0.95499999999999996</v>
      </c>
      <c r="AZ79" s="207">
        <v>124634</v>
      </c>
      <c r="BA79" s="191">
        <v>134050</v>
      </c>
      <c r="BB79" s="191">
        <v>133700</v>
      </c>
      <c r="BC79" s="191">
        <v>131900</v>
      </c>
      <c r="BD79" s="191">
        <v>131600</v>
      </c>
      <c r="BE79" s="191">
        <v>128950</v>
      </c>
      <c r="BF79" s="191">
        <v>132600</v>
      </c>
      <c r="BG79" s="191">
        <v>131050</v>
      </c>
      <c r="BH79" s="191">
        <v>132000</v>
      </c>
      <c r="BI79" s="199">
        <v>128300</v>
      </c>
      <c r="BJ79" s="211">
        <v>128300</v>
      </c>
      <c r="BK79" s="211">
        <v>128300</v>
      </c>
      <c r="BL79" s="211">
        <v>128300</v>
      </c>
      <c r="BM79" s="211">
        <v>128300</v>
      </c>
      <c r="BN79" s="211">
        <v>128300</v>
      </c>
      <c r="BO79" s="211">
        <v>128300</v>
      </c>
      <c r="BP79" s="211">
        <v>128300</v>
      </c>
      <c r="BQ79" s="6"/>
      <c r="BR79" s="191">
        <v>33462</v>
      </c>
      <c r="BS79" s="191">
        <v>30050</v>
      </c>
    </row>
    <row r="80" spans="1:71" ht="16.5">
      <c r="A80" s="151">
        <v>212313</v>
      </c>
      <c r="B80" s="18">
        <v>1</v>
      </c>
      <c r="C80" s="137">
        <v>1</v>
      </c>
      <c r="D80" s="18">
        <v>1</v>
      </c>
      <c r="E80" s="18">
        <v>1</v>
      </c>
      <c r="F80" s="18">
        <v>1</v>
      </c>
      <c r="G80" s="18">
        <v>1.1000000000000001</v>
      </c>
      <c r="H80" s="18">
        <v>1</v>
      </c>
      <c r="I80" s="137">
        <v>1</v>
      </c>
      <c r="J80" s="18">
        <v>1.1499999999999999</v>
      </c>
      <c r="L80" s="207">
        <v>65000</v>
      </c>
      <c r="M80" s="107">
        <v>1.0900000000000001</v>
      </c>
      <c r="N80" s="110">
        <v>1.0900000000000001</v>
      </c>
      <c r="O80" s="107">
        <v>1.41</v>
      </c>
      <c r="P80" s="109">
        <v>0.95</v>
      </c>
      <c r="Q80" s="109">
        <v>1.32</v>
      </c>
      <c r="R80" s="109">
        <v>1.1499999999999999</v>
      </c>
      <c r="T80" s="207">
        <v>75000</v>
      </c>
      <c r="U80" s="107">
        <v>1.18</v>
      </c>
      <c r="V80" s="107">
        <v>1.1499999999999999</v>
      </c>
      <c r="W80" s="107">
        <v>1.0900000000000001</v>
      </c>
      <c r="X80" s="107">
        <v>1</v>
      </c>
      <c r="Y80" s="107">
        <v>1.06</v>
      </c>
      <c r="Z80" s="107">
        <v>1.01</v>
      </c>
      <c r="AA80" s="107">
        <v>1.58</v>
      </c>
      <c r="AB80" s="107">
        <v>2.1</v>
      </c>
      <c r="AC80" s="107">
        <v>2.66</v>
      </c>
      <c r="AD80" s="107">
        <v>0.95</v>
      </c>
      <c r="AH80" s="191">
        <v>1125312</v>
      </c>
      <c r="AI80" s="126">
        <v>0.77</v>
      </c>
      <c r="AJ80" s="107">
        <v>0.999</v>
      </c>
      <c r="AK80" s="107">
        <v>1</v>
      </c>
      <c r="AL80" s="107">
        <v>1</v>
      </c>
      <c r="AM80" s="107">
        <v>1</v>
      </c>
      <c r="AN80" s="107">
        <v>1</v>
      </c>
      <c r="AO80" s="107">
        <v>1</v>
      </c>
      <c r="AP80" s="107">
        <v>1</v>
      </c>
      <c r="AQ80" s="107">
        <v>0.999</v>
      </c>
      <c r="AR80" s="107">
        <v>1</v>
      </c>
      <c r="AT80" s="191">
        <v>335686</v>
      </c>
      <c r="AU80" s="126">
        <v>0.77</v>
      </c>
      <c r="AV80" s="7"/>
      <c r="AW80" s="191">
        <v>335686</v>
      </c>
      <c r="AX80" s="107">
        <v>0.95699999999999996</v>
      </c>
      <c r="AZ80" s="207">
        <v>118321</v>
      </c>
      <c r="BA80" s="191">
        <v>132050</v>
      </c>
      <c r="BB80" s="191">
        <v>131650</v>
      </c>
      <c r="BC80" s="191">
        <v>129800</v>
      </c>
      <c r="BD80" s="191">
        <v>129450</v>
      </c>
      <c r="BE80" s="191">
        <v>126700</v>
      </c>
      <c r="BF80" s="191">
        <v>130500</v>
      </c>
      <c r="BG80" s="191">
        <v>129000</v>
      </c>
      <c r="BH80" s="191">
        <v>129800</v>
      </c>
      <c r="BI80" s="199">
        <v>126100</v>
      </c>
      <c r="BJ80" s="211">
        <v>126100</v>
      </c>
      <c r="BK80" s="211">
        <v>126100</v>
      </c>
      <c r="BL80" s="211">
        <v>126100</v>
      </c>
      <c r="BM80" s="211">
        <v>126100</v>
      </c>
      <c r="BN80" s="211">
        <v>126100</v>
      </c>
      <c r="BO80" s="211">
        <v>126100</v>
      </c>
      <c r="BP80" s="211">
        <v>126100</v>
      </c>
      <c r="BQ80" s="6"/>
      <c r="BR80" s="191">
        <v>31677</v>
      </c>
      <c r="BS80" s="191">
        <v>29450</v>
      </c>
    </row>
    <row r="81" spans="1:71" ht="16.5">
      <c r="A81" s="151">
        <v>212319</v>
      </c>
      <c r="B81" s="18">
        <v>1</v>
      </c>
      <c r="C81" s="137">
        <v>1</v>
      </c>
      <c r="D81" s="18">
        <v>1</v>
      </c>
      <c r="E81" s="18">
        <v>1</v>
      </c>
      <c r="F81" s="18">
        <v>1</v>
      </c>
      <c r="G81" s="18">
        <v>1.1000000000000001</v>
      </c>
      <c r="H81" s="18">
        <v>1</v>
      </c>
      <c r="I81" s="137">
        <v>1</v>
      </c>
      <c r="J81" s="18">
        <v>1.1499999999999999</v>
      </c>
      <c r="L81" s="207">
        <v>75000</v>
      </c>
      <c r="M81" s="107">
        <v>1.1499999999999999</v>
      </c>
      <c r="N81" s="110">
        <v>1.1499999999999999</v>
      </c>
      <c r="O81" s="107">
        <v>1.58</v>
      </c>
      <c r="P81" s="109">
        <v>0.99</v>
      </c>
      <c r="Q81" s="109">
        <v>1.4</v>
      </c>
      <c r="R81" s="109">
        <v>1.26</v>
      </c>
      <c r="T81" s="207">
        <v>85000</v>
      </c>
      <c r="U81" s="107">
        <v>1.21</v>
      </c>
      <c r="V81" s="107">
        <v>1.17</v>
      </c>
      <c r="W81" s="107">
        <v>1.1100000000000001</v>
      </c>
      <c r="X81" s="107">
        <v>1.01</v>
      </c>
      <c r="Y81" s="107">
        <v>1.08</v>
      </c>
      <c r="Z81" s="107">
        <v>1.01</v>
      </c>
      <c r="AA81" s="107">
        <v>1.65</v>
      </c>
      <c r="AB81" s="107">
        <v>2.19</v>
      </c>
      <c r="AC81" s="107">
        <v>2.78</v>
      </c>
      <c r="AD81" s="107">
        <v>0.94</v>
      </c>
      <c r="AH81" s="191">
        <v>1190690</v>
      </c>
      <c r="AI81" s="126">
        <v>0.78</v>
      </c>
      <c r="AJ81" s="107">
        <v>0.999</v>
      </c>
      <c r="AK81" s="107">
        <v>1</v>
      </c>
      <c r="AL81" s="107">
        <v>1</v>
      </c>
      <c r="AM81" s="107">
        <v>1</v>
      </c>
      <c r="AN81" s="107">
        <v>1</v>
      </c>
      <c r="AO81" s="107">
        <v>1</v>
      </c>
      <c r="AP81" s="107">
        <v>1</v>
      </c>
      <c r="AQ81" s="107">
        <v>0.999</v>
      </c>
      <c r="AR81" s="107">
        <v>1</v>
      </c>
      <c r="AT81" s="191">
        <v>355188</v>
      </c>
      <c r="AU81" s="126">
        <v>0.78</v>
      </c>
      <c r="AV81" s="7"/>
      <c r="AW81" s="191">
        <v>355188</v>
      </c>
      <c r="AX81" s="107">
        <v>0.96</v>
      </c>
      <c r="AZ81" s="207">
        <v>112175</v>
      </c>
      <c r="BA81" s="191">
        <v>130100</v>
      </c>
      <c r="BB81" s="191">
        <v>129700</v>
      </c>
      <c r="BC81" s="191">
        <v>127750</v>
      </c>
      <c r="BD81" s="191">
        <v>127350</v>
      </c>
      <c r="BE81" s="191">
        <v>124450</v>
      </c>
      <c r="BF81" s="191">
        <v>128500</v>
      </c>
      <c r="BG81" s="191">
        <v>127000</v>
      </c>
      <c r="BH81" s="191">
        <v>127650</v>
      </c>
      <c r="BI81" s="199">
        <v>123900</v>
      </c>
      <c r="BJ81" s="211">
        <v>123900</v>
      </c>
      <c r="BK81" s="211">
        <v>123900</v>
      </c>
      <c r="BL81" s="211">
        <v>123900</v>
      </c>
      <c r="BM81" s="211">
        <v>123900</v>
      </c>
      <c r="BN81" s="211">
        <v>123900</v>
      </c>
      <c r="BO81" s="211">
        <v>123900</v>
      </c>
      <c r="BP81" s="211">
        <v>123900</v>
      </c>
      <c r="BQ81" s="6"/>
      <c r="BR81" s="191">
        <v>29937</v>
      </c>
      <c r="BS81" s="191">
        <v>28850</v>
      </c>
    </row>
    <row r="82" spans="1:71" ht="16.5">
      <c r="A82" s="151">
        <v>212321</v>
      </c>
      <c r="B82" s="18">
        <v>1</v>
      </c>
      <c r="C82" s="137">
        <v>1</v>
      </c>
      <c r="D82" s="18">
        <v>1</v>
      </c>
      <c r="E82" s="18">
        <v>1</v>
      </c>
      <c r="F82" s="18">
        <v>1</v>
      </c>
      <c r="G82" s="18">
        <v>1.1000000000000001</v>
      </c>
      <c r="H82" s="18">
        <v>1</v>
      </c>
      <c r="I82" s="137">
        <v>1</v>
      </c>
      <c r="J82" s="18">
        <v>1.1499999999999999</v>
      </c>
      <c r="L82" s="207">
        <v>85000</v>
      </c>
      <c r="M82" s="107">
        <v>1.21</v>
      </c>
      <c r="N82" s="110">
        <v>1.21</v>
      </c>
      <c r="O82" s="107">
        <v>1.77</v>
      </c>
      <c r="P82" s="109">
        <v>1.03</v>
      </c>
      <c r="Q82" s="109">
        <v>1.47</v>
      </c>
      <c r="R82" s="109">
        <v>1.4</v>
      </c>
      <c r="T82" s="207">
        <v>100000</v>
      </c>
      <c r="U82" s="107">
        <v>1.23</v>
      </c>
      <c r="V82" s="107">
        <v>1.19</v>
      </c>
      <c r="W82" s="107">
        <v>1.1399999999999999</v>
      </c>
      <c r="X82" s="107">
        <v>1.02</v>
      </c>
      <c r="Y82" s="107">
        <v>1.1100000000000001</v>
      </c>
      <c r="Z82" s="107">
        <v>1.02</v>
      </c>
      <c r="AA82" s="107">
        <v>1.73</v>
      </c>
      <c r="AB82" s="107">
        <v>2.2999999999999998</v>
      </c>
      <c r="AC82" s="107">
        <v>2.92</v>
      </c>
      <c r="AD82" s="107">
        <v>0.93</v>
      </c>
      <c r="AH82" s="191">
        <v>1262149</v>
      </c>
      <c r="AI82" s="126">
        <v>0.79</v>
      </c>
      <c r="AJ82" s="107">
        <v>1</v>
      </c>
      <c r="AK82" s="107">
        <v>1</v>
      </c>
      <c r="AL82" s="107">
        <v>1</v>
      </c>
      <c r="AM82" s="107">
        <v>1</v>
      </c>
      <c r="AN82" s="107">
        <v>1</v>
      </c>
      <c r="AO82" s="107">
        <v>1</v>
      </c>
      <c r="AP82" s="107">
        <v>1</v>
      </c>
      <c r="AQ82" s="107">
        <v>0.999</v>
      </c>
      <c r="AR82" s="107">
        <v>1</v>
      </c>
      <c r="AT82" s="191">
        <v>376505</v>
      </c>
      <c r="AU82" s="126">
        <v>0.79</v>
      </c>
      <c r="AV82" s="7"/>
      <c r="AW82" s="191">
        <v>376505</v>
      </c>
      <c r="AX82" s="107">
        <v>0.96299999999999997</v>
      </c>
      <c r="AZ82" s="207">
        <v>106190</v>
      </c>
      <c r="BA82" s="191">
        <v>128150</v>
      </c>
      <c r="BB82" s="191">
        <v>127750</v>
      </c>
      <c r="BC82" s="191">
        <v>125750</v>
      </c>
      <c r="BD82" s="191">
        <v>125250</v>
      </c>
      <c r="BE82" s="191">
        <v>122200</v>
      </c>
      <c r="BF82" s="191">
        <v>126500</v>
      </c>
      <c r="BG82" s="191">
        <v>125000</v>
      </c>
      <c r="BH82" s="191">
        <v>125500</v>
      </c>
      <c r="BI82" s="199">
        <v>121750</v>
      </c>
      <c r="BJ82" s="211">
        <v>121750</v>
      </c>
      <c r="BK82" s="211">
        <v>121750</v>
      </c>
      <c r="BL82" s="211">
        <v>121750</v>
      </c>
      <c r="BM82" s="211">
        <v>121750</v>
      </c>
      <c r="BN82" s="211">
        <v>121750</v>
      </c>
      <c r="BO82" s="211">
        <v>121750</v>
      </c>
      <c r="BP82" s="211">
        <v>121750</v>
      </c>
      <c r="BQ82" s="6"/>
      <c r="BR82" s="191">
        <v>28242</v>
      </c>
      <c r="BS82" s="191">
        <v>28250</v>
      </c>
    </row>
    <row r="83" spans="1:71" ht="16.5">
      <c r="A83" s="151">
        <v>212322</v>
      </c>
      <c r="B83" s="18">
        <v>1</v>
      </c>
      <c r="C83" s="137">
        <v>1</v>
      </c>
      <c r="D83" s="18">
        <v>1</v>
      </c>
      <c r="E83" s="18">
        <v>1</v>
      </c>
      <c r="F83" s="18">
        <v>1</v>
      </c>
      <c r="G83" s="18">
        <v>1.1000000000000001</v>
      </c>
      <c r="H83" s="18">
        <v>1</v>
      </c>
      <c r="I83" s="137">
        <v>1</v>
      </c>
      <c r="J83" s="18">
        <v>1.1499999999999999</v>
      </c>
      <c r="L83" s="207">
        <v>100000</v>
      </c>
      <c r="M83" s="107">
        <v>1.29</v>
      </c>
      <c r="N83" s="110">
        <v>1.29</v>
      </c>
      <c r="O83" s="107">
        <v>2</v>
      </c>
      <c r="P83" s="109">
        <v>1.07</v>
      </c>
      <c r="Q83" s="109">
        <v>1.56</v>
      </c>
      <c r="R83" s="109">
        <v>1.55</v>
      </c>
      <c r="T83" s="207">
        <v>115000</v>
      </c>
      <c r="U83" s="107">
        <v>1.26</v>
      </c>
      <c r="V83" s="107">
        <v>1.22</v>
      </c>
      <c r="W83" s="107">
        <v>1.1599999999999999</v>
      </c>
      <c r="X83" s="107">
        <v>1.02</v>
      </c>
      <c r="Y83" s="107">
        <v>1.1299999999999999</v>
      </c>
      <c r="Z83" s="107">
        <v>1.03</v>
      </c>
      <c r="AA83" s="107">
        <v>1.81</v>
      </c>
      <c r="AB83" s="107">
        <v>2.4</v>
      </c>
      <c r="AC83" s="107">
        <v>3.04</v>
      </c>
      <c r="AD83" s="107">
        <v>0.92</v>
      </c>
      <c r="AH83" s="191">
        <v>1340580</v>
      </c>
      <c r="AI83" s="126">
        <v>0.8</v>
      </c>
      <c r="AJ83" s="107">
        <v>1</v>
      </c>
      <c r="AK83" s="107">
        <v>1</v>
      </c>
      <c r="AL83" s="107">
        <v>1</v>
      </c>
      <c r="AM83" s="107">
        <v>1</v>
      </c>
      <c r="AN83" s="107">
        <v>1</v>
      </c>
      <c r="AO83" s="107">
        <v>1</v>
      </c>
      <c r="AP83" s="107">
        <v>1</v>
      </c>
      <c r="AQ83" s="107">
        <v>0.999</v>
      </c>
      <c r="AR83" s="107">
        <v>1</v>
      </c>
      <c r="AT83" s="191">
        <v>399901</v>
      </c>
      <c r="AU83" s="126">
        <v>0.8</v>
      </c>
      <c r="AV83" s="7"/>
      <c r="AW83" s="191">
        <v>399901</v>
      </c>
      <c r="AX83" s="107">
        <v>0.96499999999999997</v>
      </c>
      <c r="AZ83" s="207">
        <v>100359</v>
      </c>
      <c r="BA83" s="191">
        <v>126250</v>
      </c>
      <c r="BB83" s="191">
        <v>125800</v>
      </c>
      <c r="BC83" s="191">
        <v>123750</v>
      </c>
      <c r="BD83" s="191">
        <v>123200</v>
      </c>
      <c r="BE83" s="191">
        <v>120050</v>
      </c>
      <c r="BF83" s="191">
        <v>124550</v>
      </c>
      <c r="BG83" s="191">
        <v>123050</v>
      </c>
      <c r="BH83" s="191">
        <v>123400</v>
      </c>
      <c r="BI83" s="199">
        <v>119650</v>
      </c>
      <c r="BJ83" s="211">
        <v>119650</v>
      </c>
      <c r="BK83" s="211">
        <v>119650</v>
      </c>
      <c r="BL83" s="211">
        <v>119650</v>
      </c>
      <c r="BM83" s="211">
        <v>119650</v>
      </c>
      <c r="BN83" s="211">
        <v>119650</v>
      </c>
      <c r="BO83" s="211">
        <v>119650</v>
      </c>
      <c r="BP83" s="211">
        <v>119650</v>
      </c>
      <c r="BQ83" s="6"/>
      <c r="BR83" s="191">
        <v>26590</v>
      </c>
      <c r="BS83" s="191">
        <v>27700</v>
      </c>
    </row>
    <row r="84" spans="1:71" ht="16.5">
      <c r="A84" s="151">
        <v>212324</v>
      </c>
      <c r="B84" s="18">
        <v>1</v>
      </c>
      <c r="C84" s="137">
        <v>1</v>
      </c>
      <c r="D84" s="18">
        <v>1</v>
      </c>
      <c r="E84" s="18">
        <v>1</v>
      </c>
      <c r="F84" s="18">
        <v>1</v>
      </c>
      <c r="G84" s="18">
        <v>1.1000000000000001</v>
      </c>
      <c r="H84" s="18">
        <v>1</v>
      </c>
      <c r="I84" s="137">
        <v>1</v>
      </c>
      <c r="J84" s="18">
        <v>1.1499999999999999</v>
      </c>
      <c r="L84" s="207">
        <v>115000</v>
      </c>
      <c r="M84" s="107">
        <v>1.36</v>
      </c>
      <c r="N84" s="110">
        <v>1.36</v>
      </c>
      <c r="O84" s="107">
        <v>2.2200000000000002</v>
      </c>
      <c r="P84" s="109">
        <v>1.1100000000000001</v>
      </c>
      <c r="Q84" s="109">
        <v>1.64</v>
      </c>
      <c r="R84" s="109">
        <v>1.7</v>
      </c>
      <c r="T84" s="207">
        <v>130000</v>
      </c>
      <c r="U84" s="107">
        <v>1.28</v>
      </c>
      <c r="V84" s="107">
        <v>1.24</v>
      </c>
      <c r="W84" s="107">
        <v>1.18</v>
      </c>
      <c r="X84" s="107">
        <v>1.03</v>
      </c>
      <c r="Y84" s="107">
        <v>1.1499999999999999</v>
      </c>
      <c r="Z84" s="107">
        <v>1.03</v>
      </c>
      <c r="AA84" s="107">
        <v>1.88</v>
      </c>
      <c r="AB84" s="107">
        <v>2.5</v>
      </c>
      <c r="AC84" s="107">
        <v>3.17</v>
      </c>
      <c r="AD84" s="107">
        <v>0.92</v>
      </c>
      <c r="AH84" s="191">
        <v>1427055</v>
      </c>
      <c r="AI84" s="126">
        <v>0.81</v>
      </c>
      <c r="AJ84" s="107">
        <v>1</v>
      </c>
      <c r="AK84" s="107">
        <v>1</v>
      </c>
      <c r="AL84" s="107">
        <v>1</v>
      </c>
      <c r="AM84" s="107">
        <v>1</v>
      </c>
      <c r="AN84" s="107">
        <v>1</v>
      </c>
      <c r="AO84" s="107">
        <v>1</v>
      </c>
      <c r="AP84" s="107">
        <v>1</v>
      </c>
      <c r="AQ84" s="107">
        <v>0.999</v>
      </c>
      <c r="AR84" s="107">
        <v>1</v>
      </c>
      <c r="AT84" s="191">
        <v>425697</v>
      </c>
      <c r="AU84" s="126">
        <v>0.81</v>
      </c>
      <c r="AV84" s="7"/>
      <c r="AW84" s="191">
        <v>425697</v>
      </c>
      <c r="AX84" s="107">
        <v>0.96799999999999997</v>
      </c>
      <c r="AZ84" s="207">
        <v>94677</v>
      </c>
      <c r="BA84" s="191">
        <v>124400</v>
      </c>
      <c r="BB84" s="191">
        <v>123900</v>
      </c>
      <c r="BC84" s="191">
        <v>121800</v>
      </c>
      <c r="BD84" s="191">
        <v>121150</v>
      </c>
      <c r="BE84" s="191">
        <v>117850</v>
      </c>
      <c r="BF84" s="191">
        <v>122600</v>
      </c>
      <c r="BG84" s="191">
        <v>121100</v>
      </c>
      <c r="BH84" s="191">
        <v>121300</v>
      </c>
      <c r="BI84" s="199">
        <v>117550</v>
      </c>
      <c r="BJ84" s="211">
        <v>117550</v>
      </c>
      <c r="BK84" s="211">
        <v>117550</v>
      </c>
      <c r="BL84" s="211">
        <v>117550</v>
      </c>
      <c r="BM84" s="211">
        <v>117550</v>
      </c>
      <c r="BN84" s="211">
        <v>117550</v>
      </c>
      <c r="BO84" s="211">
        <v>117550</v>
      </c>
      <c r="BP84" s="211">
        <v>117550</v>
      </c>
      <c r="BQ84" s="6"/>
      <c r="BR84" s="191">
        <v>24979</v>
      </c>
      <c r="BS84" s="191">
        <v>27100</v>
      </c>
    </row>
    <row r="85" spans="1:71" ht="16.5">
      <c r="A85" s="151">
        <v>212325</v>
      </c>
      <c r="B85" s="18">
        <v>1</v>
      </c>
      <c r="C85" s="137">
        <v>1</v>
      </c>
      <c r="D85" s="18">
        <v>1</v>
      </c>
      <c r="E85" s="18">
        <v>1</v>
      </c>
      <c r="F85" s="18">
        <v>1</v>
      </c>
      <c r="G85" s="18">
        <v>1.1000000000000001</v>
      </c>
      <c r="H85" s="18">
        <v>1</v>
      </c>
      <c r="I85" s="137">
        <v>1</v>
      </c>
      <c r="J85" s="18">
        <v>1.1499999999999999</v>
      </c>
      <c r="L85" s="207">
        <v>130000</v>
      </c>
      <c r="M85" s="107">
        <v>1.43</v>
      </c>
      <c r="N85" s="110">
        <v>1.43</v>
      </c>
      <c r="O85" s="107">
        <v>2.4700000000000002</v>
      </c>
      <c r="P85" s="109">
        <v>1.1499999999999999</v>
      </c>
      <c r="Q85" s="109">
        <v>1.73</v>
      </c>
      <c r="R85" s="109">
        <v>1.86</v>
      </c>
      <c r="T85" s="207">
        <v>150000</v>
      </c>
      <c r="U85" s="107">
        <v>1.31</v>
      </c>
      <c r="V85" s="107">
        <v>1.27</v>
      </c>
      <c r="W85" s="107">
        <v>1.2</v>
      </c>
      <c r="X85" s="107">
        <v>1.04</v>
      </c>
      <c r="Y85" s="107">
        <v>1.17</v>
      </c>
      <c r="Z85" s="107">
        <v>1.04</v>
      </c>
      <c r="AA85" s="107">
        <v>1.97</v>
      </c>
      <c r="AB85" s="107">
        <v>2.62</v>
      </c>
      <c r="AC85" s="107">
        <v>3.32</v>
      </c>
      <c r="AD85" s="107">
        <v>0.91</v>
      </c>
      <c r="AH85" s="191">
        <v>1522879</v>
      </c>
      <c r="AI85" s="126">
        <v>0.82</v>
      </c>
      <c r="AJ85" s="107">
        <v>1</v>
      </c>
      <c r="AK85" s="107">
        <v>1</v>
      </c>
      <c r="AL85" s="107">
        <v>1</v>
      </c>
      <c r="AM85" s="107">
        <v>1</v>
      </c>
      <c r="AN85" s="107">
        <v>1</v>
      </c>
      <c r="AO85" s="107">
        <v>1</v>
      </c>
      <c r="AP85" s="107">
        <v>1</v>
      </c>
      <c r="AQ85" s="107">
        <v>1</v>
      </c>
      <c r="AR85" s="107">
        <v>1</v>
      </c>
      <c r="AT85" s="191">
        <v>454282</v>
      </c>
      <c r="AU85" s="126">
        <v>0.82</v>
      </c>
      <c r="AV85" s="7"/>
      <c r="AW85" s="191">
        <v>454282</v>
      </c>
      <c r="AX85" s="107">
        <v>0.97</v>
      </c>
      <c r="AZ85" s="207">
        <v>89138</v>
      </c>
      <c r="BA85" s="191">
        <v>122600</v>
      </c>
      <c r="BB85" s="191">
        <v>122050</v>
      </c>
      <c r="BC85" s="191">
        <v>119850</v>
      </c>
      <c r="BD85" s="191">
        <v>119150</v>
      </c>
      <c r="BE85" s="191">
        <v>115700</v>
      </c>
      <c r="BF85" s="191">
        <v>120700</v>
      </c>
      <c r="BG85" s="191">
        <v>119200</v>
      </c>
      <c r="BH85" s="191">
        <v>119250</v>
      </c>
      <c r="BI85" s="199">
        <v>115500</v>
      </c>
      <c r="BJ85" s="211">
        <v>115500</v>
      </c>
      <c r="BK85" s="211">
        <v>115500</v>
      </c>
      <c r="BL85" s="211">
        <v>115500</v>
      </c>
      <c r="BM85" s="211">
        <v>115500</v>
      </c>
      <c r="BN85" s="211">
        <v>115500</v>
      </c>
      <c r="BO85" s="211">
        <v>115500</v>
      </c>
      <c r="BP85" s="211">
        <v>115500</v>
      </c>
      <c r="BQ85" s="6"/>
      <c r="BR85" s="191">
        <v>23407</v>
      </c>
      <c r="BS85" s="191">
        <v>26550</v>
      </c>
    </row>
    <row r="86" spans="1:71" ht="16.5">
      <c r="A86" s="151">
        <v>212391</v>
      </c>
      <c r="B86" s="18">
        <v>1</v>
      </c>
      <c r="C86" s="137">
        <v>1</v>
      </c>
      <c r="D86" s="18">
        <v>1</v>
      </c>
      <c r="E86" s="18">
        <v>1</v>
      </c>
      <c r="F86" s="18">
        <v>1</v>
      </c>
      <c r="G86" s="18">
        <v>1.1000000000000001</v>
      </c>
      <c r="H86" s="18">
        <v>1</v>
      </c>
      <c r="I86" s="137">
        <v>1</v>
      </c>
      <c r="J86" s="18">
        <v>1.1499999999999999</v>
      </c>
      <c r="L86" s="207">
        <v>150000</v>
      </c>
      <c r="M86" s="107">
        <v>1.52</v>
      </c>
      <c r="N86" s="110">
        <v>1.52</v>
      </c>
      <c r="O86" s="107">
        <v>2.78</v>
      </c>
      <c r="P86" s="109">
        <v>1.19</v>
      </c>
      <c r="Q86" s="109">
        <v>1.83</v>
      </c>
      <c r="R86" s="109">
        <v>2.06</v>
      </c>
      <c r="T86" s="207">
        <v>175000</v>
      </c>
      <c r="U86" s="107">
        <v>1.34</v>
      </c>
      <c r="V86" s="107">
        <v>1.29</v>
      </c>
      <c r="W86" s="107">
        <v>1.23</v>
      </c>
      <c r="X86" s="107">
        <v>1.05</v>
      </c>
      <c r="Y86" s="107">
        <v>1.2</v>
      </c>
      <c r="Z86" s="107">
        <v>1.05</v>
      </c>
      <c r="AA86" s="107">
        <v>2.06</v>
      </c>
      <c r="AB86" s="107">
        <v>2.74</v>
      </c>
      <c r="AC86" s="107">
        <v>3.48</v>
      </c>
      <c r="AD86" s="107">
        <v>0.9</v>
      </c>
      <c r="AH86" s="191">
        <v>1629654</v>
      </c>
      <c r="AI86" s="126">
        <v>0.83</v>
      </c>
      <c r="AJ86" s="107">
        <v>1</v>
      </c>
      <c r="AK86" s="107">
        <v>1</v>
      </c>
      <c r="AL86" s="107">
        <v>1</v>
      </c>
      <c r="AM86" s="107">
        <v>1</v>
      </c>
      <c r="AN86" s="107">
        <v>1</v>
      </c>
      <c r="AO86" s="107">
        <v>1</v>
      </c>
      <c r="AP86" s="107">
        <v>1</v>
      </c>
      <c r="AQ86" s="107">
        <v>1</v>
      </c>
      <c r="AR86" s="107">
        <v>1</v>
      </c>
      <c r="AT86" s="191">
        <v>486133</v>
      </c>
      <c r="AU86" s="126">
        <v>0.83</v>
      </c>
      <c r="AV86" s="7"/>
      <c r="AW86" s="191">
        <v>486133</v>
      </c>
      <c r="AX86" s="107">
        <v>0.97199999999999998</v>
      </c>
      <c r="AZ86" s="207">
        <v>83737</v>
      </c>
      <c r="BA86" s="191">
        <v>120750</v>
      </c>
      <c r="BB86" s="191">
        <v>120200</v>
      </c>
      <c r="BC86" s="191">
        <v>117950</v>
      </c>
      <c r="BD86" s="191">
        <v>117150</v>
      </c>
      <c r="BE86" s="191">
        <v>113550</v>
      </c>
      <c r="BF86" s="191">
        <v>118800</v>
      </c>
      <c r="BG86" s="191">
        <v>117350</v>
      </c>
      <c r="BH86" s="191">
        <v>117200</v>
      </c>
      <c r="BI86" s="199">
        <v>113500</v>
      </c>
      <c r="BJ86" s="211">
        <v>113500</v>
      </c>
      <c r="BK86" s="211">
        <v>113500</v>
      </c>
      <c r="BL86" s="211">
        <v>113500</v>
      </c>
      <c r="BM86" s="211">
        <v>113500</v>
      </c>
      <c r="BN86" s="211">
        <v>113500</v>
      </c>
      <c r="BO86" s="211">
        <v>113500</v>
      </c>
      <c r="BP86" s="211">
        <v>113500</v>
      </c>
      <c r="BQ86" s="6"/>
      <c r="BR86" s="191">
        <v>21873</v>
      </c>
      <c r="BS86" s="191">
        <v>26000</v>
      </c>
    </row>
    <row r="87" spans="1:71" ht="16.5">
      <c r="A87" s="151">
        <v>212392</v>
      </c>
      <c r="B87" s="18">
        <v>1</v>
      </c>
      <c r="C87" s="137">
        <v>1</v>
      </c>
      <c r="D87" s="18">
        <v>1</v>
      </c>
      <c r="E87" s="18">
        <v>1</v>
      </c>
      <c r="F87" s="18">
        <v>1</v>
      </c>
      <c r="G87" s="18">
        <v>1.1000000000000001</v>
      </c>
      <c r="H87" s="18">
        <v>1</v>
      </c>
      <c r="I87" s="137">
        <v>1</v>
      </c>
      <c r="J87" s="18">
        <v>1.1499999999999999</v>
      </c>
      <c r="L87" s="207">
        <v>175000</v>
      </c>
      <c r="M87" s="107">
        <v>1.6</v>
      </c>
      <c r="N87" s="110">
        <v>1.6</v>
      </c>
      <c r="O87" s="107">
        <v>3.12</v>
      </c>
      <c r="P87" s="109">
        <v>1.24</v>
      </c>
      <c r="Q87" s="109">
        <v>1.94</v>
      </c>
      <c r="R87" s="109">
        <v>2.2799999999999998</v>
      </c>
      <c r="T87" s="207">
        <v>200000</v>
      </c>
      <c r="U87" s="107">
        <v>1.36</v>
      </c>
      <c r="V87" s="107">
        <v>1.32</v>
      </c>
      <c r="W87" s="107">
        <v>1.25</v>
      </c>
      <c r="X87" s="107">
        <v>1.05</v>
      </c>
      <c r="Y87" s="107">
        <v>1.22</v>
      </c>
      <c r="Z87" s="107">
        <v>1.06</v>
      </c>
      <c r="AA87" s="107">
        <v>2.15</v>
      </c>
      <c r="AB87" s="107">
        <v>2.86</v>
      </c>
      <c r="AC87" s="107">
        <v>3.63</v>
      </c>
      <c r="AD87" s="107">
        <v>0.89</v>
      </c>
      <c r="AH87" s="191">
        <v>1749371</v>
      </c>
      <c r="AI87" s="126">
        <v>0.84</v>
      </c>
      <c r="AJ87" s="107">
        <v>1</v>
      </c>
      <c r="AK87" s="107">
        <v>1</v>
      </c>
      <c r="AL87" s="107">
        <v>1</v>
      </c>
      <c r="AM87" s="107">
        <v>1</v>
      </c>
      <c r="AN87" s="107">
        <v>1</v>
      </c>
      <c r="AO87" s="107">
        <v>1</v>
      </c>
      <c r="AP87" s="107">
        <v>1</v>
      </c>
      <c r="AQ87" s="107">
        <v>1</v>
      </c>
      <c r="AR87" s="107">
        <v>1</v>
      </c>
      <c r="AT87" s="191">
        <v>521845</v>
      </c>
      <c r="AU87" s="126">
        <v>0.84</v>
      </c>
      <c r="AV87" s="7"/>
      <c r="AW87" s="191">
        <v>521845</v>
      </c>
      <c r="AX87" s="107">
        <v>0.97499999999999998</v>
      </c>
      <c r="AZ87" s="207">
        <v>78468</v>
      </c>
      <c r="BA87" s="191">
        <v>119000</v>
      </c>
      <c r="BB87" s="191">
        <v>118400</v>
      </c>
      <c r="BC87" s="191">
        <v>116050</v>
      </c>
      <c r="BD87" s="191">
        <v>115200</v>
      </c>
      <c r="BE87" s="191">
        <v>111400</v>
      </c>
      <c r="BF87" s="191">
        <v>116950</v>
      </c>
      <c r="BG87" s="191">
        <v>115500</v>
      </c>
      <c r="BH87" s="191">
        <v>115150</v>
      </c>
      <c r="BI87" s="199">
        <v>111450</v>
      </c>
      <c r="BJ87" s="211">
        <v>111450</v>
      </c>
      <c r="BK87" s="211">
        <v>111450</v>
      </c>
      <c r="BL87" s="211">
        <v>111450</v>
      </c>
      <c r="BM87" s="211">
        <v>111450</v>
      </c>
      <c r="BN87" s="211">
        <v>111450</v>
      </c>
      <c r="BO87" s="211">
        <v>111450</v>
      </c>
      <c r="BP87" s="211">
        <v>111450</v>
      </c>
      <c r="BQ87" s="6"/>
      <c r="BR87" s="191">
        <v>20376</v>
      </c>
      <c r="BS87" s="191">
        <v>25450</v>
      </c>
    </row>
    <row r="88" spans="1:71" ht="16.5">
      <c r="A88" s="151">
        <v>212393</v>
      </c>
      <c r="B88" s="18">
        <v>1</v>
      </c>
      <c r="C88" s="137">
        <v>1</v>
      </c>
      <c r="D88" s="18">
        <v>1</v>
      </c>
      <c r="E88" s="18">
        <v>1</v>
      </c>
      <c r="F88" s="18">
        <v>1</v>
      </c>
      <c r="G88" s="18">
        <v>1.1000000000000001</v>
      </c>
      <c r="H88" s="18">
        <v>1</v>
      </c>
      <c r="I88" s="137">
        <v>1</v>
      </c>
      <c r="J88" s="18">
        <v>1.1499999999999999</v>
      </c>
      <c r="L88" s="207">
        <v>200000</v>
      </c>
      <c r="M88" s="107">
        <v>1.69</v>
      </c>
      <c r="N88" s="110">
        <v>1.69</v>
      </c>
      <c r="O88" s="107">
        <v>3.48</v>
      </c>
      <c r="P88" s="109">
        <v>1.29</v>
      </c>
      <c r="Q88" s="109">
        <v>2.04</v>
      </c>
      <c r="R88" s="109">
        <v>2.5</v>
      </c>
      <c r="T88" s="207">
        <v>230000</v>
      </c>
      <c r="U88" s="107">
        <v>1.39</v>
      </c>
      <c r="V88" s="107">
        <v>1.34</v>
      </c>
      <c r="W88" s="107">
        <v>1.28</v>
      </c>
      <c r="X88" s="107">
        <v>1.06</v>
      </c>
      <c r="Y88" s="107">
        <v>1.24</v>
      </c>
      <c r="Z88" s="107">
        <v>1.06</v>
      </c>
      <c r="AA88" s="107">
        <v>2.2400000000000002</v>
      </c>
      <c r="AB88" s="107">
        <v>2.98</v>
      </c>
      <c r="AC88" s="107">
        <v>3.78</v>
      </c>
      <c r="AD88" s="107">
        <v>0.89</v>
      </c>
      <c r="AH88" s="191">
        <v>1884536</v>
      </c>
      <c r="AI88" s="126">
        <v>0.85</v>
      </c>
      <c r="AJ88" s="107">
        <v>1</v>
      </c>
      <c r="AK88" s="107">
        <v>1</v>
      </c>
      <c r="AL88" s="107">
        <v>1</v>
      </c>
      <c r="AM88" s="107">
        <v>1</v>
      </c>
      <c r="AN88" s="107">
        <v>1</v>
      </c>
      <c r="AO88" s="107">
        <v>1</v>
      </c>
      <c r="AP88" s="107">
        <v>1</v>
      </c>
      <c r="AQ88" s="107">
        <v>1</v>
      </c>
      <c r="AR88" s="107">
        <v>1</v>
      </c>
      <c r="AT88" s="191">
        <v>562165</v>
      </c>
      <c r="AU88" s="126">
        <v>0.85</v>
      </c>
      <c r="AV88" s="7"/>
      <c r="AW88" s="191">
        <v>562165</v>
      </c>
      <c r="AX88" s="107">
        <v>0.97699999999999998</v>
      </c>
      <c r="AZ88" s="207">
        <v>73326</v>
      </c>
      <c r="BA88" s="191">
        <v>117200</v>
      </c>
      <c r="BB88" s="191">
        <v>116600</v>
      </c>
      <c r="BC88" s="191">
        <v>114150</v>
      </c>
      <c r="BD88" s="191">
        <v>113200</v>
      </c>
      <c r="BE88" s="191">
        <v>109250</v>
      </c>
      <c r="BF88" s="191">
        <v>115100</v>
      </c>
      <c r="BG88" s="191">
        <v>113650</v>
      </c>
      <c r="BH88" s="191">
        <v>113100</v>
      </c>
      <c r="BI88" s="199">
        <v>109450</v>
      </c>
      <c r="BJ88" s="211">
        <v>109450</v>
      </c>
      <c r="BK88" s="211">
        <v>109450</v>
      </c>
      <c r="BL88" s="211">
        <v>109450</v>
      </c>
      <c r="BM88" s="211">
        <v>109450</v>
      </c>
      <c r="BN88" s="211">
        <v>109450</v>
      </c>
      <c r="BO88" s="211">
        <v>109450</v>
      </c>
      <c r="BP88" s="211">
        <v>109450</v>
      </c>
      <c r="BQ88" s="6"/>
      <c r="BR88" s="191">
        <v>18915</v>
      </c>
      <c r="BS88" s="191">
        <v>24900</v>
      </c>
    </row>
    <row r="89" spans="1:71" ht="16.5">
      <c r="A89" s="151">
        <v>212399</v>
      </c>
      <c r="B89" s="18">
        <v>1</v>
      </c>
      <c r="C89" s="137">
        <v>1</v>
      </c>
      <c r="D89" s="18">
        <v>1</v>
      </c>
      <c r="E89" s="18">
        <v>1</v>
      </c>
      <c r="F89" s="18">
        <v>1</v>
      </c>
      <c r="G89" s="18">
        <v>1.1000000000000001</v>
      </c>
      <c r="H89" s="18">
        <v>1</v>
      </c>
      <c r="I89" s="137">
        <v>1</v>
      </c>
      <c r="J89" s="18">
        <v>1.1499999999999999</v>
      </c>
      <c r="L89" s="207">
        <v>230000</v>
      </c>
      <c r="M89" s="107">
        <v>1.78</v>
      </c>
      <c r="N89" s="110">
        <v>1.78</v>
      </c>
      <c r="O89" s="107">
        <v>3.87</v>
      </c>
      <c r="P89" s="109">
        <v>1.34</v>
      </c>
      <c r="Q89" s="109">
        <v>2.14</v>
      </c>
      <c r="R89" s="109">
        <v>2.74</v>
      </c>
      <c r="T89" s="207">
        <v>260000</v>
      </c>
      <c r="U89" s="107">
        <v>1.42</v>
      </c>
      <c r="V89" s="107">
        <v>1.37</v>
      </c>
      <c r="W89" s="107">
        <v>1.3</v>
      </c>
      <c r="X89" s="107">
        <v>1.07</v>
      </c>
      <c r="Y89" s="107">
        <v>1.27</v>
      </c>
      <c r="Z89" s="107">
        <v>1.07</v>
      </c>
      <c r="AA89" s="107">
        <v>2.34</v>
      </c>
      <c r="AB89" s="107">
        <v>3.1</v>
      </c>
      <c r="AC89" s="107">
        <v>3.94</v>
      </c>
      <c r="AD89" s="107">
        <v>0.88</v>
      </c>
      <c r="AH89" s="191">
        <v>2038344</v>
      </c>
      <c r="AI89" s="126">
        <v>0.86</v>
      </c>
      <c r="AJ89" s="107">
        <v>1</v>
      </c>
      <c r="AK89" s="107">
        <v>1</v>
      </c>
      <c r="AL89" s="107">
        <v>1</v>
      </c>
      <c r="AM89" s="107">
        <v>1</v>
      </c>
      <c r="AN89" s="107">
        <v>1</v>
      </c>
      <c r="AO89" s="107">
        <v>1</v>
      </c>
      <c r="AP89" s="107">
        <v>1</v>
      </c>
      <c r="AQ89" s="107">
        <v>1</v>
      </c>
      <c r="AR89" s="107">
        <v>1</v>
      </c>
      <c r="AT89" s="191">
        <v>608047</v>
      </c>
      <c r="AU89" s="126">
        <v>0.86</v>
      </c>
      <c r="AV89" s="7"/>
      <c r="AW89" s="191">
        <v>608047</v>
      </c>
      <c r="AX89" s="107">
        <v>0.97899999999999998</v>
      </c>
      <c r="AZ89" s="207">
        <v>68308</v>
      </c>
      <c r="BA89" s="191">
        <v>115450</v>
      </c>
      <c r="BB89" s="191">
        <v>114800</v>
      </c>
      <c r="BC89" s="191">
        <v>112250</v>
      </c>
      <c r="BD89" s="191">
        <v>111250</v>
      </c>
      <c r="BE89" s="191">
        <v>107150</v>
      </c>
      <c r="BF89" s="191">
        <v>113250</v>
      </c>
      <c r="BG89" s="191">
        <v>111850</v>
      </c>
      <c r="BH89" s="191">
        <v>111050</v>
      </c>
      <c r="BI89" s="199">
        <v>107450</v>
      </c>
      <c r="BJ89" s="211">
        <v>107450</v>
      </c>
      <c r="BK89" s="211">
        <v>107450</v>
      </c>
      <c r="BL89" s="211">
        <v>107450</v>
      </c>
      <c r="BM89" s="211">
        <v>107450</v>
      </c>
      <c r="BN89" s="211">
        <v>107450</v>
      </c>
      <c r="BO89" s="211">
        <v>107450</v>
      </c>
      <c r="BP89" s="211">
        <v>107450</v>
      </c>
      <c r="BQ89" s="6"/>
      <c r="BR89" s="191">
        <v>17488</v>
      </c>
      <c r="BS89" s="191">
        <v>24350</v>
      </c>
    </row>
    <row r="90" spans="1:71" ht="16.5">
      <c r="A90" s="151">
        <v>213111</v>
      </c>
      <c r="B90" s="18">
        <v>1</v>
      </c>
      <c r="C90" s="137">
        <v>1</v>
      </c>
      <c r="D90" s="18">
        <v>1</v>
      </c>
      <c r="E90" s="18">
        <v>1</v>
      </c>
      <c r="F90" s="18">
        <v>1</v>
      </c>
      <c r="G90" s="18">
        <v>1.1000000000000001</v>
      </c>
      <c r="H90" s="18">
        <v>1</v>
      </c>
      <c r="I90" s="137">
        <v>1</v>
      </c>
      <c r="J90" s="18">
        <v>1.1499999999999999</v>
      </c>
      <c r="L90" s="207">
        <v>260000</v>
      </c>
      <c r="M90" s="107">
        <v>1.88</v>
      </c>
      <c r="N90" s="110">
        <v>1.88</v>
      </c>
      <c r="O90" s="107">
        <v>4.29</v>
      </c>
      <c r="P90" s="109">
        <v>1.39</v>
      </c>
      <c r="Q90" s="109">
        <v>2.25</v>
      </c>
      <c r="R90" s="109">
        <v>3</v>
      </c>
      <c r="T90" s="207">
        <v>300000</v>
      </c>
      <c r="U90" s="107">
        <v>1.45</v>
      </c>
      <c r="V90" s="107">
        <v>1.4</v>
      </c>
      <c r="W90" s="107">
        <v>1.33</v>
      </c>
      <c r="X90" s="107">
        <v>1.07</v>
      </c>
      <c r="Y90" s="107">
        <v>1.29</v>
      </c>
      <c r="Z90" s="107">
        <v>1.08</v>
      </c>
      <c r="AA90" s="107">
        <v>2.4500000000000002</v>
      </c>
      <c r="AB90" s="107">
        <v>3.25</v>
      </c>
      <c r="AC90" s="107">
        <v>4.12</v>
      </c>
      <c r="AD90" s="107">
        <v>0.87</v>
      </c>
      <c r="AH90" s="191">
        <v>2214939</v>
      </c>
      <c r="AI90" s="126">
        <v>0.87</v>
      </c>
      <c r="AJ90" s="107">
        <v>1</v>
      </c>
      <c r="AK90" s="107">
        <v>1</v>
      </c>
      <c r="AL90" s="107">
        <v>1</v>
      </c>
      <c r="AM90" s="107">
        <v>1</v>
      </c>
      <c r="AN90" s="107">
        <v>1</v>
      </c>
      <c r="AO90" s="107">
        <v>1</v>
      </c>
      <c r="AP90" s="107">
        <v>1</v>
      </c>
      <c r="AQ90" s="107">
        <v>1</v>
      </c>
      <c r="AR90" s="107">
        <v>1</v>
      </c>
      <c r="AT90" s="191">
        <v>660726</v>
      </c>
      <c r="AU90" s="126">
        <v>0.87</v>
      </c>
      <c r="AV90" s="7"/>
      <c r="AW90" s="191">
        <v>660726</v>
      </c>
      <c r="AX90" s="107">
        <v>0.98099999999999998</v>
      </c>
      <c r="AZ90" s="207">
        <v>63409</v>
      </c>
      <c r="BA90" s="191">
        <v>113700</v>
      </c>
      <c r="BB90" s="191">
        <v>113000</v>
      </c>
      <c r="BC90" s="191">
        <v>110400</v>
      </c>
      <c r="BD90" s="191">
        <v>109250</v>
      </c>
      <c r="BE90" s="191">
        <v>105000</v>
      </c>
      <c r="BF90" s="191">
        <v>111400</v>
      </c>
      <c r="BG90" s="191">
        <v>110000</v>
      </c>
      <c r="BH90" s="191">
        <v>109050</v>
      </c>
      <c r="BI90" s="199">
        <v>105450</v>
      </c>
      <c r="BJ90" s="211">
        <v>105450</v>
      </c>
      <c r="BK90" s="211">
        <v>105450</v>
      </c>
      <c r="BL90" s="211">
        <v>105450</v>
      </c>
      <c r="BM90" s="211">
        <v>105450</v>
      </c>
      <c r="BN90" s="211">
        <v>105450</v>
      </c>
      <c r="BO90" s="211">
        <v>105450</v>
      </c>
      <c r="BP90" s="211">
        <v>105450</v>
      </c>
      <c r="BQ90" s="6"/>
      <c r="BR90" s="191">
        <v>16093</v>
      </c>
      <c r="BS90" s="191">
        <v>23800</v>
      </c>
    </row>
    <row r="91" spans="1:71" ht="16.5">
      <c r="A91" s="151">
        <v>213112</v>
      </c>
      <c r="B91" s="18">
        <v>1</v>
      </c>
      <c r="C91" s="137">
        <v>1</v>
      </c>
      <c r="D91" s="18">
        <v>1</v>
      </c>
      <c r="E91" s="18">
        <v>1</v>
      </c>
      <c r="F91" s="18">
        <v>1</v>
      </c>
      <c r="G91" s="18">
        <v>1.1000000000000001</v>
      </c>
      <c r="H91" s="18">
        <v>1</v>
      </c>
      <c r="I91" s="137">
        <v>1</v>
      </c>
      <c r="J91" s="18">
        <v>1.1499999999999999</v>
      </c>
      <c r="L91" s="207">
        <v>300000</v>
      </c>
      <c r="M91" s="107">
        <v>1.99</v>
      </c>
      <c r="N91" s="110">
        <v>1.99</v>
      </c>
      <c r="O91" s="107">
        <v>4.82</v>
      </c>
      <c r="P91" s="109">
        <v>1.44</v>
      </c>
      <c r="Q91" s="109">
        <v>2.38</v>
      </c>
      <c r="R91" s="109">
        <v>3.31</v>
      </c>
      <c r="T91" s="207">
        <v>350000</v>
      </c>
      <c r="U91" s="107">
        <v>1.48</v>
      </c>
      <c r="V91" s="107">
        <v>1.43</v>
      </c>
      <c r="W91" s="107">
        <v>1.36</v>
      </c>
      <c r="X91" s="107">
        <v>1.08</v>
      </c>
      <c r="Y91" s="107">
        <v>1.32</v>
      </c>
      <c r="Z91" s="107">
        <v>1.0900000000000001</v>
      </c>
      <c r="AA91" s="107">
        <v>2.56</v>
      </c>
      <c r="AB91" s="107">
        <v>3.4</v>
      </c>
      <c r="AC91" s="107">
        <v>4.3099999999999996</v>
      </c>
      <c r="AD91" s="107">
        <v>0.87</v>
      </c>
      <c r="AH91" s="191">
        <v>2419789</v>
      </c>
      <c r="AI91" s="126">
        <v>0.88</v>
      </c>
      <c r="AJ91" s="107">
        <v>1</v>
      </c>
      <c r="AK91" s="107">
        <v>1</v>
      </c>
      <c r="AL91" s="107">
        <v>1</v>
      </c>
      <c r="AM91" s="107">
        <v>1</v>
      </c>
      <c r="AN91" s="107">
        <v>1</v>
      </c>
      <c r="AO91" s="107">
        <v>1</v>
      </c>
      <c r="AP91" s="107">
        <v>1</v>
      </c>
      <c r="AQ91" s="107">
        <v>1</v>
      </c>
      <c r="AR91" s="107">
        <v>1</v>
      </c>
      <c r="AT91" s="191">
        <v>721834</v>
      </c>
      <c r="AU91" s="126">
        <v>0.88</v>
      </c>
      <c r="AV91" s="7"/>
      <c r="AW91" s="191">
        <v>721834</v>
      </c>
      <c r="AX91" s="107">
        <v>0.98299999999999998</v>
      </c>
      <c r="AZ91" s="207">
        <v>58624</v>
      </c>
      <c r="BA91" s="191">
        <v>111950</v>
      </c>
      <c r="BB91" s="191">
        <v>111200</v>
      </c>
      <c r="BC91" s="191">
        <v>108500</v>
      </c>
      <c r="BD91" s="191">
        <v>107300</v>
      </c>
      <c r="BE91" s="191">
        <v>102800</v>
      </c>
      <c r="BF91" s="191">
        <v>109600</v>
      </c>
      <c r="BG91" s="191">
        <v>108200</v>
      </c>
      <c r="BH91" s="191">
        <v>107000</v>
      </c>
      <c r="BI91" s="199">
        <v>103450</v>
      </c>
      <c r="BJ91" s="211">
        <v>103450</v>
      </c>
      <c r="BK91" s="211">
        <v>103450</v>
      </c>
      <c r="BL91" s="211">
        <v>103450</v>
      </c>
      <c r="BM91" s="211">
        <v>103450</v>
      </c>
      <c r="BN91" s="211">
        <v>103450</v>
      </c>
      <c r="BO91" s="211">
        <v>103450</v>
      </c>
      <c r="BP91" s="211">
        <v>103450</v>
      </c>
      <c r="BQ91" s="6"/>
      <c r="BR91" s="191">
        <v>14731</v>
      </c>
      <c r="BS91" s="191">
        <v>23250</v>
      </c>
    </row>
    <row r="92" spans="1:71" ht="16.5">
      <c r="A92" s="151">
        <v>213113</v>
      </c>
      <c r="B92" s="18">
        <v>1</v>
      </c>
      <c r="C92" s="137">
        <v>1</v>
      </c>
      <c r="D92" s="18">
        <v>1</v>
      </c>
      <c r="E92" s="18">
        <v>1</v>
      </c>
      <c r="F92" s="18">
        <v>1</v>
      </c>
      <c r="G92" s="18">
        <v>1.1000000000000001</v>
      </c>
      <c r="H92" s="18">
        <v>1</v>
      </c>
      <c r="I92" s="137">
        <v>1</v>
      </c>
      <c r="J92" s="18">
        <v>1.1499999999999999</v>
      </c>
      <c r="L92" s="207">
        <v>350000</v>
      </c>
      <c r="M92" s="107">
        <v>2.1</v>
      </c>
      <c r="N92" s="110">
        <v>2.1</v>
      </c>
      <c r="O92" s="107">
        <v>5.41</v>
      </c>
      <c r="P92" s="109">
        <v>1.5</v>
      </c>
      <c r="Q92" s="109">
        <v>2.52</v>
      </c>
      <c r="R92" s="109">
        <v>3.66</v>
      </c>
      <c r="T92" s="207">
        <v>400000</v>
      </c>
      <c r="U92" s="107">
        <v>1.5</v>
      </c>
      <c r="V92" s="107">
        <v>1.45</v>
      </c>
      <c r="W92" s="107">
        <v>1.38</v>
      </c>
      <c r="X92" s="107">
        <v>1.0900000000000001</v>
      </c>
      <c r="Y92" s="107">
        <v>1.35</v>
      </c>
      <c r="Z92" s="107">
        <v>1.0900000000000001</v>
      </c>
      <c r="AA92" s="107">
        <v>2.66</v>
      </c>
      <c r="AB92" s="107">
        <v>3.54</v>
      </c>
      <c r="AC92" s="107">
        <v>4.49</v>
      </c>
      <c r="AD92" s="107">
        <v>0.86</v>
      </c>
      <c r="AH92" s="191">
        <v>2660264</v>
      </c>
      <c r="AI92" s="126">
        <v>0.89</v>
      </c>
      <c r="AJ92" s="107">
        <v>1</v>
      </c>
      <c r="AK92" s="107">
        <v>1</v>
      </c>
      <c r="AL92" s="107">
        <v>1</v>
      </c>
      <c r="AM92" s="107">
        <v>1</v>
      </c>
      <c r="AN92" s="107">
        <v>1</v>
      </c>
      <c r="AO92" s="107">
        <v>1</v>
      </c>
      <c r="AP92" s="107">
        <v>1</v>
      </c>
      <c r="AQ92" s="107">
        <v>1</v>
      </c>
      <c r="AR92" s="107">
        <v>1</v>
      </c>
      <c r="AT92" s="191">
        <v>793568</v>
      </c>
      <c r="AU92" s="126">
        <v>0.89</v>
      </c>
      <c r="AV92" s="7"/>
      <c r="AW92" s="191">
        <v>793568</v>
      </c>
      <c r="AX92" s="107">
        <v>0.98499999999999999</v>
      </c>
      <c r="AZ92" s="207">
        <v>53950</v>
      </c>
      <c r="BA92" s="191">
        <v>110150</v>
      </c>
      <c r="BB92" s="191">
        <v>109400</v>
      </c>
      <c r="BC92" s="191">
        <v>106600</v>
      </c>
      <c r="BD92" s="191">
        <v>105300</v>
      </c>
      <c r="BE92" s="191">
        <v>100650</v>
      </c>
      <c r="BF92" s="191">
        <v>107750</v>
      </c>
      <c r="BG92" s="191">
        <v>106350</v>
      </c>
      <c r="BH92" s="191">
        <v>104950</v>
      </c>
      <c r="BI92" s="199">
        <v>101450</v>
      </c>
      <c r="BJ92" s="211">
        <v>101450</v>
      </c>
      <c r="BK92" s="211">
        <v>101450</v>
      </c>
      <c r="BL92" s="211">
        <v>101450</v>
      </c>
      <c r="BM92" s="211">
        <v>101450</v>
      </c>
      <c r="BN92" s="211">
        <v>101450</v>
      </c>
      <c r="BO92" s="211">
        <v>101450</v>
      </c>
      <c r="BP92" s="211">
        <v>101450</v>
      </c>
      <c r="BQ92" s="6"/>
      <c r="BR92" s="191">
        <v>13399</v>
      </c>
      <c r="BS92" s="191">
        <v>22650</v>
      </c>
    </row>
    <row r="93" spans="1:71" ht="16.5">
      <c r="A93" s="151">
        <v>213114</v>
      </c>
      <c r="B93" s="18">
        <v>1</v>
      </c>
      <c r="C93" s="137">
        <v>1</v>
      </c>
      <c r="D93" s="18">
        <v>1</v>
      </c>
      <c r="E93" s="18">
        <v>1</v>
      </c>
      <c r="F93" s="18">
        <v>1</v>
      </c>
      <c r="G93" s="18">
        <v>1.1000000000000001</v>
      </c>
      <c r="H93" s="18">
        <v>1</v>
      </c>
      <c r="I93" s="137">
        <v>1</v>
      </c>
      <c r="J93" s="18">
        <v>1.1499999999999999</v>
      </c>
      <c r="L93" s="207">
        <v>400000</v>
      </c>
      <c r="M93" s="107">
        <v>2.21</v>
      </c>
      <c r="N93" s="110">
        <v>2.21</v>
      </c>
      <c r="O93" s="107">
        <v>5.99</v>
      </c>
      <c r="P93" s="109">
        <v>1.55</v>
      </c>
      <c r="Q93" s="109">
        <v>2.65</v>
      </c>
      <c r="R93" s="109">
        <v>3.99</v>
      </c>
      <c r="T93" s="207">
        <v>450000</v>
      </c>
      <c r="U93" s="107">
        <v>1.53</v>
      </c>
      <c r="V93" s="107">
        <v>1.48</v>
      </c>
      <c r="W93" s="107">
        <v>1.4</v>
      </c>
      <c r="X93" s="107">
        <v>1.0900000000000001</v>
      </c>
      <c r="Y93" s="107">
        <v>1.37</v>
      </c>
      <c r="Z93" s="107">
        <v>1.1000000000000001</v>
      </c>
      <c r="AA93" s="107">
        <v>2.76</v>
      </c>
      <c r="AB93" s="107">
        <v>3.66</v>
      </c>
      <c r="AC93" s="107">
        <v>4.6500000000000004</v>
      </c>
      <c r="AD93" s="107">
        <v>0.85</v>
      </c>
      <c r="AH93" s="191">
        <v>2946545</v>
      </c>
      <c r="AI93" s="126">
        <v>0.9</v>
      </c>
      <c r="AJ93" s="107">
        <v>1</v>
      </c>
      <c r="AK93" s="107">
        <v>1</v>
      </c>
      <c r="AL93" s="107">
        <v>1</v>
      </c>
      <c r="AM93" s="107">
        <v>1</v>
      </c>
      <c r="AN93" s="107">
        <v>1</v>
      </c>
      <c r="AO93" s="107">
        <v>1</v>
      </c>
      <c r="AP93" s="107">
        <v>1</v>
      </c>
      <c r="AQ93" s="107">
        <v>1</v>
      </c>
      <c r="AR93" s="107">
        <v>1</v>
      </c>
      <c r="AT93" s="191">
        <v>878967</v>
      </c>
      <c r="AU93" s="126">
        <v>0.9</v>
      </c>
      <c r="AV93" s="7"/>
      <c r="AW93" s="191">
        <v>878967</v>
      </c>
      <c r="AX93" s="107">
        <v>0.98699999999999999</v>
      </c>
      <c r="AZ93" s="207">
        <v>49383</v>
      </c>
      <c r="BA93" s="191">
        <v>108400</v>
      </c>
      <c r="BB93" s="191">
        <v>107550</v>
      </c>
      <c r="BC93" s="191">
        <v>104700</v>
      </c>
      <c r="BD93" s="191">
        <v>103250</v>
      </c>
      <c r="BE93" s="191">
        <v>98400</v>
      </c>
      <c r="BF93" s="191">
        <v>105850</v>
      </c>
      <c r="BG93" s="191">
        <v>104500</v>
      </c>
      <c r="BH93" s="191">
        <v>102850</v>
      </c>
      <c r="BI93" s="199">
        <v>99400</v>
      </c>
      <c r="BJ93" s="211">
        <v>99400</v>
      </c>
      <c r="BK93" s="211">
        <v>99400</v>
      </c>
      <c r="BL93" s="211">
        <v>99400</v>
      </c>
      <c r="BM93" s="211">
        <v>99400</v>
      </c>
      <c r="BN93" s="211">
        <v>99400</v>
      </c>
      <c r="BO93" s="211">
        <v>99400</v>
      </c>
      <c r="BP93" s="211">
        <v>99400</v>
      </c>
      <c r="BQ93" s="6"/>
      <c r="BR93" s="191">
        <v>12097</v>
      </c>
      <c r="BS93" s="191">
        <v>22100</v>
      </c>
    </row>
    <row r="94" spans="1:71" ht="16.5">
      <c r="A94" s="151">
        <v>213115</v>
      </c>
      <c r="B94" s="18">
        <v>1</v>
      </c>
      <c r="C94" s="137">
        <v>1</v>
      </c>
      <c r="D94" s="18">
        <v>1</v>
      </c>
      <c r="E94" s="18">
        <v>1</v>
      </c>
      <c r="F94" s="18">
        <v>1</v>
      </c>
      <c r="G94" s="18">
        <v>1.1000000000000001</v>
      </c>
      <c r="H94" s="18">
        <v>1</v>
      </c>
      <c r="I94" s="137">
        <v>1</v>
      </c>
      <c r="J94" s="18">
        <v>1.1499999999999999</v>
      </c>
      <c r="L94" s="207">
        <v>450000</v>
      </c>
      <c r="M94" s="107">
        <v>2.31</v>
      </c>
      <c r="N94" s="110">
        <v>2.31</v>
      </c>
      <c r="O94" s="107">
        <v>6.55</v>
      </c>
      <c r="P94" s="109">
        <v>1.6</v>
      </c>
      <c r="Q94" s="109">
        <v>2.77</v>
      </c>
      <c r="R94" s="109">
        <v>4.3099999999999996</v>
      </c>
      <c r="T94" s="207">
        <v>500000</v>
      </c>
      <c r="U94" s="107">
        <v>1.55</v>
      </c>
      <c r="V94" s="107">
        <v>1.5</v>
      </c>
      <c r="W94" s="107">
        <v>1.43</v>
      </c>
      <c r="X94" s="107">
        <v>1.1000000000000001</v>
      </c>
      <c r="Y94" s="107">
        <v>1.39</v>
      </c>
      <c r="Z94" s="107">
        <v>1.1100000000000001</v>
      </c>
      <c r="AA94" s="107">
        <v>2.87</v>
      </c>
      <c r="AB94" s="107">
        <v>3.81</v>
      </c>
      <c r="AC94" s="107">
        <v>4.84</v>
      </c>
      <c r="AD94" s="107">
        <v>0.85</v>
      </c>
      <c r="AH94" s="191">
        <v>3293095</v>
      </c>
      <c r="AI94" s="126">
        <v>0.91</v>
      </c>
      <c r="AJ94" s="107">
        <v>1</v>
      </c>
      <c r="AK94" s="107">
        <v>1</v>
      </c>
      <c r="AL94" s="107">
        <v>1</v>
      </c>
      <c r="AM94" s="107">
        <v>1</v>
      </c>
      <c r="AN94" s="107">
        <v>1</v>
      </c>
      <c r="AO94" s="107">
        <v>1</v>
      </c>
      <c r="AP94" s="107">
        <v>1</v>
      </c>
      <c r="AQ94" s="107">
        <v>1</v>
      </c>
      <c r="AR94" s="107">
        <v>1</v>
      </c>
      <c r="AT94" s="191">
        <v>982345</v>
      </c>
      <c r="AU94" s="126">
        <v>0.91</v>
      </c>
      <c r="AV94" s="7"/>
      <c r="AW94" s="191">
        <v>982345</v>
      </c>
      <c r="AX94" s="107">
        <v>0.98899999999999999</v>
      </c>
      <c r="AZ94" s="207">
        <v>44919</v>
      </c>
      <c r="BA94" s="191">
        <v>106550</v>
      </c>
      <c r="BB94" s="191">
        <v>105700</v>
      </c>
      <c r="BC94" s="191">
        <v>102700</v>
      </c>
      <c r="BD94" s="191">
        <v>101150</v>
      </c>
      <c r="BE94" s="191">
        <v>96100</v>
      </c>
      <c r="BF94" s="191">
        <v>103950</v>
      </c>
      <c r="BG94" s="191">
        <v>102600</v>
      </c>
      <c r="BH94" s="191">
        <v>100700</v>
      </c>
      <c r="BI94" s="199">
        <v>97300</v>
      </c>
      <c r="BJ94" s="211">
        <v>97300</v>
      </c>
      <c r="BK94" s="211">
        <v>97300</v>
      </c>
      <c r="BL94" s="211">
        <v>97300</v>
      </c>
      <c r="BM94" s="211">
        <v>97300</v>
      </c>
      <c r="BN94" s="211">
        <v>97300</v>
      </c>
      <c r="BO94" s="211">
        <v>97300</v>
      </c>
      <c r="BP94" s="211">
        <v>97300</v>
      </c>
      <c r="BQ94" s="6"/>
      <c r="BR94" s="191">
        <v>10824</v>
      </c>
      <c r="BS94" s="191">
        <v>21450</v>
      </c>
    </row>
    <row r="95" spans="1:71" ht="16.5">
      <c r="A95" s="151">
        <v>221111</v>
      </c>
      <c r="B95" s="18">
        <v>1</v>
      </c>
      <c r="C95" s="137">
        <v>1</v>
      </c>
      <c r="D95" s="18">
        <v>1</v>
      </c>
      <c r="E95" s="18">
        <v>1</v>
      </c>
      <c r="F95" s="18">
        <v>1</v>
      </c>
      <c r="G95" s="18">
        <v>1.1000000000000001</v>
      </c>
      <c r="H95" s="18">
        <v>1</v>
      </c>
      <c r="I95" s="137">
        <v>1</v>
      </c>
      <c r="J95" s="18">
        <v>1.1499999999999999</v>
      </c>
      <c r="L95" s="207">
        <v>500000</v>
      </c>
      <c r="M95" s="107">
        <v>2.4300000000000002</v>
      </c>
      <c r="N95" s="110">
        <v>2.4300000000000002</v>
      </c>
      <c r="O95" s="107">
        <v>7.25</v>
      </c>
      <c r="P95" s="109">
        <v>1.66</v>
      </c>
      <c r="Q95" s="109">
        <v>2.9</v>
      </c>
      <c r="R95" s="109">
        <v>4.71</v>
      </c>
      <c r="T95" s="207">
        <v>600000</v>
      </c>
      <c r="U95" s="107">
        <v>1.59</v>
      </c>
      <c r="V95" s="107">
        <v>1.54</v>
      </c>
      <c r="W95" s="107">
        <v>1.47</v>
      </c>
      <c r="X95" s="107">
        <v>1.1100000000000001</v>
      </c>
      <c r="Y95" s="107">
        <v>1.43</v>
      </c>
      <c r="Z95" s="107">
        <v>1.1100000000000001</v>
      </c>
      <c r="AA95" s="107">
        <v>3.03</v>
      </c>
      <c r="AB95" s="107">
        <v>4.03</v>
      </c>
      <c r="AC95" s="107">
        <v>5.1100000000000003</v>
      </c>
      <c r="AD95" s="107">
        <v>0.84</v>
      </c>
      <c r="AH95" s="191">
        <v>3721187</v>
      </c>
      <c r="AI95" s="126">
        <v>0.92</v>
      </c>
      <c r="AJ95" s="107">
        <v>1</v>
      </c>
      <c r="AK95" s="107">
        <v>1</v>
      </c>
      <c r="AL95" s="107">
        <v>1</v>
      </c>
      <c r="AM95" s="107">
        <v>1</v>
      </c>
      <c r="AN95" s="107">
        <v>1</v>
      </c>
      <c r="AO95" s="107">
        <v>1</v>
      </c>
      <c r="AP95" s="107">
        <v>1</v>
      </c>
      <c r="AQ95" s="107">
        <v>1</v>
      </c>
      <c r="AR95" s="107">
        <v>1</v>
      </c>
      <c r="AT95" s="191">
        <v>1110046</v>
      </c>
      <c r="AU95" s="126">
        <v>0.92</v>
      </c>
      <c r="AV95" s="7"/>
      <c r="AW95" s="191">
        <v>1110046</v>
      </c>
      <c r="AX95" s="107">
        <v>0.99</v>
      </c>
      <c r="AZ95" s="207">
        <v>40555</v>
      </c>
      <c r="BA95" s="191">
        <v>104650</v>
      </c>
      <c r="BB95" s="191">
        <v>103750</v>
      </c>
      <c r="BC95" s="191">
        <v>100700</v>
      </c>
      <c r="BD95" s="191">
        <v>99000</v>
      </c>
      <c r="BE95" s="191">
        <v>93700</v>
      </c>
      <c r="BF95" s="191">
        <v>101950</v>
      </c>
      <c r="BG95" s="191">
        <v>100650</v>
      </c>
      <c r="BH95" s="191">
        <v>98500</v>
      </c>
      <c r="BI95" s="199">
        <v>95150</v>
      </c>
      <c r="BJ95" s="211">
        <v>95150</v>
      </c>
      <c r="BK95" s="211">
        <v>95150</v>
      </c>
      <c r="BL95" s="211">
        <v>95150</v>
      </c>
      <c r="BM95" s="211">
        <v>95150</v>
      </c>
      <c r="BN95" s="211">
        <v>95150</v>
      </c>
      <c r="BO95" s="211">
        <v>95150</v>
      </c>
      <c r="BP95" s="211">
        <v>95150</v>
      </c>
      <c r="BQ95" s="6"/>
      <c r="BR95" s="191">
        <v>9579</v>
      </c>
      <c r="BS95" s="191">
        <v>20800</v>
      </c>
    </row>
    <row r="96" spans="1:71" ht="16.5">
      <c r="A96" s="151">
        <v>221112</v>
      </c>
      <c r="B96" s="18">
        <v>1</v>
      </c>
      <c r="C96" s="137">
        <v>1</v>
      </c>
      <c r="D96" s="18">
        <v>1</v>
      </c>
      <c r="E96" s="18">
        <v>1</v>
      </c>
      <c r="F96" s="18">
        <v>1</v>
      </c>
      <c r="G96" s="18">
        <v>1.1000000000000001</v>
      </c>
      <c r="H96" s="18">
        <v>1</v>
      </c>
      <c r="I96" s="137">
        <v>1</v>
      </c>
      <c r="J96" s="18">
        <v>1.1499999999999999</v>
      </c>
      <c r="L96" s="207">
        <v>600000</v>
      </c>
      <c r="M96" s="107">
        <v>2.6</v>
      </c>
      <c r="N96" s="110">
        <v>2.6</v>
      </c>
      <c r="O96" s="107">
        <v>8.35</v>
      </c>
      <c r="P96" s="109">
        <v>1.74</v>
      </c>
      <c r="Q96" s="109">
        <v>3.11</v>
      </c>
      <c r="R96" s="109">
        <v>5.32</v>
      </c>
      <c r="T96" s="207">
        <v>700000</v>
      </c>
      <c r="U96" s="107">
        <v>1.63</v>
      </c>
      <c r="V96" s="107">
        <v>1.58</v>
      </c>
      <c r="W96" s="107">
        <v>1.5</v>
      </c>
      <c r="X96" s="107">
        <v>1.1200000000000001</v>
      </c>
      <c r="Y96" s="107">
        <v>1.46</v>
      </c>
      <c r="Z96" s="107">
        <v>1.1200000000000001</v>
      </c>
      <c r="AA96" s="107">
        <v>3.18</v>
      </c>
      <c r="AB96" s="107">
        <v>4.22</v>
      </c>
      <c r="AC96" s="107">
        <v>5.36</v>
      </c>
      <c r="AD96" s="107">
        <v>0.83</v>
      </c>
      <c r="AH96" s="191">
        <v>4263437</v>
      </c>
      <c r="AI96" s="126">
        <v>0.93</v>
      </c>
      <c r="AJ96" s="107">
        <v>1</v>
      </c>
      <c r="AK96" s="107">
        <v>1</v>
      </c>
      <c r="AL96" s="107">
        <v>1</v>
      </c>
      <c r="AM96" s="107">
        <v>1</v>
      </c>
      <c r="AN96" s="107">
        <v>1</v>
      </c>
      <c r="AO96" s="107">
        <v>1</v>
      </c>
      <c r="AP96" s="107">
        <v>1</v>
      </c>
      <c r="AQ96" s="107">
        <v>1</v>
      </c>
      <c r="AR96" s="107">
        <v>1</v>
      </c>
      <c r="AT96" s="191">
        <v>1271802</v>
      </c>
      <c r="AU96" s="126">
        <v>0.93</v>
      </c>
      <c r="AV96" s="7"/>
      <c r="AW96" s="191">
        <v>1271802</v>
      </c>
      <c r="AX96" s="107">
        <v>0.99199999999999999</v>
      </c>
      <c r="AZ96" s="207">
        <v>36287</v>
      </c>
      <c r="BA96" s="191">
        <v>102700</v>
      </c>
      <c r="BB96" s="191">
        <v>101700</v>
      </c>
      <c r="BC96" s="191">
        <v>98550</v>
      </c>
      <c r="BD96" s="191">
        <v>96700</v>
      </c>
      <c r="BE96" s="191">
        <v>91200</v>
      </c>
      <c r="BF96" s="191">
        <v>99900</v>
      </c>
      <c r="BG96" s="191">
        <v>98600</v>
      </c>
      <c r="BH96" s="191">
        <v>96150</v>
      </c>
      <c r="BI96" s="199">
        <v>92850</v>
      </c>
      <c r="BJ96" s="211">
        <v>92850</v>
      </c>
      <c r="BK96" s="211">
        <v>92850</v>
      </c>
      <c r="BL96" s="211">
        <v>92850</v>
      </c>
      <c r="BM96" s="211">
        <v>92850</v>
      </c>
      <c r="BN96" s="211">
        <v>92850</v>
      </c>
      <c r="BO96" s="211">
        <v>92850</v>
      </c>
      <c r="BP96" s="211">
        <v>92850</v>
      </c>
      <c r="BQ96" s="6"/>
      <c r="BR96" s="191">
        <v>8361</v>
      </c>
      <c r="BS96" s="191">
        <v>20100</v>
      </c>
    </row>
    <row r="97" spans="1:71" ht="16.5">
      <c r="A97" s="151">
        <v>221113</v>
      </c>
      <c r="B97" s="18">
        <v>1</v>
      </c>
      <c r="C97" s="137">
        <v>1</v>
      </c>
      <c r="D97" s="18">
        <v>1</v>
      </c>
      <c r="E97" s="18">
        <v>1</v>
      </c>
      <c r="F97" s="18">
        <v>1</v>
      </c>
      <c r="G97" s="18">
        <v>1.1000000000000001</v>
      </c>
      <c r="H97" s="18">
        <v>1</v>
      </c>
      <c r="I97" s="137">
        <v>1</v>
      </c>
      <c r="J97" s="18">
        <v>1.1499999999999999</v>
      </c>
      <c r="L97" s="207">
        <v>700000</v>
      </c>
      <c r="M97" s="107">
        <v>2.76</v>
      </c>
      <c r="N97" s="110">
        <v>2.76</v>
      </c>
      <c r="O97" s="107">
        <v>9.41</v>
      </c>
      <c r="P97" s="109">
        <v>1.81</v>
      </c>
      <c r="Q97" s="109">
        <v>3.29</v>
      </c>
      <c r="R97" s="109">
        <v>5.9</v>
      </c>
      <c r="T97" s="207">
        <v>800000</v>
      </c>
      <c r="U97" s="107">
        <v>1.66</v>
      </c>
      <c r="V97" s="107">
        <v>1.61</v>
      </c>
      <c r="W97" s="107">
        <v>1.53</v>
      </c>
      <c r="X97" s="107">
        <v>1.1299999999999999</v>
      </c>
      <c r="Y97" s="107">
        <v>1.49</v>
      </c>
      <c r="Z97" s="107">
        <v>1.1299999999999999</v>
      </c>
      <c r="AA97" s="107">
        <v>3.31</v>
      </c>
      <c r="AB97" s="107">
        <v>4.4000000000000004</v>
      </c>
      <c r="AC97" s="107">
        <v>5.58</v>
      </c>
      <c r="AD97" s="107">
        <v>0.83</v>
      </c>
      <c r="AH97" s="191">
        <v>4972532</v>
      </c>
      <c r="AI97" s="126">
        <v>0.94</v>
      </c>
      <c r="AJ97" s="107">
        <v>1</v>
      </c>
      <c r="AK97" s="107">
        <v>1</v>
      </c>
      <c r="AL97" s="107">
        <v>1</v>
      </c>
      <c r="AM97" s="107">
        <v>1</v>
      </c>
      <c r="AN97" s="107">
        <v>1</v>
      </c>
      <c r="AO97" s="107">
        <v>1</v>
      </c>
      <c r="AP97" s="107">
        <v>1</v>
      </c>
      <c r="AQ97" s="107">
        <v>1</v>
      </c>
      <c r="AR97" s="107">
        <v>1</v>
      </c>
      <c r="AT97" s="191">
        <v>1483328</v>
      </c>
      <c r="AU97" s="126">
        <v>0.94</v>
      </c>
      <c r="AV97" s="7"/>
      <c r="AW97" s="191">
        <v>1483328</v>
      </c>
      <c r="AX97" s="107">
        <v>0.99299999999999999</v>
      </c>
      <c r="AZ97" s="207">
        <v>32112</v>
      </c>
      <c r="BA97" s="191">
        <v>100600</v>
      </c>
      <c r="BB97" s="191">
        <v>99550</v>
      </c>
      <c r="BC97" s="191">
        <v>96250</v>
      </c>
      <c r="BD97" s="191">
        <v>94250</v>
      </c>
      <c r="BE97" s="191">
        <v>88500</v>
      </c>
      <c r="BF97" s="191">
        <v>97700</v>
      </c>
      <c r="BG97" s="191">
        <v>96450</v>
      </c>
      <c r="BH97" s="191">
        <v>93700</v>
      </c>
      <c r="BI97" s="199">
        <v>90450</v>
      </c>
      <c r="BJ97" s="211">
        <v>90450</v>
      </c>
      <c r="BK97" s="211">
        <v>90450</v>
      </c>
      <c r="BL97" s="211">
        <v>90450</v>
      </c>
      <c r="BM97" s="211">
        <v>90450</v>
      </c>
      <c r="BN97" s="211">
        <v>90450</v>
      </c>
      <c r="BO97" s="211">
        <v>90450</v>
      </c>
      <c r="BP97" s="211">
        <v>90450</v>
      </c>
      <c r="BQ97" s="6"/>
      <c r="BR97" s="191">
        <v>7168</v>
      </c>
      <c r="BS97" s="191">
        <v>19300</v>
      </c>
    </row>
    <row r="98" spans="1:71" ht="16.5">
      <c r="A98" s="151">
        <v>221114</v>
      </c>
      <c r="B98" s="18">
        <v>1</v>
      </c>
      <c r="C98" s="137">
        <v>1</v>
      </c>
      <c r="D98" s="18">
        <v>1</v>
      </c>
      <c r="E98" s="18">
        <v>1</v>
      </c>
      <c r="F98" s="18">
        <v>1</v>
      </c>
      <c r="G98" s="18">
        <v>1.1000000000000001</v>
      </c>
      <c r="H98" s="18">
        <v>1</v>
      </c>
      <c r="I98" s="137">
        <v>1</v>
      </c>
      <c r="J98" s="18">
        <v>1.1499999999999999</v>
      </c>
      <c r="L98" s="207">
        <v>800000</v>
      </c>
      <c r="M98" s="107">
        <v>2.9</v>
      </c>
      <c r="N98" s="110">
        <v>2.9</v>
      </c>
      <c r="O98" s="107">
        <v>10.44</v>
      </c>
      <c r="P98" s="109">
        <v>1.87</v>
      </c>
      <c r="Q98" s="109">
        <v>3.46</v>
      </c>
      <c r="R98" s="109">
        <v>6.6</v>
      </c>
      <c r="T98" s="207">
        <v>900000</v>
      </c>
      <c r="U98" s="107">
        <v>1.69</v>
      </c>
      <c r="V98" s="107">
        <v>1.63</v>
      </c>
      <c r="W98" s="107">
        <v>1.55</v>
      </c>
      <c r="X98" s="107">
        <v>1.1299999999999999</v>
      </c>
      <c r="Y98" s="107">
        <v>1.51</v>
      </c>
      <c r="Z98" s="107">
        <v>1.1399999999999999</v>
      </c>
      <c r="AA98" s="107">
        <v>3.43</v>
      </c>
      <c r="AB98" s="107">
        <v>4.5599999999999996</v>
      </c>
      <c r="AC98" s="107">
        <v>5.79</v>
      </c>
      <c r="AD98" s="107">
        <v>0.82</v>
      </c>
      <c r="AH98" s="191">
        <v>5939480</v>
      </c>
      <c r="AI98" s="126">
        <v>0.95</v>
      </c>
      <c r="AJ98" s="107">
        <v>1</v>
      </c>
      <c r="AK98" s="107">
        <v>1</v>
      </c>
      <c r="AL98" s="107">
        <v>1</v>
      </c>
      <c r="AM98" s="107">
        <v>1</v>
      </c>
      <c r="AN98" s="107">
        <v>1</v>
      </c>
      <c r="AO98" s="107">
        <v>1</v>
      </c>
      <c r="AP98" s="107">
        <v>1</v>
      </c>
      <c r="AQ98" s="107">
        <v>1</v>
      </c>
      <c r="AR98" s="107">
        <v>1</v>
      </c>
      <c r="AT98" s="191">
        <v>1771772</v>
      </c>
      <c r="AU98" s="126">
        <v>0.95</v>
      </c>
      <c r="AV98" s="7"/>
      <c r="AW98" s="191">
        <v>1771772</v>
      </c>
      <c r="AX98" s="107">
        <v>0.995</v>
      </c>
      <c r="AZ98" s="207">
        <v>28028</v>
      </c>
      <c r="BA98" s="191">
        <v>98250</v>
      </c>
      <c r="BB98" s="191">
        <v>97150</v>
      </c>
      <c r="BC98" s="191">
        <v>93750</v>
      </c>
      <c r="BD98" s="191">
        <v>91550</v>
      </c>
      <c r="BE98" s="191">
        <v>85550</v>
      </c>
      <c r="BF98" s="191">
        <v>95250</v>
      </c>
      <c r="BG98" s="191">
        <v>94050</v>
      </c>
      <c r="BH98" s="191">
        <v>91000</v>
      </c>
      <c r="BI98" s="199">
        <v>87800</v>
      </c>
      <c r="BJ98" s="211">
        <v>87800</v>
      </c>
      <c r="BK98" s="211">
        <v>87800</v>
      </c>
      <c r="BL98" s="211">
        <v>87800</v>
      </c>
      <c r="BM98" s="211">
        <v>87800</v>
      </c>
      <c r="BN98" s="211">
        <v>87800</v>
      </c>
      <c r="BO98" s="211">
        <v>87800</v>
      </c>
      <c r="BP98" s="211">
        <v>87800</v>
      </c>
      <c r="BQ98" s="6"/>
      <c r="BR98" s="191">
        <v>6001</v>
      </c>
      <c r="BS98" s="191">
        <v>18300</v>
      </c>
    </row>
    <row r="99" spans="1:71" ht="16.5">
      <c r="A99" s="151">
        <v>221115</v>
      </c>
      <c r="B99" s="18">
        <v>1</v>
      </c>
      <c r="C99" s="137">
        <v>1</v>
      </c>
      <c r="D99" s="18">
        <v>1</v>
      </c>
      <c r="E99" s="18">
        <v>1</v>
      </c>
      <c r="F99" s="18">
        <v>1</v>
      </c>
      <c r="G99" s="18">
        <v>1.1000000000000001</v>
      </c>
      <c r="H99" s="18">
        <v>1</v>
      </c>
      <c r="I99" s="137">
        <v>1</v>
      </c>
      <c r="J99" s="18">
        <v>1.1499999999999999</v>
      </c>
      <c r="L99" s="207">
        <v>900000</v>
      </c>
      <c r="M99" s="107">
        <v>3.04</v>
      </c>
      <c r="N99" s="110">
        <v>3.04</v>
      </c>
      <c r="O99" s="107">
        <v>11.45</v>
      </c>
      <c r="P99" s="109">
        <v>1.93</v>
      </c>
      <c r="Q99" s="109">
        <v>3.61</v>
      </c>
      <c r="R99" s="109">
        <v>7.35</v>
      </c>
      <c r="AH99" s="191">
        <v>7336183</v>
      </c>
      <c r="AI99" s="126">
        <v>0.96</v>
      </c>
      <c r="AJ99" s="107">
        <v>1</v>
      </c>
      <c r="AK99" s="107">
        <v>1</v>
      </c>
      <c r="AL99" s="107">
        <v>1</v>
      </c>
      <c r="AM99" s="107">
        <v>1</v>
      </c>
      <c r="AN99" s="107">
        <v>1</v>
      </c>
      <c r="AO99" s="107">
        <v>1</v>
      </c>
      <c r="AP99" s="107">
        <v>1</v>
      </c>
      <c r="AQ99" s="107">
        <v>1</v>
      </c>
      <c r="AR99" s="107">
        <v>1</v>
      </c>
      <c r="AT99" s="191">
        <v>2188415</v>
      </c>
      <c r="AU99" s="126">
        <v>0.96</v>
      </c>
      <c r="AV99" s="7"/>
      <c r="AW99" s="191">
        <v>2188415</v>
      </c>
      <c r="AX99" s="107">
        <v>0.996</v>
      </c>
      <c r="AZ99" s="207">
        <v>24031</v>
      </c>
      <c r="BA99" s="191">
        <v>95650</v>
      </c>
      <c r="BB99" s="191">
        <v>94450</v>
      </c>
      <c r="BC99" s="191">
        <v>90900</v>
      </c>
      <c r="BD99" s="191">
        <v>88450</v>
      </c>
      <c r="BE99" s="191">
        <v>82150</v>
      </c>
      <c r="BF99" s="191">
        <v>92500</v>
      </c>
      <c r="BG99" s="191">
        <v>91350</v>
      </c>
      <c r="BH99" s="191">
        <v>87900</v>
      </c>
      <c r="BI99" s="199">
        <v>84800</v>
      </c>
      <c r="BJ99" s="211">
        <v>84800</v>
      </c>
      <c r="BK99" s="211">
        <v>84800</v>
      </c>
      <c r="BL99" s="211">
        <v>84800</v>
      </c>
      <c r="BM99" s="211">
        <v>84800</v>
      </c>
      <c r="BN99" s="211">
        <v>84800</v>
      </c>
      <c r="BO99" s="211">
        <v>84800</v>
      </c>
      <c r="BP99" s="211">
        <v>84800</v>
      </c>
      <c r="BQ99" s="6"/>
      <c r="BR99" s="191">
        <v>4859</v>
      </c>
      <c r="BS99" s="191">
        <v>17050</v>
      </c>
    </row>
    <row r="100" spans="1:71" ht="16.5">
      <c r="A100" s="151">
        <v>221116</v>
      </c>
      <c r="B100" s="18">
        <v>1</v>
      </c>
      <c r="C100" s="137">
        <v>1</v>
      </c>
      <c r="D100" s="18">
        <v>1</v>
      </c>
      <c r="E100" s="18">
        <v>1</v>
      </c>
      <c r="F100" s="18">
        <v>1</v>
      </c>
      <c r="G100" s="18">
        <v>1.1000000000000001</v>
      </c>
      <c r="H100" s="18">
        <v>1</v>
      </c>
      <c r="I100" s="137">
        <v>1</v>
      </c>
      <c r="J100" s="18">
        <v>1.1499999999999999</v>
      </c>
      <c r="AH100" s="191">
        <v>9531002</v>
      </c>
      <c r="AI100" s="126">
        <v>0.97</v>
      </c>
      <c r="AJ100" s="107">
        <v>1</v>
      </c>
      <c r="AK100" s="107">
        <v>1</v>
      </c>
      <c r="AL100" s="107">
        <v>1</v>
      </c>
      <c r="AM100" s="107">
        <v>1</v>
      </c>
      <c r="AN100" s="107">
        <v>1</v>
      </c>
      <c r="AO100" s="107">
        <v>1</v>
      </c>
      <c r="AP100" s="107">
        <v>1</v>
      </c>
      <c r="AQ100" s="107">
        <v>1</v>
      </c>
      <c r="AR100" s="107">
        <v>1</v>
      </c>
      <c r="AT100" s="191">
        <v>2843139</v>
      </c>
      <c r="AU100" s="126">
        <v>0.97</v>
      </c>
      <c r="AV100" s="7"/>
      <c r="AW100" s="191">
        <v>2843139</v>
      </c>
      <c r="AX100" s="107">
        <v>0.997</v>
      </c>
      <c r="AZ100" s="207">
        <v>20119</v>
      </c>
      <c r="BA100" s="191">
        <v>92450</v>
      </c>
      <c r="BB100" s="191">
        <v>91200</v>
      </c>
      <c r="BC100" s="191">
        <v>87450</v>
      </c>
      <c r="BD100" s="191">
        <v>84700</v>
      </c>
      <c r="BE100" s="191">
        <v>78050</v>
      </c>
      <c r="BF100" s="191">
        <v>89200</v>
      </c>
      <c r="BG100" s="191">
        <v>88050</v>
      </c>
      <c r="BH100" s="191">
        <v>84250</v>
      </c>
      <c r="BI100" s="199">
        <v>81200</v>
      </c>
      <c r="BJ100" s="211">
        <v>81200</v>
      </c>
      <c r="BK100" s="211">
        <v>81200</v>
      </c>
      <c r="BL100" s="211">
        <v>81200</v>
      </c>
      <c r="BM100" s="211">
        <v>81200</v>
      </c>
      <c r="BN100" s="211">
        <v>81200</v>
      </c>
      <c r="BO100" s="211">
        <v>81200</v>
      </c>
      <c r="BP100" s="211">
        <v>81200</v>
      </c>
      <c r="BQ100" s="6"/>
      <c r="BR100" s="191">
        <v>3740</v>
      </c>
      <c r="BS100" s="191">
        <v>15200</v>
      </c>
    </row>
    <row r="101" spans="1:71" ht="16.5">
      <c r="A101" s="151">
        <v>221117</v>
      </c>
      <c r="B101" s="18">
        <v>1</v>
      </c>
      <c r="C101" s="137">
        <v>1</v>
      </c>
      <c r="D101" s="18">
        <v>1</v>
      </c>
      <c r="E101" s="18">
        <v>1</v>
      </c>
      <c r="F101" s="18">
        <v>1</v>
      </c>
      <c r="G101" s="18">
        <v>1.1000000000000001</v>
      </c>
      <c r="H101" s="18">
        <v>1</v>
      </c>
      <c r="I101" s="137">
        <v>1</v>
      </c>
      <c r="J101" s="18">
        <v>1.1499999999999999</v>
      </c>
      <c r="AH101" s="191">
        <v>13481677</v>
      </c>
      <c r="AI101" s="126">
        <v>0.98</v>
      </c>
      <c r="AJ101" s="107">
        <v>1</v>
      </c>
      <c r="AK101" s="107">
        <v>1</v>
      </c>
      <c r="AL101" s="107">
        <v>1</v>
      </c>
      <c r="AM101" s="107">
        <v>1</v>
      </c>
      <c r="AN101" s="107">
        <v>1</v>
      </c>
      <c r="AO101" s="107">
        <v>1</v>
      </c>
      <c r="AP101" s="107">
        <v>1</v>
      </c>
      <c r="AQ101" s="107">
        <v>1</v>
      </c>
      <c r="AR101" s="107">
        <v>1</v>
      </c>
      <c r="AT101" s="191">
        <v>4021642</v>
      </c>
      <c r="AU101" s="126">
        <v>0.98</v>
      </c>
      <c r="AV101" s="7"/>
      <c r="AW101" s="191">
        <v>4021642</v>
      </c>
      <c r="AX101" s="107">
        <v>0.998</v>
      </c>
      <c r="AZ101" s="207">
        <v>16288</v>
      </c>
      <c r="BA101" s="191">
        <v>88350</v>
      </c>
      <c r="BB101" s="191">
        <v>86950</v>
      </c>
      <c r="BC101" s="191">
        <v>82950</v>
      </c>
      <c r="BD101" s="191">
        <v>79850</v>
      </c>
      <c r="BE101" s="191">
        <v>72800</v>
      </c>
      <c r="BF101" s="191">
        <v>84950</v>
      </c>
      <c r="BG101" s="191">
        <v>83850</v>
      </c>
      <c r="BH101" s="191">
        <v>79550</v>
      </c>
      <c r="BI101" s="199">
        <v>76550</v>
      </c>
      <c r="BJ101" s="211">
        <v>76550</v>
      </c>
      <c r="BK101" s="211">
        <v>76550</v>
      </c>
      <c r="BL101" s="211">
        <v>76550</v>
      </c>
      <c r="BM101" s="211">
        <v>76550</v>
      </c>
      <c r="BN101" s="211">
        <v>76550</v>
      </c>
      <c r="BO101" s="211">
        <v>76550</v>
      </c>
      <c r="BP101" s="211">
        <v>76550</v>
      </c>
      <c r="BQ101" s="6"/>
      <c r="BR101" s="191">
        <v>2644</v>
      </c>
      <c r="BS101" s="191">
        <v>0</v>
      </c>
    </row>
    <row r="102" spans="1:71" ht="16.5">
      <c r="A102" s="151">
        <v>221118</v>
      </c>
      <c r="B102" s="18">
        <v>1</v>
      </c>
      <c r="C102" s="137">
        <v>1</v>
      </c>
      <c r="D102" s="18">
        <v>1</v>
      </c>
      <c r="E102" s="18">
        <v>1</v>
      </c>
      <c r="F102" s="18">
        <v>1</v>
      </c>
      <c r="G102" s="18">
        <v>1.1000000000000001</v>
      </c>
      <c r="H102" s="18">
        <v>1</v>
      </c>
      <c r="I102" s="137">
        <v>1</v>
      </c>
      <c r="J102" s="18">
        <v>1.1499999999999999</v>
      </c>
      <c r="AH102" s="191">
        <v>22699917</v>
      </c>
      <c r="AI102" s="126">
        <v>0.99</v>
      </c>
      <c r="AJ102" s="107">
        <v>1</v>
      </c>
      <c r="AK102" s="107">
        <v>1</v>
      </c>
      <c r="AL102" s="107">
        <v>1</v>
      </c>
      <c r="AM102" s="107">
        <v>1</v>
      </c>
      <c r="AN102" s="107">
        <v>1</v>
      </c>
      <c r="AO102" s="107">
        <v>1</v>
      </c>
      <c r="AP102" s="107">
        <v>1</v>
      </c>
      <c r="AQ102" s="107">
        <v>1</v>
      </c>
      <c r="AR102" s="107">
        <v>1</v>
      </c>
      <c r="AT102" s="191">
        <v>6771482</v>
      </c>
      <c r="AU102" s="126">
        <v>0.99</v>
      </c>
      <c r="AV102" s="7"/>
      <c r="AW102" s="191">
        <v>6771482</v>
      </c>
      <c r="AX102" s="107">
        <v>0.999</v>
      </c>
      <c r="AZ102" s="207">
        <v>12537</v>
      </c>
      <c r="BA102" s="191">
        <v>82350</v>
      </c>
      <c r="BB102" s="191">
        <v>80650</v>
      </c>
      <c r="BC102" s="191">
        <v>76400</v>
      </c>
      <c r="BD102" s="191">
        <v>72700</v>
      </c>
      <c r="BE102" s="191">
        <v>65150</v>
      </c>
      <c r="BF102" s="191">
        <v>78700</v>
      </c>
      <c r="BG102" s="191">
        <v>77650</v>
      </c>
      <c r="BH102" s="191">
        <v>72750</v>
      </c>
      <c r="BI102" s="199">
        <v>69800</v>
      </c>
      <c r="BJ102" s="211">
        <v>69800</v>
      </c>
      <c r="BK102" s="211">
        <v>69800</v>
      </c>
      <c r="BL102" s="211">
        <v>69800</v>
      </c>
      <c r="BM102" s="211">
        <v>69800</v>
      </c>
      <c r="BN102" s="211">
        <v>69800</v>
      </c>
      <c r="BO102" s="211">
        <v>69800</v>
      </c>
      <c r="BP102" s="211">
        <v>69800</v>
      </c>
      <c r="BQ102" s="6"/>
    </row>
    <row r="103" spans="1:71" ht="16.5">
      <c r="A103" s="151">
        <v>221121</v>
      </c>
      <c r="B103" s="18">
        <v>1</v>
      </c>
      <c r="C103" s="137">
        <v>1</v>
      </c>
      <c r="D103" s="18">
        <v>1</v>
      </c>
      <c r="E103" s="18">
        <v>1</v>
      </c>
      <c r="F103" s="18">
        <v>1</v>
      </c>
      <c r="G103" s="18">
        <v>1.1000000000000001</v>
      </c>
      <c r="H103" s="18">
        <v>1</v>
      </c>
      <c r="I103" s="137">
        <v>1</v>
      </c>
      <c r="J103" s="18">
        <v>1.1499999999999999</v>
      </c>
      <c r="AH103" s="191">
        <v>68791117</v>
      </c>
      <c r="AI103" s="126">
        <v>1</v>
      </c>
      <c r="AJ103" s="107">
        <v>1</v>
      </c>
      <c r="AK103" s="107">
        <v>1</v>
      </c>
      <c r="AL103" s="107">
        <v>1</v>
      </c>
      <c r="AM103" s="107">
        <v>1</v>
      </c>
      <c r="AN103" s="107">
        <v>1</v>
      </c>
      <c r="AO103" s="107">
        <v>1</v>
      </c>
      <c r="AP103" s="107">
        <v>1</v>
      </c>
      <c r="AQ103" s="107">
        <v>1</v>
      </c>
      <c r="AR103" s="107">
        <v>1</v>
      </c>
      <c r="AT103" s="191">
        <v>20520682</v>
      </c>
      <c r="AU103" s="126">
        <v>1</v>
      </c>
      <c r="AV103" s="7"/>
      <c r="AW103" s="191">
        <v>20520682</v>
      </c>
      <c r="AX103" s="107">
        <v>1</v>
      </c>
      <c r="AZ103" s="207">
        <v>8863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9">
        <v>0</v>
      </c>
      <c r="BJ103" s="211">
        <v>0</v>
      </c>
      <c r="BK103" s="211">
        <v>0</v>
      </c>
      <c r="BL103" s="211">
        <v>0</v>
      </c>
      <c r="BM103" s="211">
        <v>0</v>
      </c>
      <c r="BN103" s="211">
        <v>0</v>
      </c>
      <c r="BO103" s="211">
        <v>0</v>
      </c>
      <c r="BP103" s="211">
        <v>0</v>
      </c>
      <c r="BQ103" s="6"/>
    </row>
    <row r="104" spans="1:71" ht="16.5">
      <c r="A104" s="151">
        <v>221122</v>
      </c>
      <c r="B104" s="18">
        <v>1</v>
      </c>
      <c r="C104" s="137">
        <v>1</v>
      </c>
      <c r="D104" s="18">
        <v>1</v>
      </c>
      <c r="E104" s="18">
        <v>1</v>
      </c>
      <c r="F104" s="18">
        <v>1</v>
      </c>
      <c r="G104" s="18">
        <v>1.1000000000000001</v>
      </c>
      <c r="H104" s="18">
        <v>1</v>
      </c>
      <c r="I104" s="137">
        <v>1</v>
      </c>
      <c r="J104" s="18">
        <v>1.1499999999999999</v>
      </c>
    </row>
    <row r="105" spans="1:71" ht="16.5">
      <c r="A105" s="151">
        <v>221210</v>
      </c>
      <c r="B105" s="18">
        <v>1</v>
      </c>
      <c r="C105" s="137">
        <v>1</v>
      </c>
      <c r="D105" s="18">
        <v>1</v>
      </c>
      <c r="E105" s="18">
        <v>1</v>
      </c>
      <c r="F105" s="18">
        <v>1</v>
      </c>
      <c r="G105" s="18">
        <v>1.1000000000000001</v>
      </c>
      <c r="H105" s="18">
        <v>1</v>
      </c>
      <c r="I105" s="137">
        <v>1</v>
      </c>
      <c r="J105" s="18">
        <v>1.1499999999999999</v>
      </c>
      <c r="L105" s="247" t="s">
        <v>8552</v>
      </c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  <c r="AC105" s="242"/>
      <c r="AD105" s="242"/>
      <c r="AE105" s="242"/>
      <c r="AF105" s="242"/>
      <c r="AG105" s="242"/>
      <c r="AH105" s="242"/>
      <c r="AI105" s="242"/>
      <c r="AJ105" s="242"/>
      <c r="AK105" s="242"/>
      <c r="AL105" s="242"/>
      <c r="AM105" s="242"/>
      <c r="AN105" s="248"/>
    </row>
    <row r="106" spans="1:71" ht="30">
      <c r="A106" s="151">
        <v>221310</v>
      </c>
      <c r="B106" s="18">
        <v>1</v>
      </c>
      <c r="C106" s="137">
        <v>1</v>
      </c>
      <c r="D106" s="18">
        <v>1</v>
      </c>
      <c r="E106" s="18">
        <v>1</v>
      </c>
      <c r="F106" s="18">
        <v>1</v>
      </c>
      <c r="G106" s="18">
        <v>1.1000000000000001</v>
      </c>
      <c r="H106" s="18">
        <v>1</v>
      </c>
      <c r="I106" s="137">
        <v>1</v>
      </c>
      <c r="J106" s="18">
        <v>1.1499999999999999</v>
      </c>
      <c r="L106" s="220" t="s">
        <v>8553</v>
      </c>
      <c r="M106" s="210">
        <v>1</v>
      </c>
      <c r="N106" s="210">
        <v>2</v>
      </c>
      <c r="O106" s="210">
        <v>3</v>
      </c>
      <c r="P106" s="210">
        <v>4</v>
      </c>
      <c r="Q106" s="210">
        <v>5</v>
      </c>
      <c r="R106" s="210">
        <v>6</v>
      </c>
      <c r="S106" s="210">
        <v>7</v>
      </c>
      <c r="T106" s="210">
        <v>8</v>
      </c>
      <c r="U106" s="210">
        <v>9</v>
      </c>
      <c r="V106" s="210">
        <v>10</v>
      </c>
      <c r="W106" s="210">
        <v>11</v>
      </c>
      <c r="X106" s="210">
        <v>12</v>
      </c>
      <c r="Y106" s="210">
        <v>13</v>
      </c>
      <c r="Z106" s="210">
        <v>14</v>
      </c>
      <c r="AA106" s="210">
        <v>15</v>
      </c>
      <c r="AB106" s="210">
        <v>16</v>
      </c>
      <c r="AC106" s="210">
        <v>17</v>
      </c>
      <c r="AD106" s="210">
        <v>18</v>
      </c>
      <c r="AE106" s="210">
        <v>19</v>
      </c>
      <c r="AF106" s="210">
        <v>20</v>
      </c>
      <c r="AG106" s="210">
        <v>21</v>
      </c>
      <c r="AH106" s="210">
        <v>22</v>
      </c>
      <c r="AI106" s="210">
        <v>23</v>
      </c>
      <c r="AJ106" s="210">
        <v>24</v>
      </c>
      <c r="AK106" s="210">
        <v>25</v>
      </c>
      <c r="AL106" s="210">
        <v>26</v>
      </c>
      <c r="AM106" s="210">
        <v>27</v>
      </c>
      <c r="AN106" s="210">
        <v>28</v>
      </c>
    </row>
    <row r="107" spans="1:71" ht="16.5">
      <c r="A107" s="151">
        <v>221320</v>
      </c>
      <c r="B107" s="18">
        <v>1</v>
      </c>
      <c r="C107" s="137">
        <v>1</v>
      </c>
      <c r="D107" s="18">
        <v>1</v>
      </c>
      <c r="E107" s="18">
        <v>1</v>
      </c>
      <c r="F107" s="18">
        <v>1</v>
      </c>
      <c r="G107" s="18">
        <v>1.1000000000000001</v>
      </c>
      <c r="H107" s="18">
        <v>1</v>
      </c>
      <c r="I107" s="137">
        <v>1</v>
      </c>
      <c r="J107" s="18">
        <v>1.1499999999999999</v>
      </c>
      <c r="L107" s="210">
        <v>0</v>
      </c>
      <c r="M107" s="107">
        <v>0.24</v>
      </c>
      <c r="N107" s="107">
        <v>0.24</v>
      </c>
      <c r="O107" s="107">
        <v>0.24</v>
      </c>
      <c r="P107" s="107">
        <v>0.23</v>
      </c>
      <c r="Q107" s="107">
        <v>0.22</v>
      </c>
      <c r="R107" s="107">
        <v>0.2</v>
      </c>
      <c r="S107" s="107">
        <v>0.19</v>
      </c>
      <c r="T107" s="107">
        <v>0.18</v>
      </c>
      <c r="U107" s="107">
        <v>0.17</v>
      </c>
      <c r="V107" s="107">
        <v>0.16</v>
      </c>
      <c r="W107" s="107">
        <v>0.15</v>
      </c>
      <c r="X107" s="107">
        <v>0.14000000000000001</v>
      </c>
      <c r="Y107" s="107">
        <v>0.14000000000000001</v>
      </c>
      <c r="Z107" s="107">
        <v>0.13</v>
      </c>
      <c r="AA107" s="107">
        <v>0.13</v>
      </c>
      <c r="AB107" s="107">
        <v>0.12</v>
      </c>
      <c r="AC107" s="107">
        <v>0.12</v>
      </c>
      <c r="AD107" s="107">
        <v>0.11</v>
      </c>
      <c r="AE107" s="107">
        <v>0.11</v>
      </c>
      <c r="AF107" s="107">
        <v>0.1</v>
      </c>
      <c r="AG107" s="107">
        <v>0.1</v>
      </c>
      <c r="AH107" s="107">
        <v>0.1</v>
      </c>
      <c r="AI107" s="107">
        <v>0.09</v>
      </c>
      <c r="AJ107" s="107">
        <v>0.09</v>
      </c>
      <c r="AK107" s="107">
        <v>0.09</v>
      </c>
      <c r="AL107" s="107">
        <v>0.08</v>
      </c>
      <c r="AM107" s="107">
        <v>0.08</v>
      </c>
      <c r="AN107" s="107">
        <v>0.08</v>
      </c>
    </row>
    <row r="108" spans="1:71" ht="16.5">
      <c r="A108" s="151">
        <v>221330</v>
      </c>
      <c r="B108" s="18">
        <v>1</v>
      </c>
      <c r="C108" s="137">
        <v>1</v>
      </c>
      <c r="D108" s="18">
        <v>1</v>
      </c>
      <c r="E108" s="18">
        <v>1</v>
      </c>
      <c r="F108" s="18">
        <v>1</v>
      </c>
      <c r="G108" s="18">
        <v>1.1000000000000001</v>
      </c>
      <c r="H108" s="18">
        <v>1</v>
      </c>
      <c r="I108" s="137">
        <v>1</v>
      </c>
      <c r="J108" s="18">
        <v>1.1499999999999999</v>
      </c>
      <c r="L108" s="210">
        <v>1000</v>
      </c>
      <c r="M108" s="107">
        <v>0.28999999999999998</v>
      </c>
      <c r="N108" s="107">
        <v>0.28999999999999998</v>
      </c>
      <c r="O108" s="107">
        <v>0.28999999999999998</v>
      </c>
      <c r="P108" s="107">
        <v>0.28000000000000003</v>
      </c>
      <c r="Q108" s="107">
        <v>0.26</v>
      </c>
      <c r="R108" s="107">
        <v>0.24</v>
      </c>
      <c r="S108" s="107">
        <v>0.23</v>
      </c>
      <c r="T108" s="107">
        <v>0.22</v>
      </c>
      <c r="U108" s="107">
        <v>0.2</v>
      </c>
      <c r="V108" s="107">
        <v>0.19</v>
      </c>
      <c r="W108" s="107">
        <v>0.18</v>
      </c>
      <c r="X108" s="107">
        <v>0.18</v>
      </c>
      <c r="Y108" s="107">
        <v>0.17</v>
      </c>
      <c r="Z108" s="107">
        <v>0.16</v>
      </c>
      <c r="AA108" s="107">
        <v>0.16</v>
      </c>
      <c r="AB108" s="107">
        <v>0.15</v>
      </c>
      <c r="AC108" s="107">
        <v>0.14000000000000001</v>
      </c>
      <c r="AD108" s="107">
        <v>0.14000000000000001</v>
      </c>
      <c r="AE108" s="107">
        <v>0.13</v>
      </c>
      <c r="AF108" s="107">
        <v>0.13</v>
      </c>
      <c r="AG108" s="107">
        <v>0.12</v>
      </c>
      <c r="AH108" s="107">
        <v>0.12</v>
      </c>
      <c r="AI108" s="107">
        <v>0.11</v>
      </c>
      <c r="AJ108" s="107">
        <v>0.11</v>
      </c>
      <c r="AK108" s="107">
        <v>0.1</v>
      </c>
      <c r="AL108" s="107">
        <v>0.1</v>
      </c>
      <c r="AM108" s="107">
        <v>0.1</v>
      </c>
      <c r="AN108" s="107">
        <v>0.09</v>
      </c>
    </row>
    <row r="109" spans="1:71" ht="16.5">
      <c r="A109" s="151">
        <v>236115</v>
      </c>
      <c r="B109" s="18">
        <v>1</v>
      </c>
      <c r="C109" s="137">
        <v>1</v>
      </c>
      <c r="D109" s="18">
        <v>1</v>
      </c>
      <c r="E109" s="18">
        <v>0.9</v>
      </c>
      <c r="F109" s="18">
        <v>1</v>
      </c>
      <c r="G109" s="18">
        <v>1</v>
      </c>
      <c r="H109" s="18">
        <v>1</v>
      </c>
      <c r="I109" s="137">
        <v>1</v>
      </c>
      <c r="J109" s="18">
        <v>1.1499999999999999</v>
      </c>
      <c r="L109" s="210">
        <v>2000</v>
      </c>
      <c r="M109" s="107">
        <v>0.35</v>
      </c>
      <c r="N109" s="107">
        <v>0.35</v>
      </c>
      <c r="O109" s="107">
        <v>0.35</v>
      </c>
      <c r="P109" s="107">
        <v>0.33</v>
      </c>
      <c r="Q109" s="107">
        <v>0.32</v>
      </c>
      <c r="R109" s="107">
        <v>0.28999999999999998</v>
      </c>
      <c r="S109" s="107">
        <v>0.27</v>
      </c>
      <c r="T109" s="107">
        <v>0.26</v>
      </c>
      <c r="U109" s="107">
        <v>0.25</v>
      </c>
      <c r="V109" s="107">
        <v>0.23</v>
      </c>
      <c r="W109" s="107">
        <v>0.22</v>
      </c>
      <c r="X109" s="107">
        <v>0.21</v>
      </c>
      <c r="Y109" s="107">
        <v>0.2</v>
      </c>
      <c r="Z109" s="107">
        <v>0.2</v>
      </c>
      <c r="AA109" s="107">
        <v>0.19</v>
      </c>
      <c r="AB109" s="107">
        <v>0.18</v>
      </c>
      <c r="AC109" s="107">
        <v>0.17</v>
      </c>
      <c r="AD109" s="107">
        <v>0.17</v>
      </c>
      <c r="AE109" s="107">
        <v>0.16</v>
      </c>
      <c r="AF109" s="107">
        <v>0.15</v>
      </c>
      <c r="AG109" s="107">
        <v>0.15</v>
      </c>
      <c r="AH109" s="107">
        <v>0.14000000000000001</v>
      </c>
      <c r="AI109" s="107">
        <v>0.14000000000000001</v>
      </c>
      <c r="AJ109" s="107">
        <v>0.13</v>
      </c>
      <c r="AK109" s="107">
        <v>0.12</v>
      </c>
      <c r="AL109" s="107">
        <v>0.12</v>
      </c>
      <c r="AM109" s="107">
        <v>0.11</v>
      </c>
      <c r="AN109" s="107">
        <v>0.11</v>
      </c>
    </row>
    <row r="110" spans="1:71" ht="16.5">
      <c r="A110" s="151">
        <v>236116</v>
      </c>
      <c r="B110" s="18">
        <v>1</v>
      </c>
      <c r="C110" s="137">
        <v>1</v>
      </c>
      <c r="D110" s="18">
        <v>1</v>
      </c>
      <c r="E110" s="18">
        <v>0.9</v>
      </c>
      <c r="F110" s="18">
        <v>1</v>
      </c>
      <c r="G110" s="18">
        <v>1</v>
      </c>
      <c r="H110" s="18">
        <v>1</v>
      </c>
      <c r="I110" s="137">
        <v>1</v>
      </c>
      <c r="J110" s="18">
        <v>1.1499999999999999</v>
      </c>
      <c r="L110" s="210">
        <v>3000</v>
      </c>
      <c r="M110" s="107">
        <v>0.39</v>
      </c>
      <c r="N110" s="107">
        <v>0.39</v>
      </c>
      <c r="O110" s="107">
        <v>0.39</v>
      </c>
      <c r="P110" s="107">
        <v>0.37</v>
      </c>
      <c r="Q110" s="107">
        <v>0.36</v>
      </c>
      <c r="R110" s="107">
        <v>0.32</v>
      </c>
      <c r="S110" s="107">
        <v>0.31</v>
      </c>
      <c r="T110" s="107">
        <v>0.28999999999999998</v>
      </c>
      <c r="U110" s="107">
        <v>0.28000000000000003</v>
      </c>
      <c r="V110" s="107">
        <v>0.26</v>
      </c>
      <c r="W110" s="107">
        <v>0.25</v>
      </c>
      <c r="X110" s="107">
        <v>0.24</v>
      </c>
      <c r="Y110" s="107">
        <v>0.23</v>
      </c>
      <c r="Z110" s="107">
        <v>0.22</v>
      </c>
      <c r="AA110" s="107">
        <v>0.21</v>
      </c>
      <c r="AB110" s="107">
        <v>0.2</v>
      </c>
      <c r="AC110" s="107">
        <v>0.19</v>
      </c>
      <c r="AD110" s="107">
        <v>0.19</v>
      </c>
      <c r="AE110" s="107">
        <v>0.18</v>
      </c>
      <c r="AF110" s="107">
        <v>0.17</v>
      </c>
      <c r="AG110" s="107">
        <v>0.16</v>
      </c>
      <c r="AH110" s="107">
        <v>0.16</v>
      </c>
      <c r="AI110" s="107">
        <v>0.15</v>
      </c>
      <c r="AJ110" s="107">
        <v>0.15</v>
      </c>
      <c r="AK110" s="107">
        <v>0.14000000000000001</v>
      </c>
      <c r="AL110" s="107">
        <v>0.13</v>
      </c>
      <c r="AM110" s="107">
        <v>0.13</v>
      </c>
      <c r="AN110" s="107">
        <v>0.12</v>
      </c>
    </row>
    <row r="111" spans="1:71" ht="16.5">
      <c r="A111" s="151">
        <v>236117</v>
      </c>
      <c r="B111" s="18">
        <v>1</v>
      </c>
      <c r="C111" s="137">
        <v>1</v>
      </c>
      <c r="D111" s="18">
        <v>1</v>
      </c>
      <c r="E111" s="18">
        <v>0.9</v>
      </c>
      <c r="F111" s="18">
        <v>1</v>
      </c>
      <c r="G111" s="18">
        <v>1</v>
      </c>
      <c r="H111" s="18">
        <v>1</v>
      </c>
      <c r="I111" s="137">
        <v>1</v>
      </c>
      <c r="J111" s="18">
        <v>1.1499999999999999</v>
      </c>
      <c r="L111" s="210">
        <v>4000</v>
      </c>
      <c r="M111" s="107">
        <v>0.42</v>
      </c>
      <c r="N111" s="107">
        <v>0.42</v>
      </c>
      <c r="O111" s="107">
        <v>0.42</v>
      </c>
      <c r="P111" s="107">
        <v>0.41</v>
      </c>
      <c r="Q111" s="107">
        <v>0.39</v>
      </c>
      <c r="R111" s="107">
        <v>0.35</v>
      </c>
      <c r="S111" s="107">
        <v>0.33</v>
      </c>
      <c r="T111" s="107">
        <v>0.32</v>
      </c>
      <c r="U111" s="107">
        <v>0.3</v>
      </c>
      <c r="V111" s="107">
        <v>0.28000000000000003</v>
      </c>
      <c r="W111" s="107">
        <v>0.27</v>
      </c>
      <c r="X111" s="107">
        <v>0.26</v>
      </c>
      <c r="Y111" s="107">
        <v>0.25</v>
      </c>
      <c r="Z111" s="107">
        <v>0.24</v>
      </c>
      <c r="AA111" s="107">
        <v>0.23</v>
      </c>
      <c r="AB111" s="107">
        <v>0.22</v>
      </c>
      <c r="AC111" s="107">
        <v>0.21</v>
      </c>
      <c r="AD111" s="107">
        <v>0.2</v>
      </c>
      <c r="AE111" s="107">
        <v>0.19</v>
      </c>
      <c r="AF111" s="107">
        <v>0.19</v>
      </c>
      <c r="AG111" s="107">
        <v>0.18</v>
      </c>
      <c r="AH111" s="107">
        <v>0.17</v>
      </c>
      <c r="AI111" s="107">
        <v>0.16</v>
      </c>
      <c r="AJ111" s="107">
        <v>0.16</v>
      </c>
      <c r="AK111" s="107">
        <v>0.15</v>
      </c>
      <c r="AL111" s="107">
        <v>0.14000000000000001</v>
      </c>
      <c r="AM111" s="107">
        <v>0.14000000000000001</v>
      </c>
      <c r="AN111" s="107">
        <v>0.13</v>
      </c>
    </row>
    <row r="112" spans="1:71" ht="16.5">
      <c r="A112" s="151">
        <v>236118</v>
      </c>
      <c r="B112" s="18">
        <v>1</v>
      </c>
      <c r="C112" s="137">
        <v>1</v>
      </c>
      <c r="D112" s="18">
        <v>1</v>
      </c>
      <c r="E112" s="18">
        <v>0.9</v>
      </c>
      <c r="F112" s="18">
        <v>1</v>
      </c>
      <c r="G112" s="18">
        <v>1</v>
      </c>
      <c r="H112" s="18">
        <v>1</v>
      </c>
      <c r="I112" s="137">
        <v>1</v>
      </c>
      <c r="J112" s="18">
        <v>1.1499999999999999</v>
      </c>
      <c r="L112" s="210">
        <v>5000</v>
      </c>
      <c r="M112" s="107">
        <v>0.45</v>
      </c>
      <c r="N112" s="107">
        <v>0.45</v>
      </c>
      <c r="O112" s="107">
        <v>0.45</v>
      </c>
      <c r="P112" s="107">
        <v>0.43</v>
      </c>
      <c r="Q112" s="107">
        <v>0.41</v>
      </c>
      <c r="R112" s="107">
        <v>0.37</v>
      </c>
      <c r="S112" s="107">
        <v>0.35</v>
      </c>
      <c r="T112" s="107">
        <v>0.34</v>
      </c>
      <c r="U112" s="107">
        <v>0.32</v>
      </c>
      <c r="V112" s="107">
        <v>0.3</v>
      </c>
      <c r="W112" s="107">
        <v>0.28000000000000003</v>
      </c>
      <c r="X112" s="107">
        <v>0.27</v>
      </c>
      <c r="Y112" s="107">
        <v>0.26</v>
      </c>
      <c r="Z112" s="107">
        <v>0.25</v>
      </c>
      <c r="AA112" s="107">
        <v>0.24</v>
      </c>
      <c r="AB112" s="107">
        <v>0.23</v>
      </c>
      <c r="AC112" s="107">
        <v>0.22</v>
      </c>
      <c r="AD112" s="107">
        <v>0.21</v>
      </c>
      <c r="AE112" s="107">
        <v>0.2</v>
      </c>
      <c r="AF112" s="107">
        <v>0.2</v>
      </c>
      <c r="AG112" s="107">
        <v>0.19</v>
      </c>
      <c r="AH112" s="107">
        <v>0.18</v>
      </c>
      <c r="AI112" s="107">
        <v>0.17</v>
      </c>
      <c r="AJ112" s="107">
        <v>0.17</v>
      </c>
      <c r="AK112" s="107">
        <v>0.16</v>
      </c>
      <c r="AL112" s="107">
        <v>0.15</v>
      </c>
      <c r="AM112" s="107">
        <v>0.15</v>
      </c>
      <c r="AN112" s="107">
        <v>0.14000000000000001</v>
      </c>
    </row>
    <row r="113" spans="1:40" ht="16.5">
      <c r="A113" s="151">
        <v>236210</v>
      </c>
      <c r="B113" s="18">
        <v>1</v>
      </c>
      <c r="C113" s="137">
        <v>1</v>
      </c>
      <c r="D113" s="18">
        <v>1</v>
      </c>
      <c r="E113" s="18">
        <v>0.9</v>
      </c>
      <c r="F113" s="18">
        <v>1</v>
      </c>
      <c r="G113" s="18">
        <v>1</v>
      </c>
      <c r="H113" s="18">
        <v>1</v>
      </c>
      <c r="I113" s="137">
        <v>1</v>
      </c>
      <c r="J113" s="18">
        <v>1.1499999999999999</v>
      </c>
      <c r="L113" s="210">
        <v>6000</v>
      </c>
      <c r="M113" s="107">
        <v>0.48</v>
      </c>
      <c r="N113" s="107">
        <v>0.48</v>
      </c>
      <c r="O113" s="107">
        <v>0.48</v>
      </c>
      <c r="P113" s="107">
        <v>0.46</v>
      </c>
      <c r="Q113" s="107">
        <v>0.44</v>
      </c>
      <c r="R113" s="107">
        <v>0.4</v>
      </c>
      <c r="S113" s="107">
        <v>0.38</v>
      </c>
      <c r="T113" s="107">
        <v>0.36</v>
      </c>
      <c r="U113" s="107">
        <v>0.34</v>
      </c>
      <c r="V113" s="107">
        <v>0.32</v>
      </c>
      <c r="W113" s="107">
        <v>0.31</v>
      </c>
      <c r="X113" s="107">
        <v>0.28999999999999998</v>
      </c>
      <c r="Y113" s="107">
        <v>0.28000000000000003</v>
      </c>
      <c r="Z113" s="107">
        <v>0.27</v>
      </c>
      <c r="AA113" s="107">
        <v>0.26</v>
      </c>
      <c r="AB113" s="107">
        <v>0.25</v>
      </c>
      <c r="AC113" s="107">
        <v>0.24</v>
      </c>
      <c r="AD113" s="107">
        <v>0.23</v>
      </c>
      <c r="AE113" s="107">
        <v>0.22</v>
      </c>
      <c r="AF113" s="107">
        <v>0.21</v>
      </c>
      <c r="AG113" s="107">
        <v>0.2</v>
      </c>
      <c r="AH113" s="107">
        <v>0.19</v>
      </c>
      <c r="AI113" s="107">
        <v>0.19</v>
      </c>
      <c r="AJ113" s="107">
        <v>0.18</v>
      </c>
      <c r="AK113" s="107">
        <v>0.17</v>
      </c>
      <c r="AL113" s="107">
        <v>0.17</v>
      </c>
      <c r="AM113" s="107">
        <v>0.16</v>
      </c>
      <c r="AN113" s="107">
        <v>0.15</v>
      </c>
    </row>
    <row r="114" spans="1:40" ht="16.5">
      <c r="A114" s="151">
        <v>236220</v>
      </c>
      <c r="B114" s="18">
        <v>1</v>
      </c>
      <c r="C114" s="137">
        <v>1</v>
      </c>
      <c r="D114" s="18">
        <v>1</v>
      </c>
      <c r="E114" s="18">
        <v>0.9</v>
      </c>
      <c r="F114" s="18">
        <v>1</v>
      </c>
      <c r="G114" s="18">
        <v>1</v>
      </c>
      <c r="H114" s="18">
        <v>1</v>
      </c>
      <c r="I114" s="137">
        <v>1</v>
      </c>
      <c r="J114" s="18">
        <v>1.1499999999999999</v>
      </c>
      <c r="L114" s="210">
        <v>8000</v>
      </c>
      <c r="M114" s="107">
        <v>0.52</v>
      </c>
      <c r="N114" s="107">
        <v>0.52</v>
      </c>
      <c r="O114" s="107">
        <v>0.52</v>
      </c>
      <c r="P114" s="107">
        <v>0.5</v>
      </c>
      <c r="Q114" s="107">
        <v>0.47</v>
      </c>
      <c r="R114" s="107">
        <v>0.43</v>
      </c>
      <c r="S114" s="107">
        <v>0.41</v>
      </c>
      <c r="T114" s="107">
        <v>0.39</v>
      </c>
      <c r="U114" s="107">
        <v>0.37</v>
      </c>
      <c r="V114" s="107">
        <v>0.35</v>
      </c>
      <c r="W114" s="107">
        <v>0.33</v>
      </c>
      <c r="X114" s="107">
        <v>0.32</v>
      </c>
      <c r="Y114" s="107">
        <v>0.3</v>
      </c>
      <c r="Z114" s="107">
        <v>0.28999999999999998</v>
      </c>
      <c r="AA114" s="107">
        <v>0.28000000000000003</v>
      </c>
      <c r="AB114" s="107">
        <v>0.27</v>
      </c>
      <c r="AC114" s="107">
        <v>0.26</v>
      </c>
      <c r="AD114" s="107">
        <v>0.25</v>
      </c>
      <c r="AE114" s="107">
        <v>0.24</v>
      </c>
      <c r="AF114" s="107">
        <v>0.23</v>
      </c>
      <c r="AG114" s="107">
        <v>0.22</v>
      </c>
      <c r="AH114" s="107">
        <v>0.21</v>
      </c>
      <c r="AI114" s="107">
        <v>0.2</v>
      </c>
      <c r="AJ114" s="107">
        <v>0.19</v>
      </c>
      <c r="AK114" s="107">
        <v>0.19</v>
      </c>
      <c r="AL114" s="107">
        <v>0.18</v>
      </c>
      <c r="AM114" s="107">
        <v>0.17</v>
      </c>
      <c r="AN114" s="107">
        <v>0.16</v>
      </c>
    </row>
    <row r="115" spans="1:40" ht="16.5">
      <c r="A115" s="151">
        <v>237110</v>
      </c>
      <c r="B115" s="18">
        <v>1</v>
      </c>
      <c r="C115" s="137">
        <v>1</v>
      </c>
      <c r="D115" s="18">
        <v>1</v>
      </c>
      <c r="E115" s="18">
        <v>0.9</v>
      </c>
      <c r="F115" s="18">
        <v>1</v>
      </c>
      <c r="G115" s="18">
        <v>1</v>
      </c>
      <c r="H115" s="18">
        <v>1</v>
      </c>
      <c r="I115" s="137">
        <v>1</v>
      </c>
      <c r="J115" s="18">
        <v>1.1499999999999999</v>
      </c>
      <c r="L115" s="210">
        <v>10000</v>
      </c>
      <c r="M115" s="107">
        <v>0.57999999999999996</v>
      </c>
      <c r="N115" s="107">
        <v>0.57999999999999996</v>
      </c>
      <c r="O115" s="107">
        <v>0.57999999999999996</v>
      </c>
      <c r="P115" s="107">
        <v>0.55000000000000004</v>
      </c>
      <c r="Q115" s="107">
        <v>0.53</v>
      </c>
      <c r="R115" s="107">
        <v>0.48</v>
      </c>
      <c r="S115" s="107">
        <v>0.45</v>
      </c>
      <c r="T115" s="107">
        <v>0.43</v>
      </c>
      <c r="U115" s="107">
        <v>0.41</v>
      </c>
      <c r="V115" s="107">
        <v>0.39</v>
      </c>
      <c r="W115" s="107">
        <v>0.37</v>
      </c>
      <c r="X115" s="107">
        <v>0.35</v>
      </c>
      <c r="Y115" s="107">
        <v>0.34</v>
      </c>
      <c r="Z115" s="107">
        <v>0.32</v>
      </c>
      <c r="AA115" s="107">
        <v>0.31</v>
      </c>
      <c r="AB115" s="107">
        <v>0.3</v>
      </c>
      <c r="AC115" s="107">
        <v>0.28999999999999998</v>
      </c>
      <c r="AD115" s="107">
        <v>0.27</v>
      </c>
      <c r="AE115" s="107">
        <v>0.26</v>
      </c>
      <c r="AF115" s="107">
        <v>0.25</v>
      </c>
      <c r="AG115" s="107">
        <v>0.24</v>
      </c>
      <c r="AH115" s="107">
        <v>0.23</v>
      </c>
      <c r="AI115" s="107">
        <v>0.22</v>
      </c>
      <c r="AJ115" s="107">
        <v>0.21</v>
      </c>
      <c r="AK115" s="107">
        <v>0.21</v>
      </c>
      <c r="AL115" s="107">
        <v>0.2</v>
      </c>
      <c r="AM115" s="107">
        <v>0.19</v>
      </c>
      <c r="AN115" s="107">
        <v>0.18</v>
      </c>
    </row>
    <row r="116" spans="1:40" ht="16.5">
      <c r="A116" s="151">
        <v>237120</v>
      </c>
      <c r="B116" s="18">
        <v>1</v>
      </c>
      <c r="C116" s="137">
        <v>1</v>
      </c>
      <c r="D116" s="18">
        <v>1</v>
      </c>
      <c r="E116" s="18">
        <v>0.9</v>
      </c>
      <c r="F116" s="18">
        <v>1</v>
      </c>
      <c r="G116" s="18">
        <v>1</v>
      </c>
      <c r="H116" s="18">
        <v>1</v>
      </c>
      <c r="I116" s="137">
        <v>1</v>
      </c>
      <c r="J116" s="18">
        <v>1.1499999999999999</v>
      </c>
      <c r="L116" s="210">
        <v>12000</v>
      </c>
      <c r="M116" s="107">
        <v>0.64</v>
      </c>
      <c r="N116" s="107">
        <v>0.64</v>
      </c>
      <c r="O116" s="107">
        <v>0.64</v>
      </c>
      <c r="P116" s="107">
        <v>0.61</v>
      </c>
      <c r="Q116" s="107">
        <v>0.57999999999999996</v>
      </c>
      <c r="R116" s="107">
        <v>0.53</v>
      </c>
      <c r="S116" s="107">
        <v>0.5</v>
      </c>
      <c r="T116" s="107">
        <v>0.48</v>
      </c>
      <c r="U116" s="107">
        <v>0.45</v>
      </c>
      <c r="V116" s="107">
        <v>0.43</v>
      </c>
      <c r="W116" s="107">
        <v>0.4</v>
      </c>
      <c r="X116" s="107">
        <v>0.39</v>
      </c>
      <c r="Y116" s="107">
        <v>0.37</v>
      </c>
      <c r="Z116" s="107">
        <v>0.36</v>
      </c>
      <c r="AA116" s="107">
        <v>0.34</v>
      </c>
      <c r="AB116" s="107">
        <v>0.33</v>
      </c>
      <c r="AC116" s="107">
        <v>0.32</v>
      </c>
      <c r="AD116" s="107">
        <v>0.3</v>
      </c>
      <c r="AE116" s="107">
        <v>0.28999999999999998</v>
      </c>
      <c r="AF116" s="107">
        <v>0.28000000000000003</v>
      </c>
      <c r="AG116" s="107">
        <v>0.27</v>
      </c>
      <c r="AH116" s="107">
        <v>0.26</v>
      </c>
      <c r="AI116" s="107">
        <v>0.25</v>
      </c>
      <c r="AJ116" s="107">
        <v>0.24</v>
      </c>
      <c r="AK116" s="107">
        <v>0.23</v>
      </c>
      <c r="AL116" s="107">
        <v>0.22</v>
      </c>
      <c r="AM116" s="107">
        <v>0.21</v>
      </c>
      <c r="AN116" s="107">
        <v>0.2</v>
      </c>
    </row>
    <row r="117" spans="1:40" ht="16.5">
      <c r="A117" s="151">
        <v>237130</v>
      </c>
      <c r="B117" s="18">
        <v>1</v>
      </c>
      <c r="C117" s="137">
        <v>1</v>
      </c>
      <c r="D117" s="18">
        <v>1</v>
      </c>
      <c r="E117" s="18">
        <v>0.9</v>
      </c>
      <c r="F117" s="18">
        <v>1</v>
      </c>
      <c r="G117" s="18">
        <v>1</v>
      </c>
      <c r="H117" s="18">
        <v>1</v>
      </c>
      <c r="I117" s="137">
        <v>1</v>
      </c>
      <c r="J117" s="18">
        <v>1.1499999999999999</v>
      </c>
      <c r="L117" s="210">
        <v>14000</v>
      </c>
      <c r="M117" s="107">
        <v>0.7</v>
      </c>
      <c r="N117" s="107">
        <v>0.7</v>
      </c>
      <c r="O117" s="107">
        <v>0.7</v>
      </c>
      <c r="P117" s="107">
        <v>0.67</v>
      </c>
      <c r="Q117" s="107">
        <v>0.64</v>
      </c>
      <c r="R117" s="107">
        <v>0.56999999999999995</v>
      </c>
      <c r="S117" s="107">
        <v>0.55000000000000004</v>
      </c>
      <c r="T117" s="107">
        <v>0.52</v>
      </c>
      <c r="U117" s="107">
        <v>0.49</v>
      </c>
      <c r="V117" s="107">
        <v>0.47</v>
      </c>
      <c r="W117" s="107">
        <v>0.44</v>
      </c>
      <c r="X117" s="107">
        <v>0.42</v>
      </c>
      <c r="Y117" s="107">
        <v>0.41</v>
      </c>
      <c r="Z117" s="107">
        <v>0.39</v>
      </c>
      <c r="AA117" s="107">
        <v>0.37</v>
      </c>
      <c r="AB117" s="107">
        <v>0.36</v>
      </c>
      <c r="AC117" s="107">
        <v>0.35</v>
      </c>
      <c r="AD117" s="107">
        <v>0.33</v>
      </c>
      <c r="AE117" s="107">
        <v>0.32</v>
      </c>
      <c r="AF117" s="107">
        <v>0.31</v>
      </c>
      <c r="AG117" s="107">
        <v>0.28999999999999998</v>
      </c>
      <c r="AH117" s="107">
        <v>0.28000000000000003</v>
      </c>
      <c r="AI117" s="107">
        <v>0.27</v>
      </c>
      <c r="AJ117" s="107">
        <v>0.26</v>
      </c>
      <c r="AK117" s="107">
        <v>0.25</v>
      </c>
      <c r="AL117" s="107">
        <v>0.24</v>
      </c>
      <c r="AM117" s="107">
        <v>0.23</v>
      </c>
      <c r="AN117" s="107">
        <v>0.22</v>
      </c>
    </row>
    <row r="118" spans="1:40" ht="16.5">
      <c r="A118" s="151">
        <v>237210</v>
      </c>
      <c r="B118" s="18">
        <v>1</v>
      </c>
      <c r="C118" s="137">
        <v>1</v>
      </c>
      <c r="D118" s="18">
        <v>1</v>
      </c>
      <c r="E118" s="18">
        <v>0.9</v>
      </c>
      <c r="F118" s="18">
        <v>1</v>
      </c>
      <c r="G118" s="18">
        <v>1</v>
      </c>
      <c r="H118" s="18">
        <v>1</v>
      </c>
      <c r="I118" s="137">
        <v>1</v>
      </c>
      <c r="J118" s="18">
        <v>1.1499999999999999</v>
      </c>
      <c r="L118" s="210">
        <v>16000</v>
      </c>
      <c r="M118" s="107">
        <v>0.75</v>
      </c>
      <c r="N118" s="107">
        <v>0.75</v>
      </c>
      <c r="O118" s="107">
        <v>0.75</v>
      </c>
      <c r="P118" s="107">
        <v>0.72</v>
      </c>
      <c r="Q118" s="107">
        <v>0.69</v>
      </c>
      <c r="R118" s="107">
        <v>0.62</v>
      </c>
      <c r="S118" s="107">
        <v>0.59</v>
      </c>
      <c r="T118" s="107">
        <v>0.56000000000000005</v>
      </c>
      <c r="U118" s="107">
        <v>0.53</v>
      </c>
      <c r="V118" s="107">
        <v>0.5</v>
      </c>
      <c r="W118" s="107">
        <v>0.48</v>
      </c>
      <c r="X118" s="107">
        <v>0.46</v>
      </c>
      <c r="Y118" s="107">
        <v>0.44</v>
      </c>
      <c r="Z118" s="107">
        <v>0.42</v>
      </c>
      <c r="AA118" s="107">
        <v>0.4</v>
      </c>
      <c r="AB118" s="107">
        <v>0.39</v>
      </c>
      <c r="AC118" s="107">
        <v>0.37</v>
      </c>
      <c r="AD118" s="107">
        <v>0.36</v>
      </c>
      <c r="AE118" s="107">
        <v>0.34</v>
      </c>
      <c r="AF118" s="107">
        <v>0.33</v>
      </c>
      <c r="AG118" s="107">
        <v>0.32</v>
      </c>
      <c r="AH118" s="107">
        <v>0.3</v>
      </c>
      <c r="AI118" s="107">
        <v>0.28999999999999998</v>
      </c>
      <c r="AJ118" s="107">
        <v>0.28000000000000003</v>
      </c>
      <c r="AK118" s="107">
        <v>0.27</v>
      </c>
      <c r="AL118" s="107">
        <v>0.26</v>
      </c>
      <c r="AM118" s="107">
        <v>0.25</v>
      </c>
      <c r="AN118" s="107">
        <v>0.24</v>
      </c>
    </row>
    <row r="119" spans="1:40" ht="16.5">
      <c r="A119" s="151">
        <v>237310</v>
      </c>
      <c r="B119" s="18">
        <v>1</v>
      </c>
      <c r="C119" s="137">
        <v>1</v>
      </c>
      <c r="D119" s="18">
        <v>1</v>
      </c>
      <c r="E119" s="18">
        <v>0.9</v>
      </c>
      <c r="F119" s="18">
        <v>1</v>
      </c>
      <c r="G119" s="18">
        <v>1</v>
      </c>
      <c r="H119" s="18">
        <v>1</v>
      </c>
      <c r="I119" s="137">
        <v>1</v>
      </c>
      <c r="J119" s="18">
        <v>1.1499999999999999</v>
      </c>
      <c r="L119" s="210">
        <v>18000</v>
      </c>
      <c r="M119" s="107">
        <v>0.81</v>
      </c>
      <c r="N119" s="107">
        <v>0.81</v>
      </c>
      <c r="O119" s="107">
        <v>0.81</v>
      </c>
      <c r="P119" s="107">
        <v>0.77</v>
      </c>
      <c r="Q119" s="107">
        <v>0.73</v>
      </c>
      <c r="R119" s="107">
        <v>0.66</v>
      </c>
      <c r="S119" s="107">
        <v>0.63</v>
      </c>
      <c r="T119" s="107">
        <v>0.6</v>
      </c>
      <c r="U119" s="107">
        <v>0.56999999999999995</v>
      </c>
      <c r="V119" s="107">
        <v>0.54</v>
      </c>
      <c r="W119" s="107">
        <v>0.51</v>
      </c>
      <c r="X119" s="107">
        <v>0.49</v>
      </c>
      <c r="Y119" s="107">
        <v>0.47</v>
      </c>
      <c r="Z119" s="107">
        <v>0.45</v>
      </c>
      <c r="AA119" s="107">
        <v>0.43</v>
      </c>
      <c r="AB119" s="107">
        <v>0.41</v>
      </c>
      <c r="AC119" s="107">
        <v>0.4</v>
      </c>
      <c r="AD119" s="107">
        <v>0.38</v>
      </c>
      <c r="AE119" s="107">
        <v>0.37</v>
      </c>
      <c r="AF119" s="107">
        <v>0.35</v>
      </c>
      <c r="AG119" s="107">
        <v>0.34</v>
      </c>
      <c r="AH119" s="107">
        <v>0.32</v>
      </c>
      <c r="AI119" s="107">
        <v>0.31</v>
      </c>
      <c r="AJ119" s="107">
        <v>0.3</v>
      </c>
      <c r="AK119" s="107">
        <v>0.28999999999999998</v>
      </c>
      <c r="AL119" s="107">
        <v>0.28000000000000003</v>
      </c>
      <c r="AM119" s="107">
        <v>0.26</v>
      </c>
      <c r="AN119" s="107">
        <v>0.25</v>
      </c>
    </row>
    <row r="120" spans="1:40" ht="16.5">
      <c r="A120" s="151">
        <v>237990</v>
      </c>
      <c r="B120" s="18">
        <v>1</v>
      </c>
      <c r="C120" s="137">
        <v>1</v>
      </c>
      <c r="D120" s="18">
        <v>1</v>
      </c>
      <c r="E120" s="18">
        <v>0.9</v>
      </c>
      <c r="F120" s="18">
        <v>1</v>
      </c>
      <c r="G120" s="18">
        <v>1</v>
      </c>
      <c r="H120" s="18">
        <v>1</v>
      </c>
      <c r="I120" s="137">
        <v>1</v>
      </c>
      <c r="J120" s="18">
        <v>1.1499999999999999</v>
      </c>
      <c r="L120" s="210">
        <v>20000</v>
      </c>
      <c r="M120" s="107">
        <v>0.89</v>
      </c>
      <c r="N120" s="107">
        <v>0.89</v>
      </c>
      <c r="O120" s="107">
        <v>0.89</v>
      </c>
      <c r="P120" s="107">
        <v>0.85</v>
      </c>
      <c r="Q120" s="107">
        <v>0.81</v>
      </c>
      <c r="R120" s="107">
        <v>0.73</v>
      </c>
      <c r="S120" s="107">
        <v>0.7</v>
      </c>
      <c r="T120" s="107">
        <v>0.66</v>
      </c>
      <c r="U120" s="107">
        <v>0.63</v>
      </c>
      <c r="V120" s="107">
        <v>0.59</v>
      </c>
      <c r="W120" s="107">
        <v>0.56000000000000005</v>
      </c>
      <c r="X120" s="107">
        <v>0.54</v>
      </c>
      <c r="Y120" s="107">
        <v>0.52</v>
      </c>
      <c r="Z120" s="107">
        <v>0.5</v>
      </c>
      <c r="AA120" s="107">
        <v>0.48</v>
      </c>
      <c r="AB120" s="107">
        <v>0.46</v>
      </c>
      <c r="AC120" s="107">
        <v>0.44</v>
      </c>
      <c r="AD120" s="107">
        <v>0.42</v>
      </c>
      <c r="AE120" s="107">
        <v>0.4</v>
      </c>
      <c r="AF120" s="107">
        <v>0.39</v>
      </c>
      <c r="AG120" s="107">
        <v>0.37</v>
      </c>
      <c r="AH120" s="107">
        <v>0.36</v>
      </c>
      <c r="AI120" s="107">
        <v>0.34</v>
      </c>
      <c r="AJ120" s="107">
        <v>0.33</v>
      </c>
      <c r="AK120" s="107">
        <v>0.32</v>
      </c>
      <c r="AL120" s="107">
        <v>0.3</v>
      </c>
      <c r="AM120" s="107">
        <v>0.28999999999999998</v>
      </c>
      <c r="AN120" s="107">
        <v>0.28000000000000003</v>
      </c>
    </row>
    <row r="121" spans="1:40" ht="16.5">
      <c r="A121" s="151">
        <v>238110</v>
      </c>
      <c r="B121" s="18">
        <v>1.05</v>
      </c>
      <c r="C121" s="137">
        <v>1.05</v>
      </c>
      <c r="D121" s="18">
        <v>1</v>
      </c>
      <c r="E121" s="18">
        <v>0.9</v>
      </c>
      <c r="F121" s="18">
        <v>1</v>
      </c>
      <c r="G121" s="18">
        <v>1</v>
      </c>
      <c r="H121" s="18">
        <v>1</v>
      </c>
      <c r="I121" s="137">
        <v>1</v>
      </c>
      <c r="J121" s="18">
        <v>1.1499999999999999</v>
      </c>
      <c r="L121" s="210">
        <v>25000</v>
      </c>
      <c r="M121" s="107">
        <v>1</v>
      </c>
      <c r="N121" s="107">
        <v>1</v>
      </c>
      <c r="O121" s="107">
        <v>1</v>
      </c>
      <c r="P121" s="107">
        <v>0.96</v>
      </c>
      <c r="Q121" s="107">
        <v>0.91</v>
      </c>
      <c r="R121" s="107">
        <v>0.82</v>
      </c>
      <c r="S121" s="107">
        <v>0.78</v>
      </c>
      <c r="T121" s="107">
        <v>0.74</v>
      </c>
      <c r="U121" s="107">
        <v>0.71</v>
      </c>
      <c r="V121" s="107">
        <v>0.67</v>
      </c>
      <c r="W121" s="107">
        <v>0.63</v>
      </c>
      <c r="X121" s="107">
        <v>0.6</v>
      </c>
      <c r="Y121" s="107">
        <v>0.57999999999999996</v>
      </c>
      <c r="Z121" s="107">
        <v>0.56000000000000005</v>
      </c>
      <c r="AA121" s="107">
        <v>0.54</v>
      </c>
      <c r="AB121" s="107">
        <v>0.51</v>
      </c>
      <c r="AC121" s="107">
        <v>0.49</v>
      </c>
      <c r="AD121" s="107">
        <v>0.47</v>
      </c>
      <c r="AE121" s="107">
        <v>0.45</v>
      </c>
      <c r="AF121" s="107">
        <v>0.44</v>
      </c>
      <c r="AG121" s="107">
        <v>0.42</v>
      </c>
      <c r="AH121" s="107">
        <v>0.4</v>
      </c>
      <c r="AI121" s="107">
        <v>0.39</v>
      </c>
      <c r="AJ121" s="107">
        <v>0.37</v>
      </c>
      <c r="AK121" s="107">
        <v>0.36</v>
      </c>
      <c r="AL121" s="107">
        <v>0.34</v>
      </c>
      <c r="AM121" s="107">
        <v>0.33</v>
      </c>
      <c r="AN121" s="107">
        <v>0.31</v>
      </c>
    </row>
    <row r="122" spans="1:40" ht="16.5">
      <c r="A122" s="151">
        <v>238120</v>
      </c>
      <c r="B122" s="18">
        <v>1.05</v>
      </c>
      <c r="C122" s="137">
        <v>1.05</v>
      </c>
      <c r="D122" s="18">
        <v>1</v>
      </c>
      <c r="E122" s="18">
        <v>0.9</v>
      </c>
      <c r="F122" s="18">
        <v>1</v>
      </c>
      <c r="G122" s="18">
        <v>1</v>
      </c>
      <c r="H122" s="18">
        <v>1</v>
      </c>
      <c r="I122" s="137">
        <v>1</v>
      </c>
      <c r="J122" s="18">
        <v>1.1499999999999999</v>
      </c>
      <c r="L122" s="210">
        <v>30000</v>
      </c>
      <c r="M122" s="107">
        <v>1.1000000000000001</v>
      </c>
      <c r="N122" s="107">
        <v>1.1000000000000001</v>
      </c>
      <c r="O122" s="107">
        <v>1.1000000000000001</v>
      </c>
      <c r="P122" s="107">
        <v>1.05</v>
      </c>
      <c r="Q122" s="107">
        <v>1</v>
      </c>
      <c r="R122" s="107">
        <v>0.9</v>
      </c>
      <c r="S122" s="107">
        <v>0.86</v>
      </c>
      <c r="T122" s="107">
        <v>0.82</v>
      </c>
      <c r="U122" s="107">
        <v>0.78</v>
      </c>
      <c r="V122" s="107">
        <v>0.74</v>
      </c>
      <c r="W122" s="107">
        <v>0.69</v>
      </c>
      <c r="X122" s="107">
        <v>0.67</v>
      </c>
      <c r="Y122" s="107">
        <v>0.64</v>
      </c>
      <c r="Z122" s="107">
        <v>0.61</v>
      </c>
      <c r="AA122" s="107">
        <v>0.59</v>
      </c>
      <c r="AB122" s="107">
        <v>0.56999999999999995</v>
      </c>
      <c r="AC122" s="107">
        <v>0.54</v>
      </c>
      <c r="AD122" s="107">
        <v>0.52</v>
      </c>
      <c r="AE122" s="107">
        <v>0.5</v>
      </c>
      <c r="AF122" s="107">
        <v>0.48</v>
      </c>
      <c r="AG122" s="107">
        <v>0.46</v>
      </c>
      <c r="AH122" s="107">
        <v>0.44</v>
      </c>
      <c r="AI122" s="107">
        <v>0.43</v>
      </c>
      <c r="AJ122" s="107">
        <v>0.41</v>
      </c>
      <c r="AK122" s="107">
        <v>0.39</v>
      </c>
      <c r="AL122" s="107">
        <v>0.38</v>
      </c>
      <c r="AM122" s="107">
        <v>0.36</v>
      </c>
      <c r="AN122" s="107">
        <v>0.35</v>
      </c>
    </row>
    <row r="123" spans="1:40" ht="16.5">
      <c r="A123" s="151">
        <v>238130</v>
      </c>
      <c r="B123" s="18">
        <v>1.05</v>
      </c>
      <c r="C123" s="137">
        <v>1.05</v>
      </c>
      <c r="D123" s="18">
        <v>1</v>
      </c>
      <c r="E123" s="18">
        <v>0.9</v>
      </c>
      <c r="F123" s="18">
        <v>1</v>
      </c>
      <c r="G123" s="18">
        <v>1</v>
      </c>
      <c r="H123" s="18">
        <v>1</v>
      </c>
      <c r="I123" s="137">
        <v>1</v>
      </c>
      <c r="J123" s="18">
        <v>1.1499999999999999</v>
      </c>
      <c r="L123" s="210">
        <v>35000</v>
      </c>
      <c r="M123" s="107">
        <v>1.2</v>
      </c>
      <c r="N123" s="107">
        <v>1.2</v>
      </c>
      <c r="O123" s="107">
        <v>1.2</v>
      </c>
      <c r="P123" s="107">
        <v>1.1499999999999999</v>
      </c>
      <c r="Q123" s="107">
        <v>1.0900000000000001</v>
      </c>
      <c r="R123" s="107">
        <v>0.98</v>
      </c>
      <c r="S123" s="107">
        <v>0.94</v>
      </c>
      <c r="T123" s="107">
        <v>0.89</v>
      </c>
      <c r="U123" s="107">
        <v>0.85</v>
      </c>
      <c r="V123" s="107">
        <v>0.8</v>
      </c>
      <c r="W123" s="107">
        <v>0.76</v>
      </c>
      <c r="X123" s="107">
        <v>0.73</v>
      </c>
      <c r="Y123" s="107">
        <v>0.7</v>
      </c>
      <c r="Z123" s="107">
        <v>0.67</v>
      </c>
      <c r="AA123" s="107">
        <v>0.64</v>
      </c>
      <c r="AB123" s="107">
        <v>0.62</v>
      </c>
      <c r="AC123" s="107">
        <v>0.59</v>
      </c>
      <c r="AD123" s="107">
        <v>0.56999999999999995</v>
      </c>
      <c r="AE123" s="107">
        <v>0.55000000000000004</v>
      </c>
      <c r="AF123" s="107">
        <v>0.52</v>
      </c>
      <c r="AG123" s="107">
        <v>0.5</v>
      </c>
      <c r="AH123" s="107">
        <v>0.48</v>
      </c>
      <c r="AI123" s="107">
        <v>0.46</v>
      </c>
      <c r="AJ123" s="107">
        <v>0.44</v>
      </c>
      <c r="AK123" s="107">
        <v>0.43</v>
      </c>
      <c r="AL123" s="107">
        <v>0.41</v>
      </c>
      <c r="AM123" s="107">
        <v>0.39</v>
      </c>
      <c r="AN123" s="107">
        <v>0.38</v>
      </c>
    </row>
    <row r="124" spans="1:40" ht="16.5">
      <c r="A124" s="151">
        <v>238140</v>
      </c>
      <c r="B124" s="18">
        <v>1.05</v>
      </c>
      <c r="C124" s="137">
        <v>1.05</v>
      </c>
      <c r="D124" s="18">
        <v>1</v>
      </c>
      <c r="E124" s="18">
        <v>0.9</v>
      </c>
      <c r="F124" s="18">
        <v>1</v>
      </c>
      <c r="G124" s="18">
        <v>1</v>
      </c>
      <c r="H124" s="18">
        <v>1</v>
      </c>
      <c r="I124" s="137">
        <v>1</v>
      </c>
      <c r="J124" s="18">
        <v>1.1499999999999999</v>
      </c>
      <c r="L124" s="210">
        <v>40000</v>
      </c>
      <c r="M124" s="107">
        <v>1.27</v>
      </c>
      <c r="N124" s="107">
        <v>1.27</v>
      </c>
      <c r="O124" s="107">
        <v>1.27</v>
      </c>
      <c r="P124" s="107">
        <v>1.21</v>
      </c>
      <c r="Q124" s="107">
        <v>1.1599999999999999</v>
      </c>
      <c r="R124" s="107">
        <v>1.04</v>
      </c>
      <c r="S124" s="107">
        <v>0.99</v>
      </c>
      <c r="T124" s="107">
        <v>0.94</v>
      </c>
      <c r="U124" s="107">
        <v>0.9</v>
      </c>
      <c r="V124" s="107">
        <v>0.85</v>
      </c>
      <c r="W124" s="107">
        <v>0.8</v>
      </c>
      <c r="X124" s="107">
        <v>0.77</v>
      </c>
      <c r="Y124" s="107">
        <v>0.74</v>
      </c>
      <c r="Z124" s="107">
        <v>0.71</v>
      </c>
      <c r="AA124" s="107">
        <v>0.68</v>
      </c>
      <c r="AB124" s="107">
        <v>0.65</v>
      </c>
      <c r="AC124" s="107">
        <v>0.63</v>
      </c>
      <c r="AD124" s="107">
        <v>0.6</v>
      </c>
      <c r="AE124" s="107">
        <v>0.57999999999999996</v>
      </c>
      <c r="AF124" s="107">
        <v>0.55000000000000004</v>
      </c>
      <c r="AG124" s="107">
        <v>0.53</v>
      </c>
      <c r="AH124" s="107">
        <v>0.51</v>
      </c>
      <c r="AI124" s="107">
        <v>0.49</v>
      </c>
      <c r="AJ124" s="107">
        <v>0.47</v>
      </c>
      <c r="AK124" s="107">
        <v>0.45</v>
      </c>
      <c r="AL124" s="107">
        <v>0.43</v>
      </c>
      <c r="AM124" s="107">
        <v>0.42</v>
      </c>
      <c r="AN124" s="107">
        <v>0.4</v>
      </c>
    </row>
    <row r="125" spans="1:40" ht="16.5">
      <c r="A125" s="151">
        <v>238150</v>
      </c>
      <c r="B125" s="18">
        <v>1.05</v>
      </c>
      <c r="C125" s="137">
        <v>1.05</v>
      </c>
      <c r="D125" s="18">
        <v>1</v>
      </c>
      <c r="E125" s="18">
        <v>0.9</v>
      </c>
      <c r="F125" s="18">
        <v>1</v>
      </c>
      <c r="G125" s="18">
        <v>1</v>
      </c>
      <c r="H125" s="18">
        <v>1</v>
      </c>
      <c r="I125" s="137">
        <v>1</v>
      </c>
      <c r="J125" s="18">
        <v>1.1499999999999999</v>
      </c>
      <c r="L125" s="210">
        <v>45000</v>
      </c>
      <c r="M125" s="107">
        <v>1.33</v>
      </c>
      <c r="N125" s="107">
        <v>1.33</v>
      </c>
      <c r="O125" s="107">
        <v>1.33</v>
      </c>
      <c r="P125" s="107">
        <v>1.27</v>
      </c>
      <c r="Q125" s="107">
        <v>1.21</v>
      </c>
      <c r="R125" s="107">
        <v>1.0900000000000001</v>
      </c>
      <c r="S125" s="107">
        <v>1.04</v>
      </c>
      <c r="T125" s="107">
        <v>0.99</v>
      </c>
      <c r="U125" s="107">
        <v>0.94</v>
      </c>
      <c r="V125" s="107">
        <v>0.89</v>
      </c>
      <c r="W125" s="107">
        <v>0.84</v>
      </c>
      <c r="X125" s="107">
        <v>0.8</v>
      </c>
      <c r="Y125" s="107">
        <v>0.77</v>
      </c>
      <c r="Z125" s="107">
        <v>0.74</v>
      </c>
      <c r="AA125" s="107">
        <v>0.71</v>
      </c>
      <c r="AB125" s="107">
        <v>0.68</v>
      </c>
      <c r="AC125" s="107">
        <v>0.65</v>
      </c>
      <c r="AD125" s="107">
        <v>0.63</v>
      </c>
      <c r="AE125" s="107">
        <v>0.6</v>
      </c>
      <c r="AF125" s="107">
        <v>0.57999999999999996</v>
      </c>
      <c r="AG125" s="107">
        <v>0.56000000000000005</v>
      </c>
      <c r="AH125" s="107">
        <v>0.53</v>
      </c>
      <c r="AI125" s="107">
        <v>0.51</v>
      </c>
      <c r="AJ125" s="107">
        <v>0.49</v>
      </c>
      <c r="AK125" s="107">
        <v>0.47</v>
      </c>
      <c r="AL125" s="107">
        <v>0.45</v>
      </c>
      <c r="AM125" s="107">
        <v>0.44</v>
      </c>
      <c r="AN125" s="107">
        <v>0.42</v>
      </c>
    </row>
    <row r="126" spans="1:40" ht="16.5">
      <c r="A126" s="151">
        <v>238160</v>
      </c>
      <c r="B126" s="18">
        <v>1.05</v>
      </c>
      <c r="C126" s="137">
        <v>1.05</v>
      </c>
      <c r="D126" s="18">
        <v>1</v>
      </c>
      <c r="E126" s="18">
        <v>0.9</v>
      </c>
      <c r="F126" s="18">
        <v>1</v>
      </c>
      <c r="G126" s="18">
        <v>1</v>
      </c>
      <c r="H126" s="18">
        <v>1</v>
      </c>
      <c r="I126" s="137">
        <v>1</v>
      </c>
      <c r="J126" s="18">
        <v>1.1499999999999999</v>
      </c>
      <c r="L126" s="210">
        <v>50000</v>
      </c>
      <c r="M126" s="107">
        <v>1.38</v>
      </c>
      <c r="N126" s="107">
        <v>1.38</v>
      </c>
      <c r="O126" s="107">
        <v>1.38</v>
      </c>
      <c r="P126" s="107">
        <v>1.32</v>
      </c>
      <c r="Q126" s="107">
        <v>1.26</v>
      </c>
      <c r="R126" s="107">
        <v>1.1299999999999999</v>
      </c>
      <c r="S126" s="107">
        <v>1.08</v>
      </c>
      <c r="T126" s="107">
        <v>1.03</v>
      </c>
      <c r="U126" s="107">
        <v>0.97</v>
      </c>
      <c r="V126" s="107">
        <v>0.92</v>
      </c>
      <c r="W126" s="107">
        <v>0.87</v>
      </c>
      <c r="X126" s="107">
        <v>0.84</v>
      </c>
      <c r="Y126" s="107">
        <v>0.8</v>
      </c>
      <c r="Z126" s="107">
        <v>0.77</v>
      </c>
      <c r="AA126" s="107">
        <v>0.74</v>
      </c>
      <c r="AB126" s="107">
        <v>0.71</v>
      </c>
      <c r="AC126" s="107">
        <v>0.68</v>
      </c>
      <c r="AD126" s="107">
        <v>0.65</v>
      </c>
      <c r="AE126" s="107">
        <v>0.63</v>
      </c>
      <c r="AF126" s="107">
        <v>0.6</v>
      </c>
      <c r="AG126" s="107">
        <v>0.57999999999999996</v>
      </c>
      <c r="AH126" s="107">
        <v>0.56000000000000005</v>
      </c>
      <c r="AI126" s="107">
        <v>0.53</v>
      </c>
      <c r="AJ126" s="107">
        <v>0.51</v>
      </c>
      <c r="AK126" s="107">
        <v>0.49</v>
      </c>
      <c r="AL126" s="107">
        <v>0.47</v>
      </c>
      <c r="AM126" s="107">
        <v>0.45</v>
      </c>
      <c r="AN126" s="107">
        <v>0.43</v>
      </c>
    </row>
    <row r="127" spans="1:40" ht="16.5">
      <c r="A127" s="151">
        <v>238170</v>
      </c>
      <c r="B127" s="18">
        <v>1.05</v>
      </c>
      <c r="C127" s="137">
        <v>1.05</v>
      </c>
      <c r="D127" s="18">
        <v>1</v>
      </c>
      <c r="E127" s="18">
        <v>0.9</v>
      </c>
      <c r="F127" s="18">
        <v>1</v>
      </c>
      <c r="G127" s="18">
        <v>1</v>
      </c>
      <c r="H127" s="18">
        <v>1</v>
      </c>
      <c r="I127" s="137">
        <v>1</v>
      </c>
      <c r="J127" s="18">
        <v>1.1499999999999999</v>
      </c>
      <c r="L127" s="210">
        <v>55000</v>
      </c>
      <c r="M127" s="107">
        <v>1.46</v>
      </c>
      <c r="N127" s="107">
        <v>1.46</v>
      </c>
      <c r="O127" s="107">
        <v>1.46</v>
      </c>
      <c r="P127" s="107">
        <v>1.39</v>
      </c>
      <c r="Q127" s="107">
        <v>1.33</v>
      </c>
      <c r="R127" s="107">
        <v>1.2</v>
      </c>
      <c r="S127" s="107">
        <v>1.1399999999999999</v>
      </c>
      <c r="T127" s="107">
        <v>1.0900000000000001</v>
      </c>
      <c r="U127" s="107">
        <v>1.03</v>
      </c>
      <c r="V127" s="107">
        <v>0.97</v>
      </c>
      <c r="W127" s="107">
        <v>0.92</v>
      </c>
      <c r="X127" s="107">
        <v>0.88</v>
      </c>
      <c r="Y127" s="107">
        <v>0.85</v>
      </c>
      <c r="Z127" s="107">
        <v>0.81</v>
      </c>
      <c r="AA127" s="107">
        <v>0.78</v>
      </c>
      <c r="AB127" s="107">
        <v>0.75</v>
      </c>
      <c r="AC127" s="107">
        <v>0.72</v>
      </c>
      <c r="AD127" s="107">
        <v>0.69</v>
      </c>
      <c r="AE127" s="107">
        <v>0.66</v>
      </c>
      <c r="AF127" s="107">
        <v>0.64</v>
      </c>
      <c r="AG127" s="107">
        <v>0.61</v>
      </c>
      <c r="AH127" s="107">
        <v>0.59</v>
      </c>
      <c r="AI127" s="107">
        <v>0.56000000000000005</v>
      </c>
      <c r="AJ127" s="107">
        <v>0.54</v>
      </c>
      <c r="AK127" s="107">
        <v>0.52</v>
      </c>
      <c r="AL127" s="107">
        <v>0.5</v>
      </c>
      <c r="AM127" s="107">
        <v>0.48</v>
      </c>
      <c r="AN127" s="107">
        <v>0.46</v>
      </c>
    </row>
    <row r="128" spans="1:40" ht="16.5">
      <c r="A128" s="151">
        <v>238190</v>
      </c>
      <c r="B128" s="18">
        <v>1.05</v>
      </c>
      <c r="C128" s="137">
        <v>1.05</v>
      </c>
      <c r="D128" s="18">
        <v>1</v>
      </c>
      <c r="E128" s="18">
        <v>0.9</v>
      </c>
      <c r="F128" s="18">
        <v>1</v>
      </c>
      <c r="G128" s="18">
        <v>1</v>
      </c>
      <c r="H128" s="18">
        <v>1</v>
      </c>
      <c r="I128" s="137">
        <v>1</v>
      </c>
      <c r="J128" s="18">
        <v>1.1499999999999999</v>
      </c>
      <c r="L128" s="210">
        <v>65000</v>
      </c>
      <c r="M128" s="107">
        <v>1.55</v>
      </c>
      <c r="N128" s="107">
        <v>1.55</v>
      </c>
      <c r="O128" s="107">
        <v>1.55</v>
      </c>
      <c r="P128" s="107">
        <v>1.48</v>
      </c>
      <c r="Q128" s="107">
        <v>1.41</v>
      </c>
      <c r="R128" s="107">
        <v>1.27</v>
      </c>
      <c r="S128" s="107">
        <v>1.21</v>
      </c>
      <c r="T128" s="107">
        <v>1.1499999999999999</v>
      </c>
      <c r="U128" s="107">
        <v>1.1000000000000001</v>
      </c>
      <c r="V128" s="107">
        <v>1.04</v>
      </c>
      <c r="W128" s="107">
        <v>0.98</v>
      </c>
      <c r="X128" s="107">
        <v>0.94</v>
      </c>
      <c r="Y128" s="107">
        <v>0.9</v>
      </c>
      <c r="Z128" s="107">
        <v>0.87</v>
      </c>
      <c r="AA128" s="107">
        <v>0.83</v>
      </c>
      <c r="AB128" s="107">
        <v>0.8</v>
      </c>
      <c r="AC128" s="107">
        <v>0.77</v>
      </c>
      <c r="AD128" s="107">
        <v>0.73</v>
      </c>
      <c r="AE128" s="107">
        <v>0.71</v>
      </c>
      <c r="AF128" s="107">
        <v>0.68</v>
      </c>
      <c r="AG128" s="107">
        <v>0.65</v>
      </c>
      <c r="AH128" s="107">
        <v>0.62</v>
      </c>
      <c r="AI128" s="107">
        <v>0.6</v>
      </c>
      <c r="AJ128" s="107">
        <v>0.57999999999999996</v>
      </c>
      <c r="AK128" s="107">
        <v>0.55000000000000004</v>
      </c>
      <c r="AL128" s="107">
        <v>0.53</v>
      </c>
      <c r="AM128" s="107">
        <v>0.51</v>
      </c>
      <c r="AN128" s="107">
        <v>0.49</v>
      </c>
    </row>
    <row r="129" spans="1:40" ht="16.5">
      <c r="A129" s="151">
        <v>238210</v>
      </c>
      <c r="B129" s="18">
        <v>1.05</v>
      </c>
      <c r="C129" s="137">
        <v>1.05</v>
      </c>
      <c r="D129" s="18">
        <v>1</v>
      </c>
      <c r="E129" s="18">
        <v>0.9</v>
      </c>
      <c r="F129" s="18">
        <v>1</v>
      </c>
      <c r="G129" s="18">
        <v>1</v>
      </c>
      <c r="H129" s="18">
        <v>1</v>
      </c>
      <c r="I129" s="137">
        <v>1</v>
      </c>
      <c r="J129" s="18">
        <v>1.1499999999999999</v>
      </c>
      <c r="L129" s="210">
        <v>75000</v>
      </c>
      <c r="M129" s="107">
        <v>1.64</v>
      </c>
      <c r="N129" s="107">
        <v>1.64</v>
      </c>
      <c r="O129" s="107">
        <v>1.64</v>
      </c>
      <c r="P129" s="107">
        <v>1.56</v>
      </c>
      <c r="Q129" s="107">
        <v>1.49</v>
      </c>
      <c r="R129" s="107">
        <v>1.34</v>
      </c>
      <c r="S129" s="107">
        <v>1.28</v>
      </c>
      <c r="T129" s="107">
        <v>1.22</v>
      </c>
      <c r="U129" s="107">
        <v>1.1599999999999999</v>
      </c>
      <c r="V129" s="107">
        <v>1.0900000000000001</v>
      </c>
      <c r="W129" s="107">
        <v>1.03</v>
      </c>
      <c r="X129" s="107">
        <v>0.99</v>
      </c>
      <c r="Y129" s="107">
        <v>0.95</v>
      </c>
      <c r="Z129" s="107">
        <v>0.91</v>
      </c>
      <c r="AA129" s="107">
        <v>0.88</v>
      </c>
      <c r="AB129" s="107">
        <v>0.84</v>
      </c>
      <c r="AC129" s="107">
        <v>0.81</v>
      </c>
      <c r="AD129" s="107">
        <v>0.78</v>
      </c>
      <c r="AE129" s="107">
        <v>0.74</v>
      </c>
      <c r="AF129" s="107">
        <v>0.71</v>
      </c>
      <c r="AG129" s="107">
        <v>0.69</v>
      </c>
      <c r="AH129" s="107">
        <v>0.66</v>
      </c>
      <c r="AI129" s="107">
        <v>0.63</v>
      </c>
      <c r="AJ129" s="107">
        <v>0.61</v>
      </c>
      <c r="AK129" s="107">
        <v>0.57999999999999996</v>
      </c>
      <c r="AL129" s="107">
        <v>0.56000000000000005</v>
      </c>
      <c r="AM129" s="107">
        <v>0.54</v>
      </c>
      <c r="AN129" s="107">
        <v>0.52</v>
      </c>
    </row>
    <row r="130" spans="1:40" ht="16.5">
      <c r="A130" s="151">
        <v>238220</v>
      </c>
      <c r="B130" s="18">
        <v>1.05</v>
      </c>
      <c r="C130" s="137">
        <v>1.05</v>
      </c>
      <c r="D130" s="18">
        <v>1</v>
      </c>
      <c r="E130" s="18">
        <v>0.9</v>
      </c>
      <c r="F130" s="18">
        <v>1</v>
      </c>
      <c r="G130" s="18">
        <v>1</v>
      </c>
      <c r="H130" s="18">
        <v>1</v>
      </c>
      <c r="I130" s="137">
        <v>1</v>
      </c>
      <c r="J130" s="18">
        <v>1.1499999999999999</v>
      </c>
      <c r="L130" s="210">
        <v>85000</v>
      </c>
      <c r="M130" s="107">
        <v>1.73</v>
      </c>
      <c r="N130" s="107">
        <v>1.73</v>
      </c>
      <c r="O130" s="107">
        <v>1.73</v>
      </c>
      <c r="P130" s="107">
        <v>1.65</v>
      </c>
      <c r="Q130" s="107">
        <v>1.58</v>
      </c>
      <c r="R130" s="107">
        <v>1.42</v>
      </c>
      <c r="S130" s="107">
        <v>1.36</v>
      </c>
      <c r="T130" s="107">
        <v>1.29</v>
      </c>
      <c r="U130" s="107">
        <v>1.22</v>
      </c>
      <c r="V130" s="107">
        <v>1.1599999999999999</v>
      </c>
      <c r="W130" s="107">
        <v>1.0900000000000001</v>
      </c>
      <c r="X130" s="107">
        <v>1.05</v>
      </c>
      <c r="Y130" s="107">
        <v>1.01</v>
      </c>
      <c r="Z130" s="107">
        <v>0.97</v>
      </c>
      <c r="AA130" s="107">
        <v>0.93</v>
      </c>
      <c r="AB130" s="107">
        <v>0.89</v>
      </c>
      <c r="AC130" s="107">
        <v>0.85</v>
      </c>
      <c r="AD130" s="107">
        <v>0.82</v>
      </c>
      <c r="AE130" s="107">
        <v>0.79</v>
      </c>
      <c r="AF130" s="107">
        <v>0.76</v>
      </c>
      <c r="AG130" s="107">
        <v>0.73</v>
      </c>
      <c r="AH130" s="107">
        <v>0.7</v>
      </c>
      <c r="AI130" s="107">
        <v>0.67</v>
      </c>
      <c r="AJ130" s="107">
        <v>0.64</v>
      </c>
      <c r="AK130" s="107">
        <v>0.62</v>
      </c>
      <c r="AL130" s="107">
        <v>0.59</v>
      </c>
      <c r="AM130" s="107">
        <v>0.56999999999999995</v>
      </c>
      <c r="AN130" s="107">
        <v>0.55000000000000004</v>
      </c>
    </row>
    <row r="131" spans="1:40" ht="16.5">
      <c r="A131" s="151">
        <v>238290</v>
      </c>
      <c r="B131" s="18">
        <v>1.05</v>
      </c>
      <c r="C131" s="137">
        <v>1.05</v>
      </c>
      <c r="D131" s="18">
        <v>1</v>
      </c>
      <c r="E131" s="18">
        <v>0.9</v>
      </c>
      <c r="F131" s="18">
        <v>1</v>
      </c>
      <c r="G131" s="18">
        <v>1</v>
      </c>
      <c r="H131" s="18">
        <v>1</v>
      </c>
      <c r="I131" s="137">
        <v>1</v>
      </c>
      <c r="J131" s="18">
        <v>1.1499999999999999</v>
      </c>
      <c r="L131" s="210">
        <v>100000</v>
      </c>
      <c r="M131" s="107">
        <v>1.84</v>
      </c>
      <c r="N131" s="107">
        <v>1.84</v>
      </c>
      <c r="O131" s="107">
        <v>1.84</v>
      </c>
      <c r="P131" s="107">
        <v>1.76</v>
      </c>
      <c r="Q131" s="107">
        <v>1.67</v>
      </c>
      <c r="R131" s="107">
        <v>1.51</v>
      </c>
      <c r="S131" s="107">
        <v>1.44</v>
      </c>
      <c r="T131" s="107">
        <v>1.37</v>
      </c>
      <c r="U131" s="107">
        <v>1.3</v>
      </c>
      <c r="V131" s="107">
        <v>1.23</v>
      </c>
      <c r="W131" s="107">
        <v>1.1599999999999999</v>
      </c>
      <c r="X131" s="107">
        <v>1.1100000000000001</v>
      </c>
      <c r="Y131" s="107">
        <v>1.07</v>
      </c>
      <c r="Z131" s="107">
        <v>1.03</v>
      </c>
      <c r="AA131" s="107">
        <v>0.98</v>
      </c>
      <c r="AB131" s="107">
        <v>0.95</v>
      </c>
      <c r="AC131" s="107">
        <v>0.91</v>
      </c>
      <c r="AD131" s="107">
        <v>0.87</v>
      </c>
      <c r="AE131" s="107">
        <v>0.84</v>
      </c>
      <c r="AF131" s="107">
        <v>0.8</v>
      </c>
      <c r="AG131" s="107">
        <v>0.77</v>
      </c>
      <c r="AH131" s="107">
        <v>0.74</v>
      </c>
      <c r="AI131" s="107">
        <v>0.71</v>
      </c>
      <c r="AJ131" s="107">
        <v>0.68</v>
      </c>
      <c r="AK131" s="107">
        <v>0.65</v>
      </c>
      <c r="AL131" s="107">
        <v>0.63</v>
      </c>
      <c r="AM131" s="107">
        <v>0.6</v>
      </c>
      <c r="AN131" s="107">
        <v>0.57999999999999996</v>
      </c>
    </row>
    <row r="132" spans="1:40" ht="16.5">
      <c r="A132" s="151">
        <v>238310</v>
      </c>
      <c r="B132" s="18">
        <v>1.05</v>
      </c>
      <c r="C132" s="137">
        <v>1.05</v>
      </c>
      <c r="D132" s="18">
        <v>1</v>
      </c>
      <c r="E132" s="18">
        <v>0.9</v>
      </c>
      <c r="F132" s="18">
        <v>1</v>
      </c>
      <c r="G132" s="18">
        <v>1</v>
      </c>
      <c r="H132" s="18">
        <v>1</v>
      </c>
      <c r="I132" s="137">
        <v>1</v>
      </c>
      <c r="J132" s="18">
        <v>1.1499999999999999</v>
      </c>
      <c r="L132" s="210">
        <v>115000</v>
      </c>
      <c r="M132" s="107">
        <v>1.94</v>
      </c>
      <c r="N132" s="107">
        <v>1.94</v>
      </c>
      <c r="O132" s="107">
        <v>1.94</v>
      </c>
      <c r="P132" s="107">
        <v>1.85</v>
      </c>
      <c r="Q132" s="107">
        <v>1.76</v>
      </c>
      <c r="R132" s="107">
        <v>1.59</v>
      </c>
      <c r="S132" s="107">
        <v>1.52</v>
      </c>
      <c r="T132" s="107">
        <v>1.44</v>
      </c>
      <c r="U132" s="107">
        <v>1.37</v>
      </c>
      <c r="V132" s="107">
        <v>1.29</v>
      </c>
      <c r="W132" s="107">
        <v>1.22</v>
      </c>
      <c r="X132" s="107">
        <v>1.17</v>
      </c>
      <c r="Y132" s="107">
        <v>1.1299999999999999</v>
      </c>
      <c r="Z132" s="107">
        <v>1.08</v>
      </c>
      <c r="AA132" s="107">
        <v>1.04</v>
      </c>
      <c r="AB132" s="107">
        <v>1</v>
      </c>
      <c r="AC132" s="107">
        <v>0.96</v>
      </c>
      <c r="AD132" s="107">
        <v>0.92</v>
      </c>
      <c r="AE132" s="107">
        <v>0.88</v>
      </c>
      <c r="AF132" s="107">
        <v>0.85</v>
      </c>
      <c r="AG132" s="107">
        <v>0.81</v>
      </c>
      <c r="AH132" s="107">
        <v>0.78</v>
      </c>
      <c r="AI132" s="107">
        <v>0.75</v>
      </c>
      <c r="AJ132" s="107">
        <v>0.72</v>
      </c>
      <c r="AK132" s="107">
        <v>0.69</v>
      </c>
      <c r="AL132" s="107">
        <v>0.66</v>
      </c>
      <c r="AM132" s="107">
        <v>0.64</v>
      </c>
      <c r="AN132" s="107">
        <v>0.61</v>
      </c>
    </row>
    <row r="133" spans="1:40" ht="16.5">
      <c r="A133" s="151">
        <v>238320</v>
      </c>
      <c r="B133" s="18">
        <v>1.05</v>
      </c>
      <c r="C133" s="137">
        <v>1.05</v>
      </c>
      <c r="D133" s="18">
        <v>1</v>
      </c>
      <c r="E133" s="18">
        <v>0.9</v>
      </c>
      <c r="F133" s="18">
        <v>1</v>
      </c>
      <c r="G133" s="18">
        <v>1</v>
      </c>
      <c r="H133" s="18">
        <v>1</v>
      </c>
      <c r="I133" s="137">
        <v>1</v>
      </c>
      <c r="J133" s="18">
        <v>1.1499999999999999</v>
      </c>
      <c r="L133" s="210">
        <v>130000</v>
      </c>
      <c r="M133" s="107">
        <v>2.04</v>
      </c>
      <c r="N133" s="107">
        <v>2.04</v>
      </c>
      <c r="O133" s="107">
        <v>2.04</v>
      </c>
      <c r="P133" s="107">
        <v>1.95</v>
      </c>
      <c r="Q133" s="107">
        <v>1.86</v>
      </c>
      <c r="R133" s="107">
        <v>1.67</v>
      </c>
      <c r="S133" s="107">
        <v>1.6</v>
      </c>
      <c r="T133" s="107">
        <v>1.52</v>
      </c>
      <c r="U133" s="107">
        <v>1.44</v>
      </c>
      <c r="V133" s="107">
        <v>1.36</v>
      </c>
      <c r="W133" s="107">
        <v>1.29</v>
      </c>
      <c r="X133" s="107">
        <v>1.24</v>
      </c>
      <c r="Y133" s="107">
        <v>1.19</v>
      </c>
      <c r="Z133" s="107">
        <v>1.1399999999999999</v>
      </c>
      <c r="AA133" s="107">
        <v>1.0900000000000001</v>
      </c>
      <c r="AB133" s="107">
        <v>1.05</v>
      </c>
      <c r="AC133" s="107">
        <v>1.01</v>
      </c>
      <c r="AD133" s="107">
        <v>0.97</v>
      </c>
      <c r="AE133" s="107">
        <v>0.93</v>
      </c>
      <c r="AF133" s="107">
        <v>0.89</v>
      </c>
      <c r="AG133" s="107">
        <v>0.86</v>
      </c>
      <c r="AH133" s="107">
        <v>0.82</v>
      </c>
      <c r="AI133" s="107">
        <v>0.79</v>
      </c>
      <c r="AJ133" s="107">
        <v>0.76</v>
      </c>
      <c r="AK133" s="107">
        <v>0.73</v>
      </c>
      <c r="AL133" s="107">
        <v>0.7</v>
      </c>
      <c r="AM133" s="107">
        <v>0.67</v>
      </c>
      <c r="AN133" s="107">
        <v>0.64</v>
      </c>
    </row>
    <row r="134" spans="1:40" ht="16.5">
      <c r="A134" s="151">
        <v>238330</v>
      </c>
      <c r="B134" s="18">
        <v>1.05</v>
      </c>
      <c r="C134" s="137">
        <v>1.05</v>
      </c>
      <c r="D134" s="18">
        <v>1</v>
      </c>
      <c r="E134" s="18">
        <v>0.9</v>
      </c>
      <c r="F134" s="18">
        <v>1</v>
      </c>
      <c r="G134" s="18">
        <v>1</v>
      </c>
      <c r="H134" s="18">
        <v>1</v>
      </c>
      <c r="I134" s="137">
        <v>1</v>
      </c>
      <c r="J134" s="18">
        <v>1.1499999999999999</v>
      </c>
      <c r="L134" s="210">
        <v>150000</v>
      </c>
      <c r="M134" s="107">
        <v>2.16</v>
      </c>
      <c r="N134" s="107">
        <v>2.16</v>
      </c>
      <c r="O134" s="107">
        <v>2.16</v>
      </c>
      <c r="P134" s="107">
        <v>2.0699999999999998</v>
      </c>
      <c r="Q134" s="107">
        <v>1.97</v>
      </c>
      <c r="R134" s="107">
        <v>1.77</v>
      </c>
      <c r="S134" s="107">
        <v>1.69</v>
      </c>
      <c r="T134" s="107">
        <v>1.61</v>
      </c>
      <c r="U134" s="107">
        <v>1.53</v>
      </c>
      <c r="V134" s="107">
        <v>1.45</v>
      </c>
      <c r="W134" s="107">
        <v>1.36</v>
      </c>
      <c r="X134" s="107">
        <v>1.31</v>
      </c>
      <c r="Y134" s="107">
        <v>1.26</v>
      </c>
      <c r="Z134" s="107">
        <v>1.21</v>
      </c>
      <c r="AA134" s="107">
        <v>1.1599999999999999</v>
      </c>
      <c r="AB134" s="107">
        <v>1.1100000000000001</v>
      </c>
      <c r="AC134" s="107">
        <v>1.07</v>
      </c>
      <c r="AD134" s="107">
        <v>1.02</v>
      </c>
      <c r="AE134" s="107">
        <v>0.98</v>
      </c>
      <c r="AF134" s="107">
        <v>0.94</v>
      </c>
      <c r="AG134" s="107">
        <v>0.91</v>
      </c>
      <c r="AH134" s="107">
        <v>0.87</v>
      </c>
      <c r="AI134" s="107">
        <v>0.84</v>
      </c>
      <c r="AJ134" s="107">
        <v>0.8</v>
      </c>
      <c r="AK134" s="107">
        <v>0.77</v>
      </c>
      <c r="AL134" s="107">
        <v>0.74</v>
      </c>
      <c r="AM134" s="107">
        <v>0.71</v>
      </c>
      <c r="AN134" s="107">
        <v>0.68</v>
      </c>
    </row>
    <row r="135" spans="1:40" ht="16.5">
      <c r="A135" s="151">
        <v>238340</v>
      </c>
      <c r="B135" s="18">
        <v>1.05</v>
      </c>
      <c r="C135" s="137">
        <v>1.05</v>
      </c>
      <c r="D135" s="18">
        <v>1</v>
      </c>
      <c r="E135" s="18">
        <v>0.9</v>
      </c>
      <c r="F135" s="18">
        <v>1</v>
      </c>
      <c r="G135" s="18">
        <v>1</v>
      </c>
      <c r="H135" s="18">
        <v>1</v>
      </c>
      <c r="I135" s="137">
        <v>1</v>
      </c>
      <c r="J135" s="18">
        <v>1.1499999999999999</v>
      </c>
      <c r="L135" s="210">
        <v>175000</v>
      </c>
      <c r="M135" s="107">
        <v>2.29</v>
      </c>
      <c r="N135" s="107">
        <v>2.29</v>
      </c>
      <c r="O135" s="107">
        <v>2.29</v>
      </c>
      <c r="P135" s="107">
        <v>2.19</v>
      </c>
      <c r="Q135" s="107">
        <v>2.09</v>
      </c>
      <c r="R135" s="107">
        <v>1.88</v>
      </c>
      <c r="S135" s="107">
        <v>1.79</v>
      </c>
      <c r="T135" s="107">
        <v>1.7</v>
      </c>
      <c r="U135" s="107">
        <v>1.62</v>
      </c>
      <c r="V135" s="107">
        <v>1.53</v>
      </c>
      <c r="W135" s="107">
        <v>1.44</v>
      </c>
      <c r="X135" s="107">
        <v>1.39</v>
      </c>
      <c r="Y135" s="107">
        <v>1.33</v>
      </c>
      <c r="Z135" s="107">
        <v>1.28</v>
      </c>
      <c r="AA135" s="107">
        <v>1.23</v>
      </c>
      <c r="AB135" s="107">
        <v>1.18</v>
      </c>
      <c r="AC135" s="107">
        <v>1.1299999999999999</v>
      </c>
      <c r="AD135" s="107">
        <v>1.08</v>
      </c>
      <c r="AE135" s="107">
        <v>1.04</v>
      </c>
      <c r="AF135" s="107">
        <v>1</v>
      </c>
      <c r="AG135" s="107">
        <v>0.96</v>
      </c>
      <c r="AH135" s="107">
        <v>0.92</v>
      </c>
      <c r="AI135" s="107">
        <v>0.88</v>
      </c>
      <c r="AJ135" s="107">
        <v>0.85</v>
      </c>
      <c r="AK135" s="107">
        <v>0.82</v>
      </c>
      <c r="AL135" s="107">
        <v>0.78</v>
      </c>
      <c r="AM135" s="107">
        <v>0.75</v>
      </c>
      <c r="AN135" s="107">
        <v>0.72</v>
      </c>
    </row>
    <row r="136" spans="1:40" ht="16.5">
      <c r="A136" s="151">
        <v>238350</v>
      </c>
      <c r="B136" s="18">
        <v>1.05</v>
      </c>
      <c r="C136" s="137">
        <v>1.05</v>
      </c>
      <c r="D136" s="18">
        <v>1</v>
      </c>
      <c r="E136" s="18">
        <v>0.9</v>
      </c>
      <c r="F136" s="18">
        <v>1</v>
      </c>
      <c r="G136" s="18">
        <v>1</v>
      </c>
      <c r="H136" s="18">
        <v>1</v>
      </c>
      <c r="I136" s="137">
        <v>1</v>
      </c>
      <c r="J136" s="18">
        <v>1.1499999999999999</v>
      </c>
      <c r="L136" s="210">
        <v>200000</v>
      </c>
      <c r="M136" s="107">
        <v>2.42</v>
      </c>
      <c r="N136" s="107">
        <v>2.42</v>
      </c>
      <c r="O136" s="107">
        <v>2.42</v>
      </c>
      <c r="P136" s="107">
        <v>2.31</v>
      </c>
      <c r="Q136" s="107">
        <v>2.2000000000000002</v>
      </c>
      <c r="R136" s="107">
        <v>1.98</v>
      </c>
      <c r="S136" s="107">
        <v>1.89</v>
      </c>
      <c r="T136" s="107">
        <v>1.8</v>
      </c>
      <c r="U136" s="107">
        <v>1.71</v>
      </c>
      <c r="V136" s="107">
        <v>1.61</v>
      </c>
      <c r="W136" s="107">
        <v>1.52</v>
      </c>
      <c r="X136" s="107">
        <v>1.46</v>
      </c>
      <c r="Y136" s="107">
        <v>1.4</v>
      </c>
      <c r="Z136" s="107">
        <v>1.35</v>
      </c>
      <c r="AA136" s="107">
        <v>1.29</v>
      </c>
      <c r="AB136" s="107">
        <v>1.24</v>
      </c>
      <c r="AC136" s="107">
        <v>1.19</v>
      </c>
      <c r="AD136" s="107">
        <v>1.1399999999999999</v>
      </c>
      <c r="AE136" s="107">
        <v>1.1000000000000001</v>
      </c>
      <c r="AF136" s="107">
        <v>1.05</v>
      </c>
      <c r="AG136" s="107">
        <v>1.01</v>
      </c>
      <c r="AH136" s="107">
        <v>0.97</v>
      </c>
      <c r="AI136" s="107">
        <v>0.93</v>
      </c>
      <c r="AJ136" s="107">
        <v>0.9</v>
      </c>
      <c r="AK136" s="107">
        <v>0.86</v>
      </c>
      <c r="AL136" s="107">
        <v>0.83</v>
      </c>
      <c r="AM136" s="107">
        <v>0.79</v>
      </c>
      <c r="AN136" s="107">
        <v>0.76</v>
      </c>
    </row>
    <row r="137" spans="1:40" ht="16.5">
      <c r="A137" s="151">
        <v>238390</v>
      </c>
      <c r="B137" s="18">
        <v>1.05</v>
      </c>
      <c r="C137" s="137">
        <v>1.05</v>
      </c>
      <c r="D137" s="18">
        <v>1</v>
      </c>
      <c r="E137" s="18">
        <v>0.9</v>
      </c>
      <c r="F137" s="18">
        <v>1</v>
      </c>
      <c r="G137" s="18">
        <v>1</v>
      </c>
      <c r="H137" s="18">
        <v>1</v>
      </c>
      <c r="I137" s="137">
        <v>1</v>
      </c>
      <c r="J137" s="18">
        <v>1.1499999999999999</v>
      </c>
      <c r="L137" s="210">
        <v>230000</v>
      </c>
      <c r="M137" s="107">
        <v>2.5499999999999998</v>
      </c>
      <c r="N137" s="107">
        <v>2.5499999999999998</v>
      </c>
      <c r="O137" s="107">
        <v>2.5499999999999998</v>
      </c>
      <c r="P137" s="107">
        <v>2.4300000000000002</v>
      </c>
      <c r="Q137" s="107">
        <v>2.3199999999999998</v>
      </c>
      <c r="R137" s="107">
        <v>2.09</v>
      </c>
      <c r="S137" s="107">
        <v>1.99</v>
      </c>
      <c r="T137" s="107">
        <v>1.89</v>
      </c>
      <c r="U137" s="107">
        <v>1.8</v>
      </c>
      <c r="V137" s="107">
        <v>1.7</v>
      </c>
      <c r="W137" s="107">
        <v>1.6</v>
      </c>
      <c r="X137" s="107">
        <v>1.54</v>
      </c>
      <c r="Y137" s="107">
        <v>1.48</v>
      </c>
      <c r="Z137" s="107">
        <v>1.42</v>
      </c>
      <c r="AA137" s="107">
        <v>1.36</v>
      </c>
      <c r="AB137" s="107">
        <v>1.31</v>
      </c>
      <c r="AC137" s="107">
        <v>1.26</v>
      </c>
      <c r="AD137" s="107">
        <v>1.21</v>
      </c>
      <c r="AE137" s="107">
        <v>1.1599999999999999</v>
      </c>
      <c r="AF137" s="107">
        <v>1.1100000000000001</v>
      </c>
      <c r="AG137" s="107">
        <v>1.07</v>
      </c>
      <c r="AH137" s="107">
        <v>1.02</v>
      </c>
      <c r="AI137" s="107">
        <v>0.98</v>
      </c>
      <c r="AJ137" s="107">
        <v>0.94</v>
      </c>
      <c r="AK137" s="107">
        <v>0.91</v>
      </c>
      <c r="AL137" s="107">
        <v>0.87</v>
      </c>
      <c r="AM137" s="107">
        <v>0.83</v>
      </c>
      <c r="AN137" s="107">
        <v>0.8</v>
      </c>
    </row>
    <row r="138" spans="1:40" ht="16.5">
      <c r="A138" s="151">
        <v>238910</v>
      </c>
      <c r="B138" s="18">
        <v>1.05</v>
      </c>
      <c r="C138" s="137">
        <v>1.05</v>
      </c>
      <c r="D138" s="18">
        <v>1</v>
      </c>
      <c r="E138" s="18">
        <v>0.9</v>
      </c>
      <c r="F138" s="18">
        <v>1</v>
      </c>
      <c r="G138" s="18">
        <v>1</v>
      </c>
      <c r="H138" s="18">
        <v>1</v>
      </c>
      <c r="I138" s="137">
        <v>1</v>
      </c>
      <c r="J138" s="18">
        <v>1.1499999999999999</v>
      </c>
      <c r="L138" s="210">
        <v>260000</v>
      </c>
      <c r="M138" s="107">
        <v>2.68</v>
      </c>
      <c r="N138" s="107">
        <v>2.68</v>
      </c>
      <c r="O138" s="107">
        <v>2.68</v>
      </c>
      <c r="P138" s="107">
        <v>2.56</v>
      </c>
      <c r="Q138" s="107">
        <v>2.44</v>
      </c>
      <c r="R138" s="107">
        <v>2.2000000000000002</v>
      </c>
      <c r="S138" s="107">
        <v>2.1</v>
      </c>
      <c r="T138" s="107">
        <v>1.99</v>
      </c>
      <c r="U138" s="107">
        <v>1.89</v>
      </c>
      <c r="V138" s="107">
        <v>1.79</v>
      </c>
      <c r="W138" s="107">
        <v>1.69</v>
      </c>
      <c r="X138" s="107">
        <v>1.62</v>
      </c>
      <c r="Y138" s="107">
        <v>1.56</v>
      </c>
      <c r="Z138" s="107">
        <v>1.49</v>
      </c>
      <c r="AA138" s="107">
        <v>1.43</v>
      </c>
      <c r="AB138" s="107">
        <v>1.38</v>
      </c>
      <c r="AC138" s="107">
        <v>1.32</v>
      </c>
      <c r="AD138" s="107">
        <v>1.27</v>
      </c>
      <c r="AE138" s="107">
        <v>1.22</v>
      </c>
      <c r="AF138" s="107">
        <v>1.17</v>
      </c>
      <c r="AG138" s="107">
        <v>1.1200000000000001</v>
      </c>
      <c r="AH138" s="107">
        <v>1.08</v>
      </c>
      <c r="AI138" s="107">
        <v>1.03</v>
      </c>
      <c r="AJ138" s="107">
        <v>0.99</v>
      </c>
      <c r="AK138" s="107">
        <v>0.95</v>
      </c>
      <c r="AL138" s="107">
        <v>0.92</v>
      </c>
      <c r="AM138" s="107">
        <v>0.88</v>
      </c>
      <c r="AN138" s="107">
        <v>0.84</v>
      </c>
    </row>
    <row r="139" spans="1:40" ht="16.5">
      <c r="A139" s="151">
        <v>238990</v>
      </c>
      <c r="B139" s="18">
        <v>1.05</v>
      </c>
      <c r="C139" s="137">
        <v>1.05</v>
      </c>
      <c r="D139" s="18">
        <v>1</v>
      </c>
      <c r="E139" s="18">
        <v>0.9</v>
      </c>
      <c r="F139" s="18">
        <v>1</v>
      </c>
      <c r="G139" s="18">
        <v>1</v>
      </c>
      <c r="H139" s="18">
        <v>1</v>
      </c>
      <c r="I139" s="137">
        <v>1</v>
      </c>
      <c r="J139" s="18">
        <v>1.1499999999999999</v>
      </c>
      <c r="L139" s="210">
        <v>300000</v>
      </c>
      <c r="M139" s="107">
        <v>2.84</v>
      </c>
      <c r="N139" s="107">
        <v>2.84</v>
      </c>
      <c r="O139" s="107">
        <v>2.84</v>
      </c>
      <c r="P139" s="107">
        <v>2.71</v>
      </c>
      <c r="Q139" s="107">
        <v>2.58</v>
      </c>
      <c r="R139" s="107">
        <v>2.33</v>
      </c>
      <c r="S139" s="107">
        <v>2.2200000000000002</v>
      </c>
      <c r="T139" s="107">
        <v>2.11</v>
      </c>
      <c r="U139" s="107">
        <v>2</v>
      </c>
      <c r="V139" s="107">
        <v>1.9</v>
      </c>
      <c r="W139" s="107">
        <v>1.79</v>
      </c>
      <c r="X139" s="107">
        <v>1.72</v>
      </c>
      <c r="Y139" s="107">
        <v>1.65</v>
      </c>
      <c r="Z139" s="107">
        <v>1.58</v>
      </c>
      <c r="AA139" s="107">
        <v>1.52</v>
      </c>
      <c r="AB139" s="107">
        <v>1.46</v>
      </c>
      <c r="AC139" s="107">
        <v>1.4</v>
      </c>
      <c r="AD139" s="107">
        <v>1.34</v>
      </c>
      <c r="AE139" s="107">
        <v>1.29</v>
      </c>
      <c r="AF139" s="107">
        <v>1.24</v>
      </c>
      <c r="AG139" s="107">
        <v>1.19</v>
      </c>
      <c r="AH139" s="107">
        <v>1.1399999999999999</v>
      </c>
      <c r="AI139" s="107">
        <v>1.1000000000000001</v>
      </c>
      <c r="AJ139" s="107">
        <v>1.05</v>
      </c>
      <c r="AK139" s="107">
        <v>1.01</v>
      </c>
      <c r="AL139" s="107">
        <v>0.97</v>
      </c>
      <c r="AM139" s="107">
        <v>0.93</v>
      </c>
      <c r="AN139" s="107">
        <v>0.89</v>
      </c>
    </row>
    <row r="140" spans="1:40" ht="16.5">
      <c r="A140" s="151">
        <v>311111</v>
      </c>
      <c r="B140" s="18">
        <v>0.95</v>
      </c>
      <c r="C140" s="137">
        <v>0.95</v>
      </c>
      <c r="D140" s="18">
        <v>1</v>
      </c>
      <c r="E140" s="18">
        <v>0.9</v>
      </c>
      <c r="F140" s="18">
        <v>1</v>
      </c>
      <c r="G140" s="18">
        <v>1</v>
      </c>
      <c r="H140" s="18">
        <v>1</v>
      </c>
      <c r="I140" s="137">
        <v>1</v>
      </c>
      <c r="J140" s="18">
        <v>1</v>
      </c>
      <c r="L140" s="210">
        <v>350000</v>
      </c>
      <c r="M140" s="107">
        <v>3</v>
      </c>
      <c r="N140" s="107">
        <v>3</v>
      </c>
      <c r="O140" s="107">
        <v>3</v>
      </c>
      <c r="P140" s="107">
        <v>2.87</v>
      </c>
      <c r="Q140" s="107">
        <v>2.73</v>
      </c>
      <c r="R140" s="107">
        <v>2.46</v>
      </c>
      <c r="S140" s="107">
        <v>2.35</v>
      </c>
      <c r="T140" s="107">
        <v>2.23</v>
      </c>
      <c r="U140" s="107">
        <v>2.12</v>
      </c>
      <c r="V140" s="107">
        <v>2.0099999999999998</v>
      </c>
      <c r="W140" s="107">
        <v>1.89</v>
      </c>
      <c r="X140" s="107">
        <v>1.82</v>
      </c>
      <c r="Y140" s="107">
        <v>1.74</v>
      </c>
      <c r="Z140" s="107">
        <v>1.67</v>
      </c>
      <c r="AA140" s="107">
        <v>1.61</v>
      </c>
      <c r="AB140" s="107">
        <v>1.54</v>
      </c>
      <c r="AC140" s="107">
        <v>1.48</v>
      </c>
      <c r="AD140" s="107">
        <v>1.42</v>
      </c>
      <c r="AE140" s="107">
        <v>1.36</v>
      </c>
      <c r="AF140" s="107">
        <v>1.31</v>
      </c>
      <c r="AG140" s="107">
        <v>1.26</v>
      </c>
      <c r="AH140" s="107">
        <v>1.21</v>
      </c>
      <c r="AI140" s="107">
        <v>1.1599999999999999</v>
      </c>
      <c r="AJ140" s="107">
        <v>1.1100000000000001</v>
      </c>
      <c r="AK140" s="107">
        <v>1.07</v>
      </c>
      <c r="AL140" s="107">
        <v>1.03</v>
      </c>
      <c r="AM140" s="107">
        <v>0.98</v>
      </c>
      <c r="AN140" s="107">
        <v>0.95</v>
      </c>
    </row>
    <row r="141" spans="1:40" ht="16.5">
      <c r="A141" s="151">
        <v>311119</v>
      </c>
      <c r="B141" s="18">
        <v>0.95</v>
      </c>
      <c r="C141" s="137">
        <v>0.95</v>
      </c>
      <c r="D141" s="18">
        <v>1</v>
      </c>
      <c r="E141" s="18">
        <v>0.9</v>
      </c>
      <c r="F141" s="18">
        <v>1</v>
      </c>
      <c r="G141" s="18">
        <v>1</v>
      </c>
      <c r="H141" s="18">
        <v>1</v>
      </c>
      <c r="I141" s="137">
        <v>1</v>
      </c>
      <c r="J141" s="18">
        <v>1</v>
      </c>
      <c r="L141" s="210">
        <v>400000</v>
      </c>
      <c r="M141" s="107">
        <v>3.16</v>
      </c>
      <c r="N141" s="107">
        <v>3.16</v>
      </c>
      <c r="O141" s="107">
        <v>3.16</v>
      </c>
      <c r="P141" s="107">
        <v>3.01</v>
      </c>
      <c r="Q141" s="107">
        <v>2.87</v>
      </c>
      <c r="R141" s="107">
        <v>2.59</v>
      </c>
      <c r="S141" s="107">
        <v>2.4700000000000002</v>
      </c>
      <c r="T141" s="107">
        <v>2.35</v>
      </c>
      <c r="U141" s="107">
        <v>2.23</v>
      </c>
      <c r="V141" s="107">
        <v>2.11</v>
      </c>
      <c r="W141" s="107">
        <v>1.99</v>
      </c>
      <c r="X141" s="107">
        <v>1.91</v>
      </c>
      <c r="Y141" s="107">
        <v>1.83</v>
      </c>
      <c r="Z141" s="107">
        <v>1.76</v>
      </c>
      <c r="AA141" s="107">
        <v>1.69</v>
      </c>
      <c r="AB141" s="107">
        <v>1.62</v>
      </c>
      <c r="AC141" s="107">
        <v>1.56</v>
      </c>
      <c r="AD141" s="107">
        <v>1.49</v>
      </c>
      <c r="AE141" s="107">
        <v>1.43</v>
      </c>
      <c r="AF141" s="107">
        <v>1.38</v>
      </c>
      <c r="AG141" s="107">
        <v>1.32</v>
      </c>
      <c r="AH141" s="107">
        <v>1.27</v>
      </c>
      <c r="AI141" s="107">
        <v>1.22</v>
      </c>
      <c r="AJ141" s="107">
        <v>1.17</v>
      </c>
      <c r="AK141" s="107">
        <v>1.1200000000000001</v>
      </c>
      <c r="AL141" s="107">
        <v>1.08</v>
      </c>
      <c r="AM141" s="107">
        <v>1.03</v>
      </c>
      <c r="AN141" s="107">
        <v>0.99</v>
      </c>
    </row>
    <row r="142" spans="1:40" ht="16.5">
      <c r="A142" s="151">
        <v>311211</v>
      </c>
      <c r="B142" s="18">
        <v>0.95</v>
      </c>
      <c r="C142" s="137">
        <v>0.95</v>
      </c>
      <c r="D142" s="18">
        <v>1</v>
      </c>
      <c r="E142" s="18">
        <v>0.9</v>
      </c>
      <c r="F142" s="18">
        <v>1</v>
      </c>
      <c r="G142" s="18">
        <v>1</v>
      </c>
      <c r="H142" s="18">
        <v>1</v>
      </c>
      <c r="I142" s="137">
        <v>1</v>
      </c>
      <c r="J142" s="18">
        <v>1</v>
      </c>
      <c r="L142" s="210">
        <v>450000</v>
      </c>
      <c r="M142" s="107">
        <v>3.3</v>
      </c>
      <c r="N142" s="107">
        <v>3.3</v>
      </c>
      <c r="O142" s="107">
        <v>3.3</v>
      </c>
      <c r="P142" s="107">
        <v>3.15</v>
      </c>
      <c r="Q142" s="107">
        <v>3</v>
      </c>
      <c r="R142" s="107">
        <v>2.71</v>
      </c>
      <c r="S142" s="107">
        <v>2.58</v>
      </c>
      <c r="T142" s="107">
        <v>2.4500000000000002</v>
      </c>
      <c r="U142" s="107">
        <v>2.33</v>
      </c>
      <c r="V142" s="107">
        <v>2.2000000000000002</v>
      </c>
      <c r="W142" s="107">
        <v>2.08</v>
      </c>
      <c r="X142" s="107">
        <v>2</v>
      </c>
      <c r="Y142" s="107">
        <v>1.92</v>
      </c>
      <c r="Z142" s="107">
        <v>1.84</v>
      </c>
      <c r="AA142" s="107">
        <v>1.77</v>
      </c>
      <c r="AB142" s="107">
        <v>1.69</v>
      </c>
      <c r="AC142" s="107">
        <v>1.63</v>
      </c>
      <c r="AD142" s="107">
        <v>1.56</v>
      </c>
      <c r="AE142" s="107">
        <v>1.5</v>
      </c>
      <c r="AF142" s="107">
        <v>1.44</v>
      </c>
      <c r="AG142" s="107">
        <v>1.38</v>
      </c>
      <c r="AH142" s="107">
        <v>1.33</v>
      </c>
      <c r="AI142" s="107">
        <v>1.27</v>
      </c>
      <c r="AJ142" s="107">
        <v>1.22</v>
      </c>
      <c r="AK142" s="107">
        <v>1.17</v>
      </c>
      <c r="AL142" s="107">
        <v>1.1299999999999999</v>
      </c>
      <c r="AM142" s="107">
        <v>1.08</v>
      </c>
      <c r="AN142" s="107">
        <v>1.04</v>
      </c>
    </row>
    <row r="143" spans="1:40" ht="16.5">
      <c r="A143" s="151">
        <v>311212</v>
      </c>
      <c r="B143" s="18">
        <v>0.95</v>
      </c>
      <c r="C143" s="137">
        <v>0.95</v>
      </c>
      <c r="D143" s="18">
        <v>1</v>
      </c>
      <c r="E143" s="18">
        <v>0.9</v>
      </c>
      <c r="F143" s="18">
        <v>1</v>
      </c>
      <c r="G143" s="18">
        <v>1</v>
      </c>
      <c r="H143" s="18">
        <v>1</v>
      </c>
      <c r="I143" s="137">
        <v>1</v>
      </c>
      <c r="J143" s="18">
        <v>1</v>
      </c>
      <c r="L143" s="210">
        <v>500000</v>
      </c>
      <c r="M143" s="107">
        <v>3.47</v>
      </c>
      <c r="N143" s="107">
        <v>3.47</v>
      </c>
      <c r="O143" s="107">
        <v>3.47</v>
      </c>
      <c r="P143" s="107">
        <v>3.31</v>
      </c>
      <c r="Q143" s="107">
        <v>3.16</v>
      </c>
      <c r="R143" s="107">
        <v>2.84</v>
      </c>
      <c r="S143" s="107">
        <v>2.71</v>
      </c>
      <c r="T143" s="107">
        <v>2.58</v>
      </c>
      <c r="U143" s="107">
        <v>2.4500000000000002</v>
      </c>
      <c r="V143" s="107">
        <v>2.3199999999999998</v>
      </c>
      <c r="W143" s="107">
        <v>2.19</v>
      </c>
      <c r="X143" s="107">
        <v>2.1</v>
      </c>
      <c r="Y143" s="107">
        <v>2.0099999999999998</v>
      </c>
      <c r="Z143" s="107">
        <v>1.93</v>
      </c>
      <c r="AA143" s="107">
        <v>1.86</v>
      </c>
      <c r="AB143" s="107">
        <v>1.78</v>
      </c>
      <c r="AC143" s="107">
        <v>1.71</v>
      </c>
      <c r="AD143" s="107">
        <v>1.64</v>
      </c>
      <c r="AE143" s="107">
        <v>1.58</v>
      </c>
      <c r="AF143" s="107">
        <v>1.51</v>
      </c>
      <c r="AG143" s="107">
        <v>1.45</v>
      </c>
      <c r="AH143" s="107">
        <v>1.39</v>
      </c>
      <c r="AI143" s="107">
        <v>1.34</v>
      </c>
      <c r="AJ143" s="107">
        <v>1.29</v>
      </c>
      <c r="AK143" s="107">
        <v>1.23</v>
      </c>
      <c r="AL143" s="107">
        <v>1.18</v>
      </c>
      <c r="AM143" s="107">
        <v>1.1399999999999999</v>
      </c>
      <c r="AN143" s="107">
        <v>1.0900000000000001</v>
      </c>
    </row>
    <row r="144" spans="1:40" ht="16.5">
      <c r="A144" s="151">
        <v>311213</v>
      </c>
      <c r="B144" s="18">
        <v>0.95</v>
      </c>
      <c r="C144" s="137">
        <v>0.95</v>
      </c>
      <c r="D144" s="18">
        <v>1</v>
      </c>
      <c r="E144" s="18">
        <v>0.9</v>
      </c>
      <c r="F144" s="18">
        <v>1</v>
      </c>
      <c r="G144" s="18">
        <v>1</v>
      </c>
      <c r="H144" s="18">
        <v>1</v>
      </c>
      <c r="I144" s="137">
        <v>1</v>
      </c>
      <c r="J144" s="18">
        <v>1</v>
      </c>
      <c r="L144" s="210">
        <v>600000</v>
      </c>
      <c r="M144" s="107">
        <v>3.72</v>
      </c>
      <c r="N144" s="107">
        <v>3.72</v>
      </c>
      <c r="O144" s="107">
        <v>3.72</v>
      </c>
      <c r="P144" s="107">
        <v>3.55</v>
      </c>
      <c r="Q144" s="107">
        <v>3.38</v>
      </c>
      <c r="R144" s="107">
        <v>3.05</v>
      </c>
      <c r="S144" s="107">
        <v>2.91</v>
      </c>
      <c r="T144" s="107">
        <v>2.77</v>
      </c>
      <c r="U144" s="107">
        <v>2.62</v>
      </c>
      <c r="V144" s="107">
        <v>2.48</v>
      </c>
      <c r="W144" s="107">
        <v>2.34</v>
      </c>
      <c r="X144" s="107">
        <v>2.25</v>
      </c>
      <c r="Y144" s="107">
        <v>2.16</v>
      </c>
      <c r="Z144" s="107">
        <v>2.0699999999999998</v>
      </c>
      <c r="AA144" s="107">
        <v>1.99</v>
      </c>
      <c r="AB144" s="107">
        <v>1.91</v>
      </c>
      <c r="AC144" s="107">
        <v>1.83</v>
      </c>
      <c r="AD144" s="107">
        <v>1.76</v>
      </c>
      <c r="AE144" s="107">
        <v>1.69</v>
      </c>
      <c r="AF144" s="107">
        <v>1.62</v>
      </c>
      <c r="AG144" s="107">
        <v>1.56</v>
      </c>
      <c r="AH144" s="107">
        <v>1.49</v>
      </c>
      <c r="AI144" s="107">
        <v>1.43</v>
      </c>
      <c r="AJ144" s="107">
        <v>1.38</v>
      </c>
      <c r="AK144" s="107">
        <v>1.32</v>
      </c>
      <c r="AL144" s="107">
        <v>1.27</v>
      </c>
      <c r="AM144" s="107">
        <v>1.22</v>
      </c>
      <c r="AN144" s="107">
        <v>1.17</v>
      </c>
    </row>
    <row r="145" spans="1:40" ht="16.5">
      <c r="A145" s="151">
        <v>311221</v>
      </c>
      <c r="B145" s="18">
        <v>0.95</v>
      </c>
      <c r="C145" s="137">
        <v>0.95</v>
      </c>
      <c r="D145" s="18">
        <v>1</v>
      </c>
      <c r="E145" s="18">
        <v>0.9</v>
      </c>
      <c r="F145" s="18">
        <v>1</v>
      </c>
      <c r="G145" s="18">
        <v>1</v>
      </c>
      <c r="H145" s="18">
        <v>1</v>
      </c>
      <c r="I145" s="137">
        <v>1</v>
      </c>
      <c r="J145" s="18">
        <v>1</v>
      </c>
      <c r="L145" s="210">
        <v>700000</v>
      </c>
      <c r="M145" s="107">
        <v>3.94</v>
      </c>
      <c r="N145" s="107">
        <v>3.94</v>
      </c>
      <c r="O145" s="107">
        <v>3.94</v>
      </c>
      <c r="P145" s="107">
        <v>3.76</v>
      </c>
      <c r="Q145" s="107">
        <v>3.59</v>
      </c>
      <c r="R145" s="107">
        <v>3.23</v>
      </c>
      <c r="S145" s="107">
        <v>3.08</v>
      </c>
      <c r="T145" s="107">
        <v>2.93</v>
      </c>
      <c r="U145" s="107">
        <v>2.78</v>
      </c>
      <c r="V145" s="107">
        <v>2.63</v>
      </c>
      <c r="W145" s="107">
        <v>2.48</v>
      </c>
      <c r="X145" s="107">
        <v>2.38</v>
      </c>
      <c r="Y145" s="107">
        <v>2.29</v>
      </c>
      <c r="Z145" s="107">
        <v>2.2000000000000002</v>
      </c>
      <c r="AA145" s="107">
        <v>2.11</v>
      </c>
      <c r="AB145" s="107">
        <v>2.0299999999999998</v>
      </c>
      <c r="AC145" s="107">
        <v>1.94</v>
      </c>
      <c r="AD145" s="107">
        <v>1.87</v>
      </c>
      <c r="AE145" s="107">
        <v>1.79</v>
      </c>
      <c r="AF145" s="107">
        <v>1.72</v>
      </c>
      <c r="AG145" s="107">
        <v>1.65</v>
      </c>
      <c r="AH145" s="107">
        <v>1.59</v>
      </c>
      <c r="AI145" s="107">
        <v>1.52</v>
      </c>
      <c r="AJ145" s="107">
        <v>1.46</v>
      </c>
      <c r="AK145" s="107">
        <v>1.4</v>
      </c>
      <c r="AL145" s="107">
        <v>1.35</v>
      </c>
      <c r="AM145" s="107">
        <v>1.29</v>
      </c>
      <c r="AN145" s="107">
        <v>1.24</v>
      </c>
    </row>
    <row r="146" spans="1:40" ht="16.5">
      <c r="A146" s="151">
        <v>311224</v>
      </c>
      <c r="B146" s="18">
        <v>0.95</v>
      </c>
      <c r="C146" s="137">
        <v>0.95</v>
      </c>
      <c r="D146" s="18">
        <v>1</v>
      </c>
      <c r="E146" s="18">
        <v>0.9</v>
      </c>
      <c r="F146" s="18">
        <v>1</v>
      </c>
      <c r="G146" s="18">
        <v>1</v>
      </c>
      <c r="H146" s="18">
        <v>1</v>
      </c>
      <c r="I146" s="137">
        <v>1</v>
      </c>
      <c r="J146" s="18">
        <v>1</v>
      </c>
      <c r="L146" s="210">
        <v>800000</v>
      </c>
      <c r="M146" s="107">
        <v>4.1500000000000004</v>
      </c>
      <c r="N146" s="107">
        <v>4.1500000000000004</v>
      </c>
      <c r="O146" s="107">
        <v>4.1500000000000004</v>
      </c>
      <c r="P146" s="107">
        <v>3.96</v>
      </c>
      <c r="Q146" s="107">
        <v>3.78</v>
      </c>
      <c r="R146" s="107">
        <v>3.4</v>
      </c>
      <c r="S146" s="107">
        <v>3.24</v>
      </c>
      <c r="T146" s="107">
        <v>3.09</v>
      </c>
      <c r="U146" s="107">
        <v>2.93</v>
      </c>
      <c r="V146" s="107">
        <v>2.77</v>
      </c>
      <c r="W146" s="107">
        <v>2.61</v>
      </c>
      <c r="X146" s="107">
        <v>2.5099999999999998</v>
      </c>
      <c r="Y146" s="107">
        <v>2.41</v>
      </c>
      <c r="Z146" s="107">
        <v>2.31</v>
      </c>
      <c r="AA146" s="107">
        <v>2.2200000000000002</v>
      </c>
      <c r="AB146" s="107">
        <v>2.13</v>
      </c>
      <c r="AC146" s="107">
        <v>2.0499999999999998</v>
      </c>
      <c r="AD146" s="107">
        <v>1.96</v>
      </c>
      <c r="AE146" s="107">
        <v>1.89</v>
      </c>
      <c r="AF146" s="107">
        <v>1.81</v>
      </c>
      <c r="AG146" s="107">
        <v>1.74</v>
      </c>
      <c r="AH146" s="107">
        <v>1.67</v>
      </c>
      <c r="AI146" s="107">
        <v>1.6</v>
      </c>
      <c r="AJ146" s="107">
        <v>1.54</v>
      </c>
      <c r="AK146" s="107">
        <v>1.48</v>
      </c>
      <c r="AL146" s="107">
        <v>1.42</v>
      </c>
      <c r="AM146" s="107">
        <v>1.36</v>
      </c>
      <c r="AN146" s="107">
        <v>1.31</v>
      </c>
    </row>
    <row r="147" spans="1:40" ht="16.5">
      <c r="A147" s="151">
        <v>311225</v>
      </c>
      <c r="B147" s="18">
        <v>0.95</v>
      </c>
      <c r="C147" s="137">
        <v>0.95</v>
      </c>
      <c r="D147" s="18">
        <v>1</v>
      </c>
      <c r="E147" s="18">
        <v>0.9</v>
      </c>
      <c r="F147" s="18">
        <v>1</v>
      </c>
      <c r="G147" s="18">
        <v>1</v>
      </c>
      <c r="H147" s="18">
        <v>1</v>
      </c>
      <c r="I147" s="137">
        <v>1</v>
      </c>
      <c r="J147" s="18">
        <v>1</v>
      </c>
      <c r="L147" s="210">
        <v>900000</v>
      </c>
      <c r="M147" s="107">
        <v>4.34</v>
      </c>
      <c r="N147" s="107">
        <v>4.34</v>
      </c>
      <c r="O147" s="107">
        <v>4.34</v>
      </c>
      <c r="P147" s="107">
        <v>4.1500000000000004</v>
      </c>
      <c r="Q147" s="107">
        <v>3.95</v>
      </c>
      <c r="R147" s="107">
        <v>3.56</v>
      </c>
      <c r="S147" s="107">
        <v>3.4</v>
      </c>
      <c r="T147" s="107">
        <v>3.23</v>
      </c>
      <c r="U147" s="107">
        <v>3.07</v>
      </c>
      <c r="V147" s="107">
        <v>2.9</v>
      </c>
      <c r="W147" s="107">
        <v>2.74</v>
      </c>
      <c r="X147" s="107">
        <v>2.63</v>
      </c>
      <c r="Y147" s="107">
        <v>2.52</v>
      </c>
      <c r="Z147" s="107">
        <v>2.42</v>
      </c>
      <c r="AA147" s="107">
        <v>2.3199999999999998</v>
      </c>
      <c r="AB147" s="107">
        <v>2.23</v>
      </c>
      <c r="AC147" s="107">
        <v>2.14</v>
      </c>
      <c r="AD147" s="107">
        <v>2.06</v>
      </c>
      <c r="AE147" s="107">
        <v>1.97</v>
      </c>
      <c r="AF147" s="107">
        <v>1.89</v>
      </c>
      <c r="AG147" s="107">
        <v>1.82</v>
      </c>
      <c r="AH147" s="107">
        <v>1.75</v>
      </c>
      <c r="AI147" s="107">
        <v>1.68</v>
      </c>
      <c r="AJ147" s="107">
        <v>1.61</v>
      </c>
      <c r="AK147" s="107">
        <v>1.54</v>
      </c>
      <c r="AL147" s="107">
        <v>1.48</v>
      </c>
      <c r="AM147" s="107">
        <v>1.42</v>
      </c>
      <c r="AN147" s="107">
        <v>1.37</v>
      </c>
    </row>
    <row r="148" spans="1:40" ht="16.5">
      <c r="A148" s="151">
        <v>311230</v>
      </c>
      <c r="B148" s="18">
        <v>0.95</v>
      </c>
      <c r="C148" s="137">
        <v>0.95</v>
      </c>
      <c r="D148" s="18">
        <v>1</v>
      </c>
      <c r="E148" s="18">
        <v>0.9</v>
      </c>
      <c r="F148" s="18">
        <v>1</v>
      </c>
      <c r="G148" s="18">
        <v>1</v>
      </c>
      <c r="H148" s="18">
        <v>1</v>
      </c>
      <c r="I148" s="137">
        <v>1</v>
      </c>
      <c r="J148" s="18">
        <v>1</v>
      </c>
    </row>
    <row r="149" spans="1:40" ht="16.5">
      <c r="A149" s="151">
        <v>311313</v>
      </c>
      <c r="B149" s="18">
        <v>0.95</v>
      </c>
      <c r="C149" s="137">
        <v>0.95</v>
      </c>
      <c r="D149" s="18">
        <v>1</v>
      </c>
      <c r="E149" s="18">
        <v>0.9</v>
      </c>
      <c r="F149" s="18">
        <v>1</v>
      </c>
      <c r="G149" s="18">
        <v>1</v>
      </c>
      <c r="H149" s="18">
        <v>1</v>
      </c>
      <c r="I149" s="137">
        <v>1</v>
      </c>
      <c r="J149" s="18">
        <v>1</v>
      </c>
      <c r="L149" s="247" t="s">
        <v>8554</v>
      </c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  <c r="AL149" s="242"/>
      <c r="AM149" s="242"/>
      <c r="AN149" s="248"/>
    </row>
    <row r="150" spans="1:40" ht="30">
      <c r="A150" s="151">
        <v>311314</v>
      </c>
      <c r="B150" s="18">
        <v>0.95</v>
      </c>
      <c r="C150" s="137">
        <v>0.95</v>
      </c>
      <c r="D150" s="18">
        <v>1</v>
      </c>
      <c r="E150" s="18">
        <v>0.9</v>
      </c>
      <c r="F150" s="18">
        <v>1</v>
      </c>
      <c r="G150" s="18">
        <v>1</v>
      </c>
      <c r="H150" s="18">
        <v>1</v>
      </c>
      <c r="I150" s="137">
        <v>1</v>
      </c>
      <c r="J150" s="18">
        <v>1</v>
      </c>
      <c r="L150" s="220" t="s">
        <v>8553</v>
      </c>
      <c r="M150" s="210">
        <v>1</v>
      </c>
      <c r="N150" s="210">
        <v>2</v>
      </c>
      <c r="O150" s="210">
        <v>3</v>
      </c>
      <c r="P150" s="210">
        <v>4</v>
      </c>
      <c r="Q150" s="210">
        <v>5</v>
      </c>
      <c r="R150" s="210">
        <v>6</v>
      </c>
      <c r="S150" s="210">
        <v>7</v>
      </c>
      <c r="T150" s="210">
        <v>8</v>
      </c>
      <c r="U150" s="210">
        <v>9</v>
      </c>
      <c r="V150" s="210">
        <v>10</v>
      </c>
      <c r="W150" s="210">
        <v>11</v>
      </c>
      <c r="X150" s="210">
        <v>12</v>
      </c>
      <c r="Y150" s="210">
        <v>13</v>
      </c>
      <c r="Z150" s="210">
        <v>14</v>
      </c>
      <c r="AA150" s="210">
        <v>15</v>
      </c>
      <c r="AB150" s="210">
        <v>16</v>
      </c>
      <c r="AC150" s="210">
        <v>17</v>
      </c>
      <c r="AD150" s="210">
        <v>18</v>
      </c>
      <c r="AE150" s="210">
        <v>19</v>
      </c>
      <c r="AF150" s="210">
        <v>20</v>
      </c>
      <c r="AG150" s="210">
        <v>21</v>
      </c>
      <c r="AH150" s="210">
        <v>22</v>
      </c>
      <c r="AI150" s="210">
        <v>23</v>
      </c>
      <c r="AJ150" s="210">
        <v>24</v>
      </c>
      <c r="AK150" s="210">
        <v>25</v>
      </c>
      <c r="AL150" s="210">
        <v>26</v>
      </c>
      <c r="AM150" s="210">
        <v>27</v>
      </c>
      <c r="AN150" s="210">
        <v>28</v>
      </c>
    </row>
    <row r="151" spans="1:40" ht="16.5">
      <c r="A151" s="151">
        <v>311340</v>
      </c>
      <c r="B151" s="18">
        <v>0.95</v>
      </c>
      <c r="C151" s="137">
        <v>0.95</v>
      </c>
      <c r="D151" s="18">
        <v>1</v>
      </c>
      <c r="E151" s="18">
        <v>0.9</v>
      </c>
      <c r="F151" s="18">
        <v>1</v>
      </c>
      <c r="G151" s="18">
        <v>1</v>
      </c>
      <c r="H151" s="18">
        <v>1</v>
      </c>
      <c r="I151" s="137">
        <v>1</v>
      </c>
      <c r="J151" s="18">
        <v>1</v>
      </c>
      <c r="L151" s="210">
        <v>0</v>
      </c>
      <c r="M151" s="107">
        <v>0.32</v>
      </c>
      <c r="N151" s="107">
        <v>0.31</v>
      </c>
      <c r="O151" s="107">
        <v>0.3</v>
      </c>
      <c r="P151" s="107">
        <v>0.28000000000000003</v>
      </c>
      <c r="Q151" s="107">
        <v>0.26</v>
      </c>
      <c r="R151" s="107">
        <v>0.24</v>
      </c>
      <c r="S151" s="107">
        <v>0.22</v>
      </c>
      <c r="T151" s="107">
        <v>0.2</v>
      </c>
      <c r="U151" s="107">
        <v>0.18</v>
      </c>
      <c r="V151" s="107">
        <v>0.17</v>
      </c>
      <c r="W151" s="107">
        <v>0.15</v>
      </c>
      <c r="X151" s="107">
        <v>0.14000000000000001</v>
      </c>
      <c r="Y151" s="107">
        <v>0.14000000000000001</v>
      </c>
      <c r="Z151" s="107">
        <v>0.13</v>
      </c>
      <c r="AA151" s="107">
        <v>0.13</v>
      </c>
      <c r="AB151" s="107">
        <v>0.13</v>
      </c>
      <c r="AC151" s="107">
        <v>0.12</v>
      </c>
      <c r="AD151" s="107">
        <v>0.12</v>
      </c>
      <c r="AE151" s="107">
        <v>0.11</v>
      </c>
      <c r="AF151" s="107">
        <v>0.11</v>
      </c>
      <c r="AG151" s="107">
        <v>0.11</v>
      </c>
      <c r="AH151" s="107">
        <v>0.1</v>
      </c>
      <c r="AI151" s="107">
        <v>0.1</v>
      </c>
      <c r="AJ151" s="107">
        <v>0.1</v>
      </c>
      <c r="AK151" s="107">
        <v>0.1</v>
      </c>
      <c r="AL151" s="107">
        <v>0.09</v>
      </c>
      <c r="AM151" s="107">
        <v>0.09</v>
      </c>
      <c r="AN151" s="107">
        <v>0.09</v>
      </c>
    </row>
    <row r="152" spans="1:40" ht="16.5">
      <c r="A152" s="151">
        <v>311351</v>
      </c>
      <c r="B152" s="18">
        <v>0.95</v>
      </c>
      <c r="C152" s="137">
        <v>0.95</v>
      </c>
      <c r="D152" s="18">
        <v>1</v>
      </c>
      <c r="E152" s="18">
        <v>0.9</v>
      </c>
      <c r="F152" s="18">
        <v>1</v>
      </c>
      <c r="G152" s="18">
        <v>1</v>
      </c>
      <c r="H152" s="18">
        <v>1</v>
      </c>
      <c r="I152" s="137">
        <v>1</v>
      </c>
      <c r="J152" s="18">
        <v>1</v>
      </c>
      <c r="L152" s="210">
        <v>1000</v>
      </c>
      <c r="M152" s="107">
        <v>0.39</v>
      </c>
      <c r="N152" s="107">
        <v>0.38</v>
      </c>
      <c r="O152" s="107">
        <v>0.36</v>
      </c>
      <c r="P152" s="107">
        <v>0.34</v>
      </c>
      <c r="Q152" s="107">
        <v>0.32</v>
      </c>
      <c r="R152" s="107">
        <v>0.28999999999999998</v>
      </c>
      <c r="S152" s="107">
        <v>0.27</v>
      </c>
      <c r="T152" s="107">
        <v>0.25</v>
      </c>
      <c r="U152" s="107">
        <v>0.22</v>
      </c>
      <c r="V152" s="107">
        <v>0.2</v>
      </c>
      <c r="W152" s="107">
        <v>0.18</v>
      </c>
      <c r="X152" s="107">
        <v>0.17</v>
      </c>
      <c r="Y152" s="107">
        <v>0.17</v>
      </c>
      <c r="Z152" s="107">
        <v>0.16</v>
      </c>
      <c r="AA152" s="107">
        <v>0.16</v>
      </c>
      <c r="AB152" s="107">
        <v>0.15</v>
      </c>
      <c r="AC152" s="107">
        <v>0.15</v>
      </c>
      <c r="AD152" s="107">
        <v>0.14000000000000001</v>
      </c>
      <c r="AE152" s="107">
        <v>0.14000000000000001</v>
      </c>
      <c r="AF152" s="107">
        <v>0.14000000000000001</v>
      </c>
      <c r="AG152" s="107">
        <v>0.13</v>
      </c>
      <c r="AH152" s="107">
        <v>0.13</v>
      </c>
      <c r="AI152" s="107">
        <v>0.12</v>
      </c>
      <c r="AJ152" s="107">
        <v>0.12</v>
      </c>
      <c r="AK152" s="107">
        <v>0.12</v>
      </c>
      <c r="AL152" s="107">
        <v>0.11</v>
      </c>
      <c r="AM152" s="107">
        <v>0.11</v>
      </c>
      <c r="AN152" s="107">
        <v>0.11</v>
      </c>
    </row>
    <row r="153" spans="1:40" ht="16.5">
      <c r="A153" s="151">
        <v>311352</v>
      </c>
      <c r="B153" s="18">
        <v>0.95</v>
      </c>
      <c r="C153" s="137">
        <v>0.95</v>
      </c>
      <c r="D153" s="18">
        <v>1</v>
      </c>
      <c r="E153" s="18">
        <v>0.9</v>
      </c>
      <c r="F153" s="18">
        <v>1</v>
      </c>
      <c r="G153" s="18">
        <v>1</v>
      </c>
      <c r="H153" s="18">
        <v>1</v>
      </c>
      <c r="I153" s="137">
        <v>1</v>
      </c>
      <c r="J153" s="18">
        <v>1</v>
      </c>
      <c r="L153" s="210">
        <v>2000</v>
      </c>
      <c r="M153" s="107">
        <v>0.47</v>
      </c>
      <c r="N153" s="107">
        <v>0.46</v>
      </c>
      <c r="O153" s="107">
        <v>0.45</v>
      </c>
      <c r="P153" s="107">
        <v>0.42</v>
      </c>
      <c r="Q153" s="107">
        <v>0.39</v>
      </c>
      <c r="R153" s="107">
        <v>0.36</v>
      </c>
      <c r="S153" s="107">
        <v>0.33</v>
      </c>
      <c r="T153" s="107">
        <v>0.3</v>
      </c>
      <c r="U153" s="107">
        <v>0.27</v>
      </c>
      <c r="V153" s="107">
        <v>0.25</v>
      </c>
      <c r="W153" s="107">
        <v>0.22</v>
      </c>
      <c r="X153" s="107">
        <v>0.21</v>
      </c>
      <c r="Y153" s="107">
        <v>0.2</v>
      </c>
      <c r="Z153" s="107">
        <v>0.2</v>
      </c>
      <c r="AA153" s="107">
        <v>0.19</v>
      </c>
      <c r="AB153" s="107">
        <v>0.19</v>
      </c>
      <c r="AC153" s="107">
        <v>0.18</v>
      </c>
      <c r="AD153" s="107">
        <v>0.18</v>
      </c>
      <c r="AE153" s="107">
        <v>0.17</v>
      </c>
      <c r="AF153" s="107">
        <v>0.17</v>
      </c>
      <c r="AG153" s="107">
        <v>0.16</v>
      </c>
      <c r="AH153" s="107">
        <v>0.16</v>
      </c>
      <c r="AI153" s="107">
        <v>0.15</v>
      </c>
      <c r="AJ153" s="107">
        <v>0.15</v>
      </c>
      <c r="AK153" s="107">
        <v>0.14000000000000001</v>
      </c>
      <c r="AL153" s="107">
        <v>0.14000000000000001</v>
      </c>
      <c r="AM153" s="107">
        <v>0.13</v>
      </c>
      <c r="AN153" s="107">
        <v>0.13</v>
      </c>
    </row>
    <row r="154" spans="1:40" ht="16.5">
      <c r="A154" s="151">
        <v>311411</v>
      </c>
      <c r="B154" s="18">
        <v>0.95</v>
      </c>
      <c r="C154" s="137">
        <v>0.95</v>
      </c>
      <c r="D154" s="18">
        <v>1</v>
      </c>
      <c r="E154" s="18">
        <v>0.9</v>
      </c>
      <c r="F154" s="18">
        <v>1</v>
      </c>
      <c r="G154" s="18">
        <v>1</v>
      </c>
      <c r="H154" s="18">
        <v>1</v>
      </c>
      <c r="I154" s="137">
        <v>1</v>
      </c>
      <c r="J154" s="18">
        <v>1</v>
      </c>
      <c r="L154" s="210">
        <v>3000</v>
      </c>
      <c r="M154" s="107">
        <v>0.53</v>
      </c>
      <c r="N154" s="107">
        <v>0.52</v>
      </c>
      <c r="O154" s="107">
        <v>0.5</v>
      </c>
      <c r="P154" s="107">
        <v>0.47</v>
      </c>
      <c r="Q154" s="107">
        <v>0.44</v>
      </c>
      <c r="R154" s="107">
        <v>0.4</v>
      </c>
      <c r="S154" s="107">
        <v>0.37</v>
      </c>
      <c r="T154" s="107">
        <v>0.34</v>
      </c>
      <c r="U154" s="107">
        <v>0.31</v>
      </c>
      <c r="V154" s="107">
        <v>0.28000000000000003</v>
      </c>
      <c r="W154" s="107">
        <v>0.24</v>
      </c>
      <c r="X154" s="107">
        <v>0.24</v>
      </c>
      <c r="Y154" s="107">
        <v>0.23</v>
      </c>
      <c r="Z154" s="107">
        <v>0.22</v>
      </c>
      <c r="AA154" s="107">
        <v>0.22</v>
      </c>
      <c r="AB154" s="107">
        <v>0.21</v>
      </c>
      <c r="AC154" s="107">
        <v>0.2</v>
      </c>
      <c r="AD154" s="107">
        <v>0.2</v>
      </c>
      <c r="AE154" s="107">
        <v>0.19</v>
      </c>
      <c r="AF154" s="107">
        <v>0.19</v>
      </c>
      <c r="AG154" s="107">
        <v>0.18</v>
      </c>
      <c r="AH154" s="107">
        <v>0.18</v>
      </c>
      <c r="AI154" s="107">
        <v>0.17</v>
      </c>
      <c r="AJ154" s="107">
        <v>0.16</v>
      </c>
      <c r="AK154" s="107">
        <v>0.16</v>
      </c>
      <c r="AL154" s="107">
        <v>0.16</v>
      </c>
      <c r="AM154" s="107">
        <v>0.15</v>
      </c>
      <c r="AN154" s="107">
        <v>0.15</v>
      </c>
    </row>
    <row r="155" spans="1:40" ht="16.5">
      <c r="A155" s="151">
        <v>311412</v>
      </c>
      <c r="B155" s="18">
        <v>0.95</v>
      </c>
      <c r="C155" s="137">
        <v>0.95</v>
      </c>
      <c r="D155" s="18">
        <v>1</v>
      </c>
      <c r="E155" s="18">
        <v>0.9</v>
      </c>
      <c r="F155" s="18">
        <v>1</v>
      </c>
      <c r="G155" s="18">
        <v>1</v>
      </c>
      <c r="H155" s="18">
        <v>1</v>
      </c>
      <c r="I155" s="137">
        <v>1</v>
      </c>
      <c r="J155" s="18">
        <v>1</v>
      </c>
      <c r="L155" s="210">
        <v>4000</v>
      </c>
      <c r="M155" s="107">
        <v>0.57999999999999996</v>
      </c>
      <c r="N155" s="107">
        <v>0.56000000000000005</v>
      </c>
      <c r="O155" s="107">
        <v>0.54</v>
      </c>
      <c r="P155" s="107">
        <v>0.51</v>
      </c>
      <c r="Q155" s="107">
        <v>0.47</v>
      </c>
      <c r="R155" s="107">
        <v>0.44</v>
      </c>
      <c r="S155" s="107">
        <v>0.4</v>
      </c>
      <c r="T155" s="107">
        <v>0.37</v>
      </c>
      <c r="U155" s="107">
        <v>0.34</v>
      </c>
      <c r="V155" s="107">
        <v>0.3</v>
      </c>
      <c r="W155" s="107">
        <v>0.27</v>
      </c>
      <c r="X155" s="107">
        <v>0.26</v>
      </c>
      <c r="Y155" s="107">
        <v>0.25</v>
      </c>
      <c r="Z155" s="107">
        <v>0.24</v>
      </c>
      <c r="AA155" s="107">
        <v>0.24</v>
      </c>
      <c r="AB155" s="107">
        <v>0.23</v>
      </c>
      <c r="AC155" s="107">
        <v>0.22</v>
      </c>
      <c r="AD155" s="107">
        <v>0.21</v>
      </c>
      <c r="AE155" s="107">
        <v>0.21</v>
      </c>
      <c r="AF155" s="107">
        <v>0.2</v>
      </c>
      <c r="AG155" s="107">
        <v>0.2</v>
      </c>
      <c r="AH155" s="107">
        <v>0.19</v>
      </c>
      <c r="AI155" s="107">
        <v>0.18</v>
      </c>
      <c r="AJ155" s="107">
        <v>0.18</v>
      </c>
      <c r="AK155" s="107">
        <v>0.17</v>
      </c>
      <c r="AL155" s="107">
        <v>0.17</v>
      </c>
      <c r="AM155" s="107">
        <v>0.16</v>
      </c>
      <c r="AN155" s="107">
        <v>0.16</v>
      </c>
    </row>
    <row r="156" spans="1:40" ht="16.5">
      <c r="A156" s="151">
        <v>311421</v>
      </c>
      <c r="B156" s="18">
        <v>0.95</v>
      </c>
      <c r="C156" s="137">
        <v>0.95</v>
      </c>
      <c r="D156" s="18">
        <v>1</v>
      </c>
      <c r="E156" s="18">
        <v>0.9</v>
      </c>
      <c r="F156" s="18">
        <v>1</v>
      </c>
      <c r="G156" s="18">
        <v>1</v>
      </c>
      <c r="H156" s="18">
        <v>1</v>
      </c>
      <c r="I156" s="137">
        <v>1</v>
      </c>
      <c r="J156" s="18">
        <v>1</v>
      </c>
      <c r="L156" s="210">
        <v>5000</v>
      </c>
      <c r="M156" s="107">
        <v>0.62</v>
      </c>
      <c r="N156" s="107">
        <v>0.6</v>
      </c>
      <c r="O156" s="107">
        <v>0.57999999999999996</v>
      </c>
      <c r="P156" s="107">
        <v>0.54</v>
      </c>
      <c r="Q156" s="107">
        <v>0.51</v>
      </c>
      <c r="R156" s="107">
        <v>0.47</v>
      </c>
      <c r="S156" s="107">
        <v>0.43</v>
      </c>
      <c r="T156" s="107">
        <v>0.39</v>
      </c>
      <c r="U156" s="107">
        <v>0.36</v>
      </c>
      <c r="V156" s="107">
        <v>0.32</v>
      </c>
      <c r="W156" s="107">
        <v>0.28000000000000003</v>
      </c>
      <c r="X156" s="107">
        <v>0.28000000000000003</v>
      </c>
      <c r="Y156" s="107">
        <v>0.27</v>
      </c>
      <c r="Z156" s="107">
        <v>0.26</v>
      </c>
      <c r="AA156" s="107">
        <v>0.25</v>
      </c>
      <c r="AB156" s="107">
        <v>0.24</v>
      </c>
      <c r="AC156" s="107">
        <v>0.24</v>
      </c>
      <c r="AD156" s="107">
        <v>0.23</v>
      </c>
      <c r="AE156" s="107">
        <v>0.22</v>
      </c>
      <c r="AF156" s="107">
        <v>0.22</v>
      </c>
      <c r="AG156" s="107">
        <v>0.21</v>
      </c>
      <c r="AH156" s="107">
        <v>0.2</v>
      </c>
      <c r="AI156" s="107">
        <v>0.2</v>
      </c>
      <c r="AJ156" s="107">
        <v>0.19</v>
      </c>
      <c r="AK156" s="107">
        <v>0.19</v>
      </c>
      <c r="AL156" s="107">
        <v>0.18</v>
      </c>
      <c r="AM156" s="107">
        <v>0.17</v>
      </c>
      <c r="AN156" s="107">
        <v>0.17</v>
      </c>
    </row>
    <row r="157" spans="1:40" ht="16.5">
      <c r="A157" s="151">
        <v>311422</v>
      </c>
      <c r="B157" s="18">
        <v>0.95</v>
      </c>
      <c r="C157" s="137">
        <v>0.95</v>
      </c>
      <c r="D157" s="18">
        <v>1</v>
      </c>
      <c r="E157" s="18">
        <v>0.9</v>
      </c>
      <c r="F157" s="18">
        <v>1</v>
      </c>
      <c r="G157" s="18">
        <v>1</v>
      </c>
      <c r="H157" s="18">
        <v>1</v>
      </c>
      <c r="I157" s="137">
        <v>1</v>
      </c>
      <c r="J157" s="18">
        <v>1</v>
      </c>
      <c r="L157" s="210">
        <v>6000</v>
      </c>
      <c r="M157" s="107">
        <v>0.66</v>
      </c>
      <c r="N157" s="107">
        <v>0.65</v>
      </c>
      <c r="O157" s="107">
        <v>0.63</v>
      </c>
      <c r="P157" s="107">
        <v>0.59</v>
      </c>
      <c r="Q157" s="107">
        <v>0.55000000000000004</v>
      </c>
      <c r="R157" s="107">
        <v>0.51</v>
      </c>
      <c r="S157" s="107">
        <v>0.47</v>
      </c>
      <c r="T157" s="107">
        <v>0.43</v>
      </c>
      <c r="U157" s="107">
        <v>0.39</v>
      </c>
      <c r="V157" s="107">
        <v>0.35</v>
      </c>
      <c r="W157" s="107">
        <v>0.31</v>
      </c>
      <c r="X157" s="107">
        <v>0.3</v>
      </c>
      <c r="Y157" s="107">
        <v>0.28999999999999998</v>
      </c>
      <c r="Z157" s="107">
        <v>0.28000000000000003</v>
      </c>
      <c r="AA157" s="107">
        <v>0.27</v>
      </c>
      <c r="AB157" s="107">
        <v>0.26</v>
      </c>
      <c r="AC157" s="107">
        <v>0.25</v>
      </c>
      <c r="AD157" s="107">
        <v>0.25</v>
      </c>
      <c r="AE157" s="107">
        <v>0.24</v>
      </c>
      <c r="AF157" s="107">
        <v>0.23</v>
      </c>
      <c r="AG157" s="107">
        <v>0.23</v>
      </c>
      <c r="AH157" s="107">
        <v>0.22</v>
      </c>
      <c r="AI157" s="107">
        <v>0.21</v>
      </c>
      <c r="AJ157" s="107">
        <v>0.21</v>
      </c>
      <c r="AK157" s="107">
        <v>0.2</v>
      </c>
      <c r="AL157" s="107">
        <v>0.19</v>
      </c>
      <c r="AM157" s="107">
        <v>0.19</v>
      </c>
      <c r="AN157" s="107">
        <v>0.18</v>
      </c>
    </row>
    <row r="158" spans="1:40" ht="16.5">
      <c r="A158" s="151">
        <v>311423</v>
      </c>
      <c r="B158" s="18">
        <v>0.95</v>
      </c>
      <c r="C158" s="137">
        <v>0.95</v>
      </c>
      <c r="D158" s="18">
        <v>1</v>
      </c>
      <c r="E158" s="18">
        <v>0.9</v>
      </c>
      <c r="F158" s="18">
        <v>1</v>
      </c>
      <c r="G158" s="18">
        <v>1</v>
      </c>
      <c r="H158" s="18">
        <v>1</v>
      </c>
      <c r="I158" s="137">
        <v>1</v>
      </c>
      <c r="J158" s="18">
        <v>1</v>
      </c>
      <c r="L158" s="210">
        <v>8000</v>
      </c>
      <c r="M158" s="107">
        <v>0.72</v>
      </c>
      <c r="N158" s="107">
        <v>0.7</v>
      </c>
      <c r="O158" s="107">
        <v>0.68</v>
      </c>
      <c r="P158" s="107">
        <v>0.63</v>
      </c>
      <c r="Q158" s="107">
        <v>0.59</v>
      </c>
      <c r="R158" s="107">
        <v>0.55000000000000004</v>
      </c>
      <c r="S158" s="107">
        <v>0.5</v>
      </c>
      <c r="T158" s="107">
        <v>0.46</v>
      </c>
      <c r="U158" s="107">
        <v>0.42</v>
      </c>
      <c r="V158" s="107">
        <v>0.37</v>
      </c>
      <c r="W158" s="107">
        <v>0.33</v>
      </c>
      <c r="X158" s="107">
        <v>0.32</v>
      </c>
      <c r="Y158" s="107">
        <v>0.31</v>
      </c>
      <c r="Z158" s="107">
        <v>0.3</v>
      </c>
      <c r="AA158" s="107">
        <v>0.28999999999999998</v>
      </c>
      <c r="AB158" s="107">
        <v>0.28000000000000003</v>
      </c>
      <c r="AC158" s="107">
        <v>0.28000000000000003</v>
      </c>
      <c r="AD158" s="107">
        <v>0.27</v>
      </c>
      <c r="AE158" s="107">
        <v>0.26</v>
      </c>
      <c r="AF158" s="107">
        <v>0.25</v>
      </c>
      <c r="AG158" s="107">
        <v>0.24</v>
      </c>
      <c r="AH158" s="107">
        <v>0.24</v>
      </c>
      <c r="AI158" s="107">
        <v>0.23</v>
      </c>
      <c r="AJ158" s="107">
        <v>0.22</v>
      </c>
      <c r="AK158" s="107">
        <v>0.22</v>
      </c>
      <c r="AL158" s="107">
        <v>0.21</v>
      </c>
      <c r="AM158" s="107">
        <v>0.2</v>
      </c>
      <c r="AN158" s="107">
        <v>0.2</v>
      </c>
    </row>
    <row r="159" spans="1:40" ht="16.5">
      <c r="A159" s="151">
        <v>311511</v>
      </c>
      <c r="B159" s="18">
        <v>0.95</v>
      </c>
      <c r="C159" s="137">
        <v>0.95</v>
      </c>
      <c r="D159" s="18">
        <v>1</v>
      </c>
      <c r="E159" s="18">
        <v>0.9</v>
      </c>
      <c r="F159" s="18">
        <v>1</v>
      </c>
      <c r="G159" s="18">
        <v>1</v>
      </c>
      <c r="H159" s="18">
        <v>1</v>
      </c>
      <c r="I159" s="137">
        <v>1</v>
      </c>
      <c r="J159" s="18">
        <v>1</v>
      </c>
      <c r="L159" s="210">
        <v>10000</v>
      </c>
      <c r="M159" s="107">
        <v>0.76</v>
      </c>
      <c r="N159" s="107">
        <v>0.74</v>
      </c>
      <c r="O159" s="107">
        <v>0.72</v>
      </c>
      <c r="P159" s="107">
        <v>0.67</v>
      </c>
      <c r="Q159" s="107">
        <v>0.63</v>
      </c>
      <c r="R159" s="107">
        <v>0.57999999999999996</v>
      </c>
      <c r="S159" s="107">
        <v>0.53</v>
      </c>
      <c r="T159" s="107">
        <v>0.49</v>
      </c>
      <c r="U159" s="107">
        <v>0.44</v>
      </c>
      <c r="V159" s="107">
        <v>0.4</v>
      </c>
      <c r="W159" s="107">
        <v>0.35</v>
      </c>
      <c r="X159" s="107">
        <v>0.34</v>
      </c>
      <c r="Y159" s="107">
        <v>0.33</v>
      </c>
      <c r="Z159" s="107">
        <v>0.32</v>
      </c>
      <c r="AA159" s="107">
        <v>0.31</v>
      </c>
      <c r="AB159" s="107">
        <v>0.3</v>
      </c>
      <c r="AC159" s="107">
        <v>0.28999999999999998</v>
      </c>
      <c r="AD159" s="107">
        <v>0.28000000000000003</v>
      </c>
      <c r="AE159" s="107">
        <v>0.28000000000000003</v>
      </c>
      <c r="AF159" s="107">
        <v>0.27</v>
      </c>
      <c r="AG159" s="107">
        <v>0.26</v>
      </c>
      <c r="AH159" s="107">
        <v>0.25</v>
      </c>
      <c r="AI159" s="107">
        <v>0.24</v>
      </c>
      <c r="AJ159" s="107">
        <v>0.24</v>
      </c>
      <c r="AK159" s="107">
        <v>0.23</v>
      </c>
      <c r="AL159" s="107">
        <v>0.22</v>
      </c>
      <c r="AM159" s="107">
        <v>0.22</v>
      </c>
      <c r="AN159" s="107">
        <v>0.21</v>
      </c>
    </row>
    <row r="160" spans="1:40" ht="16.5">
      <c r="A160" s="151">
        <v>311512</v>
      </c>
      <c r="B160" s="18">
        <v>0.95</v>
      </c>
      <c r="C160" s="137">
        <v>0.95</v>
      </c>
      <c r="D160" s="18">
        <v>1</v>
      </c>
      <c r="E160" s="18">
        <v>0.9</v>
      </c>
      <c r="F160" s="18">
        <v>1</v>
      </c>
      <c r="G160" s="18">
        <v>1</v>
      </c>
      <c r="H160" s="18">
        <v>1</v>
      </c>
      <c r="I160" s="137">
        <v>1</v>
      </c>
      <c r="J160" s="18">
        <v>1</v>
      </c>
      <c r="L160" s="210">
        <v>12000</v>
      </c>
      <c r="M160" s="107">
        <v>0.8</v>
      </c>
      <c r="N160" s="107">
        <v>0.78</v>
      </c>
      <c r="O160" s="107">
        <v>0.75</v>
      </c>
      <c r="P160" s="107">
        <v>0.71</v>
      </c>
      <c r="Q160" s="107">
        <v>0.66</v>
      </c>
      <c r="R160" s="107">
        <v>0.61</v>
      </c>
      <c r="S160" s="107">
        <v>0.56000000000000005</v>
      </c>
      <c r="T160" s="107">
        <v>0.51</v>
      </c>
      <c r="U160" s="107">
        <v>0.47</v>
      </c>
      <c r="V160" s="107">
        <v>0.42</v>
      </c>
      <c r="W160" s="107">
        <v>0.37</v>
      </c>
      <c r="X160" s="107">
        <v>0.36</v>
      </c>
      <c r="Y160" s="107">
        <v>0.35</v>
      </c>
      <c r="Z160" s="107">
        <v>0.34</v>
      </c>
      <c r="AA160" s="107">
        <v>0.33</v>
      </c>
      <c r="AB160" s="107">
        <v>0.32</v>
      </c>
      <c r="AC160" s="107">
        <v>0.31</v>
      </c>
      <c r="AD160" s="107">
        <v>0.3</v>
      </c>
      <c r="AE160" s="107">
        <v>0.28999999999999998</v>
      </c>
      <c r="AF160" s="107">
        <v>0.28000000000000003</v>
      </c>
      <c r="AG160" s="107">
        <v>0.27</v>
      </c>
      <c r="AH160" s="107">
        <v>0.26</v>
      </c>
      <c r="AI160" s="107">
        <v>0.26</v>
      </c>
      <c r="AJ160" s="107">
        <v>0.25</v>
      </c>
      <c r="AK160" s="107">
        <v>0.24</v>
      </c>
      <c r="AL160" s="107">
        <v>0.23</v>
      </c>
      <c r="AM160" s="107">
        <v>0.23</v>
      </c>
      <c r="AN160" s="107">
        <v>0.22</v>
      </c>
    </row>
    <row r="161" spans="1:40" ht="16.5">
      <c r="A161" s="151">
        <v>311513</v>
      </c>
      <c r="B161" s="18">
        <v>0.95</v>
      </c>
      <c r="C161" s="137">
        <v>0.95</v>
      </c>
      <c r="D161" s="18">
        <v>1</v>
      </c>
      <c r="E161" s="18">
        <v>0.9</v>
      </c>
      <c r="F161" s="18">
        <v>1</v>
      </c>
      <c r="G161" s="18">
        <v>1</v>
      </c>
      <c r="H161" s="18">
        <v>1</v>
      </c>
      <c r="I161" s="137">
        <v>1</v>
      </c>
      <c r="J161" s="18">
        <v>1</v>
      </c>
      <c r="L161" s="210">
        <v>14000</v>
      </c>
      <c r="M161" s="107">
        <v>0.84</v>
      </c>
      <c r="N161" s="107">
        <v>0.81</v>
      </c>
      <c r="O161" s="107">
        <v>0.79</v>
      </c>
      <c r="P161" s="107">
        <v>0.74</v>
      </c>
      <c r="Q161" s="107">
        <v>0.69</v>
      </c>
      <c r="R161" s="107">
        <v>0.64</v>
      </c>
      <c r="S161" s="107">
        <v>0.59</v>
      </c>
      <c r="T161" s="107">
        <v>0.54</v>
      </c>
      <c r="U161" s="107">
        <v>0.49</v>
      </c>
      <c r="V161" s="107">
        <v>0.44</v>
      </c>
      <c r="W161" s="107">
        <v>0.39</v>
      </c>
      <c r="X161" s="107">
        <v>0.37</v>
      </c>
      <c r="Y161" s="107">
        <v>0.36</v>
      </c>
      <c r="Z161" s="107">
        <v>0.35</v>
      </c>
      <c r="AA161" s="107">
        <v>0.34</v>
      </c>
      <c r="AB161" s="107">
        <v>0.33</v>
      </c>
      <c r="AC161" s="107">
        <v>0.32</v>
      </c>
      <c r="AD161" s="107">
        <v>0.31</v>
      </c>
      <c r="AE161" s="107">
        <v>0.3</v>
      </c>
      <c r="AF161" s="107">
        <v>0.28999999999999998</v>
      </c>
      <c r="AG161" s="107">
        <v>0.28000000000000003</v>
      </c>
      <c r="AH161" s="107">
        <v>0.28000000000000003</v>
      </c>
      <c r="AI161" s="107">
        <v>0.27</v>
      </c>
      <c r="AJ161" s="107">
        <v>0.26</v>
      </c>
      <c r="AK161" s="107">
        <v>0.25</v>
      </c>
      <c r="AL161" s="107">
        <v>0.24</v>
      </c>
      <c r="AM161" s="107">
        <v>0.24</v>
      </c>
      <c r="AN161" s="107">
        <v>0.23</v>
      </c>
    </row>
    <row r="162" spans="1:40" ht="16.5">
      <c r="A162" s="151">
        <v>311514</v>
      </c>
      <c r="B162" s="18">
        <v>0.95</v>
      </c>
      <c r="C162" s="137">
        <v>0.95</v>
      </c>
      <c r="D162" s="18">
        <v>1</v>
      </c>
      <c r="E162" s="18">
        <v>0.9</v>
      </c>
      <c r="F162" s="18">
        <v>1</v>
      </c>
      <c r="G162" s="18">
        <v>1</v>
      </c>
      <c r="H162" s="18">
        <v>1</v>
      </c>
      <c r="I162" s="137">
        <v>1</v>
      </c>
      <c r="J162" s="18">
        <v>1</v>
      </c>
      <c r="L162" s="210">
        <v>16000</v>
      </c>
      <c r="M162" s="107">
        <v>0.87</v>
      </c>
      <c r="N162" s="107">
        <v>0.84</v>
      </c>
      <c r="O162" s="107">
        <v>0.82</v>
      </c>
      <c r="P162" s="107">
        <v>0.77</v>
      </c>
      <c r="Q162" s="107">
        <v>0.71</v>
      </c>
      <c r="R162" s="107">
        <v>0.66</v>
      </c>
      <c r="S162" s="107">
        <v>0.61</v>
      </c>
      <c r="T162" s="107">
        <v>0.56000000000000005</v>
      </c>
      <c r="U162" s="107">
        <v>0.5</v>
      </c>
      <c r="V162" s="107">
        <v>0.45</v>
      </c>
      <c r="W162" s="107">
        <v>0.4</v>
      </c>
      <c r="X162" s="107">
        <v>0.39</v>
      </c>
      <c r="Y162" s="107">
        <v>0.38</v>
      </c>
      <c r="Z162" s="107">
        <v>0.37</v>
      </c>
      <c r="AA162" s="107">
        <v>0.35</v>
      </c>
      <c r="AB162" s="107">
        <v>0.34</v>
      </c>
      <c r="AC162" s="107">
        <v>0.33</v>
      </c>
      <c r="AD162" s="107">
        <v>0.32</v>
      </c>
      <c r="AE162" s="107">
        <v>0.31</v>
      </c>
      <c r="AF162" s="107">
        <v>0.3</v>
      </c>
      <c r="AG162" s="107">
        <v>0.3</v>
      </c>
      <c r="AH162" s="107">
        <v>0.28999999999999998</v>
      </c>
      <c r="AI162" s="107">
        <v>0.28000000000000003</v>
      </c>
      <c r="AJ162" s="107">
        <v>0.27</v>
      </c>
      <c r="AK162" s="107">
        <v>0.26</v>
      </c>
      <c r="AL162" s="107">
        <v>0.25</v>
      </c>
      <c r="AM162" s="107">
        <v>0.25</v>
      </c>
      <c r="AN162" s="107">
        <v>0.24</v>
      </c>
    </row>
    <row r="163" spans="1:40" ht="16.5">
      <c r="A163" s="151">
        <v>311520</v>
      </c>
      <c r="B163" s="18">
        <v>0.95</v>
      </c>
      <c r="C163" s="137">
        <v>0.95</v>
      </c>
      <c r="D163" s="18">
        <v>1</v>
      </c>
      <c r="E163" s="18">
        <v>0.9</v>
      </c>
      <c r="F163" s="18">
        <v>1</v>
      </c>
      <c r="G163" s="18">
        <v>1</v>
      </c>
      <c r="H163" s="18">
        <v>1</v>
      </c>
      <c r="I163" s="137">
        <v>1</v>
      </c>
      <c r="J163" s="18">
        <v>1</v>
      </c>
      <c r="L163" s="210">
        <v>18000</v>
      </c>
      <c r="M163" s="107">
        <v>0.9</v>
      </c>
      <c r="N163" s="107">
        <v>0.87</v>
      </c>
      <c r="O163" s="107">
        <v>0.84</v>
      </c>
      <c r="P163" s="107">
        <v>0.79</v>
      </c>
      <c r="Q163" s="107">
        <v>0.74</v>
      </c>
      <c r="R163" s="107">
        <v>0.68</v>
      </c>
      <c r="S163" s="107">
        <v>0.63</v>
      </c>
      <c r="T163" s="107">
        <v>0.57999999999999996</v>
      </c>
      <c r="U163" s="107">
        <v>0.52</v>
      </c>
      <c r="V163" s="107">
        <v>0.47</v>
      </c>
      <c r="W163" s="107">
        <v>0.41</v>
      </c>
      <c r="X163" s="107">
        <v>0.4</v>
      </c>
      <c r="Y163" s="107">
        <v>0.39</v>
      </c>
      <c r="Z163" s="107">
        <v>0.38</v>
      </c>
      <c r="AA163" s="107">
        <v>0.37</v>
      </c>
      <c r="AB163" s="107">
        <v>0.36</v>
      </c>
      <c r="AC163" s="107">
        <v>0.34</v>
      </c>
      <c r="AD163" s="107">
        <v>0.33</v>
      </c>
      <c r="AE163" s="107">
        <v>0.32</v>
      </c>
      <c r="AF163" s="107">
        <v>0.31</v>
      </c>
      <c r="AG163" s="107">
        <v>0.3</v>
      </c>
      <c r="AH163" s="107">
        <v>0.3</v>
      </c>
      <c r="AI163" s="107">
        <v>0.28999999999999998</v>
      </c>
      <c r="AJ163" s="107">
        <v>0.28000000000000003</v>
      </c>
      <c r="AK163" s="107">
        <v>0.27</v>
      </c>
      <c r="AL163" s="107">
        <v>0.26</v>
      </c>
      <c r="AM163" s="107">
        <v>0.25</v>
      </c>
      <c r="AN163" s="107">
        <v>0.25</v>
      </c>
    </row>
    <row r="164" spans="1:40" ht="16.5">
      <c r="A164" s="151">
        <v>311611</v>
      </c>
      <c r="B164" s="18">
        <v>0.95</v>
      </c>
      <c r="C164" s="137">
        <v>0.95</v>
      </c>
      <c r="D164" s="18">
        <v>1</v>
      </c>
      <c r="E164" s="18">
        <v>0.9</v>
      </c>
      <c r="F164" s="18">
        <v>1</v>
      </c>
      <c r="G164" s="18">
        <v>1</v>
      </c>
      <c r="H164" s="18">
        <v>1</v>
      </c>
      <c r="I164" s="137">
        <v>1</v>
      </c>
      <c r="J164" s="18">
        <v>1</v>
      </c>
      <c r="L164" s="210">
        <v>20000</v>
      </c>
      <c r="M164" s="107">
        <v>0.94</v>
      </c>
      <c r="N164" s="107">
        <v>0.92</v>
      </c>
      <c r="O164" s="107">
        <v>0.89</v>
      </c>
      <c r="P164" s="107">
        <v>0.83</v>
      </c>
      <c r="Q164" s="107">
        <v>0.77</v>
      </c>
      <c r="R164" s="107">
        <v>0.72</v>
      </c>
      <c r="S164" s="107">
        <v>0.66</v>
      </c>
      <c r="T164" s="107">
        <v>0.6</v>
      </c>
      <c r="U164" s="107">
        <v>0.55000000000000004</v>
      </c>
      <c r="V164" s="107">
        <v>0.49</v>
      </c>
      <c r="W164" s="107">
        <v>0.43</v>
      </c>
      <c r="X164" s="107">
        <v>0.42</v>
      </c>
      <c r="Y164" s="107">
        <v>0.41</v>
      </c>
      <c r="Z164" s="107">
        <v>0.4</v>
      </c>
      <c r="AA164" s="107">
        <v>0.38</v>
      </c>
      <c r="AB164" s="107">
        <v>0.37</v>
      </c>
      <c r="AC164" s="107">
        <v>0.36</v>
      </c>
      <c r="AD164" s="107">
        <v>0.35</v>
      </c>
      <c r="AE164" s="107">
        <v>0.34</v>
      </c>
      <c r="AF164" s="107">
        <v>0.33</v>
      </c>
      <c r="AG164" s="107">
        <v>0.32</v>
      </c>
      <c r="AH164" s="107">
        <v>0.31</v>
      </c>
      <c r="AI164" s="107">
        <v>0.3</v>
      </c>
      <c r="AJ164" s="107">
        <v>0.28999999999999998</v>
      </c>
      <c r="AK164" s="107">
        <v>0.28000000000000003</v>
      </c>
      <c r="AL164" s="107">
        <v>0.27</v>
      </c>
      <c r="AM164" s="107">
        <v>0.27</v>
      </c>
      <c r="AN164" s="107">
        <v>0.26</v>
      </c>
    </row>
    <row r="165" spans="1:40" ht="16.5">
      <c r="A165" s="151">
        <v>311612</v>
      </c>
      <c r="B165" s="18">
        <v>0.95</v>
      </c>
      <c r="C165" s="137">
        <v>0.95</v>
      </c>
      <c r="D165" s="18">
        <v>1</v>
      </c>
      <c r="E165" s="18">
        <v>0.9</v>
      </c>
      <c r="F165" s="18">
        <v>1</v>
      </c>
      <c r="G165" s="18">
        <v>1</v>
      </c>
      <c r="H165" s="18">
        <v>1</v>
      </c>
      <c r="I165" s="137">
        <v>1</v>
      </c>
      <c r="J165" s="18">
        <v>1</v>
      </c>
      <c r="L165" s="210">
        <v>25000</v>
      </c>
      <c r="M165" s="107">
        <v>1</v>
      </c>
      <c r="N165" s="107">
        <v>0.97</v>
      </c>
      <c r="O165" s="107">
        <v>0.94</v>
      </c>
      <c r="P165" s="107">
        <v>0.88</v>
      </c>
      <c r="Q165" s="107">
        <v>0.82</v>
      </c>
      <c r="R165" s="107">
        <v>0.76</v>
      </c>
      <c r="S165" s="107">
        <v>0.7</v>
      </c>
      <c r="T165" s="107">
        <v>0.64</v>
      </c>
      <c r="U165" s="107">
        <v>0.57999999999999996</v>
      </c>
      <c r="V165" s="107">
        <v>0.52</v>
      </c>
      <c r="W165" s="107">
        <v>0.46</v>
      </c>
      <c r="X165" s="107">
        <v>0.45</v>
      </c>
      <c r="Y165" s="107">
        <v>0.43</v>
      </c>
      <c r="Z165" s="107">
        <v>0.42</v>
      </c>
      <c r="AA165" s="107">
        <v>0.41</v>
      </c>
      <c r="AB165" s="107">
        <v>0.4</v>
      </c>
      <c r="AC165" s="107">
        <v>0.38</v>
      </c>
      <c r="AD165" s="107">
        <v>0.37</v>
      </c>
      <c r="AE165" s="107">
        <v>0.36</v>
      </c>
      <c r="AF165" s="107">
        <v>0.35</v>
      </c>
      <c r="AG165" s="107">
        <v>0.34</v>
      </c>
      <c r="AH165" s="107">
        <v>0.33</v>
      </c>
      <c r="AI165" s="107">
        <v>0.32</v>
      </c>
      <c r="AJ165" s="107">
        <v>0.31</v>
      </c>
      <c r="AK165" s="107">
        <v>0.3</v>
      </c>
      <c r="AL165" s="107">
        <v>0.28999999999999998</v>
      </c>
      <c r="AM165" s="107">
        <v>0.28000000000000003</v>
      </c>
      <c r="AN165" s="107">
        <v>0.27</v>
      </c>
    </row>
    <row r="166" spans="1:40" ht="16.5">
      <c r="A166" s="151">
        <v>311613</v>
      </c>
      <c r="B166" s="18">
        <v>0.95</v>
      </c>
      <c r="C166" s="137">
        <v>0.95</v>
      </c>
      <c r="D166" s="18">
        <v>1</v>
      </c>
      <c r="E166" s="18">
        <v>0.9</v>
      </c>
      <c r="F166" s="18">
        <v>1</v>
      </c>
      <c r="G166" s="18">
        <v>1</v>
      </c>
      <c r="H166" s="18">
        <v>1</v>
      </c>
      <c r="I166" s="137">
        <v>1</v>
      </c>
      <c r="J166" s="18">
        <v>1</v>
      </c>
      <c r="L166" s="210">
        <v>30000</v>
      </c>
      <c r="M166" s="107">
        <v>1.08</v>
      </c>
      <c r="N166" s="107">
        <v>1.05</v>
      </c>
      <c r="O166" s="107">
        <v>1.02</v>
      </c>
      <c r="P166" s="107">
        <v>0.95</v>
      </c>
      <c r="Q166" s="107">
        <v>0.89</v>
      </c>
      <c r="R166" s="107">
        <v>0.82</v>
      </c>
      <c r="S166" s="107">
        <v>0.76</v>
      </c>
      <c r="T166" s="107">
        <v>0.69</v>
      </c>
      <c r="U166" s="107">
        <v>0.63</v>
      </c>
      <c r="V166" s="107">
        <v>0.56000000000000005</v>
      </c>
      <c r="W166" s="107">
        <v>0.5</v>
      </c>
      <c r="X166" s="107">
        <v>0.48</v>
      </c>
      <c r="Y166" s="107">
        <v>0.47</v>
      </c>
      <c r="Z166" s="107">
        <v>0.45</v>
      </c>
      <c r="AA166" s="107">
        <v>0.44</v>
      </c>
      <c r="AB166" s="107">
        <v>0.43</v>
      </c>
      <c r="AC166" s="107">
        <v>0.41</v>
      </c>
      <c r="AD166" s="107">
        <v>0.4</v>
      </c>
      <c r="AE166" s="107">
        <v>0.39</v>
      </c>
      <c r="AF166" s="107">
        <v>0.38</v>
      </c>
      <c r="AG166" s="107">
        <v>0.37</v>
      </c>
      <c r="AH166" s="107">
        <v>0.36</v>
      </c>
      <c r="AI166" s="107">
        <v>0.34</v>
      </c>
      <c r="AJ166" s="107">
        <v>0.33</v>
      </c>
      <c r="AK166" s="107">
        <v>0.32</v>
      </c>
      <c r="AL166" s="107">
        <v>0.31</v>
      </c>
      <c r="AM166" s="107">
        <v>0.31</v>
      </c>
      <c r="AN166" s="107">
        <v>0.3</v>
      </c>
    </row>
    <row r="167" spans="1:40" ht="16.5">
      <c r="A167" s="151">
        <v>311615</v>
      </c>
      <c r="B167" s="18">
        <v>0.95</v>
      </c>
      <c r="C167" s="137">
        <v>0.95</v>
      </c>
      <c r="D167" s="18">
        <v>1</v>
      </c>
      <c r="E167" s="18">
        <v>0.9</v>
      </c>
      <c r="F167" s="18">
        <v>1</v>
      </c>
      <c r="G167" s="18">
        <v>1</v>
      </c>
      <c r="H167" s="18">
        <v>1</v>
      </c>
      <c r="I167" s="137">
        <v>1</v>
      </c>
      <c r="J167" s="18">
        <v>1</v>
      </c>
      <c r="L167" s="210">
        <v>35000</v>
      </c>
      <c r="M167" s="107">
        <v>1.21</v>
      </c>
      <c r="N167" s="107">
        <v>1.18</v>
      </c>
      <c r="O167" s="107">
        <v>1.1399999999999999</v>
      </c>
      <c r="P167" s="107">
        <v>1.07</v>
      </c>
      <c r="Q167" s="107">
        <v>0.99</v>
      </c>
      <c r="R167" s="107">
        <v>0.92</v>
      </c>
      <c r="S167" s="107">
        <v>0.85</v>
      </c>
      <c r="T167" s="107">
        <v>0.78</v>
      </c>
      <c r="U167" s="107">
        <v>0.7</v>
      </c>
      <c r="V167" s="107">
        <v>0.63</v>
      </c>
      <c r="W167" s="107">
        <v>0.56000000000000005</v>
      </c>
      <c r="X167" s="107">
        <v>0.54</v>
      </c>
      <c r="Y167" s="107">
        <v>0.53</v>
      </c>
      <c r="Z167" s="107">
        <v>0.51</v>
      </c>
      <c r="AA167" s="107">
        <v>0.49</v>
      </c>
      <c r="AB167" s="107">
        <v>0.48</v>
      </c>
      <c r="AC167" s="107">
        <v>0.46</v>
      </c>
      <c r="AD167" s="107">
        <v>0.45</v>
      </c>
      <c r="AE167" s="107">
        <v>0.44</v>
      </c>
      <c r="AF167" s="107">
        <v>0.42</v>
      </c>
      <c r="AG167" s="107">
        <v>0.41</v>
      </c>
      <c r="AH167" s="107">
        <v>0.4</v>
      </c>
      <c r="AI167" s="107">
        <v>0.39</v>
      </c>
      <c r="AJ167" s="107">
        <v>0.38</v>
      </c>
      <c r="AK167" s="107">
        <v>0.36</v>
      </c>
      <c r="AL167" s="107">
        <v>0.35</v>
      </c>
      <c r="AM167" s="107">
        <v>0.34</v>
      </c>
      <c r="AN167" s="107">
        <v>0.33</v>
      </c>
    </row>
    <row r="168" spans="1:40" ht="16.5">
      <c r="A168" s="151">
        <v>311710</v>
      </c>
      <c r="B168" s="18">
        <v>0.95</v>
      </c>
      <c r="C168" s="137">
        <v>0.95</v>
      </c>
      <c r="D168" s="18">
        <v>1</v>
      </c>
      <c r="E168" s="18">
        <v>0.9</v>
      </c>
      <c r="F168" s="18">
        <v>1</v>
      </c>
      <c r="G168" s="18">
        <v>1</v>
      </c>
      <c r="H168" s="18">
        <v>1</v>
      </c>
      <c r="I168" s="137">
        <v>1</v>
      </c>
      <c r="J168" s="18">
        <v>1</v>
      </c>
      <c r="L168" s="210">
        <v>40000</v>
      </c>
      <c r="M168" s="107">
        <v>1.34</v>
      </c>
      <c r="N168" s="107">
        <v>1.3</v>
      </c>
      <c r="O168" s="107">
        <v>1.26</v>
      </c>
      <c r="P168" s="107">
        <v>1.18</v>
      </c>
      <c r="Q168" s="107">
        <v>1.1000000000000001</v>
      </c>
      <c r="R168" s="107">
        <v>1.02</v>
      </c>
      <c r="S168" s="107">
        <v>0.94</v>
      </c>
      <c r="T168" s="107">
        <v>0.86</v>
      </c>
      <c r="U168" s="107">
        <v>0.78</v>
      </c>
      <c r="V168" s="107">
        <v>0.7</v>
      </c>
      <c r="W168" s="107">
        <v>0.62</v>
      </c>
      <c r="X168" s="107">
        <v>0.6</v>
      </c>
      <c r="Y168" s="107">
        <v>0.57999999999999996</v>
      </c>
      <c r="Z168" s="107">
        <v>0.56000000000000005</v>
      </c>
      <c r="AA168" s="107">
        <v>0.55000000000000004</v>
      </c>
      <c r="AB168" s="107">
        <v>0.53</v>
      </c>
      <c r="AC168" s="107">
        <v>0.51</v>
      </c>
      <c r="AD168" s="107">
        <v>0.5</v>
      </c>
      <c r="AE168" s="107">
        <v>0.48</v>
      </c>
      <c r="AF168" s="107">
        <v>0.47</v>
      </c>
      <c r="AG168" s="107">
        <v>0.46</v>
      </c>
      <c r="AH168" s="107">
        <v>0.44</v>
      </c>
      <c r="AI168" s="107">
        <v>0.43</v>
      </c>
      <c r="AJ168" s="107">
        <v>0.42</v>
      </c>
      <c r="AK168" s="107">
        <v>0.4</v>
      </c>
      <c r="AL168" s="107">
        <v>0.39</v>
      </c>
      <c r="AM168" s="107">
        <v>0.38</v>
      </c>
      <c r="AN168" s="107">
        <v>0.37</v>
      </c>
    </row>
    <row r="169" spans="1:40" ht="16.5">
      <c r="A169" s="151">
        <v>311811</v>
      </c>
      <c r="B169" s="18">
        <v>0.95</v>
      </c>
      <c r="C169" s="137">
        <v>0.95</v>
      </c>
      <c r="D169" s="18">
        <v>1</v>
      </c>
      <c r="E169" s="18">
        <v>0.9</v>
      </c>
      <c r="F169" s="18">
        <v>1</v>
      </c>
      <c r="G169" s="18">
        <v>1</v>
      </c>
      <c r="H169" s="18">
        <v>1</v>
      </c>
      <c r="I169" s="137">
        <v>1</v>
      </c>
      <c r="J169" s="18">
        <v>1</v>
      </c>
      <c r="L169" s="210">
        <v>45000</v>
      </c>
      <c r="M169" s="107">
        <v>1.47</v>
      </c>
      <c r="N169" s="107">
        <v>1.42</v>
      </c>
      <c r="O169" s="107">
        <v>1.38</v>
      </c>
      <c r="P169" s="107">
        <v>1.29</v>
      </c>
      <c r="Q169" s="107">
        <v>1.2</v>
      </c>
      <c r="R169" s="107">
        <v>1.1200000000000001</v>
      </c>
      <c r="S169" s="107">
        <v>1.03</v>
      </c>
      <c r="T169" s="107">
        <v>0.94</v>
      </c>
      <c r="U169" s="107">
        <v>0.85</v>
      </c>
      <c r="V169" s="107">
        <v>0.76</v>
      </c>
      <c r="W169" s="107">
        <v>0.68</v>
      </c>
      <c r="X169" s="107">
        <v>0.66</v>
      </c>
      <c r="Y169" s="107">
        <v>0.64</v>
      </c>
      <c r="Z169" s="107">
        <v>0.62</v>
      </c>
      <c r="AA169" s="107">
        <v>0.6</v>
      </c>
      <c r="AB169" s="107">
        <v>0.57999999999999996</v>
      </c>
      <c r="AC169" s="107">
        <v>0.56000000000000005</v>
      </c>
      <c r="AD169" s="107">
        <v>0.55000000000000004</v>
      </c>
      <c r="AE169" s="107">
        <v>0.53</v>
      </c>
      <c r="AF169" s="107">
        <v>0.51</v>
      </c>
      <c r="AG169" s="107">
        <v>0.5</v>
      </c>
      <c r="AH169" s="107">
        <v>0.48</v>
      </c>
      <c r="AI169" s="107">
        <v>0.47</v>
      </c>
      <c r="AJ169" s="107">
        <v>0.45</v>
      </c>
      <c r="AK169" s="107">
        <v>0.44</v>
      </c>
      <c r="AL169" s="107">
        <v>0.43</v>
      </c>
      <c r="AM169" s="107">
        <v>0.42</v>
      </c>
      <c r="AN169" s="107">
        <v>0.4</v>
      </c>
    </row>
    <row r="170" spans="1:40" ht="16.5">
      <c r="A170" s="151">
        <v>311812</v>
      </c>
      <c r="B170" s="18">
        <v>0.95</v>
      </c>
      <c r="C170" s="137">
        <v>0.95</v>
      </c>
      <c r="D170" s="18">
        <v>1</v>
      </c>
      <c r="E170" s="18">
        <v>0.9</v>
      </c>
      <c r="F170" s="18">
        <v>1</v>
      </c>
      <c r="G170" s="18">
        <v>1</v>
      </c>
      <c r="H170" s="18">
        <v>1</v>
      </c>
      <c r="I170" s="137">
        <v>1</v>
      </c>
      <c r="J170" s="18">
        <v>1</v>
      </c>
      <c r="L170" s="210">
        <v>50000</v>
      </c>
      <c r="M170" s="107">
        <v>1.59</v>
      </c>
      <c r="N170" s="107">
        <v>1.55</v>
      </c>
      <c r="O170" s="107">
        <v>1.5</v>
      </c>
      <c r="P170" s="107">
        <v>1.4</v>
      </c>
      <c r="Q170" s="107">
        <v>1.31</v>
      </c>
      <c r="R170" s="107">
        <v>1.21</v>
      </c>
      <c r="S170" s="107">
        <v>1.1200000000000001</v>
      </c>
      <c r="T170" s="107">
        <v>1.02</v>
      </c>
      <c r="U170" s="107">
        <v>0.92</v>
      </c>
      <c r="V170" s="107">
        <v>0.83</v>
      </c>
      <c r="W170" s="107">
        <v>0.73</v>
      </c>
      <c r="X170" s="107">
        <v>0.71</v>
      </c>
      <c r="Y170" s="107">
        <v>0.69</v>
      </c>
      <c r="Z170" s="107">
        <v>0.67</v>
      </c>
      <c r="AA170" s="107">
        <v>0.65</v>
      </c>
      <c r="AB170" s="107">
        <v>0.63</v>
      </c>
      <c r="AC170" s="107">
        <v>0.61</v>
      </c>
      <c r="AD170" s="107">
        <v>0.59</v>
      </c>
      <c r="AE170" s="107">
        <v>0.56999999999999995</v>
      </c>
      <c r="AF170" s="107">
        <v>0.56000000000000005</v>
      </c>
      <c r="AG170" s="107">
        <v>0.54</v>
      </c>
      <c r="AH170" s="107">
        <v>0.52</v>
      </c>
      <c r="AI170" s="107">
        <v>0.51</v>
      </c>
      <c r="AJ170" s="107">
        <v>0.49</v>
      </c>
      <c r="AK170" s="107">
        <v>0.48</v>
      </c>
      <c r="AL170" s="107">
        <v>0.46</v>
      </c>
      <c r="AM170" s="107">
        <v>0.45</v>
      </c>
      <c r="AN170" s="107">
        <v>0.44</v>
      </c>
    </row>
    <row r="171" spans="1:40" ht="16.5">
      <c r="A171" s="151">
        <v>311813</v>
      </c>
      <c r="B171" s="18">
        <v>0.95</v>
      </c>
      <c r="C171" s="137">
        <v>0.95</v>
      </c>
      <c r="D171" s="18">
        <v>1</v>
      </c>
      <c r="E171" s="18">
        <v>0.9</v>
      </c>
      <c r="F171" s="18">
        <v>1</v>
      </c>
      <c r="G171" s="18">
        <v>1</v>
      </c>
      <c r="H171" s="18">
        <v>1</v>
      </c>
      <c r="I171" s="137">
        <v>1</v>
      </c>
      <c r="J171" s="18">
        <v>1</v>
      </c>
      <c r="L171" s="210">
        <v>55000</v>
      </c>
      <c r="M171" s="107">
        <v>1.78</v>
      </c>
      <c r="N171" s="107">
        <v>1.73</v>
      </c>
      <c r="O171" s="107">
        <v>1.68</v>
      </c>
      <c r="P171" s="107">
        <v>1.57</v>
      </c>
      <c r="Q171" s="107">
        <v>1.46</v>
      </c>
      <c r="R171" s="107">
        <v>1.35</v>
      </c>
      <c r="S171" s="107">
        <v>1.25</v>
      </c>
      <c r="T171" s="107">
        <v>1.1399999999999999</v>
      </c>
      <c r="U171" s="107">
        <v>1.03</v>
      </c>
      <c r="V171" s="107">
        <v>0.93</v>
      </c>
      <c r="W171" s="107">
        <v>0.82</v>
      </c>
      <c r="X171" s="107">
        <v>0.8</v>
      </c>
      <c r="Y171" s="107">
        <v>0.77</v>
      </c>
      <c r="Z171" s="107">
        <v>0.75</v>
      </c>
      <c r="AA171" s="107">
        <v>0.73</v>
      </c>
      <c r="AB171" s="107">
        <v>0.7</v>
      </c>
      <c r="AC171" s="107">
        <v>0.68</v>
      </c>
      <c r="AD171" s="107">
        <v>0.66</v>
      </c>
      <c r="AE171" s="107">
        <v>0.64</v>
      </c>
      <c r="AF171" s="107">
        <v>0.62</v>
      </c>
      <c r="AG171" s="107">
        <v>0.6</v>
      </c>
      <c r="AH171" s="107">
        <v>0.59</v>
      </c>
      <c r="AI171" s="107">
        <v>0.56999999999999995</v>
      </c>
      <c r="AJ171" s="107">
        <v>0.55000000000000004</v>
      </c>
      <c r="AK171" s="107">
        <v>0.54</v>
      </c>
      <c r="AL171" s="107">
        <v>0.52</v>
      </c>
      <c r="AM171" s="107">
        <v>0.5</v>
      </c>
      <c r="AN171" s="107">
        <v>0.49</v>
      </c>
    </row>
    <row r="172" spans="1:40" ht="16.5">
      <c r="A172" s="151">
        <v>311821</v>
      </c>
      <c r="B172" s="18">
        <v>0.95</v>
      </c>
      <c r="C172" s="137">
        <v>0.95</v>
      </c>
      <c r="D172" s="18">
        <v>1</v>
      </c>
      <c r="E172" s="18">
        <v>0.9</v>
      </c>
      <c r="F172" s="18">
        <v>1</v>
      </c>
      <c r="G172" s="18">
        <v>1</v>
      </c>
      <c r="H172" s="18">
        <v>1</v>
      </c>
      <c r="I172" s="137">
        <v>1</v>
      </c>
      <c r="J172" s="18">
        <v>1</v>
      </c>
      <c r="L172" s="210">
        <v>65000</v>
      </c>
      <c r="M172" s="107">
        <v>2.02</v>
      </c>
      <c r="N172" s="107">
        <v>1.96</v>
      </c>
      <c r="O172" s="107">
        <v>1.9</v>
      </c>
      <c r="P172" s="107">
        <v>1.78</v>
      </c>
      <c r="Q172" s="107">
        <v>1.66</v>
      </c>
      <c r="R172" s="107">
        <v>1.54</v>
      </c>
      <c r="S172" s="107">
        <v>1.41</v>
      </c>
      <c r="T172" s="107">
        <v>1.29</v>
      </c>
      <c r="U172" s="107">
        <v>1.17</v>
      </c>
      <c r="V172" s="107">
        <v>1.05</v>
      </c>
      <c r="W172" s="107">
        <v>0.93</v>
      </c>
      <c r="X172" s="107">
        <v>0.9</v>
      </c>
      <c r="Y172" s="107">
        <v>0.87</v>
      </c>
      <c r="Z172" s="107">
        <v>0.85</v>
      </c>
      <c r="AA172" s="107">
        <v>0.82</v>
      </c>
      <c r="AB172" s="107">
        <v>0.8</v>
      </c>
      <c r="AC172" s="107">
        <v>0.77</v>
      </c>
      <c r="AD172" s="107">
        <v>0.75</v>
      </c>
      <c r="AE172" s="107">
        <v>0.73</v>
      </c>
      <c r="AF172" s="107">
        <v>0.71</v>
      </c>
      <c r="AG172" s="107">
        <v>0.69</v>
      </c>
      <c r="AH172" s="107">
        <v>0.67</v>
      </c>
      <c r="AI172" s="107">
        <v>0.65</v>
      </c>
      <c r="AJ172" s="107">
        <v>0.63</v>
      </c>
      <c r="AK172" s="107">
        <v>0.61</v>
      </c>
      <c r="AL172" s="107">
        <v>0.59</v>
      </c>
      <c r="AM172" s="107">
        <v>0.56999999999999995</v>
      </c>
      <c r="AN172" s="107">
        <v>0.55000000000000004</v>
      </c>
    </row>
    <row r="173" spans="1:40" ht="16.5">
      <c r="A173" s="151">
        <v>311824</v>
      </c>
      <c r="B173" s="18">
        <v>0.95</v>
      </c>
      <c r="C173" s="137">
        <v>0.95</v>
      </c>
      <c r="D173" s="18">
        <v>1</v>
      </c>
      <c r="E173" s="18">
        <v>0.9</v>
      </c>
      <c r="F173" s="18">
        <v>1</v>
      </c>
      <c r="G173" s="18">
        <v>1</v>
      </c>
      <c r="H173" s="18">
        <v>1</v>
      </c>
      <c r="I173" s="137">
        <v>1</v>
      </c>
      <c r="J173" s="18">
        <v>1</v>
      </c>
      <c r="L173" s="210">
        <v>75000</v>
      </c>
      <c r="M173" s="107">
        <v>2.25</v>
      </c>
      <c r="N173" s="107">
        <v>2.19</v>
      </c>
      <c r="O173" s="107">
        <v>2.12</v>
      </c>
      <c r="P173" s="107">
        <v>1.98</v>
      </c>
      <c r="Q173" s="107">
        <v>1.85</v>
      </c>
      <c r="R173" s="107">
        <v>1.71</v>
      </c>
      <c r="S173" s="107">
        <v>1.58</v>
      </c>
      <c r="T173" s="107">
        <v>1.44</v>
      </c>
      <c r="U173" s="107">
        <v>1.31</v>
      </c>
      <c r="V173" s="107">
        <v>1.17</v>
      </c>
      <c r="W173" s="107">
        <v>1.04</v>
      </c>
      <c r="X173" s="107">
        <v>1.01</v>
      </c>
      <c r="Y173" s="107">
        <v>0.98</v>
      </c>
      <c r="Z173" s="107">
        <v>0.95</v>
      </c>
      <c r="AA173" s="107">
        <v>0.92</v>
      </c>
      <c r="AB173" s="107">
        <v>0.89</v>
      </c>
      <c r="AC173" s="107">
        <v>0.86</v>
      </c>
      <c r="AD173" s="107">
        <v>0.84</v>
      </c>
      <c r="AE173" s="107">
        <v>0.81</v>
      </c>
      <c r="AF173" s="107">
        <v>0.79</v>
      </c>
      <c r="AG173" s="107">
        <v>0.76</v>
      </c>
      <c r="AH173" s="107">
        <v>0.74</v>
      </c>
      <c r="AI173" s="107">
        <v>0.72</v>
      </c>
      <c r="AJ173" s="107">
        <v>0.7</v>
      </c>
      <c r="AK173" s="107">
        <v>0.68</v>
      </c>
      <c r="AL173" s="107">
        <v>0.66</v>
      </c>
      <c r="AM173" s="107">
        <v>0.64</v>
      </c>
      <c r="AN173" s="107">
        <v>0.62</v>
      </c>
    </row>
    <row r="174" spans="1:40" ht="16.5">
      <c r="A174" s="151">
        <v>311830</v>
      </c>
      <c r="B174" s="18">
        <v>0.95</v>
      </c>
      <c r="C174" s="137">
        <v>0.95</v>
      </c>
      <c r="D174" s="18">
        <v>1</v>
      </c>
      <c r="E174" s="18">
        <v>0.9</v>
      </c>
      <c r="F174" s="18">
        <v>1</v>
      </c>
      <c r="G174" s="18">
        <v>1</v>
      </c>
      <c r="H174" s="18">
        <v>1</v>
      </c>
      <c r="I174" s="137">
        <v>1</v>
      </c>
      <c r="J174" s="18">
        <v>1</v>
      </c>
      <c r="L174" s="210">
        <v>85000</v>
      </c>
      <c r="M174" s="107">
        <v>2.5299999999999998</v>
      </c>
      <c r="N174" s="107">
        <v>2.4500000000000002</v>
      </c>
      <c r="O174" s="107">
        <v>2.38</v>
      </c>
      <c r="P174" s="107">
        <v>2.2200000000000002</v>
      </c>
      <c r="Q174" s="107">
        <v>2.0699999999999998</v>
      </c>
      <c r="R174" s="107">
        <v>1.92</v>
      </c>
      <c r="S174" s="107">
        <v>1.77</v>
      </c>
      <c r="T174" s="107">
        <v>1.62</v>
      </c>
      <c r="U174" s="107">
        <v>1.47</v>
      </c>
      <c r="V174" s="107">
        <v>1.31</v>
      </c>
      <c r="W174" s="107">
        <v>1.1599999999999999</v>
      </c>
      <c r="X174" s="107">
        <v>1.1299999999999999</v>
      </c>
      <c r="Y174" s="107">
        <v>1.0900000000000001</v>
      </c>
      <c r="Z174" s="107">
        <v>1.06</v>
      </c>
      <c r="AA174" s="107">
        <v>1.03</v>
      </c>
      <c r="AB174" s="107">
        <v>1</v>
      </c>
      <c r="AC174" s="107">
        <v>0.97</v>
      </c>
      <c r="AD174" s="107">
        <v>0.94</v>
      </c>
      <c r="AE174" s="107">
        <v>0.91</v>
      </c>
      <c r="AF174" s="107">
        <v>0.88</v>
      </c>
      <c r="AG174" s="107">
        <v>0.86</v>
      </c>
      <c r="AH174" s="107">
        <v>0.83</v>
      </c>
      <c r="AI174" s="107">
        <v>0.81</v>
      </c>
      <c r="AJ174" s="107">
        <v>0.78</v>
      </c>
      <c r="AK174" s="107">
        <v>0.76</v>
      </c>
      <c r="AL174" s="107">
        <v>0.74</v>
      </c>
      <c r="AM174" s="107">
        <v>0.71</v>
      </c>
      <c r="AN174" s="107">
        <v>0.69</v>
      </c>
    </row>
    <row r="175" spans="1:40" ht="16.5">
      <c r="A175" s="151">
        <v>311911</v>
      </c>
      <c r="B175" s="18">
        <v>0.95</v>
      </c>
      <c r="C175" s="137">
        <v>0.95</v>
      </c>
      <c r="D175" s="18">
        <v>1</v>
      </c>
      <c r="E175" s="18">
        <v>0.9</v>
      </c>
      <c r="F175" s="18">
        <v>1</v>
      </c>
      <c r="G175" s="18">
        <v>1</v>
      </c>
      <c r="H175" s="18">
        <v>1</v>
      </c>
      <c r="I175" s="137">
        <v>1</v>
      </c>
      <c r="J175" s="18">
        <v>1</v>
      </c>
      <c r="L175" s="210">
        <v>100000</v>
      </c>
      <c r="M175" s="107">
        <v>2.86</v>
      </c>
      <c r="N175" s="107">
        <v>2.77</v>
      </c>
      <c r="O175" s="107">
        <v>2.68</v>
      </c>
      <c r="P175" s="107">
        <v>2.5099999999999998</v>
      </c>
      <c r="Q175" s="107">
        <v>2.34</v>
      </c>
      <c r="R175" s="107">
        <v>2.17</v>
      </c>
      <c r="S175" s="107">
        <v>2</v>
      </c>
      <c r="T175" s="107">
        <v>1.83</v>
      </c>
      <c r="U175" s="107">
        <v>1.66</v>
      </c>
      <c r="V175" s="107">
        <v>1.48</v>
      </c>
      <c r="W175" s="107">
        <v>1.31</v>
      </c>
      <c r="X175" s="107">
        <v>1.27</v>
      </c>
      <c r="Y175" s="107">
        <v>1.24</v>
      </c>
      <c r="Z175" s="107">
        <v>1.2</v>
      </c>
      <c r="AA175" s="107">
        <v>1.1599999999999999</v>
      </c>
      <c r="AB175" s="107">
        <v>1.1299999999999999</v>
      </c>
      <c r="AC175" s="107">
        <v>1.0900000000000001</v>
      </c>
      <c r="AD175" s="107">
        <v>1.06</v>
      </c>
      <c r="AE175" s="107">
        <v>1.03</v>
      </c>
      <c r="AF175" s="107">
        <v>1</v>
      </c>
      <c r="AG175" s="107">
        <v>0.97</v>
      </c>
      <c r="AH175" s="107">
        <v>0.94</v>
      </c>
      <c r="AI175" s="107">
        <v>0.91</v>
      </c>
      <c r="AJ175" s="107">
        <v>0.88</v>
      </c>
      <c r="AK175" s="107">
        <v>0.86</v>
      </c>
      <c r="AL175" s="107">
        <v>0.83</v>
      </c>
      <c r="AM175" s="107">
        <v>0.81</v>
      </c>
      <c r="AN175" s="107">
        <v>0.78</v>
      </c>
    </row>
    <row r="176" spans="1:40" ht="16.5">
      <c r="A176" s="151">
        <v>311919</v>
      </c>
      <c r="B176" s="18">
        <v>0.95</v>
      </c>
      <c r="C176" s="137">
        <v>0.95</v>
      </c>
      <c r="D176" s="18">
        <v>1</v>
      </c>
      <c r="E176" s="18">
        <v>0.9</v>
      </c>
      <c r="F176" s="18">
        <v>1</v>
      </c>
      <c r="G176" s="18">
        <v>1</v>
      </c>
      <c r="H176" s="18">
        <v>1</v>
      </c>
      <c r="I176" s="137">
        <v>1</v>
      </c>
      <c r="J176" s="18">
        <v>1</v>
      </c>
      <c r="L176" s="210">
        <v>115000</v>
      </c>
      <c r="M176" s="107">
        <v>3.17</v>
      </c>
      <c r="N176" s="107">
        <v>3.08</v>
      </c>
      <c r="O176" s="107">
        <v>2.98</v>
      </c>
      <c r="P176" s="107">
        <v>2.79</v>
      </c>
      <c r="Q176" s="107">
        <v>2.6</v>
      </c>
      <c r="R176" s="107">
        <v>2.41</v>
      </c>
      <c r="S176" s="107">
        <v>2.2200000000000002</v>
      </c>
      <c r="T176" s="107">
        <v>2.0299999999999998</v>
      </c>
      <c r="U176" s="107">
        <v>1.84</v>
      </c>
      <c r="V176" s="107">
        <v>1.65</v>
      </c>
      <c r="W176" s="107">
        <v>1.46</v>
      </c>
      <c r="X176" s="107">
        <v>1.42</v>
      </c>
      <c r="Y176" s="107">
        <v>1.37</v>
      </c>
      <c r="Z176" s="107">
        <v>1.33</v>
      </c>
      <c r="AA176" s="107">
        <v>1.29</v>
      </c>
      <c r="AB176" s="107">
        <v>1.25</v>
      </c>
      <c r="AC176" s="107">
        <v>1.22</v>
      </c>
      <c r="AD176" s="107">
        <v>1.18</v>
      </c>
      <c r="AE176" s="107">
        <v>1.1399999999999999</v>
      </c>
      <c r="AF176" s="107">
        <v>1.1100000000000001</v>
      </c>
      <c r="AG176" s="107">
        <v>1.08</v>
      </c>
      <c r="AH176" s="107">
        <v>1.04</v>
      </c>
      <c r="AI176" s="107">
        <v>1.01</v>
      </c>
      <c r="AJ176" s="107">
        <v>0.98</v>
      </c>
      <c r="AK176" s="107">
        <v>0.95</v>
      </c>
      <c r="AL176" s="107">
        <v>0.92</v>
      </c>
      <c r="AM176" s="107">
        <v>0.9</v>
      </c>
      <c r="AN176" s="107">
        <v>0.87</v>
      </c>
    </row>
    <row r="177" spans="1:40" ht="16.5">
      <c r="A177" s="151">
        <v>311920</v>
      </c>
      <c r="B177" s="18">
        <v>0.95</v>
      </c>
      <c r="C177" s="137">
        <v>0.95</v>
      </c>
      <c r="D177" s="18">
        <v>1</v>
      </c>
      <c r="E177" s="18">
        <v>0.9</v>
      </c>
      <c r="F177" s="18">
        <v>1</v>
      </c>
      <c r="G177" s="18">
        <v>1</v>
      </c>
      <c r="H177" s="18">
        <v>1</v>
      </c>
      <c r="I177" s="137">
        <v>1</v>
      </c>
      <c r="J177" s="18">
        <v>1</v>
      </c>
      <c r="L177" s="210">
        <v>130000</v>
      </c>
      <c r="M177" s="107">
        <v>3.53</v>
      </c>
      <c r="N177" s="107">
        <v>3.42</v>
      </c>
      <c r="O177" s="107">
        <v>3.32</v>
      </c>
      <c r="P177" s="107">
        <v>3.11</v>
      </c>
      <c r="Q177" s="107">
        <v>2.89</v>
      </c>
      <c r="R177" s="107">
        <v>2.68</v>
      </c>
      <c r="S177" s="107">
        <v>2.4700000000000002</v>
      </c>
      <c r="T177" s="107">
        <v>2.2599999999999998</v>
      </c>
      <c r="U177" s="107">
        <v>2.0499999999999998</v>
      </c>
      <c r="V177" s="107">
        <v>1.84</v>
      </c>
      <c r="W177" s="107">
        <v>1.62</v>
      </c>
      <c r="X177" s="107">
        <v>1.57</v>
      </c>
      <c r="Y177" s="107">
        <v>1.53</v>
      </c>
      <c r="Z177" s="107">
        <v>1.48</v>
      </c>
      <c r="AA177" s="107">
        <v>1.44</v>
      </c>
      <c r="AB177" s="107">
        <v>1.39</v>
      </c>
      <c r="AC177" s="107">
        <v>1.35</v>
      </c>
      <c r="AD177" s="107">
        <v>1.31</v>
      </c>
      <c r="AE177" s="107">
        <v>1.27</v>
      </c>
      <c r="AF177" s="107">
        <v>1.23</v>
      </c>
      <c r="AG177" s="107">
        <v>1.2</v>
      </c>
      <c r="AH177" s="107">
        <v>1.1599999999999999</v>
      </c>
      <c r="AI177" s="107">
        <v>1.1299999999999999</v>
      </c>
      <c r="AJ177" s="107">
        <v>1.0900000000000001</v>
      </c>
      <c r="AK177" s="107">
        <v>1.06</v>
      </c>
      <c r="AL177" s="107">
        <v>1.03</v>
      </c>
      <c r="AM177" s="107">
        <v>1</v>
      </c>
      <c r="AN177" s="107">
        <v>0.97</v>
      </c>
    </row>
    <row r="178" spans="1:40" ht="16.5">
      <c r="A178" s="151">
        <v>311930</v>
      </c>
      <c r="B178" s="18">
        <v>0.95</v>
      </c>
      <c r="C178" s="137">
        <v>0.95</v>
      </c>
      <c r="D178" s="18">
        <v>1</v>
      </c>
      <c r="E178" s="18">
        <v>0.9</v>
      </c>
      <c r="F178" s="18">
        <v>1</v>
      </c>
      <c r="G178" s="18">
        <v>1</v>
      </c>
      <c r="H178" s="18">
        <v>1</v>
      </c>
      <c r="I178" s="137">
        <v>1</v>
      </c>
      <c r="J178" s="18">
        <v>1</v>
      </c>
      <c r="L178" s="210">
        <v>150000</v>
      </c>
      <c r="M178" s="107">
        <v>3.97</v>
      </c>
      <c r="N178" s="107">
        <v>3.85</v>
      </c>
      <c r="O178" s="107">
        <v>3.73</v>
      </c>
      <c r="P178" s="107">
        <v>3.5</v>
      </c>
      <c r="Q178" s="107">
        <v>3.26</v>
      </c>
      <c r="R178" s="107">
        <v>3.02</v>
      </c>
      <c r="S178" s="107">
        <v>2.78</v>
      </c>
      <c r="T178" s="107">
        <v>2.54</v>
      </c>
      <c r="U178" s="107">
        <v>2.2999999999999998</v>
      </c>
      <c r="V178" s="107">
        <v>2.0699999999999998</v>
      </c>
      <c r="W178" s="107">
        <v>1.83</v>
      </c>
      <c r="X178" s="107">
        <v>1.77</v>
      </c>
      <c r="Y178" s="107">
        <v>1.72</v>
      </c>
      <c r="Z178" s="107">
        <v>1.67</v>
      </c>
      <c r="AA178" s="107">
        <v>1.62</v>
      </c>
      <c r="AB178" s="107">
        <v>1.57</v>
      </c>
      <c r="AC178" s="107">
        <v>1.52</v>
      </c>
      <c r="AD178" s="107">
        <v>1.48</v>
      </c>
      <c r="AE178" s="107">
        <v>1.43</v>
      </c>
      <c r="AF178" s="107">
        <v>1.39</v>
      </c>
      <c r="AG178" s="107">
        <v>1.35</v>
      </c>
      <c r="AH178" s="107">
        <v>1.31</v>
      </c>
      <c r="AI178" s="107">
        <v>1.27</v>
      </c>
      <c r="AJ178" s="107">
        <v>1.23</v>
      </c>
      <c r="AK178" s="107">
        <v>1.19</v>
      </c>
      <c r="AL178" s="107">
        <v>1.1599999999999999</v>
      </c>
      <c r="AM178" s="107">
        <v>1.1200000000000001</v>
      </c>
      <c r="AN178" s="107">
        <v>1.0900000000000001</v>
      </c>
    </row>
    <row r="179" spans="1:40" ht="16.5">
      <c r="A179" s="151">
        <v>311941</v>
      </c>
      <c r="B179" s="18">
        <v>0.95</v>
      </c>
      <c r="C179" s="137">
        <v>0.95</v>
      </c>
      <c r="D179" s="18">
        <v>1</v>
      </c>
      <c r="E179" s="18">
        <v>0.9</v>
      </c>
      <c r="F179" s="18">
        <v>1</v>
      </c>
      <c r="G179" s="18">
        <v>1</v>
      </c>
      <c r="H179" s="18">
        <v>1</v>
      </c>
      <c r="I179" s="137">
        <v>1</v>
      </c>
      <c r="J179" s="18">
        <v>1</v>
      </c>
      <c r="L179" s="210">
        <v>175000</v>
      </c>
      <c r="M179" s="107">
        <v>4.46</v>
      </c>
      <c r="N179" s="107">
        <v>4.33</v>
      </c>
      <c r="O179" s="107">
        <v>4.1900000000000004</v>
      </c>
      <c r="P179" s="107">
        <v>3.93</v>
      </c>
      <c r="Q179" s="107">
        <v>3.66</v>
      </c>
      <c r="R179" s="107">
        <v>3.39</v>
      </c>
      <c r="S179" s="107">
        <v>3.12</v>
      </c>
      <c r="T179" s="107">
        <v>2.85</v>
      </c>
      <c r="U179" s="107">
        <v>2.59</v>
      </c>
      <c r="V179" s="107">
        <v>2.3199999999999998</v>
      </c>
      <c r="W179" s="107">
        <v>2.0499999999999998</v>
      </c>
      <c r="X179" s="107">
        <v>1.99</v>
      </c>
      <c r="Y179" s="107">
        <v>1.93</v>
      </c>
      <c r="Z179" s="107">
        <v>1.87</v>
      </c>
      <c r="AA179" s="107">
        <v>1.82</v>
      </c>
      <c r="AB179" s="107">
        <v>1.76</v>
      </c>
      <c r="AC179" s="107">
        <v>1.71</v>
      </c>
      <c r="AD179" s="107">
        <v>1.66</v>
      </c>
      <c r="AE179" s="107">
        <v>1.61</v>
      </c>
      <c r="AF179" s="107">
        <v>1.56</v>
      </c>
      <c r="AG179" s="107">
        <v>1.51</v>
      </c>
      <c r="AH179" s="107">
        <v>1.47</v>
      </c>
      <c r="AI179" s="107">
        <v>1.42</v>
      </c>
      <c r="AJ179" s="107">
        <v>1.38</v>
      </c>
      <c r="AK179" s="107">
        <v>1.34</v>
      </c>
      <c r="AL179" s="107">
        <v>1.3</v>
      </c>
      <c r="AM179" s="107">
        <v>1.26</v>
      </c>
      <c r="AN179" s="107">
        <v>1.22</v>
      </c>
    </row>
    <row r="180" spans="1:40" ht="16.5">
      <c r="A180" s="151">
        <v>311942</v>
      </c>
      <c r="B180" s="18">
        <v>0.95</v>
      </c>
      <c r="C180" s="137">
        <v>0.95</v>
      </c>
      <c r="D180" s="18">
        <v>1</v>
      </c>
      <c r="E180" s="18">
        <v>0.9</v>
      </c>
      <c r="F180" s="18">
        <v>1</v>
      </c>
      <c r="G180" s="18">
        <v>1</v>
      </c>
      <c r="H180" s="18">
        <v>1</v>
      </c>
      <c r="I180" s="137">
        <v>1</v>
      </c>
      <c r="J180" s="18">
        <v>1</v>
      </c>
      <c r="L180" s="210">
        <v>200000</v>
      </c>
      <c r="M180" s="107">
        <v>4.97</v>
      </c>
      <c r="N180" s="107">
        <v>4.82</v>
      </c>
      <c r="O180" s="107">
        <v>4.67</v>
      </c>
      <c r="P180" s="107">
        <v>4.38</v>
      </c>
      <c r="Q180" s="107">
        <v>4.08</v>
      </c>
      <c r="R180" s="107">
        <v>3.78</v>
      </c>
      <c r="S180" s="107">
        <v>3.48</v>
      </c>
      <c r="T180" s="107">
        <v>3.18</v>
      </c>
      <c r="U180" s="107">
        <v>2.88</v>
      </c>
      <c r="V180" s="107">
        <v>2.59</v>
      </c>
      <c r="W180" s="107">
        <v>2.29</v>
      </c>
      <c r="X180" s="107">
        <v>2.2200000000000002</v>
      </c>
      <c r="Y180" s="107">
        <v>2.15</v>
      </c>
      <c r="Z180" s="107">
        <v>2.09</v>
      </c>
      <c r="AA180" s="107">
        <v>2.02</v>
      </c>
      <c r="AB180" s="107">
        <v>1.96</v>
      </c>
      <c r="AC180" s="107">
        <v>1.91</v>
      </c>
      <c r="AD180" s="107">
        <v>1.85</v>
      </c>
      <c r="AE180" s="107">
        <v>1.79</v>
      </c>
      <c r="AF180" s="107">
        <v>1.74</v>
      </c>
      <c r="AG180" s="107">
        <v>1.69</v>
      </c>
      <c r="AH180" s="107">
        <v>1.64</v>
      </c>
      <c r="AI180" s="107">
        <v>1.59</v>
      </c>
      <c r="AJ180" s="107">
        <v>1.54</v>
      </c>
      <c r="AK180" s="107">
        <v>1.49</v>
      </c>
      <c r="AL180" s="107">
        <v>1.45</v>
      </c>
      <c r="AM180" s="107">
        <v>1.4</v>
      </c>
      <c r="AN180" s="107">
        <v>1.36</v>
      </c>
    </row>
    <row r="181" spans="1:40" ht="16.5">
      <c r="A181" s="151">
        <v>311991</v>
      </c>
      <c r="B181" s="18">
        <v>0.95</v>
      </c>
      <c r="C181" s="137">
        <v>0.95</v>
      </c>
      <c r="D181" s="18">
        <v>1</v>
      </c>
      <c r="E181" s="18">
        <v>0.9</v>
      </c>
      <c r="F181" s="18">
        <v>1</v>
      </c>
      <c r="G181" s="18">
        <v>1</v>
      </c>
      <c r="H181" s="18">
        <v>1</v>
      </c>
      <c r="I181" s="137">
        <v>1</v>
      </c>
      <c r="J181" s="18">
        <v>1</v>
      </c>
      <c r="L181" s="210">
        <v>230000</v>
      </c>
      <c r="M181" s="107">
        <v>5.53</v>
      </c>
      <c r="N181" s="107">
        <v>5.36</v>
      </c>
      <c r="O181" s="107">
        <v>5.19</v>
      </c>
      <c r="P181" s="107">
        <v>4.8600000000000003</v>
      </c>
      <c r="Q181" s="107">
        <v>4.53</v>
      </c>
      <c r="R181" s="107">
        <v>4.2</v>
      </c>
      <c r="S181" s="107">
        <v>3.87</v>
      </c>
      <c r="T181" s="107">
        <v>3.54</v>
      </c>
      <c r="U181" s="107">
        <v>3.21</v>
      </c>
      <c r="V181" s="107">
        <v>2.87</v>
      </c>
      <c r="W181" s="107">
        <v>2.54</v>
      </c>
      <c r="X181" s="107">
        <v>2.4700000000000002</v>
      </c>
      <c r="Y181" s="107">
        <v>2.39</v>
      </c>
      <c r="Z181" s="107">
        <v>2.3199999999999998</v>
      </c>
      <c r="AA181" s="107">
        <v>2.25</v>
      </c>
      <c r="AB181" s="107">
        <v>2.1800000000000002</v>
      </c>
      <c r="AC181" s="107">
        <v>2.12</v>
      </c>
      <c r="AD181" s="107">
        <v>2.0499999999999998</v>
      </c>
      <c r="AE181" s="107">
        <v>1.99</v>
      </c>
      <c r="AF181" s="107">
        <v>1.93</v>
      </c>
      <c r="AG181" s="107">
        <v>1.87</v>
      </c>
      <c r="AH181" s="107">
        <v>1.82</v>
      </c>
      <c r="AI181" s="107">
        <v>1.76</v>
      </c>
      <c r="AJ181" s="107">
        <v>1.71</v>
      </c>
      <c r="AK181" s="107">
        <v>1.66</v>
      </c>
      <c r="AL181" s="107">
        <v>1.61</v>
      </c>
      <c r="AM181" s="107">
        <v>1.56</v>
      </c>
      <c r="AN181" s="107">
        <v>1.51</v>
      </c>
    </row>
    <row r="182" spans="1:40" ht="16.5">
      <c r="A182" s="151">
        <v>311999</v>
      </c>
      <c r="B182" s="18">
        <v>0.95</v>
      </c>
      <c r="C182" s="137">
        <v>0.95</v>
      </c>
      <c r="D182" s="18">
        <v>1</v>
      </c>
      <c r="E182" s="18">
        <v>0.9</v>
      </c>
      <c r="F182" s="18">
        <v>1</v>
      </c>
      <c r="G182" s="18">
        <v>1</v>
      </c>
      <c r="H182" s="18">
        <v>1</v>
      </c>
      <c r="I182" s="137">
        <v>1</v>
      </c>
      <c r="J182" s="18">
        <v>1</v>
      </c>
      <c r="L182" s="210">
        <v>260000</v>
      </c>
      <c r="M182" s="107">
        <v>6.13</v>
      </c>
      <c r="N182" s="107">
        <v>5.95</v>
      </c>
      <c r="O182" s="107">
        <v>5.76</v>
      </c>
      <c r="P182" s="107">
        <v>5.39</v>
      </c>
      <c r="Q182" s="107">
        <v>5.03</v>
      </c>
      <c r="R182" s="107">
        <v>4.66</v>
      </c>
      <c r="S182" s="107">
        <v>4.29</v>
      </c>
      <c r="T182" s="107">
        <v>3.92</v>
      </c>
      <c r="U182" s="107">
        <v>3.56</v>
      </c>
      <c r="V182" s="107">
        <v>3.19</v>
      </c>
      <c r="W182" s="107">
        <v>2.82</v>
      </c>
      <c r="X182" s="107">
        <v>2.74</v>
      </c>
      <c r="Y182" s="107">
        <v>2.65</v>
      </c>
      <c r="Z182" s="107">
        <v>2.57</v>
      </c>
      <c r="AA182" s="107">
        <v>2.5</v>
      </c>
      <c r="AB182" s="107">
        <v>2.42</v>
      </c>
      <c r="AC182" s="107">
        <v>2.35</v>
      </c>
      <c r="AD182" s="107">
        <v>2.2799999999999998</v>
      </c>
      <c r="AE182" s="107">
        <v>2.21</v>
      </c>
      <c r="AF182" s="107">
        <v>2.14</v>
      </c>
      <c r="AG182" s="107">
        <v>2.08</v>
      </c>
      <c r="AH182" s="107">
        <v>2.02</v>
      </c>
      <c r="AI182" s="107">
        <v>1.96</v>
      </c>
      <c r="AJ182" s="107">
        <v>1.9</v>
      </c>
      <c r="AK182" s="107">
        <v>1.84</v>
      </c>
      <c r="AL182" s="107">
        <v>1.79</v>
      </c>
      <c r="AM182" s="107">
        <v>1.73</v>
      </c>
      <c r="AN182" s="107">
        <v>1.68</v>
      </c>
    </row>
    <row r="183" spans="1:40" ht="16.5">
      <c r="A183" s="151">
        <v>312111</v>
      </c>
      <c r="B183" s="18">
        <v>0.95</v>
      </c>
      <c r="C183" s="137">
        <v>0.95</v>
      </c>
      <c r="D183" s="18">
        <v>1</v>
      </c>
      <c r="E183" s="18">
        <v>0.9</v>
      </c>
      <c r="F183" s="18">
        <v>1</v>
      </c>
      <c r="G183" s="18">
        <v>1</v>
      </c>
      <c r="H183" s="18">
        <v>1</v>
      </c>
      <c r="I183" s="137">
        <v>1</v>
      </c>
      <c r="J183" s="18">
        <v>1</v>
      </c>
      <c r="L183" s="210">
        <v>300000</v>
      </c>
      <c r="M183" s="107">
        <v>6.89</v>
      </c>
      <c r="N183" s="107">
        <v>6.68</v>
      </c>
      <c r="O183" s="107">
        <v>6.47</v>
      </c>
      <c r="P183" s="107">
        <v>6.06</v>
      </c>
      <c r="Q183" s="107">
        <v>5.65</v>
      </c>
      <c r="R183" s="107">
        <v>5.23</v>
      </c>
      <c r="S183" s="107">
        <v>4.82</v>
      </c>
      <c r="T183" s="107">
        <v>4.41</v>
      </c>
      <c r="U183" s="107">
        <v>3.99</v>
      </c>
      <c r="V183" s="107">
        <v>3.58</v>
      </c>
      <c r="W183" s="107">
        <v>3.17</v>
      </c>
      <c r="X183" s="107">
        <v>3.07</v>
      </c>
      <c r="Y183" s="107">
        <v>2.98</v>
      </c>
      <c r="Z183" s="107">
        <v>2.89</v>
      </c>
      <c r="AA183" s="107">
        <v>2.8</v>
      </c>
      <c r="AB183" s="107">
        <v>2.72</v>
      </c>
      <c r="AC183" s="107">
        <v>2.64</v>
      </c>
      <c r="AD183" s="107">
        <v>2.56</v>
      </c>
      <c r="AE183" s="107">
        <v>2.48</v>
      </c>
      <c r="AF183" s="107">
        <v>2.41</v>
      </c>
      <c r="AG183" s="107">
        <v>2.34</v>
      </c>
      <c r="AH183" s="107">
        <v>2.27</v>
      </c>
      <c r="AI183" s="107">
        <v>2.2000000000000002</v>
      </c>
      <c r="AJ183" s="107">
        <v>2.13</v>
      </c>
      <c r="AK183" s="107">
        <v>2.0699999999999998</v>
      </c>
      <c r="AL183" s="107">
        <v>2.0099999999999998</v>
      </c>
      <c r="AM183" s="107">
        <v>1.95</v>
      </c>
      <c r="AN183" s="107">
        <v>1.89</v>
      </c>
    </row>
    <row r="184" spans="1:40" ht="16.5">
      <c r="A184" s="151">
        <v>312112</v>
      </c>
      <c r="B184" s="18">
        <v>0.95</v>
      </c>
      <c r="C184" s="137">
        <v>0.95</v>
      </c>
      <c r="D184" s="18">
        <v>1</v>
      </c>
      <c r="E184" s="18">
        <v>0.9</v>
      </c>
      <c r="F184" s="18">
        <v>1</v>
      </c>
      <c r="G184" s="18">
        <v>1</v>
      </c>
      <c r="H184" s="18">
        <v>1</v>
      </c>
      <c r="I184" s="137">
        <v>1</v>
      </c>
      <c r="J184" s="18">
        <v>1</v>
      </c>
      <c r="L184" s="210">
        <v>350000</v>
      </c>
      <c r="M184" s="107">
        <v>7.73</v>
      </c>
      <c r="N184" s="107">
        <v>7.5</v>
      </c>
      <c r="O184" s="107">
        <v>7.27</v>
      </c>
      <c r="P184" s="107">
        <v>6.8</v>
      </c>
      <c r="Q184" s="107">
        <v>6.34</v>
      </c>
      <c r="R184" s="107">
        <v>5.88</v>
      </c>
      <c r="S184" s="107">
        <v>5.41</v>
      </c>
      <c r="T184" s="107">
        <v>4.95</v>
      </c>
      <c r="U184" s="107">
        <v>4.4800000000000004</v>
      </c>
      <c r="V184" s="107">
        <v>4.0199999999999996</v>
      </c>
      <c r="W184" s="107">
        <v>3.56</v>
      </c>
      <c r="X184" s="107">
        <v>3.45</v>
      </c>
      <c r="Y184" s="107">
        <v>3.35</v>
      </c>
      <c r="Z184" s="107">
        <v>3.25</v>
      </c>
      <c r="AA184" s="107">
        <v>3.15</v>
      </c>
      <c r="AB184" s="107">
        <v>3.05</v>
      </c>
      <c r="AC184" s="107">
        <v>2.96</v>
      </c>
      <c r="AD184" s="107">
        <v>2.87</v>
      </c>
      <c r="AE184" s="107">
        <v>2.79</v>
      </c>
      <c r="AF184" s="107">
        <v>2.7</v>
      </c>
      <c r="AG184" s="107">
        <v>2.62</v>
      </c>
      <c r="AH184" s="107">
        <v>2.54</v>
      </c>
      <c r="AI184" s="107">
        <v>2.4700000000000002</v>
      </c>
      <c r="AJ184" s="107">
        <v>2.39</v>
      </c>
      <c r="AK184" s="107">
        <v>2.3199999999999998</v>
      </c>
      <c r="AL184" s="107">
        <v>2.25</v>
      </c>
      <c r="AM184" s="107">
        <v>2.1800000000000002</v>
      </c>
      <c r="AN184" s="107">
        <v>2.12</v>
      </c>
    </row>
    <row r="185" spans="1:40" ht="16.5">
      <c r="A185" s="151">
        <v>312113</v>
      </c>
      <c r="B185" s="18">
        <v>0.95</v>
      </c>
      <c r="C185" s="137">
        <v>0.95</v>
      </c>
      <c r="D185" s="18">
        <v>1</v>
      </c>
      <c r="E185" s="18">
        <v>0.9</v>
      </c>
      <c r="F185" s="18">
        <v>1</v>
      </c>
      <c r="G185" s="18">
        <v>1</v>
      </c>
      <c r="H185" s="18">
        <v>1</v>
      </c>
      <c r="I185" s="137">
        <v>1</v>
      </c>
      <c r="J185" s="18">
        <v>1</v>
      </c>
      <c r="L185" s="210">
        <v>400000</v>
      </c>
      <c r="M185" s="107">
        <v>8.5500000000000007</v>
      </c>
      <c r="N185" s="107">
        <v>8.3000000000000007</v>
      </c>
      <c r="O185" s="107">
        <v>8.0399999999999991</v>
      </c>
      <c r="P185" s="107">
        <v>7.53</v>
      </c>
      <c r="Q185" s="107">
        <v>7.01</v>
      </c>
      <c r="R185" s="107">
        <v>6.5</v>
      </c>
      <c r="S185" s="107">
        <v>5.99</v>
      </c>
      <c r="T185" s="107">
        <v>5.47</v>
      </c>
      <c r="U185" s="107">
        <v>4.96</v>
      </c>
      <c r="V185" s="107">
        <v>4.45</v>
      </c>
      <c r="W185" s="107">
        <v>3.93</v>
      </c>
      <c r="X185" s="107">
        <v>3.82</v>
      </c>
      <c r="Y185" s="107">
        <v>3.7</v>
      </c>
      <c r="Z185" s="107">
        <v>3.59</v>
      </c>
      <c r="AA185" s="107">
        <v>3.48</v>
      </c>
      <c r="AB185" s="107">
        <v>3.38</v>
      </c>
      <c r="AC185" s="107">
        <v>3.28</v>
      </c>
      <c r="AD185" s="107">
        <v>3.18</v>
      </c>
      <c r="AE185" s="107">
        <v>3.08</v>
      </c>
      <c r="AF185" s="107">
        <v>2.99</v>
      </c>
      <c r="AG185" s="107">
        <v>2.9</v>
      </c>
      <c r="AH185" s="107">
        <v>2.81</v>
      </c>
      <c r="AI185" s="107">
        <v>2.73</v>
      </c>
      <c r="AJ185" s="107">
        <v>2.65</v>
      </c>
      <c r="AK185" s="107">
        <v>2.57</v>
      </c>
      <c r="AL185" s="107">
        <v>2.4900000000000002</v>
      </c>
      <c r="AM185" s="107">
        <v>2.42</v>
      </c>
      <c r="AN185" s="107">
        <v>2.34</v>
      </c>
    </row>
    <row r="186" spans="1:40" ht="16.5">
      <c r="A186" s="151">
        <v>312120</v>
      </c>
      <c r="B186" s="18">
        <v>0.95</v>
      </c>
      <c r="C186" s="137">
        <v>0.95</v>
      </c>
      <c r="D186" s="18">
        <v>1</v>
      </c>
      <c r="E186" s="18">
        <v>0.9</v>
      </c>
      <c r="F186" s="18">
        <v>1</v>
      </c>
      <c r="G186" s="18">
        <v>1</v>
      </c>
      <c r="H186" s="18">
        <v>1</v>
      </c>
      <c r="I186" s="137">
        <v>1</v>
      </c>
      <c r="J186" s="18">
        <v>1</v>
      </c>
      <c r="L186" s="210">
        <v>450000</v>
      </c>
      <c r="M186" s="107">
        <v>9.36</v>
      </c>
      <c r="N186" s="107">
        <v>9.08</v>
      </c>
      <c r="O186" s="107">
        <v>8.7899999999999991</v>
      </c>
      <c r="P186" s="107">
        <v>8.23</v>
      </c>
      <c r="Q186" s="107">
        <v>7.67</v>
      </c>
      <c r="R186" s="107">
        <v>7.11</v>
      </c>
      <c r="S186" s="107">
        <v>6.55</v>
      </c>
      <c r="T186" s="107">
        <v>5.99</v>
      </c>
      <c r="U186" s="107">
        <v>5.43</v>
      </c>
      <c r="V186" s="107">
        <v>4.87</v>
      </c>
      <c r="W186" s="107">
        <v>4.3</v>
      </c>
      <c r="X186" s="107">
        <v>4.17</v>
      </c>
      <c r="Y186" s="107">
        <v>4.05</v>
      </c>
      <c r="Z186" s="107">
        <v>3.93</v>
      </c>
      <c r="AA186" s="107">
        <v>3.81</v>
      </c>
      <c r="AB186" s="107">
        <v>3.7</v>
      </c>
      <c r="AC186" s="107">
        <v>3.58</v>
      </c>
      <c r="AD186" s="107">
        <v>3.48</v>
      </c>
      <c r="AE186" s="107">
        <v>3.37</v>
      </c>
      <c r="AF186" s="107">
        <v>3.27</v>
      </c>
      <c r="AG186" s="107">
        <v>3.17</v>
      </c>
      <c r="AH186" s="107">
        <v>3.08</v>
      </c>
      <c r="AI186" s="107">
        <v>2.99</v>
      </c>
      <c r="AJ186" s="107">
        <v>2.9</v>
      </c>
      <c r="AK186" s="107">
        <v>2.81</v>
      </c>
      <c r="AL186" s="107">
        <v>2.73</v>
      </c>
      <c r="AM186" s="107">
        <v>2.64</v>
      </c>
      <c r="AN186" s="107">
        <v>2.56</v>
      </c>
    </row>
    <row r="187" spans="1:40" ht="16.5">
      <c r="A187" s="151">
        <v>312130</v>
      </c>
      <c r="B187" s="18">
        <v>0.95</v>
      </c>
      <c r="C187" s="137">
        <v>0.95</v>
      </c>
      <c r="D187" s="18">
        <v>1</v>
      </c>
      <c r="E187" s="18">
        <v>0.9</v>
      </c>
      <c r="F187" s="18">
        <v>1</v>
      </c>
      <c r="G187" s="18">
        <v>1</v>
      </c>
      <c r="H187" s="18">
        <v>1</v>
      </c>
      <c r="I187" s="137">
        <v>1</v>
      </c>
      <c r="J187" s="18">
        <v>1</v>
      </c>
      <c r="L187" s="210">
        <v>500000</v>
      </c>
      <c r="M187" s="107">
        <v>10.36</v>
      </c>
      <c r="N187" s="107">
        <v>10.050000000000001</v>
      </c>
      <c r="O187" s="107">
        <v>9.74</v>
      </c>
      <c r="P187" s="107">
        <v>9.1199999999999992</v>
      </c>
      <c r="Q187" s="107">
        <v>8.5</v>
      </c>
      <c r="R187" s="107">
        <v>7.87</v>
      </c>
      <c r="S187" s="107">
        <v>7.25</v>
      </c>
      <c r="T187" s="107">
        <v>6.63</v>
      </c>
      <c r="U187" s="107">
        <v>6.01</v>
      </c>
      <c r="V187" s="107">
        <v>5.39</v>
      </c>
      <c r="W187" s="107">
        <v>4.7699999999999996</v>
      </c>
      <c r="X187" s="107">
        <v>4.62</v>
      </c>
      <c r="Y187" s="107">
        <v>4.4800000000000004</v>
      </c>
      <c r="Z187" s="107">
        <v>4.3499999999999996</v>
      </c>
      <c r="AA187" s="107">
        <v>4.22</v>
      </c>
      <c r="AB187" s="107">
        <v>4.09</v>
      </c>
      <c r="AC187" s="107">
        <v>3.97</v>
      </c>
      <c r="AD187" s="107">
        <v>3.85</v>
      </c>
      <c r="AE187" s="107">
        <v>3.74</v>
      </c>
      <c r="AF187" s="107">
        <v>3.62</v>
      </c>
      <c r="AG187" s="107">
        <v>3.51</v>
      </c>
      <c r="AH187" s="107">
        <v>3.41</v>
      </c>
      <c r="AI187" s="107">
        <v>3.31</v>
      </c>
      <c r="AJ187" s="107">
        <v>3.21</v>
      </c>
      <c r="AK187" s="107">
        <v>3.11</v>
      </c>
      <c r="AL187" s="107">
        <v>3.02</v>
      </c>
      <c r="AM187" s="107">
        <v>2.93</v>
      </c>
      <c r="AN187" s="107">
        <v>2.84</v>
      </c>
    </row>
    <row r="188" spans="1:40" ht="16.5">
      <c r="A188" s="151">
        <v>312140</v>
      </c>
      <c r="B188" s="18">
        <v>0.95</v>
      </c>
      <c r="C188" s="137">
        <v>0.95</v>
      </c>
      <c r="D188" s="18">
        <v>1</v>
      </c>
      <c r="E188" s="18">
        <v>0.9</v>
      </c>
      <c r="F188" s="18">
        <v>1</v>
      </c>
      <c r="G188" s="18">
        <v>1</v>
      </c>
      <c r="H188" s="18">
        <v>1</v>
      </c>
      <c r="I188" s="137">
        <v>1</v>
      </c>
      <c r="J188" s="18">
        <v>1</v>
      </c>
      <c r="L188" s="210">
        <v>600000</v>
      </c>
      <c r="M188" s="107">
        <v>11.92</v>
      </c>
      <c r="N188" s="107">
        <v>11.57</v>
      </c>
      <c r="O188" s="107">
        <v>11.21</v>
      </c>
      <c r="P188" s="107">
        <v>10.49</v>
      </c>
      <c r="Q188" s="107">
        <v>9.7799999999999994</v>
      </c>
      <c r="R188" s="107">
        <v>9.06</v>
      </c>
      <c r="S188" s="107">
        <v>8.35</v>
      </c>
      <c r="T188" s="107">
        <v>7.63</v>
      </c>
      <c r="U188" s="107">
        <v>6.92</v>
      </c>
      <c r="V188" s="107">
        <v>6.2</v>
      </c>
      <c r="W188" s="107">
        <v>5.48</v>
      </c>
      <c r="X188" s="107">
        <v>5.32</v>
      </c>
      <c r="Y188" s="107">
        <v>5.16</v>
      </c>
      <c r="Z188" s="107">
        <v>5.01</v>
      </c>
      <c r="AA188" s="107">
        <v>4.8600000000000003</v>
      </c>
      <c r="AB188" s="107">
        <v>4.71</v>
      </c>
      <c r="AC188" s="107">
        <v>4.57</v>
      </c>
      <c r="AD188" s="107">
        <v>4.43</v>
      </c>
      <c r="AE188" s="107">
        <v>4.3</v>
      </c>
      <c r="AF188" s="107">
        <v>4.17</v>
      </c>
      <c r="AG188" s="107">
        <v>4.04</v>
      </c>
      <c r="AH188" s="107">
        <v>3.92</v>
      </c>
      <c r="AI188" s="107">
        <v>3.81</v>
      </c>
      <c r="AJ188" s="107">
        <v>3.69</v>
      </c>
      <c r="AK188" s="107">
        <v>3.58</v>
      </c>
      <c r="AL188" s="107">
        <v>3.47</v>
      </c>
      <c r="AM188" s="107">
        <v>3.37</v>
      </c>
      <c r="AN188" s="107">
        <v>3.27</v>
      </c>
    </row>
    <row r="189" spans="1:40" ht="16.5">
      <c r="A189" s="151">
        <v>312230</v>
      </c>
      <c r="B189" s="18">
        <v>0.95</v>
      </c>
      <c r="C189" s="137">
        <v>0.95</v>
      </c>
      <c r="D189" s="18">
        <v>1</v>
      </c>
      <c r="E189" s="18">
        <v>0.9</v>
      </c>
      <c r="F189" s="18">
        <v>1</v>
      </c>
      <c r="G189" s="18">
        <v>1</v>
      </c>
      <c r="H189" s="18">
        <v>1</v>
      </c>
      <c r="I189" s="137">
        <v>1</v>
      </c>
      <c r="J189" s="18">
        <v>1</v>
      </c>
      <c r="L189" s="210">
        <v>700000</v>
      </c>
      <c r="M189" s="107">
        <v>13.44</v>
      </c>
      <c r="N189" s="107">
        <v>13.04</v>
      </c>
      <c r="O189" s="107">
        <v>12.63</v>
      </c>
      <c r="P189" s="107">
        <v>11.83</v>
      </c>
      <c r="Q189" s="107">
        <v>11.02</v>
      </c>
      <c r="R189" s="107">
        <v>10.210000000000001</v>
      </c>
      <c r="S189" s="107">
        <v>9.41</v>
      </c>
      <c r="T189" s="107">
        <v>8.6</v>
      </c>
      <c r="U189" s="107">
        <v>7.79</v>
      </c>
      <c r="V189" s="107">
        <v>6.99</v>
      </c>
      <c r="W189" s="107">
        <v>6.18</v>
      </c>
      <c r="X189" s="107">
        <v>6</v>
      </c>
      <c r="Y189" s="107">
        <v>5.82</v>
      </c>
      <c r="Z189" s="107">
        <v>5.64</v>
      </c>
      <c r="AA189" s="107">
        <v>5.47</v>
      </c>
      <c r="AB189" s="107">
        <v>5.31</v>
      </c>
      <c r="AC189" s="107">
        <v>5.15</v>
      </c>
      <c r="AD189" s="107">
        <v>4.99</v>
      </c>
      <c r="AE189" s="107">
        <v>4.84</v>
      </c>
      <c r="AF189" s="107">
        <v>4.7</v>
      </c>
      <c r="AG189" s="107">
        <v>4.5599999999999996</v>
      </c>
      <c r="AH189" s="107">
        <v>4.42</v>
      </c>
      <c r="AI189" s="107">
        <v>4.29</v>
      </c>
      <c r="AJ189" s="107">
        <v>4.16</v>
      </c>
      <c r="AK189" s="107">
        <v>4.04</v>
      </c>
      <c r="AL189" s="107">
        <v>3.91</v>
      </c>
      <c r="AM189" s="107">
        <v>3.8</v>
      </c>
      <c r="AN189" s="107">
        <v>3.68</v>
      </c>
    </row>
    <row r="190" spans="1:40" ht="16.5">
      <c r="A190" s="151">
        <v>313110</v>
      </c>
      <c r="B190" s="18">
        <v>0.95</v>
      </c>
      <c r="C190" s="137">
        <v>0.95</v>
      </c>
      <c r="D190" s="18">
        <v>1</v>
      </c>
      <c r="E190" s="18">
        <v>0.9</v>
      </c>
      <c r="F190" s="18">
        <v>1</v>
      </c>
      <c r="G190" s="18">
        <v>1</v>
      </c>
      <c r="H190" s="18">
        <v>1</v>
      </c>
      <c r="I190" s="137">
        <v>1</v>
      </c>
      <c r="J190" s="18">
        <v>1</v>
      </c>
      <c r="L190" s="210">
        <v>800000</v>
      </c>
      <c r="M190" s="107">
        <v>14.91</v>
      </c>
      <c r="N190" s="107">
        <v>14.47</v>
      </c>
      <c r="O190" s="107">
        <v>14.02</v>
      </c>
      <c r="P190" s="107">
        <v>13.12</v>
      </c>
      <c r="Q190" s="107">
        <v>12.23</v>
      </c>
      <c r="R190" s="107">
        <v>11.33</v>
      </c>
      <c r="S190" s="107">
        <v>10.44</v>
      </c>
      <c r="T190" s="107">
        <v>9.5399999999999991</v>
      </c>
      <c r="U190" s="107">
        <v>8.65</v>
      </c>
      <c r="V190" s="107">
        <v>7.75</v>
      </c>
      <c r="W190" s="107">
        <v>6.86</v>
      </c>
      <c r="X190" s="107">
        <v>6.65</v>
      </c>
      <c r="Y190" s="107">
        <v>6.45</v>
      </c>
      <c r="Z190" s="107">
        <v>6.26</v>
      </c>
      <c r="AA190" s="107">
        <v>6.07</v>
      </c>
      <c r="AB190" s="107">
        <v>5.89</v>
      </c>
      <c r="AC190" s="107">
        <v>5.71</v>
      </c>
      <c r="AD190" s="107">
        <v>5.54</v>
      </c>
      <c r="AE190" s="107">
        <v>5.38</v>
      </c>
      <c r="AF190" s="107">
        <v>5.22</v>
      </c>
      <c r="AG190" s="107">
        <v>5.0599999999999996</v>
      </c>
      <c r="AH190" s="107">
        <v>4.91</v>
      </c>
      <c r="AI190" s="107">
        <v>4.76</v>
      </c>
      <c r="AJ190" s="107">
        <v>4.62</v>
      </c>
      <c r="AK190" s="107">
        <v>4.4800000000000004</v>
      </c>
      <c r="AL190" s="107">
        <v>4.34</v>
      </c>
      <c r="AM190" s="107">
        <v>4.21</v>
      </c>
      <c r="AN190" s="107">
        <v>4.09</v>
      </c>
    </row>
    <row r="191" spans="1:40" ht="16.5">
      <c r="A191" s="151">
        <v>313210</v>
      </c>
      <c r="B191" s="18">
        <v>0.95</v>
      </c>
      <c r="C191" s="137">
        <v>0.95</v>
      </c>
      <c r="D191" s="18">
        <v>1</v>
      </c>
      <c r="E191" s="18">
        <v>0.9</v>
      </c>
      <c r="F191" s="18">
        <v>1</v>
      </c>
      <c r="G191" s="18">
        <v>1</v>
      </c>
      <c r="H191" s="18">
        <v>1</v>
      </c>
      <c r="I191" s="137">
        <v>1</v>
      </c>
      <c r="J191" s="18">
        <v>1</v>
      </c>
      <c r="L191" s="210">
        <v>900000</v>
      </c>
      <c r="M191" s="107">
        <v>16.350000000000001</v>
      </c>
      <c r="N191" s="107">
        <v>15.86</v>
      </c>
      <c r="O191" s="107">
        <v>15.37</v>
      </c>
      <c r="P191" s="107">
        <v>14.39</v>
      </c>
      <c r="Q191" s="107">
        <v>13.41</v>
      </c>
      <c r="R191" s="107">
        <v>12.43</v>
      </c>
      <c r="S191" s="107">
        <v>11.45</v>
      </c>
      <c r="T191" s="107">
        <v>10.47</v>
      </c>
      <c r="U191" s="107">
        <v>9.49</v>
      </c>
      <c r="V191" s="107">
        <v>8.5</v>
      </c>
      <c r="W191" s="107">
        <v>7.52</v>
      </c>
      <c r="X191" s="107">
        <v>7.3</v>
      </c>
      <c r="Y191" s="107">
        <v>7.08</v>
      </c>
      <c r="Z191" s="107">
        <v>6.87</v>
      </c>
      <c r="AA191" s="107">
        <v>6.66</v>
      </c>
      <c r="AB191" s="107">
        <v>6.46</v>
      </c>
      <c r="AC191" s="107">
        <v>6.27</v>
      </c>
      <c r="AD191" s="107">
        <v>6.08</v>
      </c>
      <c r="AE191" s="107">
        <v>5.9</v>
      </c>
      <c r="AF191" s="107">
        <v>5.72</v>
      </c>
      <c r="AG191" s="107">
        <v>5.55</v>
      </c>
      <c r="AH191" s="107">
        <v>5.38</v>
      </c>
      <c r="AI191" s="107">
        <v>5.22</v>
      </c>
      <c r="AJ191" s="107">
        <v>5.0599999999999996</v>
      </c>
      <c r="AK191" s="107">
        <v>4.91</v>
      </c>
      <c r="AL191" s="107">
        <v>4.76</v>
      </c>
      <c r="AM191" s="107">
        <v>4.62</v>
      </c>
      <c r="AN191" s="107">
        <v>4.4800000000000004</v>
      </c>
    </row>
    <row r="192" spans="1:40" ht="16.5">
      <c r="A192" s="151">
        <v>313220</v>
      </c>
      <c r="B192" s="18">
        <v>0.95</v>
      </c>
      <c r="C192" s="137">
        <v>0.95</v>
      </c>
      <c r="D192" s="18">
        <v>1</v>
      </c>
      <c r="E192" s="18">
        <v>0.9</v>
      </c>
      <c r="F192" s="18">
        <v>1</v>
      </c>
      <c r="G192" s="18">
        <v>1</v>
      </c>
      <c r="H192" s="18">
        <v>1</v>
      </c>
      <c r="I192" s="137">
        <v>1</v>
      </c>
      <c r="J192" s="18">
        <v>1</v>
      </c>
    </row>
    <row r="193" spans="1:40" ht="16.5">
      <c r="A193" s="151">
        <v>313230</v>
      </c>
      <c r="B193" s="18">
        <v>0.95</v>
      </c>
      <c r="C193" s="137">
        <v>0.95</v>
      </c>
      <c r="D193" s="18">
        <v>1</v>
      </c>
      <c r="E193" s="18">
        <v>0.9</v>
      </c>
      <c r="F193" s="18">
        <v>1</v>
      </c>
      <c r="G193" s="18">
        <v>1</v>
      </c>
      <c r="H193" s="18">
        <v>1</v>
      </c>
      <c r="I193" s="137">
        <v>1</v>
      </c>
      <c r="J193" s="18">
        <v>1</v>
      </c>
      <c r="L193" s="247" t="s">
        <v>8555</v>
      </c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2"/>
      <c r="AI193" s="242"/>
      <c r="AJ193" s="242"/>
      <c r="AK193" s="242"/>
      <c r="AL193" s="242"/>
      <c r="AM193" s="242"/>
      <c r="AN193" s="248"/>
    </row>
    <row r="194" spans="1:40" ht="30">
      <c r="A194" s="151">
        <v>313240</v>
      </c>
      <c r="B194" s="18">
        <v>0.95</v>
      </c>
      <c r="C194" s="137">
        <v>0.95</v>
      </c>
      <c r="D194" s="18">
        <v>1</v>
      </c>
      <c r="E194" s="18">
        <v>0.9</v>
      </c>
      <c r="F194" s="18">
        <v>1</v>
      </c>
      <c r="G194" s="18">
        <v>1</v>
      </c>
      <c r="H194" s="18">
        <v>1</v>
      </c>
      <c r="I194" s="137">
        <v>1</v>
      </c>
      <c r="J194" s="18">
        <v>1</v>
      </c>
      <c r="L194" s="220" t="s">
        <v>8553</v>
      </c>
      <c r="M194" s="210">
        <v>1</v>
      </c>
      <c r="N194" s="210">
        <v>2</v>
      </c>
      <c r="O194" s="210">
        <v>3</v>
      </c>
      <c r="P194" s="210">
        <v>4</v>
      </c>
      <c r="Q194" s="210">
        <v>5</v>
      </c>
      <c r="R194" s="210">
        <v>6</v>
      </c>
      <c r="S194" s="210">
        <v>7</v>
      </c>
      <c r="T194" s="210">
        <v>8</v>
      </c>
      <c r="U194" s="210">
        <v>9</v>
      </c>
      <c r="V194" s="210">
        <v>10</v>
      </c>
      <c r="W194" s="210">
        <v>11</v>
      </c>
      <c r="X194" s="210">
        <v>12</v>
      </c>
      <c r="Y194" s="210">
        <v>13</v>
      </c>
      <c r="Z194" s="210">
        <v>14</v>
      </c>
      <c r="AA194" s="210">
        <v>15</v>
      </c>
      <c r="AB194" s="210">
        <v>16</v>
      </c>
      <c r="AC194" s="210">
        <v>17</v>
      </c>
      <c r="AD194" s="210">
        <v>18</v>
      </c>
      <c r="AE194" s="210">
        <v>19</v>
      </c>
      <c r="AF194" s="210">
        <v>20</v>
      </c>
      <c r="AG194" s="210">
        <v>21</v>
      </c>
      <c r="AH194" s="210">
        <v>22</v>
      </c>
      <c r="AI194" s="210">
        <v>23</v>
      </c>
      <c r="AJ194" s="210">
        <v>24</v>
      </c>
      <c r="AK194" s="210">
        <v>25</v>
      </c>
      <c r="AL194" s="210">
        <v>26</v>
      </c>
      <c r="AM194" s="210">
        <v>27</v>
      </c>
      <c r="AN194" s="210">
        <v>28</v>
      </c>
    </row>
    <row r="195" spans="1:40" ht="16.5">
      <c r="A195" s="151">
        <v>313310</v>
      </c>
      <c r="B195" s="18">
        <v>0.95</v>
      </c>
      <c r="C195" s="137">
        <v>0.95</v>
      </c>
      <c r="D195" s="18">
        <v>1</v>
      </c>
      <c r="E195" s="18">
        <v>0.9</v>
      </c>
      <c r="F195" s="18">
        <v>1</v>
      </c>
      <c r="G195" s="18">
        <v>1</v>
      </c>
      <c r="H195" s="18">
        <v>1</v>
      </c>
      <c r="I195" s="137">
        <v>1</v>
      </c>
      <c r="J195" s="18">
        <v>1</v>
      </c>
      <c r="L195" s="210">
        <v>0</v>
      </c>
      <c r="M195" s="107">
        <v>0.06</v>
      </c>
      <c r="N195" s="107">
        <v>0.05</v>
      </c>
      <c r="O195" s="107">
        <v>0.05</v>
      </c>
      <c r="P195" s="107">
        <v>0.05</v>
      </c>
      <c r="Q195" s="107">
        <v>0.04</v>
      </c>
      <c r="R195" s="107">
        <v>0.04</v>
      </c>
      <c r="S195" s="107">
        <v>0.04</v>
      </c>
      <c r="T195" s="107">
        <v>0.04</v>
      </c>
      <c r="U195" s="107">
        <v>0.04</v>
      </c>
      <c r="V195" s="107">
        <v>0.04</v>
      </c>
      <c r="W195" s="107">
        <v>0.04</v>
      </c>
      <c r="X195" s="107">
        <v>0.04</v>
      </c>
      <c r="Y195" s="107">
        <v>0.04</v>
      </c>
      <c r="Z195" s="107">
        <v>0.04</v>
      </c>
      <c r="AA195" s="107">
        <v>0.04</v>
      </c>
      <c r="AB195" s="107">
        <v>0.04</v>
      </c>
      <c r="AC195" s="107">
        <v>0.04</v>
      </c>
      <c r="AD195" s="107">
        <v>0.04</v>
      </c>
      <c r="AE195" s="107">
        <v>0.04</v>
      </c>
      <c r="AF195" s="107">
        <v>0.04</v>
      </c>
      <c r="AG195" s="107">
        <v>0.04</v>
      </c>
      <c r="AH195" s="107">
        <v>0.04</v>
      </c>
      <c r="AI195" s="107">
        <v>0.04</v>
      </c>
      <c r="AJ195" s="107">
        <v>0.04</v>
      </c>
      <c r="AK195" s="107">
        <v>0.04</v>
      </c>
      <c r="AL195" s="107">
        <v>0.04</v>
      </c>
      <c r="AM195" s="107">
        <v>0.04</v>
      </c>
      <c r="AN195" s="107">
        <v>0.04</v>
      </c>
    </row>
    <row r="196" spans="1:40" ht="16.5">
      <c r="A196" s="151">
        <v>313320</v>
      </c>
      <c r="B196" s="18">
        <v>0.95</v>
      </c>
      <c r="C196" s="137">
        <v>0.95</v>
      </c>
      <c r="D196" s="18">
        <v>1</v>
      </c>
      <c r="E196" s="18">
        <v>0.9</v>
      </c>
      <c r="F196" s="18">
        <v>1</v>
      </c>
      <c r="G196" s="18">
        <v>1</v>
      </c>
      <c r="H196" s="18">
        <v>1</v>
      </c>
      <c r="I196" s="137">
        <v>1</v>
      </c>
      <c r="J196" s="18">
        <v>1</v>
      </c>
      <c r="L196" s="210">
        <v>1000</v>
      </c>
      <c r="M196" s="107">
        <v>0.09</v>
      </c>
      <c r="N196" s="107">
        <v>7.0000000000000007E-2</v>
      </c>
      <c r="O196" s="107">
        <v>7.0000000000000007E-2</v>
      </c>
      <c r="P196" s="107">
        <v>7.0000000000000007E-2</v>
      </c>
      <c r="Q196" s="107">
        <v>7.0000000000000007E-2</v>
      </c>
      <c r="R196" s="107">
        <v>0.06</v>
      </c>
      <c r="S196" s="107">
        <v>0.06</v>
      </c>
      <c r="T196" s="107">
        <v>0.06</v>
      </c>
      <c r="U196" s="107">
        <v>0.05</v>
      </c>
      <c r="V196" s="107">
        <v>0.05</v>
      </c>
      <c r="W196" s="107">
        <v>0.05</v>
      </c>
      <c r="X196" s="107">
        <v>0.05</v>
      </c>
      <c r="Y196" s="107">
        <v>0.05</v>
      </c>
      <c r="Z196" s="107">
        <v>0.05</v>
      </c>
      <c r="AA196" s="107">
        <v>0.05</v>
      </c>
      <c r="AB196" s="107">
        <v>0.05</v>
      </c>
      <c r="AC196" s="107">
        <v>0.05</v>
      </c>
      <c r="AD196" s="107">
        <v>0.05</v>
      </c>
      <c r="AE196" s="107">
        <v>0.05</v>
      </c>
      <c r="AF196" s="107">
        <v>0.05</v>
      </c>
      <c r="AG196" s="107">
        <v>0.05</v>
      </c>
      <c r="AH196" s="107">
        <v>0.05</v>
      </c>
      <c r="AI196" s="107">
        <v>0.05</v>
      </c>
      <c r="AJ196" s="107">
        <v>0.05</v>
      </c>
      <c r="AK196" s="107">
        <v>0.05</v>
      </c>
      <c r="AL196" s="107">
        <v>0.05</v>
      </c>
      <c r="AM196" s="107">
        <v>0.05</v>
      </c>
      <c r="AN196" s="107">
        <v>0.05</v>
      </c>
    </row>
    <row r="197" spans="1:40" ht="16.5">
      <c r="A197" s="151">
        <v>314110</v>
      </c>
      <c r="B197" s="18">
        <v>0.95</v>
      </c>
      <c r="C197" s="137">
        <v>0.95</v>
      </c>
      <c r="D197" s="18">
        <v>1</v>
      </c>
      <c r="E197" s="18">
        <v>0.9</v>
      </c>
      <c r="F197" s="18">
        <v>1</v>
      </c>
      <c r="G197" s="18">
        <v>1</v>
      </c>
      <c r="H197" s="18">
        <v>1</v>
      </c>
      <c r="I197" s="137">
        <v>1</v>
      </c>
      <c r="J197" s="18">
        <v>1</v>
      </c>
      <c r="L197" s="210">
        <v>2000</v>
      </c>
      <c r="M197" s="107">
        <v>0.13</v>
      </c>
      <c r="N197" s="107">
        <v>0.1</v>
      </c>
      <c r="O197" s="107">
        <v>0.1</v>
      </c>
      <c r="P197" s="107">
        <v>0.1</v>
      </c>
      <c r="Q197" s="107">
        <v>0.1</v>
      </c>
      <c r="R197" s="107">
        <v>0.09</v>
      </c>
      <c r="S197" s="107">
        <v>0.09</v>
      </c>
      <c r="T197" s="107">
        <v>0.08</v>
      </c>
      <c r="U197" s="107">
        <v>0.08</v>
      </c>
      <c r="V197" s="107">
        <v>0.08</v>
      </c>
      <c r="W197" s="107">
        <v>0.08</v>
      </c>
      <c r="X197" s="107">
        <v>0.08</v>
      </c>
      <c r="Y197" s="107">
        <v>0.08</v>
      </c>
      <c r="Z197" s="107">
        <v>0.08</v>
      </c>
      <c r="AA197" s="107">
        <v>0.08</v>
      </c>
      <c r="AB197" s="107">
        <v>0.08</v>
      </c>
      <c r="AC197" s="107">
        <v>0.08</v>
      </c>
      <c r="AD197" s="107">
        <v>0.08</v>
      </c>
      <c r="AE197" s="107">
        <v>0.08</v>
      </c>
      <c r="AF197" s="107">
        <v>0.08</v>
      </c>
      <c r="AG197" s="107">
        <v>0.08</v>
      </c>
      <c r="AH197" s="107">
        <v>0.08</v>
      </c>
      <c r="AI197" s="107">
        <v>0.08</v>
      </c>
      <c r="AJ197" s="107">
        <v>0.08</v>
      </c>
      <c r="AK197" s="107">
        <v>0.08</v>
      </c>
      <c r="AL197" s="107">
        <v>0.08</v>
      </c>
      <c r="AM197" s="107">
        <v>0.08</v>
      </c>
      <c r="AN197" s="107">
        <v>0.08</v>
      </c>
    </row>
    <row r="198" spans="1:40" ht="16.5">
      <c r="A198" s="151">
        <v>314120</v>
      </c>
      <c r="B198" s="18">
        <v>0.95</v>
      </c>
      <c r="C198" s="137">
        <v>0.95</v>
      </c>
      <c r="D198" s="18">
        <v>1</v>
      </c>
      <c r="E198" s="18">
        <v>0.9</v>
      </c>
      <c r="F198" s="18">
        <v>1</v>
      </c>
      <c r="G198" s="18">
        <v>1</v>
      </c>
      <c r="H198" s="18">
        <v>1</v>
      </c>
      <c r="I198" s="137">
        <v>1</v>
      </c>
      <c r="J198" s="18">
        <v>1</v>
      </c>
      <c r="L198" s="210">
        <v>3000</v>
      </c>
      <c r="M198" s="107">
        <v>0.17</v>
      </c>
      <c r="N198" s="107">
        <v>0.13</v>
      </c>
      <c r="O198" s="107">
        <v>0.13</v>
      </c>
      <c r="P198" s="107">
        <v>0.13</v>
      </c>
      <c r="Q198" s="107">
        <v>0.12</v>
      </c>
      <c r="R198" s="107">
        <v>0.12</v>
      </c>
      <c r="S198" s="107">
        <v>0.11</v>
      </c>
      <c r="T198" s="107">
        <v>0.11</v>
      </c>
      <c r="U198" s="107">
        <v>0.1</v>
      </c>
      <c r="V198" s="107">
        <v>0.1</v>
      </c>
      <c r="W198" s="107">
        <v>0.1</v>
      </c>
      <c r="X198" s="107">
        <v>0.1</v>
      </c>
      <c r="Y198" s="107">
        <v>0.1</v>
      </c>
      <c r="Z198" s="107">
        <v>0.1</v>
      </c>
      <c r="AA198" s="107">
        <v>0.1</v>
      </c>
      <c r="AB198" s="107">
        <v>0.1</v>
      </c>
      <c r="AC198" s="107">
        <v>0.1</v>
      </c>
      <c r="AD198" s="107">
        <v>0.1</v>
      </c>
      <c r="AE198" s="107">
        <v>0.1</v>
      </c>
      <c r="AF198" s="107">
        <v>0.1</v>
      </c>
      <c r="AG198" s="107">
        <v>0.1</v>
      </c>
      <c r="AH198" s="107">
        <v>0.1</v>
      </c>
      <c r="AI198" s="107">
        <v>0.1</v>
      </c>
      <c r="AJ198" s="107">
        <v>0.1</v>
      </c>
      <c r="AK198" s="107">
        <v>0.1</v>
      </c>
      <c r="AL198" s="107">
        <v>0.1</v>
      </c>
      <c r="AM198" s="107">
        <v>0.1</v>
      </c>
      <c r="AN198" s="107">
        <v>0.1</v>
      </c>
    </row>
    <row r="199" spans="1:40" ht="16.5">
      <c r="A199" s="151">
        <v>314910</v>
      </c>
      <c r="B199" s="18">
        <v>0.95</v>
      </c>
      <c r="C199" s="137">
        <v>0.95</v>
      </c>
      <c r="D199" s="18">
        <v>1</v>
      </c>
      <c r="E199" s="18">
        <v>0.9</v>
      </c>
      <c r="F199" s="18">
        <v>1</v>
      </c>
      <c r="G199" s="18">
        <v>1</v>
      </c>
      <c r="H199" s="18">
        <v>1</v>
      </c>
      <c r="I199" s="137">
        <v>1</v>
      </c>
      <c r="J199" s="18">
        <v>1</v>
      </c>
      <c r="L199" s="210">
        <v>4000</v>
      </c>
      <c r="M199" s="107">
        <v>0.2</v>
      </c>
      <c r="N199" s="107">
        <v>0.15</v>
      </c>
      <c r="O199" s="107">
        <v>0.15</v>
      </c>
      <c r="P199" s="107">
        <v>0.15</v>
      </c>
      <c r="Q199" s="107">
        <v>0.14000000000000001</v>
      </c>
      <c r="R199" s="107">
        <v>0.14000000000000001</v>
      </c>
      <c r="S199" s="107">
        <v>0.13</v>
      </c>
      <c r="T199" s="107">
        <v>0.13</v>
      </c>
      <c r="U199" s="107">
        <v>0.12</v>
      </c>
      <c r="V199" s="107">
        <v>0.12</v>
      </c>
      <c r="W199" s="107">
        <v>0.12</v>
      </c>
      <c r="X199" s="107">
        <v>0.12</v>
      </c>
      <c r="Y199" s="107">
        <v>0.12</v>
      </c>
      <c r="Z199" s="107">
        <v>0.12</v>
      </c>
      <c r="AA199" s="107">
        <v>0.12</v>
      </c>
      <c r="AB199" s="107">
        <v>0.12</v>
      </c>
      <c r="AC199" s="107">
        <v>0.12</v>
      </c>
      <c r="AD199" s="107">
        <v>0.12</v>
      </c>
      <c r="AE199" s="107">
        <v>0.12</v>
      </c>
      <c r="AF199" s="107">
        <v>0.12</v>
      </c>
      <c r="AG199" s="107">
        <v>0.12</v>
      </c>
      <c r="AH199" s="107">
        <v>0.12</v>
      </c>
      <c r="AI199" s="107">
        <v>0.12</v>
      </c>
      <c r="AJ199" s="107">
        <v>0.12</v>
      </c>
      <c r="AK199" s="107">
        <v>0.12</v>
      </c>
      <c r="AL199" s="107">
        <v>0.12</v>
      </c>
      <c r="AM199" s="107">
        <v>0.12</v>
      </c>
      <c r="AN199" s="107">
        <v>0.12</v>
      </c>
    </row>
    <row r="200" spans="1:40" ht="16.5">
      <c r="A200" s="151">
        <v>314994</v>
      </c>
      <c r="B200" s="18">
        <v>0.95</v>
      </c>
      <c r="C200" s="137">
        <v>0.95</v>
      </c>
      <c r="D200" s="18">
        <v>1</v>
      </c>
      <c r="E200" s="18">
        <v>0.9</v>
      </c>
      <c r="F200" s="18">
        <v>1</v>
      </c>
      <c r="G200" s="18">
        <v>1</v>
      </c>
      <c r="H200" s="18">
        <v>1</v>
      </c>
      <c r="I200" s="137">
        <v>1</v>
      </c>
      <c r="J200" s="18">
        <v>1</v>
      </c>
      <c r="L200" s="210">
        <v>5000</v>
      </c>
      <c r="M200" s="107">
        <v>0.23</v>
      </c>
      <c r="N200" s="107">
        <v>0.17</v>
      </c>
      <c r="O200" s="107">
        <v>0.17</v>
      </c>
      <c r="P200" s="107">
        <v>0.17</v>
      </c>
      <c r="Q200" s="107">
        <v>0.16</v>
      </c>
      <c r="R200" s="107">
        <v>0.16</v>
      </c>
      <c r="S200" s="107">
        <v>0.15</v>
      </c>
      <c r="T200" s="107">
        <v>0.14000000000000001</v>
      </c>
      <c r="U200" s="107">
        <v>0.14000000000000001</v>
      </c>
      <c r="V200" s="107">
        <v>0.14000000000000001</v>
      </c>
      <c r="W200" s="107">
        <v>0.14000000000000001</v>
      </c>
      <c r="X200" s="107">
        <v>0.14000000000000001</v>
      </c>
      <c r="Y200" s="107">
        <v>0.14000000000000001</v>
      </c>
      <c r="Z200" s="107">
        <v>0.14000000000000001</v>
      </c>
      <c r="AA200" s="107">
        <v>0.14000000000000001</v>
      </c>
      <c r="AB200" s="107">
        <v>0.14000000000000001</v>
      </c>
      <c r="AC200" s="107">
        <v>0.14000000000000001</v>
      </c>
      <c r="AD200" s="107">
        <v>0.14000000000000001</v>
      </c>
      <c r="AE200" s="107">
        <v>0.14000000000000001</v>
      </c>
      <c r="AF200" s="107">
        <v>0.14000000000000001</v>
      </c>
      <c r="AG200" s="107">
        <v>0.14000000000000001</v>
      </c>
      <c r="AH200" s="107">
        <v>0.14000000000000001</v>
      </c>
      <c r="AI200" s="107">
        <v>0.14000000000000001</v>
      </c>
      <c r="AJ200" s="107">
        <v>0.14000000000000001</v>
      </c>
      <c r="AK200" s="107">
        <v>0.14000000000000001</v>
      </c>
      <c r="AL200" s="107">
        <v>0.14000000000000001</v>
      </c>
      <c r="AM200" s="107">
        <v>0.14000000000000001</v>
      </c>
      <c r="AN200" s="107">
        <v>0.14000000000000001</v>
      </c>
    </row>
    <row r="201" spans="1:40" ht="16.5">
      <c r="A201" s="151">
        <v>314999</v>
      </c>
      <c r="B201" s="18">
        <v>0.95</v>
      </c>
      <c r="C201" s="137">
        <v>0.95</v>
      </c>
      <c r="D201" s="18">
        <v>1</v>
      </c>
      <c r="E201" s="18">
        <v>0.9</v>
      </c>
      <c r="F201" s="18">
        <v>1</v>
      </c>
      <c r="G201" s="18">
        <v>1</v>
      </c>
      <c r="H201" s="18">
        <v>1</v>
      </c>
      <c r="I201" s="137">
        <v>1</v>
      </c>
      <c r="J201" s="18">
        <v>1</v>
      </c>
      <c r="L201" s="210">
        <v>6000</v>
      </c>
      <c r="M201" s="107">
        <v>0.26</v>
      </c>
      <c r="N201" s="107">
        <v>0.2</v>
      </c>
      <c r="O201" s="107">
        <v>0.2</v>
      </c>
      <c r="P201" s="107">
        <v>0.2</v>
      </c>
      <c r="Q201" s="107">
        <v>0.19</v>
      </c>
      <c r="R201" s="107">
        <v>0.18</v>
      </c>
      <c r="S201" s="107">
        <v>0.17</v>
      </c>
      <c r="T201" s="107">
        <v>0.17</v>
      </c>
      <c r="U201" s="107">
        <v>0.16</v>
      </c>
      <c r="V201" s="107">
        <v>0.16</v>
      </c>
      <c r="W201" s="107">
        <v>0.16</v>
      </c>
      <c r="X201" s="107">
        <v>0.16</v>
      </c>
      <c r="Y201" s="107">
        <v>0.16</v>
      </c>
      <c r="Z201" s="107">
        <v>0.16</v>
      </c>
      <c r="AA201" s="107">
        <v>0.16</v>
      </c>
      <c r="AB201" s="107">
        <v>0.16</v>
      </c>
      <c r="AC201" s="107">
        <v>0.16</v>
      </c>
      <c r="AD201" s="107">
        <v>0.16</v>
      </c>
      <c r="AE201" s="107">
        <v>0.16</v>
      </c>
      <c r="AF201" s="107">
        <v>0.16</v>
      </c>
      <c r="AG201" s="107">
        <v>0.16</v>
      </c>
      <c r="AH201" s="107">
        <v>0.16</v>
      </c>
      <c r="AI201" s="107">
        <v>0.16</v>
      </c>
      <c r="AJ201" s="107">
        <v>0.16</v>
      </c>
      <c r="AK201" s="107">
        <v>0.16</v>
      </c>
      <c r="AL201" s="107">
        <v>0.16</v>
      </c>
      <c r="AM201" s="107">
        <v>0.16</v>
      </c>
      <c r="AN201" s="107">
        <v>0.16</v>
      </c>
    </row>
    <row r="202" spans="1:40" ht="16.5">
      <c r="A202" s="151">
        <v>315110</v>
      </c>
      <c r="B202" s="18">
        <v>0.95</v>
      </c>
      <c r="C202" s="137">
        <v>0.95</v>
      </c>
      <c r="D202" s="18">
        <v>1</v>
      </c>
      <c r="E202" s="18">
        <v>0.9</v>
      </c>
      <c r="F202" s="18">
        <v>1</v>
      </c>
      <c r="G202" s="18">
        <v>1</v>
      </c>
      <c r="H202" s="18">
        <v>1</v>
      </c>
      <c r="I202" s="137">
        <v>1</v>
      </c>
      <c r="J202" s="18">
        <v>1</v>
      </c>
      <c r="L202" s="210">
        <v>8000</v>
      </c>
      <c r="M202" s="107">
        <v>0.31</v>
      </c>
      <c r="N202" s="107">
        <v>0.23</v>
      </c>
      <c r="O202" s="107">
        <v>0.23</v>
      </c>
      <c r="P202" s="107">
        <v>0.23</v>
      </c>
      <c r="Q202" s="107">
        <v>0.22</v>
      </c>
      <c r="R202" s="107">
        <v>0.21</v>
      </c>
      <c r="S202" s="107">
        <v>0.2</v>
      </c>
      <c r="T202" s="107">
        <v>0.19</v>
      </c>
      <c r="U202" s="107">
        <v>0.18</v>
      </c>
      <c r="V202" s="107">
        <v>0.18</v>
      </c>
      <c r="W202" s="107">
        <v>0.18</v>
      </c>
      <c r="X202" s="107">
        <v>0.18</v>
      </c>
      <c r="Y202" s="107">
        <v>0.18</v>
      </c>
      <c r="Z202" s="107">
        <v>0.18</v>
      </c>
      <c r="AA202" s="107">
        <v>0.18</v>
      </c>
      <c r="AB202" s="107">
        <v>0.18</v>
      </c>
      <c r="AC202" s="107">
        <v>0.18</v>
      </c>
      <c r="AD202" s="107">
        <v>0.18</v>
      </c>
      <c r="AE202" s="107">
        <v>0.18</v>
      </c>
      <c r="AF202" s="107">
        <v>0.18</v>
      </c>
      <c r="AG202" s="107">
        <v>0.18</v>
      </c>
      <c r="AH202" s="107">
        <v>0.18</v>
      </c>
      <c r="AI202" s="107">
        <v>0.18</v>
      </c>
      <c r="AJ202" s="107">
        <v>0.18</v>
      </c>
      <c r="AK202" s="107">
        <v>0.18</v>
      </c>
      <c r="AL202" s="107">
        <v>0.18</v>
      </c>
      <c r="AM202" s="107">
        <v>0.18</v>
      </c>
      <c r="AN202" s="107">
        <v>0.18</v>
      </c>
    </row>
    <row r="203" spans="1:40" ht="16.5">
      <c r="A203" s="151">
        <v>315190</v>
      </c>
      <c r="B203" s="18">
        <v>0.95</v>
      </c>
      <c r="C203" s="137">
        <v>0.95</v>
      </c>
      <c r="D203" s="18">
        <v>1</v>
      </c>
      <c r="E203" s="18">
        <v>0.9</v>
      </c>
      <c r="F203" s="18">
        <v>1</v>
      </c>
      <c r="G203" s="18">
        <v>1</v>
      </c>
      <c r="H203" s="18">
        <v>1</v>
      </c>
      <c r="I203" s="137">
        <v>1</v>
      </c>
      <c r="J203" s="18">
        <v>1</v>
      </c>
      <c r="L203" s="210">
        <v>10000</v>
      </c>
      <c r="M203" s="107">
        <v>0.37</v>
      </c>
      <c r="N203" s="107">
        <v>0.28000000000000003</v>
      </c>
      <c r="O203" s="107">
        <v>0.28000000000000003</v>
      </c>
      <c r="P203" s="107">
        <v>0.28000000000000003</v>
      </c>
      <c r="Q203" s="107">
        <v>0.27</v>
      </c>
      <c r="R203" s="107">
        <v>0.26</v>
      </c>
      <c r="S203" s="107">
        <v>0.25</v>
      </c>
      <c r="T203" s="107">
        <v>0.23</v>
      </c>
      <c r="U203" s="107">
        <v>0.22</v>
      </c>
      <c r="V203" s="107">
        <v>0.22</v>
      </c>
      <c r="W203" s="107">
        <v>0.22</v>
      </c>
      <c r="X203" s="107">
        <v>0.22</v>
      </c>
      <c r="Y203" s="107">
        <v>0.22</v>
      </c>
      <c r="Z203" s="107">
        <v>0.22</v>
      </c>
      <c r="AA203" s="107">
        <v>0.22</v>
      </c>
      <c r="AB203" s="107">
        <v>0.22</v>
      </c>
      <c r="AC203" s="107">
        <v>0.22</v>
      </c>
      <c r="AD203" s="107">
        <v>0.22</v>
      </c>
      <c r="AE203" s="107">
        <v>0.22</v>
      </c>
      <c r="AF203" s="107">
        <v>0.22</v>
      </c>
      <c r="AG203" s="107">
        <v>0.22</v>
      </c>
      <c r="AH203" s="107">
        <v>0.22</v>
      </c>
      <c r="AI203" s="107">
        <v>0.22</v>
      </c>
      <c r="AJ203" s="107">
        <v>0.22</v>
      </c>
      <c r="AK203" s="107">
        <v>0.22</v>
      </c>
      <c r="AL203" s="107">
        <v>0.22</v>
      </c>
      <c r="AM203" s="107">
        <v>0.22</v>
      </c>
      <c r="AN203" s="107">
        <v>0.22</v>
      </c>
    </row>
    <row r="204" spans="1:40" ht="16.5">
      <c r="A204" s="151">
        <v>315210</v>
      </c>
      <c r="B204" s="18">
        <v>0.95</v>
      </c>
      <c r="C204" s="137">
        <v>0.95</v>
      </c>
      <c r="D204" s="18">
        <v>1</v>
      </c>
      <c r="E204" s="18">
        <v>0.9</v>
      </c>
      <c r="F204" s="18">
        <v>1</v>
      </c>
      <c r="G204" s="18">
        <v>1</v>
      </c>
      <c r="H204" s="18">
        <v>1</v>
      </c>
      <c r="I204" s="137">
        <v>1</v>
      </c>
      <c r="J204" s="18">
        <v>1</v>
      </c>
      <c r="L204" s="210">
        <v>12000</v>
      </c>
      <c r="M204" s="107">
        <v>0.45</v>
      </c>
      <c r="N204" s="107">
        <v>0.34</v>
      </c>
      <c r="O204" s="107">
        <v>0.34</v>
      </c>
      <c r="P204" s="107">
        <v>0.34</v>
      </c>
      <c r="Q204" s="107">
        <v>0.32</v>
      </c>
      <c r="R204" s="107">
        <v>0.31</v>
      </c>
      <c r="S204" s="107">
        <v>0.3</v>
      </c>
      <c r="T204" s="107">
        <v>0.28000000000000003</v>
      </c>
      <c r="U204" s="107">
        <v>0.27</v>
      </c>
      <c r="V204" s="107">
        <v>0.27</v>
      </c>
      <c r="W204" s="107">
        <v>0.27</v>
      </c>
      <c r="X204" s="107">
        <v>0.27</v>
      </c>
      <c r="Y204" s="107">
        <v>0.27</v>
      </c>
      <c r="Z204" s="107">
        <v>0.27</v>
      </c>
      <c r="AA204" s="107">
        <v>0.27</v>
      </c>
      <c r="AB204" s="107">
        <v>0.27</v>
      </c>
      <c r="AC204" s="107">
        <v>0.27</v>
      </c>
      <c r="AD204" s="107">
        <v>0.27</v>
      </c>
      <c r="AE204" s="107">
        <v>0.27</v>
      </c>
      <c r="AF204" s="107">
        <v>0.27</v>
      </c>
      <c r="AG204" s="107">
        <v>0.27</v>
      </c>
      <c r="AH204" s="107">
        <v>0.27</v>
      </c>
      <c r="AI204" s="107">
        <v>0.27</v>
      </c>
      <c r="AJ204" s="107">
        <v>0.27</v>
      </c>
      <c r="AK204" s="107">
        <v>0.27</v>
      </c>
      <c r="AL204" s="107">
        <v>0.27</v>
      </c>
      <c r="AM204" s="107">
        <v>0.27</v>
      </c>
      <c r="AN204" s="107">
        <v>0.27</v>
      </c>
    </row>
    <row r="205" spans="1:40" ht="16.5">
      <c r="A205" s="151">
        <v>315220</v>
      </c>
      <c r="B205" s="18">
        <v>0.95</v>
      </c>
      <c r="C205" s="137">
        <v>0.95</v>
      </c>
      <c r="D205" s="18">
        <v>1</v>
      </c>
      <c r="E205" s="18">
        <v>0.9</v>
      </c>
      <c r="F205" s="18">
        <v>1</v>
      </c>
      <c r="G205" s="18">
        <v>1</v>
      </c>
      <c r="H205" s="18">
        <v>1</v>
      </c>
      <c r="I205" s="137">
        <v>1</v>
      </c>
      <c r="J205" s="18">
        <v>1</v>
      </c>
      <c r="L205" s="210">
        <v>14000</v>
      </c>
      <c r="M205" s="107">
        <v>0.53</v>
      </c>
      <c r="N205" s="107">
        <v>0.39</v>
      </c>
      <c r="O205" s="107">
        <v>0.39</v>
      </c>
      <c r="P205" s="107">
        <v>0.39</v>
      </c>
      <c r="Q205" s="107">
        <v>0.38</v>
      </c>
      <c r="R205" s="107">
        <v>0.36</v>
      </c>
      <c r="S205" s="107">
        <v>0.35</v>
      </c>
      <c r="T205" s="107">
        <v>0.33</v>
      </c>
      <c r="U205" s="107">
        <v>0.32</v>
      </c>
      <c r="V205" s="107">
        <v>0.32</v>
      </c>
      <c r="W205" s="107">
        <v>0.32</v>
      </c>
      <c r="X205" s="107">
        <v>0.32</v>
      </c>
      <c r="Y205" s="107">
        <v>0.32</v>
      </c>
      <c r="Z205" s="107">
        <v>0.32</v>
      </c>
      <c r="AA205" s="107">
        <v>0.32</v>
      </c>
      <c r="AB205" s="107">
        <v>0.32</v>
      </c>
      <c r="AC205" s="107">
        <v>0.32</v>
      </c>
      <c r="AD205" s="107">
        <v>0.32</v>
      </c>
      <c r="AE205" s="107">
        <v>0.32</v>
      </c>
      <c r="AF205" s="107">
        <v>0.32</v>
      </c>
      <c r="AG205" s="107">
        <v>0.32</v>
      </c>
      <c r="AH205" s="107">
        <v>0.32</v>
      </c>
      <c r="AI205" s="107">
        <v>0.32</v>
      </c>
      <c r="AJ205" s="107">
        <v>0.32</v>
      </c>
      <c r="AK205" s="107">
        <v>0.32</v>
      </c>
      <c r="AL205" s="107">
        <v>0.32</v>
      </c>
      <c r="AM205" s="107">
        <v>0.32</v>
      </c>
      <c r="AN205" s="107">
        <v>0.32</v>
      </c>
    </row>
    <row r="206" spans="1:40" ht="16.5">
      <c r="A206" s="151">
        <v>315240</v>
      </c>
      <c r="B206" s="18">
        <v>0.95</v>
      </c>
      <c r="C206" s="137">
        <v>0.95</v>
      </c>
      <c r="D206" s="18">
        <v>1</v>
      </c>
      <c r="E206" s="18">
        <v>0.9</v>
      </c>
      <c r="F206" s="18">
        <v>1</v>
      </c>
      <c r="G206" s="18">
        <v>1</v>
      </c>
      <c r="H206" s="18">
        <v>1</v>
      </c>
      <c r="I206" s="137">
        <v>1</v>
      </c>
      <c r="J206" s="18">
        <v>1</v>
      </c>
      <c r="L206" s="210">
        <v>16000</v>
      </c>
      <c r="M206" s="107">
        <v>0.6</v>
      </c>
      <c r="N206" s="107">
        <v>0.45</v>
      </c>
      <c r="O206" s="107">
        <v>0.45</v>
      </c>
      <c r="P206" s="107">
        <v>0.45</v>
      </c>
      <c r="Q206" s="107">
        <v>0.43</v>
      </c>
      <c r="R206" s="107">
        <v>0.42</v>
      </c>
      <c r="S206" s="107">
        <v>0.4</v>
      </c>
      <c r="T206" s="107">
        <v>0.38</v>
      </c>
      <c r="U206" s="107">
        <v>0.36</v>
      </c>
      <c r="V206" s="107">
        <v>0.36</v>
      </c>
      <c r="W206" s="107">
        <v>0.36</v>
      </c>
      <c r="X206" s="107">
        <v>0.36</v>
      </c>
      <c r="Y206" s="107">
        <v>0.36</v>
      </c>
      <c r="Z206" s="107">
        <v>0.36</v>
      </c>
      <c r="AA206" s="107">
        <v>0.36</v>
      </c>
      <c r="AB206" s="107">
        <v>0.36</v>
      </c>
      <c r="AC206" s="107">
        <v>0.36</v>
      </c>
      <c r="AD206" s="107">
        <v>0.36</v>
      </c>
      <c r="AE206" s="107">
        <v>0.36</v>
      </c>
      <c r="AF206" s="107">
        <v>0.36</v>
      </c>
      <c r="AG206" s="107">
        <v>0.36</v>
      </c>
      <c r="AH206" s="107">
        <v>0.36</v>
      </c>
      <c r="AI206" s="107">
        <v>0.36</v>
      </c>
      <c r="AJ206" s="107">
        <v>0.36</v>
      </c>
      <c r="AK206" s="107">
        <v>0.36</v>
      </c>
      <c r="AL206" s="107">
        <v>0.36</v>
      </c>
      <c r="AM206" s="107">
        <v>0.36</v>
      </c>
      <c r="AN206" s="107">
        <v>0.36</v>
      </c>
    </row>
    <row r="207" spans="1:40" ht="16.5">
      <c r="A207" s="151">
        <v>315280</v>
      </c>
      <c r="B207" s="18">
        <v>0.95</v>
      </c>
      <c r="C207" s="137">
        <v>0.95</v>
      </c>
      <c r="D207" s="18">
        <v>1</v>
      </c>
      <c r="E207" s="18">
        <v>0.9</v>
      </c>
      <c r="F207" s="18">
        <v>1</v>
      </c>
      <c r="G207" s="18">
        <v>1</v>
      </c>
      <c r="H207" s="18">
        <v>1</v>
      </c>
      <c r="I207" s="137">
        <v>1</v>
      </c>
      <c r="J207" s="18">
        <v>1</v>
      </c>
      <c r="L207" s="210">
        <v>18000</v>
      </c>
      <c r="M207" s="107">
        <v>0.68</v>
      </c>
      <c r="N207" s="107">
        <v>0.51</v>
      </c>
      <c r="O207" s="107">
        <v>0.51</v>
      </c>
      <c r="P207" s="107">
        <v>0.51</v>
      </c>
      <c r="Q207" s="107">
        <v>0.49</v>
      </c>
      <c r="R207" s="107">
        <v>0.47</v>
      </c>
      <c r="S207" s="107">
        <v>0.45</v>
      </c>
      <c r="T207" s="107">
        <v>0.43</v>
      </c>
      <c r="U207" s="107">
        <v>0.41</v>
      </c>
      <c r="V207" s="107">
        <v>0.41</v>
      </c>
      <c r="W207" s="107">
        <v>0.41</v>
      </c>
      <c r="X207" s="107">
        <v>0.41</v>
      </c>
      <c r="Y207" s="107">
        <v>0.41</v>
      </c>
      <c r="Z207" s="107">
        <v>0.41</v>
      </c>
      <c r="AA207" s="107">
        <v>0.41</v>
      </c>
      <c r="AB207" s="107">
        <v>0.41</v>
      </c>
      <c r="AC207" s="107">
        <v>0.41</v>
      </c>
      <c r="AD207" s="107">
        <v>0.41</v>
      </c>
      <c r="AE207" s="107">
        <v>0.41</v>
      </c>
      <c r="AF207" s="107">
        <v>0.41</v>
      </c>
      <c r="AG207" s="107">
        <v>0.41</v>
      </c>
      <c r="AH207" s="107">
        <v>0.41</v>
      </c>
      <c r="AI207" s="107">
        <v>0.41</v>
      </c>
      <c r="AJ207" s="107">
        <v>0.41</v>
      </c>
      <c r="AK207" s="107">
        <v>0.41</v>
      </c>
      <c r="AL207" s="107">
        <v>0.41</v>
      </c>
      <c r="AM207" s="107">
        <v>0.41</v>
      </c>
      <c r="AN207" s="107">
        <v>0.41</v>
      </c>
    </row>
    <row r="208" spans="1:40" ht="16.5">
      <c r="A208" s="151">
        <v>315990</v>
      </c>
      <c r="B208" s="18">
        <v>0.95</v>
      </c>
      <c r="C208" s="137">
        <v>0.95</v>
      </c>
      <c r="D208" s="18">
        <v>1</v>
      </c>
      <c r="E208" s="18">
        <v>0.9</v>
      </c>
      <c r="F208" s="18">
        <v>1</v>
      </c>
      <c r="G208" s="18">
        <v>1</v>
      </c>
      <c r="H208" s="18">
        <v>1</v>
      </c>
      <c r="I208" s="137">
        <v>1</v>
      </c>
      <c r="J208" s="18">
        <v>1</v>
      </c>
      <c r="L208" s="210">
        <v>20000</v>
      </c>
      <c r="M208" s="107">
        <v>0.8</v>
      </c>
      <c r="N208" s="107">
        <v>0.6</v>
      </c>
      <c r="O208" s="107">
        <v>0.6</v>
      </c>
      <c r="P208" s="107">
        <v>0.6</v>
      </c>
      <c r="Q208" s="107">
        <v>0.57999999999999996</v>
      </c>
      <c r="R208" s="107">
        <v>0.55000000000000004</v>
      </c>
      <c r="S208" s="107">
        <v>0.53</v>
      </c>
      <c r="T208" s="107">
        <v>0.5</v>
      </c>
      <c r="U208" s="107">
        <v>0.48</v>
      </c>
      <c r="V208" s="107">
        <v>0.48</v>
      </c>
      <c r="W208" s="107">
        <v>0.48</v>
      </c>
      <c r="X208" s="107">
        <v>0.48</v>
      </c>
      <c r="Y208" s="107">
        <v>0.48</v>
      </c>
      <c r="Z208" s="107">
        <v>0.48</v>
      </c>
      <c r="AA208" s="107">
        <v>0.48</v>
      </c>
      <c r="AB208" s="107">
        <v>0.48</v>
      </c>
      <c r="AC208" s="107">
        <v>0.48</v>
      </c>
      <c r="AD208" s="107">
        <v>0.48</v>
      </c>
      <c r="AE208" s="107">
        <v>0.48</v>
      </c>
      <c r="AF208" s="107">
        <v>0.48</v>
      </c>
      <c r="AG208" s="107">
        <v>0.48</v>
      </c>
      <c r="AH208" s="107">
        <v>0.48</v>
      </c>
      <c r="AI208" s="107">
        <v>0.48</v>
      </c>
      <c r="AJ208" s="107">
        <v>0.48</v>
      </c>
      <c r="AK208" s="107">
        <v>0.48</v>
      </c>
      <c r="AL208" s="107">
        <v>0.48</v>
      </c>
      <c r="AM208" s="107">
        <v>0.48</v>
      </c>
      <c r="AN208" s="107">
        <v>0.48</v>
      </c>
    </row>
    <row r="209" spans="1:40" ht="16.5">
      <c r="A209" s="151">
        <v>316110</v>
      </c>
      <c r="B209" s="18">
        <v>0.95</v>
      </c>
      <c r="C209" s="137">
        <v>0.95</v>
      </c>
      <c r="D209" s="18">
        <v>1</v>
      </c>
      <c r="E209" s="18">
        <v>0.9</v>
      </c>
      <c r="F209" s="18">
        <v>1</v>
      </c>
      <c r="G209" s="18">
        <v>1</v>
      </c>
      <c r="H209" s="18">
        <v>1</v>
      </c>
      <c r="I209" s="137">
        <v>1</v>
      </c>
      <c r="J209" s="18">
        <v>1</v>
      </c>
      <c r="L209" s="210">
        <v>25000</v>
      </c>
      <c r="M209" s="107">
        <v>1</v>
      </c>
      <c r="N209" s="107">
        <v>0.75</v>
      </c>
      <c r="O209" s="107">
        <v>0.75</v>
      </c>
      <c r="P209" s="107">
        <v>0.75</v>
      </c>
      <c r="Q209" s="107">
        <v>0.72</v>
      </c>
      <c r="R209" s="107">
        <v>0.69</v>
      </c>
      <c r="S209" s="107">
        <v>0.66</v>
      </c>
      <c r="T209" s="107">
        <v>0.63</v>
      </c>
      <c r="U209" s="107">
        <v>0.6</v>
      </c>
      <c r="V209" s="107">
        <v>0.6</v>
      </c>
      <c r="W209" s="107">
        <v>0.6</v>
      </c>
      <c r="X209" s="107">
        <v>0.6</v>
      </c>
      <c r="Y209" s="107">
        <v>0.6</v>
      </c>
      <c r="Z209" s="107">
        <v>0.6</v>
      </c>
      <c r="AA209" s="107">
        <v>0.6</v>
      </c>
      <c r="AB209" s="107">
        <v>0.6</v>
      </c>
      <c r="AC209" s="107">
        <v>0.6</v>
      </c>
      <c r="AD209" s="107">
        <v>0.6</v>
      </c>
      <c r="AE209" s="107">
        <v>0.6</v>
      </c>
      <c r="AF209" s="107">
        <v>0.6</v>
      </c>
      <c r="AG209" s="107">
        <v>0.6</v>
      </c>
      <c r="AH209" s="107">
        <v>0.6</v>
      </c>
      <c r="AI209" s="107">
        <v>0.6</v>
      </c>
      <c r="AJ209" s="107">
        <v>0.6</v>
      </c>
      <c r="AK209" s="107">
        <v>0.6</v>
      </c>
      <c r="AL209" s="107">
        <v>0.6</v>
      </c>
      <c r="AM209" s="107">
        <v>0.6</v>
      </c>
      <c r="AN209" s="107">
        <v>0.6</v>
      </c>
    </row>
    <row r="210" spans="1:40" ht="16.5">
      <c r="A210" s="151">
        <v>316210</v>
      </c>
      <c r="B210" s="18">
        <v>0.95</v>
      </c>
      <c r="C210" s="137">
        <v>0.95</v>
      </c>
      <c r="D210" s="18">
        <v>1</v>
      </c>
      <c r="E210" s="18">
        <v>0.9</v>
      </c>
      <c r="F210" s="18">
        <v>1</v>
      </c>
      <c r="G210" s="18">
        <v>1</v>
      </c>
      <c r="H210" s="18">
        <v>1</v>
      </c>
      <c r="I210" s="137">
        <v>1</v>
      </c>
      <c r="J210" s="18">
        <v>1</v>
      </c>
      <c r="L210" s="210">
        <v>30000</v>
      </c>
      <c r="M210" s="107">
        <v>1.2</v>
      </c>
      <c r="N210" s="107">
        <v>0.9</v>
      </c>
      <c r="O210" s="107">
        <v>0.9</v>
      </c>
      <c r="P210" s="107">
        <v>0.9</v>
      </c>
      <c r="Q210" s="107">
        <v>0.87</v>
      </c>
      <c r="R210" s="107">
        <v>0.83</v>
      </c>
      <c r="S210" s="107">
        <v>0.79</v>
      </c>
      <c r="T210" s="107">
        <v>0.76</v>
      </c>
      <c r="U210" s="107">
        <v>0.72</v>
      </c>
      <c r="V210" s="107">
        <v>0.72</v>
      </c>
      <c r="W210" s="107">
        <v>0.72</v>
      </c>
      <c r="X210" s="107">
        <v>0.72</v>
      </c>
      <c r="Y210" s="107">
        <v>0.72</v>
      </c>
      <c r="Z210" s="107">
        <v>0.72</v>
      </c>
      <c r="AA210" s="107">
        <v>0.72</v>
      </c>
      <c r="AB210" s="107">
        <v>0.72</v>
      </c>
      <c r="AC210" s="107">
        <v>0.72</v>
      </c>
      <c r="AD210" s="107">
        <v>0.72</v>
      </c>
      <c r="AE210" s="107">
        <v>0.72</v>
      </c>
      <c r="AF210" s="107">
        <v>0.72</v>
      </c>
      <c r="AG210" s="107">
        <v>0.72</v>
      </c>
      <c r="AH210" s="107">
        <v>0.72</v>
      </c>
      <c r="AI210" s="107">
        <v>0.72</v>
      </c>
      <c r="AJ210" s="107">
        <v>0.72</v>
      </c>
      <c r="AK210" s="107">
        <v>0.72</v>
      </c>
      <c r="AL210" s="107">
        <v>0.72</v>
      </c>
      <c r="AM210" s="107">
        <v>0.72</v>
      </c>
      <c r="AN210" s="107">
        <v>0.72</v>
      </c>
    </row>
    <row r="211" spans="1:40" ht="16.5">
      <c r="A211" s="151">
        <v>316992</v>
      </c>
      <c r="B211" s="18">
        <v>0.95</v>
      </c>
      <c r="C211" s="137">
        <v>0.95</v>
      </c>
      <c r="D211" s="18">
        <v>1</v>
      </c>
      <c r="E211" s="18">
        <v>0.9</v>
      </c>
      <c r="F211" s="18">
        <v>1</v>
      </c>
      <c r="G211" s="18">
        <v>1</v>
      </c>
      <c r="H211" s="18">
        <v>1</v>
      </c>
      <c r="I211" s="137">
        <v>1</v>
      </c>
      <c r="J211" s="18">
        <v>1</v>
      </c>
      <c r="L211" s="210">
        <v>35000</v>
      </c>
      <c r="M211" s="107">
        <v>1.41</v>
      </c>
      <c r="N211" s="107">
        <v>1.05</v>
      </c>
      <c r="O211" s="107">
        <v>1.05</v>
      </c>
      <c r="P211" s="107">
        <v>1.05</v>
      </c>
      <c r="Q211" s="107">
        <v>1.01</v>
      </c>
      <c r="R211" s="107">
        <v>0.97</v>
      </c>
      <c r="S211" s="107">
        <v>0.93</v>
      </c>
      <c r="T211" s="107">
        <v>0.89</v>
      </c>
      <c r="U211" s="107">
        <v>0.84</v>
      </c>
      <c r="V211" s="107">
        <v>0.84</v>
      </c>
      <c r="W211" s="107">
        <v>0.84</v>
      </c>
      <c r="X211" s="107">
        <v>0.84</v>
      </c>
      <c r="Y211" s="107">
        <v>0.84</v>
      </c>
      <c r="Z211" s="107">
        <v>0.84</v>
      </c>
      <c r="AA211" s="107">
        <v>0.84</v>
      </c>
      <c r="AB211" s="107">
        <v>0.84</v>
      </c>
      <c r="AC211" s="107">
        <v>0.84</v>
      </c>
      <c r="AD211" s="107">
        <v>0.84</v>
      </c>
      <c r="AE211" s="107">
        <v>0.84</v>
      </c>
      <c r="AF211" s="107">
        <v>0.84</v>
      </c>
      <c r="AG211" s="107">
        <v>0.84</v>
      </c>
      <c r="AH211" s="107">
        <v>0.84</v>
      </c>
      <c r="AI211" s="107">
        <v>0.84</v>
      </c>
      <c r="AJ211" s="107">
        <v>0.84</v>
      </c>
      <c r="AK211" s="107">
        <v>0.84</v>
      </c>
      <c r="AL211" s="107">
        <v>0.84</v>
      </c>
      <c r="AM211" s="107">
        <v>0.84</v>
      </c>
      <c r="AN211" s="107">
        <v>0.84</v>
      </c>
    </row>
    <row r="212" spans="1:40" ht="16.5">
      <c r="A212" s="151">
        <v>316998</v>
      </c>
      <c r="B212" s="18">
        <v>0.95</v>
      </c>
      <c r="C212" s="137">
        <v>0.95</v>
      </c>
      <c r="D212" s="18">
        <v>1</v>
      </c>
      <c r="E212" s="18">
        <v>0.9</v>
      </c>
      <c r="F212" s="18">
        <v>1</v>
      </c>
      <c r="G212" s="18">
        <v>1</v>
      </c>
      <c r="H212" s="18">
        <v>1</v>
      </c>
      <c r="I212" s="137">
        <v>1</v>
      </c>
      <c r="J212" s="18">
        <v>1</v>
      </c>
      <c r="L212" s="210">
        <v>40000</v>
      </c>
      <c r="M212" s="107">
        <v>1.55</v>
      </c>
      <c r="N212" s="107">
        <v>1.17</v>
      </c>
      <c r="O212" s="107">
        <v>1.17</v>
      </c>
      <c r="P212" s="107">
        <v>1.17</v>
      </c>
      <c r="Q212" s="107">
        <v>1.1200000000000001</v>
      </c>
      <c r="R212" s="107">
        <v>1.07</v>
      </c>
      <c r="S212" s="107">
        <v>1.03</v>
      </c>
      <c r="T212" s="107">
        <v>0.98</v>
      </c>
      <c r="U212" s="107">
        <v>0.93</v>
      </c>
      <c r="V212" s="107">
        <v>0.93</v>
      </c>
      <c r="W212" s="107">
        <v>0.93</v>
      </c>
      <c r="X212" s="107">
        <v>0.93</v>
      </c>
      <c r="Y212" s="107">
        <v>0.93</v>
      </c>
      <c r="Z212" s="107">
        <v>0.93</v>
      </c>
      <c r="AA212" s="107">
        <v>0.93</v>
      </c>
      <c r="AB212" s="107">
        <v>0.93</v>
      </c>
      <c r="AC212" s="107">
        <v>0.93</v>
      </c>
      <c r="AD212" s="107">
        <v>0.93</v>
      </c>
      <c r="AE212" s="107">
        <v>0.93</v>
      </c>
      <c r="AF212" s="107">
        <v>0.93</v>
      </c>
      <c r="AG212" s="107">
        <v>0.93</v>
      </c>
      <c r="AH212" s="107">
        <v>0.93</v>
      </c>
      <c r="AI212" s="107">
        <v>0.93</v>
      </c>
      <c r="AJ212" s="107">
        <v>0.93</v>
      </c>
      <c r="AK212" s="107">
        <v>0.93</v>
      </c>
      <c r="AL212" s="107">
        <v>0.93</v>
      </c>
      <c r="AM212" s="107">
        <v>0.93</v>
      </c>
      <c r="AN212" s="107">
        <v>0.93</v>
      </c>
    </row>
    <row r="213" spans="1:40" ht="16.5">
      <c r="A213" s="151">
        <v>321113</v>
      </c>
      <c r="B213" s="18">
        <v>0.95</v>
      </c>
      <c r="C213" s="137">
        <v>0.95</v>
      </c>
      <c r="D213" s="18">
        <v>1</v>
      </c>
      <c r="E213" s="18">
        <v>0.9</v>
      </c>
      <c r="F213" s="18">
        <v>1</v>
      </c>
      <c r="G213" s="18">
        <v>1</v>
      </c>
      <c r="H213" s="18">
        <v>1</v>
      </c>
      <c r="I213" s="137">
        <v>1</v>
      </c>
      <c r="J213" s="18">
        <v>1</v>
      </c>
      <c r="L213" s="210">
        <v>45000</v>
      </c>
      <c r="M213" s="107">
        <v>1.62</v>
      </c>
      <c r="N213" s="107">
        <v>1.22</v>
      </c>
      <c r="O213" s="107">
        <v>1.22</v>
      </c>
      <c r="P213" s="107">
        <v>1.22</v>
      </c>
      <c r="Q213" s="107">
        <v>1.17</v>
      </c>
      <c r="R213" s="107">
        <v>1.1200000000000001</v>
      </c>
      <c r="S213" s="107">
        <v>1.07</v>
      </c>
      <c r="T213" s="107">
        <v>1.02</v>
      </c>
      <c r="U213" s="107">
        <v>0.97</v>
      </c>
      <c r="V213" s="107">
        <v>0.97</v>
      </c>
      <c r="W213" s="107">
        <v>0.97</v>
      </c>
      <c r="X213" s="107">
        <v>0.97</v>
      </c>
      <c r="Y213" s="107">
        <v>0.97</v>
      </c>
      <c r="Z213" s="107">
        <v>0.97</v>
      </c>
      <c r="AA213" s="107">
        <v>0.97</v>
      </c>
      <c r="AB213" s="107">
        <v>0.97</v>
      </c>
      <c r="AC213" s="107">
        <v>0.97</v>
      </c>
      <c r="AD213" s="107">
        <v>0.97</v>
      </c>
      <c r="AE213" s="107">
        <v>0.97</v>
      </c>
      <c r="AF213" s="107">
        <v>0.97</v>
      </c>
      <c r="AG213" s="107">
        <v>0.97</v>
      </c>
      <c r="AH213" s="107">
        <v>0.97</v>
      </c>
      <c r="AI213" s="107">
        <v>0.97</v>
      </c>
      <c r="AJ213" s="107">
        <v>0.97</v>
      </c>
      <c r="AK213" s="107">
        <v>0.97</v>
      </c>
      <c r="AL213" s="107">
        <v>0.97</v>
      </c>
      <c r="AM213" s="107">
        <v>0.97</v>
      </c>
      <c r="AN213" s="107">
        <v>0.97</v>
      </c>
    </row>
    <row r="214" spans="1:40" ht="16.5">
      <c r="A214" s="151">
        <v>321114</v>
      </c>
      <c r="B214" s="18">
        <v>0.95</v>
      </c>
      <c r="C214" s="137">
        <v>0.95</v>
      </c>
      <c r="D214" s="18">
        <v>1</v>
      </c>
      <c r="E214" s="18">
        <v>0.9</v>
      </c>
      <c r="F214" s="18">
        <v>1</v>
      </c>
      <c r="G214" s="18">
        <v>1</v>
      </c>
      <c r="H214" s="18">
        <v>1</v>
      </c>
      <c r="I214" s="137">
        <v>1</v>
      </c>
      <c r="J214" s="18">
        <v>1</v>
      </c>
      <c r="L214" s="210">
        <v>50000</v>
      </c>
      <c r="M214" s="107">
        <v>1.69</v>
      </c>
      <c r="N214" s="107">
        <v>1.27</v>
      </c>
      <c r="O214" s="107">
        <v>1.27</v>
      </c>
      <c r="P214" s="107">
        <v>1.27</v>
      </c>
      <c r="Q214" s="107">
        <v>1.22</v>
      </c>
      <c r="R214" s="107">
        <v>1.17</v>
      </c>
      <c r="S214" s="107">
        <v>1.1200000000000001</v>
      </c>
      <c r="T214" s="107">
        <v>1.06</v>
      </c>
      <c r="U214" s="107">
        <v>1.01</v>
      </c>
      <c r="V214" s="107">
        <v>1.01</v>
      </c>
      <c r="W214" s="107">
        <v>1.01</v>
      </c>
      <c r="X214" s="107">
        <v>1.01</v>
      </c>
      <c r="Y214" s="107">
        <v>1.01</v>
      </c>
      <c r="Z214" s="107">
        <v>1.01</v>
      </c>
      <c r="AA214" s="107">
        <v>1.01</v>
      </c>
      <c r="AB214" s="107">
        <v>1.01</v>
      </c>
      <c r="AC214" s="107">
        <v>1.01</v>
      </c>
      <c r="AD214" s="107">
        <v>1.01</v>
      </c>
      <c r="AE214" s="107">
        <v>1.01</v>
      </c>
      <c r="AF214" s="107">
        <v>1.01</v>
      </c>
      <c r="AG214" s="107">
        <v>1.01</v>
      </c>
      <c r="AH214" s="107">
        <v>1.01</v>
      </c>
      <c r="AI214" s="107">
        <v>1.01</v>
      </c>
      <c r="AJ214" s="107">
        <v>1.01</v>
      </c>
      <c r="AK214" s="107">
        <v>1.01</v>
      </c>
      <c r="AL214" s="107">
        <v>1.01</v>
      </c>
      <c r="AM214" s="107">
        <v>1.01</v>
      </c>
      <c r="AN214" s="107">
        <v>1.01</v>
      </c>
    </row>
    <row r="215" spans="1:40" ht="16.5">
      <c r="A215" s="151">
        <v>321211</v>
      </c>
      <c r="B215" s="18">
        <v>0.95</v>
      </c>
      <c r="C215" s="137">
        <v>0.95</v>
      </c>
      <c r="D215" s="18">
        <v>1</v>
      </c>
      <c r="E215" s="18">
        <v>0.9</v>
      </c>
      <c r="F215" s="18">
        <v>1</v>
      </c>
      <c r="G215" s="18">
        <v>1</v>
      </c>
      <c r="H215" s="18">
        <v>1</v>
      </c>
      <c r="I215" s="137">
        <v>1</v>
      </c>
      <c r="J215" s="18">
        <v>1</v>
      </c>
      <c r="L215" s="210">
        <v>55000</v>
      </c>
      <c r="M215" s="107">
        <v>1.78</v>
      </c>
      <c r="N215" s="107">
        <v>1.34</v>
      </c>
      <c r="O215" s="107">
        <v>1.34</v>
      </c>
      <c r="P215" s="107">
        <v>1.34</v>
      </c>
      <c r="Q215" s="107">
        <v>1.28</v>
      </c>
      <c r="R215" s="107">
        <v>1.23</v>
      </c>
      <c r="S215" s="107">
        <v>1.18</v>
      </c>
      <c r="T215" s="107">
        <v>1.1200000000000001</v>
      </c>
      <c r="U215" s="107">
        <v>1.07</v>
      </c>
      <c r="V215" s="107">
        <v>1.07</v>
      </c>
      <c r="W215" s="107">
        <v>1.07</v>
      </c>
      <c r="X215" s="107">
        <v>1.07</v>
      </c>
      <c r="Y215" s="107">
        <v>1.07</v>
      </c>
      <c r="Z215" s="107">
        <v>1.07</v>
      </c>
      <c r="AA215" s="107">
        <v>1.07</v>
      </c>
      <c r="AB215" s="107">
        <v>1.07</v>
      </c>
      <c r="AC215" s="107">
        <v>1.07</v>
      </c>
      <c r="AD215" s="107">
        <v>1.07</v>
      </c>
      <c r="AE215" s="107">
        <v>1.07</v>
      </c>
      <c r="AF215" s="107">
        <v>1.07</v>
      </c>
      <c r="AG215" s="107">
        <v>1.07</v>
      </c>
      <c r="AH215" s="107">
        <v>1.07</v>
      </c>
      <c r="AI215" s="107">
        <v>1.07</v>
      </c>
      <c r="AJ215" s="107">
        <v>1.07</v>
      </c>
      <c r="AK215" s="107">
        <v>1.07</v>
      </c>
      <c r="AL215" s="107">
        <v>1.07</v>
      </c>
      <c r="AM215" s="107">
        <v>1.07</v>
      </c>
      <c r="AN215" s="107">
        <v>1.07</v>
      </c>
    </row>
    <row r="216" spans="1:40" ht="16.5">
      <c r="A216" s="151">
        <v>321212</v>
      </c>
      <c r="B216" s="18">
        <v>0.95</v>
      </c>
      <c r="C216" s="137">
        <v>0.95</v>
      </c>
      <c r="D216" s="18">
        <v>1</v>
      </c>
      <c r="E216" s="18">
        <v>0.9</v>
      </c>
      <c r="F216" s="18">
        <v>1</v>
      </c>
      <c r="G216" s="18">
        <v>1</v>
      </c>
      <c r="H216" s="18">
        <v>1</v>
      </c>
      <c r="I216" s="137">
        <v>1</v>
      </c>
      <c r="J216" s="18">
        <v>1</v>
      </c>
      <c r="L216" s="210">
        <v>65000</v>
      </c>
      <c r="M216" s="107">
        <v>1.89</v>
      </c>
      <c r="N216" s="107">
        <v>1.42</v>
      </c>
      <c r="O216" s="107">
        <v>1.42</v>
      </c>
      <c r="P216" s="107">
        <v>1.42</v>
      </c>
      <c r="Q216" s="107">
        <v>1.36</v>
      </c>
      <c r="R216" s="107">
        <v>1.31</v>
      </c>
      <c r="S216" s="107">
        <v>1.25</v>
      </c>
      <c r="T216" s="107">
        <v>1.19</v>
      </c>
      <c r="U216" s="107">
        <v>1.1399999999999999</v>
      </c>
      <c r="V216" s="107">
        <v>1.1399999999999999</v>
      </c>
      <c r="W216" s="107">
        <v>1.1399999999999999</v>
      </c>
      <c r="X216" s="107">
        <v>1.1399999999999999</v>
      </c>
      <c r="Y216" s="107">
        <v>1.1399999999999999</v>
      </c>
      <c r="Z216" s="107">
        <v>1.1399999999999999</v>
      </c>
      <c r="AA216" s="107">
        <v>1.1399999999999999</v>
      </c>
      <c r="AB216" s="107">
        <v>1.1399999999999999</v>
      </c>
      <c r="AC216" s="107">
        <v>1.1399999999999999</v>
      </c>
      <c r="AD216" s="107">
        <v>1.1399999999999999</v>
      </c>
      <c r="AE216" s="107">
        <v>1.1399999999999999</v>
      </c>
      <c r="AF216" s="107">
        <v>1.1399999999999999</v>
      </c>
      <c r="AG216" s="107">
        <v>1.1399999999999999</v>
      </c>
      <c r="AH216" s="107">
        <v>1.1399999999999999</v>
      </c>
      <c r="AI216" s="107">
        <v>1.1399999999999999</v>
      </c>
      <c r="AJ216" s="107">
        <v>1.1399999999999999</v>
      </c>
      <c r="AK216" s="107">
        <v>1.1399999999999999</v>
      </c>
      <c r="AL216" s="107">
        <v>1.1399999999999999</v>
      </c>
      <c r="AM216" s="107">
        <v>1.1399999999999999</v>
      </c>
      <c r="AN216" s="107">
        <v>1.1399999999999999</v>
      </c>
    </row>
    <row r="217" spans="1:40" ht="16.5">
      <c r="A217" s="151">
        <v>321213</v>
      </c>
      <c r="B217" s="18">
        <v>0.95</v>
      </c>
      <c r="C217" s="137">
        <v>0.95</v>
      </c>
      <c r="D217" s="18">
        <v>1</v>
      </c>
      <c r="E217" s="18">
        <v>0.9</v>
      </c>
      <c r="F217" s="18">
        <v>1</v>
      </c>
      <c r="G217" s="18">
        <v>1</v>
      </c>
      <c r="H217" s="18">
        <v>1</v>
      </c>
      <c r="I217" s="137">
        <v>1</v>
      </c>
      <c r="J217" s="18">
        <v>1</v>
      </c>
      <c r="L217" s="210">
        <v>75000</v>
      </c>
      <c r="M217" s="107">
        <v>1.99</v>
      </c>
      <c r="N217" s="107">
        <v>1.5</v>
      </c>
      <c r="O217" s="107">
        <v>1.5</v>
      </c>
      <c r="P217" s="107">
        <v>1.5</v>
      </c>
      <c r="Q217" s="107">
        <v>1.44</v>
      </c>
      <c r="R217" s="107">
        <v>1.38</v>
      </c>
      <c r="S217" s="107">
        <v>1.32</v>
      </c>
      <c r="T217" s="107">
        <v>1.26</v>
      </c>
      <c r="U217" s="107">
        <v>1.2</v>
      </c>
      <c r="V217" s="107">
        <v>1.2</v>
      </c>
      <c r="W217" s="107">
        <v>1.2</v>
      </c>
      <c r="X217" s="107">
        <v>1.2</v>
      </c>
      <c r="Y217" s="107">
        <v>1.2</v>
      </c>
      <c r="Z217" s="107">
        <v>1.2</v>
      </c>
      <c r="AA217" s="107">
        <v>1.2</v>
      </c>
      <c r="AB217" s="107">
        <v>1.2</v>
      </c>
      <c r="AC217" s="107">
        <v>1.2</v>
      </c>
      <c r="AD217" s="107">
        <v>1.2</v>
      </c>
      <c r="AE217" s="107">
        <v>1.2</v>
      </c>
      <c r="AF217" s="107">
        <v>1.2</v>
      </c>
      <c r="AG217" s="107">
        <v>1.2</v>
      </c>
      <c r="AH217" s="107">
        <v>1.2</v>
      </c>
      <c r="AI217" s="107">
        <v>1.2</v>
      </c>
      <c r="AJ217" s="107">
        <v>1.2</v>
      </c>
      <c r="AK217" s="107">
        <v>1.2</v>
      </c>
      <c r="AL217" s="107">
        <v>1.2</v>
      </c>
      <c r="AM217" s="107">
        <v>1.2</v>
      </c>
      <c r="AN217" s="107">
        <v>1.2</v>
      </c>
    </row>
    <row r="218" spans="1:40" ht="16.5">
      <c r="A218" s="151">
        <v>321214</v>
      </c>
      <c r="B218" s="18">
        <v>0.95</v>
      </c>
      <c r="C218" s="137">
        <v>0.95</v>
      </c>
      <c r="D218" s="18">
        <v>1</v>
      </c>
      <c r="E218" s="18">
        <v>0.9</v>
      </c>
      <c r="F218" s="18">
        <v>1</v>
      </c>
      <c r="G218" s="18">
        <v>1</v>
      </c>
      <c r="H218" s="18">
        <v>1</v>
      </c>
      <c r="I218" s="137">
        <v>1</v>
      </c>
      <c r="J218" s="18">
        <v>1</v>
      </c>
      <c r="L218" s="210">
        <v>85000</v>
      </c>
      <c r="M218" s="107">
        <v>2.11</v>
      </c>
      <c r="N218" s="107">
        <v>1.58</v>
      </c>
      <c r="O218" s="107">
        <v>1.58</v>
      </c>
      <c r="P218" s="107">
        <v>1.58</v>
      </c>
      <c r="Q218" s="107">
        <v>1.52</v>
      </c>
      <c r="R218" s="107">
        <v>1.45</v>
      </c>
      <c r="S218" s="107">
        <v>1.39</v>
      </c>
      <c r="T218" s="107">
        <v>1.33</v>
      </c>
      <c r="U218" s="107">
        <v>1.26</v>
      </c>
      <c r="V218" s="107">
        <v>1.26</v>
      </c>
      <c r="W218" s="107">
        <v>1.26</v>
      </c>
      <c r="X218" s="107">
        <v>1.26</v>
      </c>
      <c r="Y218" s="107">
        <v>1.26</v>
      </c>
      <c r="Z218" s="107">
        <v>1.26</v>
      </c>
      <c r="AA218" s="107">
        <v>1.26</v>
      </c>
      <c r="AB218" s="107">
        <v>1.26</v>
      </c>
      <c r="AC218" s="107">
        <v>1.26</v>
      </c>
      <c r="AD218" s="107">
        <v>1.26</v>
      </c>
      <c r="AE218" s="107">
        <v>1.26</v>
      </c>
      <c r="AF218" s="107">
        <v>1.26</v>
      </c>
      <c r="AG218" s="107">
        <v>1.26</v>
      </c>
      <c r="AH218" s="107">
        <v>1.26</v>
      </c>
      <c r="AI218" s="107">
        <v>1.26</v>
      </c>
      <c r="AJ218" s="107">
        <v>1.26</v>
      </c>
      <c r="AK218" s="107">
        <v>1.26</v>
      </c>
      <c r="AL218" s="107">
        <v>1.26</v>
      </c>
      <c r="AM218" s="107">
        <v>1.26</v>
      </c>
      <c r="AN218" s="107">
        <v>1.26</v>
      </c>
    </row>
    <row r="219" spans="1:40" ht="16.5">
      <c r="A219" s="151">
        <v>321219</v>
      </c>
      <c r="B219" s="18">
        <v>0.95</v>
      </c>
      <c r="C219" s="137">
        <v>0.95</v>
      </c>
      <c r="D219" s="18">
        <v>1</v>
      </c>
      <c r="E219" s="18">
        <v>0.9</v>
      </c>
      <c r="F219" s="18">
        <v>1</v>
      </c>
      <c r="G219" s="18">
        <v>1</v>
      </c>
      <c r="H219" s="18">
        <v>1</v>
      </c>
      <c r="I219" s="137">
        <v>1</v>
      </c>
      <c r="J219" s="18">
        <v>1</v>
      </c>
      <c r="L219" s="210">
        <v>100000</v>
      </c>
      <c r="M219" s="107">
        <v>2.23</v>
      </c>
      <c r="N219" s="107">
        <v>1.67</v>
      </c>
      <c r="O219" s="107">
        <v>1.67</v>
      </c>
      <c r="P219" s="107">
        <v>1.67</v>
      </c>
      <c r="Q219" s="107">
        <v>1.61</v>
      </c>
      <c r="R219" s="107">
        <v>1.54</v>
      </c>
      <c r="S219" s="107">
        <v>1.47</v>
      </c>
      <c r="T219" s="107">
        <v>1.41</v>
      </c>
      <c r="U219" s="107">
        <v>1.34</v>
      </c>
      <c r="V219" s="107">
        <v>1.34</v>
      </c>
      <c r="W219" s="107">
        <v>1.34</v>
      </c>
      <c r="X219" s="107">
        <v>1.34</v>
      </c>
      <c r="Y219" s="107">
        <v>1.34</v>
      </c>
      <c r="Z219" s="107">
        <v>1.34</v>
      </c>
      <c r="AA219" s="107">
        <v>1.34</v>
      </c>
      <c r="AB219" s="107">
        <v>1.34</v>
      </c>
      <c r="AC219" s="107">
        <v>1.34</v>
      </c>
      <c r="AD219" s="107">
        <v>1.34</v>
      </c>
      <c r="AE219" s="107">
        <v>1.34</v>
      </c>
      <c r="AF219" s="107">
        <v>1.34</v>
      </c>
      <c r="AG219" s="107">
        <v>1.34</v>
      </c>
      <c r="AH219" s="107">
        <v>1.34</v>
      </c>
      <c r="AI219" s="107">
        <v>1.34</v>
      </c>
      <c r="AJ219" s="107">
        <v>1.34</v>
      </c>
      <c r="AK219" s="107">
        <v>1.34</v>
      </c>
      <c r="AL219" s="107">
        <v>1.34</v>
      </c>
      <c r="AM219" s="107">
        <v>1.34</v>
      </c>
      <c r="AN219" s="107">
        <v>1.34</v>
      </c>
    </row>
    <row r="220" spans="1:40" ht="16.5">
      <c r="A220" s="151">
        <v>321911</v>
      </c>
      <c r="B220" s="18">
        <v>0.95</v>
      </c>
      <c r="C220" s="137">
        <v>0.95</v>
      </c>
      <c r="D220" s="18">
        <v>1</v>
      </c>
      <c r="E220" s="18">
        <v>0.9</v>
      </c>
      <c r="F220" s="18">
        <v>1</v>
      </c>
      <c r="G220" s="18">
        <v>1</v>
      </c>
      <c r="H220" s="18">
        <v>1</v>
      </c>
      <c r="I220" s="137">
        <v>1</v>
      </c>
      <c r="J220" s="18">
        <v>1</v>
      </c>
      <c r="L220" s="210">
        <v>115000</v>
      </c>
      <c r="M220" s="107">
        <v>2.35</v>
      </c>
      <c r="N220" s="107">
        <v>1.76</v>
      </c>
      <c r="O220" s="107">
        <v>1.76</v>
      </c>
      <c r="P220" s="107">
        <v>1.76</v>
      </c>
      <c r="Q220" s="107">
        <v>1.69</v>
      </c>
      <c r="R220" s="107">
        <v>1.62</v>
      </c>
      <c r="S220" s="107">
        <v>1.55</v>
      </c>
      <c r="T220" s="107">
        <v>1.48</v>
      </c>
      <c r="U220" s="107">
        <v>1.41</v>
      </c>
      <c r="V220" s="107">
        <v>1.41</v>
      </c>
      <c r="W220" s="107">
        <v>1.41</v>
      </c>
      <c r="X220" s="107">
        <v>1.41</v>
      </c>
      <c r="Y220" s="107">
        <v>1.41</v>
      </c>
      <c r="Z220" s="107">
        <v>1.41</v>
      </c>
      <c r="AA220" s="107">
        <v>1.41</v>
      </c>
      <c r="AB220" s="107">
        <v>1.41</v>
      </c>
      <c r="AC220" s="107">
        <v>1.41</v>
      </c>
      <c r="AD220" s="107">
        <v>1.41</v>
      </c>
      <c r="AE220" s="107">
        <v>1.41</v>
      </c>
      <c r="AF220" s="107">
        <v>1.41</v>
      </c>
      <c r="AG220" s="107">
        <v>1.41</v>
      </c>
      <c r="AH220" s="107">
        <v>1.41</v>
      </c>
      <c r="AI220" s="107">
        <v>1.41</v>
      </c>
      <c r="AJ220" s="107">
        <v>1.41</v>
      </c>
      <c r="AK220" s="107">
        <v>1.41</v>
      </c>
      <c r="AL220" s="107">
        <v>1.41</v>
      </c>
      <c r="AM220" s="107">
        <v>1.41</v>
      </c>
      <c r="AN220" s="107">
        <v>1.41</v>
      </c>
    </row>
    <row r="221" spans="1:40" ht="16.5">
      <c r="A221" s="151">
        <v>321912</v>
      </c>
      <c r="B221" s="18">
        <v>0.95</v>
      </c>
      <c r="C221" s="137">
        <v>0.95</v>
      </c>
      <c r="D221" s="18">
        <v>1</v>
      </c>
      <c r="E221" s="18">
        <v>0.9</v>
      </c>
      <c r="F221" s="18">
        <v>1</v>
      </c>
      <c r="G221" s="18">
        <v>1</v>
      </c>
      <c r="H221" s="18">
        <v>1</v>
      </c>
      <c r="I221" s="137">
        <v>1</v>
      </c>
      <c r="J221" s="18">
        <v>1</v>
      </c>
      <c r="L221" s="210">
        <v>130000</v>
      </c>
      <c r="M221" s="107">
        <v>2.4700000000000002</v>
      </c>
      <c r="N221" s="107">
        <v>1.85</v>
      </c>
      <c r="O221" s="107">
        <v>1.85</v>
      </c>
      <c r="P221" s="107">
        <v>1.85</v>
      </c>
      <c r="Q221" s="107">
        <v>1.78</v>
      </c>
      <c r="R221" s="107">
        <v>1.7</v>
      </c>
      <c r="S221" s="107">
        <v>1.63</v>
      </c>
      <c r="T221" s="107">
        <v>1.56</v>
      </c>
      <c r="U221" s="107">
        <v>1.48</v>
      </c>
      <c r="V221" s="107">
        <v>1.48</v>
      </c>
      <c r="W221" s="107">
        <v>1.48</v>
      </c>
      <c r="X221" s="107">
        <v>1.48</v>
      </c>
      <c r="Y221" s="107">
        <v>1.48</v>
      </c>
      <c r="Z221" s="107">
        <v>1.48</v>
      </c>
      <c r="AA221" s="107">
        <v>1.48</v>
      </c>
      <c r="AB221" s="107">
        <v>1.48</v>
      </c>
      <c r="AC221" s="107">
        <v>1.48</v>
      </c>
      <c r="AD221" s="107">
        <v>1.48</v>
      </c>
      <c r="AE221" s="107">
        <v>1.48</v>
      </c>
      <c r="AF221" s="107">
        <v>1.48</v>
      </c>
      <c r="AG221" s="107">
        <v>1.48</v>
      </c>
      <c r="AH221" s="107">
        <v>1.48</v>
      </c>
      <c r="AI221" s="107">
        <v>1.48</v>
      </c>
      <c r="AJ221" s="107">
        <v>1.48</v>
      </c>
      <c r="AK221" s="107">
        <v>1.48</v>
      </c>
      <c r="AL221" s="107">
        <v>1.48</v>
      </c>
      <c r="AM221" s="107">
        <v>1.48</v>
      </c>
      <c r="AN221" s="107">
        <v>1.48</v>
      </c>
    </row>
    <row r="222" spans="1:40" ht="16.5">
      <c r="A222" s="151">
        <v>321918</v>
      </c>
      <c r="B222" s="18">
        <v>0.95</v>
      </c>
      <c r="C222" s="137">
        <v>0.95</v>
      </c>
      <c r="D222" s="18">
        <v>1</v>
      </c>
      <c r="E222" s="18">
        <v>0.9</v>
      </c>
      <c r="F222" s="18">
        <v>1</v>
      </c>
      <c r="G222" s="18">
        <v>1</v>
      </c>
      <c r="H222" s="18">
        <v>1</v>
      </c>
      <c r="I222" s="137">
        <v>1</v>
      </c>
      <c r="J222" s="18">
        <v>1</v>
      </c>
      <c r="L222" s="210">
        <v>150000</v>
      </c>
      <c r="M222" s="107">
        <v>2.61</v>
      </c>
      <c r="N222" s="107">
        <v>1.96</v>
      </c>
      <c r="O222" s="107">
        <v>1.96</v>
      </c>
      <c r="P222" s="107">
        <v>1.96</v>
      </c>
      <c r="Q222" s="107">
        <v>1.88</v>
      </c>
      <c r="R222" s="107">
        <v>1.8</v>
      </c>
      <c r="S222" s="107">
        <v>1.73</v>
      </c>
      <c r="T222" s="107">
        <v>1.65</v>
      </c>
      <c r="U222" s="107">
        <v>1.57</v>
      </c>
      <c r="V222" s="107">
        <v>1.57</v>
      </c>
      <c r="W222" s="107">
        <v>1.57</v>
      </c>
      <c r="X222" s="107">
        <v>1.57</v>
      </c>
      <c r="Y222" s="107">
        <v>1.57</v>
      </c>
      <c r="Z222" s="107">
        <v>1.57</v>
      </c>
      <c r="AA222" s="107">
        <v>1.57</v>
      </c>
      <c r="AB222" s="107">
        <v>1.57</v>
      </c>
      <c r="AC222" s="107">
        <v>1.57</v>
      </c>
      <c r="AD222" s="107">
        <v>1.57</v>
      </c>
      <c r="AE222" s="107">
        <v>1.57</v>
      </c>
      <c r="AF222" s="107">
        <v>1.57</v>
      </c>
      <c r="AG222" s="107">
        <v>1.57</v>
      </c>
      <c r="AH222" s="107">
        <v>1.57</v>
      </c>
      <c r="AI222" s="107">
        <v>1.57</v>
      </c>
      <c r="AJ222" s="107">
        <v>1.57</v>
      </c>
      <c r="AK222" s="107">
        <v>1.57</v>
      </c>
      <c r="AL222" s="107">
        <v>1.57</v>
      </c>
      <c r="AM222" s="107">
        <v>1.57</v>
      </c>
      <c r="AN222" s="107">
        <v>1.57</v>
      </c>
    </row>
    <row r="223" spans="1:40" ht="16.5">
      <c r="A223" s="151">
        <v>321920</v>
      </c>
      <c r="B223" s="18">
        <v>0.95</v>
      </c>
      <c r="C223" s="137">
        <v>0.95</v>
      </c>
      <c r="D223" s="18">
        <v>1</v>
      </c>
      <c r="E223" s="18">
        <v>0.9</v>
      </c>
      <c r="F223" s="18">
        <v>1</v>
      </c>
      <c r="G223" s="18">
        <v>1</v>
      </c>
      <c r="H223" s="18">
        <v>1</v>
      </c>
      <c r="I223" s="137">
        <v>1</v>
      </c>
      <c r="J223" s="18">
        <v>1</v>
      </c>
      <c r="L223" s="210">
        <v>175000</v>
      </c>
      <c r="M223" s="107">
        <v>2.76</v>
      </c>
      <c r="N223" s="107">
        <v>2.0699999999999998</v>
      </c>
      <c r="O223" s="107">
        <v>2.0699999999999998</v>
      </c>
      <c r="P223" s="107">
        <v>2.0699999999999998</v>
      </c>
      <c r="Q223" s="107">
        <v>1.99</v>
      </c>
      <c r="R223" s="107">
        <v>1.91</v>
      </c>
      <c r="S223" s="107">
        <v>1.82</v>
      </c>
      <c r="T223" s="107">
        <v>1.74</v>
      </c>
      <c r="U223" s="107">
        <v>1.66</v>
      </c>
      <c r="V223" s="107">
        <v>1.66</v>
      </c>
      <c r="W223" s="107">
        <v>1.66</v>
      </c>
      <c r="X223" s="107">
        <v>1.66</v>
      </c>
      <c r="Y223" s="107">
        <v>1.66</v>
      </c>
      <c r="Z223" s="107">
        <v>1.66</v>
      </c>
      <c r="AA223" s="107">
        <v>1.66</v>
      </c>
      <c r="AB223" s="107">
        <v>1.66</v>
      </c>
      <c r="AC223" s="107">
        <v>1.66</v>
      </c>
      <c r="AD223" s="107">
        <v>1.66</v>
      </c>
      <c r="AE223" s="107">
        <v>1.66</v>
      </c>
      <c r="AF223" s="107">
        <v>1.66</v>
      </c>
      <c r="AG223" s="107">
        <v>1.66</v>
      </c>
      <c r="AH223" s="107">
        <v>1.66</v>
      </c>
      <c r="AI223" s="107">
        <v>1.66</v>
      </c>
      <c r="AJ223" s="107">
        <v>1.66</v>
      </c>
      <c r="AK223" s="107">
        <v>1.66</v>
      </c>
      <c r="AL223" s="107">
        <v>1.66</v>
      </c>
      <c r="AM223" s="107">
        <v>1.66</v>
      </c>
      <c r="AN223" s="107">
        <v>1.66</v>
      </c>
    </row>
    <row r="224" spans="1:40" ht="16.5">
      <c r="A224" s="151">
        <v>321991</v>
      </c>
      <c r="B224" s="18">
        <v>0.95</v>
      </c>
      <c r="C224" s="137">
        <v>0.95</v>
      </c>
      <c r="D224" s="18">
        <v>1</v>
      </c>
      <c r="E224" s="18">
        <v>0.9</v>
      </c>
      <c r="F224" s="18">
        <v>1</v>
      </c>
      <c r="G224" s="18">
        <v>1</v>
      </c>
      <c r="H224" s="18">
        <v>1</v>
      </c>
      <c r="I224" s="137">
        <v>1</v>
      </c>
      <c r="J224" s="18">
        <v>1</v>
      </c>
      <c r="L224" s="210">
        <v>200000</v>
      </c>
      <c r="M224" s="107">
        <v>2.91</v>
      </c>
      <c r="N224" s="107">
        <v>2.1800000000000002</v>
      </c>
      <c r="O224" s="107">
        <v>2.1800000000000002</v>
      </c>
      <c r="P224" s="107">
        <v>2.1800000000000002</v>
      </c>
      <c r="Q224" s="107">
        <v>2.1</v>
      </c>
      <c r="R224" s="107">
        <v>2.0099999999999998</v>
      </c>
      <c r="S224" s="107">
        <v>1.92</v>
      </c>
      <c r="T224" s="107">
        <v>1.83</v>
      </c>
      <c r="U224" s="107">
        <v>1.75</v>
      </c>
      <c r="V224" s="107">
        <v>1.75</v>
      </c>
      <c r="W224" s="107">
        <v>1.75</v>
      </c>
      <c r="X224" s="107">
        <v>1.75</v>
      </c>
      <c r="Y224" s="107">
        <v>1.75</v>
      </c>
      <c r="Z224" s="107">
        <v>1.75</v>
      </c>
      <c r="AA224" s="107">
        <v>1.75</v>
      </c>
      <c r="AB224" s="107">
        <v>1.75</v>
      </c>
      <c r="AC224" s="107">
        <v>1.75</v>
      </c>
      <c r="AD224" s="107">
        <v>1.75</v>
      </c>
      <c r="AE224" s="107">
        <v>1.75</v>
      </c>
      <c r="AF224" s="107">
        <v>1.75</v>
      </c>
      <c r="AG224" s="107">
        <v>1.75</v>
      </c>
      <c r="AH224" s="107">
        <v>1.75</v>
      </c>
      <c r="AI224" s="107">
        <v>1.75</v>
      </c>
      <c r="AJ224" s="107">
        <v>1.75</v>
      </c>
      <c r="AK224" s="107">
        <v>1.75</v>
      </c>
      <c r="AL224" s="107">
        <v>1.75</v>
      </c>
      <c r="AM224" s="107">
        <v>1.75</v>
      </c>
      <c r="AN224" s="107">
        <v>1.75</v>
      </c>
    </row>
    <row r="225" spans="1:40" ht="16.5">
      <c r="A225" s="151">
        <v>321992</v>
      </c>
      <c r="B225" s="18">
        <v>0.95</v>
      </c>
      <c r="C225" s="137">
        <v>0.95</v>
      </c>
      <c r="D225" s="18">
        <v>1</v>
      </c>
      <c r="E225" s="18">
        <v>0.9</v>
      </c>
      <c r="F225" s="18">
        <v>1</v>
      </c>
      <c r="G225" s="18">
        <v>1</v>
      </c>
      <c r="H225" s="18">
        <v>1</v>
      </c>
      <c r="I225" s="137">
        <v>1</v>
      </c>
      <c r="J225" s="18">
        <v>1</v>
      </c>
      <c r="L225" s="210">
        <v>230000</v>
      </c>
      <c r="M225" s="107">
        <v>3.06</v>
      </c>
      <c r="N225" s="107">
        <v>2.2999999999999998</v>
      </c>
      <c r="O225" s="107">
        <v>2.2999999999999998</v>
      </c>
      <c r="P225" s="107">
        <v>2.2999999999999998</v>
      </c>
      <c r="Q225" s="107">
        <v>2.21</v>
      </c>
      <c r="R225" s="107">
        <v>2.11</v>
      </c>
      <c r="S225" s="107">
        <v>2.02</v>
      </c>
      <c r="T225" s="107">
        <v>1.93</v>
      </c>
      <c r="U225" s="107">
        <v>1.84</v>
      </c>
      <c r="V225" s="107">
        <v>1.84</v>
      </c>
      <c r="W225" s="107">
        <v>1.84</v>
      </c>
      <c r="X225" s="107">
        <v>1.84</v>
      </c>
      <c r="Y225" s="107">
        <v>1.84</v>
      </c>
      <c r="Z225" s="107">
        <v>1.84</v>
      </c>
      <c r="AA225" s="107">
        <v>1.84</v>
      </c>
      <c r="AB225" s="107">
        <v>1.84</v>
      </c>
      <c r="AC225" s="107">
        <v>1.84</v>
      </c>
      <c r="AD225" s="107">
        <v>1.84</v>
      </c>
      <c r="AE225" s="107">
        <v>1.84</v>
      </c>
      <c r="AF225" s="107">
        <v>1.84</v>
      </c>
      <c r="AG225" s="107">
        <v>1.84</v>
      </c>
      <c r="AH225" s="107">
        <v>1.84</v>
      </c>
      <c r="AI225" s="107">
        <v>1.84</v>
      </c>
      <c r="AJ225" s="107">
        <v>1.84</v>
      </c>
      <c r="AK225" s="107">
        <v>1.84</v>
      </c>
      <c r="AL225" s="107">
        <v>1.84</v>
      </c>
      <c r="AM225" s="107">
        <v>1.84</v>
      </c>
      <c r="AN225" s="107">
        <v>1.84</v>
      </c>
    </row>
    <row r="226" spans="1:40" ht="16.5">
      <c r="A226" s="151">
        <v>321999</v>
      </c>
      <c r="B226" s="18">
        <v>0.95</v>
      </c>
      <c r="C226" s="137">
        <v>0.95</v>
      </c>
      <c r="D226" s="18">
        <v>1</v>
      </c>
      <c r="E226" s="18">
        <v>0.9</v>
      </c>
      <c r="F226" s="18">
        <v>1</v>
      </c>
      <c r="G226" s="18">
        <v>1</v>
      </c>
      <c r="H226" s="18">
        <v>1</v>
      </c>
      <c r="I226" s="137">
        <v>1</v>
      </c>
      <c r="J226" s="18">
        <v>1</v>
      </c>
      <c r="L226" s="210">
        <v>260000</v>
      </c>
      <c r="M226" s="107">
        <v>3.22</v>
      </c>
      <c r="N226" s="107">
        <v>2.41</v>
      </c>
      <c r="O226" s="107">
        <v>2.41</v>
      </c>
      <c r="P226" s="107">
        <v>2.41</v>
      </c>
      <c r="Q226" s="107">
        <v>2.3199999999999998</v>
      </c>
      <c r="R226" s="107">
        <v>2.2200000000000002</v>
      </c>
      <c r="S226" s="107">
        <v>2.12</v>
      </c>
      <c r="T226" s="107">
        <v>2.0299999999999998</v>
      </c>
      <c r="U226" s="107">
        <v>1.93</v>
      </c>
      <c r="V226" s="107">
        <v>1.93</v>
      </c>
      <c r="W226" s="107">
        <v>1.93</v>
      </c>
      <c r="X226" s="107">
        <v>1.93</v>
      </c>
      <c r="Y226" s="107">
        <v>1.93</v>
      </c>
      <c r="Z226" s="107">
        <v>1.93</v>
      </c>
      <c r="AA226" s="107">
        <v>1.93</v>
      </c>
      <c r="AB226" s="107">
        <v>1.93</v>
      </c>
      <c r="AC226" s="107">
        <v>1.93</v>
      </c>
      <c r="AD226" s="107">
        <v>1.93</v>
      </c>
      <c r="AE226" s="107">
        <v>1.93</v>
      </c>
      <c r="AF226" s="107">
        <v>1.93</v>
      </c>
      <c r="AG226" s="107">
        <v>1.93</v>
      </c>
      <c r="AH226" s="107">
        <v>1.93</v>
      </c>
      <c r="AI226" s="107">
        <v>1.93</v>
      </c>
      <c r="AJ226" s="107">
        <v>1.93</v>
      </c>
      <c r="AK226" s="107">
        <v>1.93</v>
      </c>
      <c r="AL226" s="107">
        <v>1.93</v>
      </c>
      <c r="AM226" s="107">
        <v>1.93</v>
      </c>
      <c r="AN226" s="107">
        <v>1.93</v>
      </c>
    </row>
    <row r="227" spans="1:40" ht="16.5">
      <c r="A227" s="151">
        <v>322110</v>
      </c>
      <c r="B227" s="18">
        <v>0.95</v>
      </c>
      <c r="C227" s="137">
        <v>0.95</v>
      </c>
      <c r="D227" s="18">
        <v>1</v>
      </c>
      <c r="E227" s="18">
        <v>0.9</v>
      </c>
      <c r="F227" s="18">
        <v>1</v>
      </c>
      <c r="G227" s="18">
        <v>1</v>
      </c>
      <c r="H227" s="18">
        <v>1</v>
      </c>
      <c r="I227" s="137">
        <v>1</v>
      </c>
      <c r="J227" s="18">
        <v>1</v>
      </c>
      <c r="L227" s="210">
        <v>300000</v>
      </c>
      <c r="M227" s="107">
        <v>3.4</v>
      </c>
      <c r="N227" s="107">
        <v>2.5499999999999998</v>
      </c>
      <c r="O227" s="107">
        <v>2.5499999999999998</v>
      </c>
      <c r="P227" s="107">
        <v>2.5499999999999998</v>
      </c>
      <c r="Q227" s="107">
        <v>2.4500000000000002</v>
      </c>
      <c r="R227" s="107">
        <v>2.35</v>
      </c>
      <c r="S227" s="107">
        <v>2.25</v>
      </c>
      <c r="T227" s="107">
        <v>2.14</v>
      </c>
      <c r="U227" s="107">
        <v>2.04</v>
      </c>
      <c r="V227" s="107">
        <v>2.04</v>
      </c>
      <c r="W227" s="107">
        <v>2.04</v>
      </c>
      <c r="X227" s="107">
        <v>2.04</v>
      </c>
      <c r="Y227" s="107">
        <v>2.04</v>
      </c>
      <c r="Z227" s="107">
        <v>2.04</v>
      </c>
      <c r="AA227" s="107">
        <v>2.04</v>
      </c>
      <c r="AB227" s="107">
        <v>2.04</v>
      </c>
      <c r="AC227" s="107">
        <v>2.04</v>
      </c>
      <c r="AD227" s="107">
        <v>2.04</v>
      </c>
      <c r="AE227" s="107">
        <v>2.04</v>
      </c>
      <c r="AF227" s="107">
        <v>2.04</v>
      </c>
      <c r="AG227" s="107">
        <v>2.04</v>
      </c>
      <c r="AH227" s="107">
        <v>2.04</v>
      </c>
      <c r="AI227" s="107">
        <v>2.04</v>
      </c>
      <c r="AJ227" s="107">
        <v>2.04</v>
      </c>
      <c r="AK227" s="107">
        <v>2.04</v>
      </c>
      <c r="AL227" s="107">
        <v>2.04</v>
      </c>
      <c r="AM227" s="107">
        <v>2.04</v>
      </c>
      <c r="AN227" s="107">
        <v>2.04</v>
      </c>
    </row>
    <row r="228" spans="1:40" ht="16.5">
      <c r="A228" s="151">
        <v>322121</v>
      </c>
      <c r="B228" s="18">
        <v>0.95</v>
      </c>
      <c r="C228" s="137">
        <v>0.95</v>
      </c>
      <c r="D228" s="18">
        <v>1</v>
      </c>
      <c r="E228" s="18">
        <v>0.9</v>
      </c>
      <c r="F228" s="18">
        <v>1</v>
      </c>
      <c r="G228" s="18">
        <v>1</v>
      </c>
      <c r="H228" s="18">
        <v>1</v>
      </c>
      <c r="I228" s="137">
        <v>1</v>
      </c>
      <c r="J228" s="18">
        <v>1</v>
      </c>
      <c r="L228" s="210">
        <v>350000</v>
      </c>
      <c r="M228" s="107">
        <v>3.6</v>
      </c>
      <c r="N228" s="107">
        <v>2.7</v>
      </c>
      <c r="O228" s="107">
        <v>2.7</v>
      </c>
      <c r="P228" s="107">
        <v>2.7</v>
      </c>
      <c r="Q228" s="107">
        <v>2.59</v>
      </c>
      <c r="R228" s="107">
        <v>2.48</v>
      </c>
      <c r="S228" s="107">
        <v>2.37</v>
      </c>
      <c r="T228" s="107">
        <v>2.27</v>
      </c>
      <c r="U228" s="107">
        <v>2.16</v>
      </c>
      <c r="V228" s="107">
        <v>2.16</v>
      </c>
      <c r="W228" s="107">
        <v>2.16</v>
      </c>
      <c r="X228" s="107">
        <v>2.16</v>
      </c>
      <c r="Y228" s="107">
        <v>2.16</v>
      </c>
      <c r="Z228" s="107">
        <v>2.16</v>
      </c>
      <c r="AA228" s="107">
        <v>2.16</v>
      </c>
      <c r="AB228" s="107">
        <v>2.16</v>
      </c>
      <c r="AC228" s="107">
        <v>2.16</v>
      </c>
      <c r="AD228" s="107">
        <v>2.16</v>
      </c>
      <c r="AE228" s="107">
        <v>2.16</v>
      </c>
      <c r="AF228" s="107">
        <v>2.16</v>
      </c>
      <c r="AG228" s="107">
        <v>2.16</v>
      </c>
      <c r="AH228" s="107">
        <v>2.16</v>
      </c>
      <c r="AI228" s="107">
        <v>2.16</v>
      </c>
      <c r="AJ228" s="107">
        <v>2.16</v>
      </c>
      <c r="AK228" s="107">
        <v>2.16</v>
      </c>
      <c r="AL228" s="107">
        <v>2.16</v>
      </c>
      <c r="AM228" s="107">
        <v>2.16</v>
      </c>
      <c r="AN228" s="107">
        <v>2.16</v>
      </c>
    </row>
    <row r="229" spans="1:40" ht="16.5">
      <c r="A229" s="151">
        <v>322122</v>
      </c>
      <c r="B229" s="18">
        <v>0.95</v>
      </c>
      <c r="C229" s="137">
        <v>0.95</v>
      </c>
      <c r="D229" s="18">
        <v>1</v>
      </c>
      <c r="E229" s="18">
        <v>0.9</v>
      </c>
      <c r="F229" s="18">
        <v>1</v>
      </c>
      <c r="G229" s="18">
        <v>1</v>
      </c>
      <c r="H229" s="18">
        <v>1</v>
      </c>
      <c r="I229" s="137">
        <v>1</v>
      </c>
      <c r="J229" s="18">
        <v>1</v>
      </c>
      <c r="L229" s="210">
        <v>400000</v>
      </c>
      <c r="M229" s="107">
        <v>3.78</v>
      </c>
      <c r="N229" s="107">
        <v>2.84</v>
      </c>
      <c r="O229" s="107">
        <v>2.84</v>
      </c>
      <c r="P229" s="107">
        <v>2.84</v>
      </c>
      <c r="Q229" s="107">
        <v>2.72</v>
      </c>
      <c r="R229" s="107">
        <v>2.61</v>
      </c>
      <c r="S229" s="107">
        <v>2.5</v>
      </c>
      <c r="T229" s="107">
        <v>2.38</v>
      </c>
      <c r="U229" s="107">
        <v>2.27</v>
      </c>
      <c r="V229" s="107">
        <v>2.27</v>
      </c>
      <c r="W229" s="107">
        <v>2.27</v>
      </c>
      <c r="X229" s="107">
        <v>2.27</v>
      </c>
      <c r="Y229" s="107">
        <v>2.27</v>
      </c>
      <c r="Z229" s="107">
        <v>2.27</v>
      </c>
      <c r="AA229" s="107">
        <v>2.27</v>
      </c>
      <c r="AB229" s="107">
        <v>2.27</v>
      </c>
      <c r="AC229" s="107">
        <v>2.27</v>
      </c>
      <c r="AD229" s="107">
        <v>2.27</v>
      </c>
      <c r="AE229" s="107">
        <v>2.27</v>
      </c>
      <c r="AF229" s="107">
        <v>2.27</v>
      </c>
      <c r="AG229" s="107">
        <v>2.27</v>
      </c>
      <c r="AH229" s="107">
        <v>2.27</v>
      </c>
      <c r="AI229" s="107">
        <v>2.27</v>
      </c>
      <c r="AJ229" s="107">
        <v>2.27</v>
      </c>
      <c r="AK229" s="107">
        <v>2.27</v>
      </c>
      <c r="AL229" s="107">
        <v>2.27</v>
      </c>
      <c r="AM229" s="107">
        <v>2.27</v>
      </c>
      <c r="AN229" s="107">
        <v>2.27</v>
      </c>
    </row>
    <row r="230" spans="1:40" ht="16.5">
      <c r="A230" s="151">
        <v>322130</v>
      </c>
      <c r="B230" s="18">
        <v>0.95</v>
      </c>
      <c r="C230" s="137">
        <v>0.95</v>
      </c>
      <c r="D230" s="18">
        <v>1</v>
      </c>
      <c r="E230" s="18">
        <v>0.9</v>
      </c>
      <c r="F230" s="18">
        <v>1</v>
      </c>
      <c r="G230" s="18">
        <v>1</v>
      </c>
      <c r="H230" s="18">
        <v>1</v>
      </c>
      <c r="I230" s="137">
        <v>1</v>
      </c>
      <c r="J230" s="18">
        <v>1</v>
      </c>
      <c r="L230" s="210">
        <v>450000</v>
      </c>
      <c r="M230" s="107">
        <v>3.95</v>
      </c>
      <c r="N230" s="107">
        <v>2.96</v>
      </c>
      <c r="O230" s="107">
        <v>2.96</v>
      </c>
      <c r="P230" s="107">
        <v>2.96</v>
      </c>
      <c r="Q230" s="107">
        <v>2.85</v>
      </c>
      <c r="R230" s="107">
        <v>2.73</v>
      </c>
      <c r="S230" s="107">
        <v>2.61</v>
      </c>
      <c r="T230" s="107">
        <v>2.4900000000000002</v>
      </c>
      <c r="U230" s="107">
        <v>2.37</v>
      </c>
      <c r="V230" s="107">
        <v>2.37</v>
      </c>
      <c r="W230" s="107">
        <v>2.37</v>
      </c>
      <c r="X230" s="107">
        <v>2.37</v>
      </c>
      <c r="Y230" s="107">
        <v>2.37</v>
      </c>
      <c r="Z230" s="107">
        <v>2.37</v>
      </c>
      <c r="AA230" s="107">
        <v>2.37</v>
      </c>
      <c r="AB230" s="107">
        <v>2.37</v>
      </c>
      <c r="AC230" s="107">
        <v>2.37</v>
      </c>
      <c r="AD230" s="107">
        <v>2.37</v>
      </c>
      <c r="AE230" s="107">
        <v>2.37</v>
      </c>
      <c r="AF230" s="107">
        <v>2.37</v>
      </c>
      <c r="AG230" s="107">
        <v>2.37</v>
      </c>
      <c r="AH230" s="107">
        <v>2.37</v>
      </c>
      <c r="AI230" s="107">
        <v>2.37</v>
      </c>
      <c r="AJ230" s="107">
        <v>2.37</v>
      </c>
      <c r="AK230" s="107">
        <v>2.37</v>
      </c>
      <c r="AL230" s="107">
        <v>2.37</v>
      </c>
      <c r="AM230" s="107">
        <v>2.37</v>
      </c>
      <c r="AN230" s="107">
        <v>2.37</v>
      </c>
    </row>
    <row r="231" spans="1:40" ht="16.5">
      <c r="A231" s="151">
        <v>322211</v>
      </c>
      <c r="B231" s="18">
        <v>0.95</v>
      </c>
      <c r="C231" s="137">
        <v>0.95</v>
      </c>
      <c r="D231" s="18">
        <v>1</v>
      </c>
      <c r="E231" s="18">
        <v>0.9</v>
      </c>
      <c r="F231" s="18">
        <v>1</v>
      </c>
      <c r="G231" s="18">
        <v>1</v>
      </c>
      <c r="H231" s="18">
        <v>1</v>
      </c>
      <c r="I231" s="137">
        <v>1</v>
      </c>
      <c r="J231" s="18">
        <v>1</v>
      </c>
      <c r="L231" s="210">
        <v>500000</v>
      </c>
      <c r="M231" s="107">
        <v>4.1500000000000004</v>
      </c>
      <c r="N231" s="107">
        <v>3.11</v>
      </c>
      <c r="O231" s="107">
        <v>3.11</v>
      </c>
      <c r="P231" s="107">
        <v>3.11</v>
      </c>
      <c r="Q231" s="107">
        <v>2.99</v>
      </c>
      <c r="R231" s="107">
        <v>2.86</v>
      </c>
      <c r="S231" s="107">
        <v>2.74</v>
      </c>
      <c r="T231" s="107">
        <v>2.61</v>
      </c>
      <c r="U231" s="107">
        <v>2.4900000000000002</v>
      </c>
      <c r="V231" s="107">
        <v>2.4900000000000002</v>
      </c>
      <c r="W231" s="107">
        <v>2.4900000000000002</v>
      </c>
      <c r="X231" s="107">
        <v>2.4900000000000002</v>
      </c>
      <c r="Y231" s="107">
        <v>2.4900000000000002</v>
      </c>
      <c r="Z231" s="107">
        <v>2.4900000000000002</v>
      </c>
      <c r="AA231" s="107">
        <v>2.4900000000000002</v>
      </c>
      <c r="AB231" s="107">
        <v>2.4900000000000002</v>
      </c>
      <c r="AC231" s="107">
        <v>2.4900000000000002</v>
      </c>
      <c r="AD231" s="107">
        <v>2.4900000000000002</v>
      </c>
      <c r="AE231" s="107">
        <v>2.4900000000000002</v>
      </c>
      <c r="AF231" s="107">
        <v>2.4900000000000002</v>
      </c>
      <c r="AG231" s="107">
        <v>2.4900000000000002</v>
      </c>
      <c r="AH231" s="107">
        <v>2.4900000000000002</v>
      </c>
      <c r="AI231" s="107">
        <v>2.4900000000000002</v>
      </c>
      <c r="AJ231" s="107">
        <v>2.4900000000000002</v>
      </c>
      <c r="AK231" s="107">
        <v>2.4900000000000002</v>
      </c>
      <c r="AL231" s="107">
        <v>2.4900000000000002</v>
      </c>
      <c r="AM231" s="107">
        <v>2.4900000000000002</v>
      </c>
      <c r="AN231" s="107">
        <v>2.4900000000000002</v>
      </c>
    </row>
    <row r="232" spans="1:40" ht="16.5">
      <c r="A232" s="151">
        <v>322212</v>
      </c>
      <c r="B232" s="18">
        <v>0.95</v>
      </c>
      <c r="C232" s="137">
        <v>0.95</v>
      </c>
      <c r="D232" s="18">
        <v>1</v>
      </c>
      <c r="E232" s="18">
        <v>0.9</v>
      </c>
      <c r="F232" s="18">
        <v>1</v>
      </c>
      <c r="G232" s="18">
        <v>1</v>
      </c>
      <c r="H232" s="18">
        <v>1</v>
      </c>
      <c r="I232" s="137">
        <v>1</v>
      </c>
      <c r="J232" s="18">
        <v>1</v>
      </c>
      <c r="L232" s="210">
        <v>600000</v>
      </c>
      <c r="M232" s="107">
        <v>4.4400000000000004</v>
      </c>
      <c r="N232" s="107">
        <v>3.33</v>
      </c>
      <c r="O232" s="107">
        <v>3.33</v>
      </c>
      <c r="P232" s="107">
        <v>3.33</v>
      </c>
      <c r="Q232" s="107">
        <v>3.2</v>
      </c>
      <c r="R232" s="107">
        <v>3.06</v>
      </c>
      <c r="S232" s="107">
        <v>2.93</v>
      </c>
      <c r="T232" s="107">
        <v>2.8</v>
      </c>
      <c r="U232" s="107">
        <v>2.66</v>
      </c>
      <c r="V232" s="107">
        <v>2.66</v>
      </c>
      <c r="W232" s="107">
        <v>2.66</v>
      </c>
      <c r="X232" s="107">
        <v>2.66</v>
      </c>
      <c r="Y232" s="107">
        <v>2.66</v>
      </c>
      <c r="Z232" s="107">
        <v>2.66</v>
      </c>
      <c r="AA232" s="107">
        <v>2.66</v>
      </c>
      <c r="AB232" s="107">
        <v>2.66</v>
      </c>
      <c r="AC232" s="107">
        <v>2.66</v>
      </c>
      <c r="AD232" s="107">
        <v>2.66</v>
      </c>
      <c r="AE232" s="107">
        <v>2.66</v>
      </c>
      <c r="AF232" s="107">
        <v>2.66</v>
      </c>
      <c r="AG232" s="107">
        <v>2.66</v>
      </c>
      <c r="AH232" s="107">
        <v>2.66</v>
      </c>
      <c r="AI232" s="107">
        <v>2.66</v>
      </c>
      <c r="AJ232" s="107">
        <v>2.66</v>
      </c>
      <c r="AK232" s="107">
        <v>2.66</v>
      </c>
      <c r="AL232" s="107">
        <v>2.66</v>
      </c>
      <c r="AM232" s="107">
        <v>2.66</v>
      </c>
      <c r="AN232" s="107">
        <v>2.66</v>
      </c>
    </row>
    <row r="233" spans="1:40" ht="16.5">
      <c r="A233" s="151">
        <v>322219</v>
      </c>
      <c r="B233" s="18">
        <v>0.95</v>
      </c>
      <c r="C233" s="137">
        <v>0.95</v>
      </c>
      <c r="D233" s="18">
        <v>1</v>
      </c>
      <c r="E233" s="18">
        <v>0.9</v>
      </c>
      <c r="F233" s="18">
        <v>1</v>
      </c>
      <c r="G233" s="18">
        <v>1</v>
      </c>
      <c r="H233" s="18">
        <v>1</v>
      </c>
      <c r="I233" s="137">
        <v>1</v>
      </c>
      <c r="J233" s="18">
        <v>1</v>
      </c>
      <c r="L233" s="210">
        <v>700000</v>
      </c>
      <c r="M233" s="107">
        <v>4.7</v>
      </c>
      <c r="N233" s="107">
        <v>3.53</v>
      </c>
      <c r="O233" s="107">
        <v>3.53</v>
      </c>
      <c r="P233" s="107">
        <v>3.53</v>
      </c>
      <c r="Q233" s="107">
        <v>3.38</v>
      </c>
      <c r="R233" s="107">
        <v>3.24</v>
      </c>
      <c r="S233" s="107">
        <v>3.1</v>
      </c>
      <c r="T233" s="107">
        <v>2.96</v>
      </c>
      <c r="U233" s="107">
        <v>2.82</v>
      </c>
      <c r="V233" s="107">
        <v>2.82</v>
      </c>
      <c r="W233" s="107">
        <v>2.82</v>
      </c>
      <c r="X233" s="107">
        <v>2.82</v>
      </c>
      <c r="Y233" s="107">
        <v>2.82</v>
      </c>
      <c r="Z233" s="107">
        <v>2.82</v>
      </c>
      <c r="AA233" s="107">
        <v>2.82</v>
      </c>
      <c r="AB233" s="107">
        <v>2.82</v>
      </c>
      <c r="AC233" s="107">
        <v>2.82</v>
      </c>
      <c r="AD233" s="107">
        <v>2.82</v>
      </c>
      <c r="AE233" s="107">
        <v>2.82</v>
      </c>
      <c r="AF233" s="107">
        <v>2.82</v>
      </c>
      <c r="AG233" s="107">
        <v>2.82</v>
      </c>
      <c r="AH233" s="107">
        <v>2.82</v>
      </c>
      <c r="AI233" s="107">
        <v>2.82</v>
      </c>
      <c r="AJ233" s="107">
        <v>2.82</v>
      </c>
      <c r="AK233" s="107">
        <v>2.82</v>
      </c>
      <c r="AL233" s="107">
        <v>2.82</v>
      </c>
      <c r="AM233" s="107">
        <v>2.82</v>
      </c>
      <c r="AN233" s="107">
        <v>2.82</v>
      </c>
    </row>
    <row r="234" spans="1:40" ht="16.5">
      <c r="A234" s="151">
        <v>322220</v>
      </c>
      <c r="B234" s="18">
        <v>0.95</v>
      </c>
      <c r="C234" s="137">
        <v>0.95</v>
      </c>
      <c r="D234" s="18">
        <v>1</v>
      </c>
      <c r="E234" s="18">
        <v>0.9</v>
      </c>
      <c r="F234" s="18">
        <v>1</v>
      </c>
      <c r="G234" s="18">
        <v>1</v>
      </c>
      <c r="H234" s="18">
        <v>1</v>
      </c>
      <c r="I234" s="137">
        <v>1</v>
      </c>
      <c r="J234" s="18">
        <v>1</v>
      </c>
      <c r="L234" s="210">
        <v>800000</v>
      </c>
      <c r="M234" s="107">
        <v>4.9400000000000004</v>
      </c>
      <c r="N234" s="107">
        <v>3.71</v>
      </c>
      <c r="O234" s="107">
        <v>3.71</v>
      </c>
      <c r="P234" s="107">
        <v>3.71</v>
      </c>
      <c r="Q234" s="107">
        <v>3.56</v>
      </c>
      <c r="R234" s="107">
        <v>3.41</v>
      </c>
      <c r="S234" s="107">
        <v>3.26</v>
      </c>
      <c r="T234" s="107">
        <v>3.11</v>
      </c>
      <c r="U234" s="107">
        <v>2.96</v>
      </c>
      <c r="V234" s="107">
        <v>2.96</v>
      </c>
      <c r="W234" s="107">
        <v>2.96</v>
      </c>
      <c r="X234" s="107">
        <v>2.96</v>
      </c>
      <c r="Y234" s="107">
        <v>2.96</v>
      </c>
      <c r="Z234" s="107">
        <v>2.96</v>
      </c>
      <c r="AA234" s="107">
        <v>2.96</v>
      </c>
      <c r="AB234" s="107">
        <v>2.96</v>
      </c>
      <c r="AC234" s="107">
        <v>2.96</v>
      </c>
      <c r="AD234" s="107">
        <v>2.96</v>
      </c>
      <c r="AE234" s="107">
        <v>2.96</v>
      </c>
      <c r="AF234" s="107">
        <v>2.96</v>
      </c>
      <c r="AG234" s="107">
        <v>2.96</v>
      </c>
      <c r="AH234" s="107">
        <v>2.96</v>
      </c>
      <c r="AI234" s="107">
        <v>2.96</v>
      </c>
      <c r="AJ234" s="107">
        <v>2.96</v>
      </c>
      <c r="AK234" s="107">
        <v>2.96</v>
      </c>
      <c r="AL234" s="107">
        <v>2.96</v>
      </c>
      <c r="AM234" s="107">
        <v>2.96</v>
      </c>
      <c r="AN234" s="107">
        <v>2.96</v>
      </c>
    </row>
    <row r="235" spans="1:40" ht="16.5">
      <c r="A235" s="151">
        <v>322230</v>
      </c>
      <c r="B235" s="18">
        <v>0.95</v>
      </c>
      <c r="C235" s="137">
        <v>0.95</v>
      </c>
      <c r="D235" s="18">
        <v>1</v>
      </c>
      <c r="E235" s="18">
        <v>0.9</v>
      </c>
      <c r="F235" s="18">
        <v>1</v>
      </c>
      <c r="G235" s="18">
        <v>1</v>
      </c>
      <c r="H235" s="18">
        <v>1</v>
      </c>
      <c r="I235" s="137">
        <v>1</v>
      </c>
      <c r="J235" s="18">
        <v>1</v>
      </c>
      <c r="L235" s="210">
        <v>900000</v>
      </c>
      <c r="M235" s="107">
        <v>5.16</v>
      </c>
      <c r="N235" s="107">
        <v>3.87</v>
      </c>
      <c r="O235" s="107">
        <v>3.87</v>
      </c>
      <c r="P235" s="107">
        <v>3.87</v>
      </c>
      <c r="Q235" s="107">
        <v>3.72</v>
      </c>
      <c r="R235" s="107">
        <v>3.56</v>
      </c>
      <c r="S235" s="107">
        <v>3.41</v>
      </c>
      <c r="T235" s="107">
        <v>3.25</v>
      </c>
      <c r="U235" s="107">
        <v>3.1</v>
      </c>
      <c r="V235" s="107">
        <v>3.1</v>
      </c>
      <c r="W235" s="107">
        <v>3.1</v>
      </c>
      <c r="X235" s="107">
        <v>3.1</v>
      </c>
      <c r="Y235" s="107">
        <v>3.1</v>
      </c>
      <c r="Z235" s="107">
        <v>3.1</v>
      </c>
      <c r="AA235" s="107">
        <v>3.1</v>
      </c>
      <c r="AB235" s="107">
        <v>3.1</v>
      </c>
      <c r="AC235" s="107">
        <v>3.1</v>
      </c>
      <c r="AD235" s="107">
        <v>3.1</v>
      </c>
      <c r="AE235" s="107">
        <v>3.1</v>
      </c>
      <c r="AF235" s="107">
        <v>3.1</v>
      </c>
      <c r="AG235" s="107">
        <v>3.1</v>
      </c>
      <c r="AH235" s="107">
        <v>3.1</v>
      </c>
      <c r="AI235" s="107">
        <v>3.1</v>
      </c>
      <c r="AJ235" s="107">
        <v>3.1</v>
      </c>
      <c r="AK235" s="107">
        <v>3.1</v>
      </c>
      <c r="AL235" s="107">
        <v>3.1</v>
      </c>
      <c r="AM235" s="107">
        <v>3.1</v>
      </c>
      <c r="AN235" s="107">
        <v>3.1</v>
      </c>
    </row>
    <row r="236" spans="1:40" ht="16.5">
      <c r="A236" s="151">
        <v>322291</v>
      </c>
      <c r="B236" s="18">
        <v>0.95</v>
      </c>
      <c r="C236" s="137">
        <v>0.95</v>
      </c>
      <c r="D236" s="18">
        <v>1</v>
      </c>
      <c r="E236" s="18">
        <v>0.9</v>
      </c>
      <c r="F236" s="18">
        <v>1</v>
      </c>
      <c r="G236" s="18">
        <v>1</v>
      </c>
      <c r="H236" s="18">
        <v>1</v>
      </c>
      <c r="I236" s="137">
        <v>1</v>
      </c>
      <c r="J236" s="18">
        <v>1</v>
      </c>
    </row>
    <row r="237" spans="1:40" ht="16.5">
      <c r="A237" s="151">
        <v>322299</v>
      </c>
      <c r="B237" s="18">
        <v>0.95</v>
      </c>
      <c r="C237" s="137">
        <v>0.95</v>
      </c>
      <c r="D237" s="18">
        <v>1</v>
      </c>
      <c r="E237" s="18">
        <v>0.9</v>
      </c>
      <c r="F237" s="18">
        <v>1</v>
      </c>
      <c r="G237" s="18">
        <v>1</v>
      </c>
      <c r="H237" s="18">
        <v>1</v>
      </c>
      <c r="I237" s="137">
        <v>1</v>
      </c>
      <c r="J237" s="18">
        <v>1</v>
      </c>
      <c r="L237" s="247" t="s">
        <v>8556</v>
      </c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  <c r="AA237" s="242"/>
      <c r="AB237" s="242"/>
      <c r="AC237" s="242"/>
      <c r="AD237" s="242"/>
      <c r="AE237" s="242"/>
      <c r="AF237" s="242"/>
      <c r="AG237" s="242"/>
      <c r="AH237" s="242"/>
      <c r="AI237" s="242"/>
      <c r="AJ237" s="242"/>
      <c r="AK237" s="242"/>
      <c r="AL237" s="242"/>
      <c r="AM237" s="242"/>
      <c r="AN237" s="248"/>
    </row>
    <row r="238" spans="1:40" ht="30">
      <c r="A238" s="151">
        <v>323111</v>
      </c>
      <c r="B238" s="18">
        <v>0.95</v>
      </c>
      <c r="C238" s="137">
        <v>0.95</v>
      </c>
      <c r="D238" s="18">
        <v>1</v>
      </c>
      <c r="E238" s="18">
        <v>0.9</v>
      </c>
      <c r="F238" s="18">
        <v>1</v>
      </c>
      <c r="G238" s="18">
        <v>1</v>
      </c>
      <c r="H238" s="18">
        <v>1</v>
      </c>
      <c r="I238" s="137">
        <v>1</v>
      </c>
      <c r="J238" s="18">
        <v>1</v>
      </c>
      <c r="L238" s="220" t="s">
        <v>8553</v>
      </c>
      <c r="M238" s="210">
        <v>1</v>
      </c>
      <c r="N238" s="210">
        <v>2</v>
      </c>
      <c r="O238" s="210">
        <v>3</v>
      </c>
      <c r="P238" s="210">
        <v>4</v>
      </c>
      <c r="Q238" s="210">
        <v>5</v>
      </c>
      <c r="R238" s="210">
        <v>6</v>
      </c>
      <c r="S238" s="210">
        <v>7</v>
      </c>
      <c r="T238" s="210">
        <v>8</v>
      </c>
      <c r="U238" s="210">
        <v>9</v>
      </c>
      <c r="V238" s="210">
        <v>10</v>
      </c>
      <c r="W238" s="210">
        <v>11</v>
      </c>
      <c r="X238" s="210">
        <v>12</v>
      </c>
      <c r="Y238" s="210">
        <v>13</v>
      </c>
      <c r="Z238" s="210">
        <v>14</v>
      </c>
      <c r="AA238" s="210">
        <v>15</v>
      </c>
      <c r="AB238" s="210">
        <v>16</v>
      </c>
      <c r="AC238" s="210">
        <v>17</v>
      </c>
      <c r="AD238" s="210">
        <v>18</v>
      </c>
      <c r="AE238" s="210">
        <v>19</v>
      </c>
      <c r="AF238" s="210">
        <v>20</v>
      </c>
      <c r="AG238" s="210">
        <v>21</v>
      </c>
      <c r="AH238" s="210">
        <v>22</v>
      </c>
      <c r="AI238" s="210">
        <v>23</v>
      </c>
      <c r="AJ238" s="210">
        <v>24</v>
      </c>
      <c r="AK238" s="210">
        <v>25</v>
      </c>
      <c r="AL238" s="210">
        <v>26</v>
      </c>
      <c r="AM238" s="210">
        <v>27</v>
      </c>
      <c r="AN238" s="210">
        <v>28</v>
      </c>
    </row>
    <row r="239" spans="1:40" ht="16.5">
      <c r="A239" s="151">
        <v>323113</v>
      </c>
      <c r="B239" s="18">
        <v>0.95</v>
      </c>
      <c r="C239" s="137">
        <v>0.95</v>
      </c>
      <c r="D239" s="18">
        <v>1</v>
      </c>
      <c r="E239" s="18">
        <v>0.9</v>
      </c>
      <c r="F239" s="18">
        <v>1</v>
      </c>
      <c r="G239" s="18">
        <v>1</v>
      </c>
      <c r="H239" s="18">
        <v>1</v>
      </c>
      <c r="I239" s="137">
        <v>1</v>
      </c>
      <c r="J239" s="18">
        <v>1</v>
      </c>
      <c r="L239" s="210">
        <v>0</v>
      </c>
      <c r="M239" s="107">
        <v>0.95</v>
      </c>
      <c r="N239" s="107">
        <v>0.95</v>
      </c>
      <c r="O239" s="107">
        <v>0.87</v>
      </c>
      <c r="P239" s="107">
        <v>0.82</v>
      </c>
      <c r="Q239" s="107">
        <v>0.76</v>
      </c>
      <c r="R239" s="107">
        <v>0.6</v>
      </c>
      <c r="S239" s="107">
        <v>0.52</v>
      </c>
      <c r="T239" s="107">
        <v>0.44</v>
      </c>
      <c r="U239" s="107">
        <v>0.33</v>
      </c>
      <c r="V239" s="107">
        <v>0.24</v>
      </c>
      <c r="W239" s="107">
        <v>0.22</v>
      </c>
      <c r="X239" s="107">
        <v>0.19</v>
      </c>
      <c r="Y239" s="107">
        <v>0.16</v>
      </c>
      <c r="Z239" s="107">
        <v>0.13</v>
      </c>
      <c r="AA239" s="107">
        <v>0.11</v>
      </c>
      <c r="AB239" s="107">
        <v>0.1</v>
      </c>
      <c r="AC239" s="107">
        <v>0.08</v>
      </c>
      <c r="AD239" s="107">
        <v>7.0000000000000007E-2</v>
      </c>
      <c r="AE239" s="107">
        <v>0.06</v>
      </c>
      <c r="AF239" s="107">
        <v>0.05</v>
      </c>
      <c r="AG239" s="107">
        <v>0.04</v>
      </c>
      <c r="AH239" s="107">
        <v>0.04</v>
      </c>
      <c r="AI239" s="107">
        <v>0.03</v>
      </c>
      <c r="AJ239" s="107">
        <v>0.03</v>
      </c>
      <c r="AK239" s="107">
        <v>0.02</v>
      </c>
      <c r="AL239" s="107">
        <v>0.02</v>
      </c>
      <c r="AM239" s="107">
        <v>0.02</v>
      </c>
      <c r="AN239" s="107">
        <v>0.01</v>
      </c>
    </row>
    <row r="240" spans="1:40" ht="16.5">
      <c r="A240" s="151">
        <v>323117</v>
      </c>
      <c r="B240" s="18">
        <v>0.95</v>
      </c>
      <c r="C240" s="137">
        <v>0.95</v>
      </c>
      <c r="D240" s="18">
        <v>1</v>
      </c>
      <c r="E240" s="18">
        <v>0.9</v>
      </c>
      <c r="F240" s="18">
        <v>1</v>
      </c>
      <c r="G240" s="18">
        <v>1</v>
      </c>
      <c r="H240" s="18">
        <v>1</v>
      </c>
      <c r="I240" s="137">
        <v>1</v>
      </c>
      <c r="J240" s="18">
        <v>1</v>
      </c>
      <c r="L240" s="210">
        <v>1000</v>
      </c>
      <c r="M240" s="107">
        <v>0.95</v>
      </c>
      <c r="N240" s="107">
        <v>0.95</v>
      </c>
      <c r="O240" s="107">
        <v>0.87</v>
      </c>
      <c r="P240" s="107">
        <v>0.82</v>
      </c>
      <c r="Q240" s="107">
        <v>0.76</v>
      </c>
      <c r="R240" s="107">
        <v>0.6</v>
      </c>
      <c r="S240" s="107">
        <v>0.52</v>
      </c>
      <c r="T240" s="107">
        <v>0.44</v>
      </c>
      <c r="U240" s="107">
        <v>0.34</v>
      </c>
      <c r="V240" s="107">
        <v>0.26</v>
      </c>
      <c r="W240" s="107">
        <v>0.23</v>
      </c>
      <c r="X240" s="107">
        <v>0.2</v>
      </c>
      <c r="Y240" s="107">
        <v>0.18</v>
      </c>
      <c r="Z240" s="107">
        <v>0.15</v>
      </c>
      <c r="AA240" s="107">
        <v>0.13</v>
      </c>
      <c r="AB240" s="107">
        <v>0.12</v>
      </c>
      <c r="AC240" s="107">
        <v>0.1</v>
      </c>
      <c r="AD240" s="107">
        <v>0.09</v>
      </c>
      <c r="AE240" s="107">
        <v>0.08</v>
      </c>
      <c r="AF240" s="107">
        <v>7.0000000000000007E-2</v>
      </c>
      <c r="AG240" s="107">
        <v>0.06</v>
      </c>
      <c r="AH240" s="107">
        <v>0.05</v>
      </c>
      <c r="AI240" s="107">
        <v>0.04</v>
      </c>
      <c r="AJ240" s="107">
        <v>0.04</v>
      </c>
      <c r="AK240" s="107">
        <v>0.03</v>
      </c>
      <c r="AL240" s="107">
        <v>0.03</v>
      </c>
      <c r="AM240" s="107">
        <v>0.03</v>
      </c>
      <c r="AN240" s="107">
        <v>0.02</v>
      </c>
    </row>
    <row r="241" spans="1:40" ht="16.5">
      <c r="A241" s="151">
        <v>323120</v>
      </c>
      <c r="B241" s="18">
        <v>0.95</v>
      </c>
      <c r="C241" s="137">
        <v>0.95</v>
      </c>
      <c r="D241" s="18">
        <v>1</v>
      </c>
      <c r="E241" s="18">
        <v>0.9</v>
      </c>
      <c r="F241" s="18">
        <v>1</v>
      </c>
      <c r="G241" s="18">
        <v>1</v>
      </c>
      <c r="H241" s="18">
        <v>1</v>
      </c>
      <c r="I241" s="137">
        <v>1</v>
      </c>
      <c r="J241" s="18">
        <v>1</v>
      </c>
      <c r="L241" s="210">
        <v>2000</v>
      </c>
      <c r="M241" s="107">
        <v>0.95</v>
      </c>
      <c r="N241" s="107">
        <v>0.95</v>
      </c>
      <c r="O241" s="107">
        <v>0.87</v>
      </c>
      <c r="P241" s="107">
        <v>0.82</v>
      </c>
      <c r="Q241" s="107">
        <v>0.76</v>
      </c>
      <c r="R241" s="107">
        <v>0.6</v>
      </c>
      <c r="S241" s="107">
        <v>0.52</v>
      </c>
      <c r="T241" s="107">
        <v>0.44</v>
      </c>
      <c r="U241" s="107">
        <v>0.35</v>
      </c>
      <c r="V241" s="107">
        <v>0.27</v>
      </c>
      <c r="W241" s="107">
        <v>0.25</v>
      </c>
      <c r="X241" s="107">
        <v>0.22</v>
      </c>
      <c r="Y241" s="107">
        <v>0.2</v>
      </c>
      <c r="Z241" s="107">
        <v>0.17</v>
      </c>
      <c r="AA241" s="107">
        <v>0.16</v>
      </c>
      <c r="AB241" s="107">
        <v>0.14000000000000001</v>
      </c>
      <c r="AC241" s="107">
        <v>0.12</v>
      </c>
      <c r="AD241" s="107">
        <v>0.11</v>
      </c>
      <c r="AE241" s="107">
        <v>0.1</v>
      </c>
      <c r="AF241" s="107">
        <v>0.09</v>
      </c>
      <c r="AG241" s="107">
        <v>0.08</v>
      </c>
      <c r="AH241" s="107">
        <v>7.0000000000000007E-2</v>
      </c>
      <c r="AI241" s="107">
        <v>0.06</v>
      </c>
      <c r="AJ241" s="107">
        <v>0.05</v>
      </c>
      <c r="AK241" s="107">
        <v>0.05</v>
      </c>
      <c r="AL241" s="107">
        <v>0.04</v>
      </c>
      <c r="AM241" s="107">
        <v>0.04</v>
      </c>
      <c r="AN241" s="107">
        <v>0.03</v>
      </c>
    </row>
    <row r="242" spans="1:40" ht="16.5">
      <c r="A242" s="151">
        <v>324110</v>
      </c>
      <c r="B242" s="18">
        <v>0.95</v>
      </c>
      <c r="C242" s="137">
        <v>0.95</v>
      </c>
      <c r="D242" s="18">
        <v>1</v>
      </c>
      <c r="E242" s="18">
        <v>0.9</v>
      </c>
      <c r="F242" s="18">
        <v>1</v>
      </c>
      <c r="G242" s="18">
        <v>1</v>
      </c>
      <c r="H242" s="18">
        <v>1</v>
      </c>
      <c r="I242" s="137">
        <v>1</v>
      </c>
      <c r="J242" s="18">
        <v>1</v>
      </c>
      <c r="L242" s="210">
        <v>3000</v>
      </c>
      <c r="M242" s="107">
        <v>0.95</v>
      </c>
      <c r="N242" s="107">
        <v>0.95</v>
      </c>
      <c r="O242" s="107">
        <v>0.87</v>
      </c>
      <c r="P242" s="107">
        <v>0.82</v>
      </c>
      <c r="Q242" s="107">
        <v>0.76</v>
      </c>
      <c r="R242" s="107">
        <v>0.6</v>
      </c>
      <c r="S242" s="107">
        <v>0.52</v>
      </c>
      <c r="T242" s="107">
        <v>0.44</v>
      </c>
      <c r="U242" s="107">
        <v>0.35</v>
      </c>
      <c r="V242" s="107">
        <v>0.28000000000000003</v>
      </c>
      <c r="W242" s="107">
        <v>0.26</v>
      </c>
      <c r="X242" s="107">
        <v>0.23</v>
      </c>
      <c r="Y242" s="107">
        <v>0.21</v>
      </c>
      <c r="Z242" s="107">
        <v>0.19</v>
      </c>
      <c r="AA242" s="107">
        <v>0.17</v>
      </c>
      <c r="AB242" s="107">
        <v>0.15</v>
      </c>
      <c r="AC242" s="107">
        <v>0.14000000000000001</v>
      </c>
      <c r="AD242" s="107">
        <v>0.12</v>
      </c>
      <c r="AE242" s="107">
        <v>0.11</v>
      </c>
      <c r="AF242" s="107">
        <v>0.1</v>
      </c>
      <c r="AG242" s="107">
        <v>0.09</v>
      </c>
      <c r="AH242" s="107">
        <v>0.08</v>
      </c>
      <c r="AI242" s="107">
        <v>7.0000000000000007E-2</v>
      </c>
      <c r="AJ242" s="107">
        <v>7.0000000000000007E-2</v>
      </c>
      <c r="AK242" s="107">
        <v>0.06</v>
      </c>
      <c r="AL242" s="107">
        <v>0.05</v>
      </c>
      <c r="AM242" s="107">
        <v>0.05</v>
      </c>
      <c r="AN242" s="107">
        <v>0.04</v>
      </c>
    </row>
    <row r="243" spans="1:40" ht="16.5">
      <c r="A243" s="151">
        <v>324121</v>
      </c>
      <c r="B243" s="18">
        <v>0.95</v>
      </c>
      <c r="C243" s="137">
        <v>0.95</v>
      </c>
      <c r="D243" s="18">
        <v>1</v>
      </c>
      <c r="E243" s="18">
        <v>0.9</v>
      </c>
      <c r="F243" s="18">
        <v>1</v>
      </c>
      <c r="G243" s="18">
        <v>1</v>
      </c>
      <c r="H243" s="18">
        <v>1</v>
      </c>
      <c r="I243" s="137">
        <v>1</v>
      </c>
      <c r="J243" s="18">
        <v>1</v>
      </c>
      <c r="L243" s="210">
        <v>4000</v>
      </c>
      <c r="M243" s="107">
        <v>0.95</v>
      </c>
      <c r="N243" s="107">
        <v>0.95</v>
      </c>
      <c r="O243" s="107">
        <v>0.87</v>
      </c>
      <c r="P243" s="107">
        <v>0.82</v>
      </c>
      <c r="Q243" s="107">
        <v>0.76</v>
      </c>
      <c r="R243" s="107">
        <v>0.6</v>
      </c>
      <c r="S243" s="107">
        <v>0.52</v>
      </c>
      <c r="T243" s="107">
        <v>0.44</v>
      </c>
      <c r="U243" s="107">
        <v>0.36</v>
      </c>
      <c r="V243" s="107">
        <v>0.28999999999999998</v>
      </c>
      <c r="W243" s="107">
        <v>0.26</v>
      </c>
      <c r="X243" s="107">
        <v>0.24</v>
      </c>
      <c r="Y243" s="107">
        <v>0.21</v>
      </c>
      <c r="Z243" s="107">
        <v>0.19</v>
      </c>
      <c r="AA243" s="107">
        <v>0.17</v>
      </c>
      <c r="AB243" s="107">
        <v>0.16</v>
      </c>
      <c r="AC243" s="107">
        <v>0.14000000000000001</v>
      </c>
      <c r="AD243" s="107">
        <v>0.13</v>
      </c>
      <c r="AE243" s="107">
        <v>0.11</v>
      </c>
      <c r="AF243" s="107">
        <v>0.1</v>
      </c>
      <c r="AG243" s="107">
        <v>0.09</v>
      </c>
      <c r="AH243" s="107">
        <v>0.08</v>
      </c>
      <c r="AI243" s="107">
        <v>7.0000000000000007E-2</v>
      </c>
      <c r="AJ243" s="107">
        <v>7.0000000000000007E-2</v>
      </c>
      <c r="AK243" s="107">
        <v>0.06</v>
      </c>
      <c r="AL243" s="107">
        <v>0.05</v>
      </c>
      <c r="AM243" s="107">
        <v>0.05</v>
      </c>
      <c r="AN243" s="107">
        <v>0.04</v>
      </c>
    </row>
    <row r="244" spans="1:40" ht="16.5">
      <c r="A244" s="151">
        <v>324122</v>
      </c>
      <c r="B244" s="18">
        <v>0.95</v>
      </c>
      <c r="C244" s="137">
        <v>0.95</v>
      </c>
      <c r="D244" s="18">
        <v>1</v>
      </c>
      <c r="E244" s="18">
        <v>0.9</v>
      </c>
      <c r="F244" s="18">
        <v>1</v>
      </c>
      <c r="G244" s="18">
        <v>1</v>
      </c>
      <c r="H244" s="18">
        <v>1</v>
      </c>
      <c r="I244" s="137">
        <v>1</v>
      </c>
      <c r="J244" s="18">
        <v>1</v>
      </c>
      <c r="L244" s="210">
        <v>5000</v>
      </c>
      <c r="M244" s="107">
        <v>0.95</v>
      </c>
      <c r="N244" s="107">
        <v>0.95</v>
      </c>
      <c r="O244" s="107">
        <v>0.87</v>
      </c>
      <c r="P244" s="107">
        <v>0.82</v>
      </c>
      <c r="Q244" s="107">
        <v>0.76</v>
      </c>
      <c r="R244" s="107">
        <v>0.6</v>
      </c>
      <c r="S244" s="107">
        <v>0.52</v>
      </c>
      <c r="T244" s="107">
        <v>0.44</v>
      </c>
      <c r="U244" s="107">
        <v>0.36</v>
      </c>
      <c r="V244" s="107">
        <v>0.3</v>
      </c>
      <c r="W244" s="107">
        <v>0.27</v>
      </c>
      <c r="X244" s="107">
        <v>0.25</v>
      </c>
      <c r="Y244" s="107">
        <v>0.22</v>
      </c>
      <c r="Z244" s="107">
        <v>0.2</v>
      </c>
      <c r="AA244" s="107">
        <v>0.19</v>
      </c>
      <c r="AB244" s="107">
        <v>0.17</v>
      </c>
      <c r="AC244" s="107">
        <v>0.15</v>
      </c>
      <c r="AD244" s="107">
        <v>0.14000000000000001</v>
      </c>
      <c r="AE244" s="107">
        <v>0.13</v>
      </c>
      <c r="AF244" s="107">
        <v>0.12</v>
      </c>
      <c r="AG244" s="107">
        <v>0.11</v>
      </c>
      <c r="AH244" s="107">
        <v>0.1</v>
      </c>
      <c r="AI244" s="107">
        <v>0.09</v>
      </c>
      <c r="AJ244" s="107">
        <v>0.08</v>
      </c>
      <c r="AK244" s="107">
        <v>7.0000000000000007E-2</v>
      </c>
      <c r="AL244" s="107">
        <v>7.0000000000000007E-2</v>
      </c>
      <c r="AM244" s="107">
        <v>0.06</v>
      </c>
      <c r="AN244" s="107">
        <v>0.05</v>
      </c>
    </row>
    <row r="245" spans="1:40" ht="16.5">
      <c r="A245" s="151">
        <v>324191</v>
      </c>
      <c r="B245" s="18">
        <v>0.95</v>
      </c>
      <c r="C245" s="137">
        <v>0.95</v>
      </c>
      <c r="D245" s="18">
        <v>1</v>
      </c>
      <c r="E245" s="18">
        <v>0.9</v>
      </c>
      <c r="F245" s="18">
        <v>1</v>
      </c>
      <c r="G245" s="18">
        <v>1</v>
      </c>
      <c r="H245" s="18">
        <v>1</v>
      </c>
      <c r="I245" s="137">
        <v>1</v>
      </c>
      <c r="J245" s="18">
        <v>1</v>
      </c>
      <c r="L245" s="210">
        <v>6000</v>
      </c>
      <c r="M245" s="107">
        <v>0.95</v>
      </c>
      <c r="N245" s="107">
        <v>0.95</v>
      </c>
      <c r="O245" s="107">
        <v>0.87</v>
      </c>
      <c r="P245" s="107">
        <v>0.82</v>
      </c>
      <c r="Q245" s="107">
        <v>0.76</v>
      </c>
      <c r="R245" s="107">
        <v>0.6</v>
      </c>
      <c r="S245" s="107">
        <v>0.52</v>
      </c>
      <c r="T245" s="107">
        <v>0.44</v>
      </c>
      <c r="U245" s="107">
        <v>0.36</v>
      </c>
      <c r="V245" s="107">
        <v>0.3</v>
      </c>
      <c r="W245" s="107">
        <v>0.28000000000000003</v>
      </c>
      <c r="X245" s="107">
        <v>0.25</v>
      </c>
      <c r="Y245" s="107">
        <v>0.23</v>
      </c>
      <c r="Z245" s="107">
        <v>0.21</v>
      </c>
      <c r="AA245" s="107">
        <v>0.19</v>
      </c>
      <c r="AB245" s="107">
        <v>0.17</v>
      </c>
      <c r="AC245" s="107">
        <v>0.16</v>
      </c>
      <c r="AD245" s="107">
        <v>0.14000000000000001</v>
      </c>
      <c r="AE245" s="107">
        <v>0.13</v>
      </c>
      <c r="AF245" s="107">
        <v>0.12</v>
      </c>
      <c r="AG245" s="107">
        <v>0.11</v>
      </c>
      <c r="AH245" s="107">
        <v>0.1</v>
      </c>
      <c r="AI245" s="107">
        <v>0.09</v>
      </c>
      <c r="AJ245" s="107">
        <v>0.08</v>
      </c>
      <c r="AK245" s="107">
        <v>7.0000000000000007E-2</v>
      </c>
      <c r="AL245" s="107">
        <v>7.0000000000000007E-2</v>
      </c>
      <c r="AM245" s="107">
        <v>0.06</v>
      </c>
      <c r="AN245" s="107">
        <v>0.06</v>
      </c>
    </row>
    <row r="246" spans="1:40" ht="16.5">
      <c r="A246" s="151">
        <v>324199</v>
      </c>
      <c r="B246" s="18">
        <v>0.95</v>
      </c>
      <c r="C246" s="137">
        <v>0.95</v>
      </c>
      <c r="D246" s="18">
        <v>1</v>
      </c>
      <c r="E246" s="18">
        <v>0.9</v>
      </c>
      <c r="F246" s="18">
        <v>1</v>
      </c>
      <c r="G246" s="18">
        <v>1</v>
      </c>
      <c r="H246" s="18">
        <v>1</v>
      </c>
      <c r="I246" s="137">
        <v>1</v>
      </c>
      <c r="J246" s="18">
        <v>1</v>
      </c>
      <c r="L246" s="210">
        <v>8000</v>
      </c>
      <c r="M246" s="107">
        <v>0.95</v>
      </c>
      <c r="N246" s="107">
        <v>0.95</v>
      </c>
      <c r="O246" s="107">
        <v>0.87</v>
      </c>
      <c r="P246" s="107">
        <v>0.82</v>
      </c>
      <c r="Q246" s="107">
        <v>0.76</v>
      </c>
      <c r="R246" s="107">
        <v>0.6</v>
      </c>
      <c r="S246" s="107">
        <v>0.52</v>
      </c>
      <c r="T246" s="107">
        <v>0.44</v>
      </c>
      <c r="U246" s="107">
        <v>0.37</v>
      </c>
      <c r="V246" s="107">
        <v>0.31</v>
      </c>
      <c r="W246" s="107">
        <v>0.28000000000000003</v>
      </c>
      <c r="X246" s="107">
        <v>0.26</v>
      </c>
      <c r="Y246" s="107">
        <v>0.24</v>
      </c>
      <c r="Z246" s="107">
        <v>0.22</v>
      </c>
      <c r="AA246" s="107">
        <v>0.2</v>
      </c>
      <c r="AB246" s="107">
        <v>0.19</v>
      </c>
      <c r="AC246" s="107">
        <v>0.17</v>
      </c>
      <c r="AD246" s="107">
        <v>0.16</v>
      </c>
      <c r="AE246" s="107">
        <v>0.15</v>
      </c>
      <c r="AF246" s="107">
        <v>0.13</v>
      </c>
      <c r="AG246" s="107">
        <v>0.12</v>
      </c>
      <c r="AH246" s="107">
        <v>0.11</v>
      </c>
      <c r="AI246" s="107">
        <v>0.1</v>
      </c>
      <c r="AJ246" s="107">
        <v>0.1</v>
      </c>
      <c r="AK246" s="107">
        <v>0.09</v>
      </c>
      <c r="AL246" s="107">
        <v>0.08</v>
      </c>
      <c r="AM246" s="107">
        <v>7.0000000000000007E-2</v>
      </c>
      <c r="AN246" s="107">
        <v>7.0000000000000007E-2</v>
      </c>
    </row>
    <row r="247" spans="1:40" ht="16.5">
      <c r="A247" s="151">
        <v>325110</v>
      </c>
      <c r="B247" s="18">
        <v>0.95</v>
      </c>
      <c r="C247" s="137">
        <v>0.95</v>
      </c>
      <c r="D247" s="18">
        <v>1</v>
      </c>
      <c r="E247" s="18">
        <v>0.9</v>
      </c>
      <c r="F247" s="18">
        <v>1</v>
      </c>
      <c r="G247" s="18">
        <v>1</v>
      </c>
      <c r="H247" s="18">
        <v>1</v>
      </c>
      <c r="I247" s="137">
        <v>1</v>
      </c>
      <c r="J247" s="18">
        <v>1</v>
      </c>
      <c r="L247" s="210">
        <v>10000</v>
      </c>
      <c r="M247" s="107">
        <v>0.95</v>
      </c>
      <c r="N247" s="107">
        <v>0.95</v>
      </c>
      <c r="O247" s="107">
        <v>0.87</v>
      </c>
      <c r="P247" s="107">
        <v>0.82</v>
      </c>
      <c r="Q247" s="107">
        <v>0.76</v>
      </c>
      <c r="R247" s="107">
        <v>0.6</v>
      </c>
      <c r="S247" s="107">
        <v>0.52</v>
      </c>
      <c r="T247" s="107">
        <v>0.44</v>
      </c>
      <c r="U247" s="107">
        <v>0.37</v>
      </c>
      <c r="V247" s="107">
        <v>0.32</v>
      </c>
      <c r="W247" s="107">
        <v>0.28999999999999998</v>
      </c>
      <c r="X247" s="107">
        <v>0.27</v>
      </c>
      <c r="Y247" s="107">
        <v>0.25</v>
      </c>
      <c r="Z247" s="107">
        <v>0.23</v>
      </c>
      <c r="AA247" s="107">
        <v>0.22</v>
      </c>
      <c r="AB247" s="107">
        <v>0.2</v>
      </c>
      <c r="AC247" s="107">
        <v>0.19</v>
      </c>
      <c r="AD247" s="107">
        <v>0.17</v>
      </c>
      <c r="AE247" s="107">
        <v>0.16</v>
      </c>
      <c r="AF247" s="107">
        <v>0.15</v>
      </c>
      <c r="AG247" s="107">
        <v>0.14000000000000001</v>
      </c>
      <c r="AH247" s="107">
        <v>0.13</v>
      </c>
      <c r="AI247" s="107">
        <v>0.12</v>
      </c>
      <c r="AJ247" s="107">
        <v>0.11</v>
      </c>
      <c r="AK247" s="107">
        <v>0.1</v>
      </c>
      <c r="AL247" s="107">
        <v>0.1</v>
      </c>
      <c r="AM247" s="107">
        <v>0.09</v>
      </c>
      <c r="AN247" s="107">
        <v>0.08</v>
      </c>
    </row>
    <row r="248" spans="1:40" ht="16.5">
      <c r="A248" s="151">
        <v>325120</v>
      </c>
      <c r="B248" s="18">
        <v>0.95</v>
      </c>
      <c r="C248" s="137">
        <v>0.95</v>
      </c>
      <c r="D248" s="18">
        <v>1</v>
      </c>
      <c r="E248" s="18">
        <v>0.9</v>
      </c>
      <c r="F248" s="18">
        <v>1</v>
      </c>
      <c r="G248" s="18">
        <v>1</v>
      </c>
      <c r="H248" s="18">
        <v>1</v>
      </c>
      <c r="I248" s="137">
        <v>1</v>
      </c>
      <c r="J248" s="18">
        <v>1</v>
      </c>
      <c r="L248" s="210">
        <v>12000</v>
      </c>
      <c r="M248" s="107">
        <v>0.95</v>
      </c>
      <c r="N248" s="107">
        <v>0.95</v>
      </c>
      <c r="O248" s="107">
        <v>0.87</v>
      </c>
      <c r="P248" s="107">
        <v>0.82</v>
      </c>
      <c r="Q248" s="107">
        <v>0.76</v>
      </c>
      <c r="R248" s="107">
        <v>0.6</v>
      </c>
      <c r="S248" s="107">
        <v>0.52</v>
      </c>
      <c r="T248" s="107">
        <v>0.44</v>
      </c>
      <c r="U248" s="107">
        <v>0.38</v>
      </c>
      <c r="V248" s="107">
        <v>0.32</v>
      </c>
      <c r="W248" s="107">
        <v>0.28999999999999998</v>
      </c>
      <c r="X248" s="107">
        <v>0.27</v>
      </c>
      <c r="Y248" s="107">
        <v>0.25</v>
      </c>
      <c r="Z248" s="107">
        <v>0.24</v>
      </c>
      <c r="AA248" s="107">
        <v>0.22</v>
      </c>
      <c r="AB248" s="107">
        <v>0.2</v>
      </c>
      <c r="AC248" s="107">
        <v>0.19</v>
      </c>
      <c r="AD248" s="107">
        <v>0.18</v>
      </c>
      <c r="AE248" s="107">
        <v>0.16</v>
      </c>
      <c r="AF248" s="107">
        <v>0.15</v>
      </c>
      <c r="AG248" s="107">
        <v>0.14000000000000001</v>
      </c>
      <c r="AH248" s="107">
        <v>0.13</v>
      </c>
      <c r="AI248" s="107">
        <v>0.12</v>
      </c>
      <c r="AJ248" s="107">
        <v>0.11</v>
      </c>
      <c r="AK248" s="107">
        <v>0.11</v>
      </c>
      <c r="AL248" s="107">
        <v>0.1</v>
      </c>
      <c r="AM248" s="107">
        <v>0.09</v>
      </c>
      <c r="AN248" s="107">
        <v>0.09</v>
      </c>
    </row>
    <row r="249" spans="1:40" ht="16.5">
      <c r="A249" s="151">
        <v>325130</v>
      </c>
      <c r="B249" s="18">
        <v>0.95</v>
      </c>
      <c r="C249" s="137">
        <v>0.95</v>
      </c>
      <c r="D249" s="18">
        <v>1</v>
      </c>
      <c r="E249" s="18">
        <v>0.9</v>
      </c>
      <c r="F249" s="18">
        <v>1</v>
      </c>
      <c r="G249" s="18">
        <v>1</v>
      </c>
      <c r="H249" s="18">
        <v>1</v>
      </c>
      <c r="I249" s="137">
        <v>1</v>
      </c>
      <c r="J249" s="18">
        <v>1</v>
      </c>
      <c r="L249" s="210">
        <v>14000</v>
      </c>
      <c r="M249" s="107">
        <v>0.93</v>
      </c>
      <c r="N249" s="107">
        <v>0.93</v>
      </c>
      <c r="O249" s="107">
        <v>0.85</v>
      </c>
      <c r="P249" s="107">
        <v>0.8</v>
      </c>
      <c r="Q249" s="107">
        <v>0.74</v>
      </c>
      <c r="R249" s="107">
        <v>0.59</v>
      </c>
      <c r="S249" s="107">
        <v>0.52</v>
      </c>
      <c r="T249" s="107">
        <v>0.44</v>
      </c>
      <c r="U249" s="107">
        <v>0.38</v>
      </c>
      <c r="V249" s="107">
        <v>0.33</v>
      </c>
      <c r="W249" s="107">
        <v>0.3</v>
      </c>
      <c r="X249" s="107">
        <v>0.28000000000000003</v>
      </c>
      <c r="Y249" s="107">
        <v>0.26</v>
      </c>
      <c r="Z249" s="107">
        <v>0.24</v>
      </c>
      <c r="AA249" s="107">
        <v>0.22</v>
      </c>
      <c r="AB249" s="107">
        <v>0.21</v>
      </c>
      <c r="AC249" s="107">
        <v>0.19</v>
      </c>
      <c r="AD249" s="107">
        <v>0.18</v>
      </c>
      <c r="AE249" s="107">
        <v>0.17</v>
      </c>
      <c r="AF249" s="107">
        <v>0.16</v>
      </c>
      <c r="AG249" s="107">
        <v>0.14000000000000001</v>
      </c>
      <c r="AH249" s="107">
        <v>0.13</v>
      </c>
      <c r="AI249" s="107">
        <v>0.12</v>
      </c>
      <c r="AJ249" s="107">
        <v>0.12</v>
      </c>
      <c r="AK249" s="107">
        <v>0.11</v>
      </c>
      <c r="AL249" s="107">
        <v>0.1</v>
      </c>
      <c r="AM249" s="107">
        <v>0.09</v>
      </c>
      <c r="AN249" s="107">
        <v>0.09</v>
      </c>
    </row>
    <row r="250" spans="1:40" ht="16.5">
      <c r="A250" s="151">
        <v>325180</v>
      </c>
      <c r="B250" s="18">
        <v>0.95</v>
      </c>
      <c r="C250" s="137">
        <v>0.95</v>
      </c>
      <c r="D250" s="18">
        <v>1</v>
      </c>
      <c r="E250" s="18">
        <v>0.9</v>
      </c>
      <c r="F250" s="18">
        <v>1</v>
      </c>
      <c r="G250" s="18">
        <v>1</v>
      </c>
      <c r="H250" s="18">
        <v>1</v>
      </c>
      <c r="I250" s="137">
        <v>1</v>
      </c>
      <c r="J250" s="18">
        <v>1</v>
      </c>
      <c r="L250" s="210">
        <v>16000</v>
      </c>
      <c r="M250" s="107">
        <v>0.91</v>
      </c>
      <c r="N250" s="107">
        <v>0.91</v>
      </c>
      <c r="O250" s="107">
        <v>0.84</v>
      </c>
      <c r="P250" s="107">
        <v>0.79</v>
      </c>
      <c r="Q250" s="107">
        <v>0.72</v>
      </c>
      <c r="R250" s="107">
        <v>0.57999999999999996</v>
      </c>
      <c r="S250" s="107">
        <v>0.52</v>
      </c>
      <c r="T250" s="107">
        <v>0.44</v>
      </c>
      <c r="U250" s="107">
        <v>0.38</v>
      </c>
      <c r="V250" s="107">
        <v>0.33</v>
      </c>
      <c r="W250" s="107">
        <v>0.3</v>
      </c>
      <c r="X250" s="107">
        <v>0.28000000000000003</v>
      </c>
      <c r="Y250" s="107">
        <v>0.27</v>
      </c>
      <c r="Z250" s="107">
        <v>0.25</v>
      </c>
      <c r="AA250" s="107">
        <v>0.24</v>
      </c>
      <c r="AB250" s="107">
        <v>0.22</v>
      </c>
      <c r="AC250" s="107">
        <v>0.21</v>
      </c>
      <c r="AD250" s="107">
        <v>0.2</v>
      </c>
      <c r="AE250" s="107">
        <v>0.18</v>
      </c>
      <c r="AF250" s="107">
        <v>0.17</v>
      </c>
      <c r="AG250" s="107">
        <v>0.16</v>
      </c>
      <c r="AH250" s="107">
        <v>0.15</v>
      </c>
      <c r="AI250" s="107">
        <v>0.14000000000000001</v>
      </c>
      <c r="AJ250" s="107">
        <v>0.14000000000000001</v>
      </c>
      <c r="AK250" s="107">
        <v>0.13</v>
      </c>
      <c r="AL250" s="107">
        <v>0.12</v>
      </c>
      <c r="AM250" s="107">
        <v>0.11</v>
      </c>
      <c r="AN250" s="107">
        <v>0.11</v>
      </c>
    </row>
    <row r="251" spans="1:40" ht="16.5">
      <c r="A251" s="151">
        <v>325193</v>
      </c>
      <c r="B251" s="18">
        <v>0.95</v>
      </c>
      <c r="C251" s="137">
        <v>0.95</v>
      </c>
      <c r="D251" s="18">
        <v>1</v>
      </c>
      <c r="E251" s="18">
        <v>0.9</v>
      </c>
      <c r="F251" s="18">
        <v>1</v>
      </c>
      <c r="G251" s="18">
        <v>1</v>
      </c>
      <c r="H251" s="18">
        <v>1</v>
      </c>
      <c r="I251" s="137">
        <v>1</v>
      </c>
      <c r="J251" s="18">
        <v>1</v>
      </c>
      <c r="L251" s="210">
        <v>18000</v>
      </c>
      <c r="M251" s="107">
        <v>0.89</v>
      </c>
      <c r="N251" s="107">
        <v>0.89</v>
      </c>
      <c r="O251" s="107">
        <v>0.82</v>
      </c>
      <c r="P251" s="107">
        <v>0.77</v>
      </c>
      <c r="Q251" s="107">
        <v>0.71</v>
      </c>
      <c r="R251" s="107">
        <v>0.57999999999999996</v>
      </c>
      <c r="S251" s="107">
        <v>0.51</v>
      </c>
      <c r="T251" s="107">
        <v>0.44</v>
      </c>
      <c r="U251" s="107">
        <v>0.38</v>
      </c>
      <c r="V251" s="107">
        <v>0.34</v>
      </c>
      <c r="W251" s="107">
        <v>0.31</v>
      </c>
      <c r="X251" s="107">
        <v>0.28999999999999998</v>
      </c>
      <c r="Y251" s="107">
        <v>0.27</v>
      </c>
      <c r="Z251" s="107">
        <v>0.25</v>
      </c>
      <c r="AA251" s="107">
        <v>0.24</v>
      </c>
      <c r="AB251" s="107">
        <v>0.22</v>
      </c>
      <c r="AC251" s="107">
        <v>0.21</v>
      </c>
      <c r="AD251" s="107">
        <v>0.2</v>
      </c>
      <c r="AE251" s="107">
        <v>0.19</v>
      </c>
      <c r="AF251" s="107">
        <v>0.17</v>
      </c>
      <c r="AG251" s="107">
        <v>0.16</v>
      </c>
      <c r="AH251" s="107">
        <v>0.15</v>
      </c>
      <c r="AI251" s="107">
        <v>0.15</v>
      </c>
      <c r="AJ251" s="107">
        <v>0.14000000000000001</v>
      </c>
      <c r="AK251" s="107">
        <v>0.13</v>
      </c>
      <c r="AL251" s="107">
        <v>0.12</v>
      </c>
      <c r="AM251" s="107">
        <v>0.11</v>
      </c>
      <c r="AN251" s="107">
        <v>0.11</v>
      </c>
    </row>
    <row r="252" spans="1:40" ht="16.5">
      <c r="A252" s="151">
        <v>325194</v>
      </c>
      <c r="B252" s="18">
        <v>0.95</v>
      </c>
      <c r="C252" s="137">
        <v>0.95</v>
      </c>
      <c r="D252" s="18">
        <v>1</v>
      </c>
      <c r="E252" s="18">
        <v>0.9</v>
      </c>
      <c r="F252" s="18">
        <v>1</v>
      </c>
      <c r="G252" s="18">
        <v>1</v>
      </c>
      <c r="H252" s="18">
        <v>1</v>
      </c>
      <c r="I252" s="137">
        <v>1</v>
      </c>
      <c r="J252" s="18">
        <v>1</v>
      </c>
      <c r="L252" s="210">
        <v>20000</v>
      </c>
      <c r="M252" s="107">
        <v>0.9</v>
      </c>
      <c r="N252" s="107">
        <v>0.9</v>
      </c>
      <c r="O252" s="107">
        <v>0.82</v>
      </c>
      <c r="P252" s="107">
        <v>0.77</v>
      </c>
      <c r="Q252" s="107">
        <v>0.71</v>
      </c>
      <c r="R252" s="107">
        <v>0.57999999999999996</v>
      </c>
      <c r="S252" s="107">
        <v>0.52</v>
      </c>
      <c r="T252" s="107">
        <v>0.45</v>
      </c>
      <c r="U252" s="107">
        <v>0.4</v>
      </c>
      <c r="V252" s="107">
        <v>0.35</v>
      </c>
      <c r="W252" s="107">
        <v>0.32</v>
      </c>
      <c r="X252" s="107">
        <v>0.3</v>
      </c>
      <c r="Y252" s="107">
        <v>0.28000000000000003</v>
      </c>
      <c r="Z252" s="107">
        <v>0.26</v>
      </c>
      <c r="AA252" s="107">
        <v>0.25</v>
      </c>
      <c r="AB252" s="107">
        <v>0.23</v>
      </c>
      <c r="AC252" s="107">
        <v>0.22</v>
      </c>
      <c r="AD252" s="107">
        <v>0.21</v>
      </c>
      <c r="AE252" s="107">
        <v>0.19</v>
      </c>
      <c r="AF252" s="107">
        <v>0.18</v>
      </c>
      <c r="AG252" s="107">
        <v>0.17</v>
      </c>
      <c r="AH252" s="107">
        <v>0.16</v>
      </c>
      <c r="AI252" s="107">
        <v>0.15</v>
      </c>
      <c r="AJ252" s="107">
        <v>0.14000000000000001</v>
      </c>
      <c r="AK252" s="107">
        <v>0.13</v>
      </c>
      <c r="AL252" s="107">
        <v>0.13</v>
      </c>
      <c r="AM252" s="107">
        <v>0.12</v>
      </c>
      <c r="AN252" s="107">
        <v>0.11</v>
      </c>
    </row>
    <row r="253" spans="1:40" ht="16.5">
      <c r="A253" s="151">
        <v>325199</v>
      </c>
      <c r="B253" s="18">
        <v>0.95</v>
      </c>
      <c r="C253" s="137">
        <v>0.95</v>
      </c>
      <c r="D253" s="18">
        <v>1</v>
      </c>
      <c r="E253" s="18">
        <v>0.9</v>
      </c>
      <c r="F253" s="18">
        <v>1</v>
      </c>
      <c r="G253" s="18">
        <v>1</v>
      </c>
      <c r="H253" s="18">
        <v>1</v>
      </c>
      <c r="I253" s="137">
        <v>1</v>
      </c>
      <c r="J253" s="18">
        <v>1</v>
      </c>
      <c r="L253" s="210">
        <v>25000</v>
      </c>
      <c r="M253" s="107">
        <v>1</v>
      </c>
      <c r="N253" s="107">
        <v>1</v>
      </c>
      <c r="O253" s="107">
        <v>0.92</v>
      </c>
      <c r="P253" s="107">
        <v>0.86</v>
      </c>
      <c r="Q253" s="107">
        <v>0.79</v>
      </c>
      <c r="R253" s="107">
        <v>0.66</v>
      </c>
      <c r="S253" s="107">
        <v>0.59</v>
      </c>
      <c r="T253" s="107">
        <v>0.52</v>
      </c>
      <c r="U253" s="107">
        <v>0.46</v>
      </c>
      <c r="V253" s="107">
        <v>0.41</v>
      </c>
      <c r="W253" s="107">
        <v>0.37</v>
      </c>
      <c r="X253" s="107">
        <v>0.36</v>
      </c>
      <c r="Y253" s="107">
        <v>0.34</v>
      </c>
      <c r="Z253" s="107">
        <v>0.32</v>
      </c>
      <c r="AA253" s="107">
        <v>0.3</v>
      </c>
      <c r="AB253" s="107">
        <v>0.28999999999999998</v>
      </c>
      <c r="AC253" s="107">
        <v>0.27</v>
      </c>
      <c r="AD253" s="107">
        <v>0.26</v>
      </c>
      <c r="AE253" s="107">
        <v>0.25</v>
      </c>
      <c r="AF253" s="107">
        <v>0.24</v>
      </c>
      <c r="AG253" s="107">
        <v>0.22</v>
      </c>
      <c r="AH253" s="107">
        <v>0.21</v>
      </c>
      <c r="AI253" s="107">
        <v>0.2</v>
      </c>
      <c r="AJ253" s="107">
        <v>0.19</v>
      </c>
      <c r="AK253" s="107">
        <v>0.18</v>
      </c>
      <c r="AL253" s="107">
        <v>0.17</v>
      </c>
      <c r="AM253" s="107">
        <v>0.16</v>
      </c>
      <c r="AN253" s="107">
        <v>0.16</v>
      </c>
    </row>
    <row r="254" spans="1:40" ht="16.5">
      <c r="A254" s="151">
        <v>325211</v>
      </c>
      <c r="B254" s="18">
        <v>0.95</v>
      </c>
      <c r="C254" s="137">
        <v>0.95</v>
      </c>
      <c r="D254" s="18">
        <v>1</v>
      </c>
      <c r="E254" s="18">
        <v>0.9</v>
      </c>
      <c r="F254" s="18">
        <v>1</v>
      </c>
      <c r="G254" s="18">
        <v>1</v>
      </c>
      <c r="H254" s="18">
        <v>1</v>
      </c>
      <c r="I254" s="137">
        <v>1</v>
      </c>
      <c r="J254" s="18">
        <v>1</v>
      </c>
      <c r="L254" s="210">
        <v>30000</v>
      </c>
      <c r="M254" s="107">
        <v>1.0900000000000001</v>
      </c>
      <c r="N254" s="107">
        <v>1.0900000000000001</v>
      </c>
      <c r="O254" s="107">
        <v>1.01</v>
      </c>
      <c r="P254" s="107">
        <v>0.95</v>
      </c>
      <c r="Q254" s="107">
        <v>0.87</v>
      </c>
      <c r="R254" s="107">
        <v>0.72</v>
      </c>
      <c r="S254" s="107">
        <v>0.66</v>
      </c>
      <c r="T254" s="107">
        <v>0.57999999999999996</v>
      </c>
      <c r="U254" s="107">
        <v>0.52</v>
      </c>
      <c r="V254" s="107">
        <v>0.47</v>
      </c>
      <c r="W254" s="107">
        <v>0.43</v>
      </c>
      <c r="X254" s="107">
        <v>0.41</v>
      </c>
      <c r="Y254" s="107">
        <v>0.39</v>
      </c>
      <c r="Z254" s="107">
        <v>0.37</v>
      </c>
      <c r="AA254" s="107">
        <v>0.35</v>
      </c>
      <c r="AB254" s="107">
        <v>0.33</v>
      </c>
      <c r="AC254" s="107">
        <v>0.31</v>
      </c>
      <c r="AD254" s="107">
        <v>0.3</v>
      </c>
      <c r="AE254" s="107">
        <v>0.28000000000000003</v>
      </c>
      <c r="AF254" s="107">
        <v>0.27</v>
      </c>
      <c r="AG254" s="107">
        <v>0.26</v>
      </c>
      <c r="AH254" s="107">
        <v>0.24</v>
      </c>
      <c r="AI254" s="107">
        <v>0.23</v>
      </c>
      <c r="AJ254" s="107">
        <v>0.22</v>
      </c>
      <c r="AK254" s="107">
        <v>0.21</v>
      </c>
      <c r="AL254" s="107">
        <v>0.2</v>
      </c>
      <c r="AM254" s="107">
        <v>0.19</v>
      </c>
      <c r="AN254" s="107">
        <v>0.18</v>
      </c>
    </row>
    <row r="255" spans="1:40" ht="16.5">
      <c r="A255" s="151">
        <v>325212</v>
      </c>
      <c r="B255" s="18">
        <v>0.95</v>
      </c>
      <c r="C255" s="137">
        <v>0.95</v>
      </c>
      <c r="D255" s="18">
        <v>1</v>
      </c>
      <c r="E255" s="18">
        <v>0.9</v>
      </c>
      <c r="F255" s="18">
        <v>1</v>
      </c>
      <c r="G255" s="18">
        <v>1</v>
      </c>
      <c r="H255" s="18">
        <v>1</v>
      </c>
      <c r="I255" s="137">
        <v>1</v>
      </c>
      <c r="J255" s="18">
        <v>1</v>
      </c>
      <c r="L255" s="210">
        <v>35000</v>
      </c>
      <c r="M255" s="107">
        <v>1.1499999999999999</v>
      </c>
      <c r="N255" s="107">
        <v>1.1499999999999999</v>
      </c>
      <c r="O255" s="107">
        <v>1.06</v>
      </c>
      <c r="P255" s="107">
        <v>0.99</v>
      </c>
      <c r="Q255" s="107">
        <v>0.91</v>
      </c>
      <c r="R255" s="107">
        <v>0.77</v>
      </c>
      <c r="S255" s="107">
        <v>0.71</v>
      </c>
      <c r="T255" s="107">
        <v>0.62</v>
      </c>
      <c r="U255" s="107">
        <v>0.56000000000000005</v>
      </c>
      <c r="V255" s="107">
        <v>0.51</v>
      </c>
      <c r="W255" s="107">
        <v>0.47</v>
      </c>
      <c r="X255" s="107">
        <v>0.44</v>
      </c>
      <c r="Y255" s="107">
        <v>0.42</v>
      </c>
      <c r="Z255" s="107">
        <v>0.4</v>
      </c>
      <c r="AA255" s="107">
        <v>0.38</v>
      </c>
      <c r="AB255" s="107">
        <v>0.36</v>
      </c>
      <c r="AC255" s="107">
        <v>0.34</v>
      </c>
      <c r="AD255" s="107">
        <v>0.32</v>
      </c>
      <c r="AE255" s="107">
        <v>0.31</v>
      </c>
      <c r="AF255" s="107">
        <v>0.28999999999999998</v>
      </c>
      <c r="AG255" s="107">
        <v>0.28000000000000003</v>
      </c>
      <c r="AH255" s="107">
        <v>0.26</v>
      </c>
      <c r="AI255" s="107">
        <v>0.25</v>
      </c>
      <c r="AJ255" s="107">
        <v>0.24</v>
      </c>
      <c r="AK255" s="107">
        <v>0.23</v>
      </c>
      <c r="AL255" s="107">
        <v>0.22</v>
      </c>
      <c r="AM255" s="107">
        <v>0.2</v>
      </c>
      <c r="AN255" s="107">
        <v>0.19</v>
      </c>
    </row>
    <row r="256" spans="1:40" ht="16.5">
      <c r="A256" s="151">
        <v>325220</v>
      </c>
      <c r="B256" s="18">
        <v>0.95</v>
      </c>
      <c r="C256" s="137">
        <v>0.95</v>
      </c>
      <c r="D256" s="18">
        <v>1</v>
      </c>
      <c r="E256" s="18">
        <v>0.9</v>
      </c>
      <c r="F256" s="18">
        <v>1</v>
      </c>
      <c r="G256" s="18">
        <v>1</v>
      </c>
      <c r="H256" s="18">
        <v>1</v>
      </c>
      <c r="I256" s="137">
        <v>1</v>
      </c>
      <c r="J256" s="18">
        <v>1</v>
      </c>
      <c r="L256" s="210">
        <v>40000</v>
      </c>
      <c r="M256" s="107">
        <v>1.19</v>
      </c>
      <c r="N256" s="107">
        <v>1.19</v>
      </c>
      <c r="O256" s="107">
        <v>1.0900000000000001</v>
      </c>
      <c r="P256" s="107">
        <v>1.03</v>
      </c>
      <c r="Q256" s="107">
        <v>0.95</v>
      </c>
      <c r="R256" s="107">
        <v>0.8</v>
      </c>
      <c r="S256" s="107">
        <v>0.74</v>
      </c>
      <c r="T256" s="107">
        <v>0.66</v>
      </c>
      <c r="U256" s="107">
        <v>0.6</v>
      </c>
      <c r="V256" s="107">
        <v>0.55000000000000004</v>
      </c>
      <c r="W256" s="107">
        <v>0.5</v>
      </c>
      <c r="X256" s="107">
        <v>0.47</v>
      </c>
      <c r="Y256" s="107">
        <v>0.45</v>
      </c>
      <c r="Z256" s="107">
        <v>0.43</v>
      </c>
      <c r="AA256" s="107">
        <v>0.4</v>
      </c>
      <c r="AB256" s="107">
        <v>0.38</v>
      </c>
      <c r="AC256" s="107">
        <v>0.36</v>
      </c>
      <c r="AD256" s="107">
        <v>0.35</v>
      </c>
      <c r="AE256" s="107">
        <v>0.33</v>
      </c>
      <c r="AF256" s="107">
        <v>0.31</v>
      </c>
      <c r="AG256" s="107">
        <v>0.3</v>
      </c>
      <c r="AH256" s="107">
        <v>0.28000000000000003</v>
      </c>
      <c r="AI256" s="107">
        <v>0.27</v>
      </c>
      <c r="AJ256" s="107">
        <v>0.25</v>
      </c>
      <c r="AK256" s="107">
        <v>0.24</v>
      </c>
      <c r="AL256" s="107">
        <v>0.23</v>
      </c>
      <c r="AM256" s="107">
        <v>0.22</v>
      </c>
      <c r="AN256" s="107">
        <v>0.21</v>
      </c>
    </row>
    <row r="257" spans="1:40" ht="16.5">
      <c r="A257" s="151">
        <v>325311</v>
      </c>
      <c r="B257" s="18">
        <v>0.95</v>
      </c>
      <c r="C257" s="137">
        <v>0.95</v>
      </c>
      <c r="D257" s="18">
        <v>1</v>
      </c>
      <c r="E257" s="18">
        <v>0.9</v>
      </c>
      <c r="F257" s="18">
        <v>1</v>
      </c>
      <c r="G257" s="18">
        <v>1</v>
      </c>
      <c r="H257" s="18">
        <v>1</v>
      </c>
      <c r="I257" s="137">
        <v>1</v>
      </c>
      <c r="J257" s="18">
        <v>1</v>
      </c>
      <c r="L257" s="210">
        <v>45000</v>
      </c>
      <c r="M257" s="107">
        <v>1.23</v>
      </c>
      <c r="N257" s="107">
        <v>1.23</v>
      </c>
      <c r="O257" s="107">
        <v>1.1299999999999999</v>
      </c>
      <c r="P257" s="107">
        <v>1.06</v>
      </c>
      <c r="Q257" s="107">
        <v>0.97</v>
      </c>
      <c r="R257" s="107">
        <v>0.83</v>
      </c>
      <c r="S257" s="107">
        <v>0.77</v>
      </c>
      <c r="T257" s="107">
        <v>0.69</v>
      </c>
      <c r="U257" s="107">
        <v>0.63</v>
      </c>
      <c r="V257" s="107">
        <v>0.57999999999999996</v>
      </c>
      <c r="W257" s="107">
        <v>0.53</v>
      </c>
      <c r="X257" s="107">
        <v>0.5</v>
      </c>
      <c r="Y257" s="107">
        <v>0.47</v>
      </c>
      <c r="Z257" s="107">
        <v>0.45</v>
      </c>
      <c r="AA257" s="107">
        <v>0.43</v>
      </c>
      <c r="AB257" s="107">
        <v>0.41</v>
      </c>
      <c r="AC257" s="107">
        <v>0.39</v>
      </c>
      <c r="AD257" s="107">
        <v>0.37</v>
      </c>
      <c r="AE257" s="107">
        <v>0.35</v>
      </c>
      <c r="AF257" s="107">
        <v>0.33</v>
      </c>
      <c r="AG257" s="107">
        <v>0.31</v>
      </c>
      <c r="AH257" s="107">
        <v>0.3</v>
      </c>
      <c r="AI257" s="107">
        <v>0.28000000000000003</v>
      </c>
      <c r="AJ257" s="107">
        <v>0.27</v>
      </c>
      <c r="AK257" s="107">
        <v>0.26</v>
      </c>
      <c r="AL257" s="107">
        <v>0.24</v>
      </c>
      <c r="AM257" s="107">
        <v>0.23</v>
      </c>
      <c r="AN257" s="107">
        <v>0.22</v>
      </c>
    </row>
    <row r="258" spans="1:40" ht="16.5">
      <c r="A258" s="151">
        <v>325312</v>
      </c>
      <c r="B258" s="18">
        <v>0.95</v>
      </c>
      <c r="C258" s="137">
        <v>0.95</v>
      </c>
      <c r="D258" s="18">
        <v>1</v>
      </c>
      <c r="E258" s="18">
        <v>0.9</v>
      </c>
      <c r="F258" s="18">
        <v>1</v>
      </c>
      <c r="G258" s="18">
        <v>1</v>
      </c>
      <c r="H258" s="18">
        <v>1</v>
      </c>
      <c r="I258" s="137">
        <v>1</v>
      </c>
      <c r="J258" s="18">
        <v>1</v>
      </c>
      <c r="L258" s="210">
        <v>50000</v>
      </c>
      <c r="M258" s="107">
        <v>1.26</v>
      </c>
      <c r="N258" s="107">
        <v>1.26</v>
      </c>
      <c r="O258" s="107">
        <v>1.1599999999999999</v>
      </c>
      <c r="P258" s="107">
        <v>1.0900000000000001</v>
      </c>
      <c r="Q258" s="107">
        <v>1</v>
      </c>
      <c r="R258" s="107">
        <v>0.85</v>
      </c>
      <c r="S258" s="107">
        <v>0.8</v>
      </c>
      <c r="T258" s="107">
        <v>0.72</v>
      </c>
      <c r="U258" s="107">
        <v>0.66</v>
      </c>
      <c r="V258" s="107">
        <v>0.61</v>
      </c>
      <c r="W258" s="107">
        <v>0.55000000000000004</v>
      </c>
      <c r="X258" s="107">
        <v>0.53</v>
      </c>
      <c r="Y258" s="107">
        <v>0.51</v>
      </c>
      <c r="Z258" s="107">
        <v>0.49</v>
      </c>
      <c r="AA258" s="107">
        <v>0.47</v>
      </c>
      <c r="AB258" s="107">
        <v>0.45</v>
      </c>
      <c r="AC258" s="107">
        <v>0.43</v>
      </c>
      <c r="AD258" s="107">
        <v>0.42</v>
      </c>
      <c r="AE258" s="107">
        <v>0.4</v>
      </c>
      <c r="AF258" s="107">
        <v>0.38</v>
      </c>
      <c r="AG258" s="107">
        <v>0.37</v>
      </c>
      <c r="AH258" s="107">
        <v>0.35</v>
      </c>
      <c r="AI258" s="107">
        <v>0.34</v>
      </c>
      <c r="AJ258" s="107">
        <v>0.33</v>
      </c>
      <c r="AK258" s="107">
        <v>0.31</v>
      </c>
      <c r="AL258" s="107">
        <v>0.3</v>
      </c>
      <c r="AM258" s="107">
        <v>0.28999999999999998</v>
      </c>
      <c r="AN258" s="107">
        <v>0.28000000000000003</v>
      </c>
    </row>
    <row r="259" spans="1:40" ht="16.5">
      <c r="A259" s="151">
        <v>325314</v>
      </c>
      <c r="B259" s="18">
        <v>0.95</v>
      </c>
      <c r="C259" s="137">
        <v>0.95</v>
      </c>
      <c r="D259" s="18">
        <v>1</v>
      </c>
      <c r="E259" s="18">
        <v>0.9</v>
      </c>
      <c r="F259" s="18">
        <v>1</v>
      </c>
      <c r="G259" s="18">
        <v>1</v>
      </c>
      <c r="H259" s="18">
        <v>1</v>
      </c>
      <c r="I259" s="137">
        <v>1</v>
      </c>
      <c r="J259" s="18">
        <v>1</v>
      </c>
      <c r="L259" s="210">
        <v>55000</v>
      </c>
      <c r="M259" s="107">
        <v>1.31</v>
      </c>
      <c r="N259" s="107">
        <v>1.31</v>
      </c>
      <c r="O259" s="107">
        <v>1.2</v>
      </c>
      <c r="P259" s="107">
        <v>1.1299999999999999</v>
      </c>
      <c r="Q259" s="107">
        <v>1.04</v>
      </c>
      <c r="R259" s="107">
        <v>0.89</v>
      </c>
      <c r="S259" s="107">
        <v>0.84</v>
      </c>
      <c r="T259" s="107">
        <v>0.76</v>
      </c>
      <c r="U259" s="107">
        <v>0.7</v>
      </c>
      <c r="V259" s="107">
        <v>0.66</v>
      </c>
      <c r="W259" s="107">
        <v>0.6</v>
      </c>
      <c r="X259" s="107">
        <v>0.56999999999999995</v>
      </c>
      <c r="Y259" s="107">
        <v>0.55000000000000004</v>
      </c>
      <c r="Z259" s="107">
        <v>0.53</v>
      </c>
      <c r="AA259" s="107">
        <v>0.51</v>
      </c>
      <c r="AB259" s="107">
        <v>0.49</v>
      </c>
      <c r="AC259" s="107">
        <v>0.47</v>
      </c>
      <c r="AD259" s="107">
        <v>0.45</v>
      </c>
      <c r="AE259" s="107">
        <v>0.43</v>
      </c>
      <c r="AF259" s="107">
        <v>0.41</v>
      </c>
      <c r="AG259" s="107">
        <v>0.4</v>
      </c>
      <c r="AH259" s="107">
        <v>0.38</v>
      </c>
      <c r="AI259" s="107">
        <v>0.36</v>
      </c>
      <c r="AJ259" s="107">
        <v>0.35</v>
      </c>
      <c r="AK259" s="107">
        <v>0.34</v>
      </c>
      <c r="AL259" s="107">
        <v>0.32</v>
      </c>
      <c r="AM259" s="107">
        <v>0.31</v>
      </c>
      <c r="AN259" s="107">
        <v>0.3</v>
      </c>
    </row>
    <row r="260" spans="1:40" ht="16.5">
      <c r="A260" s="151">
        <v>325320</v>
      </c>
      <c r="B260" s="18">
        <v>0.95</v>
      </c>
      <c r="C260" s="137">
        <v>0.95</v>
      </c>
      <c r="D260" s="18">
        <v>1</v>
      </c>
      <c r="E260" s="18">
        <v>0.9</v>
      </c>
      <c r="F260" s="18">
        <v>1</v>
      </c>
      <c r="G260" s="18">
        <v>1</v>
      </c>
      <c r="H260" s="18">
        <v>1</v>
      </c>
      <c r="I260" s="137">
        <v>1</v>
      </c>
      <c r="J260" s="18">
        <v>1</v>
      </c>
      <c r="L260" s="210">
        <v>65000</v>
      </c>
      <c r="M260" s="107">
        <v>1.36</v>
      </c>
      <c r="N260" s="107">
        <v>1.36</v>
      </c>
      <c r="O260" s="107">
        <v>1.25</v>
      </c>
      <c r="P260" s="107">
        <v>1.18</v>
      </c>
      <c r="Q260" s="107">
        <v>1.08</v>
      </c>
      <c r="R260" s="107">
        <v>0.94</v>
      </c>
      <c r="S260" s="107">
        <v>0.89</v>
      </c>
      <c r="T260" s="107">
        <v>0.81</v>
      </c>
      <c r="U260" s="107">
        <v>0.76</v>
      </c>
      <c r="V260" s="107">
        <v>0.71</v>
      </c>
      <c r="W260" s="107">
        <v>0.65</v>
      </c>
      <c r="X260" s="107">
        <v>0.63</v>
      </c>
      <c r="Y260" s="107">
        <v>0.61</v>
      </c>
      <c r="Z260" s="107">
        <v>0.59</v>
      </c>
      <c r="AA260" s="107">
        <v>0.56999999999999995</v>
      </c>
      <c r="AB260" s="107">
        <v>0.55000000000000004</v>
      </c>
      <c r="AC260" s="107">
        <v>0.54</v>
      </c>
      <c r="AD260" s="107">
        <v>0.52</v>
      </c>
      <c r="AE260" s="107">
        <v>0.51</v>
      </c>
      <c r="AF260" s="107">
        <v>0.49</v>
      </c>
      <c r="AG260" s="107">
        <v>0.48</v>
      </c>
      <c r="AH260" s="107">
        <v>0.46</v>
      </c>
      <c r="AI260" s="107">
        <v>0.45</v>
      </c>
      <c r="AJ260" s="107">
        <v>0.43</v>
      </c>
      <c r="AK260" s="107">
        <v>0.42</v>
      </c>
      <c r="AL260" s="107">
        <v>0.41</v>
      </c>
      <c r="AM260" s="107">
        <v>0.4</v>
      </c>
      <c r="AN260" s="107">
        <v>0.38</v>
      </c>
    </row>
    <row r="261" spans="1:40" ht="16.5">
      <c r="A261" s="151">
        <v>325411</v>
      </c>
      <c r="B261" s="18">
        <v>0.95</v>
      </c>
      <c r="C261" s="137">
        <v>0.95</v>
      </c>
      <c r="D261" s="18">
        <v>1</v>
      </c>
      <c r="E261" s="18">
        <v>0.9</v>
      </c>
      <c r="F261" s="18">
        <v>1</v>
      </c>
      <c r="G261" s="18">
        <v>1</v>
      </c>
      <c r="H261" s="18">
        <v>1</v>
      </c>
      <c r="I261" s="137">
        <v>1</v>
      </c>
      <c r="J261" s="18">
        <v>1</v>
      </c>
      <c r="L261" s="210">
        <v>75000</v>
      </c>
      <c r="M261" s="107">
        <v>1.41</v>
      </c>
      <c r="N261" s="107">
        <v>1.41</v>
      </c>
      <c r="O261" s="107">
        <v>1.3</v>
      </c>
      <c r="P261" s="107">
        <v>1.22</v>
      </c>
      <c r="Q261" s="107">
        <v>1.1200000000000001</v>
      </c>
      <c r="R261" s="107">
        <v>0.98</v>
      </c>
      <c r="S261" s="107">
        <v>0.94</v>
      </c>
      <c r="T261" s="107">
        <v>0.86</v>
      </c>
      <c r="U261" s="107">
        <v>0.81</v>
      </c>
      <c r="V261" s="107">
        <v>0.76</v>
      </c>
      <c r="W261" s="107">
        <v>0.69</v>
      </c>
      <c r="X261" s="107">
        <v>0.67</v>
      </c>
      <c r="Y261" s="107">
        <v>0.65</v>
      </c>
      <c r="Z261" s="107">
        <v>0.63</v>
      </c>
      <c r="AA261" s="107">
        <v>0.61</v>
      </c>
      <c r="AB261" s="107">
        <v>0.59</v>
      </c>
      <c r="AC261" s="107">
        <v>0.57999999999999996</v>
      </c>
      <c r="AD261" s="107">
        <v>0.56000000000000005</v>
      </c>
      <c r="AE261" s="107">
        <v>0.54</v>
      </c>
      <c r="AF261" s="107">
        <v>0.53</v>
      </c>
      <c r="AG261" s="107">
        <v>0.51</v>
      </c>
      <c r="AH261" s="107">
        <v>0.5</v>
      </c>
      <c r="AI261" s="107">
        <v>0.48</v>
      </c>
      <c r="AJ261" s="107">
        <v>0.47</v>
      </c>
      <c r="AK261" s="107">
        <v>0.45</v>
      </c>
      <c r="AL261" s="107">
        <v>0.44</v>
      </c>
      <c r="AM261" s="107">
        <v>0.43</v>
      </c>
      <c r="AN261" s="107">
        <v>0.41</v>
      </c>
    </row>
    <row r="262" spans="1:40" ht="16.5">
      <c r="A262" s="151">
        <v>325412</v>
      </c>
      <c r="B262" s="18">
        <v>0.95</v>
      </c>
      <c r="C262" s="137">
        <v>0.95</v>
      </c>
      <c r="D262" s="18">
        <v>1</v>
      </c>
      <c r="E262" s="18">
        <v>0.9</v>
      </c>
      <c r="F262" s="18">
        <v>1</v>
      </c>
      <c r="G262" s="18">
        <v>1</v>
      </c>
      <c r="H262" s="18">
        <v>1</v>
      </c>
      <c r="I262" s="137">
        <v>1</v>
      </c>
      <c r="J262" s="18">
        <v>1</v>
      </c>
      <c r="L262" s="210">
        <v>85000</v>
      </c>
      <c r="M262" s="107">
        <v>1.47</v>
      </c>
      <c r="N262" s="107">
        <v>1.47</v>
      </c>
      <c r="O262" s="107">
        <v>1.35</v>
      </c>
      <c r="P262" s="107">
        <v>1.27</v>
      </c>
      <c r="Q262" s="107">
        <v>1.17</v>
      </c>
      <c r="R262" s="107">
        <v>1.02</v>
      </c>
      <c r="S262" s="107">
        <v>0.99</v>
      </c>
      <c r="T262" s="107">
        <v>0.91</v>
      </c>
      <c r="U262" s="107">
        <v>0.86</v>
      </c>
      <c r="V262" s="107">
        <v>0.82</v>
      </c>
      <c r="W262" s="107">
        <v>0.75</v>
      </c>
      <c r="X262" s="107">
        <v>0.72</v>
      </c>
      <c r="Y262" s="107">
        <v>0.7</v>
      </c>
      <c r="Z262" s="107">
        <v>0.68</v>
      </c>
      <c r="AA262" s="107">
        <v>0.66</v>
      </c>
      <c r="AB262" s="107">
        <v>0.64</v>
      </c>
      <c r="AC262" s="107">
        <v>0.62</v>
      </c>
      <c r="AD262" s="107">
        <v>0.6</v>
      </c>
      <c r="AE262" s="107">
        <v>0.57999999999999996</v>
      </c>
      <c r="AF262" s="107">
        <v>0.56999999999999995</v>
      </c>
      <c r="AG262" s="107">
        <v>0.55000000000000004</v>
      </c>
      <c r="AH262" s="107">
        <v>0.53</v>
      </c>
      <c r="AI262" s="107">
        <v>0.52</v>
      </c>
      <c r="AJ262" s="107">
        <v>0.5</v>
      </c>
      <c r="AK262" s="107">
        <v>0.49</v>
      </c>
      <c r="AL262" s="107">
        <v>0.47</v>
      </c>
      <c r="AM262" s="107">
        <v>0.46</v>
      </c>
      <c r="AN262" s="107">
        <v>0.44</v>
      </c>
    </row>
    <row r="263" spans="1:40" ht="16.5">
      <c r="A263" s="151">
        <v>325413</v>
      </c>
      <c r="B263" s="18">
        <v>0.95</v>
      </c>
      <c r="C263" s="137">
        <v>0.95</v>
      </c>
      <c r="D263" s="18">
        <v>1</v>
      </c>
      <c r="E263" s="18">
        <v>0.9</v>
      </c>
      <c r="F263" s="18">
        <v>1</v>
      </c>
      <c r="G263" s="18">
        <v>1</v>
      </c>
      <c r="H263" s="18">
        <v>1</v>
      </c>
      <c r="I263" s="137">
        <v>1</v>
      </c>
      <c r="J263" s="18">
        <v>1</v>
      </c>
      <c r="L263" s="210">
        <v>100000</v>
      </c>
      <c r="M263" s="107">
        <v>1.53</v>
      </c>
      <c r="N263" s="107">
        <v>1.53</v>
      </c>
      <c r="O263" s="107">
        <v>1.4</v>
      </c>
      <c r="P263" s="107">
        <v>1.32</v>
      </c>
      <c r="Q263" s="107">
        <v>1.21</v>
      </c>
      <c r="R263" s="107">
        <v>1.07</v>
      </c>
      <c r="S263" s="107">
        <v>1.04</v>
      </c>
      <c r="T263" s="107">
        <v>0.97</v>
      </c>
      <c r="U263" s="107">
        <v>0.92</v>
      </c>
      <c r="V263" s="107">
        <v>0.89</v>
      </c>
      <c r="W263" s="107">
        <v>0.81</v>
      </c>
      <c r="X263" s="107">
        <v>0.78</v>
      </c>
      <c r="Y263" s="107">
        <v>0.76</v>
      </c>
      <c r="Z263" s="107">
        <v>0.74</v>
      </c>
      <c r="AA263" s="107">
        <v>0.71</v>
      </c>
      <c r="AB263" s="107">
        <v>0.69</v>
      </c>
      <c r="AC263" s="107">
        <v>0.67</v>
      </c>
      <c r="AD263" s="107">
        <v>0.65</v>
      </c>
      <c r="AE263" s="107">
        <v>0.63</v>
      </c>
      <c r="AF263" s="107">
        <v>0.61</v>
      </c>
      <c r="AG263" s="107">
        <v>0.59</v>
      </c>
      <c r="AH263" s="107">
        <v>0.57999999999999996</v>
      </c>
      <c r="AI263" s="107">
        <v>0.56000000000000005</v>
      </c>
      <c r="AJ263" s="107">
        <v>0.54</v>
      </c>
      <c r="AK263" s="107">
        <v>0.53</v>
      </c>
      <c r="AL263" s="107">
        <v>0.51</v>
      </c>
      <c r="AM263" s="107">
        <v>0.5</v>
      </c>
      <c r="AN263" s="107">
        <v>0.48</v>
      </c>
    </row>
    <row r="264" spans="1:40" ht="16.5">
      <c r="A264" s="151">
        <v>325414</v>
      </c>
      <c r="B264" s="18">
        <v>0.95</v>
      </c>
      <c r="C264" s="137">
        <v>0.95</v>
      </c>
      <c r="D264" s="18">
        <v>1</v>
      </c>
      <c r="E264" s="18">
        <v>0.9</v>
      </c>
      <c r="F264" s="18">
        <v>1</v>
      </c>
      <c r="G264" s="18">
        <v>1</v>
      </c>
      <c r="H264" s="18">
        <v>1</v>
      </c>
      <c r="I264" s="137">
        <v>1</v>
      </c>
      <c r="J264" s="18">
        <v>1</v>
      </c>
      <c r="L264" s="210">
        <v>115000</v>
      </c>
      <c r="M264" s="107">
        <v>1.58</v>
      </c>
      <c r="N264" s="107">
        <v>1.58</v>
      </c>
      <c r="O264" s="107">
        <v>1.45</v>
      </c>
      <c r="P264" s="107">
        <v>1.37</v>
      </c>
      <c r="Q264" s="107">
        <v>1.26</v>
      </c>
      <c r="R264" s="107">
        <v>1.1200000000000001</v>
      </c>
      <c r="S264" s="107">
        <v>1.0900000000000001</v>
      </c>
      <c r="T264" s="107">
        <v>1.03</v>
      </c>
      <c r="U264" s="107">
        <v>0.98</v>
      </c>
      <c r="V264" s="107">
        <v>0.95</v>
      </c>
      <c r="W264" s="107">
        <v>0.86</v>
      </c>
      <c r="X264" s="107">
        <v>0.85</v>
      </c>
      <c r="Y264" s="107">
        <v>0.83</v>
      </c>
      <c r="Z264" s="107">
        <v>0.81</v>
      </c>
      <c r="AA264" s="107">
        <v>0.8</v>
      </c>
      <c r="AB264" s="107">
        <v>0.78</v>
      </c>
      <c r="AC264" s="107">
        <v>0.76</v>
      </c>
      <c r="AD264" s="107">
        <v>0.75</v>
      </c>
      <c r="AE264" s="107">
        <v>0.73</v>
      </c>
      <c r="AF264" s="107">
        <v>0.72</v>
      </c>
      <c r="AG264" s="107">
        <v>0.71</v>
      </c>
      <c r="AH264" s="107">
        <v>0.69</v>
      </c>
      <c r="AI264" s="107">
        <v>0.68</v>
      </c>
      <c r="AJ264" s="107">
        <v>0.66</v>
      </c>
      <c r="AK264" s="107">
        <v>0.65</v>
      </c>
      <c r="AL264" s="107">
        <v>0.64</v>
      </c>
      <c r="AM264" s="107">
        <v>0.62</v>
      </c>
      <c r="AN264" s="107">
        <v>0.61</v>
      </c>
    </row>
    <row r="265" spans="1:40" ht="16.5">
      <c r="A265" s="151">
        <v>325510</v>
      </c>
      <c r="B265" s="18">
        <v>0.95</v>
      </c>
      <c r="C265" s="137">
        <v>0.95</v>
      </c>
      <c r="D265" s="18">
        <v>1</v>
      </c>
      <c r="E265" s="18">
        <v>0.9</v>
      </c>
      <c r="F265" s="18">
        <v>1</v>
      </c>
      <c r="G265" s="18">
        <v>1</v>
      </c>
      <c r="H265" s="18">
        <v>1</v>
      </c>
      <c r="I265" s="137">
        <v>1</v>
      </c>
      <c r="J265" s="18">
        <v>1</v>
      </c>
      <c r="L265" s="210">
        <v>130000</v>
      </c>
      <c r="M265" s="107">
        <v>1.64</v>
      </c>
      <c r="N265" s="107">
        <v>1.64</v>
      </c>
      <c r="O265" s="107">
        <v>1.51</v>
      </c>
      <c r="P265" s="107">
        <v>1.42</v>
      </c>
      <c r="Q265" s="107">
        <v>1.3</v>
      </c>
      <c r="R265" s="107">
        <v>1.17</v>
      </c>
      <c r="S265" s="107">
        <v>1.1499999999999999</v>
      </c>
      <c r="T265" s="107">
        <v>1.0900000000000001</v>
      </c>
      <c r="U265" s="107">
        <v>1.04</v>
      </c>
      <c r="V265" s="107">
        <v>1.02</v>
      </c>
      <c r="W265" s="107">
        <v>0.92</v>
      </c>
      <c r="X265" s="107">
        <v>0.91</v>
      </c>
      <c r="Y265" s="107">
        <v>0.89</v>
      </c>
      <c r="Z265" s="107">
        <v>0.87</v>
      </c>
      <c r="AA265" s="107">
        <v>0.85</v>
      </c>
      <c r="AB265" s="107">
        <v>0.83</v>
      </c>
      <c r="AC265" s="107">
        <v>0.82</v>
      </c>
      <c r="AD265" s="107">
        <v>0.8</v>
      </c>
      <c r="AE265" s="107">
        <v>0.79</v>
      </c>
      <c r="AF265" s="107">
        <v>0.77</v>
      </c>
      <c r="AG265" s="107">
        <v>0.75</v>
      </c>
      <c r="AH265" s="107">
        <v>0.74</v>
      </c>
      <c r="AI265" s="107">
        <v>0.72</v>
      </c>
      <c r="AJ265" s="107">
        <v>0.71</v>
      </c>
      <c r="AK265" s="107">
        <v>0.7</v>
      </c>
      <c r="AL265" s="107">
        <v>0.68</v>
      </c>
      <c r="AM265" s="107">
        <v>0.67</v>
      </c>
      <c r="AN265" s="107">
        <v>0.66</v>
      </c>
    </row>
    <row r="266" spans="1:40" ht="16.5">
      <c r="A266" s="151">
        <v>325520</v>
      </c>
      <c r="B266" s="18">
        <v>0.95</v>
      </c>
      <c r="C266" s="137">
        <v>0.95</v>
      </c>
      <c r="D266" s="18">
        <v>1</v>
      </c>
      <c r="E266" s="18">
        <v>0.9</v>
      </c>
      <c r="F266" s="18">
        <v>1</v>
      </c>
      <c r="G266" s="18">
        <v>1</v>
      </c>
      <c r="H266" s="18">
        <v>1</v>
      </c>
      <c r="I266" s="137">
        <v>1</v>
      </c>
      <c r="J266" s="18">
        <v>1</v>
      </c>
      <c r="L266" s="210">
        <v>150000</v>
      </c>
      <c r="M266" s="107">
        <v>1.71</v>
      </c>
      <c r="N266" s="107">
        <v>1.71</v>
      </c>
      <c r="O266" s="107">
        <v>1.57</v>
      </c>
      <c r="P266" s="107">
        <v>1.47</v>
      </c>
      <c r="Q266" s="107">
        <v>1.36</v>
      </c>
      <c r="R266" s="107">
        <v>1.22</v>
      </c>
      <c r="S266" s="107">
        <v>1.21</v>
      </c>
      <c r="T266" s="107">
        <v>1.1499999999999999</v>
      </c>
      <c r="U266" s="107">
        <v>1.1200000000000001</v>
      </c>
      <c r="V266" s="107">
        <v>1.1000000000000001</v>
      </c>
      <c r="W266" s="107">
        <v>1</v>
      </c>
      <c r="X266" s="107">
        <v>0.98</v>
      </c>
      <c r="Y266" s="107">
        <v>0.96</v>
      </c>
      <c r="Z266" s="107">
        <v>0.94</v>
      </c>
      <c r="AA266" s="107">
        <v>0.92</v>
      </c>
      <c r="AB266" s="107">
        <v>0.9</v>
      </c>
      <c r="AC266" s="107">
        <v>0.88</v>
      </c>
      <c r="AD266" s="107">
        <v>0.87</v>
      </c>
      <c r="AE266" s="107">
        <v>0.85</v>
      </c>
      <c r="AF266" s="107">
        <v>0.83</v>
      </c>
      <c r="AG266" s="107">
        <v>0.81</v>
      </c>
      <c r="AH266" s="107">
        <v>0.8</v>
      </c>
      <c r="AI266" s="107">
        <v>0.78</v>
      </c>
      <c r="AJ266" s="107">
        <v>0.77</v>
      </c>
      <c r="AK266" s="107">
        <v>0.75</v>
      </c>
      <c r="AL266" s="107">
        <v>0.74</v>
      </c>
      <c r="AM266" s="107">
        <v>0.72</v>
      </c>
      <c r="AN266" s="107">
        <v>0.71</v>
      </c>
    </row>
    <row r="267" spans="1:40" ht="16.5">
      <c r="A267" s="151">
        <v>325611</v>
      </c>
      <c r="B267" s="18">
        <v>0.95</v>
      </c>
      <c r="C267" s="137">
        <v>0.95</v>
      </c>
      <c r="D267" s="18">
        <v>1</v>
      </c>
      <c r="E267" s="18">
        <v>0.9</v>
      </c>
      <c r="F267" s="18">
        <v>1</v>
      </c>
      <c r="G267" s="18">
        <v>1</v>
      </c>
      <c r="H267" s="18">
        <v>1</v>
      </c>
      <c r="I267" s="137">
        <v>1</v>
      </c>
      <c r="J267" s="18">
        <v>1</v>
      </c>
      <c r="L267" s="210">
        <v>175000</v>
      </c>
      <c r="M267" s="107">
        <v>1.77</v>
      </c>
      <c r="N267" s="107">
        <v>1.77</v>
      </c>
      <c r="O267" s="107">
        <v>1.64</v>
      </c>
      <c r="P267" s="107">
        <v>1.55</v>
      </c>
      <c r="Q267" s="107">
        <v>1.43</v>
      </c>
      <c r="R267" s="107">
        <v>1.3</v>
      </c>
      <c r="S267" s="107">
        <v>1.29</v>
      </c>
      <c r="T267" s="107">
        <v>1.23</v>
      </c>
      <c r="U267" s="107">
        <v>1.2</v>
      </c>
      <c r="V267" s="107">
        <v>1.18</v>
      </c>
      <c r="W267" s="107">
        <v>1.08</v>
      </c>
      <c r="X267" s="107">
        <v>1.06</v>
      </c>
      <c r="Y267" s="107">
        <v>1.04</v>
      </c>
      <c r="Z267" s="107">
        <v>1.02</v>
      </c>
      <c r="AA267" s="107">
        <v>1</v>
      </c>
      <c r="AB267" s="107">
        <v>0.98</v>
      </c>
      <c r="AC267" s="107">
        <v>0.96</v>
      </c>
      <c r="AD267" s="107">
        <v>0.94</v>
      </c>
      <c r="AE267" s="107">
        <v>0.92</v>
      </c>
      <c r="AF267" s="107">
        <v>0.9</v>
      </c>
      <c r="AG267" s="107">
        <v>0.88</v>
      </c>
      <c r="AH267" s="107">
        <v>0.86</v>
      </c>
      <c r="AI267" s="107">
        <v>0.85</v>
      </c>
      <c r="AJ267" s="107">
        <v>0.83</v>
      </c>
      <c r="AK267" s="107">
        <v>0.81</v>
      </c>
      <c r="AL267" s="107">
        <v>0.8</v>
      </c>
      <c r="AM267" s="107">
        <v>0.78</v>
      </c>
      <c r="AN267" s="107">
        <v>0.77</v>
      </c>
    </row>
    <row r="268" spans="1:40" ht="16.5">
      <c r="A268" s="151">
        <v>325612</v>
      </c>
      <c r="B268" s="18">
        <v>0.95</v>
      </c>
      <c r="C268" s="137">
        <v>0.95</v>
      </c>
      <c r="D268" s="18">
        <v>1</v>
      </c>
      <c r="E268" s="18">
        <v>0.9</v>
      </c>
      <c r="F268" s="18">
        <v>1</v>
      </c>
      <c r="G268" s="18">
        <v>1</v>
      </c>
      <c r="H268" s="18">
        <v>1</v>
      </c>
      <c r="I268" s="137">
        <v>1</v>
      </c>
      <c r="J268" s="18">
        <v>1</v>
      </c>
      <c r="L268" s="210">
        <v>200000</v>
      </c>
      <c r="M268" s="107">
        <v>1.84</v>
      </c>
      <c r="N268" s="107">
        <v>1.84</v>
      </c>
      <c r="O268" s="107">
        <v>1.71</v>
      </c>
      <c r="P268" s="107">
        <v>1.62</v>
      </c>
      <c r="Q268" s="107">
        <v>1.51</v>
      </c>
      <c r="R268" s="107">
        <v>1.38</v>
      </c>
      <c r="S268" s="107">
        <v>1.37</v>
      </c>
      <c r="T268" s="107">
        <v>1.31</v>
      </c>
      <c r="U268" s="107">
        <v>1.28</v>
      </c>
      <c r="V268" s="107">
        <v>1.26</v>
      </c>
      <c r="W268" s="107">
        <v>1.1599999999999999</v>
      </c>
      <c r="X268" s="107">
        <v>1.1499999999999999</v>
      </c>
      <c r="Y268" s="107">
        <v>1.1399999999999999</v>
      </c>
      <c r="Z268" s="107">
        <v>1.1299999999999999</v>
      </c>
      <c r="AA268" s="107">
        <v>1.1200000000000001</v>
      </c>
      <c r="AB268" s="107">
        <v>1.1100000000000001</v>
      </c>
      <c r="AC268" s="107">
        <v>1.1000000000000001</v>
      </c>
      <c r="AD268" s="107">
        <v>1.08</v>
      </c>
      <c r="AE268" s="107">
        <v>1.07</v>
      </c>
      <c r="AF268" s="107">
        <v>1.06</v>
      </c>
      <c r="AG268" s="107">
        <v>1.05</v>
      </c>
      <c r="AH268" s="107">
        <v>1.04</v>
      </c>
      <c r="AI268" s="107">
        <v>1.03</v>
      </c>
      <c r="AJ268" s="107">
        <v>1.02</v>
      </c>
      <c r="AK268" s="107">
        <v>1.01</v>
      </c>
      <c r="AL268" s="107">
        <v>1</v>
      </c>
      <c r="AM268" s="107">
        <v>0.99</v>
      </c>
      <c r="AN268" s="107">
        <v>0.98</v>
      </c>
    </row>
    <row r="269" spans="1:40" ht="16.5">
      <c r="A269" s="151">
        <v>325613</v>
      </c>
      <c r="B269" s="18">
        <v>0.95</v>
      </c>
      <c r="C269" s="137">
        <v>0.95</v>
      </c>
      <c r="D269" s="18">
        <v>1</v>
      </c>
      <c r="E269" s="18">
        <v>0.9</v>
      </c>
      <c r="F269" s="18">
        <v>1</v>
      </c>
      <c r="G269" s="18">
        <v>1</v>
      </c>
      <c r="H269" s="18">
        <v>1</v>
      </c>
      <c r="I269" s="137">
        <v>1</v>
      </c>
      <c r="J269" s="18">
        <v>1</v>
      </c>
      <c r="L269" s="210">
        <v>230000</v>
      </c>
      <c r="M269" s="107">
        <v>1.91</v>
      </c>
      <c r="N269" s="107">
        <v>1.91</v>
      </c>
      <c r="O269" s="107">
        <v>1.78</v>
      </c>
      <c r="P269" s="107">
        <v>1.69</v>
      </c>
      <c r="Q269" s="107">
        <v>1.58</v>
      </c>
      <c r="R269" s="107">
        <v>1.46</v>
      </c>
      <c r="S269" s="107">
        <v>1.45</v>
      </c>
      <c r="T269" s="107">
        <v>1.4</v>
      </c>
      <c r="U269" s="107">
        <v>1.37</v>
      </c>
      <c r="V269" s="107">
        <v>1.35</v>
      </c>
      <c r="W269" s="107">
        <v>1.25</v>
      </c>
      <c r="X269" s="107">
        <v>1.24</v>
      </c>
      <c r="Y269" s="107">
        <v>1.23</v>
      </c>
      <c r="Z269" s="107">
        <v>1.21</v>
      </c>
      <c r="AA269" s="107">
        <v>1.2</v>
      </c>
      <c r="AB269" s="107">
        <v>1.19</v>
      </c>
      <c r="AC269" s="107">
        <v>1.18</v>
      </c>
      <c r="AD269" s="107">
        <v>1.17</v>
      </c>
      <c r="AE269" s="107">
        <v>1.1599999999999999</v>
      </c>
      <c r="AF269" s="107">
        <v>1.1399999999999999</v>
      </c>
      <c r="AG269" s="107">
        <v>1.1299999999999999</v>
      </c>
      <c r="AH269" s="107">
        <v>1.1200000000000001</v>
      </c>
      <c r="AI269" s="107">
        <v>1.1100000000000001</v>
      </c>
      <c r="AJ269" s="107">
        <v>1.1000000000000001</v>
      </c>
      <c r="AK269" s="107">
        <v>1.0900000000000001</v>
      </c>
      <c r="AL269" s="107">
        <v>1.08</v>
      </c>
      <c r="AM269" s="107">
        <v>1.07</v>
      </c>
      <c r="AN269" s="107">
        <v>1.06</v>
      </c>
    </row>
    <row r="270" spans="1:40" ht="16.5">
      <c r="A270" s="151">
        <v>325620</v>
      </c>
      <c r="B270" s="18">
        <v>0.95</v>
      </c>
      <c r="C270" s="137">
        <v>0.95</v>
      </c>
      <c r="D270" s="18">
        <v>1</v>
      </c>
      <c r="E270" s="18">
        <v>0.9</v>
      </c>
      <c r="F270" s="18">
        <v>1</v>
      </c>
      <c r="G270" s="18">
        <v>1</v>
      </c>
      <c r="H270" s="18">
        <v>1</v>
      </c>
      <c r="I270" s="137">
        <v>1</v>
      </c>
      <c r="J270" s="18">
        <v>1</v>
      </c>
      <c r="L270" s="210">
        <v>260000</v>
      </c>
      <c r="M270" s="107">
        <v>1.98</v>
      </c>
      <c r="N270" s="107">
        <v>1.98</v>
      </c>
      <c r="O270" s="107">
        <v>1.85</v>
      </c>
      <c r="P270" s="107">
        <v>1.77</v>
      </c>
      <c r="Q270" s="107">
        <v>1.67</v>
      </c>
      <c r="R270" s="107">
        <v>1.55</v>
      </c>
      <c r="S270" s="107">
        <v>1.54</v>
      </c>
      <c r="T270" s="107">
        <v>1.49</v>
      </c>
      <c r="U270" s="107">
        <v>1.46</v>
      </c>
      <c r="V270" s="107">
        <v>1.44</v>
      </c>
      <c r="W270" s="107">
        <v>1.35</v>
      </c>
      <c r="X270" s="107">
        <v>1.33</v>
      </c>
      <c r="Y270" s="107">
        <v>1.32</v>
      </c>
      <c r="Z270" s="107">
        <v>1.31</v>
      </c>
      <c r="AA270" s="107">
        <v>1.29</v>
      </c>
      <c r="AB270" s="107">
        <v>1.28</v>
      </c>
      <c r="AC270" s="107">
        <v>1.27</v>
      </c>
      <c r="AD270" s="107">
        <v>1.25</v>
      </c>
      <c r="AE270" s="107">
        <v>1.24</v>
      </c>
      <c r="AF270" s="107">
        <v>1.23</v>
      </c>
      <c r="AG270" s="107">
        <v>1.22</v>
      </c>
      <c r="AH270" s="107">
        <v>1.2</v>
      </c>
      <c r="AI270" s="107">
        <v>1.19</v>
      </c>
      <c r="AJ270" s="107">
        <v>1.18</v>
      </c>
      <c r="AK270" s="107">
        <v>1.17</v>
      </c>
      <c r="AL270" s="107">
        <v>1.1599999999999999</v>
      </c>
      <c r="AM270" s="107">
        <v>1.1499999999999999</v>
      </c>
      <c r="AN270" s="107">
        <v>1.1299999999999999</v>
      </c>
    </row>
    <row r="271" spans="1:40" ht="16.5">
      <c r="A271" s="151">
        <v>325910</v>
      </c>
      <c r="B271" s="18">
        <v>0.95</v>
      </c>
      <c r="C271" s="137">
        <v>0.95</v>
      </c>
      <c r="D271" s="18">
        <v>1</v>
      </c>
      <c r="E271" s="18">
        <v>0.9</v>
      </c>
      <c r="F271" s="18">
        <v>1</v>
      </c>
      <c r="G271" s="18">
        <v>1</v>
      </c>
      <c r="H271" s="18">
        <v>1</v>
      </c>
      <c r="I271" s="137">
        <v>1</v>
      </c>
      <c r="J271" s="18">
        <v>1</v>
      </c>
      <c r="L271" s="210">
        <v>300000</v>
      </c>
      <c r="M271" s="107">
        <v>2.06</v>
      </c>
      <c r="N271" s="107">
        <v>2.06</v>
      </c>
      <c r="O271" s="107">
        <v>1.94</v>
      </c>
      <c r="P271" s="107">
        <v>1.86</v>
      </c>
      <c r="Q271" s="107">
        <v>1.76</v>
      </c>
      <c r="R271" s="107">
        <v>1.65</v>
      </c>
      <c r="S271" s="107">
        <v>1.64</v>
      </c>
      <c r="T271" s="107">
        <v>1.59</v>
      </c>
      <c r="U271" s="107">
        <v>1.56</v>
      </c>
      <c r="V271" s="107">
        <v>1.55</v>
      </c>
      <c r="W271" s="107">
        <v>1.46</v>
      </c>
      <c r="X271" s="107">
        <v>1.45</v>
      </c>
      <c r="Y271" s="107">
        <v>1.43</v>
      </c>
      <c r="Z271" s="107">
        <v>1.42</v>
      </c>
      <c r="AA271" s="107">
        <v>1.4</v>
      </c>
      <c r="AB271" s="107">
        <v>1.39</v>
      </c>
      <c r="AC271" s="107">
        <v>1.37</v>
      </c>
      <c r="AD271" s="107">
        <v>1.36</v>
      </c>
      <c r="AE271" s="107">
        <v>1.35</v>
      </c>
      <c r="AF271" s="107">
        <v>1.33</v>
      </c>
      <c r="AG271" s="107">
        <v>1.32</v>
      </c>
      <c r="AH271" s="107">
        <v>1.31</v>
      </c>
      <c r="AI271" s="107">
        <v>1.29</v>
      </c>
      <c r="AJ271" s="107">
        <v>1.28</v>
      </c>
      <c r="AK271" s="107">
        <v>1.27</v>
      </c>
      <c r="AL271" s="107">
        <v>1.26</v>
      </c>
      <c r="AM271" s="107">
        <v>1.24</v>
      </c>
      <c r="AN271" s="107">
        <v>1.23</v>
      </c>
    </row>
    <row r="272" spans="1:40" ht="16.5">
      <c r="A272" s="151">
        <v>325920</v>
      </c>
      <c r="B272" s="18">
        <v>0.95</v>
      </c>
      <c r="C272" s="137">
        <v>0.95</v>
      </c>
      <c r="D272" s="18">
        <v>1</v>
      </c>
      <c r="E272" s="18">
        <v>0.9</v>
      </c>
      <c r="F272" s="18">
        <v>1</v>
      </c>
      <c r="G272" s="18">
        <v>1</v>
      </c>
      <c r="H272" s="18">
        <v>1</v>
      </c>
      <c r="I272" s="137">
        <v>1</v>
      </c>
      <c r="J272" s="18">
        <v>1</v>
      </c>
      <c r="L272" s="210">
        <v>350000</v>
      </c>
      <c r="M272" s="107">
        <v>2.14</v>
      </c>
      <c r="N272" s="107">
        <v>2.14</v>
      </c>
      <c r="O272" s="107">
        <v>2.0299999999999998</v>
      </c>
      <c r="P272" s="107">
        <v>1.96</v>
      </c>
      <c r="Q272" s="107">
        <v>1.87</v>
      </c>
      <c r="R272" s="107">
        <v>1.76</v>
      </c>
      <c r="S272" s="107">
        <v>1.75</v>
      </c>
      <c r="T272" s="107">
        <v>1.71</v>
      </c>
      <c r="U272" s="107">
        <v>1.68</v>
      </c>
      <c r="V272" s="107">
        <v>1.66</v>
      </c>
      <c r="W272" s="107">
        <v>1.58</v>
      </c>
      <c r="X272" s="107">
        <v>1.57</v>
      </c>
      <c r="Y272" s="107">
        <v>1.55</v>
      </c>
      <c r="Z272" s="107">
        <v>1.54</v>
      </c>
      <c r="AA272" s="107">
        <v>1.52</v>
      </c>
      <c r="AB272" s="107">
        <v>1.51</v>
      </c>
      <c r="AC272" s="107">
        <v>1.49</v>
      </c>
      <c r="AD272" s="107">
        <v>1.48</v>
      </c>
      <c r="AE272" s="107">
        <v>1.46</v>
      </c>
      <c r="AF272" s="107">
        <v>1.45</v>
      </c>
      <c r="AG272" s="107">
        <v>1.43</v>
      </c>
      <c r="AH272" s="107">
        <v>1.42</v>
      </c>
      <c r="AI272" s="107">
        <v>1.4</v>
      </c>
      <c r="AJ272" s="107">
        <v>1.39</v>
      </c>
      <c r="AK272" s="107">
        <v>1.38</v>
      </c>
      <c r="AL272" s="107">
        <v>1.36</v>
      </c>
      <c r="AM272" s="107">
        <v>1.35</v>
      </c>
      <c r="AN272" s="107">
        <v>1.33</v>
      </c>
    </row>
    <row r="273" spans="1:40" ht="16.5">
      <c r="A273" s="151">
        <v>325991</v>
      </c>
      <c r="B273" s="18">
        <v>0.95</v>
      </c>
      <c r="C273" s="137">
        <v>0.95</v>
      </c>
      <c r="D273" s="18">
        <v>1</v>
      </c>
      <c r="E273" s="18">
        <v>0.9</v>
      </c>
      <c r="F273" s="18">
        <v>1</v>
      </c>
      <c r="G273" s="18">
        <v>1</v>
      </c>
      <c r="H273" s="18">
        <v>1</v>
      </c>
      <c r="I273" s="137">
        <v>1</v>
      </c>
      <c r="J273" s="18">
        <v>1</v>
      </c>
      <c r="L273" s="210">
        <v>400000</v>
      </c>
      <c r="M273" s="107">
        <v>2.2200000000000002</v>
      </c>
      <c r="N273" s="107">
        <v>2.2200000000000002</v>
      </c>
      <c r="O273" s="107">
        <v>2.12</v>
      </c>
      <c r="P273" s="107">
        <v>2.0499999999999998</v>
      </c>
      <c r="Q273" s="107">
        <v>1.96</v>
      </c>
      <c r="R273" s="107">
        <v>1.86</v>
      </c>
      <c r="S273" s="107">
        <v>1.85</v>
      </c>
      <c r="T273" s="107">
        <v>1.81</v>
      </c>
      <c r="U273" s="107">
        <v>1.79</v>
      </c>
      <c r="V273" s="107">
        <v>1.77</v>
      </c>
      <c r="W273" s="107">
        <v>1.7</v>
      </c>
      <c r="X273" s="107">
        <v>1.68</v>
      </c>
      <c r="Y273" s="107">
        <v>1.66</v>
      </c>
      <c r="Z273" s="107">
        <v>1.65</v>
      </c>
      <c r="AA273" s="107">
        <v>1.63</v>
      </c>
      <c r="AB273" s="107">
        <v>1.61</v>
      </c>
      <c r="AC273" s="107">
        <v>1.6</v>
      </c>
      <c r="AD273" s="107">
        <v>1.58</v>
      </c>
      <c r="AE273" s="107">
        <v>1.57</v>
      </c>
      <c r="AF273" s="107">
        <v>1.55</v>
      </c>
      <c r="AG273" s="107">
        <v>1.53</v>
      </c>
      <c r="AH273" s="107">
        <v>1.52</v>
      </c>
      <c r="AI273" s="107">
        <v>1.5</v>
      </c>
      <c r="AJ273" s="107">
        <v>1.49</v>
      </c>
      <c r="AK273" s="107">
        <v>1.47</v>
      </c>
      <c r="AL273" s="107">
        <v>1.46</v>
      </c>
      <c r="AM273" s="107">
        <v>1.44</v>
      </c>
      <c r="AN273" s="107">
        <v>1.43</v>
      </c>
    </row>
    <row r="274" spans="1:40" ht="16.5">
      <c r="A274" s="151">
        <v>325992</v>
      </c>
      <c r="B274" s="18">
        <v>0.95</v>
      </c>
      <c r="C274" s="137">
        <v>0.95</v>
      </c>
      <c r="D274" s="18">
        <v>1</v>
      </c>
      <c r="E274" s="18">
        <v>0.9</v>
      </c>
      <c r="F274" s="18">
        <v>1</v>
      </c>
      <c r="G274" s="18">
        <v>1</v>
      </c>
      <c r="H274" s="18">
        <v>1</v>
      </c>
      <c r="I274" s="137">
        <v>1</v>
      </c>
      <c r="J274" s="18">
        <v>1</v>
      </c>
      <c r="L274" s="210">
        <v>450000</v>
      </c>
      <c r="M274" s="107">
        <v>2.29</v>
      </c>
      <c r="N274" s="107">
        <v>2.29</v>
      </c>
      <c r="O274" s="107">
        <v>2.19</v>
      </c>
      <c r="P274" s="107">
        <v>2.12</v>
      </c>
      <c r="Q274" s="107">
        <v>2.04</v>
      </c>
      <c r="R274" s="107">
        <v>1.94</v>
      </c>
      <c r="S274" s="107">
        <v>1.93</v>
      </c>
      <c r="T274" s="107">
        <v>1.89</v>
      </c>
      <c r="U274" s="107">
        <v>1.87</v>
      </c>
      <c r="V274" s="107">
        <v>1.85</v>
      </c>
      <c r="W274" s="107">
        <v>1.78</v>
      </c>
      <c r="X274" s="107">
        <v>1.76</v>
      </c>
      <c r="Y274" s="107">
        <v>1.74</v>
      </c>
      <c r="Z274" s="107">
        <v>1.72</v>
      </c>
      <c r="AA274" s="107">
        <v>1.71</v>
      </c>
      <c r="AB274" s="107">
        <v>1.69</v>
      </c>
      <c r="AC274" s="107">
        <v>1.67</v>
      </c>
      <c r="AD274" s="107">
        <v>1.66</v>
      </c>
      <c r="AE274" s="107">
        <v>1.64</v>
      </c>
      <c r="AF274" s="107">
        <v>1.62</v>
      </c>
      <c r="AG274" s="107">
        <v>1.61</v>
      </c>
      <c r="AH274" s="107">
        <v>1.59</v>
      </c>
      <c r="AI274" s="107">
        <v>1.58</v>
      </c>
      <c r="AJ274" s="107">
        <v>1.56</v>
      </c>
      <c r="AK274" s="107">
        <v>1.54</v>
      </c>
      <c r="AL274" s="107">
        <v>1.53</v>
      </c>
      <c r="AM274" s="107">
        <v>1.51</v>
      </c>
      <c r="AN274" s="107">
        <v>1.5</v>
      </c>
    </row>
    <row r="275" spans="1:40" ht="16.5">
      <c r="A275" s="151">
        <v>325998</v>
      </c>
      <c r="B275" s="18">
        <v>0.95</v>
      </c>
      <c r="C275" s="137">
        <v>0.95</v>
      </c>
      <c r="D275" s="18">
        <v>1</v>
      </c>
      <c r="E275" s="18">
        <v>0.9</v>
      </c>
      <c r="F275" s="18">
        <v>1</v>
      </c>
      <c r="G275" s="18">
        <v>1</v>
      </c>
      <c r="H275" s="18">
        <v>1</v>
      </c>
      <c r="I275" s="137">
        <v>1</v>
      </c>
      <c r="J275" s="18">
        <v>1</v>
      </c>
      <c r="L275" s="210">
        <v>500000</v>
      </c>
      <c r="M275" s="107">
        <v>2.37</v>
      </c>
      <c r="N275" s="107">
        <v>2.37</v>
      </c>
      <c r="O275" s="107">
        <v>2.27</v>
      </c>
      <c r="P275" s="107">
        <v>2.2000000000000002</v>
      </c>
      <c r="Q275" s="107">
        <v>2.11</v>
      </c>
      <c r="R275" s="107">
        <v>2.0099999999999998</v>
      </c>
      <c r="S275" s="107">
        <v>2.0099999999999998</v>
      </c>
      <c r="T275" s="107">
        <v>1.96</v>
      </c>
      <c r="U275" s="107">
        <v>1.94</v>
      </c>
      <c r="V275" s="107">
        <v>1.92</v>
      </c>
      <c r="W275" s="107">
        <v>1.85</v>
      </c>
      <c r="X275" s="107">
        <v>1.83</v>
      </c>
      <c r="Y275" s="107">
        <v>1.81</v>
      </c>
      <c r="Z275" s="107">
        <v>1.79</v>
      </c>
      <c r="AA275" s="107">
        <v>1.78</v>
      </c>
      <c r="AB275" s="107">
        <v>1.76</v>
      </c>
      <c r="AC275" s="107">
        <v>1.74</v>
      </c>
      <c r="AD275" s="107">
        <v>1.72</v>
      </c>
      <c r="AE275" s="107">
        <v>1.71</v>
      </c>
      <c r="AF275" s="107">
        <v>1.69</v>
      </c>
      <c r="AG275" s="107">
        <v>1.67</v>
      </c>
      <c r="AH275" s="107">
        <v>1.66</v>
      </c>
      <c r="AI275" s="107">
        <v>1.64</v>
      </c>
      <c r="AJ275" s="107">
        <v>1.62</v>
      </c>
      <c r="AK275" s="107">
        <v>1.61</v>
      </c>
      <c r="AL275" s="107">
        <v>1.59</v>
      </c>
      <c r="AM275" s="107">
        <v>1.57</v>
      </c>
      <c r="AN275" s="107">
        <v>1.56</v>
      </c>
    </row>
    <row r="276" spans="1:40" ht="16.5">
      <c r="A276" s="151">
        <v>326111</v>
      </c>
      <c r="B276" s="18">
        <v>0.95</v>
      </c>
      <c r="C276" s="137">
        <v>0.95</v>
      </c>
      <c r="D276" s="18">
        <v>1</v>
      </c>
      <c r="E276" s="18">
        <v>0.9</v>
      </c>
      <c r="F276" s="18">
        <v>1</v>
      </c>
      <c r="G276" s="18">
        <v>1</v>
      </c>
      <c r="H276" s="18">
        <v>1</v>
      </c>
      <c r="I276" s="137">
        <v>1</v>
      </c>
      <c r="J276" s="18">
        <v>1</v>
      </c>
      <c r="L276" s="210">
        <v>600000</v>
      </c>
      <c r="M276" s="107">
        <v>2.48</v>
      </c>
      <c r="N276" s="107">
        <v>2.48</v>
      </c>
      <c r="O276" s="107">
        <v>2.38</v>
      </c>
      <c r="P276" s="107">
        <v>2.31</v>
      </c>
      <c r="Q276" s="107">
        <v>2.2200000000000002</v>
      </c>
      <c r="R276" s="107">
        <v>2.12</v>
      </c>
      <c r="S276" s="107">
        <v>2.11</v>
      </c>
      <c r="T276" s="107">
        <v>2.0699999999999998</v>
      </c>
      <c r="U276" s="107">
        <v>2.04</v>
      </c>
      <c r="V276" s="107">
        <v>2.0299999999999998</v>
      </c>
      <c r="W276" s="107">
        <v>1.95</v>
      </c>
      <c r="X276" s="107">
        <v>1.93</v>
      </c>
      <c r="Y276" s="107">
        <v>1.91</v>
      </c>
      <c r="Z276" s="107">
        <v>1.89</v>
      </c>
      <c r="AA276" s="107">
        <v>1.87</v>
      </c>
      <c r="AB276" s="107">
        <v>1.86</v>
      </c>
      <c r="AC276" s="107">
        <v>1.84</v>
      </c>
      <c r="AD276" s="107">
        <v>1.82</v>
      </c>
      <c r="AE276" s="107">
        <v>1.8</v>
      </c>
      <c r="AF276" s="107">
        <v>1.78</v>
      </c>
      <c r="AG276" s="107">
        <v>1.77</v>
      </c>
      <c r="AH276" s="107">
        <v>1.75</v>
      </c>
      <c r="AI276" s="107">
        <v>1.73</v>
      </c>
      <c r="AJ276" s="107">
        <v>1.71</v>
      </c>
      <c r="AK276" s="107">
        <v>1.7</v>
      </c>
      <c r="AL276" s="107">
        <v>1.68</v>
      </c>
      <c r="AM276" s="107">
        <v>1.66</v>
      </c>
      <c r="AN276" s="107">
        <v>1.65</v>
      </c>
    </row>
    <row r="277" spans="1:40" ht="16.5">
      <c r="A277" s="151">
        <v>326112</v>
      </c>
      <c r="B277" s="18">
        <v>0.95</v>
      </c>
      <c r="C277" s="137">
        <v>0.95</v>
      </c>
      <c r="D277" s="18">
        <v>1</v>
      </c>
      <c r="E277" s="18">
        <v>0.9</v>
      </c>
      <c r="F277" s="18">
        <v>1</v>
      </c>
      <c r="G277" s="18">
        <v>1</v>
      </c>
      <c r="H277" s="18">
        <v>1</v>
      </c>
      <c r="I277" s="137">
        <v>1</v>
      </c>
      <c r="J277" s="18">
        <v>1</v>
      </c>
      <c r="L277" s="210">
        <v>700000</v>
      </c>
      <c r="M277" s="107">
        <v>2.58</v>
      </c>
      <c r="N277" s="107">
        <v>2.58</v>
      </c>
      <c r="O277" s="107">
        <v>2.48</v>
      </c>
      <c r="P277" s="107">
        <v>2.41</v>
      </c>
      <c r="Q277" s="107">
        <v>2.3199999999999998</v>
      </c>
      <c r="R277" s="107">
        <v>2.2200000000000002</v>
      </c>
      <c r="S277" s="107">
        <v>2.21</v>
      </c>
      <c r="T277" s="107">
        <v>2.16</v>
      </c>
      <c r="U277" s="107">
        <v>2.14</v>
      </c>
      <c r="V277" s="107">
        <v>2.12</v>
      </c>
      <c r="W277" s="107">
        <v>2.04</v>
      </c>
      <c r="X277" s="107">
        <v>2.02</v>
      </c>
      <c r="Y277" s="107">
        <v>2</v>
      </c>
      <c r="Z277" s="107">
        <v>1.98</v>
      </c>
      <c r="AA277" s="107">
        <v>1.96</v>
      </c>
      <c r="AB277" s="107">
        <v>1.94</v>
      </c>
      <c r="AC277" s="107">
        <v>1.92</v>
      </c>
      <c r="AD277" s="107">
        <v>1.91</v>
      </c>
      <c r="AE277" s="107">
        <v>1.89</v>
      </c>
      <c r="AF277" s="107">
        <v>1.87</v>
      </c>
      <c r="AG277" s="107">
        <v>1.85</v>
      </c>
      <c r="AH277" s="107">
        <v>1.83</v>
      </c>
      <c r="AI277" s="107">
        <v>1.81</v>
      </c>
      <c r="AJ277" s="107">
        <v>1.79</v>
      </c>
      <c r="AK277" s="107">
        <v>1.78</v>
      </c>
      <c r="AL277" s="107">
        <v>1.76</v>
      </c>
      <c r="AM277" s="107">
        <v>1.74</v>
      </c>
      <c r="AN277" s="107">
        <v>1.72</v>
      </c>
    </row>
    <row r="278" spans="1:40" ht="16.5">
      <c r="A278" s="151">
        <v>326113</v>
      </c>
      <c r="B278" s="18">
        <v>0.95</v>
      </c>
      <c r="C278" s="137">
        <v>0.95</v>
      </c>
      <c r="D278" s="18">
        <v>1</v>
      </c>
      <c r="E278" s="18">
        <v>0.9</v>
      </c>
      <c r="F278" s="18">
        <v>1</v>
      </c>
      <c r="G278" s="18">
        <v>1</v>
      </c>
      <c r="H278" s="18">
        <v>1</v>
      </c>
      <c r="I278" s="137">
        <v>1</v>
      </c>
      <c r="J278" s="18">
        <v>1</v>
      </c>
      <c r="L278" s="210">
        <v>800000</v>
      </c>
      <c r="M278" s="107">
        <v>2.67</v>
      </c>
      <c r="N278" s="107">
        <v>2.67</v>
      </c>
      <c r="O278" s="107">
        <v>2.57</v>
      </c>
      <c r="P278" s="107">
        <v>2.5</v>
      </c>
      <c r="Q278" s="107">
        <v>2.4</v>
      </c>
      <c r="R278" s="107">
        <v>2.2999999999999998</v>
      </c>
      <c r="S278" s="107">
        <v>2.29</v>
      </c>
      <c r="T278" s="107">
        <v>2.25</v>
      </c>
      <c r="U278" s="107">
        <v>2.2200000000000002</v>
      </c>
      <c r="V278" s="107">
        <v>2.21</v>
      </c>
      <c r="W278" s="107">
        <v>2.13</v>
      </c>
      <c r="X278" s="107">
        <v>2.11</v>
      </c>
      <c r="Y278" s="107">
        <v>2.09</v>
      </c>
      <c r="Z278" s="107">
        <v>2.06</v>
      </c>
      <c r="AA278" s="107">
        <v>2.04</v>
      </c>
      <c r="AB278" s="107">
        <v>2.02</v>
      </c>
      <c r="AC278" s="107">
        <v>2</v>
      </c>
      <c r="AD278" s="107">
        <v>1.98</v>
      </c>
      <c r="AE278" s="107">
        <v>1.96</v>
      </c>
      <c r="AF278" s="107">
        <v>1.94</v>
      </c>
      <c r="AG278" s="107">
        <v>1.92</v>
      </c>
      <c r="AH278" s="107">
        <v>1.91</v>
      </c>
      <c r="AI278" s="107">
        <v>1.89</v>
      </c>
      <c r="AJ278" s="107">
        <v>1.87</v>
      </c>
      <c r="AK278" s="107">
        <v>1.85</v>
      </c>
      <c r="AL278" s="107">
        <v>1.83</v>
      </c>
      <c r="AM278" s="107">
        <v>1.81</v>
      </c>
      <c r="AN278" s="107">
        <v>1.79</v>
      </c>
    </row>
    <row r="279" spans="1:40" ht="16.5">
      <c r="A279" s="151">
        <v>326121</v>
      </c>
      <c r="B279" s="18">
        <v>0.95</v>
      </c>
      <c r="C279" s="137">
        <v>0.95</v>
      </c>
      <c r="D279" s="18">
        <v>1</v>
      </c>
      <c r="E279" s="18">
        <v>0.9</v>
      </c>
      <c r="F279" s="18">
        <v>1</v>
      </c>
      <c r="G279" s="18">
        <v>1</v>
      </c>
      <c r="H279" s="18">
        <v>1</v>
      </c>
      <c r="I279" s="137">
        <v>1</v>
      </c>
      <c r="J279" s="18">
        <v>1</v>
      </c>
      <c r="L279" s="210">
        <v>900000</v>
      </c>
      <c r="M279" s="107">
        <v>2.76</v>
      </c>
      <c r="N279" s="107">
        <v>2.76</v>
      </c>
      <c r="O279" s="107">
        <v>2.65</v>
      </c>
      <c r="P279" s="107">
        <v>2.58</v>
      </c>
      <c r="Q279" s="107">
        <v>2.48</v>
      </c>
      <c r="R279" s="107">
        <v>2.38</v>
      </c>
      <c r="S279" s="107">
        <v>2.37</v>
      </c>
      <c r="T279" s="107">
        <v>2.33</v>
      </c>
      <c r="U279" s="107">
        <v>2.2999999999999998</v>
      </c>
      <c r="V279" s="107">
        <v>2.2799999999999998</v>
      </c>
      <c r="W279" s="107">
        <v>2.2000000000000002</v>
      </c>
      <c r="X279" s="107">
        <v>2.1800000000000002</v>
      </c>
      <c r="Y279" s="107">
        <v>2.16</v>
      </c>
      <c r="Z279" s="107">
        <v>2.14</v>
      </c>
      <c r="AA279" s="107">
        <v>2.12</v>
      </c>
      <c r="AB279" s="107">
        <v>2.1</v>
      </c>
      <c r="AC279" s="107">
        <v>2.08</v>
      </c>
      <c r="AD279" s="107">
        <v>2.06</v>
      </c>
      <c r="AE279" s="107">
        <v>2.0299999999999998</v>
      </c>
      <c r="AF279" s="107">
        <v>2.0099999999999998</v>
      </c>
      <c r="AG279" s="107">
        <v>1.99</v>
      </c>
      <c r="AH279" s="107">
        <v>1.97</v>
      </c>
      <c r="AI279" s="107">
        <v>1.95</v>
      </c>
      <c r="AJ279" s="107">
        <v>1.93</v>
      </c>
      <c r="AK279" s="107">
        <v>1.92</v>
      </c>
      <c r="AL279" s="107">
        <v>1.9</v>
      </c>
      <c r="AM279" s="107">
        <v>1.88</v>
      </c>
      <c r="AN279" s="107">
        <v>1.86</v>
      </c>
    </row>
    <row r="280" spans="1:40" ht="16.5">
      <c r="A280" s="151">
        <v>326122</v>
      </c>
      <c r="B280" s="18">
        <v>0.95</v>
      </c>
      <c r="C280" s="137">
        <v>0.95</v>
      </c>
      <c r="D280" s="18">
        <v>1</v>
      </c>
      <c r="E280" s="18">
        <v>0.9</v>
      </c>
      <c r="F280" s="18">
        <v>1</v>
      </c>
      <c r="G280" s="18">
        <v>1</v>
      </c>
      <c r="H280" s="18">
        <v>1</v>
      </c>
      <c r="I280" s="137">
        <v>1</v>
      </c>
      <c r="J280" s="18">
        <v>1</v>
      </c>
    </row>
    <row r="281" spans="1:40" ht="16.5">
      <c r="A281" s="151">
        <v>326130</v>
      </c>
      <c r="B281" s="18">
        <v>0.95</v>
      </c>
      <c r="C281" s="137">
        <v>0.95</v>
      </c>
      <c r="D281" s="18">
        <v>1</v>
      </c>
      <c r="E281" s="18">
        <v>0.9</v>
      </c>
      <c r="F281" s="18">
        <v>1</v>
      </c>
      <c r="G281" s="18">
        <v>1</v>
      </c>
      <c r="H281" s="18">
        <v>1</v>
      </c>
      <c r="I281" s="137">
        <v>1</v>
      </c>
      <c r="J281" s="18">
        <v>1</v>
      </c>
      <c r="L281" s="247" t="s">
        <v>8557</v>
      </c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  <c r="AA281" s="242"/>
      <c r="AB281" s="242"/>
      <c r="AC281" s="242"/>
      <c r="AD281" s="242"/>
      <c r="AE281" s="242"/>
      <c r="AF281" s="242"/>
      <c r="AG281" s="242"/>
      <c r="AH281" s="242"/>
      <c r="AI281" s="242"/>
      <c r="AJ281" s="242"/>
      <c r="AK281" s="242"/>
      <c r="AL281" s="242"/>
      <c r="AM281" s="242"/>
      <c r="AN281" s="248"/>
    </row>
    <row r="282" spans="1:40" ht="30">
      <c r="A282" s="151">
        <v>326140</v>
      </c>
      <c r="B282" s="18">
        <v>0.95</v>
      </c>
      <c r="C282" s="137">
        <v>0.95</v>
      </c>
      <c r="D282" s="18">
        <v>1</v>
      </c>
      <c r="E282" s="18">
        <v>0.9</v>
      </c>
      <c r="F282" s="18">
        <v>1</v>
      </c>
      <c r="G282" s="18">
        <v>1</v>
      </c>
      <c r="H282" s="18">
        <v>1</v>
      </c>
      <c r="I282" s="137">
        <v>1</v>
      </c>
      <c r="J282" s="18">
        <v>1</v>
      </c>
      <c r="L282" s="220" t="s">
        <v>8553</v>
      </c>
      <c r="M282" s="210">
        <v>1</v>
      </c>
      <c r="N282" s="210">
        <v>2</v>
      </c>
      <c r="O282" s="210">
        <v>3</v>
      </c>
      <c r="P282" s="210">
        <v>4</v>
      </c>
      <c r="Q282" s="210">
        <v>5</v>
      </c>
      <c r="R282" s="210">
        <v>6</v>
      </c>
      <c r="S282" s="210">
        <v>7</v>
      </c>
      <c r="T282" s="210">
        <v>8</v>
      </c>
      <c r="U282" s="210">
        <v>9</v>
      </c>
      <c r="V282" s="210">
        <v>10</v>
      </c>
      <c r="W282" s="210">
        <v>11</v>
      </c>
      <c r="X282" s="210">
        <v>12</v>
      </c>
      <c r="Y282" s="210">
        <v>13</v>
      </c>
      <c r="Z282" s="210">
        <v>14</v>
      </c>
      <c r="AA282" s="210">
        <v>15</v>
      </c>
      <c r="AB282" s="210">
        <v>16</v>
      </c>
      <c r="AC282" s="210">
        <v>17</v>
      </c>
      <c r="AD282" s="210">
        <v>18</v>
      </c>
      <c r="AE282" s="210">
        <v>19</v>
      </c>
      <c r="AF282" s="210">
        <v>20</v>
      </c>
      <c r="AG282" s="210">
        <v>21</v>
      </c>
      <c r="AH282" s="210">
        <v>22</v>
      </c>
      <c r="AI282" s="210">
        <v>23</v>
      </c>
      <c r="AJ282" s="210">
        <v>24</v>
      </c>
      <c r="AK282" s="210">
        <v>25</v>
      </c>
      <c r="AL282" s="210">
        <v>26</v>
      </c>
      <c r="AM282" s="210">
        <v>27</v>
      </c>
      <c r="AN282" s="210">
        <v>28</v>
      </c>
    </row>
    <row r="283" spans="1:40" ht="16.5">
      <c r="A283" s="151">
        <v>326150</v>
      </c>
      <c r="B283" s="18">
        <v>0.95</v>
      </c>
      <c r="C283" s="137">
        <v>0.95</v>
      </c>
      <c r="D283" s="18">
        <v>1</v>
      </c>
      <c r="E283" s="18">
        <v>0.9</v>
      </c>
      <c r="F283" s="18">
        <v>1</v>
      </c>
      <c r="G283" s="18">
        <v>1</v>
      </c>
      <c r="H283" s="18">
        <v>1</v>
      </c>
      <c r="I283" s="137">
        <v>1</v>
      </c>
      <c r="J283" s="18">
        <v>1</v>
      </c>
      <c r="L283" s="210">
        <v>0</v>
      </c>
      <c r="M283" s="107">
        <v>1.03</v>
      </c>
      <c r="N283" s="107">
        <v>0.95</v>
      </c>
      <c r="O283" s="107">
        <v>0.92</v>
      </c>
      <c r="P283" s="107">
        <v>0.83</v>
      </c>
      <c r="Q283" s="107">
        <v>0.78</v>
      </c>
      <c r="R283" s="107">
        <v>0.56000000000000005</v>
      </c>
      <c r="S283" s="107">
        <v>0.4</v>
      </c>
      <c r="T283" s="107">
        <v>0.31</v>
      </c>
      <c r="U283" s="107">
        <v>0.23</v>
      </c>
      <c r="V283" s="107">
        <v>0.17</v>
      </c>
      <c r="W283" s="107">
        <v>0.15</v>
      </c>
      <c r="X283" s="107">
        <v>0.12</v>
      </c>
      <c r="Y283" s="107">
        <v>0.1</v>
      </c>
      <c r="Z283" s="107">
        <v>0.08</v>
      </c>
      <c r="AA283" s="107">
        <v>7.0000000000000007E-2</v>
      </c>
      <c r="AB283" s="107">
        <v>0.05</v>
      </c>
      <c r="AC283" s="107">
        <v>0.04</v>
      </c>
      <c r="AD283" s="107">
        <v>0.04</v>
      </c>
      <c r="AE283" s="107">
        <v>0.03</v>
      </c>
      <c r="AF283" s="107">
        <v>0.02</v>
      </c>
      <c r="AG283" s="107">
        <v>0.02</v>
      </c>
      <c r="AH283" s="107">
        <v>0.02</v>
      </c>
      <c r="AI283" s="107">
        <v>0.01</v>
      </c>
      <c r="AJ283" s="107">
        <v>0.01</v>
      </c>
      <c r="AK283" s="107">
        <v>0.01</v>
      </c>
      <c r="AL283" s="107">
        <v>0.01</v>
      </c>
      <c r="AM283" s="107">
        <v>0.01</v>
      </c>
      <c r="AN283" s="107">
        <v>0.01</v>
      </c>
    </row>
    <row r="284" spans="1:40" ht="16.5">
      <c r="A284" s="151">
        <v>326160</v>
      </c>
      <c r="B284" s="18">
        <v>0.95</v>
      </c>
      <c r="C284" s="137">
        <v>0.95</v>
      </c>
      <c r="D284" s="18">
        <v>1</v>
      </c>
      <c r="E284" s="18">
        <v>0.9</v>
      </c>
      <c r="F284" s="18">
        <v>1</v>
      </c>
      <c r="G284" s="18">
        <v>1</v>
      </c>
      <c r="H284" s="18">
        <v>1</v>
      </c>
      <c r="I284" s="137">
        <v>1</v>
      </c>
      <c r="J284" s="18">
        <v>1</v>
      </c>
      <c r="L284" s="210">
        <v>1000</v>
      </c>
      <c r="M284" s="107">
        <v>1.05</v>
      </c>
      <c r="N284" s="107">
        <v>0.97</v>
      </c>
      <c r="O284" s="107">
        <v>0.93</v>
      </c>
      <c r="P284" s="107">
        <v>0.85</v>
      </c>
      <c r="Q284" s="107">
        <v>0.79</v>
      </c>
      <c r="R284" s="107">
        <v>0.59</v>
      </c>
      <c r="S284" s="107">
        <v>0.44</v>
      </c>
      <c r="T284" s="107">
        <v>0.35</v>
      </c>
      <c r="U284" s="107">
        <v>0.26</v>
      </c>
      <c r="V284" s="107">
        <v>0.2</v>
      </c>
      <c r="W284" s="107">
        <v>0.18</v>
      </c>
      <c r="X284" s="107">
        <v>0.15</v>
      </c>
      <c r="Y284" s="107">
        <v>0.12</v>
      </c>
      <c r="Z284" s="107">
        <v>0.1</v>
      </c>
      <c r="AA284" s="107">
        <v>0.09</v>
      </c>
      <c r="AB284" s="107">
        <v>7.0000000000000007E-2</v>
      </c>
      <c r="AC284" s="107">
        <v>0.06</v>
      </c>
      <c r="AD284" s="107">
        <v>0.05</v>
      </c>
      <c r="AE284" s="107">
        <v>0.04</v>
      </c>
      <c r="AF284" s="107">
        <v>0.04</v>
      </c>
      <c r="AG284" s="107">
        <v>0.03</v>
      </c>
      <c r="AH284" s="107">
        <v>0.03</v>
      </c>
      <c r="AI284" s="107">
        <v>0.02</v>
      </c>
      <c r="AJ284" s="107">
        <v>0.02</v>
      </c>
      <c r="AK284" s="107">
        <v>0.02</v>
      </c>
      <c r="AL284" s="107">
        <v>0.01</v>
      </c>
      <c r="AM284" s="107">
        <v>0.01</v>
      </c>
      <c r="AN284" s="107">
        <v>0.01</v>
      </c>
    </row>
    <row r="285" spans="1:40" ht="16.5">
      <c r="A285" s="151">
        <v>326191</v>
      </c>
      <c r="B285" s="18">
        <v>0.95</v>
      </c>
      <c r="C285" s="137">
        <v>0.95</v>
      </c>
      <c r="D285" s="18">
        <v>1</v>
      </c>
      <c r="E285" s="18">
        <v>0.9</v>
      </c>
      <c r="F285" s="18">
        <v>1</v>
      </c>
      <c r="G285" s="18">
        <v>1</v>
      </c>
      <c r="H285" s="18">
        <v>1</v>
      </c>
      <c r="I285" s="137">
        <v>1</v>
      </c>
      <c r="J285" s="18">
        <v>1</v>
      </c>
      <c r="L285" s="210">
        <v>2000</v>
      </c>
      <c r="M285" s="107">
        <v>1.07</v>
      </c>
      <c r="N285" s="107">
        <v>0.98</v>
      </c>
      <c r="O285" s="107">
        <v>0.94</v>
      </c>
      <c r="P285" s="107">
        <v>0.86</v>
      </c>
      <c r="Q285" s="107">
        <v>0.8</v>
      </c>
      <c r="R285" s="107">
        <v>0.62</v>
      </c>
      <c r="S285" s="107">
        <v>0.47</v>
      </c>
      <c r="T285" s="107">
        <v>0.39</v>
      </c>
      <c r="U285" s="107">
        <v>0.31</v>
      </c>
      <c r="V285" s="107">
        <v>0.24</v>
      </c>
      <c r="W285" s="107">
        <v>0.21</v>
      </c>
      <c r="X285" s="107">
        <v>0.18</v>
      </c>
      <c r="Y285" s="107">
        <v>0.16</v>
      </c>
      <c r="Z285" s="107">
        <v>0.14000000000000001</v>
      </c>
      <c r="AA285" s="107">
        <v>0.12</v>
      </c>
      <c r="AB285" s="107">
        <v>0.1</v>
      </c>
      <c r="AC285" s="107">
        <v>0.09</v>
      </c>
      <c r="AD285" s="107">
        <v>7.0000000000000007E-2</v>
      </c>
      <c r="AE285" s="107">
        <v>0.06</v>
      </c>
      <c r="AF285" s="107">
        <v>0.05</v>
      </c>
      <c r="AG285" s="107">
        <v>0.05</v>
      </c>
      <c r="AH285" s="107">
        <v>0.04</v>
      </c>
      <c r="AI285" s="107">
        <v>0.03</v>
      </c>
      <c r="AJ285" s="107">
        <v>0.03</v>
      </c>
      <c r="AK285" s="107">
        <v>0.03</v>
      </c>
      <c r="AL285" s="107">
        <v>0.02</v>
      </c>
      <c r="AM285" s="107">
        <v>0.02</v>
      </c>
      <c r="AN285" s="107">
        <v>0.02</v>
      </c>
    </row>
    <row r="286" spans="1:40" ht="16.5">
      <c r="A286" s="151">
        <v>326199</v>
      </c>
      <c r="B286" s="18">
        <v>0.95</v>
      </c>
      <c r="C286" s="137">
        <v>0.95</v>
      </c>
      <c r="D286" s="18">
        <v>1</v>
      </c>
      <c r="E286" s="18">
        <v>0.9</v>
      </c>
      <c r="F286" s="18">
        <v>1</v>
      </c>
      <c r="G286" s="18">
        <v>1</v>
      </c>
      <c r="H286" s="18">
        <v>1</v>
      </c>
      <c r="I286" s="137">
        <v>1</v>
      </c>
      <c r="J286" s="18">
        <v>1</v>
      </c>
      <c r="L286" s="210">
        <v>3000</v>
      </c>
      <c r="M286" s="107">
        <v>1.08</v>
      </c>
      <c r="N286" s="107">
        <v>0.99</v>
      </c>
      <c r="O286" s="107">
        <v>0.95</v>
      </c>
      <c r="P286" s="107">
        <v>0.87</v>
      </c>
      <c r="Q286" s="107">
        <v>0.81</v>
      </c>
      <c r="R286" s="107">
        <v>0.64</v>
      </c>
      <c r="S286" s="107">
        <v>0.5</v>
      </c>
      <c r="T286" s="107">
        <v>0.42</v>
      </c>
      <c r="U286" s="107">
        <v>0.34</v>
      </c>
      <c r="V286" s="107">
        <v>0.27</v>
      </c>
      <c r="W286" s="107">
        <v>0.24</v>
      </c>
      <c r="X286" s="107">
        <v>0.21</v>
      </c>
      <c r="Y286" s="107">
        <v>0.18</v>
      </c>
      <c r="Z286" s="107">
        <v>0.16</v>
      </c>
      <c r="AA286" s="107">
        <v>0.14000000000000001</v>
      </c>
      <c r="AB286" s="107">
        <v>0.12</v>
      </c>
      <c r="AC286" s="107">
        <v>0.1</v>
      </c>
      <c r="AD286" s="107">
        <v>0.09</v>
      </c>
      <c r="AE286" s="107">
        <v>0.08</v>
      </c>
      <c r="AF286" s="107">
        <v>7.0000000000000007E-2</v>
      </c>
      <c r="AG286" s="107">
        <v>0.06</v>
      </c>
      <c r="AH286" s="107">
        <v>0.05</v>
      </c>
      <c r="AI286" s="107">
        <v>0.04</v>
      </c>
      <c r="AJ286" s="107">
        <v>0.04</v>
      </c>
      <c r="AK286" s="107">
        <v>0.03</v>
      </c>
      <c r="AL286" s="107">
        <v>0.03</v>
      </c>
      <c r="AM286" s="107">
        <v>0.03</v>
      </c>
      <c r="AN286" s="107">
        <v>0.02</v>
      </c>
    </row>
    <row r="287" spans="1:40" ht="16.5">
      <c r="A287" s="151">
        <v>326211</v>
      </c>
      <c r="B287" s="18">
        <v>0.95</v>
      </c>
      <c r="C287" s="137">
        <v>0.95</v>
      </c>
      <c r="D287" s="18">
        <v>1</v>
      </c>
      <c r="E287" s="18">
        <v>0.9</v>
      </c>
      <c r="F287" s="18">
        <v>1</v>
      </c>
      <c r="G287" s="18">
        <v>1</v>
      </c>
      <c r="H287" s="18">
        <v>1</v>
      </c>
      <c r="I287" s="137">
        <v>1</v>
      </c>
      <c r="J287" s="18">
        <v>1</v>
      </c>
      <c r="L287" s="210">
        <v>4000</v>
      </c>
      <c r="M287" s="107">
        <v>1.08</v>
      </c>
      <c r="N287" s="107">
        <v>1</v>
      </c>
      <c r="O287" s="107">
        <v>0.96</v>
      </c>
      <c r="P287" s="107">
        <v>0.87</v>
      </c>
      <c r="Q287" s="107">
        <v>0.81</v>
      </c>
      <c r="R287" s="107">
        <v>0.65</v>
      </c>
      <c r="S287" s="107">
        <v>0.52</v>
      </c>
      <c r="T287" s="107">
        <v>0.44</v>
      </c>
      <c r="U287" s="107">
        <v>0.36</v>
      </c>
      <c r="V287" s="107">
        <v>0.28999999999999998</v>
      </c>
      <c r="W287" s="107">
        <v>0.26</v>
      </c>
      <c r="X287" s="107">
        <v>0.23</v>
      </c>
      <c r="Y287" s="107">
        <v>0.2</v>
      </c>
      <c r="Z287" s="107">
        <v>0.18</v>
      </c>
      <c r="AA287" s="107">
        <v>0.15</v>
      </c>
      <c r="AB287" s="107">
        <v>0.14000000000000001</v>
      </c>
      <c r="AC287" s="107">
        <v>0.12</v>
      </c>
      <c r="AD287" s="107">
        <v>0.11</v>
      </c>
      <c r="AE287" s="107">
        <v>0.09</v>
      </c>
      <c r="AF287" s="107">
        <v>0.08</v>
      </c>
      <c r="AG287" s="107">
        <v>7.0000000000000007E-2</v>
      </c>
      <c r="AH287" s="107">
        <v>0.06</v>
      </c>
      <c r="AI287" s="107">
        <v>0.06</v>
      </c>
      <c r="AJ287" s="107">
        <v>0.05</v>
      </c>
      <c r="AK287" s="107">
        <v>0.04</v>
      </c>
      <c r="AL287" s="107">
        <v>0.04</v>
      </c>
      <c r="AM287" s="107">
        <v>0.03</v>
      </c>
      <c r="AN287" s="107">
        <v>0.03</v>
      </c>
    </row>
    <row r="288" spans="1:40" ht="16.5">
      <c r="A288" s="151">
        <v>326212</v>
      </c>
      <c r="B288" s="18">
        <v>0.95</v>
      </c>
      <c r="C288" s="137">
        <v>0.95</v>
      </c>
      <c r="D288" s="18">
        <v>1</v>
      </c>
      <c r="E288" s="18">
        <v>0.9</v>
      </c>
      <c r="F288" s="18">
        <v>1</v>
      </c>
      <c r="G288" s="18">
        <v>1</v>
      </c>
      <c r="H288" s="18">
        <v>1</v>
      </c>
      <c r="I288" s="137">
        <v>1</v>
      </c>
      <c r="J288" s="18">
        <v>1</v>
      </c>
      <c r="L288" s="210">
        <v>5000</v>
      </c>
      <c r="M288" s="107">
        <v>1.0900000000000001</v>
      </c>
      <c r="N288" s="107">
        <v>1</v>
      </c>
      <c r="O288" s="107">
        <v>0.96</v>
      </c>
      <c r="P288" s="107">
        <v>0.88</v>
      </c>
      <c r="Q288" s="107">
        <v>0.82</v>
      </c>
      <c r="R288" s="107">
        <v>0.66</v>
      </c>
      <c r="S288" s="107">
        <v>0.53</v>
      </c>
      <c r="T288" s="107">
        <v>0.46</v>
      </c>
      <c r="U288" s="107">
        <v>0.38</v>
      </c>
      <c r="V288" s="107">
        <v>0.31</v>
      </c>
      <c r="W288" s="107">
        <v>0.27</v>
      </c>
      <c r="X288" s="107">
        <v>0.24</v>
      </c>
      <c r="Y288" s="107">
        <v>0.22</v>
      </c>
      <c r="Z288" s="107">
        <v>0.19</v>
      </c>
      <c r="AA288" s="107">
        <v>0.17</v>
      </c>
      <c r="AB288" s="107">
        <v>0.15</v>
      </c>
      <c r="AC288" s="107">
        <v>0.14000000000000001</v>
      </c>
      <c r="AD288" s="107">
        <v>0.12</v>
      </c>
      <c r="AE288" s="107">
        <v>0.11</v>
      </c>
      <c r="AF288" s="107">
        <v>0.1</v>
      </c>
      <c r="AG288" s="107">
        <v>0.09</v>
      </c>
      <c r="AH288" s="107">
        <v>0.08</v>
      </c>
      <c r="AI288" s="107">
        <v>7.0000000000000007E-2</v>
      </c>
      <c r="AJ288" s="107">
        <v>0.06</v>
      </c>
      <c r="AK288" s="107">
        <v>0.05</v>
      </c>
      <c r="AL288" s="107">
        <v>0.05</v>
      </c>
      <c r="AM288" s="107">
        <v>0.04</v>
      </c>
      <c r="AN288" s="107">
        <v>0.04</v>
      </c>
    </row>
    <row r="289" spans="1:40" ht="16.5">
      <c r="A289" s="151">
        <v>326220</v>
      </c>
      <c r="B289" s="18">
        <v>0.95</v>
      </c>
      <c r="C289" s="137">
        <v>0.95</v>
      </c>
      <c r="D289" s="18">
        <v>1</v>
      </c>
      <c r="E289" s="18">
        <v>0.9</v>
      </c>
      <c r="F289" s="18">
        <v>1</v>
      </c>
      <c r="G289" s="18">
        <v>1</v>
      </c>
      <c r="H289" s="18">
        <v>1</v>
      </c>
      <c r="I289" s="137">
        <v>1</v>
      </c>
      <c r="J289" s="18">
        <v>1</v>
      </c>
      <c r="L289" s="210">
        <v>6000</v>
      </c>
      <c r="M289" s="107">
        <v>1.0900000000000001</v>
      </c>
      <c r="N289" s="107">
        <v>1.01</v>
      </c>
      <c r="O289" s="107">
        <v>0.97</v>
      </c>
      <c r="P289" s="107">
        <v>0.88</v>
      </c>
      <c r="Q289" s="107">
        <v>0.82</v>
      </c>
      <c r="R289" s="107">
        <v>0.68</v>
      </c>
      <c r="S289" s="107">
        <v>0.55000000000000004</v>
      </c>
      <c r="T289" s="107">
        <v>0.48</v>
      </c>
      <c r="U289" s="107">
        <v>0.4</v>
      </c>
      <c r="V289" s="107">
        <v>0.33</v>
      </c>
      <c r="W289" s="107">
        <v>0.28999999999999998</v>
      </c>
      <c r="X289" s="107">
        <v>0.26</v>
      </c>
      <c r="Y289" s="107">
        <v>0.24</v>
      </c>
      <c r="Z289" s="107">
        <v>0.21</v>
      </c>
      <c r="AA289" s="107">
        <v>0.19</v>
      </c>
      <c r="AB289" s="107">
        <v>0.17</v>
      </c>
      <c r="AC289" s="107">
        <v>0.16</v>
      </c>
      <c r="AD289" s="107">
        <v>0.14000000000000001</v>
      </c>
      <c r="AE289" s="107">
        <v>0.13</v>
      </c>
      <c r="AF289" s="107">
        <v>0.11</v>
      </c>
      <c r="AG289" s="107">
        <v>0.1</v>
      </c>
      <c r="AH289" s="107">
        <v>0.09</v>
      </c>
      <c r="AI289" s="107">
        <v>0.08</v>
      </c>
      <c r="AJ289" s="107">
        <v>7.0000000000000007E-2</v>
      </c>
      <c r="AK289" s="107">
        <v>7.0000000000000007E-2</v>
      </c>
      <c r="AL289" s="107">
        <v>0.06</v>
      </c>
      <c r="AM289" s="107">
        <v>0.05</v>
      </c>
      <c r="AN289" s="107">
        <v>0.05</v>
      </c>
    </row>
    <row r="290" spans="1:40" ht="16.5">
      <c r="A290" s="151">
        <v>326291</v>
      </c>
      <c r="B290" s="18">
        <v>0.95</v>
      </c>
      <c r="C290" s="137">
        <v>0.95</v>
      </c>
      <c r="D290" s="18">
        <v>1</v>
      </c>
      <c r="E290" s="18">
        <v>0.9</v>
      </c>
      <c r="F290" s="18">
        <v>1</v>
      </c>
      <c r="G290" s="18">
        <v>1</v>
      </c>
      <c r="H290" s="18">
        <v>1</v>
      </c>
      <c r="I290" s="137">
        <v>1</v>
      </c>
      <c r="J290" s="18">
        <v>1</v>
      </c>
      <c r="L290" s="210">
        <v>8000</v>
      </c>
      <c r="M290" s="107">
        <v>1.1000000000000001</v>
      </c>
      <c r="N290" s="107">
        <v>1.01</v>
      </c>
      <c r="O290" s="107">
        <v>0.98</v>
      </c>
      <c r="P290" s="107">
        <v>0.89</v>
      </c>
      <c r="Q290" s="107">
        <v>0.83</v>
      </c>
      <c r="R290" s="107">
        <v>0.69</v>
      </c>
      <c r="S290" s="107">
        <v>0.56999999999999995</v>
      </c>
      <c r="T290" s="107">
        <v>0.51</v>
      </c>
      <c r="U290" s="107">
        <v>0.43</v>
      </c>
      <c r="V290" s="107">
        <v>0.36</v>
      </c>
      <c r="W290" s="107">
        <v>0.32</v>
      </c>
      <c r="X290" s="107">
        <v>0.28999999999999998</v>
      </c>
      <c r="Y290" s="107">
        <v>0.26</v>
      </c>
      <c r="Z290" s="107">
        <v>0.24</v>
      </c>
      <c r="AA290" s="107">
        <v>0.22</v>
      </c>
      <c r="AB290" s="107">
        <v>0.2</v>
      </c>
      <c r="AC290" s="107">
        <v>0.18</v>
      </c>
      <c r="AD290" s="107">
        <v>0.16</v>
      </c>
      <c r="AE290" s="107">
        <v>0.15</v>
      </c>
      <c r="AF290" s="107">
        <v>0.14000000000000001</v>
      </c>
      <c r="AG290" s="107">
        <v>0.12</v>
      </c>
      <c r="AH290" s="107">
        <v>0.11</v>
      </c>
      <c r="AI290" s="107">
        <v>0.1</v>
      </c>
      <c r="AJ290" s="107">
        <v>0.09</v>
      </c>
      <c r="AK290" s="107">
        <v>0.08</v>
      </c>
      <c r="AL290" s="107">
        <v>0.08</v>
      </c>
      <c r="AM290" s="107">
        <v>7.0000000000000007E-2</v>
      </c>
      <c r="AN290" s="107">
        <v>0.06</v>
      </c>
    </row>
    <row r="291" spans="1:40" ht="16.5">
      <c r="A291" s="151">
        <v>326299</v>
      </c>
      <c r="B291" s="18">
        <v>0.95</v>
      </c>
      <c r="C291" s="137">
        <v>0.95</v>
      </c>
      <c r="D291" s="18">
        <v>1</v>
      </c>
      <c r="E291" s="18">
        <v>0.9</v>
      </c>
      <c r="F291" s="18">
        <v>1</v>
      </c>
      <c r="G291" s="18">
        <v>1</v>
      </c>
      <c r="H291" s="18">
        <v>1</v>
      </c>
      <c r="I291" s="137">
        <v>1</v>
      </c>
      <c r="J291" s="18">
        <v>1</v>
      </c>
      <c r="L291" s="210">
        <v>10000</v>
      </c>
      <c r="M291" s="107">
        <v>1.1100000000000001</v>
      </c>
      <c r="N291" s="107">
        <v>1.02</v>
      </c>
      <c r="O291" s="107">
        <v>0.98</v>
      </c>
      <c r="P291" s="107">
        <v>0.89</v>
      </c>
      <c r="Q291" s="107">
        <v>0.83</v>
      </c>
      <c r="R291" s="107">
        <v>0.7</v>
      </c>
      <c r="S291" s="107">
        <v>0.57999999999999996</v>
      </c>
      <c r="T291" s="107">
        <v>0.52</v>
      </c>
      <c r="U291" s="107">
        <v>0.45</v>
      </c>
      <c r="V291" s="107">
        <v>0.38</v>
      </c>
      <c r="W291" s="107">
        <v>0.33</v>
      </c>
      <c r="X291" s="107">
        <v>0.3</v>
      </c>
      <c r="Y291" s="107">
        <v>0.28000000000000003</v>
      </c>
      <c r="Z291" s="107">
        <v>0.25</v>
      </c>
      <c r="AA291" s="107">
        <v>0.23</v>
      </c>
      <c r="AB291" s="107">
        <v>0.21</v>
      </c>
      <c r="AC291" s="107">
        <v>0.19</v>
      </c>
      <c r="AD291" s="107">
        <v>0.17</v>
      </c>
      <c r="AE291" s="107">
        <v>0.16</v>
      </c>
      <c r="AF291" s="107">
        <v>0.14000000000000001</v>
      </c>
      <c r="AG291" s="107">
        <v>0.13</v>
      </c>
      <c r="AH291" s="107">
        <v>0.12</v>
      </c>
      <c r="AI291" s="107">
        <v>0.11</v>
      </c>
      <c r="AJ291" s="107">
        <v>0.1</v>
      </c>
      <c r="AK291" s="107">
        <v>0.09</v>
      </c>
      <c r="AL291" s="107">
        <v>0.08</v>
      </c>
      <c r="AM291" s="107">
        <v>7.0000000000000007E-2</v>
      </c>
      <c r="AN291" s="107">
        <v>7.0000000000000007E-2</v>
      </c>
    </row>
    <row r="292" spans="1:40" ht="16.5">
      <c r="A292" s="151">
        <v>327110</v>
      </c>
      <c r="B292" s="18">
        <v>0.95</v>
      </c>
      <c r="C292" s="137">
        <v>0.95</v>
      </c>
      <c r="D292" s="18">
        <v>1</v>
      </c>
      <c r="E292" s="18">
        <v>0.9</v>
      </c>
      <c r="F292" s="18">
        <v>1</v>
      </c>
      <c r="G292" s="18">
        <v>1</v>
      </c>
      <c r="H292" s="18">
        <v>1</v>
      </c>
      <c r="I292" s="137">
        <v>1</v>
      </c>
      <c r="J292" s="18">
        <v>1</v>
      </c>
      <c r="L292" s="210">
        <v>12000</v>
      </c>
      <c r="M292" s="107">
        <v>1.1100000000000001</v>
      </c>
      <c r="N292" s="107">
        <v>1.02</v>
      </c>
      <c r="O292" s="107">
        <v>0.98</v>
      </c>
      <c r="P292" s="107">
        <v>0.9</v>
      </c>
      <c r="Q292" s="107">
        <v>0.83</v>
      </c>
      <c r="R292" s="107">
        <v>0.71</v>
      </c>
      <c r="S292" s="107">
        <v>0.59</v>
      </c>
      <c r="T292" s="107">
        <v>0.54</v>
      </c>
      <c r="U292" s="107">
        <v>0.46</v>
      </c>
      <c r="V292" s="107">
        <v>0.4</v>
      </c>
      <c r="W292" s="107">
        <v>0.35</v>
      </c>
      <c r="X292" s="107">
        <v>0.32</v>
      </c>
      <c r="Y292" s="107">
        <v>0.3</v>
      </c>
      <c r="Z292" s="107">
        <v>0.27</v>
      </c>
      <c r="AA292" s="107">
        <v>0.25</v>
      </c>
      <c r="AB292" s="107">
        <v>0.23</v>
      </c>
      <c r="AC292" s="107">
        <v>0.21</v>
      </c>
      <c r="AD292" s="107">
        <v>0.2</v>
      </c>
      <c r="AE292" s="107">
        <v>0.18</v>
      </c>
      <c r="AF292" s="107">
        <v>0.17</v>
      </c>
      <c r="AG292" s="107">
        <v>0.15</v>
      </c>
      <c r="AH292" s="107">
        <v>0.14000000000000001</v>
      </c>
      <c r="AI292" s="107">
        <v>0.13</v>
      </c>
      <c r="AJ292" s="107">
        <v>0.12</v>
      </c>
      <c r="AK292" s="107">
        <v>0.11</v>
      </c>
      <c r="AL292" s="107">
        <v>0.1</v>
      </c>
      <c r="AM292" s="107">
        <v>0.09</v>
      </c>
      <c r="AN292" s="107">
        <v>0.09</v>
      </c>
    </row>
    <row r="293" spans="1:40" ht="16.5">
      <c r="A293" s="151">
        <v>327120</v>
      </c>
      <c r="B293" s="18">
        <v>0.95</v>
      </c>
      <c r="C293" s="137">
        <v>0.95</v>
      </c>
      <c r="D293" s="18">
        <v>1</v>
      </c>
      <c r="E293" s="18">
        <v>0.9</v>
      </c>
      <c r="F293" s="18">
        <v>1</v>
      </c>
      <c r="G293" s="18">
        <v>1</v>
      </c>
      <c r="H293" s="18">
        <v>1</v>
      </c>
      <c r="I293" s="137">
        <v>1</v>
      </c>
      <c r="J293" s="18">
        <v>1</v>
      </c>
      <c r="L293" s="210">
        <v>14000</v>
      </c>
      <c r="M293" s="107">
        <v>1.1100000000000001</v>
      </c>
      <c r="N293" s="107">
        <v>1.03</v>
      </c>
      <c r="O293" s="107">
        <v>0.99</v>
      </c>
      <c r="P293" s="107">
        <v>0.9</v>
      </c>
      <c r="Q293" s="107">
        <v>0.84</v>
      </c>
      <c r="R293" s="107">
        <v>0.72</v>
      </c>
      <c r="S293" s="107">
        <v>0.6</v>
      </c>
      <c r="T293" s="107">
        <v>0.55000000000000004</v>
      </c>
      <c r="U293" s="107">
        <v>0.48</v>
      </c>
      <c r="V293" s="107">
        <v>0.42</v>
      </c>
      <c r="W293" s="107">
        <v>0.37</v>
      </c>
      <c r="X293" s="107">
        <v>0.34</v>
      </c>
      <c r="Y293" s="107">
        <v>0.31</v>
      </c>
      <c r="Z293" s="107">
        <v>0.28000000000000003</v>
      </c>
      <c r="AA293" s="107">
        <v>0.26</v>
      </c>
      <c r="AB293" s="107">
        <v>0.24</v>
      </c>
      <c r="AC293" s="107">
        <v>0.22</v>
      </c>
      <c r="AD293" s="107">
        <v>0.2</v>
      </c>
      <c r="AE293" s="107">
        <v>0.19</v>
      </c>
      <c r="AF293" s="107">
        <v>0.17</v>
      </c>
      <c r="AG293" s="107">
        <v>0.16</v>
      </c>
      <c r="AH293" s="107">
        <v>0.15</v>
      </c>
      <c r="AI293" s="107">
        <v>0.13</v>
      </c>
      <c r="AJ293" s="107">
        <v>0.12</v>
      </c>
      <c r="AK293" s="107">
        <v>0.11</v>
      </c>
      <c r="AL293" s="107">
        <v>0.1</v>
      </c>
      <c r="AM293" s="107">
        <v>0.1</v>
      </c>
      <c r="AN293" s="107">
        <v>0.09</v>
      </c>
    </row>
    <row r="294" spans="1:40" ht="16.5">
      <c r="A294" s="151">
        <v>327211</v>
      </c>
      <c r="B294" s="18">
        <v>0.95</v>
      </c>
      <c r="C294" s="137">
        <v>0.95</v>
      </c>
      <c r="D294" s="18">
        <v>1</v>
      </c>
      <c r="E294" s="18">
        <v>0.9</v>
      </c>
      <c r="F294" s="18">
        <v>1</v>
      </c>
      <c r="G294" s="18">
        <v>1</v>
      </c>
      <c r="H294" s="18">
        <v>1</v>
      </c>
      <c r="I294" s="137">
        <v>1</v>
      </c>
      <c r="J294" s="18">
        <v>1</v>
      </c>
      <c r="L294" s="210">
        <v>16000</v>
      </c>
      <c r="M294" s="107">
        <v>1.1100000000000001</v>
      </c>
      <c r="N294" s="107">
        <v>1.02</v>
      </c>
      <c r="O294" s="107">
        <v>0.98</v>
      </c>
      <c r="P294" s="107">
        <v>0.89</v>
      </c>
      <c r="Q294" s="107">
        <v>0.83</v>
      </c>
      <c r="R294" s="107">
        <v>0.72</v>
      </c>
      <c r="S294" s="107">
        <v>0.61</v>
      </c>
      <c r="T294" s="107">
        <v>0.56000000000000005</v>
      </c>
      <c r="U294" s="107">
        <v>0.49</v>
      </c>
      <c r="V294" s="107">
        <v>0.43</v>
      </c>
      <c r="W294" s="107">
        <v>0.37</v>
      </c>
      <c r="X294" s="107">
        <v>0.34</v>
      </c>
      <c r="Y294" s="107">
        <v>0.32</v>
      </c>
      <c r="Z294" s="107">
        <v>0.28999999999999998</v>
      </c>
      <c r="AA294" s="107">
        <v>0.27</v>
      </c>
      <c r="AB294" s="107">
        <v>0.25</v>
      </c>
      <c r="AC294" s="107">
        <v>0.23</v>
      </c>
      <c r="AD294" s="107">
        <v>0.21</v>
      </c>
      <c r="AE294" s="107">
        <v>0.19</v>
      </c>
      <c r="AF294" s="107">
        <v>0.18</v>
      </c>
      <c r="AG294" s="107">
        <v>0.16</v>
      </c>
      <c r="AH294" s="107">
        <v>0.15</v>
      </c>
      <c r="AI294" s="107">
        <v>0.14000000000000001</v>
      </c>
      <c r="AJ294" s="107">
        <v>0.13</v>
      </c>
      <c r="AK294" s="107">
        <v>0.12</v>
      </c>
      <c r="AL294" s="107">
        <v>0.11</v>
      </c>
      <c r="AM294" s="107">
        <v>0.1</v>
      </c>
      <c r="AN294" s="107">
        <v>0.09</v>
      </c>
    </row>
    <row r="295" spans="1:40" ht="16.5">
      <c r="A295" s="151">
        <v>327212</v>
      </c>
      <c r="B295" s="18">
        <v>0.95</v>
      </c>
      <c r="C295" s="137">
        <v>0.95</v>
      </c>
      <c r="D295" s="18">
        <v>1</v>
      </c>
      <c r="E295" s="18">
        <v>0.9</v>
      </c>
      <c r="F295" s="18">
        <v>1</v>
      </c>
      <c r="G295" s="18">
        <v>1</v>
      </c>
      <c r="H295" s="18">
        <v>1</v>
      </c>
      <c r="I295" s="137">
        <v>1</v>
      </c>
      <c r="J295" s="18">
        <v>1</v>
      </c>
      <c r="L295" s="210">
        <v>18000</v>
      </c>
      <c r="M295" s="107">
        <v>1.07</v>
      </c>
      <c r="N295" s="107">
        <v>0.98</v>
      </c>
      <c r="O295" s="107">
        <v>0.95</v>
      </c>
      <c r="P295" s="107">
        <v>0.86</v>
      </c>
      <c r="Q295" s="107">
        <v>0.8</v>
      </c>
      <c r="R295" s="107">
        <v>0.69</v>
      </c>
      <c r="S295" s="107">
        <v>0.59</v>
      </c>
      <c r="T295" s="107">
        <v>0.55000000000000004</v>
      </c>
      <c r="U295" s="107">
        <v>0.48</v>
      </c>
      <c r="V295" s="107">
        <v>0.42</v>
      </c>
      <c r="W295" s="107">
        <v>0.37</v>
      </c>
      <c r="X295" s="107">
        <v>0.35</v>
      </c>
      <c r="Y295" s="107">
        <v>0.32</v>
      </c>
      <c r="Z295" s="107">
        <v>0.3</v>
      </c>
      <c r="AA295" s="107">
        <v>0.28000000000000003</v>
      </c>
      <c r="AB295" s="107">
        <v>0.26</v>
      </c>
      <c r="AC295" s="107">
        <v>0.24</v>
      </c>
      <c r="AD295" s="107">
        <v>0.22</v>
      </c>
      <c r="AE295" s="107">
        <v>0.21</v>
      </c>
      <c r="AF295" s="107">
        <v>0.19</v>
      </c>
      <c r="AG295" s="107">
        <v>0.18</v>
      </c>
      <c r="AH295" s="107">
        <v>0.17</v>
      </c>
      <c r="AI295" s="107">
        <v>0.16</v>
      </c>
      <c r="AJ295" s="107">
        <v>0.14000000000000001</v>
      </c>
      <c r="AK295" s="107">
        <v>0.13</v>
      </c>
      <c r="AL295" s="107">
        <v>0.13</v>
      </c>
      <c r="AM295" s="107">
        <v>0.12</v>
      </c>
      <c r="AN295" s="107">
        <v>0.11</v>
      </c>
    </row>
    <row r="296" spans="1:40" ht="16.5">
      <c r="A296" s="151">
        <v>327213</v>
      </c>
      <c r="B296" s="18">
        <v>0.95</v>
      </c>
      <c r="C296" s="137">
        <v>0.95</v>
      </c>
      <c r="D296" s="18">
        <v>1</v>
      </c>
      <c r="E296" s="18">
        <v>0.9</v>
      </c>
      <c r="F296" s="18">
        <v>1</v>
      </c>
      <c r="G296" s="18">
        <v>1</v>
      </c>
      <c r="H296" s="18">
        <v>1</v>
      </c>
      <c r="I296" s="137">
        <v>1</v>
      </c>
      <c r="J296" s="18">
        <v>1</v>
      </c>
      <c r="L296" s="210">
        <v>20000</v>
      </c>
      <c r="M296" s="107">
        <v>1.01</v>
      </c>
      <c r="N296" s="107">
        <v>0.93</v>
      </c>
      <c r="O296" s="107">
        <v>0.9</v>
      </c>
      <c r="P296" s="107">
        <v>0.82</v>
      </c>
      <c r="Q296" s="107">
        <v>0.76</v>
      </c>
      <c r="R296" s="107">
        <v>0.66</v>
      </c>
      <c r="S296" s="107">
        <v>0.56999999999999995</v>
      </c>
      <c r="T296" s="107">
        <v>0.54</v>
      </c>
      <c r="U296" s="107">
        <v>0.47</v>
      </c>
      <c r="V296" s="107">
        <v>0.42</v>
      </c>
      <c r="W296" s="107">
        <v>0.37</v>
      </c>
      <c r="X296" s="107">
        <v>0.34</v>
      </c>
      <c r="Y296" s="107">
        <v>0.32</v>
      </c>
      <c r="Z296" s="107">
        <v>0.3</v>
      </c>
      <c r="AA296" s="107">
        <v>0.28000000000000003</v>
      </c>
      <c r="AB296" s="107">
        <v>0.26</v>
      </c>
      <c r="AC296" s="107">
        <v>0.24</v>
      </c>
      <c r="AD296" s="107">
        <v>0.22</v>
      </c>
      <c r="AE296" s="107">
        <v>0.21</v>
      </c>
      <c r="AF296" s="107">
        <v>0.19</v>
      </c>
      <c r="AG296" s="107">
        <v>0.18</v>
      </c>
      <c r="AH296" s="107">
        <v>0.17</v>
      </c>
      <c r="AI296" s="107">
        <v>0.15</v>
      </c>
      <c r="AJ296" s="107">
        <v>0.14000000000000001</v>
      </c>
      <c r="AK296" s="107">
        <v>0.13</v>
      </c>
      <c r="AL296" s="107">
        <v>0.12</v>
      </c>
      <c r="AM296" s="107">
        <v>0.12</v>
      </c>
      <c r="AN296" s="107">
        <v>0.11</v>
      </c>
    </row>
    <row r="297" spans="1:40" ht="16.5">
      <c r="A297" s="151">
        <v>327215</v>
      </c>
      <c r="B297" s="18">
        <v>0.95</v>
      </c>
      <c r="C297" s="137">
        <v>0.95</v>
      </c>
      <c r="D297" s="18">
        <v>1</v>
      </c>
      <c r="E297" s="18">
        <v>0.9</v>
      </c>
      <c r="F297" s="18">
        <v>1</v>
      </c>
      <c r="G297" s="18">
        <v>1</v>
      </c>
      <c r="H297" s="18">
        <v>1</v>
      </c>
      <c r="I297" s="137">
        <v>1</v>
      </c>
      <c r="J297" s="18">
        <v>1</v>
      </c>
      <c r="L297" s="210">
        <v>25000</v>
      </c>
      <c r="M297" s="107">
        <v>1</v>
      </c>
      <c r="N297" s="107">
        <v>0.92</v>
      </c>
      <c r="O297" s="107">
        <v>0.89</v>
      </c>
      <c r="P297" s="107">
        <v>0.81</v>
      </c>
      <c r="Q297" s="107">
        <v>0.75</v>
      </c>
      <c r="R297" s="107">
        <v>0.66</v>
      </c>
      <c r="S297" s="107">
        <v>0.57999999999999996</v>
      </c>
      <c r="T297" s="107">
        <v>0.55000000000000004</v>
      </c>
      <c r="U297" s="107">
        <v>0.49</v>
      </c>
      <c r="V297" s="107">
        <v>0.43</v>
      </c>
      <c r="W297" s="107">
        <v>0.38</v>
      </c>
      <c r="X297" s="107">
        <v>0.36</v>
      </c>
      <c r="Y297" s="107">
        <v>0.33</v>
      </c>
      <c r="Z297" s="107">
        <v>0.31</v>
      </c>
      <c r="AA297" s="107">
        <v>0.28999999999999998</v>
      </c>
      <c r="AB297" s="107">
        <v>0.27</v>
      </c>
      <c r="AC297" s="107">
        <v>0.25</v>
      </c>
      <c r="AD297" s="107">
        <v>0.23</v>
      </c>
      <c r="AE297" s="107">
        <v>0.21</v>
      </c>
      <c r="AF297" s="107">
        <v>0.2</v>
      </c>
      <c r="AG297" s="107">
        <v>0.19</v>
      </c>
      <c r="AH297" s="107">
        <v>0.17</v>
      </c>
      <c r="AI297" s="107">
        <v>0.16</v>
      </c>
      <c r="AJ297" s="107">
        <v>0.15</v>
      </c>
      <c r="AK297" s="107">
        <v>0.14000000000000001</v>
      </c>
      <c r="AL297" s="107">
        <v>0.13</v>
      </c>
      <c r="AM297" s="107">
        <v>0.12</v>
      </c>
      <c r="AN297" s="107">
        <v>0.11</v>
      </c>
    </row>
    <row r="298" spans="1:40" ht="16.5">
      <c r="A298" s="151">
        <v>327310</v>
      </c>
      <c r="B298" s="18">
        <v>0.95</v>
      </c>
      <c r="C298" s="137">
        <v>0.95</v>
      </c>
      <c r="D298" s="18">
        <v>1</v>
      </c>
      <c r="E298" s="18">
        <v>0.9</v>
      </c>
      <c r="F298" s="18">
        <v>1</v>
      </c>
      <c r="G298" s="18">
        <v>1</v>
      </c>
      <c r="H298" s="18">
        <v>1</v>
      </c>
      <c r="I298" s="137">
        <v>1</v>
      </c>
      <c r="J298" s="18">
        <v>1</v>
      </c>
      <c r="L298" s="210">
        <v>30000</v>
      </c>
      <c r="M298" s="107">
        <v>1.08</v>
      </c>
      <c r="N298" s="107">
        <v>0.99</v>
      </c>
      <c r="O298" s="107">
        <v>0.95</v>
      </c>
      <c r="P298" s="107">
        <v>0.87</v>
      </c>
      <c r="Q298" s="107">
        <v>0.81</v>
      </c>
      <c r="R298" s="107">
        <v>0.72</v>
      </c>
      <c r="S298" s="107">
        <v>0.63</v>
      </c>
      <c r="T298" s="107">
        <v>0.6</v>
      </c>
      <c r="U298" s="107">
        <v>0.54</v>
      </c>
      <c r="V298" s="107">
        <v>0.49</v>
      </c>
      <c r="W298" s="107">
        <v>0.43</v>
      </c>
      <c r="X298" s="107">
        <v>0.4</v>
      </c>
      <c r="Y298" s="107">
        <v>0.38</v>
      </c>
      <c r="Z298" s="107">
        <v>0.36</v>
      </c>
      <c r="AA298" s="107">
        <v>0.34</v>
      </c>
      <c r="AB298" s="107">
        <v>0.31</v>
      </c>
      <c r="AC298" s="107">
        <v>0.3</v>
      </c>
      <c r="AD298" s="107">
        <v>0.28000000000000003</v>
      </c>
      <c r="AE298" s="107">
        <v>0.26</v>
      </c>
      <c r="AF298" s="107">
        <v>0.25</v>
      </c>
      <c r="AG298" s="107">
        <v>0.23</v>
      </c>
      <c r="AH298" s="107">
        <v>0.22</v>
      </c>
      <c r="AI298" s="107">
        <v>0.2</v>
      </c>
      <c r="AJ298" s="107">
        <v>0.19</v>
      </c>
      <c r="AK298" s="107">
        <v>0.18</v>
      </c>
      <c r="AL298" s="107">
        <v>0.17</v>
      </c>
      <c r="AM298" s="107">
        <v>0.16</v>
      </c>
      <c r="AN298" s="107">
        <v>0.15</v>
      </c>
    </row>
    <row r="299" spans="1:40" ht="16.5">
      <c r="A299" s="151">
        <v>327320</v>
      </c>
      <c r="B299" s="18">
        <v>0.95</v>
      </c>
      <c r="C299" s="137">
        <v>0.95</v>
      </c>
      <c r="D299" s="18">
        <v>1</v>
      </c>
      <c r="E299" s="18">
        <v>0.9</v>
      </c>
      <c r="F299" s="18">
        <v>1</v>
      </c>
      <c r="G299" s="18">
        <v>1</v>
      </c>
      <c r="H299" s="18">
        <v>1</v>
      </c>
      <c r="I299" s="137">
        <v>1</v>
      </c>
      <c r="J299" s="18">
        <v>1</v>
      </c>
      <c r="L299" s="210">
        <v>35000</v>
      </c>
      <c r="M299" s="107">
        <v>1.1399999999999999</v>
      </c>
      <c r="N299" s="107">
        <v>1.05</v>
      </c>
      <c r="O299" s="107">
        <v>1.01</v>
      </c>
      <c r="P299" s="107">
        <v>0.92</v>
      </c>
      <c r="Q299" s="107">
        <v>0.86</v>
      </c>
      <c r="R299" s="107">
        <v>0.77</v>
      </c>
      <c r="S299" s="107">
        <v>0.68</v>
      </c>
      <c r="T299" s="107">
        <v>0.65</v>
      </c>
      <c r="U299" s="107">
        <v>0.59</v>
      </c>
      <c r="V299" s="107">
        <v>0.54</v>
      </c>
      <c r="W299" s="107">
        <v>0.47</v>
      </c>
      <c r="X299" s="107">
        <v>0.44</v>
      </c>
      <c r="Y299" s="107">
        <v>0.42</v>
      </c>
      <c r="Z299" s="107">
        <v>0.39</v>
      </c>
      <c r="AA299" s="107">
        <v>0.37</v>
      </c>
      <c r="AB299" s="107">
        <v>0.35</v>
      </c>
      <c r="AC299" s="107">
        <v>0.33</v>
      </c>
      <c r="AD299" s="107">
        <v>0.31</v>
      </c>
      <c r="AE299" s="107">
        <v>0.28999999999999998</v>
      </c>
      <c r="AF299" s="107">
        <v>0.27</v>
      </c>
      <c r="AG299" s="107">
        <v>0.25</v>
      </c>
      <c r="AH299" s="107">
        <v>0.24</v>
      </c>
      <c r="AI299" s="107">
        <v>0.23</v>
      </c>
      <c r="AJ299" s="107">
        <v>0.21</v>
      </c>
      <c r="AK299" s="107">
        <v>0.2</v>
      </c>
      <c r="AL299" s="107">
        <v>0.19</v>
      </c>
      <c r="AM299" s="107">
        <v>0.18</v>
      </c>
      <c r="AN299" s="107">
        <v>0.17</v>
      </c>
    </row>
    <row r="300" spans="1:40" ht="16.5">
      <c r="A300" s="151">
        <v>327331</v>
      </c>
      <c r="B300" s="18">
        <v>0.95</v>
      </c>
      <c r="C300" s="137">
        <v>0.95</v>
      </c>
      <c r="D300" s="18">
        <v>1</v>
      </c>
      <c r="E300" s="18">
        <v>0.9</v>
      </c>
      <c r="F300" s="18">
        <v>1</v>
      </c>
      <c r="G300" s="18">
        <v>1</v>
      </c>
      <c r="H300" s="18">
        <v>1</v>
      </c>
      <c r="I300" s="137">
        <v>1</v>
      </c>
      <c r="J300" s="18">
        <v>1</v>
      </c>
      <c r="L300" s="210">
        <v>40000</v>
      </c>
      <c r="M300" s="107">
        <v>1.21</v>
      </c>
      <c r="N300" s="107">
        <v>1.1100000000000001</v>
      </c>
      <c r="O300" s="107">
        <v>1.07</v>
      </c>
      <c r="P300" s="107">
        <v>0.97</v>
      </c>
      <c r="Q300" s="107">
        <v>0.91</v>
      </c>
      <c r="R300" s="107">
        <v>0.82</v>
      </c>
      <c r="S300" s="107">
        <v>0.73</v>
      </c>
      <c r="T300" s="107">
        <v>0.7</v>
      </c>
      <c r="U300" s="107">
        <v>0.64</v>
      </c>
      <c r="V300" s="107">
        <v>0.59</v>
      </c>
      <c r="W300" s="107">
        <v>0.52</v>
      </c>
      <c r="X300" s="107">
        <v>0.49</v>
      </c>
      <c r="Y300" s="107">
        <v>0.47</v>
      </c>
      <c r="Z300" s="107">
        <v>0.44</v>
      </c>
      <c r="AA300" s="107">
        <v>0.42</v>
      </c>
      <c r="AB300" s="107">
        <v>0.4</v>
      </c>
      <c r="AC300" s="107">
        <v>0.38</v>
      </c>
      <c r="AD300" s="107">
        <v>0.36</v>
      </c>
      <c r="AE300" s="107">
        <v>0.34</v>
      </c>
      <c r="AF300" s="107">
        <v>0.33</v>
      </c>
      <c r="AG300" s="107">
        <v>0.31</v>
      </c>
      <c r="AH300" s="107">
        <v>0.28999999999999998</v>
      </c>
      <c r="AI300" s="107">
        <v>0.28000000000000003</v>
      </c>
      <c r="AJ300" s="107">
        <v>0.26</v>
      </c>
      <c r="AK300" s="107">
        <v>0.25</v>
      </c>
      <c r="AL300" s="107">
        <v>0.24</v>
      </c>
      <c r="AM300" s="107">
        <v>0.23</v>
      </c>
      <c r="AN300" s="107">
        <v>0.22</v>
      </c>
    </row>
    <row r="301" spans="1:40" ht="16.5">
      <c r="A301" s="151">
        <v>327332</v>
      </c>
      <c r="B301" s="18">
        <v>0.95</v>
      </c>
      <c r="C301" s="137">
        <v>0.95</v>
      </c>
      <c r="D301" s="18">
        <v>1</v>
      </c>
      <c r="E301" s="18">
        <v>0.9</v>
      </c>
      <c r="F301" s="18">
        <v>1</v>
      </c>
      <c r="G301" s="18">
        <v>1</v>
      </c>
      <c r="H301" s="18">
        <v>1</v>
      </c>
      <c r="I301" s="137">
        <v>1</v>
      </c>
      <c r="J301" s="18">
        <v>1</v>
      </c>
      <c r="L301" s="210">
        <v>45000</v>
      </c>
      <c r="M301" s="107">
        <v>1.27</v>
      </c>
      <c r="N301" s="107">
        <v>1.17</v>
      </c>
      <c r="O301" s="107">
        <v>1.1200000000000001</v>
      </c>
      <c r="P301" s="107">
        <v>1.02</v>
      </c>
      <c r="Q301" s="107">
        <v>0.95</v>
      </c>
      <c r="R301" s="107">
        <v>0.86</v>
      </c>
      <c r="S301" s="107">
        <v>0.77</v>
      </c>
      <c r="T301" s="107">
        <v>0.75</v>
      </c>
      <c r="U301" s="107">
        <v>0.69</v>
      </c>
      <c r="V301" s="107">
        <v>0.63</v>
      </c>
      <c r="W301" s="107">
        <v>0.56000000000000005</v>
      </c>
      <c r="X301" s="107">
        <v>0.53</v>
      </c>
      <c r="Y301" s="107">
        <v>0.5</v>
      </c>
      <c r="Z301" s="107">
        <v>0.48</v>
      </c>
      <c r="AA301" s="107">
        <v>0.45</v>
      </c>
      <c r="AB301" s="107">
        <v>0.43</v>
      </c>
      <c r="AC301" s="107">
        <v>0.41</v>
      </c>
      <c r="AD301" s="107">
        <v>0.39</v>
      </c>
      <c r="AE301" s="107">
        <v>0.37</v>
      </c>
      <c r="AF301" s="107">
        <v>0.35</v>
      </c>
      <c r="AG301" s="107">
        <v>0.33</v>
      </c>
      <c r="AH301" s="107">
        <v>0.32</v>
      </c>
      <c r="AI301" s="107">
        <v>0.3</v>
      </c>
      <c r="AJ301" s="107">
        <v>0.28999999999999998</v>
      </c>
      <c r="AK301" s="107">
        <v>0.27</v>
      </c>
      <c r="AL301" s="107">
        <v>0.26</v>
      </c>
      <c r="AM301" s="107">
        <v>0.24</v>
      </c>
      <c r="AN301" s="107">
        <v>0.23</v>
      </c>
    </row>
    <row r="302" spans="1:40" ht="16.5">
      <c r="A302" s="151">
        <v>327390</v>
      </c>
      <c r="B302" s="18">
        <v>0.95</v>
      </c>
      <c r="C302" s="137">
        <v>0.95</v>
      </c>
      <c r="D302" s="18">
        <v>1</v>
      </c>
      <c r="E302" s="18">
        <v>0.9</v>
      </c>
      <c r="F302" s="18">
        <v>1</v>
      </c>
      <c r="G302" s="18">
        <v>1</v>
      </c>
      <c r="H302" s="18">
        <v>1</v>
      </c>
      <c r="I302" s="137">
        <v>1</v>
      </c>
      <c r="J302" s="18">
        <v>1</v>
      </c>
      <c r="L302" s="210">
        <v>50000</v>
      </c>
      <c r="M302" s="107">
        <v>1.34</v>
      </c>
      <c r="N302" s="107">
        <v>1.23</v>
      </c>
      <c r="O302" s="107">
        <v>1.19</v>
      </c>
      <c r="P302" s="107">
        <v>1.08</v>
      </c>
      <c r="Q302" s="107">
        <v>1.01</v>
      </c>
      <c r="R302" s="107">
        <v>0.92</v>
      </c>
      <c r="S302" s="107">
        <v>0.82</v>
      </c>
      <c r="T302" s="107">
        <v>0.81</v>
      </c>
      <c r="U302" s="107">
        <v>0.74</v>
      </c>
      <c r="V302" s="107">
        <v>0.69</v>
      </c>
      <c r="W302" s="107">
        <v>0.6</v>
      </c>
      <c r="X302" s="107">
        <v>0.56999999999999995</v>
      </c>
      <c r="Y302" s="107">
        <v>0.54</v>
      </c>
      <c r="Z302" s="107">
        <v>0.52</v>
      </c>
      <c r="AA302" s="107">
        <v>0.49</v>
      </c>
      <c r="AB302" s="107">
        <v>0.47</v>
      </c>
      <c r="AC302" s="107">
        <v>0.44</v>
      </c>
      <c r="AD302" s="107">
        <v>0.42</v>
      </c>
      <c r="AE302" s="107">
        <v>0.4</v>
      </c>
      <c r="AF302" s="107">
        <v>0.38</v>
      </c>
      <c r="AG302" s="107">
        <v>0.36</v>
      </c>
      <c r="AH302" s="107">
        <v>0.34</v>
      </c>
      <c r="AI302" s="107">
        <v>0.33</v>
      </c>
      <c r="AJ302" s="107">
        <v>0.31</v>
      </c>
      <c r="AK302" s="107">
        <v>0.28999999999999998</v>
      </c>
      <c r="AL302" s="107">
        <v>0.28000000000000003</v>
      </c>
      <c r="AM302" s="107">
        <v>0.27</v>
      </c>
      <c r="AN302" s="107">
        <v>0.25</v>
      </c>
    </row>
    <row r="303" spans="1:40" ht="16.5">
      <c r="A303" s="151">
        <v>327410</v>
      </c>
      <c r="B303" s="18">
        <v>0.95</v>
      </c>
      <c r="C303" s="137">
        <v>0.95</v>
      </c>
      <c r="D303" s="18">
        <v>1</v>
      </c>
      <c r="E303" s="18">
        <v>0.9</v>
      </c>
      <c r="F303" s="18">
        <v>1</v>
      </c>
      <c r="G303" s="18">
        <v>1</v>
      </c>
      <c r="H303" s="18">
        <v>1</v>
      </c>
      <c r="I303" s="137">
        <v>1</v>
      </c>
      <c r="J303" s="18">
        <v>1</v>
      </c>
      <c r="L303" s="210">
        <v>55000</v>
      </c>
      <c r="M303" s="107">
        <v>1.48</v>
      </c>
      <c r="N303" s="107">
        <v>1.36</v>
      </c>
      <c r="O303" s="107">
        <v>1.31</v>
      </c>
      <c r="P303" s="107">
        <v>1.19</v>
      </c>
      <c r="Q303" s="107">
        <v>1.1100000000000001</v>
      </c>
      <c r="R303" s="107">
        <v>1.02</v>
      </c>
      <c r="S303" s="107">
        <v>0.92</v>
      </c>
      <c r="T303" s="107">
        <v>0.91</v>
      </c>
      <c r="U303" s="107">
        <v>0.84</v>
      </c>
      <c r="V303" s="107">
        <v>0.78</v>
      </c>
      <c r="W303" s="107">
        <v>0.69</v>
      </c>
      <c r="X303" s="107">
        <v>0.66</v>
      </c>
      <c r="Y303" s="107">
        <v>0.63</v>
      </c>
      <c r="Z303" s="107">
        <v>0.61</v>
      </c>
      <c r="AA303" s="107">
        <v>0.57999999999999996</v>
      </c>
      <c r="AB303" s="107">
        <v>0.56000000000000005</v>
      </c>
      <c r="AC303" s="107">
        <v>0.54</v>
      </c>
      <c r="AD303" s="107">
        <v>0.52</v>
      </c>
      <c r="AE303" s="107">
        <v>0.5</v>
      </c>
      <c r="AF303" s="107">
        <v>0.48</v>
      </c>
      <c r="AG303" s="107">
        <v>0.46</v>
      </c>
      <c r="AH303" s="107">
        <v>0.44</v>
      </c>
      <c r="AI303" s="107">
        <v>0.42</v>
      </c>
      <c r="AJ303" s="107">
        <v>0.4</v>
      </c>
      <c r="AK303" s="107">
        <v>0.39</v>
      </c>
      <c r="AL303" s="107">
        <v>0.37</v>
      </c>
      <c r="AM303" s="107">
        <v>0.36</v>
      </c>
      <c r="AN303" s="107">
        <v>0.34</v>
      </c>
    </row>
    <row r="304" spans="1:40" ht="16.5">
      <c r="A304" s="151">
        <v>327420</v>
      </c>
      <c r="B304" s="18">
        <v>0.95</v>
      </c>
      <c r="C304" s="137">
        <v>0.95</v>
      </c>
      <c r="D304" s="18">
        <v>1</v>
      </c>
      <c r="E304" s="18">
        <v>0.9</v>
      </c>
      <c r="F304" s="18">
        <v>1</v>
      </c>
      <c r="G304" s="18">
        <v>1</v>
      </c>
      <c r="H304" s="18">
        <v>1</v>
      </c>
      <c r="I304" s="137">
        <v>1</v>
      </c>
      <c r="J304" s="18">
        <v>1</v>
      </c>
      <c r="L304" s="210">
        <v>65000</v>
      </c>
      <c r="M304" s="107">
        <v>1.65</v>
      </c>
      <c r="N304" s="107">
        <v>1.52</v>
      </c>
      <c r="O304" s="107">
        <v>1.46</v>
      </c>
      <c r="P304" s="107">
        <v>1.33</v>
      </c>
      <c r="Q304" s="107">
        <v>1.23</v>
      </c>
      <c r="R304" s="107">
        <v>1.1399999999999999</v>
      </c>
      <c r="S304" s="107">
        <v>1.04</v>
      </c>
      <c r="T304" s="107">
        <v>1.04</v>
      </c>
      <c r="U304" s="107">
        <v>0.97</v>
      </c>
      <c r="V304" s="107">
        <v>0.91</v>
      </c>
      <c r="W304" s="107">
        <v>0.8</v>
      </c>
      <c r="X304" s="107">
        <v>0.77</v>
      </c>
      <c r="Y304" s="107">
        <v>0.74</v>
      </c>
      <c r="Z304" s="107">
        <v>0.71</v>
      </c>
      <c r="AA304" s="107">
        <v>0.68</v>
      </c>
      <c r="AB304" s="107">
        <v>0.65</v>
      </c>
      <c r="AC304" s="107">
        <v>0.62</v>
      </c>
      <c r="AD304" s="107">
        <v>0.6</v>
      </c>
      <c r="AE304" s="107">
        <v>0.57999999999999996</v>
      </c>
      <c r="AF304" s="107">
        <v>0.55000000000000004</v>
      </c>
      <c r="AG304" s="107">
        <v>0.53</v>
      </c>
      <c r="AH304" s="107">
        <v>0.51</v>
      </c>
      <c r="AI304" s="107">
        <v>0.49</v>
      </c>
      <c r="AJ304" s="107">
        <v>0.47</v>
      </c>
      <c r="AK304" s="107">
        <v>0.45</v>
      </c>
      <c r="AL304" s="107">
        <v>0.43</v>
      </c>
      <c r="AM304" s="107">
        <v>0.42</v>
      </c>
      <c r="AN304" s="107">
        <v>0.4</v>
      </c>
    </row>
    <row r="305" spans="1:40" ht="16.5">
      <c r="A305" s="151">
        <v>327910</v>
      </c>
      <c r="B305" s="18">
        <v>0.95</v>
      </c>
      <c r="C305" s="137">
        <v>0.95</v>
      </c>
      <c r="D305" s="18">
        <v>1</v>
      </c>
      <c r="E305" s="18">
        <v>0.9</v>
      </c>
      <c r="F305" s="18">
        <v>1</v>
      </c>
      <c r="G305" s="18">
        <v>1</v>
      </c>
      <c r="H305" s="18">
        <v>1</v>
      </c>
      <c r="I305" s="137">
        <v>1</v>
      </c>
      <c r="J305" s="18">
        <v>1</v>
      </c>
      <c r="L305" s="210">
        <v>75000</v>
      </c>
      <c r="M305" s="107">
        <v>1.81</v>
      </c>
      <c r="N305" s="107">
        <v>1.66</v>
      </c>
      <c r="O305" s="107">
        <v>1.6</v>
      </c>
      <c r="P305" s="107">
        <v>1.46</v>
      </c>
      <c r="Q305" s="107">
        <v>1.36</v>
      </c>
      <c r="R305" s="107">
        <v>1.26</v>
      </c>
      <c r="S305" s="107">
        <v>1.1599999999999999</v>
      </c>
      <c r="T305" s="107">
        <v>1.1599999999999999</v>
      </c>
      <c r="U305" s="107">
        <v>1.0900000000000001</v>
      </c>
      <c r="V305" s="107">
        <v>1.03</v>
      </c>
      <c r="W305" s="107">
        <v>0.91</v>
      </c>
      <c r="X305" s="107">
        <v>0.87</v>
      </c>
      <c r="Y305" s="107">
        <v>0.83</v>
      </c>
      <c r="Z305" s="107">
        <v>0.8</v>
      </c>
      <c r="AA305" s="107">
        <v>0.77</v>
      </c>
      <c r="AB305" s="107">
        <v>0.74</v>
      </c>
      <c r="AC305" s="107">
        <v>0.71</v>
      </c>
      <c r="AD305" s="107">
        <v>0.68</v>
      </c>
      <c r="AE305" s="107">
        <v>0.65</v>
      </c>
      <c r="AF305" s="107">
        <v>0.63</v>
      </c>
      <c r="AG305" s="107">
        <v>0.6</v>
      </c>
      <c r="AH305" s="107">
        <v>0.57999999999999996</v>
      </c>
      <c r="AI305" s="107">
        <v>0.55000000000000004</v>
      </c>
      <c r="AJ305" s="107">
        <v>0.53</v>
      </c>
      <c r="AK305" s="107">
        <v>0.51</v>
      </c>
      <c r="AL305" s="107">
        <v>0.49</v>
      </c>
      <c r="AM305" s="107">
        <v>0.47</v>
      </c>
      <c r="AN305" s="107">
        <v>0.45</v>
      </c>
    </row>
    <row r="306" spans="1:40" ht="16.5">
      <c r="A306" s="151">
        <v>327991</v>
      </c>
      <c r="B306" s="18">
        <v>0.95</v>
      </c>
      <c r="C306" s="137">
        <v>0.95</v>
      </c>
      <c r="D306" s="18">
        <v>1</v>
      </c>
      <c r="E306" s="18">
        <v>0.9</v>
      </c>
      <c r="F306" s="18">
        <v>1</v>
      </c>
      <c r="G306" s="18">
        <v>1</v>
      </c>
      <c r="H306" s="18">
        <v>1</v>
      </c>
      <c r="I306" s="137">
        <v>1</v>
      </c>
      <c r="J306" s="18">
        <v>1</v>
      </c>
      <c r="L306" s="210">
        <v>85000</v>
      </c>
      <c r="M306" s="107">
        <v>1.99</v>
      </c>
      <c r="N306" s="107">
        <v>1.84</v>
      </c>
      <c r="O306" s="107">
        <v>1.78</v>
      </c>
      <c r="P306" s="107">
        <v>1.62</v>
      </c>
      <c r="Q306" s="107">
        <v>1.52</v>
      </c>
      <c r="R306" s="107">
        <v>1.42</v>
      </c>
      <c r="S306" s="107">
        <v>1.31</v>
      </c>
      <c r="T306" s="107">
        <v>1.31</v>
      </c>
      <c r="U306" s="107">
        <v>1.23</v>
      </c>
      <c r="V306" s="107">
        <v>1.17</v>
      </c>
      <c r="W306" s="107">
        <v>1.04</v>
      </c>
      <c r="X306" s="107">
        <v>1.01</v>
      </c>
      <c r="Y306" s="107">
        <v>0.98</v>
      </c>
      <c r="Z306" s="107">
        <v>0.95</v>
      </c>
      <c r="AA306" s="107">
        <v>0.92</v>
      </c>
      <c r="AB306" s="107">
        <v>0.89</v>
      </c>
      <c r="AC306" s="107">
        <v>0.87</v>
      </c>
      <c r="AD306" s="107">
        <v>0.84</v>
      </c>
      <c r="AE306" s="107">
        <v>0.81</v>
      </c>
      <c r="AF306" s="107">
        <v>0.79</v>
      </c>
      <c r="AG306" s="107">
        <v>0.77</v>
      </c>
      <c r="AH306" s="107">
        <v>0.74</v>
      </c>
      <c r="AI306" s="107">
        <v>0.72</v>
      </c>
      <c r="AJ306" s="107">
        <v>0.7</v>
      </c>
      <c r="AK306" s="107">
        <v>0.68</v>
      </c>
      <c r="AL306" s="107">
        <v>0.66</v>
      </c>
      <c r="AM306" s="107">
        <v>0.64</v>
      </c>
      <c r="AN306" s="107">
        <v>0.62</v>
      </c>
    </row>
    <row r="307" spans="1:40" ht="16.5">
      <c r="A307" s="151">
        <v>327992</v>
      </c>
      <c r="B307" s="18">
        <v>0.95</v>
      </c>
      <c r="C307" s="137">
        <v>0.95</v>
      </c>
      <c r="D307" s="18">
        <v>1</v>
      </c>
      <c r="E307" s="18">
        <v>0.9</v>
      </c>
      <c r="F307" s="18">
        <v>1</v>
      </c>
      <c r="G307" s="18">
        <v>1</v>
      </c>
      <c r="H307" s="18">
        <v>1</v>
      </c>
      <c r="I307" s="137">
        <v>1</v>
      </c>
      <c r="J307" s="18">
        <v>1</v>
      </c>
      <c r="L307" s="210">
        <v>100000</v>
      </c>
      <c r="M307" s="107">
        <v>2.2200000000000002</v>
      </c>
      <c r="N307" s="107">
        <v>2.06</v>
      </c>
      <c r="O307" s="107">
        <v>1.98</v>
      </c>
      <c r="P307" s="107">
        <v>1.82</v>
      </c>
      <c r="Q307" s="107">
        <v>1.71</v>
      </c>
      <c r="R307" s="107">
        <v>1.61</v>
      </c>
      <c r="S307" s="107">
        <v>1.49</v>
      </c>
      <c r="T307" s="107">
        <v>1.49</v>
      </c>
      <c r="U307" s="107">
        <v>1.41</v>
      </c>
      <c r="V307" s="107">
        <v>1.34</v>
      </c>
      <c r="W307" s="107">
        <v>1.2</v>
      </c>
      <c r="X307" s="107">
        <v>1.17</v>
      </c>
      <c r="Y307" s="107">
        <v>1.1299999999999999</v>
      </c>
      <c r="Z307" s="107">
        <v>1.1000000000000001</v>
      </c>
      <c r="AA307" s="107">
        <v>1.07</v>
      </c>
      <c r="AB307" s="107">
        <v>1.03</v>
      </c>
      <c r="AC307" s="107">
        <v>1</v>
      </c>
      <c r="AD307" s="107">
        <v>0.97</v>
      </c>
      <c r="AE307" s="107">
        <v>0.94</v>
      </c>
      <c r="AF307" s="107">
        <v>0.92</v>
      </c>
      <c r="AG307" s="107">
        <v>0.89</v>
      </c>
      <c r="AH307" s="107">
        <v>0.86</v>
      </c>
      <c r="AI307" s="107">
        <v>0.84</v>
      </c>
      <c r="AJ307" s="107">
        <v>0.81</v>
      </c>
      <c r="AK307" s="107">
        <v>0.79</v>
      </c>
      <c r="AL307" s="107">
        <v>0.76</v>
      </c>
      <c r="AM307" s="107">
        <v>0.74</v>
      </c>
      <c r="AN307" s="107">
        <v>0.72</v>
      </c>
    </row>
    <row r="308" spans="1:40" ht="16.5">
      <c r="A308" s="151">
        <v>327993</v>
      </c>
      <c r="B308" s="18">
        <v>0.95</v>
      </c>
      <c r="C308" s="137">
        <v>0.95</v>
      </c>
      <c r="D308" s="18">
        <v>1</v>
      </c>
      <c r="E308" s="18">
        <v>0.9</v>
      </c>
      <c r="F308" s="18">
        <v>1</v>
      </c>
      <c r="G308" s="18">
        <v>1</v>
      </c>
      <c r="H308" s="18">
        <v>1</v>
      </c>
      <c r="I308" s="137">
        <v>1</v>
      </c>
      <c r="J308" s="18">
        <v>1</v>
      </c>
      <c r="L308" s="210">
        <v>115000</v>
      </c>
      <c r="M308" s="107">
        <v>2.4300000000000002</v>
      </c>
      <c r="N308" s="107">
        <v>2.2599999999999998</v>
      </c>
      <c r="O308" s="107">
        <v>2.19</v>
      </c>
      <c r="P308" s="107">
        <v>2.02</v>
      </c>
      <c r="Q308" s="107">
        <v>1.9</v>
      </c>
      <c r="R308" s="107">
        <v>1.79</v>
      </c>
      <c r="S308" s="107">
        <v>1.67</v>
      </c>
      <c r="T308" s="107">
        <v>1.67</v>
      </c>
      <c r="U308" s="107">
        <v>1.58</v>
      </c>
      <c r="V308" s="107">
        <v>1.51</v>
      </c>
      <c r="W308" s="107">
        <v>1.37</v>
      </c>
      <c r="X308" s="107">
        <v>1.33</v>
      </c>
      <c r="Y308" s="107">
        <v>1.29</v>
      </c>
      <c r="Z308" s="107">
        <v>1.25</v>
      </c>
      <c r="AA308" s="107">
        <v>1.21</v>
      </c>
      <c r="AB308" s="107">
        <v>1.17</v>
      </c>
      <c r="AC308" s="107">
        <v>1.1399999999999999</v>
      </c>
      <c r="AD308" s="107">
        <v>1.1100000000000001</v>
      </c>
      <c r="AE308" s="107">
        <v>1.07</v>
      </c>
      <c r="AF308" s="107">
        <v>1.04</v>
      </c>
      <c r="AG308" s="107">
        <v>1.01</v>
      </c>
      <c r="AH308" s="107">
        <v>0.98</v>
      </c>
      <c r="AI308" s="107">
        <v>0.95</v>
      </c>
      <c r="AJ308" s="107">
        <v>0.92</v>
      </c>
      <c r="AK308" s="107">
        <v>0.89</v>
      </c>
      <c r="AL308" s="107">
        <v>0.87</v>
      </c>
      <c r="AM308" s="107">
        <v>0.84</v>
      </c>
      <c r="AN308" s="107">
        <v>0.82</v>
      </c>
    </row>
    <row r="309" spans="1:40" ht="16.5">
      <c r="A309" s="151">
        <v>327999</v>
      </c>
      <c r="B309" s="18">
        <v>0.95</v>
      </c>
      <c r="C309" s="137">
        <v>0.95</v>
      </c>
      <c r="D309" s="18">
        <v>1</v>
      </c>
      <c r="E309" s="18">
        <v>0.9</v>
      </c>
      <c r="F309" s="18">
        <v>1</v>
      </c>
      <c r="G309" s="18">
        <v>1</v>
      </c>
      <c r="H309" s="18">
        <v>1</v>
      </c>
      <c r="I309" s="137">
        <v>1</v>
      </c>
      <c r="J309" s="18">
        <v>1</v>
      </c>
      <c r="L309" s="210">
        <v>130000</v>
      </c>
      <c r="M309" s="107">
        <v>2.66</v>
      </c>
      <c r="N309" s="107">
        <v>2.48</v>
      </c>
      <c r="O309" s="107">
        <v>2.41</v>
      </c>
      <c r="P309" s="107">
        <v>2.23</v>
      </c>
      <c r="Q309" s="107">
        <v>2.11</v>
      </c>
      <c r="R309" s="107">
        <v>1.99</v>
      </c>
      <c r="S309" s="107">
        <v>1.87</v>
      </c>
      <c r="T309" s="107">
        <v>1.87</v>
      </c>
      <c r="U309" s="107">
        <v>1.78</v>
      </c>
      <c r="V309" s="107">
        <v>1.71</v>
      </c>
      <c r="W309" s="107">
        <v>1.55</v>
      </c>
      <c r="X309" s="107">
        <v>1.52</v>
      </c>
      <c r="Y309" s="107">
        <v>1.49</v>
      </c>
      <c r="Z309" s="107">
        <v>1.46</v>
      </c>
      <c r="AA309" s="107">
        <v>1.43</v>
      </c>
      <c r="AB309" s="107">
        <v>1.41</v>
      </c>
      <c r="AC309" s="107">
        <v>1.38</v>
      </c>
      <c r="AD309" s="107">
        <v>1.35</v>
      </c>
      <c r="AE309" s="107">
        <v>1.32</v>
      </c>
      <c r="AF309" s="107">
        <v>1.3</v>
      </c>
      <c r="AG309" s="107">
        <v>1.27</v>
      </c>
      <c r="AH309" s="107">
        <v>1.25</v>
      </c>
      <c r="AI309" s="107">
        <v>1.22</v>
      </c>
      <c r="AJ309" s="107">
        <v>1.2</v>
      </c>
      <c r="AK309" s="107">
        <v>1.17</v>
      </c>
      <c r="AL309" s="107">
        <v>1.1499999999999999</v>
      </c>
      <c r="AM309" s="107">
        <v>1.1299999999999999</v>
      </c>
      <c r="AN309" s="107">
        <v>1.1000000000000001</v>
      </c>
    </row>
    <row r="310" spans="1:40" ht="16.5">
      <c r="A310" s="151">
        <v>331110</v>
      </c>
      <c r="B310" s="18">
        <v>0.95</v>
      </c>
      <c r="C310" s="137">
        <v>0.95</v>
      </c>
      <c r="D310" s="18">
        <v>1</v>
      </c>
      <c r="E310" s="18">
        <v>0.9</v>
      </c>
      <c r="F310" s="18">
        <v>1</v>
      </c>
      <c r="G310" s="18">
        <v>1</v>
      </c>
      <c r="H310" s="18">
        <v>1</v>
      </c>
      <c r="I310" s="137">
        <v>1</v>
      </c>
      <c r="J310" s="18">
        <v>1</v>
      </c>
      <c r="L310" s="210">
        <v>150000</v>
      </c>
      <c r="M310" s="107">
        <v>2.95</v>
      </c>
      <c r="N310" s="107">
        <v>2.76</v>
      </c>
      <c r="O310" s="107">
        <v>2.68</v>
      </c>
      <c r="P310" s="107">
        <v>2.5</v>
      </c>
      <c r="Q310" s="107">
        <v>2.37</v>
      </c>
      <c r="R310" s="107">
        <v>2.25</v>
      </c>
      <c r="S310" s="107">
        <v>2.12</v>
      </c>
      <c r="T310" s="107">
        <v>2.12</v>
      </c>
      <c r="U310" s="107">
        <v>2.0299999999999998</v>
      </c>
      <c r="V310" s="107">
        <v>1.95</v>
      </c>
      <c r="W310" s="107">
        <v>1.8</v>
      </c>
      <c r="X310" s="107">
        <v>1.76</v>
      </c>
      <c r="Y310" s="107">
        <v>1.72</v>
      </c>
      <c r="Z310" s="107">
        <v>1.69</v>
      </c>
      <c r="AA310" s="107">
        <v>1.66</v>
      </c>
      <c r="AB310" s="107">
        <v>1.62</v>
      </c>
      <c r="AC310" s="107">
        <v>1.59</v>
      </c>
      <c r="AD310" s="107">
        <v>1.56</v>
      </c>
      <c r="AE310" s="107">
        <v>1.53</v>
      </c>
      <c r="AF310" s="107">
        <v>1.5</v>
      </c>
      <c r="AG310" s="107">
        <v>1.47</v>
      </c>
      <c r="AH310" s="107">
        <v>1.44</v>
      </c>
      <c r="AI310" s="107">
        <v>1.41</v>
      </c>
      <c r="AJ310" s="107">
        <v>1.38</v>
      </c>
      <c r="AK310" s="107">
        <v>1.35</v>
      </c>
      <c r="AL310" s="107">
        <v>1.33</v>
      </c>
      <c r="AM310" s="107">
        <v>1.3</v>
      </c>
      <c r="AN310" s="107">
        <v>1.27</v>
      </c>
    </row>
    <row r="311" spans="1:40" ht="16.5">
      <c r="A311" s="151">
        <v>331210</v>
      </c>
      <c r="B311" s="18">
        <v>0.95</v>
      </c>
      <c r="C311" s="137">
        <v>0.95</v>
      </c>
      <c r="D311" s="18">
        <v>1</v>
      </c>
      <c r="E311" s="18">
        <v>0.9</v>
      </c>
      <c r="F311" s="18">
        <v>1</v>
      </c>
      <c r="G311" s="18">
        <v>1</v>
      </c>
      <c r="H311" s="18">
        <v>1</v>
      </c>
      <c r="I311" s="137">
        <v>1</v>
      </c>
      <c r="J311" s="18">
        <v>1</v>
      </c>
      <c r="L311" s="210">
        <v>175000</v>
      </c>
      <c r="M311" s="107">
        <v>3.26</v>
      </c>
      <c r="N311" s="107">
        <v>3.07</v>
      </c>
      <c r="O311" s="107">
        <v>2.98</v>
      </c>
      <c r="P311" s="107">
        <v>2.79</v>
      </c>
      <c r="Q311" s="107">
        <v>2.66</v>
      </c>
      <c r="R311" s="107">
        <v>2.54</v>
      </c>
      <c r="S311" s="107">
        <v>2.4</v>
      </c>
      <c r="T311" s="107">
        <v>2.4</v>
      </c>
      <c r="U311" s="107">
        <v>2.31</v>
      </c>
      <c r="V311" s="107">
        <v>2.23</v>
      </c>
      <c r="W311" s="107">
        <v>2.0699999999999998</v>
      </c>
      <c r="X311" s="107">
        <v>2.0299999999999998</v>
      </c>
      <c r="Y311" s="107">
        <v>1.98</v>
      </c>
      <c r="Z311" s="107">
        <v>1.95</v>
      </c>
      <c r="AA311" s="107">
        <v>1.91</v>
      </c>
      <c r="AB311" s="107">
        <v>1.87</v>
      </c>
      <c r="AC311" s="107">
        <v>1.83</v>
      </c>
      <c r="AD311" s="107">
        <v>1.79</v>
      </c>
      <c r="AE311" s="107">
        <v>1.76</v>
      </c>
      <c r="AF311" s="107">
        <v>1.72</v>
      </c>
      <c r="AG311" s="107">
        <v>1.69</v>
      </c>
      <c r="AH311" s="107">
        <v>1.65</v>
      </c>
      <c r="AI311" s="107">
        <v>1.62</v>
      </c>
      <c r="AJ311" s="107">
        <v>1.59</v>
      </c>
      <c r="AK311" s="107">
        <v>1.56</v>
      </c>
      <c r="AL311" s="107">
        <v>1.53</v>
      </c>
      <c r="AM311" s="107">
        <v>1.5</v>
      </c>
      <c r="AN311" s="107">
        <v>1.47</v>
      </c>
    </row>
    <row r="312" spans="1:40" ht="16.5">
      <c r="A312" s="151">
        <v>331221</v>
      </c>
      <c r="B312" s="18">
        <v>0.95</v>
      </c>
      <c r="C312" s="137">
        <v>0.95</v>
      </c>
      <c r="D312" s="18">
        <v>1</v>
      </c>
      <c r="E312" s="18">
        <v>0.9</v>
      </c>
      <c r="F312" s="18">
        <v>1</v>
      </c>
      <c r="G312" s="18">
        <v>1</v>
      </c>
      <c r="H312" s="18">
        <v>1</v>
      </c>
      <c r="I312" s="137">
        <v>1</v>
      </c>
      <c r="J312" s="18">
        <v>1</v>
      </c>
      <c r="L312" s="210">
        <v>200000</v>
      </c>
      <c r="M312" s="107">
        <v>3.57</v>
      </c>
      <c r="N312" s="107">
        <v>3.38</v>
      </c>
      <c r="O312" s="107">
        <v>3.3</v>
      </c>
      <c r="P312" s="107">
        <v>3.1</v>
      </c>
      <c r="Q312" s="107">
        <v>2.97</v>
      </c>
      <c r="R312" s="107">
        <v>2.84</v>
      </c>
      <c r="S312" s="107">
        <v>2.7</v>
      </c>
      <c r="T312" s="107">
        <v>2.7</v>
      </c>
      <c r="U312" s="107">
        <v>2.61</v>
      </c>
      <c r="V312" s="107">
        <v>2.52</v>
      </c>
      <c r="W312" s="107">
        <v>2.36</v>
      </c>
      <c r="X312" s="107">
        <v>2.31</v>
      </c>
      <c r="Y312" s="107">
        <v>2.27</v>
      </c>
      <c r="Z312" s="107">
        <v>2.2200000000000002</v>
      </c>
      <c r="AA312" s="107">
        <v>2.1800000000000002</v>
      </c>
      <c r="AB312" s="107">
        <v>2.13</v>
      </c>
      <c r="AC312" s="107">
        <v>2.09</v>
      </c>
      <c r="AD312" s="107">
        <v>2.0499999999999998</v>
      </c>
      <c r="AE312" s="107">
        <v>2.0099999999999998</v>
      </c>
      <c r="AF312" s="107">
        <v>1.97</v>
      </c>
      <c r="AG312" s="107">
        <v>1.93</v>
      </c>
      <c r="AH312" s="107">
        <v>1.89</v>
      </c>
      <c r="AI312" s="107">
        <v>1.85</v>
      </c>
      <c r="AJ312" s="107">
        <v>1.81</v>
      </c>
      <c r="AK312" s="107">
        <v>1.78</v>
      </c>
      <c r="AL312" s="107">
        <v>1.74</v>
      </c>
      <c r="AM312" s="107">
        <v>1.71</v>
      </c>
      <c r="AN312" s="107">
        <v>1.67</v>
      </c>
    </row>
    <row r="313" spans="1:40" ht="16.5">
      <c r="A313" s="151">
        <v>331222</v>
      </c>
      <c r="B313" s="18">
        <v>0.95</v>
      </c>
      <c r="C313" s="137">
        <v>0.95</v>
      </c>
      <c r="D313" s="18">
        <v>1</v>
      </c>
      <c r="E313" s="18">
        <v>0.9</v>
      </c>
      <c r="F313" s="18">
        <v>1</v>
      </c>
      <c r="G313" s="18">
        <v>1</v>
      </c>
      <c r="H313" s="18">
        <v>1</v>
      </c>
      <c r="I313" s="137">
        <v>1</v>
      </c>
      <c r="J313" s="18">
        <v>1</v>
      </c>
      <c r="L313" s="210">
        <v>230000</v>
      </c>
      <c r="M313" s="107">
        <v>3.92</v>
      </c>
      <c r="N313" s="107">
        <v>3.72</v>
      </c>
      <c r="O313" s="107">
        <v>3.63</v>
      </c>
      <c r="P313" s="107">
        <v>3.44</v>
      </c>
      <c r="Q313" s="107">
        <v>3.3</v>
      </c>
      <c r="R313" s="107">
        <v>3.17</v>
      </c>
      <c r="S313" s="107">
        <v>3.03</v>
      </c>
      <c r="T313" s="107">
        <v>3.03</v>
      </c>
      <c r="U313" s="107">
        <v>2.94</v>
      </c>
      <c r="V313" s="107">
        <v>2.85</v>
      </c>
      <c r="W313" s="107">
        <v>2.68</v>
      </c>
      <c r="X313" s="107">
        <v>2.63</v>
      </c>
      <c r="Y313" s="107">
        <v>2.58</v>
      </c>
      <c r="Z313" s="107">
        <v>2.5299999999999998</v>
      </c>
      <c r="AA313" s="107">
        <v>2.48</v>
      </c>
      <c r="AB313" s="107">
        <v>2.4300000000000002</v>
      </c>
      <c r="AC313" s="107">
        <v>2.38</v>
      </c>
      <c r="AD313" s="107">
        <v>2.33</v>
      </c>
      <c r="AE313" s="107">
        <v>2.2799999999999998</v>
      </c>
      <c r="AF313" s="107">
        <v>2.2400000000000002</v>
      </c>
      <c r="AG313" s="107">
        <v>2.19</v>
      </c>
      <c r="AH313" s="107">
        <v>2.15</v>
      </c>
      <c r="AI313" s="107">
        <v>2.11</v>
      </c>
      <c r="AJ313" s="107">
        <v>2.06</v>
      </c>
      <c r="AK313" s="107">
        <v>2.02</v>
      </c>
      <c r="AL313" s="107">
        <v>1.98</v>
      </c>
      <c r="AM313" s="107">
        <v>1.94</v>
      </c>
      <c r="AN313" s="107">
        <v>1.9</v>
      </c>
    </row>
    <row r="314" spans="1:40" ht="16.5">
      <c r="A314" s="151">
        <v>331313</v>
      </c>
      <c r="B314" s="18">
        <v>0.95</v>
      </c>
      <c r="C314" s="137">
        <v>0.95</v>
      </c>
      <c r="D314" s="18">
        <v>1</v>
      </c>
      <c r="E314" s="18">
        <v>0.9</v>
      </c>
      <c r="F314" s="18">
        <v>1</v>
      </c>
      <c r="G314" s="18">
        <v>1</v>
      </c>
      <c r="H314" s="18">
        <v>1</v>
      </c>
      <c r="I314" s="137">
        <v>1</v>
      </c>
      <c r="J314" s="18">
        <v>1</v>
      </c>
      <c r="L314" s="210">
        <v>260000</v>
      </c>
      <c r="M314" s="107">
        <v>4.28</v>
      </c>
      <c r="N314" s="107">
        <v>4.09</v>
      </c>
      <c r="O314" s="107">
        <v>4</v>
      </c>
      <c r="P314" s="107">
        <v>3.8</v>
      </c>
      <c r="Q314" s="107">
        <v>3.66</v>
      </c>
      <c r="R314" s="107">
        <v>3.54</v>
      </c>
      <c r="S314" s="107">
        <v>3.4</v>
      </c>
      <c r="T314" s="107">
        <v>3.4</v>
      </c>
      <c r="U314" s="107">
        <v>3.3</v>
      </c>
      <c r="V314" s="107">
        <v>3.22</v>
      </c>
      <c r="W314" s="107">
        <v>3.05</v>
      </c>
      <c r="X314" s="107">
        <v>3.02</v>
      </c>
      <c r="Y314" s="107">
        <v>2.99</v>
      </c>
      <c r="Z314" s="107">
        <v>2.96</v>
      </c>
      <c r="AA314" s="107">
        <v>2.93</v>
      </c>
      <c r="AB314" s="107">
        <v>2.9</v>
      </c>
      <c r="AC314" s="107">
        <v>2.87</v>
      </c>
      <c r="AD314" s="107">
        <v>2.84</v>
      </c>
      <c r="AE314" s="107">
        <v>2.81</v>
      </c>
      <c r="AF314" s="107">
        <v>2.78</v>
      </c>
      <c r="AG314" s="107">
        <v>2.76</v>
      </c>
      <c r="AH314" s="107">
        <v>2.73</v>
      </c>
      <c r="AI314" s="107">
        <v>2.7</v>
      </c>
      <c r="AJ314" s="107">
        <v>2.67</v>
      </c>
      <c r="AK314" s="107">
        <v>2.65</v>
      </c>
      <c r="AL314" s="107">
        <v>2.62</v>
      </c>
      <c r="AM314" s="107">
        <v>2.6</v>
      </c>
      <c r="AN314" s="107">
        <v>2.57</v>
      </c>
    </row>
    <row r="315" spans="1:40" ht="16.5">
      <c r="A315" s="151">
        <v>331314</v>
      </c>
      <c r="B315" s="18">
        <v>0.95</v>
      </c>
      <c r="C315" s="137">
        <v>0.95</v>
      </c>
      <c r="D315" s="18">
        <v>1</v>
      </c>
      <c r="E315" s="18">
        <v>0.9</v>
      </c>
      <c r="F315" s="18">
        <v>1</v>
      </c>
      <c r="G315" s="18">
        <v>1</v>
      </c>
      <c r="H315" s="18">
        <v>1</v>
      </c>
      <c r="I315" s="137">
        <v>1</v>
      </c>
      <c r="J315" s="18">
        <v>1</v>
      </c>
      <c r="L315" s="210">
        <v>300000</v>
      </c>
      <c r="M315" s="107">
        <v>4.7300000000000004</v>
      </c>
      <c r="N315" s="107">
        <v>4.54</v>
      </c>
      <c r="O315" s="107">
        <v>4.45</v>
      </c>
      <c r="P315" s="107">
        <v>4.26</v>
      </c>
      <c r="Q315" s="107">
        <v>4.12</v>
      </c>
      <c r="R315" s="107">
        <v>4</v>
      </c>
      <c r="S315" s="107">
        <v>3.86</v>
      </c>
      <c r="T315" s="107">
        <v>3.86</v>
      </c>
      <c r="U315" s="107">
        <v>3.76</v>
      </c>
      <c r="V315" s="107">
        <v>3.68</v>
      </c>
      <c r="W315" s="107">
        <v>3.51</v>
      </c>
      <c r="X315" s="107">
        <v>3.48</v>
      </c>
      <c r="Y315" s="107">
        <v>3.44</v>
      </c>
      <c r="Z315" s="107">
        <v>3.41</v>
      </c>
      <c r="AA315" s="107">
        <v>3.38</v>
      </c>
      <c r="AB315" s="107">
        <v>3.34</v>
      </c>
      <c r="AC315" s="107">
        <v>3.31</v>
      </c>
      <c r="AD315" s="107">
        <v>3.28</v>
      </c>
      <c r="AE315" s="107">
        <v>3.24</v>
      </c>
      <c r="AF315" s="107">
        <v>3.21</v>
      </c>
      <c r="AG315" s="107">
        <v>3.18</v>
      </c>
      <c r="AH315" s="107">
        <v>3.15</v>
      </c>
      <c r="AI315" s="107">
        <v>3.12</v>
      </c>
      <c r="AJ315" s="107">
        <v>3.08</v>
      </c>
      <c r="AK315" s="107">
        <v>3.05</v>
      </c>
      <c r="AL315" s="107">
        <v>3.02</v>
      </c>
      <c r="AM315" s="107">
        <v>2.99</v>
      </c>
      <c r="AN315" s="107">
        <v>2.96</v>
      </c>
    </row>
    <row r="316" spans="1:40" ht="16.5">
      <c r="A316" s="151">
        <v>331315</v>
      </c>
      <c r="B316" s="18">
        <v>0.95</v>
      </c>
      <c r="C316" s="137">
        <v>0.95</v>
      </c>
      <c r="D316" s="18">
        <v>1</v>
      </c>
      <c r="E316" s="18">
        <v>0.9</v>
      </c>
      <c r="F316" s="18">
        <v>1</v>
      </c>
      <c r="G316" s="18">
        <v>1</v>
      </c>
      <c r="H316" s="18">
        <v>1</v>
      </c>
      <c r="I316" s="137">
        <v>1</v>
      </c>
      <c r="J316" s="18">
        <v>1</v>
      </c>
      <c r="L316" s="210">
        <v>350000</v>
      </c>
      <c r="M316" s="107">
        <v>5.23</v>
      </c>
      <c r="N316" s="107">
        <v>5.03</v>
      </c>
      <c r="O316" s="107">
        <v>4.95</v>
      </c>
      <c r="P316" s="107">
        <v>4.75</v>
      </c>
      <c r="Q316" s="107">
        <v>4.62</v>
      </c>
      <c r="R316" s="107">
        <v>4.49</v>
      </c>
      <c r="S316" s="107">
        <v>4.3499999999999996</v>
      </c>
      <c r="T316" s="107">
        <v>4.3499999999999996</v>
      </c>
      <c r="U316" s="107">
        <v>4.25</v>
      </c>
      <c r="V316" s="107">
        <v>4.17</v>
      </c>
      <c r="W316" s="107">
        <v>4</v>
      </c>
      <c r="X316" s="107">
        <v>3.96</v>
      </c>
      <c r="Y316" s="107">
        <v>3.92</v>
      </c>
      <c r="Z316" s="107">
        <v>3.88</v>
      </c>
      <c r="AA316" s="107">
        <v>3.85</v>
      </c>
      <c r="AB316" s="107">
        <v>3.81</v>
      </c>
      <c r="AC316" s="107">
        <v>3.77</v>
      </c>
      <c r="AD316" s="107">
        <v>3.73</v>
      </c>
      <c r="AE316" s="107">
        <v>3.69</v>
      </c>
      <c r="AF316" s="107">
        <v>3.66</v>
      </c>
      <c r="AG316" s="107">
        <v>3.62</v>
      </c>
      <c r="AH316" s="107">
        <v>3.58</v>
      </c>
      <c r="AI316" s="107">
        <v>3.55</v>
      </c>
      <c r="AJ316" s="107">
        <v>3.51</v>
      </c>
      <c r="AK316" s="107">
        <v>3.48</v>
      </c>
      <c r="AL316" s="107">
        <v>3.44</v>
      </c>
      <c r="AM316" s="107">
        <v>3.41</v>
      </c>
      <c r="AN316" s="107">
        <v>3.37</v>
      </c>
    </row>
    <row r="317" spans="1:40" ht="16.5">
      <c r="A317" s="151">
        <v>331318</v>
      </c>
      <c r="B317" s="18">
        <v>0.95</v>
      </c>
      <c r="C317" s="137">
        <v>0.95</v>
      </c>
      <c r="D317" s="18">
        <v>1</v>
      </c>
      <c r="E317" s="18">
        <v>0.9</v>
      </c>
      <c r="F317" s="18">
        <v>1</v>
      </c>
      <c r="G317" s="18">
        <v>1</v>
      </c>
      <c r="H317" s="18">
        <v>1</v>
      </c>
      <c r="I317" s="137">
        <v>1</v>
      </c>
      <c r="J317" s="18">
        <v>1</v>
      </c>
      <c r="L317" s="210">
        <v>400000</v>
      </c>
      <c r="M317" s="107">
        <v>5.7</v>
      </c>
      <c r="N317" s="107">
        <v>5.51</v>
      </c>
      <c r="O317" s="107">
        <v>5.42</v>
      </c>
      <c r="P317" s="107">
        <v>5.22</v>
      </c>
      <c r="Q317" s="107">
        <v>5.08</v>
      </c>
      <c r="R317" s="107">
        <v>4.95</v>
      </c>
      <c r="S317" s="107">
        <v>4.8</v>
      </c>
      <c r="T317" s="107">
        <v>4.8</v>
      </c>
      <c r="U317" s="107">
        <v>4.7</v>
      </c>
      <c r="V317" s="107">
        <v>4.62</v>
      </c>
      <c r="W317" s="107">
        <v>4.45</v>
      </c>
      <c r="X317" s="107">
        <v>4.4000000000000004</v>
      </c>
      <c r="Y317" s="107">
        <v>4.3600000000000003</v>
      </c>
      <c r="Z317" s="107">
        <v>4.3099999999999996</v>
      </c>
      <c r="AA317" s="107">
        <v>4.2699999999999996</v>
      </c>
      <c r="AB317" s="107">
        <v>4.2300000000000004</v>
      </c>
      <c r="AC317" s="107">
        <v>4.1900000000000004</v>
      </c>
      <c r="AD317" s="107">
        <v>4.1399999999999997</v>
      </c>
      <c r="AE317" s="107">
        <v>4.0999999999999996</v>
      </c>
      <c r="AF317" s="107">
        <v>4.0599999999999996</v>
      </c>
      <c r="AG317" s="107">
        <v>4.0199999999999996</v>
      </c>
      <c r="AH317" s="107">
        <v>3.98</v>
      </c>
      <c r="AI317" s="107">
        <v>3.94</v>
      </c>
      <c r="AJ317" s="107">
        <v>3.9</v>
      </c>
      <c r="AK317" s="107">
        <v>3.86</v>
      </c>
      <c r="AL317" s="107">
        <v>3.82</v>
      </c>
      <c r="AM317" s="107">
        <v>3.79</v>
      </c>
      <c r="AN317" s="107">
        <v>3.75</v>
      </c>
    </row>
    <row r="318" spans="1:40" ht="16.5">
      <c r="A318" s="151">
        <v>331410</v>
      </c>
      <c r="B318" s="18">
        <v>0.95</v>
      </c>
      <c r="C318" s="137">
        <v>0.95</v>
      </c>
      <c r="D318" s="18">
        <v>1</v>
      </c>
      <c r="E318" s="18">
        <v>0.9</v>
      </c>
      <c r="F318" s="18">
        <v>1</v>
      </c>
      <c r="G318" s="18">
        <v>1</v>
      </c>
      <c r="H318" s="18">
        <v>1</v>
      </c>
      <c r="I318" s="137">
        <v>1</v>
      </c>
      <c r="J318" s="18">
        <v>1</v>
      </c>
      <c r="L318" s="210">
        <v>450000</v>
      </c>
      <c r="M318" s="107">
        <v>6.16</v>
      </c>
      <c r="N318" s="107">
        <v>5.95</v>
      </c>
      <c r="O318" s="107">
        <v>5.85</v>
      </c>
      <c r="P318" s="107">
        <v>5.63</v>
      </c>
      <c r="Q318" s="107">
        <v>5.48</v>
      </c>
      <c r="R318" s="107">
        <v>5.34</v>
      </c>
      <c r="S318" s="107">
        <v>5.19</v>
      </c>
      <c r="T318" s="107">
        <v>5.19</v>
      </c>
      <c r="U318" s="107">
        <v>5.08</v>
      </c>
      <c r="V318" s="107">
        <v>4.99</v>
      </c>
      <c r="W318" s="107">
        <v>4.8</v>
      </c>
      <c r="X318" s="107">
        <v>4.76</v>
      </c>
      <c r="Y318" s="107">
        <v>4.71</v>
      </c>
      <c r="Z318" s="107">
        <v>4.66</v>
      </c>
      <c r="AA318" s="107">
        <v>4.6100000000000003</v>
      </c>
      <c r="AB318" s="107">
        <v>4.57</v>
      </c>
      <c r="AC318" s="107">
        <v>4.5199999999999996</v>
      </c>
      <c r="AD318" s="107">
        <v>4.4800000000000004</v>
      </c>
      <c r="AE318" s="107">
        <v>4.43</v>
      </c>
      <c r="AF318" s="107">
        <v>4.3899999999999997</v>
      </c>
      <c r="AG318" s="107">
        <v>4.34</v>
      </c>
      <c r="AH318" s="107">
        <v>4.3</v>
      </c>
      <c r="AI318" s="107">
        <v>4.26</v>
      </c>
      <c r="AJ318" s="107">
        <v>4.22</v>
      </c>
      <c r="AK318" s="107">
        <v>4.17</v>
      </c>
      <c r="AL318" s="107">
        <v>4.13</v>
      </c>
      <c r="AM318" s="107">
        <v>4.09</v>
      </c>
      <c r="AN318" s="107">
        <v>4.05</v>
      </c>
    </row>
    <row r="319" spans="1:40" ht="16.5">
      <c r="A319" s="151">
        <v>331420</v>
      </c>
      <c r="B319" s="18">
        <v>0.95</v>
      </c>
      <c r="C319" s="137">
        <v>0.95</v>
      </c>
      <c r="D319" s="18">
        <v>1</v>
      </c>
      <c r="E319" s="18">
        <v>0.9</v>
      </c>
      <c r="F319" s="18">
        <v>1</v>
      </c>
      <c r="G319" s="18">
        <v>1</v>
      </c>
      <c r="H319" s="18">
        <v>1</v>
      </c>
      <c r="I319" s="137">
        <v>1</v>
      </c>
      <c r="J319" s="18">
        <v>1</v>
      </c>
      <c r="L319" s="210">
        <v>500000</v>
      </c>
      <c r="M319" s="107">
        <v>6.73</v>
      </c>
      <c r="N319" s="107">
        <v>6.49</v>
      </c>
      <c r="O319" s="107">
        <v>6.39</v>
      </c>
      <c r="P319" s="107">
        <v>6.15</v>
      </c>
      <c r="Q319" s="107">
        <v>5.99</v>
      </c>
      <c r="R319" s="107">
        <v>5.83</v>
      </c>
      <c r="S319" s="107">
        <v>5.67</v>
      </c>
      <c r="T319" s="107">
        <v>5.66</v>
      </c>
      <c r="U319" s="107">
        <v>5.55</v>
      </c>
      <c r="V319" s="107">
        <v>5.45</v>
      </c>
      <c r="W319" s="107">
        <v>5.24</v>
      </c>
      <c r="X319" s="107">
        <v>5.19</v>
      </c>
      <c r="Y319" s="107">
        <v>5.14</v>
      </c>
      <c r="Z319" s="107">
        <v>5.09</v>
      </c>
      <c r="AA319" s="107">
        <v>5.04</v>
      </c>
      <c r="AB319" s="107">
        <v>4.99</v>
      </c>
      <c r="AC319" s="107">
        <v>4.9400000000000004</v>
      </c>
      <c r="AD319" s="107">
        <v>4.8899999999999997</v>
      </c>
      <c r="AE319" s="107">
        <v>4.84</v>
      </c>
      <c r="AF319" s="107">
        <v>4.79</v>
      </c>
      <c r="AG319" s="107">
        <v>4.74</v>
      </c>
      <c r="AH319" s="107">
        <v>4.7</v>
      </c>
      <c r="AI319" s="107">
        <v>4.6500000000000004</v>
      </c>
      <c r="AJ319" s="107">
        <v>4.5999999999999996</v>
      </c>
      <c r="AK319" s="107">
        <v>4.5599999999999996</v>
      </c>
      <c r="AL319" s="107">
        <v>4.51</v>
      </c>
      <c r="AM319" s="107">
        <v>4.47</v>
      </c>
      <c r="AN319" s="107">
        <v>4.42</v>
      </c>
    </row>
    <row r="320" spans="1:40" ht="16.5">
      <c r="A320" s="151">
        <v>331491</v>
      </c>
      <c r="B320" s="18">
        <v>0.95</v>
      </c>
      <c r="C320" s="137">
        <v>0.95</v>
      </c>
      <c r="D320" s="18">
        <v>1</v>
      </c>
      <c r="E320" s="18">
        <v>0.9</v>
      </c>
      <c r="F320" s="18">
        <v>1</v>
      </c>
      <c r="G320" s="18">
        <v>1</v>
      </c>
      <c r="H320" s="18">
        <v>1</v>
      </c>
      <c r="I320" s="137">
        <v>1</v>
      </c>
      <c r="J320" s="18">
        <v>1</v>
      </c>
      <c r="L320" s="210">
        <v>600000</v>
      </c>
      <c r="M320" s="107">
        <v>7.6</v>
      </c>
      <c r="N320" s="107">
        <v>7.33</v>
      </c>
      <c r="O320" s="107">
        <v>7.21</v>
      </c>
      <c r="P320" s="107">
        <v>6.94</v>
      </c>
      <c r="Q320" s="107">
        <v>6.76</v>
      </c>
      <c r="R320" s="107">
        <v>6.59</v>
      </c>
      <c r="S320" s="107">
        <v>6.4</v>
      </c>
      <c r="T320" s="107">
        <v>6.39</v>
      </c>
      <c r="U320" s="107">
        <v>6.26</v>
      </c>
      <c r="V320" s="107">
        <v>6.15</v>
      </c>
      <c r="W320" s="107">
        <v>5.92</v>
      </c>
      <c r="X320" s="107">
        <v>5.86</v>
      </c>
      <c r="Y320" s="107">
        <v>5.8</v>
      </c>
      <c r="Z320" s="107">
        <v>5.74</v>
      </c>
      <c r="AA320" s="107">
        <v>5.69</v>
      </c>
      <c r="AB320" s="107">
        <v>5.63</v>
      </c>
      <c r="AC320" s="107">
        <v>5.57</v>
      </c>
      <c r="AD320" s="107">
        <v>5.52</v>
      </c>
      <c r="AE320" s="107">
        <v>5.46</v>
      </c>
      <c r="AF320" s="107">
        <v>5.41</v>
      </c>
      <c r="AG320" s="107">
        <v>5.35</v>
      </c>
      <c r="AH320" s="107">
        <v>5.3</v>
      </c>
      <c r="AI320" s="107">
        <v>5.25</v>
      </c>
      <c r="AJ320" s="107">
        <v>5.2</v>
      </c>
      <c r="AK320" s="107">
        <v>5.14</v>
      </c>
      <c r="AL320" s="107">
        <v>5.09</v>
      </c>
      <c r="AM320" s="107">
        <v>5.04</v>
      </c>
      <c r="AN320" s="107">
        <v>4.99</v>
      </c>
    </row>
    <row r="321" spans="1:40" ht="16.5">
      <c r="A321" s="151">
        <v>331492</v>
      </c>
      <c r="B321" s="18">
        <v>0.95</v>
      </c>
      <c r="C321" s="137">
        <v>0.95</v>
      </c>
      <c r="D321" s="18">
        <v>1</v>
      </c>
      <c r="E321" s="18">
        <v>0.9</v>
      </c>
      <c r="F321" s="18">
        <v>1</v>
      </c>
      <c r="G321" s="18">
        <v>1</v>
      </c>
      <c r="H321" s="18">
        <v>1</v>
      </c>
      <c r="I321" s="137">
        <v>1</v>
      </c>
      <c r="J321" s="18">
        <v>1</v>
      </c>
      <c r="L321" s="210">
        <v>700000</v>
      </c>
      <c r="M321" s="107">
        <v>8.42</v>
      </c>
      <c r="N321" s="107">
        <v>8.1300000000000008</v>
      </c>
      <c r="O321" s="107">
        <v>8</v>
      </c>
      <c r="P321" s="107">
        <v>7.7</v>
      </c>
      <c r="Q321" s="107">
        <v>7.49</v>
      </c>
      <c r="R321" s="107">
        <v>7.3</v>
      </c>
      <c r="S321" s="107">
        <v>7.09</v>
      </c>
      <c r="T321" s="107">
        <v>7.09</v>
      </c>
      <c r="U321" s="107">
        <v>6.94</v>
      </c>
      <c r="V321" s="107">
        <v>6.82</v>
      </c>
      <c r="W321" s="107">
        <v>6.56</v>
      </c>
      <c r="X321" s="107">
        <v>6.5</v>
      </c>
      <c r="Y321" s="107">
        <v>6.43</v>
      </c>
      <c r="Z321" s="107">
        <v>6.37</v>
      </c>
      <c r="AA321" s="107">
        <v>6.3</v>
      </c>
      <c r="AB321" s="107">
        <v>6.24</v>
      </c>
      <c r="AC321" s="107">
        <v>6.18</v>
      </c>
      <c r="AD321" s="107">
        <v>6.12</v>
      </c>
      <c r="AE321" s="107">
        <v>6.06</v>
      </c>
      <c r="AF321" s="107">
        <v>6</v>
      </c>
      <c r="AG321" s="107">
        <v>5.94</v>
      </c>
      <c r="AH321" s="107">
        <v>5.88</v>
      </c>
      <c r="AI321" s="107">
        <v>5.82</v>
      </c>
      <c r="AJ321" s="107">
        <v>5.76</v>
      </c>
      <c r="AK321" s="107">
        <v>5.7</v>
      </c>
      <c r="AL321" s="107">
        <v>5.64</v>
      </c>
      <c r="AM321" s="107">
        <v>5.59</v>
      </c>
      <c r="AN321" s="107">
        <v>5.53</v>
      </c>
    </row>
    <row r="322" spans="1:40" ht="16.5">
      <c r="A322" s="151">
        <v>331511</v>
      </c>
      <c r="B322" s="18">
        <v>0.95</v>
      </c>
      <c r="C322" s="137">
        <v>0.95</v>
      </c>
      <c r="D322" s="18">
        <v>1</v>
      </c>
      <c r="E322" s="18">
        <v>0.9</v>
      </c>
      <c r="F322" s="18">
        <v>1</v>
      </c>
      <c r="G322" s="18">
        <v>1</v>
      </c>
      <c r="H322" s="18">
        <v>1</v>
      </c>
      <c r="I322" s="137">
        <v>1</v>
      </c>
      <c r="J322" s="18">
        <v>1</v>
      </c>
      <c r="L322" s="210">
        <v>800000</v>
      </c>
      <c r="M322" s="107">
        <v>9.43</v>
      </c>
      <c r="N322" s="107">
        <v>9.08</v>
      </c>
      <c r="O322" s="107">
        <v>8.92</v>
      </c>
      <c r="P322" s="107">
        <v>8.56</v>
      </c>
      <c r="Q322" s="107">
        <v>8.32</v>
      </c>
      <c r="R322" s="107">
        <v>8.09</v>
      </c>
      <c r="S322" s="107">
        <v>7.84</v>
      </c>
      <c r="T322" s="107">
        <v>7.83</v>
      </c>
      <c r="U322" s="107">
        <v>7.66</v>
      </c>
      <c r="V322" s="107">
        <v>7.51</v>
      </c>
      <c r="W322" s="107">
        <v>7.2</v>
      </c>
      <c r="X322" s="107">
        <v>7.13</v>
      </c>
      <c r="Y322" s="107">
        <v>7.06</v>
      </c>
      <c r="Z322" s="107">
        <v>6.99</v>
      </c>
      <c r="AA322" s="107">
        <v>6.92</v>
      </c>
      <c r="AB322" s="107">
        <v>6.85</v>
      </c>
      <c r="AC322" s="107">
        <v>6.78</v>
      </c>
      <c r="AD322" s="107">
        <v>6.71</v>
      </c>
      <c r="AE322" s="107">
        <v>6.65</v>
      </c>
      <c r="AF322" s="107">
        <v>6.58</v>
      </c>
      <c r="AG322" s="107">
        <v>6.52</v>
      </c>
      <c r="AH322" s="107">
        <v>6.45</v>
      </c>
      <c r="AI322" s="107">
        <v>6.39</v>
      </c>
      <c r="AJ322" s="107">
        <v>6.32</v>
      </c>
      <c r="AK322" s="107">
        <v>6.26</v>
      </c>
      <c r="AL322" s="107">
        <v>6.2</v>
      </c>
      <c r="AM322" s="107">
        <v>6.13</v>
      </c>
      <c r="AN322" s="107">
        <v>6.07</v>
      </c>
    </row>
    <row r="323" spans="1:40" ht="16.5">
      <c r="A323" s="151">
        <v>331512</v>
      </c>
      <c r="B323" s="18">
        <v>0.95</v>
      </c>
      <c r="C323" s="137">
        <v>0.95</v>
      </c>
      <c r="D323" s="18">
        <v>1</v>
      </c>
      <c r="E323" s="18">
        <v>0.9</v>
      </c>
      <c r="F323" s="18">
        <v>1</v>
      </c>
      <c r="G323" s="18">
        <v>1</v>
      </c>
      <c r="H323" s="18">
        <v>1</v>
      </c>
      <c r="I323" s="137">
        <v>1</v>
      </c>
      <c r="J323" s="18">
        <v>1</v>
      </c>
      <c r="L323" s="210">
        <v>900000</v>
      </c>
      <c r="M323" s="107">
        <v>10.51</v>
      </c>
      <c r="N323" s="107">
        <v>10.08</v>
      </c>
      <c r="O323" s="107">
        <v>9.89</v>
      </c>
      <c r="P323" s="107">
        <v>9.4700000000000006</v>
      </c>
      <c r="Q323" s="107">
        <v>9.17</v>
      </c>
      <c r="R323" s="107">
        <v>8.9</v>
      </c>
      <c r="S323" s="107">
        <v>8.59</v>
      </c>
      <c r="T323" s="107">
        <v>8.59</v>
      </c>
      <c r="U323" s="107">
        <v>8.3800000000000008</v>
      </c>
      <c r="V323" s="107">
        <v>8.1999999999999993</v>
      </c>
      <c r="W323" s="107">
        <v>7.83</v>
      </c>
      <c r="X323" s="107">
        <v>7.76</v>
      </c>
      <c r="Y323" s="107">
        <v>7.68</v>
      </c>
      <c r="Z323" s="107">
        <v>7.6</v>
      </c>
      <c r="AA323" s="107">
        <v>7.53</v>
      </c>
      <c r="AB323" s="107">
        <v>7.45</v>
      </c>
      <c r="AC323" s="107">
        <v>7.38</v>
      </c>
      <c r="AD323" s="107">
        <v>7.3</v>
      </c>
      <c r="AE323" s="107">
        <v>7.23</v>
      </c>
      <c r="AF323" s="107">
        <v>7.16</v>
      </c>
      <c r="AG323" s="107">
        <v>7.09</v>
      </c>
      <c r="AH323" s="107">
        <v>7.01</v>
      </c>
      <c r="AI323" s="107">
        <v>6.94</v>
      </c>
      <c r="AJ323" s="107">
        <v>6.87</v>
      </c>
      <c r="AK323" s="107">
        <v>6.81</v>
      </c>
      <c r="AL323" s="107">
        <v>6.74</v>
      </c>
      <c r="AM323" s="107">
        <v>6.67</v>
      </c>
      <c r="AN323" s="107">
        <v>6.6</v>
      </c>
    </row>
    <row r="324" spans="1:40" ht="16.5">
      <c r="A324" s="151">
        <v>331513</v>
      </c>
      <c r="B324" s="18">
        <v>0.95</v>
      </c>
      <c r="C324" s="137">
        <v>0.95</v>
      </c>
      <c r="D324" s="18">
        <v>1</v>
      </c>
      <c r="E324" s="18">
        <v>0.9</v>
      </c>
      <c r="F324" s="18">
        <v>1</v>
      </c>
      <c r="G324" s="18">
        <v>1</v>
      </c>
      <c r="H324" s="18">
        <v>1</v>
      </c>
      <c r="I324" s="137">
        <v>1</v>
      </c>
      <c r="J324" s="18">
        <v>1</v>
      </c>
    </row>
    <row r="325" spans="1:40" ht="16.5">
      <c r="A325" s="151">
        <v>331523</v>
      </c>
      <c r="B325" s="18">
        <v>0.95</v>
      </c>
      <c r="C325" s="137">
        <v>0.95</v>
      </c>
      <c r="D325" s="18">
        <v>1</v>
      </c>
      <c r="E325" s="18">
        <v>0.9</v>
      </c>
      <c r="F325" s="18">
        <v>1</v>
      </c>
      <c r="G325" s="18">
        <v>1</v>
      </c>
      <c r="H325" s="18">
        <v>1</v>
      </c>
      <c r="I325" s="137">
        <v>1</v>
      </c>
      <c r="J325" s="18">
        <v>1</v>
      </c>
    </row>
    <row r="326" spans="1:40" ht="16.5">
      <c r="A326" s="151">
        <v>331524</v>
      </c>
      <c r="B326" s="18">
        <v>0.95</v>
      </c>
      <c r="C326" s="137">
        <v>0.95</v>
      </c>
      <c r="D326" s="18">
        <v>1</v>
      </c>
      <c r="E326" s="18">
        <v>0.9</v>
      </c>
      <c r="F326" s="18">
        <v>1</v>
      </c>
      <c r="G326" s="18">
        <v>1</v>
      </c>
      <c r="H326" s="18">
        <v>1</v>
      </c>
      <c r="I326" s="137">
        <v>1</v>
      </c>
      <c r="J326" s="18">
        <v>1</v>
      </c>
    </row>
    <row r="327" spans="1:40" ht="16.5">
      <c r="A327" s="151">
        <v>331529</v>
      </c>
      <c r="B327" s="18">
        <v>0.95</v>
      </c>
      <c r="C327" s="137">
        <v>0.95</v>
      </c>
      <c r="D327" s="18">
        <v>1</v>
      </c>
      <c r="E327" s="18">
        <v>0.9</v>
      </c>
      <c r="F327" s="18">
        <v>1</v>
      </c>
      <c r="G327" s="18">
        <v>1</v>
      </c>
      <c r="H327" s="18">
        <v>1</v>
      </c>
      <c r="I327" s="137">
        <v>1</v>
      </c>
      <c r="J327" s="18">
        <v>1</v>
      </c>
    </row>
    <row r="328" spans="1:40" ht="16.5">
      <c r="A328" s="151">
        <v>332111</v>
      </c>
      <c r="B328" s="18">
        <v>0.95</v>
      </c>
      <c r="C328" s="137">
        <v>0.95</v>
      </c>
      <c r="D328" s="18">
        <v>1</v>
      </c>
      <c r="E328" s="18">
        <v>0.9</v>
      </c>
      <c r="F328" s="18">
        <v>1</v>
      </c>
      <c r="G328" s="18">
        <v>1</v>
      </c>
      <c r="H328" s="18">
        <v>1</v>
      </c>
      <c r="I328" s="137">
        <v>1</v>
      </c>
      <c r="J328" s="18">
        <v>1</v>
      </c>
    </row>
    <row r="329" spans="1:40" ht="16.5">
      <c r="A329" s="151">
        <v>332112</v>
      </c>
      <c r="B329" s="18">
        <v>0.95</v>
      </c>
      <c r="C329" s="137">
        <v>0.95</v>
      </c>
      <c r="D329" s="18">
        <v>1</v>
      </c>
      <c r="E329" s="18">
        <v>0.9</v>
      </c>
      <c r="F329" s="18">
        <v>1</v>
      </c>
      <c r="G329" s="18">
        <v>1</v>
      </c>
      <c r="H329" s="18">
        <v>1</v>
      </c>
      <c r="I329" s="137">
        <v>1</v>
      </c>
      <c r="J329" s="18">
        <v>1</v>
      </c>
    </row>
    <row r="330" spans="1:40" ht="16.5">
      <c r="A330" s="151">
        <v>332114</v>
      </c>
      <c r="B330" s="18">
        <v>0.95</v>
      </c>
      <c r="C330" s="137">
        <v>0.95</v>
      </c>
      <c r="D330" s="18">
        <v>1</v>
      </c>
      <c r="E330" s="18">
        <v>0.9</v>
      </c>
      <c r="F330" s="18">
        <v>1</v>
      </c>
      <c r="G330" s="18">
        <v>1</v>
      </c>
      <c r="H330" s="18">
        <v>1</v>
      </c>
      <c r="I330" s="137">
        <v>1</v>
      </c>
      <c r="J330" s="18">
        <v>1</v>
      </c>
    </row>
    <row r="331" spans="1:40" ht="16.5">
      <c r="A331" s="151">
        <v>332117</v>
      </c>
      <c r="B331" s="18">
        <v>0.95</v>
      </c>
      <c r="C331" s="137">
        <v>0.95</v>
      </c>
      <c r="D331" s="18">
        <v>1</v>
      </c>
      <c r="E331" s="18">
        <v>0.9</v>
      </c>
      <c r="F331" s="18">
        <v>1</v>
      </c>
      <c r="G331" s="18">
        <v>1</v>
      </c>
      <c r="H331" s="18">
        <v>1</v>
      </c>
      <c r="I331" s="137">
        <v>1</v>
      </c>
      <c r="J331" s="18">
        <v>1</v>
      </c>
    </row>
    <row r="332" spans="1:40" ht="16.5">
      <c r="A332" s="151">
        <v>332119</v>
      </c>
      <c r="B332" s="18">
        <v>0.95</v>
      </c>
      <c r="C332" s="137">
        <v>0.95</v>
      </c>
      <c r="D332" s="18">
        <v>1</v>
      </c>
      <c r="E332" s="18">
        <v>0.9</v>
      </c>
      <c r="F332" s="18">
        <v>1</v>
      </c>
      <c r="G332" s="18">
        <v>1</v>
      </c>
      <c r="H332" s="18">
        <v>1</v>
      </c>
      <c r="I332" s="137">
        <v>1</v>
      </c>
      <c r="J332" s="18">
        <v>1</v>
      </c>
    </row>
    <row r="333" spans="1:40" ht="16.5">
      <c r="A333" s="151">
        <v>332215</v>
      </c>
      <c r="B333" s="18">
        <v>0.95</v>
      </c>
      <c r="C333" s="137">
        <v>0.95</v>
      </c>
      <c r="D333" s="18">
        <v>1</v>
      </c>
      <c r="E333" s="18">
        <v>0.9</v>
      </c>
      <c r="F333" s="18">
        <v>1</v>
      </c>
      <c r="G333" s="18">
        <v>1</v>
      </c>
      <c r="H333" s="18">
        <v>1</v>
      </c>
      <c r="I333" s="137">
        <v>1</v>
      </c>
      <c r="J333" s="18">
        <v>1</v>
      </c>
    </row>
    <row r="334" spans="1:40" ht="16.5">
      <c r="A334" s="151">
        <v>332216</v>
      </c>
      <c r="B334" s="18">
        <v>0.95</v>
      </c>
      <c r="C334" s="137">
        <v>0.95</v>
      </c>
      <c r="D334" s="18">
        <v>1</v>
      </c>
      <c r="E334" s="18">
        <v>0.9</v>
      </c>
      <c r="F334" s="18">
        <v>1</v>
      </c>
      <c r="G334" s="18">
        <v>1</v>
      </c>
      <c r="H334" s="18">
        <v>1</v>
      </c>
      <c r="I334" s="137">
        <v>1</v>
      </c>
      <c r="J334" s="18">
        <v>1</v>
      </c>
    </row>
    <row r="335" spans="1:40" ht="16.5">
      <c r="A335" s="151">
        <v>332311</v>
      </c>
      <c r="B335" s="18">
        <v>0.95</v>
      </c>
      <c r="C335" s="137">
        <v>0.95</v>
      </c>
      <c r="D335" s="18">
        <v>1</v>
      </c>
      <c r="E335" s="18">
        <v>0.9</v>
      </c>
      <c r="F335" s="18">
        <v>1</v>
      </c>
      <c r="G335" s="18">
        <v>1</v>
      </c>
      <c r="H335" s="18">
        <v>1</v>
      </c>
      <c r="I335" s="137">
        <v>1</v>
      </c>
      <c r="J335" s="18">
        <v>1</v>
      </c>
    </row>
    <row r="336" spans="1:40" ht="16.5">
      <c r="A336" s="151">
        <v>332312</v>
      </c>
      <c r="B336" s="18">
        <v>0.95</v>
      </c>
      <c r="C336" s="137">
        <v>0.95</v>
      </c>
      <c r="D336" s="18">
        <v>1</v>
      </c>
      <c r="E336" s="18">
        <v>0.9</v>
      </c>
      <c r="F336" s="18">
        <v>1</v>
      </c>
      <c r="G336" s="18">
        <v>1</v>
      </c>
      <c r="H336" s="18">
        <v>1</v>
      </c>
      <c r="I336" s="137">
        <v>1</v>
      </c>
      <c r="J336" s="18">
        <v>1</v>
      </c>
    </row>
    <row r="337" spans="1:10" ht="16.5">
      <c r="A337" s="151">
        <v>332313</v>
      </c>
      <c r="B337" s="18">
        <v>0.95</v>
      </c>
      <c r="C337" s="137">
        <v>0.95</v>
      </c>
      <c r="D337" s="18">
        <v>1</v>
      </c>
      <c r="E337" s="18">
        <v>0.9</v>
      </c>
      <c r="F337" s="18">
        <v>1</v>
      </c>
      <c r="G337" s="18">
        <v>1</v>
      </c>
      <c r="H337" s="18">
        <v>1</v>
      </c>
      <c r="I337" s="137">
        <v>1</v>
      </c>
      <c r="J337" s="18">
        <v>1</v>
      </c>
    </row>
    <row r="338" spans="1:10" ht="16.5">
      <c r="A338" s="151">
        <v>332321</v>
      </c>
      <c r="B338" s="18">
        <v>0.95</v>
      </c>
      <c r="C338" s="137">
        <v>0.95</v>
      </c>
      <c r="D338" s="18">
        <v>1</v>
      </c>
      <c r="E338" s="18">
        <v>0.9</v>
      </c>
      <c r="F338" s="18">
        <v>1</v>
      </c>
      <c r="G338" s="18">
        <v>1</v>
      </c>
      <c r="H338" s="18">
        <v>1</v>
      </c>
      <c r="I338" s="137">
        <v>1</v>
      </c>
      <c r="J338" s="18">
        <v>1</v>
      </c>
    </row>
    <row r="339" spans="1:10" ht="16.5">
      <c r="A339" s="151">
        <v>332322</v>
      </c>
      <c r="B339" s="18">
        <v>0.95</v>
      </c>
      <c r="C339" s="137">
        <v>0.95</v>
      </c>
      <c r="D339" s="18">
        <v>1</v>
      </c>
      <c r="E339" s="18">
        <v>0.9</v>
      </c>
      <c r="F339" s="18">
        <v>1</v>
      </c>
      <c r="G339" s="18">
        <v>1</v>
      </c>
      <c r="H339" s="18">
        <v>1</v>
      </c>
      <c r="I339" s="137">
        <v>1</v>
      </c>
      <c r="J339" s="18">
        <v>1</v>
      </c>
    </row>
    <row r="340" spans="1:10" ht="16.5">
      <c r="A340" s="151">
        <v>332323</v>
      </c>
      <c r="B340" s="18">
        <v>0.95</v>
      </c>
      <c r="C340" s="137">
        <v>0.95</v>
      </c>
      <c r="D340" s="18">
        <v>1</v>
      </c>
      <c r="E340" s="18">
        <v>0.9</v>
      </c>
      <c r="F340" s="18">
        <v>1</v>
      </c>
      <c r="G340" s="18">
        <v>1</v>
      </c>
      <c r="H340" s="18">
        <v>1</v>
      </c>
      <c r="I340" s="137">
        <v>1</v>
      </c>
      <c r="J340" s="18">
        <v>1</v>
      </c>
    </row>
    <row r="341" spans="1:10" ht="16.5">
      <c r="A341" s="151">
        <v>332410</v>
      </c>
      <c r="B341" s="18">
        <v>0.95</v>
      </c>
      <c r="C341" s="137">
        <v>0.95</v>
      </c>
      <c r="D341" s="18">
        <v>1</v>
      </c>
      <c r="E341" s="18">
        <v>0.9</v>
      </c>
      <c r="F341" s="18">
        <v>1</v>
      </c>
      <c r="G341" s="18">
        <v>1</v>
      </c>
      <c r="H341" s="18">
        <v>1</v>
      </c>
      <c r="I341" s="137">
        <v>1</v>
      </c>
      <c r="J341" s="18">
        <v>1</v>
      </c>
    </row>
    <row r="342" spans="1:10" ht="16.5">
      <c r="A342" s="151">
        <v>332420</v>
      </c>
      <c r="B342" s="18">
        <v>0.95</v>
      </c>
      <c r="C342" s="137">
        <v>0.95</v>
      </c>
      <c r="D342" s="18">
        <v>1</v>
      </c>
      <c r="E342" s="18">
        <v>0.9</v>
      </c>
      <c r="F342" s="18">
        <v>1</v>
      </c>
      <c r="G342" s="18">
        <v>1</v>
      </c>
      <c r="H342" s="18">
        <v>1</v>
      </c>
      <c r="I342" s="137">
        <v>1</v>
      </c>
      <c r="J342" s="18">
        <v>1</v>
      </c>
    </row>
    <row r="343" spans="1:10" ht="16.5">
      <c r="A343" s="151">
        <v>332431</v>
      </c>
      <c r="B343" s="18">
        <v>0.95</v>
      </c>
      <c r="C343" s="137">
        <v>0.95</v>
      </c>
      <c r="D343" s="18">
        <v>1</v>
      </c>
      <c r="E343" s="18">
        <v>0.9</v>
      </c>
      <c r="F343" s="18">
        <v>1</v>
      </c>
      <c r="G343" s="18">
        <v>1</v>
      </c>
      <c r="H343" s="18">
        <v>1</v>
      </c>
      <c r="I343" s="137">
        <v>1</v>
      </c>
      <c r="J343" s="18">
        <v>1</v>
      </c>
    </row>
    <row r="344" spans="1:10" ht="16.5">
      <c r="A344" s="151">
        <v>332439</v>
      </c>
      <c r="B344" s="18">
        <v>0.95</v>
      </c>
      <c r="C344" s="137">
        <v>0.95</v>
      </c>
      <c r="D344" s="18">
        <v>1</v>
      </c>
      <c r="E344" s="18">
        <v>0.9</v>
      </c>
      <c r="F344" s="18">
        <v>1</v>
      </c>
      <c r="G344" s="18">
        <v>1</v>
      </c>
      <c r="H344" s="18">
        <v>1</v>
      </c>
      <c r="I344" s="137">
        <v>1</v>
      </c>
      <c r="J344" s="18">
        <v>1</v>
      </c>
    </row>
    <row r="345" spans="1:10" ht="16.5">
      <c r="A345" s="151">
        <v>332510</v>
      </c>
      <c r="B345" s="18">
        <v>0.95</v>
      </c>
      <c r="C345" s="137">
        <v>0.95</v>
      </c>
      <c r="D345" s="18">
        <v>1</v>
      </c>
      <c r="E345" s="18">
        <v>0.9</v>
      </c>
      <c r="F345" s="18">
        <v>1</v>
      </c>
      <c r="G345" s="18">
        <v>1</v>
      </c>
      <c r="H345" s="18">
        <v>1</v>
      </c>
      <c r="I345" s="137">
        <v>1</v>
      </c>
      <c r="J345" s="18">
        <v>1</v>
      </c>
    </row>
    <row r="346" spans="1:10" ht="16.5">
      <c r="A346" s="151">
        <v>332613</v>
      </c>
      <c r="B346" s="18">
        <v>0.95</v>
      </c>
      <c r="C346" s="137">
        <v>0.95</v>
      </c>
      <c r="D346" s="18">
        <v>1</v>
      </c>
      <c r="E346" s="18">
        <v>0.9</v>
      </c>
      <c r="F346" s="18">
        <v>1</v>
      </c>
      <c r="G346" s="18">
        <v>1</v>
      </c>
      <c r="H346" s="18">
        <v>1</v>
      </c>
      <c r="I346" s="137">
        <v>1</v>
      </c>
      <c r="J346" s="18">
        <v>1</v>
      </c>
    </row>
    <row r="347" spans="1:10" ht="16.5">
      <c r="A347" s="151">
        <v>332618</v>
      </c>
      <c r="B347" s="18">
        <v>0.95</v>
      </c>
      <c r="C347" s="137">
        <v>0.95</v>
      </c>
      <c r="D347" s="18">
        <v>1</v>
      </c>
      <c r="E347" s="18">
        <v>0.9</v>
      </c>
      <c r="F347" s="18">
        <v>1</v>
      </c>
      <c r="G347" s="18">
        <v>1</v>
      </c>
      <c r="H347" s="18">
        <v>1</v>
      </c>
      <c r="I347" s="137">
        <v>1</v>
      </c>
      <c r="J347" s="18">
        <v>1</v>
      </c>
    </row>
    <row r="348" spans="1:10" ht="16.5">
      <c r="A348" s="151">
        <v>332710</v>
      </c>
      <c r="B348" s="18">
        <v>0.95</v>
      </c>
      <c r="C348" s="137">
        <v>0.95</v>
      </c>
      <c r="D348" s="18">
        <v>1</v>
      </c>
      <c r="E348" s="18">
        <v>0.9</v>
      </c>
      <c r="F348" s="18">
        <v>1</v>
      </c>
      <c r="G348" s="18">
        <v>1</v>
      </c>
      <c r="H348" s="18">
        <v>1</v>
      </c>
      <c r="I348" s="137">
        <v>1</v>
      </c>
      <c r="J348" s="18">
        <v>1</v>
      </c>
    </row>
    <row r="349" spans="1:10" ht="16.5">
      <c r="A349" s="151">
        <v>332721</v>
      </c>
      <c r="B349" s="18">
        <v>0.95</v>
      </c>
      <c r="C349" s="137">
        <v>0.95</v>
      </c>
      <c r="D349" s="18">
        <v>1</v>
      </c>
      <c r="E349" s="18">
        <v>0.9</v>
      </c>
      <c r="F349" s="18">
        <v>1</v>
      </c>
      <c r="G349" s="18">
        <v>1</v>
      </c>
      <c r="H349" s="18">
        <v>1</v>
      </c>
      <c r="I349" s="137">
        <v>1</v>
      </c>
      <c r="J349" s="18">
        <v>1</v>
      </c>
    </row>
    <row r="350" spans="1:10" ht="16.5">
      <c r="A350" s="151">
        <v>332722</v>
      </c>
      <c r="B350" s="18">
        <v>0.95</v>
      </c>
      <c r="C350" s="137">
        <v>0.95</v>
      </c>
      <c r="D350" s="18">
        <v>1</v>
      </c>
      <c r="E350" s="18">
        <v>0.9</v>
      </c>
      <c r="F350" s="18">
        <v>1</v>
      </c>
      <c r="G350" s="18">
        <v>1</v>
      </c>
      <c r="H350" s="18">
        <v>1</v>
      </c>
      <c r="I350" s="137">
        <v>1</v>
      </c>
      <c r="J350" s="18">
        <v>1</v>
      </c>
    </row>
    <row r="351" spans="1:10" ht="16.5">
      <c r="A351" s="151">
        <v>332811</v>
      </c>
      <c r="B351" s="18">
        <v>0.95</v>
      </c>
      <c r="C351" s="137">
        <v>0.95</v>
      </c>
      <c r="D351" s="18">
        <v>1</v>
      </c>
      <c r="E351" s="18">
        <v>0.9</v>
      </c>
      <c r="F351" s="18">
        <v>1</v>
      </c>
      <c r="G351" s="18">
        <v>1</v>
      </c>
      <c r="H351" s="18">
        <v>1</v>
      </c>
      <c r="I351" s="137">
        <v>1</v>
      </c>
      <c r="J351" s="18">
        <v>1</v>
      </c>
    </row>
    <row r="352" spans="1:10" ht="16.5">
      <c r="A352" s="151">
        <v>332812</v>
      </c>
      <c r="B352" s="18">
        <v>0.95</v>
      </c>
      <c r="C352" s="137">
        <v>0.95</v>
      </c>
      <c r="D352" s="18">
        <v>1</v>
      </c>
      <c r="E352" s="18">
        <v>0.9</v>
      </c>
      <c r="F352" s="18">
        <v>1</v>
      </c>
      <c r="G352" s="18">
        <v>1</v>
      </c>
      <c r="H352" s="18">
        <v>1</v>
      </c>
      <c r="I352" s="137">
        <v>1</v>
      </c>
      <c r="J352" s="18">
        <v>1</v>
      </c>
    </row>
    <row r="353" spans="1:10" ht="16.5">
      <c r="A353" s="151">
        <v>332813</v>
      </c>
      <c r="B353" s="18">
        <v>0.95</v>
      </c>
      <c r="C353" s="137">
        <v>0.95</v>
      </c>
      <c r="D353" s="18">
        <v>1</v>
      </c>
      <c r="E353" s="18">
        <v>0.9</v>
      </c>
      <c r="F353" s="18">
        <v>1</v>
      </c>
      <c r="G353" s="18">
        <v>1</v>
      </c>
      <c r="H353" s="18">
        <v>1</v>
      </c>
      <c r="I353" s="137">
        <v>1</v>
      </c>
      <c r="J353" s="18">
        <v>1</v>
      </c>
    </row>
    <row r="354" spans="1:10" ht="16.5">
      <c r="A354" s="151">
        <v>332911</v>
      </c>
      <c r="B354" s="18">
        <v>0.95</v>
      </c>
      <c r="C354" s="137">
        <v>0.95</v>
      </c>
      <c r="D354" s="18">
        <v>1</v>
      </c>
      <c r="E354" s="18">
        <v>0.9</v>
      </c>
      <c r="F354" s="18">
        <v>1</v>
      </c>
      <c r="G354" s="18">
        <v>1</v>
      </c>
      <c r="H354" s="18">
        <v>1</v>
      </c>
      <c r="I354" s="137">
        <v>1</v>
      </c>
      <c r="J354" s="18">
        <v>1</v>
      </c>
    </row>
    <row r="355" spans="1:10" ht="16.5">
      <c r="A355" s="151">
        <v>332912</v>
      </c>
      <c r="B355" s="18">
        <v>0.95</v>
      </c>
      <c r="C355" s="137">
        <v>0.95</v>
      </c>
      <c r="D355" s="18">
        <v>1</v>
      </c>
      <c r="E355" s="18">
        <v>0.9</v>
      </c>
      <c r="F355" s="18">
        <v>1</v>
      </c>
      <c r="G355" s="18">
        <v>1</v>
      </c>
      <c r="H355" s="18">
        <v>1</v>
      </c>
      <c r="I355" s="137">
        <v>1</v>
      </c>
      <c r="J355" s="18">
        <v>1</v>
      </c>
    </row>
    <row r="356" spans="1:10" ht="16.5">
      <c r="A356" s="151">
        <v>332913</v>
      </c>
      <c r="B356" s="18">
        <v>0.95</v>
      </c>
      <c r="C356" s="137">
        <v>0.95</v>
      </c>
      <c r="D356" s="18">
        <v>1</v>
      </c>
      <c r="E356" s="18">
        <v>0.9</v>
      </c>
      <c r="F356" s="18">
        <v>1</v>
      </c>
      <c r="G356" s="18">
        <v>1</v>
      </c>
      <c r="H356" s="18">
        <v>1</v>
      </c>
      <c r="I356" s="137">
        <v>1</v>
      </c>
      <c r="J356" s="18">
        <v>1</v>
      </c>
    </row>
    <row r="357" spans="1:10" ht="16.5">
      <c r="A357" s="151">
        <v>332919</v>
      </c>
      <c r="B357" s="18">
        <v>0.95</v>
      </c>
      <c r="C357" s="137">
        <v>0.95</v>
      </c>
      <c r="D357" s="18">
        <v>1</v>
      </c>
      <c r="E357" s="18">
        <v>0.9</v>
      </c>
      <c r="F357" s="18">
        <v>1</v>
      </c>
      <c r="G357" s="18">
        <v>1</v>
      </c>
      <c r="H357" s="18">
        <v>1</v>
      </c>
      <c r="I357" s="137">
        <v>1</v>
      </c>
      <c r="J357" s="18">
        <v>1</v>
      </c>
    </row>
    <row r="358" spans="1:10" ht="16.5">
      <c r="A358" s="151">
        <v>332991</v>
      </c>
      <c r="B358" s="18">
        <v>0.95</v>
      </c>
      <c r="C358" s="137">
        <v>0.95</v>
      </c>
      <c r="D358" s="18">
        <v>1</v>
      </c>
      <c r="E358" s="18">
        <v>0.9</v>
      </c>
      <c r="F358" s="18">
        <v>1</v>
      </c>
      <c r="G358" s="18">
        <v>1</v>
      </c>
      <c r="H358" s="18">
        <v>1</v>
      </c>
      <c r="I358" s="137">
        <v>1</v>
      </c>
      <c r="J358" s="18">
        <v>1</v>
      </c>
    </row>
    <row r="359" spans="1:10" ht="16.5">
      <c r="A359" s="151">
        <v>332992</v>
      </c>
      <c r="B359" s="18">
        <v>0.95</v>
      </c>
      <c r="C359" s="137">
        <v>0.95</v>
      </c>
      <c r="D359" s="18">
        <v>1</v>
      </c>
      <c r="E359" s="18">
        <v>0.9</v>
      </c>
      <c r="F359" s="18">
        <v>1</v>
      </c>
      <c r="G359" s="18">
        <v>1</v>
      </c>
      <c r="H359" s="18">
        <v>1</v>
      </c>
      <c r="I359" s="137">
        <v>1</v>
      </c>
      <c r="J359" s="18">
        <v>1</v>
      </c>
    </row>
    <row r="360" spans="1:10" ht="16.5">
      <c r="A360" s="151">
        <v>332993</v>
      </c>
      <c r="B360" s="18">
        <v>0.95</v>
      </c>
      <c r="C360" s="137">
        <v>0.95</v>
      </c>
      <c r="D360" s="18">
        <v>1</v>
      </c>
      <c r="E360" s="18">
        <v>0.9</v>
      </c>
      <c r="F360" s="18">
        <v>1</v>
      </c>
      <c r="G360" s="18">
        <v>1</v>
      </c>
      <c r="H360" s="18">
        <v>1</v>
      </c>
      <c r="I360" s="137">
        <v>1</v>
      </c>
      <c r="J360" s="18">
        <v>1</v>
      </c>
    </row>
    <row r="361" spans="1:10" ht="16.5">
      <c r="A361" s="151">
        <v>332994</v>
      </c>
      <c r="B361" s="18">
        <v>0.95</v>
      </c>
      <c r="C361" s="137">
        <v>0.95</v>
      </c>
      <c r="D361" s="18">
        <v>1</v>
      </c>
      <c r="E361" s="18">
        <v>0.9</v>
      </c>
      <c r="F361" s="18">
        <v>1</v>
      </c>
      <c r="G361" s="18">
        <v>1</v>
      </c>
      <c r="H361" s="18">
        <v>1</v>
      </c>
      <c r="I361" s="137">
        <v>1</v>
      </c>
      <c r="J361" s="18">
        <v>1</v>
      </c>
    </row>
    <row r="362" spans="1:10" ht="16.5">
      <c r="A362" s="151">
        <v>332996</v>
      </c>
      <c r="B362" s="18">
        <v>0.95</v>
      </c>
      <c r="C362" s="137">
        <v>0.95</v>
      </c>
      <c r="D362" s="18">
        <v>1</v>
      </c>
      <c r="E362" s="18">
        <v>0.9</v>
      </c>
      <c r="F362" s="18">
        <v>1</v>
      </c>
      <c r="G362" s="18">
        <v>1</v>
      </c>
      <c r="H362" s="18">
        <v>1</v>
      </c>
      <c r="I362" s="137">
        <v>1</v>
      </c>
      <c r="J362" s="18">
        <v>1</v>
      </c>
    </row>
    <row r="363" spans="1:10" ht="16.5">
      <c r="A363" s="151">
        <v>332999</v>
      </c>
      <c r="B363" s="18">
        <v>0.95</v>
      </c>
      <c r="C363" s="137">
        <v>0.95</v>
      </c>
      <c r="D363" s="18">
        <v>1</v>
      </c>
      <c r="E363" s="18">
        <v>0.9</v>
      </c>
      <c r="F363" s="18">
        <v>1</v>
      </c>
      <c r="G363" s="18">
        <v>1</v>
      </c>
      <c r="H363" s="18">
        <v>1</v>
      </c>
      <c r="I363" s="137">
        <v>1</v>
      </c>
      <c r="J363" s="18">
        <v>1</v>
      </c>
    </row>
    <row r="364" spans="1:10" ht="16.5">
      <c r="A364" s="151">
        <v>333111</v>
      </c>
      <c r="B364" s="18">
        <v>0.95</v>
      </c>
      <c r="C364" s="137">
        <v>0.95</v>
      </c>
      <c r="D364" s="18">
        <v>1</v>
      </c>
      <c r="E364" s="18">
        <v>0.9</v>
      </c>
      <c r="F364" s="18">
        <v>1</v>
      </c>
      <c r="G364" s="18">
        <v>1</v>
      </c>
      <c r="H364" s="18">
        <v>1</v>
      </c>
      <c r="I364" s="137">
        <v>1</v>
      </c>
      <c r="J364" s="18">
        <v>1</v>
      </c>
    </row>
    <row r="365" spans="1:10" ht="16.5">
      <c r="A365" s="151">
        <v>333112</v>
      </c>
      <c r="B365" s="18">
        <v>0.95</v>
      </c>
      <c r="C365" s="137">
        <v>0.95</v>
      </c>
      <c r="D365" s="18">
        <v>1</v>
      </c>
      <c r="E365" s="18">
        <v>0.9</v>
      </c>
      <c r="F365" s="18">
        <v>1</v>
      </c>
      <c r="G365" s="18">
        <v>1</v>
      </c>
      <c r="H365" s="18">
        <v>1</v>
      </c>
      <c r="I365" s="137">
        <v>1</v>
      </c>
      <c r="J365" s="18">
        <v>1</v>
      </c>
    </row>
    <row r="366" spans="1:10" ht="16.5">
      <c r="A366" s="151">
        <v>333120</v>
      </c>
      <c r="B366" s="18">
        <v>0.95</v>
      </c>
      <c r="C366" s="137">
        <v>0.95</v>
      </c>
      <c r="D366" s="18">
        <v>1</v>
      </c>
      <c r="E366" s="18">
        <v>0.9</v>
      </c>
      <c r="F366" s="18">
        <v>1</v>
      </c>
      <c r="G366" s="18">
        <v>1</v>
      </c>
      <c r="H366" s="18">
        <v>1</v>
      </c>
      <c r="I366" s="137">
        <v>1</v>
      </c>
      <c r="J366" s="18">
        <v>1</v>
      </c>
    </row>
    <row r="367" spans="1:10" ht="16.5">
      <c r="A367" s="151">
        <v>333131</v>
      </c>
      <c r="B367" s="18">
        <v>0.95</v>
      </c>
      <c r="C367" s="137">
        <v>0.95</v>
      </c>
      <c r="D367" s="18">
        <v>1</v>
      </c>
      <c r="E367" s="18">
        <v>0.9</v>
      </c>
      <c r="F367" s="18">
        <v>1</v>
      </c>
      <c r="G367" s="18">
        <v>1</v>
      </c>
      <c r="H367" s="18">
        <v>1</v>
      </c>
      <c r="I367" s="137">
        <v>1</v>
      </c>
      <c r="J367" s="18">
        <v>1</v>
      </c>
    </row>
    <row r="368" spans="1:10" ht="16.5">
      <c r="A368" s="151">
        <v>333132</v>
      </c>
      <c r="B368" s="18">
        <v>0.95</v>
      </c>
      <c r="C368" s="137">
        <v>0.95</v>
      </c>
      <c r="D368" s="18">
        <v>1</v>
      </c>
      <c r="E368" s="18">
        <v>0.9</v>
      </c>
      <c r="F368" s="18">
        <v>1</v>
      </c>
      <c r="G368" s="18">
        <v>1</v>
      </c>
      <c r="H368" s="18">
        <v>1</v>
      </c>
      <c r="I368" s="137">
        <v>1</v>
      </c>
      <c r="J368" s="18">
        <v>1</v>
      </c>
    </row>
    <row r="369" spans="1:10" ht="16.5">
      <c r="A369" s="151">
        <v>333241</v>
      </c>
      <c r="B369" s="18">
        <v>0.95</v>
      </c>
      <c r="C369" s="137">
        <v>0.95</v>
      </c>
      <c r="D369" s="18">
        <v>1</v>
      </c>
      <c r="E369" s="18">
        <v>0.9</v>
      </c>
      <c r="F369" s="18">
        <v>1</v>
      </c>
      <c r="G369" s="18">
        <v>1</v>
      </c>
      <c r="H369" s="18">
        <v>1</v>
      </c>
      <c r="I369" s="137">
        <v>1</v>
      </c>
      <c r="J369" s="18">
        <v>1</v>
      </c>
    </row>
    <row r="370" spans="1:10" ht="16.5">
      <c r="A370" s="151">
        <v>333242</v>
      </c>
      <c r="B370" s="18">
        <v>0.95</v>
      </c>
      <c r="C370" s="137">
        <v>0.95</v>
      </c>
      <c r="D370" s="18">
        <v>1</v>
      </c>
      <c r="E370" s="18">
        <v>0.9</v>
      </c>
      <c r="F370" s="18">
        <v>1</v>
      </c>
      <c r="G370" s="18">
        <v>1</v>
      </c>
      <c r="H370" s="18">
        <v>1</v>
      </c>
      <c r="I370" s="137">
        <v>1</v>
      </c>
      <c r="J370" s="18">
        <v>1</v>
      </c>
    </row>
    <row r="371" spans="1:10" ht="16.5">
      <c r="A371" s="151">
        <v>333243</v>
      </c>
      <c r="B371" s="18">
        <v>0.95</v>
      </c>
      <c r="C371" s="137">
        <v>0.95</v>
      </c>
      <c r="D371" s="18">
        <v>1</v>
      </c>
      <c r="E371" s="18">
        <v>0.9</v>
      </c>
      <c r="F371" s="18">
        <v>1</v>
      </c>
      <c r="G371" s="18">
        <v>1</v>
      </c>
      <c r="H371" s="18">
        <v>1</v>
      </c>
      <c r="I371" s="137">
        <v>1</v>
      </c>
      <c r="J371" s="18">
        <v>1</v>
      </c>
    </row>
    <row r="372" spans="1:10" ht="16.5">
      <c r="A372" s="151">
        <v>333244</v>
      </c>
      <c r="B372" s="18">
        <v>0.95</v>
      </c>
      <c r="C372" s="137">
        <v>0.95</v>
      </c>
      <c r="D372" s="18">
        <v>1</v>
      </c>
      <c r="E372" s="18">
        <v>0.9</v>
      </c>
      <c r="F372" s="18">
        <v>1</v>
      </c>
      <c r="G372" s="18">
        <v>1</v>
      </c>
      <c r="H372" s="18">
        <v>1</v>
      </c>
      <c r="I372" s="137">
        <v>1</v>
      </c>
      <c r="J372" s="18">
        <v>1</v>
      </c>
    </row>
    <row r="373" spans="1:10" ht="16.5">
      <c r="A373" s="151">
        <v>333249</v>
      </c>
      <c r="B373" s="18">
        <v>0.95</v>
      </c>
      <c r="C373" s="137">
        <v>0.95</v>
      </c>
      <c r="D373" s="18">
        <v>1</v>
      </c>
      <c r="E373" s="18">
        <v>0.9</v>
      </c>
      <c r="F373" s="18">
        <v>1</v>
      </c>
      <c r="G373" s="18">
        <v>1</v>
      </c>
      <c r="H373" s="18">
        <v>1</v>
      </c>
      <c r="I373" s="137">
        <v>1</v>
      </c>
      <c r="J373" s="18">
        <v>1</v>
      </c>
    </row>
    <row r="374" spans="1:10" ht="16.5">
      <c r="A374" s="151">
        <v>333314</v>
      </c>
      <c r="B374" s="18">
        <v>0.95</v>
      </c>
      <c r="C374" s="137">
        <v>0.95</v>
      </c>
      <c r="D374" s="18">
        <v>1</v>
      </c>
      <c r="E374" s="18">
        <v>0.9</v>
      </c>
      <c r="F374" s="18">
        <v>1</v>
      </c>
      <c r="G374" s="18">
        <v>1</v>
      </c>
      <c r="H374" s="18">
        <v>1</v>
      </c>
      <c r="I374" s="137">
        <v>1</v>
      </c>
      <c r="J374" s="18">
        <v>1</v>
      </c>
    </row>
    <row r="375" spans="1:10" ht="16.5">
      <c r="A375" s="151">
        <v>333316</v>
      </c>
      <c r="B375" s="18">
        <v>0.95</v>
      </c>
      <c r="C375" s="137">
        <v>0.95</v>
      </c>
      <c r="D375" s="18">
        <v>1</v>
      </c>
      <c r="E375" s="18">
        <v>0.9</v>
      </c>
      <c r="F375" s="18">
        <v>1</v>
      </c>
      <c r="G375" s="18">
        <v>1</v>
      </c>
      <c r="H375" s="18">
        <v>1</v>
      </c>
      <c r="I375" s="137">
        <v>1</v>
      </c>
      <c r="J375" s="18">
        <v>1</v>
      </c>
    </row>
    <row r="376" spans="1:10" ht="16.5">
      <c r="A376" s="151">
        <v>333318</v>
      </c>
      <c r="B376" s="18">
        <v>0.95</v>
      </c>
      <c r="C376" s="137">
        <v>0.95</v>
      </c>
      <c r="D376" s="18">
        <v>1</v>
      </c>
      <c r="E376" s="18">
        <v>0.9</v>
      </c>
      <c r="F376" s="18">
        <v>1</v>
      </c>
      <c r="G376" s="18">
        <v>1</v>
      </c>
      <c r="H376" s="18">
        <v>1</v>
      </c>
      <c r="I376" s="137">
        <v>1</v>
      </c>
      <c r="J376" s="18">
        <v>1</v>
      </c>
    </row>
    <row r="377" spans="1:10" ht="16.5">
      <c r="A377" s="151">
        <v>333413</v>
      </c>
      <c r="B377" s="18">
        <v>0.95</v>
      </c>
      <c r="C377" s="137">
        <v>0.95</v>
      </c>
      <c r="D377" s="18">
        <v>1</v>
      </c>
      <c r="E377" s="18">
        <v>0.9</v>
      </c>
      <c r="F377" s="18">
        <v>1</v>
      </c>
      <c r="G377" s="18">
        <v>1</v>
      </c>
      <c r="H377" s="18">
        <v>1</v>
      </c>
      <c r="I377" s="137">
        <v>1</v>
      </c>
      <c r="J377" s="18">
        <v>1</v>
      </c>
    </row>
    <row r="378" spans="1:10" ht="16.5">
      <c r="A378" s="151">
        <v>333414</v>
      </c>
      <c r="B378" s="18">
        <v>0.95</v>
      </c>
      <c r="C378" s="137">
        <v>0.95</v>
      </c>
      <c r="D378" s="18">
        <v>1</v>
      </c>
      <c r="E378" s="18">
        <v>0.9</v>
      </c>
      <c r="F378" s="18">
        <v>1</v>
      </c>
      <c r="G378" s="18">
        <v>1</v>
      </c>
      <c r="H378" s="18">
        <v>1</v>
      </c>
      <c r="I378" s="137">
        <v>1</v>
      </c>
      <c r="J378" s="18">
        <v>1</v>
      </c>
    </row>
    <row r="379" spans="1:10" ht="16.5">
      <c r="A379" s="151">
        <v>333415</v>
      </c>
      <c r="B379" s="18">
        <v>0.95</v>
      </c>
      <c r="C379" s="137">
        <v>0.95</v>
      </c>
      <c r="D379" s="18">
        <v>1</v>
      </c>
      <c r="E379" s="18">
        <v>0.9</v>
      </c>
      <c r="F379" s="18">
        <v>1</v>
      </c>
      <c r="G379" s="18">
        <v>1</v>
      </c>
      <c r="H379" s="18">
        <v>1</v>
      </c>
      <c r="I379" s="137">
        <v>1</v>
      </c>
      <c r="J379" s="18">
        <v>1</v>
      </c>
    </row>
    <row r="380" spans="1:10" ht="16.5">
      <c r="A380" s="151">
        <v>333511</v>
      </c>
      <c r="B380" s="18">
        <v>0.95</v>
      </c>
      <c r="C380" s="137">
        <v>0.95</v>
      </c>
      <c r="D380" s="18">
        <v>1</v>
      </c>
      <c r="E380" s="18">
        <v>0.9</v>
      </c>
      <c r="F380" s="18">
        <v>1</v>
      </c>
      <c r="G380" s="18">
        <v>1</v>
      </c>
      <c r="H380" s="18">
        <v>1</v>
      </c>
      <c r="I380" s="137">
        <v>1</v>
      </c>
      <c r="J380" s="18">
        <v>1</v>
      </c>
    </row>
    <row r="381" spans="1:10" ht="16.5">
      <c r="A381" s="151">
        <v>333514</v>
      </c>
      <c r="B381" s="18">
        <v>0.95</v>
      </c>
      <c r="C381" s="137">
        <v>0.95</v>
      </c>
      <c r="D381" s="18">
        <v>1</v>
      </c>
      <c r="E381" s="18">
        <v>0.9</v>
      </c>
      <c r="F381" s="18">
        <v>1</v>
      </c>
      <c r="G381" s="18">
        <v>1</v>
      </c>
      <c r="H381" s="18">
        <v>1</v>
      </c>
      <c r="I381" s="137">
        <v>1</v>
      </c>
      <c r="J381" s="18">
        <v>1</v>
      </c>
    </row>
    <row r="382" spans="1:10" ht="16.5">
      <c r="A382" s="151">
        <v>333515</v>
      </c>
      <c r="B382" s="18">
        <v>0.95</v>
      </c>
      <c r="C382" s="137">
        <v>0.95</v>
      </c>
      <c r="D382" s="18">
        <v>1</v>
      </c>
      <c r="E382" s="18">
        <v>0.9</v>
      </c>
      <c r="F382" s="18">
        <v>1</v>
      </c>
      <c r="G382" s="18">
        <v>1</v>
      </c>
      <c r="H382" s="18">
        <v>1</v>
      </c>
      <c r="I382" s="137">
        <v>1</v>
      </c>
      <c r="J382" s="18">
        <v>1</v>
      </c>
    </row>
    <row r="383" spans="1:10" ht="16.5">
      <c r="A383" s="151">
        <v>333517</v>
      </c>
      <c r="B383" s="18">
        <v>0.95</v>
      </c>
      <c r="C383" s="137">
        <v>0.95</v>
      </c>
      <c r="D383" s="18">
        <v>1</v>
      </c>
      <c r="E383" s="18">
        <v>0.9</v>
      </c>
      <c r="F383" s="18">
        <v>1</v>
      </c>
      <c r="G383" s="18">
        <v>1</v>
      </c>
      <c r="H383" s="18">
        <v>1</v>
      </c>
      <c r="I383" s="137">
        <v>1</v>
      </c>
      <c r="J383" s="18">
        <v>1</v>
      </c>
    </row>
    <row r="384" spans="1:10" ht="16.5">
      <c r="A384" s="151">
        <v>333519</v>
      </c>
      <c r="B384" s="18">
        <v>0.95</v>
      </c>
      <c r="C384" s="137">
        <v>0.95</v>
      </c>
      <c r="D384" s="18">
        <v>1</v>
      </c>
      <c r="E384" s="18">
        <v>0.9</v>
      </c>
      <c r="F384" s="18">
        <v>1</v>
      </c>
      <c r="G384" s="18">
        <v>1</v>
      </c>
      <c r="H384" s="18">
        <v>1</v>
      </c>
      <c r="I384" s="137">
        <v>1</v>
      </c>
      <c r="J384" s="18">
        <v>1</v>
      </c>
    </row>
    <row r="385" spans="1:10" ht="16.5">
      <c r="A385" s="151">
        <v>333611</v>
      </c>
      <c r="B385" s="18">
        <v>0.95</v>
      </c>
      <c r="C385" s="137">
        <v>0.95</v>
      </c>
      <c r="D385" s="18">
        <v>1</v>
      </c>
      <c r="E385" s="18">
        <v>0.9</v>
      </c>
      <c r="F385" s="18">
        <v>1</v>
      </c>
      <c r="G385" s="18">
        <v>1</v>
      </c>
      <c r="H385" s="18">
        <v>1</v>
      </c>
      <c r="I385" s="137">
        <v>1</v>
      </c>
      <c r="J385" s="18">
        <v>1</v>
      </c>
    </row>
    <row r="386" spans="1:10" ht="16.5">
      <c r="A386" s="151">
        <v>333612</v>
      </c>
      <c r="B386" s="18">
        <v>0.95</v>
      </c>
      <c r="C386" s="137">
        <v>0.95</v>
      </c>
      <c r="D386" s="18">
        <v>1</v>
      </c>
      <c r="E386" s="18">
        <v>0.9</v>
      </c>
      <c r="F386" s="18">
        <v>1</v>
      </c>
      <c r="G386" s="18">
        <v>1</v>
      </c>
      <c r="H386" s="18">
        <v>1</v>
      </c>
      <c r="I386" s="137">
        <v>1</v>
      </c>
      <c r="J386" s="18">
        <v>1</v>
      </c>
    </row>
    <row r="387" spans="1:10" ht="16.5">
      <c r="A387" s="151">
        <v>333613</v>
      </c>
      <c r="B387" s="18">
        <v>0.95</v>
      </c>
      <c r="C387" s="137">
        <v>0.95</v>
      </c>
      <c r="D387" s="18">
        <v>1</v>
      </c>
      <c r="E387" s="18">
        <v>0.9</v>
      </c>
      <c r="F387" s="18">
        <v>1</v>
      </c>
      <c r="G387" s="18">
        <v>1</v>
      </c>
      <c r="H387" s="18">
        <v>1</v>
      </c>
      <c r="I387" s="137">
        <v>1</v>
      </c>
      <c r="J387" s="18">
        <v>1</v>
      </c>
    </row>
    <row r="388" spans="1:10" ht="16.5">
      <c r="A388" s="151">
        <v>333618</v>
      </c>
      <c r="B388" s="18">
        <v>0.95</v>
      </c>
      <c r="C388" s="137">
        <v>0.95</v>
      </c>
      <c r="D388" s="18">
        <v>1</v>
      </c>
      <c r="E388" s="18">
        <v>0.9</v>
      </c>
      <c r="F388" s="18">
        <v>1</v>
      </c>
      <c r="G388" s="18">
        <v>1</v>
      </c>
      <c r="H388" s="18">
        <v>1</v>
      </c>
      <c r="I388" s="137">
        <v>1</v>
      </c>
      <c r="J388" s="18">
        <v>1</v>
      </c>
    </row>
    <row r="389" spans="1:10" ht="16.5">
      <c r="A389" s="151">
        <v>333912</v>
      </c>
      <c r="B389" s="18">
        <v>0.95</v>
      </c>
      <c r="C389" s="137">
        <v>0.95</v>
      </c>
      <c r="D389" s="18">
        <v>1</v>
      </c>
      <c r="E389" s="18">
        <v>0.9</v>
      </c>
      <c r="F389" s="18">
        <v>1</v>
      </c>
      <c r="G389" s="18">
        <v>1</v>
      </c>
      <c r="H389" s="18">
        <v>1</v>
      </c>
      <c r="I389" s="137">
        <v>1</v>
      </c>
      <c r="J389" s="18">
        <v>1</v>
      </c>
    </row>
    <row r="390" spans="1:10" ht="16.5">
      <c r="A390" s="151">
        <v>333914</v>
      </c>
      <c r="B390" s="18">
        <v>0.95</v>
      </c>
      <c r="C390" s="137">
        <v>0.95</v>
      </c>
      <c r="D390" s="18">
        <v>1</v>
      </c>
      <c r="E390" s="18">
        <v>0.9</v>
      </c>
      <c r="F390" s="18">
        <v>1</v>
      </c>
      <c r="G390" s="18">
        <v>1</v>
      </c>
      <c r="H390" s="18">
        <v>1</v>
      </c>
      <c r="I390" s="137">
        <v>1</v>
      </c>
      <c r="J390" s="18">
        <v>1</v>
      </c>
    </row>
    <row r="391" spans="1:10" ht="16.5">
      <c r="A391" s="151">
        <v>333921</v>
      </c>
      <c r="B391" s="18">
        <v>0.95</v>
      </c>
      <c r="C391" s="137">
        <v>0.95</v>
      </c>
      <c r="D391" s="18">
        <v>1</v>
      </c>
      <c r="E391" s="18">
        <v>0.9</v>
      </c>
      <c r="F391" s="18">
        <v>1</v>
      </c>
      <c r="G391" s="18">
        <v>1</v>
      </c>
      <c r="H391" s="18">
        <v>1</v>
      </c>
      <c r="I391" s="137">
        <v>1</v>
      </c>
      <c r="J391" s="18">
        <v>1</v>
      </c>
    </row>
    <row r="392" spans="1:10" ht="16.5">
      <c r="A392" s="151">
        <v>333922</v>
      </c>
      <c r="B392" s="18">
        <v>0.95</v>
      </c>
      <c r="C392" s="137">
        <v>0.95</v>
      </c>
      <c r="D392" s="18">
        <v>1</v>
      </c>
      <c r="E392" s="18">
        <v>0.9</v>
      </c>
      <c r="F392" s="18">
        <v>1</v>
      </c>
      <c r="G392" s="18">
        <v>1</v>
      </c>
      <c r="H392" s="18">
        <v>1</v>
      </c>
      <c r="I392" s="137">
        <v>1</v>
      </c>
      <c r="J392" s="18">
        <v>1</v>
      </c>
    </row>
    <row r="393" spans="1:10" ht="16.5">
      <c r="A393" s="151">
        <v>333923</v>
      </c>
      <c r="B393" s="18">
        <v>0.95</v>
      </c>
      <c r="C393" s="137">
        <v>0.95</v>
      </c>
      <c r="D393" s="18">
        <v>1</v>
      </c>
      <c r="E393" s="18">
        <v>0.9</v>
      </c>
      <c r="F393" s="18">
        <v>1</v>
      </c>
      <c r="G393" s="18">
        <v>1</v>
      </c>
      <c r="H393" s="18">
        <v>1</v>
      </c>
      <c r="I393" s="137">
        <v>1</v>
      </c>
      <c r="J393" s="18">
        <v>1</v>
      </c>
    </row>
    <row r="394" spans="1:10" ht="16.5">
      <c r="A394" s="151">
        <v>333924</v>
      </c>
      <c r="B394" s="18">
        <v>0.95</v>
      </c>
      <c r="C394" s="137">
        <v>0.95</v>
      </c>
      <c r="D394" s="18">
        <v>1</v>
      </c>
      <c r="E394" s="18">
        <v>0.9</v>
      </c>
      <c r="F394" s="18">
        <v>1</v>
      </c>
      <c r="G394" s="18">
        <v>1</v>
      </c>
      <c r="H394" s="18">
        <v>1</v>
      </c>
      <c r="I394" s="137">
        <v>1</v>
      </c>
      <c r="J394" s="18">
        <v>1</v>
      </c>
    </row>
    <row r="395" spans="1:10" ht="16.5">
      <c r="A395" s="151">
        <v>333991</v>
      </c>
      <c r="B395" s="18">
        <v>0.95</v>
      </c>
      <c r="C395" s="137">
        <v>0.95</v>
      </c>
      <c r="D395" s="18">
        <v>1</v>
      </c>
      <c r="E395" s="18">
        <v>0.9</v>
      </c>
      <c r="F395" s="18">
        <v>1</v>
      </c>
      <c r="G395" s="18">
        <v>1</v>
      </c>
      <c r="H395" s="18">
        <v>1</v>
      </c>
      <c r="I395" s="137">
        <v>1</v>
      </c>
      <c r="J395" s="18">
        <v>1</v>
      </c>
    </row>
    <row r="396" spans="1:10" ht="16.5">
      <c r="A396" s="151">
        <v>333992</v>
      </c>
      <c r="B396" s="18">
        <v>0.95</v>
      </c>
      <c r="C396" s="137">
        <v>0.95</v>
      </c>
      <c r="D396" s="18">
        <v>1</v>
      </c>
      <c r="E396" s="18">
        <v>0.9</v>
      </c>
      <c r="F396" s="18">
        <v>1</v>
      </c>
      <c r="G396" s="18">
        <v>1</v>
      </c>
      <c r="H396" s="18">
        <v>1</v>
      </c>
      <c r="I396" s="137">
        <v>1</v>
      </c>
      <c r="J396" s="18">
        <v>1</v>
      </c>
    </row>
    <row r="397" spans="1:10" ht="16.5">
      <c r="A397" s="151">
        <v>333993</v>
      </c>
      <c r="B397" s="18">
        <v>0.95</v>
      </c>
      <c r="C397" s="137">
        <v>0.95</v>
      </c>
      <c r="D397" s="18">
        <v>1</v>
      </c>
      <c r="E397" s="18">
        <v>0.9</v>
      </c>
      <c r="F397" s="18">
        <v>1</v>
      </c>
      <c r="G397" s="18">
        <v>1</v>
      </c>
      <c r="H397" s="18">
        <v>1</v>
      </c>
      <c r="I397" s="137">
        <v>1</v>
      </c>
      <c r="J397" s="18">
        <v>1</v>
      </c>
    </row>
    <row r="398" spans="1:10" ht="16.5">
      <c r="A398" s="151">
        <v>333994</v>
      </c>
      <c r="B398" s="18">
        <v>0.95</v>
      </c>
      <c r="C398" s="137">
        <v>0.95</v>
      </c>
      <c r="D398" s="18">
        <v>1</v>
      </c>
      <c r="E398" s="18">
        <v>0.9</v>
      </c>
      <c r="F398" s="18">
        <v>1</v>
      </c>
      <c r="G398" s="18">
        <v>1</v>
      </c>
      <c r="H398" s="18">
        <v>1</v>
      </c>
      <c r="I398" s="137">
        <v>1</v>
      </c>
      <c r="J398" s="18">
        <v>1</v>
      </c>
    </row>
    <row r="399" spans="1:10" ht="16.5">
      <c r="A399" s="151">
        <v>333995</v>
      </c>
      <c r="B399" s="18">
        <v>0.95</v>
      </c>
      <c r="C399" s="137">
        <v>0.95</v>
      </c>
      <c r="D399" s="18">
        <v>1</v>
      </c>
      <c r="E399" s="18">
        <v>0.9</v>
      </c>
      <c r="F399" s="18">
        <v>1</v>
      </c>
      <c r="G399" s="18">
        <v>1</v>
      </c>
      <c r="H399" s="18">
        <v>1</v>
      </c>
      <c r="I399" s="137">
        <v>1</v>
      </c>
      <c r="J399" s="18">
        <v>1</v>
      </c>
    </row>
    <row r="400" spans="1:10" ht="16.5">
      <c r="A400" s="151">
        <v>333996</v>
      </c>
      <c r="B400" s="18">
        <v>0.95</v>
      </c>
      <c r="C400" s="137">
        <v>0.95</v>
      </c>
      <c r="D400" s="18">
        <v>1</v>
      </c>
      <c r="E400" s="18">
        <v>0.9</v>
      </c>
      <c r="F400" s="18">
        <v>1</v>
      </c>
      <c r="G400" s="18">
        <v>1</v>
      </c>
      <c r="H400" s="18">
        <v>1</v>
      </c>
      <c r="I400" s="137">
        <v>1</v>
      </c>
      <c r="J400" s="18">
        <v>1</v>
      </c>
    </row>
    <row r="401" spans="1:10" ht="16.5">
      <c r="A401" s="151">
        <v>333997</v>
      </c>
      <c r="B401" s="18">
        <v>0.95</v>
      </c>
      <c r="C401" s="137">
        <v>0.95</v>
      </c>
      <c r="D401" s="18">
        <v>1</v>
      </c>
      <c r="E401" s="18">
        <v>0.9</v>
      </c>
      <c r="F401" s="18">
        <v>1</v>
      </c>
      <c r="G401" s="18">
        <v>1</v>
      </c>
      <c r="H401" s="18">
        <v>1</v>
      </c>
      <c r="I401" s="137">
        <v>1</v>
      </c>
      <c r="J401" s="18">
        <v>1</v>
      </c>
    </row>
    <row r="402" spans="1:10" ht="16.5">
      <c r="A402" s="151">
        <v>333999</v>
      </c>
      <c r="B402" s="18">
        <v>0.95</v>
      </c>
      <c r="C402" s="137">
        <v>0.95</v>
      </c>
      <c r="D402" s="18">
        <v>1</v>
      </c>
      <c r="E402" s="18">
        <v>0.9</v>
      </c>
      <c r="F402" s="18">
        <v>1</v>
      </c>
      <c r="G402" s="18">
        <v>1</v>
      </c>
      <c r="H402" s="18">
        <v>1</v>
      </c>
      <c r="I402" s="137">
        <v>1</v>
      </c>
      <c r="J402" s="18">
        <v>1</v>
      </c>
    </row>
    <row r="403" spans="1:10" ht="16.5">
      <c r="A403" s="151">
        <v>334111</v>
      </c>
      <c r="B403" s="18">
        <v>0.95</v>
      </c>
      <c r="C403" s="137">
        <v>0.95</v>
      </c>
      <c r="D403" s="18">
        <v>1</v>
      </c>
      <c r="E403" s="18">
        <v>0.9</v>
      </c>
      <c r="F403" s="18">
        <v>1</v>
      </c>
      <c r="G403" s="18">
        <v>1</v>
      </c>
      <c r="H403" s="18">
        <v>1</v>
      </c>
      <c r="I403" s="137">
        <v>1</v>
      </c>
      <c r="J403" s="18">
        <v>1</v>
      </c>
    </row>
    <row r="404" spans="1:10" ht="16.5">
      <c r="A404" s="151">
        <v>334112</v>
      </c>
      <c r="B404" s="18">
        <v>0.95</v>
      </c>
      <c r="C404" s="137">
        <v>0.95</v>
      </c>
      <c r="D404" s="18">
        <v>1</v>
      </c>
      <c r="E404" s="18">
        <v>0.9</v>
      </c>
      <c r="F404" s="18">
        <v>1</v>
      </c>
      <c r="G404" s="18">
        <v>1</v>
      </c>
      <c r="H404" s="18">
        <v>1</v>
      </c>
      <c r="I404" s="137">
        <v>1</v>
      </c>
      <c r="J404" s="18">
        <v>1</v>
      </c>
    </row>
    <row r="405" spans="1:10" ht="16.5">
      <c r="A405" s="151">
        <v>334118</v>
      </c>
      <c r="B405" s="18">
        <v>0.95</v>
      </c>
      <c r="C405" s="137">
        <v>0.95</v>
      </c>
      <c r="D405" s="18">
        <v>1</v>
      </c>
      <c r="E405" s="18">
        <v>0.9</v>
      </c>
      <c r="F405" s="18">
        <v>1</v>
      </c>
      <c r="G405" s="18">
        <v>1</v>
      </c>
      <c r="H405" s="18">
        <v>1</v>
      </c>
      <c r="I405" s="137">
        <v>1</v>
      </c>
      <c r="J405" s="18">
        <v>1</v>
      </c>
    </row>
    <row r="406" spans="1:10" ht="16.5">
      <c r="A406" s="151">
        <v>334210</v>
      </c>
      <c r="B406" s="18">
        <v>0.95</v>
      </c>
      <c r="C406" s="137">
        <v>0.95</v>
      </c>
      <c r="D406" s="18">
        <v>1</v>
      </c>
      <c r="E406" s="18">
        <v>0.9</v>
      </c>
      <c r="F406" s="18">
        <v>1</v>
      </c>
      <c r="G406" s="18">
        <v>1</v>
      </c>
      <c r="H406" s="18">
        <v>1</v>
      </c>
      <c r="I406" s="137">
        <v>1</v>
      </c>
      <c r="J406" s="18">
        <v>1</v>
      </c>
    </row>
    <row r="407" spans="1:10" ht="16.5">
      <c r="A407" s="151">
        <v>334220</v>
      </c>
      <c r="B407" s="18">
        <v>0.95</v>
      </c>
      <c r="C407" s="137">
        <v>0.95</v>
      </c>
      <c r="D407" s="18">
        <v>1</v>
      </c>
      <c r="E407" s="18">
        <v>0.9</v>
      </c>
      <c r="F407" s="18">
        <v>1</v>
      </c>
      <c r="G407" s="18">
        <v>1</v>
      </c>
      <c r="H407" s="18">
        <v>1</v>
      </c>
      <c r="I407" s="137">
        <v>1</v>
      </c>
      <c r="J407" s="18">
        <v>1</v>
      </c>
    </row>
    <row r="408" spans="1:10" ht="16.5">
      <c r="A408" s="151">
        <v>334290</v>
      </c>
      <c r="B408" s="18">
        <v>0.95</v>
      </c>
      <c r="C408" s="137">
        <v>0.95</v>
      </c>
      <c r="D408" s="18">
        <v>1</v>
      </c>
      <c r="E408" s="18">
        <v>0.9</v>
      </c>
      <c r="F408" s="18">
        <v>1</v>
      </c>
      <c r="G408" s="18">
        <v>1</v>
      </c>
      <c r="H408" s="18">
        <v>1</v>
      </c>
      <c r="I408" s="137">
        <v>1</v>
      </c>
      <c r="J408" s="18">
        <v>1</v>
      </c>
    </row>
    <row r="409" spans="1:10" ht="16.5">
      <c r="A409" s="151">
        <v>334310</v>
      </c>
      <c r="B409" s="18">
        <v>0.95</v>
      </c>
      <c r="C409" s="137">
        <v>0.95</v>
      </c>
      <c r="D409" s="18">
        <v>1</v>
      </c>
      <c r="E409" s="18">
        <v>0.9</v>
      </c>
      <c r="F409" s="18">
        <v>1</v>
      </c>
      <c r="G409" s="18">
        <v>1</v>
      </c>
      <c r="H409" s="18">
        <v>1</v>
      </c>
      <c r="I409" s="137">
        <v>1</v>
      </c>
      <c r="J409" s="18">
        <v>1</v>
      </c>
    </row>
    <row r="410" spans="1:10" ht="16.5">
      <c r="A410" s="151">
        <v>334412</v>
      </c>
      <c r="B410" s="18">
        <v>0.95</v>
      </c>
      <c r="C410" s="137">
        <v>0.95</v>
      </c>
      <c r="D410" s="18">
        <v>1</v>
      </c>
      <c r="E410" s="18">
        <v>0.9</v>
      </c>
      <c r="F410" s="18">
        <v>1</v>
      </c>
      <c r="G410" s="18">
        <v>1</v>
      </c>
      <c r="H410" s="18">
        <v>1</v>
      </c>
      <c r="I410" s="137">
        <v>1</v>
      </c>
      <c r="J410" s="18">
        <v>1</v>
      </c>
    </row>
    <row r="411" spans="1:10" ht="16.5">
      <c r="A411" s="151">
        <v>334413</v>
      </c>
      <c r="B411" s="18">
        <v>0.95</v>
      </c>
      <c r="C411" s="137">
        <v>0.95</v>
      </c>
      <c r="D411" s="18">
        <v>1</v>
      </c>
      <c r="E411" s="18">
        <v>0.9</v>
      </c>
      <c r="F411" s="18">
        <v>1</v>
      </c>
      <c r="G411" s="18">
        <v>1</v>
      </c>
      <c r="H411" s="18">
        <v>1</v>
      </c>
      <c r="I411" s="137">
        <v>1</v>
      </c>
      <c r="J411" s="18">
        <v>1</v>
      </c>
    </row>
    <row r="412" spans="1:10" ht="16.5">
      <c r="A412" s="151">
        <v>334416</v>
      </c>
      <c r="B412" s="18">
        <v>0.95</v>
      </c>
      <c r="C412" s="137">
        <v>0.95</v>
      </c>
      <c r="D412" s="18">
        <v>1</v>
      </c>
      <c r="E412" s="18">
        <v>0.9</v>
      </c>
      <c r="F412" s="18">
        <v>1</v>
      </c>
      <c r="G412" s="18">
        <v>1</v>
      </c>
      <c r="H412" s="18">
        <v>1</v>
      </c>
      <c r="I412" s="137">
        <v>1</v>
      </c>
      <c r="J412" s="18">
        <v>1</v>
      </c>
    </row>
    <row r="413" spans="1:10" ht="16.5">
      <c r="A413" s="151">
        <v>334417</v>
      </c>
      <c r="B413" s="18">
        <v>0.95</v>
      </c>
      <c r="C413" s="137">
        <v>0.95</v>
      </c>
      <c r="D413" s="18">
        <v>1</v>
      </c>
      <c r="E413" s="18">
        <v>0.9</v>
      </c>
      <c r="F413" s="18">
        <v>1</v>
      </c>
      <c r="G413" s="18">
        <v>1</v>
      </c>
      <c r="H413" s="18">
        <v>1</v>
      </c>
      <c r="I413" s="137">
        <v>1</v>
      </c>
      <c r="J413" s="18">
        <v>1</v>
      </c>
    </row>
    <row r="414" spans="1:10" ht="16.5">
      <c r="A414" s="151">
        <v>334418</v>
      </c>
      <c r="B414" s="18">
        <v>0.95</v>
      </c>
      <c r="C414" s="137">
        <v>0.95</v>
      </c>
      <c r="D414" s="18">
        <v>1</v>
      </c>
      <c r="E414" s="18">
        <v>0.9</v>
      </c>
      <c r="F414" s="18">
        <v>1</v>
      </c>
      <c r="G414" s="18">
        <v>1</v>
      </c>
      <c r="H414" s="18">
        <v>1</v>
      </c>
      <c r="I414" s="137">
        <v>1</v>
      </c>
      <c r="J414" s="18">
        <v>1</v>
      </c>
    </row>
    <row r="415" spans="1:10" ht="16.5">
      <c r="A415" s="151">
        <v>334419</v>
      </c>
      <c r="B415" s="18">
        <v>0.95</v>
      </c>
      <c r="C415" s="137">
        <v>0.95</v>
      </c>
      <c r="D415" s="18">
        <v>1</v>
      </c>
      <c r="E415" s="18">
        <v>0.9</v>
      </c>
      <c r="F415" s="18">
        <v>1</v>
      </c>
      <c r="G415" s="18">
        <v>1</v>
      </c>
      <c r="H415" s="18">
        <v>1</v>
      </c>
      <c r="I415" s="137">
        <v>1</v>
      </c>
      <c r="J415" s="18">
        <v>1</v>
      </c>
    </row>
    <row r="416" spans="1:10" ht="16.5">
      <c r="A416" s="151">
        <v>334510</v>
      </c>
      <c r="B416" s="18">
        <v>0.95</v>
      </c>
      <c r="C416" s="137">
        <v>0.95</v>
      </c>
      <c r="D416" s="18">
        <v>1</v>
      </c>
      <c r="E416" s="18">
        <v>0.9</v>
      </c>
      <c r="F416" s="18">
        <v>1</v>
      </c>
      <c r="G416" s="18">
        <v>1</v>
      </c>
      <c r="H416" s="18">
        <v>1</v>
      </c>
      <c r="I416" s="137">
        <v>1</v>
      </c>
      <c r="J416" s="18">
        <v>1</v>
      </c>
    </row>
    <row r="417" spans="1:10" ht="16.5">
      <c r="A417" s="151">
        <v>334511</v>
      </c>
      <c r="B417" s="18">
        <v>0.95</v>
      </c>
      <c r="C417" s="137">
        <v>0.95</v>
      </c>
      <c r="D417" s="18">
        <v>1</v>
      </c>
      <c r="E417" s="18">
        <v>0.9</v>
      </c>
      <c r="F417" s="18">
        <v>1</v>
      </c>
      <c r="G417" s="18">
        <v>1</v>
      </c>
      <c r="H417" s="18">
        <v>1</v>
      </c>
      <c r="I417" s="137">
        <v>1</v>
      </c>
      <c r="J417" s="18">
        <v>1</v>
      </c>
    </row>
    <row r="418" spans="1:10" ht="16.5">
      <c r="A418" s="151">
        <v>334512</v>
      </c>
      <c r="B418" s="18">
        <v>0.95</v>
      </c>
      <c r="C418" s="137">
        <v>0.95</v>
      </c>
      <c r="D418" s="18">
        <v>1</v>
      </c>
      <c r="E418" s="18">
        <v>0.9</v>
      </c>
      <c r="F418" s="18">
        <v>1</v>
      </c>
      <c r="G418" s="18">
        <v>1</v>
      </c>
      <c r="H418" s="18">
        <v>1</v>
      </c>
      <c r="I418" s="137">
        <v>1</v>
      </c>
      <c r="J418" s="18">
        <v>1</v>
      </c>
    </row>
    <row r="419" spans="1:10" ht="16.5">
      <c r="A419" s="151">
        <v>334513</v>
      </c>
      <c r="B419" s="18">
        <v>0.95</v>
      </c>
      <c r="C419" s="137">
        <v>0.95</v>
      </c>
      <c r="D419" s="18">
        <v>1</v>
      </c>
      <c r="E419" s="18">
        <v>0.9</v>
      </c>
      <c r="F419" s="18">
        <v>1</v>
      </c>
      <c r="G419" s="18">
        <v>1</v>
      </c>
      <c r="H419" s="18">
        <v>1</v>
      </c>
      <c r="I419" s="137">
        <v>1</v>
      </c>
      <c r="J419" s="18">
        <v>1</v>
      </c>
    </row>
    <row r="420" spans="1:10" ht="16.5">
      <c r="A420" s="151">
        <v>334514</v>
      </c>
      <c r="B420" s="18">
        <v>0.95</v>
      </c>
      <c r="C420" s="137">
        <v>0.95</v>
      </c>
      <c r="D420" s="18">
        <v>1</v>
      </c>
      <c r="E420" s="18">
        <v>0.9</v>
      </c>
      <c r="F420" s="18">
        <v>1</v>
      </c>
      <c r="G420" s="18">
        <v>1</v>
      </c>
      <c r="H420" s="18">
        <v>1</v>
      </c>
      <c r="I420" s="137">
        <v>1</v>
      </c>
      <c r="J420" s="18">
        <v>1</v>
      </c>
    </row>
    <row r="421" spans="1:10" ht="16.5">
      <c r="A421" s="151">
        <v>334515</v>
      </c>
      <c r="B421" s="18">
        <v>0.95</v>
      </c>
      <c r="C421" s="137">
        <v>0.95</v>
      </c>
      <c r="D421" s="18">
        <v>1</v>
      </c>
      <c r="E421" s="18">
        <v>0.9</v>
      </c>
      <c r="F421" s="18">
        <v>1</v>
      </c>
      <c r="G421" s="18">
        <v>1</v>
      </c>
      <c r="H421" s="18">
        <v>1</v>
      </c>
      <c r="I421" s="137">
        <v>1</v>
      </c>
      <c r="J421" s="18">
        <v>1</v>
      </c>
    </row>
    <row r="422" spans="1:10" ht="16.5">
      <c r="A422" s="151">
        <v>334516</v>
      </c>
      <c r="B422" s="18">
        <v>0.95</v>
      </c>
      <c r="C422" s="137">
        <v>0.95</v>
      </c>
      <c r="D422" s="18">
        <v>1</v>
      </c>
      <c r="E422" s="18">
        <v>0.9</v>
      </c>
      <c r="F422" s="18">
        <v>1</v>
      </c>
      <c r="G422" s="18">
        <v>1</v>
      </c>
      <c r="H422" s="18">
        <v>1</v>
      </c>
      <c r="I422" s="137">
        <v>1</v>
      </c>
      <c r="J422" s="18">
        <v>1</v>
      </c>
    </row>
    <row r="423" spans="1:10" ht="16.5">
      <c r="A423" s="151">
        <v>334517</v>
      </c>
      <c r="B423" s="18">
        <v>0.95</v>
      </c>
      <c r="C423" s="137">
        <v>0.95</v>
      </c>
      <c r="D423" s="18">
        <v>1</v>
      </c>
      <c r="E423" s="18">
        <v>0.9</v>
      </c>
      <c r="F423" s="18">
        <v>1</v>
      </c>
      <c r="G423" s="18">
        <v>1</v>
      </c>
      <c r="H423" s="18">
        <v>1</v>
      </c>
      <c r="I423" s="137">
        <v>1</v>
      </c>
      <c r="J423" s="18">
        <v>1</v>
      </c>
    </row>
    <row r="424" spans="1:10" ht="16.5">
      <c r="A424" s="151">
        <v>334519</v>
      </c>
      <c r="B424" s="18">
        <v>0.95</v>
      </c>
      <c r="C424" s="137">
        <v>0.95</v>
      </c>
      <c r="D424" s="18">
        <v>1</v>
      </c>
      <c r="E424" s="18">
        <v>0.9</v>
      </c>
      <c r="F424" s="18">
        <v>1</v>
      </c>
      <c r="G424" s="18">
        <v>1</v>
      </c>
      <c r="H424" s="18">
        <v>1</v>
      </c>
      <c r="I424" s="137">
        <v>1</v>
      </c>
      <c r="J424" s="18">
        <v>1</v>
      </c>
    </row>
    <row r="425" spans="1:10" ht="16.5">
      <c r="A425" s="151">
        <v>334613</v>
      </c>
      <c r="B425" s="18">
        <v>0.95</v>
      </c>
      <c r="C425" s="137">
        <v>0.95</v>
      </c>
      <c r="D425" s="18">
        <v>1</v>
      </c>
      <c r="E425" s="18">
        <v>0.9</v>
      </c>
      <c r="F425" s="18">
        <v>1</v>
      </c>
      <c r="G425" s="18">
        <v>1</v>
      </c>
      <c r="H425" s="18">
        <v>1</v>
      </c>
      <c r="I425" s="137">
        <v>1</v>
      </c>
      <c r="J425" s="18">
        <v>1</v>
      </c>
    </row>
    <row r="426" spans="1:10" ht="16.5">
      <c r="A426" s="151">
        <v>334614</v>
      </c>
      <c r="B426" s="18">
        <v>0.95</v>
      </c>
      <c r="C426" s="137">
        <v>0.95</v>
      </c>
      <c r="D426" s="18">
        <v>1</v>
      </c>
      <c r="E426" s="18">
        <v>0.9</v>
      </c>
      <c r="F426" s="18">
        <v>1</v>
      </c>
      <c r="G426" s="18">
        <v>1</v>
      </c>
      <c r="H426" s="18">
        <v>1</v>
      </c>
      <c r="I426" s="137">
        <v>1</v>
      </c>
      <c r="J426" s="18">
        <v>1</v>
      </c>
    </row>
    <row r="427" spans="1:10" ht="16.5">
      <c r="A427" s="151">
        <v>335110</v>
      </c>
      <c r="B427" s="18">
        <v>0.95</v>
      </c>
      <c r="C427" s="137">
        <v>0.95</v>
      </c>
      <c r="D427" s="18">
        <v>1</v>
      </c>
      <c r="E427" s="18">
        <v>0.9</v>
      </c>
      <c r="F427" s="18">
        <v>1</v>
      </c>
      <c r="G427" s="18">
        <v>1</v>
      </c>
      <c r="H427" s="18">
        <v>1</v>
      </c>
      <c r="I427" s="137">
        <v>1</v>
      </c>
      <c r="J427" s="18">
        <v>1</v>
      </c>
    </row>
    <row r="428" spans="1:10" ht="16.5">
      <c r="A428" s="151">
        <v>335121</v>
      </c>
      <c r="B428" s="18">
        <v>0.95</v>
      </c>
      <c r="C428" s="137">
        <v>0.95</v>
      </c>
      <c r="D428" s="18">
        <v>1</v>
      </c>
      <c r="E428" s="18">
        <v>0.9</v>
      </c>
      <c r="F428" s="18">
        <v>1</v>
      </c>
      <c r="G428" s="18">
        <v>1</v>
      </c>
      <c r="H428" s="18">
        <v>1</v>
      </c>
      <c r="I428" s="137">
        <v>1</v>
      </c>
      <c r="J428" s="18">
        <v>1</v>
      </c>
    </row>
    <row r="429" spans="1:10" ht="16.5">
      <c r="A429" s="151">
        <v>335122</v>
      </c>
      <c r="B429" s="18">
        <v>0.95</v>
      </c>
      <c r="C429" s="137">
        <v>0.95</v>
      </c>
      <c r="D429" s="18">
        <v>1</v>
      </c>
      <c r="E429" s="18">
        <v>0.9</v>
      </c>
      <c r="F429" s="18">
        <v>1</v>
      </c>
      <c r="G429" s="18">
        <v>1</v>
      </c>
      <c r="H429" s="18">
        <v>1</v>
      </c>
      <c r="I429" s="137">
        <v>1</v>
      </c>
      <c r="J429" s="18">
        <v>1</v>
      </c>
    </row>
    <row r="430" spans="1:10" ht="16.5">
      <c r="A430" s="151">
        <v>335129</v>
      </c>
      <c r="B430" s="18">
        <v>0.95</v>
      </c>
      <c r="C430" s="137">
        <v>0.95</v>
      </c>
      <c r="D430" s="18">
        <v>1</v>
      </c>
      <c r="E430" s="18">
        <v>0.9</v>
      </c>
      <c r="F430" s="18">
        <v>1</v>
      </c>
      <c r="G430" s="18">
        <v>1</v>
      </c>
      <c r="H430" s="18">
        <v>1</v>
      </c>
      <c r="I430" s="137">
        <v>1</v>
      </c>
      <c r="J430" s="18">
        <v>1</v>
      </c>
    </row>
    <row r="431" spans="1:10" ht="16.5">
      <c r="A431" s="151">
        <v>335210</v>
      </c>
      <c r="B431" s="18">
        <v>0.95</v>
      </c>
      <c r="C431" s="137">
        <v>0.95</v>
      </c>
      <c r="D431" s="18">
        <v>1</v>
      </c>
      <c r="E431" s="18">
        <v>0.9</v>
      </c>
      <c r="F431" s="18">
        <v>1</v>
      </c>
      <c r="G431" s="18">
        <v>1</v>
      </c>
      <c r="H431" s="18">
        <v>1</v>
      </c>
      <c r="I431" s="137">
        <v>1</v>
      </c>
      <c r="J431" s="18">
        <v>1</v>
      </c>
    </row>
    <row r="432" spans="1:10" ht="16.5">
      <c r="A432" s="151">
        <v>335220</v>
      </c>
      <c r="B432" s="18">
        <v>0.95</v>
      </c>
      <c r="C432" s="137">
        <v>0.95</v>
      </c>
      <c r="D432" s="18">
        <v>1</v>
      </c>
      <c r="E432" s="18">
        <v>0.9</v>
      </c>
      <c r="F432" s="18">
        <v>1</v>
      </c>
      <c r="G432" s="18">
        <v>1</v>
      </c>
      <c r="H432" s="18">
        <v>1</v>
      </c>
      <c r="I432" s="137">
        <v>1</v>
      </c>
      <c r="J432" s="18">
        <v>1</v>
      </c>
    </row>
    <row r="433" spans="1:10" ht="16.5">
      <c r="A433" s="151">
        <v>335311</v>
      </c>
      <c r="B433" s="18">
        <v>0.95</v>
      </c>
      <c r="C433" s="137">
        <v>0.95</v>
      </c>
      <c r="D433" s="18">
        <v>1</v>
      </c>
      <c r="E433" s="18">
        <v>0.9</v>
      </c>
      <c r="F433" s="18">
        <v>1</v>
      </c>
      <c r="G433" s="18">
        <v>1</v>
      </c>
      <c r="H433" s="18">
        <v>1</v>
      </c>
      <c r="I433" s="137">
        <v>1</v>
      </c>
      <c r="J433" s="18">
        <v>1</v>
      </c>
    </row>
    <row r="434" spans="1:10" ht="16.5">
      <c r="A434" s="151">
        <v>335312</v>
      </c>
      <c r="B434" s="18">
        <v>0.95</v>
      </c>
      <c r="C434" s="137">
        <v>0.95</v>
      </c>
      <c r="D434" s="18">
        <v>1</v>
      </c>
      <c r="E434" s="18">
        <v>0.9</v>
      </c>
      <c r="F434" s="18">
        <v>1</v>
      </c>
      <c r="G434" s="18">
        <v>1</v>
      </c>
      <c r="H434" s="18">
        <v>1</v>
      </c>
      <c r="I434" s="137">
        <v>1</v>
      </c>
      <c r="J434" s="18">
        <v>1</v>
      </c>
    </row>
    <row r="435" spans="1:10" ht="16.5">
      <c r="A435" s="151">
        <v>335313</v>
      </c>
      <c r="B435" s="18">
        <v>0.95</v>
      </c>
      <c r="C435" s="137">
        <v>0.95</v>
      </c>
      <c r="D435" s="18">
        <v>1</v>
      </c>
      <c r="E435" s="18">
        <v>0.9</v>
      </c>
      <c r="F435" s="18">
        <v>1</v>
      </c>
      <c r="G435" s="18">
        <v>1</v>
      </c>
      <c r="H435" s="18">
        <v>1</v>
      </c>
      <c r="I435" s="137">
        <v>1</v>
      </c>
      <c r="J435" s="18">
        <v>1</v>
      </c>
    </row>
    <row r="436" spans="1:10" ht="16.5">
      <c r="A436" s="151">
        <v>335314</v>
      </c>
      <c r="B436" s="18">
        <v>0.95</v>
      </c>
      <c r="C436" s="137">
        <v>0.95</v>
      </c>
      <c r="D436" s="18">
        <v>1</v>
      </c>
      <c r="E436" s="18">
        <v>0.9</v>
      </c>
      <c r="F436" s="18">
        <v>1</v>
      </c>
      <c r="G436" s="18">
        <v>1</v>
      </c>
      <c r="H436" s="18">
        <v>1</v>
      </c>
      <c r="I436" s="137">
        <v>1</v>
      </c>
      <c r="J436" s="18">
        <v>1</v>
      </c>
    </row>
    <row r="437" spans="1:10" ht="16.5">
      <c r="A437" s="151">
        <v>335911</v>
      </c>
      <c r="B437" s="18">
        <v>0.95</v>
      </c>
      <c r="C437" s="137">
        <v>0.95</v>
      </c>
      <c r="D437" s="18">
        <v>1</v>
      </c>
      <c r="E437" s="18">
        <v>0.9</v>
      </c>
      <c r="F437" s="18">
        <v>1</v>
      </c>
      <c r="G437" s="18">
        <v>1</v>
      </c>
      <c r="H437" s="18">
        <v>1</v>
      </c>
      <c r="I437" s="137">
        <v>1</v>
      </c>
      <c r="J437" s="18">
        <v>1</v>
      </c>
    </row>
    <row r="438" spans="1:10" ht="16.5">
      <c r="A438" s="151">
        <v>335912</v>
      </c>
      <c r="B438" s="18">
        <v>0.95</v>
      </c>
      <c r="C438" s="137">
        <v>0.95</v>
      </c>
      <c r="D438" s="18">
        <v>1</v>
      </c>
      <c r="E438" s="18">
        <v>0.9</v>
      </c>
      <c r="F438" s="18">
        <v>1</v>
      </c>
      <c r="G438" s="18">
        <v>1</v>
      </c>
      <c r="H438" s="18">
        <v>1</v>
      </c>
      <c r="I438" s="137">
        <v>1</v>
      </c>
      <c r="J438" s="18">
        <v>1</v>
      </c>
    </row>
    <row r="439" spans="1:10" ht="16.5">
      <c r="A439" s="151">
        <v>335921</v>
      </c>
      <c r="B439" s="18">
        <v>0.95</v>
      </c>
      <c r="C439" s="137">
        <v>0.95</v>
      </c>
      <c r="D439" s="18">
        <v>1</v>
      </c>
      <c r="E439" s="18">
        <v>0.9</v>
      </c>
      <c r="F439" s="18">
        <v>1</v>
      </c>
      <c r="G439" s="18">
        <v>1</v>
      </c>
      <c r="H439" s="18">
        <v>1</v>
      </c>
      <c r="I439" s="137">
        <v>1</v>
      </c>
      <c r="J439" s="18">
        <v>1</v>
      </c>
    </row>
    <row r="440" spans="1:10" ht="16.5">
      <c r="A440" s="151">
        <v>335929</v>
      </c>
      <c r="B440" s="18">
        <v>0.95</v>
      </c>
      <c r="C440" s="137">
        <v>0.95</v>
      </c>
      <c r="D440" s="18">
        <v>1</v>
      </c>
      <c r="E440" s="18">
        <v>0.9</v>
      </c>
      <c r="F440" s="18">
        <v>1</v>
      </c>
      <c r="G440" s="18">
        <v>1</v>
      </c>
      <c r="H440" s="18">
        <v>1</v>
      </c>
      <c r="I440" s="137">
        <v>1</v>
      </c>
      <c r="J440" s="18">
        <v>1</v>
      </c>
    </row>
    <row r="441" spans="1:10" ht="16.5">
      <c r="A441" s="151">
        <v>335931</v>
      </c>
      <c r="B441" s="18">
        <v>0.95</v>
      </c>
      <c r="C441" s="137">
        <v>0.95</v>
      </c>
      <c r="D441" s="18">
        <v>1</v>
      </c>
      <c r="E441" s="18">
        <v>0.9</v>
      </c>
      <c r="F441" s="18">
        <v>1</v>
      </c>
      <c r="G441" s="18">
        <v>1</v>
      </c>
      <c r="H441" s="18">
        <v>1</v>
      </c>
      <c r="I441" s="137">
        <v>1</v>
      </c>
      <c r="J441" s="18">
        <v>1</v>
      </c>
    </row>
    <row r="442" spans="1:10" ht="16.5">
      <c r="A442" s="151">
        <v>335932</v>
      </c>
      <c r="B442" s="18">
        <v>0.95</v>
      </c>
      <c r="C442" s="137">
        <v>0.95</v>
      </c>
      <c r="D442" s="18">
        <v>1</v>
      </c>
      <c r="E442" s="18">
        <v>0.9</v>
      </c>
      <c r="F442" s="18">
        <v>1</v>
      </c>
      <c r="G442" s="18">
        <v>1</v>
      </c>
      <c r="H442" s="18">
        <v>1</v>
      </c>
      <c r="I442" s="137">
        <v>1</v>
      </c>
      <c r="J442" s="18">
        <v>1</v>
      </c>
    </row>
    <row r="443" spans="1:10" ht="16.5">
      <c r="A443" s="151">
        <v>335991</v>
      </c>
      <c r="B443" s="18">
        <v>0.95</v>
      </c>
      <c r="C443" s="137">
        <v>0.95</v>
      </c>
      <c r="D443" s="18">
        <v>1</v>
      </c>
      <c r="E443" s="18">
        <v>0.9</v>
      </c>
      <c r="F443" s="18">
        <v>1</v>
      </c>
      <c r="G443" s="18">
        <v>1</v>
      </c>
      <c r="H443" s="18">
        <v>1</v>
      </c>
      <c r="I443" s="137">
        <v>1</v>
      </c>
      <c r="J443" s="18">
        <v>1</v>
      </c>
    </row>
    <row r="444" spans="1:10" ht="16.5">
      <c r="A444" s="151">
        <v>335999</v>
      </c>
      <c r="B444" s="18">
        <v>0.95</v>
      </c>
      <c r="C444" s="137">
        <v>0.95</v>
      </c>
      <c r="D444" s="18">
        <v>1</v>
      </c>
      <c r="E444" s="18">
        <v>0.9</v>
      </c>
      <c r="F444" s="18">
        <v>1</v>
      </c>
      <c r="G444" s="18">
        <v>1</v>
      </c>
      <c r="H444" s="18">
        <v>1</v>
      </c>
      <c r="I444" s="137">
        <v>1</v>
      </c>
      <c r="J444" s="18">
        <v>1</v>
      </c>
    </row>
    <row r="445" spans="1:10" ht="16.5">
      <c r="A445" s="151">
        <v>336111</v>
      </c>
      <c r="B445" s="18">
        <v>0.95</v>
      </c>
      <c r="C445" s="137">
        <v>0.95</v>
      </c>
      <c r="D445" s="18">
        <v>1</v>
      </c>
      <c r="E445" s="18">
        <v>0.9</v>
      </c>
      <c r="F445" s="18">
        <v>1</v>
      </c>
      <c r="G445" s="18">
        <v>1</v>
      </c>
      <c r="H445" s="18">
        <v>1</v>
      </c>
      <c r="I445" s="137">
        <v>1</v>
      </c>
      <c r="J445" s="18">
        <v>1</v>
      </c>
    </row>
    <row r="446" spans="1:10" ht="16.5">
      <c r="A446" s="151">
        <v>336112</v>
      </c>
      <c r="B446" s="18">
        <v>0.95</v>
      </c>
      <c r="C446" s="137">
        <v>0.95</v>
      </c>
      <c r="D446" s="18">
        <v>1</v>
      </c>
      <c r="E446" s="18">
        <v>0.9</v>
      </c>
      <c r="F446" s="18">
        <v>1</v>
      </c>
      <c r="G446" s="18">
        <v>1</v>
      </c>
      <c r="H446" s="18">
        <v>1</v>
      </c>
      <c r="I446" s="137">
        <v>1</v>
      </c>
      <c r="J446" s="18">
        <v>1</v>
      </c>
    </row>
    <row r="447" spans="1:10" ht="16.5">
      <c r="A447" s="151">
        <v>336120</v>
      </c>
      <c r="B447" s="18">
        <v>0.95</v>
      </c>
      <c r="C447" s="137">
        <v>0.95</v>
      </c>
      <c r="D447" s="18">
        <v>1</v>
      </c>
      <c r="E447" s="18">
        <v>0.9</v>
      </c>
      <c r="F447" s="18">
        <v>1</v>
      </c>
      <c r="G447" s="18">
        <v>1</v>
      </c>
      <c r="H447" s="18">
        <v>1</v>
      </c>
      <c r="I447" s="137">
        <v>1</v>
      </c>
      <c r="J447" s="18">
        <v>1</v>
      </c>
    </row>
    <row r="448" spans="1:10" ht="16.5">
      <c r="A448" s="151">
        <v>336211</v>
      </c>
      <c r="B448" s="18">
        <v>0.95</v>
      </c>
      <c r="C448" s="137">
        <v>0.95</v>
      </c>
      <c r="D448" s="18">
        <v>1</v>
      </c>
      <c r="E448" s="18">
        <v>0.9</v>
      </c>
      <c r="F448" s="18">
        <v>1</v>
      </c>
      <c r="G448" s="18">
        <v>1</v>
      </c>
      <c r="H448" s="18">
        <v>1</v>
      </c>
      <c r="I448" s="137">
        <v>1</v>
      </c>
      <c r="J448" s="18">
        <v>1</v>
      </c>
    </row>
    <row r="449" spans="1:10" ht="16.5">
      <c r="A449" s="151">
        <v>336212</v>
      </c>
      <c r="B449" s="18">
        <v>0.95</v>
      </c>
      <c r="C449" s="137">
        <v>0.95</v>
      </c>
      <c r="D449" s="18">
        <v>1</v>
      </c>
      <c r="E449" s="18">
        <v>0.9</v>
      </c>
      <c r="F449" s="18">
        <v>1</v>
      </c>
      <c r="G449" s="18">
        <v>1</v>
      </c>
      <c r="H449" s="18">
        <v>1</v>
      </c>
      <c r="I449" s="137">
        <v>1</v>
      </c>
      <c r="J449" s="18">
        <v>1</v>
      </c>
    </row>
    <row r="450" spans="1:10" ht="16.5">
      <c r="A450" s="151">
        <v>336213</v>
      </c>
      <c r="B450" s="18">
        <v>0.95</v>
      </c>
      <c r="C450" s="137">
        <v>0.95</v>
      </c>
      <c r="D450" s="18">
        <v>1</v>
      </c>
      <c r="E450" s="18">
        <v>0.9</v>
      </c>
      <c r="F450" s="18">
        <v>1</v>
      </c>
      <c r="G450" s="18">
        <v>1</v>
      </c>
      <c r="H450" s="18">
        <v>1</v>
      </c>
      <c r="I450" s="137">
        <v>1</v>
      </c>
      <c r="J450" s="18">
        <v>1</v>
      </c>
    </row>
    <row r="451" spans="1:10" ht="16.5">
      <c r="A451" s="151">
        <v>336214</v>
      </c>
      <c r="B451" s="18">
        <v>0.95</v>
      </c>
      <c r="C451" s="137">
        <v>0.95</v>
      </c>
      <c r="D451" s="18">
        <v>1</v>
      </c>
      <c r="E451" s="18">
        <v>0.9</v>
      </c>
      <c r="F451" s="18">
        <v>1</v>
      </c>
      <c r="G451" s="18">
        <v>1</v>
      </c>
      <c r="H451" s="18">
        <v>1</v>
      </c>
      <c r="I451" s="137">
        <v>1</v>
      </c>
      <c r="J451" s="18">
        <v>1</v>
      </c>
    </row>
    <row r="452" spans="1:10" ht="16.5">
      <c r="A452" s="151">
        <v>336310</v>
      </c>
      <c r="B452" s="18">
        <v>0.95</v>
      </c>
      <c r="C452" s="137">
        <v>0.95</v>
      </c>
      <c r="D452" s="18">
        <v>1</v>
      </c>
      <c r="E452" s="18">
        <v>0.9</v>
      </c>
      <c r="F452" s="18">
        <v>1</v>
      </c>
      <c r="G452" s="18">
        <v>1</v>
      </c>
      <c r="H452" s="18">
        <v>1</v>
      </c>
      <c r="I452" s="137">
        <v>1</v>
      </c>
      <c r="J452" s="18">
        <v>1</v>
      </c>
    </row>
    <row r="453" spans="1:10" ht="16.5">
      <c r="A453" s="151">
        <v>336320</v>
      </c>
      <c r="B453" s="18">
        <v>0.95</v>
      </c>
      <c r="C453" s="137">
        <v>0.95</v>
      </c>
      <c r="D453" s="18">
        <v>1</v>
      </c>
      <c r="E453" s="18">
        <v>0.9</v>
      </c>
      <c r="F453" s="18">
        <v>1</v>
      </c>
      <c r="G453" s="18">
        <v>1</v>
      </c>
      <c r="H453" s="18">
        <v>1</v>
      </c>
      <c r="I453" s="137">
        <v>1</v>
      </c>
      <c r="J453" s="18">
        <v>1</v>
      </c>
    </row>
    <row r="454" spans="1:10" ht="16.5">
      <c r="A454" s="151">
        <v>336330</v>
      </c>
      <c r="B454" s="18">
        <v>0.95</v>
      </c>
      <c r="C454" s="137">
        <v>0.95</v>
      </c>
      <c r="D454" s="18">
        <v>1</v>
      </c>
      <c r="E454" s="18">
        <v>0.9</v>
      </c>
      <c r="F454" s="18">
        <v>1</v>
      </c>
      <c r="G454" s="18">
        <v>1</v>
      </c>
      <c r="H454" s="18">
        <v>1</v>
      </c>
      <c r="I454" s="137">
        <v>1</v>
      </c>
      <c r="J454" s="18">
        <v>1</v>
      </c>
    </row>
    <row r="455" spans="1:10" ht="16.5">
      <c r="A455" s="151">
        <v>336340</v>
      </c>
      <c r="B455" s="18">
        <v>0.95</v>
      </c>
      <c r="C455" s="137">
        <v>0.95</v>
      </c>
      <c r="D455" s="18">
        <v>1</v>
      </c>
      <c r="E455" s="18">
        <v>0.9</v>
      </c>
      <c r="F455" s="18">
        <v>1</v>
      </c>
      <c r="G455" s="18">
        <v>1</v>
      </c>
      <c r="H455" s="18">
        <v>1</v>
      </c>
      <c r="I455" s="137">
        <v>1</v>
      </c>
      <c r="J455" s="18">
        <v>1</v>
      </c>
    </row>
    <row r="456" spans="1:10" ht="16.5">
      <c r="A456" s="151">
        <v>336350</v>
      </c>
      <c r="B456" s="18">
        <v>0.95</v>
      </c>
      <c r="C456" s="137">
        <v>0.95</v>
      </c>
      <c r="D456" s="18">
        <v>1</v>
      </c>
      <c r="E456" s="18">
        <v>0.9</v>
      </c>
      <c r="F456" s="18">
        <v>1</v>
      </c>
      <c r="G456" s="18">
        <v>1</v>
      </c>
      <c r="H456" s="18">
        <v>1</v>
      </c>
      <c r="I456" s="137">
        <v>1</v>
      </c>
      <c r="J456" s="18">
        <v>1</v>
      </c>
    </row>
    <row r="457" spans="1:10" ht="16.5">
      <c r="A457" s="151">
        <v>336360</v>
      </c>
      <c r="B457" s="18">
        <v>0.95</v>
      </c>
      <c r="C457" s="137">
        <v>0.95</v>
      </c>
      <c r="D457" s="18">
        <v>1</v>
      </c>
      <c r="E457" s="18">
        <v>0.9</v>
      </c>
      <c r="F457" s="18">
        <v>1</v>
      </c>
      <c r="G457" s="18">
        <v>1</v>
      </c>
      <c r="H457" s="18">
        <v>1</v>
      </c>
      <c r="I457" s="137">
        <v>1</v>
      </c>
      <c r="J457" s="18">
        <v>1</v>
      </c>
    </row>
    <row r="458" spans="1:10" ht="16.5">
      <c r="A458" s="151">
        <v>336370</v>
      </c>
      <c r="B458" s="18">
        <v>0.95</v>
      </c>
      <c r="C458" s="137">
        <v>0.95</v>
      </c>
      <c r="D458" s="18">
        <v>1</v>
      </c>
      <c r="E458" s="18">
        <v>0.9</v>
      </c>
      <c r="F458" s="18">
        <v>1</v>
      </c>
      <c r="G458" s="18">
        <v>1</v>
      </c>
      <c r="H458" s="18">
        <v>1</v>
      </c>
      <c r="I458" s="137">
        <v>1</v>
      </c>
      <c r="J458" s="18">
        <v>1</v>
      </c>
    </row>
    <row r="459" spans="1:10" ht="16.5">
      <c r="A459" s="151">
        <v>336390</v>
      </c>
      <c r="B459" s="18">
        <v>0.95</v>
      </c>
      <c r="C459" s="137">
        <v>0.95</v>
      </c>
      <c r="D459" s="18">
        <v>1</v>
      </c>
      <c r="E459" s="18">
        <v>0.9</v>
      </c>
      <c r="F459" s="18">
        <v>1</v>
      </c>
      <c r="G459" s="18">
        <v>1</v>
      </c>
      <c r="H459" s="18">
        <v>1</v>
      </c>
      <c r="I459" s="137">
        <v>1</v>
      </c>
      <c r="J459" s="18">
        <v>1</v>
      </c>
    </row>
    <row r="460" spans="1:10" ht="16.5">
      <c r="A460" s="151">
        <v>336411</v>
      </c>
      <c r="B460" s="18">
        <v>0.95</v>
      </c>
      <c r="C460" s="137">
        <v>0.95</v>
      </c>
      <c r="D460" s="18">
        <v>1</v>
      </c>
      <c r="E460" s="18">
        <v>0.9</v>
      </c>
      <c r="F460" s="18">
        <v>1</v>
      </c>
      <c r="G460" s="18">
        <v>1</v>
      </c>
      <c r="H460" s="18">
        <v>1</v>
      </c>
      <c r="I460" s="137">
        <v>1</v>
      </c>
      <c r="J460" s="18">
        <v>1</v>
      </c>
    </row>
    <row r="461" spans="1:10" ht="16.5">
      <c r="A461" s="151">
        <v>336412</v>
      </c>
      <c r="B461" s="18">
        <v>0.95</v>
      </c>
      <c r="C461" s="137">
        <v>0.95</v>
      </c>
      <c r="D461" s="18">
        <v>1</v>
      </c>
      <c r="E461" s="18">
        <v>0.9</v>
      </c>
      <c r="F461" s="18">
        <v>1</v>
      </c>
      <c r="G461" s="18">
        <v>1</v>
      </c>
      <c r="H461" s="18">
        <v>1</v>
      </c>
      <c r="I461" s="137">
        <v>1</v>
      </c>
      <c r="J461" s="18">
        <v>1</v>
      </c>
    </row>
    <row r="462" spans="1:10" ht="16.5">
      <c r="A462" s="151">
        <v>336413</v>
      </c>
      <c r="B462" s="18">
        <v>0.95</v>
      </c>
      <c r="C462" s="137">
        <v>0.95</v>
      </c>
      <c r="D462" s="18">
        <v>1</v>
      </c>
      <c r="E462" s="18">
        <v>0.9</v>
      </c>
      <c r="F462" s="18">
        <v>1</v>
      </c>
      <c r="G462" s="18">
        <v>1</v>
      </c>
      <c r="H462" s="18">
        <v>1</v>
      </c>
      <c r="I462" s="137">
        <v>1</v>
      </c>
      <c r="J462" s="18">
        <v>1</v>
      </c>
    </row>
    <row r="463" spans="1:10" ht="16.5">
      <c r="A463" s="151">
        <v>336414</v>
      </c>
      <c r="B463" s="18">
        <v>0.95</v>
      </c>
      <c r="C463" s="137">
        <v>0.95</v>
      </c>
      <c r="D463" s="18">
        <v>1</v>
      </c>
      <c r="E463" s="18">
        <v>0.9</v>
      </c>
      <c r="F463" s="18">
        <v>1</v>
      </c>
      <c r="G463" s="18">
        <v>1</v>
      </c>
      <c r="H463" s="18">
        <v>1</v>
      </c>
      <c r="I463" s="137">
        <v>1</v>
      </c>
      <c r="J463" s="18">
        <v>1</v>
      </c>
    </row>
    <row r="464" spans="1:10" ht="16.5">
      <c r="A464" s="151">
        <v>336415</v>
      </c>
      <c r="B464" s="18">
        <v>0.95</v>
      </c>
      <c r="C464" s="137">
        <v>0.95</v>
      </c>
      <c r="D464" s="18">
        <v>1</v>
      </c>
      <c r="E464" s="18">
        <v>0.9</v>
      </c>
      <c r="F464" s="18">
        <v>1</v>
      </c>
      <c r="G464" s="18">
        <v>1</v>
      </c>
      <c r="H464" s="18">
        <v>1</v>
      </c>
      <c r="I464" s="137">
        <v>1</v>
      </c>
      <c r="J464" s="18">
        <v>1</v>
      </c>
    </row>
    <row r="465" spans="1:10" ht="16.5">
      <c r="A465" s="151">
        <v>336419</v>
      </c>
      <c r="B465" s="18">
        <v>0.95</v>
      </c>
      <c r="C465" s="137">
        <v>0.95</v>
      </c>
      <c r="D465" s="18">
        <v>1</v>
      </c>
      <c r="E465" s="18">
        <v>0.9</v>
      </c>
      <c r="F465" s="18">
        <v>1</v>
      </c>
      <c r="G465" s="18">
        <v>1</v>
      </c>
      <c r="H465" s="18">
        <v>1</v>
      </c>
      <c r="I465" s="137">
        <v>1</v>
      </c>
      <c r="J465" s="18">
        <v>1</v>
      </c>
    </row>
    <row r="466" spans="1:10" ht="16.5">
      <c r="A466" s="151">
        <v>336510</v>
      </c>
      <c r="B466" s="18">
        <v>0.95</v>
      </c>
      <c r="C466" s="137">
        <v>0.95</v>
      </c>
      <c r="D466" s="18">
        <v>1</v>
      </c>
      <c r="E466" s="18">
        <v>0.9</v>
      </c>
      <c r="F466" s="18">
        <v>1</v>
      </c>
      <c r="G466" s="18">
        <v>1</v>
      </c>
      <c r="H466" s="18">
        <v>1</v>
      </c>
      <c r="I466" s="137">
        <v>1</v>
      </c>
      <c r="J466" s="18">
        <v>1</v>
      </c>
    </row>
    <row r="467" spans="1:10" ht="16.5">
      <c r="A467" s="151">
        <v>336611</v>
      </c>
      <c r="B467" s="18">
        <v>0.95</v>
      </c>
      <c r="C467" s="137">
        <v>0.95</v>
      </c>
      <c r="D467" s="18">
        <v>1</v>
      </c>
      <c r="E467" s="18">
        <v>0.9</v>
      </c>
      <c r="F467" s="18">
        <v>1</v>
      </c>
      <c r="G467" s="18">
        <v>1</v>
      </c>
      <c r="H467" s="18">
        <v>1</v>
      </c>
      <c r="I467" s="137">
        <v>1</v>
      </c>
      <c r="J467" s="18">
        <v>1</v>
      </c>
    </row>
    <row r="468" spans="1:10" ht="16.5">
      <c r="A468" s="151">
        <v>336612</v>
      </c>
      <c r="B468" s="18">
        <v>0.95</v>
      </c>
      <c r="C468" s="137">
        <v>0.95</v>
      </c>
      <c r="D468" s="18">
        <v>1</v>
      </c>
      <c r="E468" s="18">
        <v>0.9</v>
      </c>
      <c r="F468" s="18">
        <v>1</v>
      </c>
      <c r="G468" s="18">
        <v>1</v>
      </c>
      <c r="H468" s="18">
        <v>1</v>
      </c>
      <c r="I468" s="137">
        <v>1</v>
      </c>
      <c r="J468" s="18">
        <v>1</v>
      </c>
    </row>
    <row r="469" spans="1:10" ht="16.5">
      <c r="A469" s="151">
        <v>336991</v>
      </c>
      <c r="B469" s="18">
        <v>0.95</v>
      </c>
      <c r="C469" s="137">
        <v>0.95</v>
      </c>
      <c r="D469" s="18">
        <v>1</v>
      </c>
      <c r="E469" s="18">
        <v>0.9</v>
      </c>
      <c r="F469" s="18">
        <v>1</v>
      </c>
      <c r="G469" s="18">
        <v>1</v>
      </c>
      <c r="H469" s="18">
        <v>1</v>
      </c>
      <c r="I469" s="137">
        <v>1</v>
      </c>
      <c r="J469" s="18">
        <v>1</v>
      </c>
    </row>
    <row r="470" spans="1:10" ht="16.5">
      <c r="A470" s="151">
        <v>336992</v>
      </c>
      <c r="B470" s="18">
        <v>0.95</v>
      </c>
      <c r="C470" s="137">
        <v>0.95</v>
      </c>
      <c r="D470" s="18">
        <v>1</v>
      </c>
      <c r="E470" s="18">
        <v>0.9</v>
      </c>
      <c r="F470" s="18">
        <v>1</v>
      </c>
      <c r="G470" s="18">
        <v>1</v>
      </c>
      <c r="H470" s="18">
        <v>1</v>
      </c>
      <c r="I470" s="137">
        <v>1</v>
      </c>
      <c r="J470" s="18">
        <v>1</v>
      </c>
    </row>
    <row r="471" spans="1:10" ht="16.5">
      <c r="A471" s="151">
        <v>336999</v>
      </c>
      <c r="B471" s="18">
        <v>0.95</v>
      </c>
      <c r="C471" s="137">
        <v>0.95</v>
      </c>
      <c r="D471" s="18">
        <v>1</v>
      </c>
      <c r="E471" s="18">
        <v>0.9</v>
      </c>
      <c r="F471" s="18">
        <v>1</v>
      </c>
      <c r="G471" s="18">
        <v>1</v>
      </c>
      <c r="H471" s="18">
        <v>1</v>
      </c>
      <c r="I471" s="137">
        <v>1</v>
      </c>
      <c r="J471" s="18">
        <v>1</v>
      </c>
    </row>
    <row r="472" spans="1:10" ht="16.5">
      <c r="A472" s="151">
        <v>337110</v>
      </c>
      <c r="B472" s="18">
        <v>0.95</v>
      </c>
      <c r="C472" s="137">
        <v>0.95</v>
      </c>
      <c r="D472" s="18">
        <v>1</v>
      </c>
      <c r="E472" s="18">
        <v>0.9</v>
      </c>
      <c r="F472" s="18">
        <v>1</v>
      </c>
      <c r="G472" s="18">
        <v>1</v>
      </c>
      <c r="H472" s="18">
        <v>1</v>
      </c>
      <c r="I472" s="137">
        <v>1</v>
      </c>
      <c r="J472" s="18">
        <v>1</v>
      </c>
    </row>
    <row r="473" spans="1:10" ht="16.5">
      <c r="A473" s="151">
        <v>337121</v>
      </c>
      <c r="B473" s="18">
        <v>0.95</v>
      </c>
      <c r="C473" s="137">
        <v>0.95</v>
      </c>
      <c r="D473" s="18">
        <v>1</v>
      </c>
      <c r="E473" s="18">
        <v>0.9</v>
      </c>
      <c r="F473" s="18">
        <v>1</v>
      </c>
      <c r="G473" s="18">
        <v>1</v>
      </c>
      <c r="H473" s="18">
        <v>1</v>
      </c>
      <c r="I473" s="137">
        <v>1</v>
      </c>
      <c r="J473" s="18">
        <v>1</v>
      </c>
    </row>
    <row r="474" spans="1:10" ht="16.5">
      <c r="A474" s="151">
        <v>337122</v>
      </c>
      <c r="B474" s="18">
        <v>0.95</v>
      </c>
      <c r="C474" s="137">
        <v>0.95</v>
      </c>
      <c r="D474" s="18">
        <v>1</v>
      </c>
      <c r="E474" s="18">
        <v>0.9</v>
      </c>
      <c r="F474" s="18">
        <v>1</v>
      </c>
      <c r="G474" s="18">
        <v>1</v>
      </c>
      <c r="H474" s="18">
        <v>1</v>
      </c>
      <c r="I474" s="137">
        <v>1</v>
      </c>
      <c r="J474" s="18">
        <v>1</v>
      </c>
    </row>
    <row r="475" spans="1:10" ht="16.5">
      <c r="A475" s="151">
        <v>337124</v>
      </c>
      <c r="B475" s="18">
        <v>0.95</v>
      </c>
      <c r="C475" s="137">
        <v>0.95</v>
      </c>
      <c r="D475" s="18">
        <v>1</v>
      </c>
      <c r="E475" s="18">
        <v>0.9</v>
      </c>
      <c r="F475" s="18">
        <v>1</v>
      </c>
      <c r="G475" s="18">
        <v>1</v>
      </c>
      <c r="H475" s="18">
        <v>1</v>
      </c>
      <c r="I475" s="137">
        <v>1</v>
      </c>
      <c r="J475" s="18">
        <v>1</v>
      </c>
    </row>
    <row r="476" spans="1:10" ht="16.5">
      <c r="A476" s="151">
        <v>337125</v>
      </c>
      <c r="B476" s="18">
        <v>0.95</v>
      </c>
      <c r="C476" s="137">
        <v>0.95</v>
      </c>
      <c r="D476" s="18">
        <v>1</v>
      </c>
      <c r="E476" s="18">
        <v>0.9</v>
      </c>
      <c r="F476" s="18">
        <v>1</v>
      </c>
      <c r="G476" s="18">
        <v>1</v>
      </c>
      <c r="H476" s="18">
        <v>1</v>
      </c>
      <c r="I476" s="137">
        <v>1</v>
      </c>
      <c r="J476" s="18">
        <v>1</v>
      </c>
    </row>
    <row r="477" spans="1:10" ht="16.5">
      <c r="A477" s="151">
        <v>337127</v>
      </c>
      <c r="B477" s="18">
        <v>0.95</v>
      </c>
      <c r="C477" s="137">
        <v>0.95</v>
      </c>
      <c r="D477" s="18">
        <v>1</v>
      </c>
      <c r="E477" s="18">
        <v>0.9</v>
      </c>
      <c r="F477" s="18">
        <v>1</v>
      </c>
      <c r="G477" s="18">
        <v>1</v>
      </c>
      <c r="H477" s="18">
        <v>1</v>
      </c>
      <c r="I477" s="137">
        <v>1</v>
      </c>
      <c r="J477" s="18">
        <v>1</v>
      </c>
    </row>
    <row r="478" spans="1:10" ht="16.5">
      <c r="A478" s="151">
        <v>337211</v>
      </c>
      <c r="B478" s="18">
        <v>0.95</v>
      </c>
      <c r="C478" s="137">
        <v>0.95</v>
      </c>
      <c r="D478" s="18">
        <v>1</v>
      </c>
      <c r="E478" s="18">
        <v>0.9</v>
      </c>
      <c r="F478" s="18">
        <v>1</v>
      </c>
      <c r="G478" s="18">
        <v>1</v>
      </c>
      <c r="H478" s="18">
        <v>1</v>
      </c>
      <c r="I478" s="137">
        <v>1</v>
      </c>
      <c r="J478" s="18">
        <v>1</v>
      </c>
    </row>
    <row r="479" spans="1:10" ht="16.5">
      <c r="A479" s="151">
        <v>337212</v>
      </c>
      <c r="B479" s="18">
        <v>0.95</v>
      </c>
      <c r="C479" s="137">
        <v>0.95</v>
      </c>
      <c r="D479" s="18">
        <v>1</v>
      </c>
      <c r="E479" s="18">
        <v>0.9</v>
      </c>
      <c r="F479" s="18">
        <v>1</v>
      </c>
      <c r="G479" s="18">
        <v>1</v>
      </c>
      <c r="H479" s="18">
        <v>1</v>
      </c>
      <c r="I479" s="137">
        <v>1</v>
      </c>
      <c r="J479" s="18">
        <v>1</v>
      </c>
    </row>
    <row r="480" spans="1:10" ht="16.5">
      <c r="A480" s="151">
        <v>337214</v>
      </c>
      <c r="B480" s="18">
        <v>0.95</v>
      </c>
      <c r="C480" s="137">
        <v>0.95</v>
      </c>
      <c r="D480" s="18">
        <v>1</v>
      </c>
      <c r="E480" s="18">
        <v>0.9</v>
      </c>
      <c r="F480" s="18">
        <v>1</v>
      </c>
      <c r="G480" s="18">
        <v>1</v>
      </c>
      <c r="H480" s="18">
        <v>1</v>
      </c>
      <c r="I480" s="137">
        <v>1</v>
      </c>
      <c r="J480" s="18">
        <v>1</v>
      </c>
    </row>
    <row r="481" spans="1:10" ht="16.5">
      <c r="A481" s="151">
        <v>337215</v>
      </c>
      <c r="B481" s="18">
        <v>0.95</v>
      </c>
      <c r="C481" s="137">
        <v>0.95</v>
      </c>
      <c r="D481" s="18">
        <v>1</v>
      </c>
      <c r="E481" s="18">
        <v>0.9</v>
      </c>
      <c r="F481" s="18">
        <v>1</v>
      </c>
      <c r="G481" s="18">
        <v>1</v>
      </c>
      <c r="H481" s="18">
        <v>1</v>
      </c>
      <c r="I481" s="137">
        <v>1</v>
      </c>
      <c r="J481" s="18">
        <v>1</v>
      </c>
    </row>
    <row r="482" spans="1:10" ht="16.5">
      <c r="A482" s="151">
        <v>337910</v>
      </c>
      <c r="B482" s="18">
        <v>0.95</v>
      </c>
      <c r="C482" s="137">
        <v>0.95</v>
      </c>
      <c r="D482" s="18">
        <v>1</v>
      </c>
      <c r="E482" s="18">
        <v>0.9</v>
      </c>
      <c r="F482" s="18">
        <v>1</v>
      </c>
      <c r="G482" s="18">
        <v>1</v>
      </c>
      <c r="H482" s="18">
        <v>1</v>
      </c>
      <c r="I482" s="137">
        <v>1</v>
      </c>
      <c r="J482" s="18">
        <v>1</v>
      </c>
    </row>
    <row r="483" spans="1:10" ht="16.5">
      <c r="A483" s="151">
        <v>337920</v>
      </c>
      <c r="B483" s="18">
        <v>0.95</v>
      </c>
      <c r="C483" s="137">
        <v>0.95</v>
      </c>
      <c r="D483" s="18">
        <v>1</v>
      </c>
      <c r="E483" s="18">
        <v>0.9</v>
      </c>
      <c r="F483" s="18">
        <v>1</v>
      </c>
      <c r="G483" s="18">
        <v>1</v>
      </c>
      <c r="H483" s="18">
        <v>1</v>
      </c>
      <c r="I483" s="137">
        <v>1</v>
      </c>
      <c r="J483" s="18">
        <v>1</v>
      </c>
    </row>
    <row r="484" spans="1:10" ht="16.5">
      <c r="A484" s="151">
        <v>339112</v>
      </c>
      <c r="B484" s="18">
        <v>0.95</v>
      </c>
      <c r="C484" s="137">
        <v>0.95</v>
      </c>
      <c r="D484" s="18">
        <v>1</v>
      </c>
      <c r="E484" s="18">
        <v>0.9</v>
      </c>
      <c r="F484" s="18">
        <v>1</v>
      </c>
      <c r="G484" s="18">
        <v>1</v>
      </c>
      <c r="H484" s="18">
        <v>1</v>
      </c>
      <c r="I484" s="137">
        <v>1</v>
      </c>
      <c r="J484" s="18">
        <v>1</v>
      </c>
    </row>
    <row r="485" spans="1:10" ht="16.5">
      <c r="A485" s="151">
        <v>339113</v>
      </c>
      <c r="B485" s="18">
        <v>0.95</v>
      </c>
      <c r="C485" s="137">
        <v>0.95</v>
      </c>
      <c r="D485" s="18">
        <v>1</v>
      </c>
      <c r="E485" s="18">
        <v>0.9</v>
      </c>
      <c r="F485" s="18">
        <v>1</v>
      </c>
      <c r="G485" s="18">
        <v>1</v>
      </c>
      <c r="H485" s="18">
        <v>1</v>
      </c>
      <c r="I485" s="137">
        <v>1</v>
      </c>
      <c r="J485" s="18">
        <v>1</v>
      </c>
    </row>
    <row r="486" spans="1:10" ht="16.5">
      <c r="A486" s="151">
        <v>339114</v>
      </c>
      <c r="B486" s="18">
        <v>0.95</v>
      </c>
      <c r="C486" s="137">
        <v>0.95</v>
      </c>
      <c r="D486" s="18">
        <v>1</v>
      </c>
      <c r="E486" s="18">
        <v>0.9</v>
      </c>
      <c r="F486" s="18">
        <v>1</v>
      </c>
      <c r="G486" s="18">
        <v>1</v>
      </c>
      <c r="H486" s="18">
        <v>1</v>
      </c>
      <c r="I486" s="137">
        <v>1</v>
      </c>
      <c r="J486" s="18">
        <v>1</v>
      </c>
    </row>
    <row r="487" spans="1:10" ht="16.5">
      <c r="A487" s="151">
        <v>339115</v>
      </c>
      <c r="B487" s="18">
        <v>0.95</v>
      </c>
      <c r="C487" s="137">
        <v>0.95</v>
      </c>
      <c r="D487" s="18">
        <v>1</v>
      </c>
      <c r="E487" s="18">
        <v>0.9</v>
      </c>
      <c r="F487" s="18">
        <v>1</v>
      </c>
      <c r="G487" s="18">
        <v>1</v>
      </c>
      <c r="H487" s="18">
        <v>1</v>
      </c>
      <c r="I487" s="137">
        <v>1</v>
      </c>
      <c r="J487" s="18">
        <v>1</v>
      </c>
    </row>
    <row r="488" spans="1:10" ht="16.5">
      <c r="A488" s="151">
        <v>339116</v>
      </c>
      <c r="B488" s="18">
        <v>0.95</v>
      </c>
      <c r="C488" s="137">
        <v>0.95</v>
      </c>
      <c r="D488" s="18">
        <v>1</v>
      </c>
      <c r="E488" s="18">
        <v>0.9</v>
      </c>
      <c r="F488" s="18">
        <v>1</v>
      </c>
      <c r="G488" s="18">
        <v>1</v>
      </c>
      <c r="H488" s="18">
        <v>1</v>
      </c>
      <c r="I488" s="137">
        <v>1</v>
      </c>
      <c r="J488" s="18">
        <v>1</v>
      </c>
    </row>
    <row r="489" spans="1:10" ht="16.5">
      <c r="A489" s="151">
        <v>339910</v>
      </c>
      <c r="B489" s="18">
        <v>0.95</v>
      </c>
      <c r="C489" s="137">
        <v>0.95</v>
      </c>
      <c r="D489" s="18">
        <v>1</v>
      </c>
      <c r="E489" s="18">
        <v>0.9</v>
      </c>
      <c r="F489" s="18">
        <v>1</v>
      </c>
      <c r="G489" s="18">
        <v>1</v>
      </c>
      <c r="H489" s="18">
        <v>1</v>
      </c>
      <c r="I489" s="137">
        <v>1</v>
      </c>
      <c r="J489" s="18">
        <v>1</v>
      </c>
    </row>
    <row r="490" spans="1:10" ht="16.5">
      <c r="A490" s="151">
        <v>339920</v>
      </c>
      <c r="B490" s="18">
        <v>0.95</v>
      </c>
      <c r="C490" s="137">
        <v>0.95</v>
      </c>
      <c r="D490" s="18">
        <v>1</v>
      </c>
      <c r="E490" s="18">
        <v>0.9</v>
      </c>
      <c r="F490" s="18">
        <v>1</v>
      </c>
      <c r="G490" s="18">
        <v>1</v>
      </c>
      <c r="H490" s="18">
        <v>1</v>
      </c>
      <c r="I490" s="137">
        <v>1</v>
      </c>
      <c r="J490" s="18">
        <v>1</v>
      </c>
    </row>
    <row r="491" spans="1:10" ht="16.5">
      <c r="A491" s="151">
        <v>339930</v>
      </c>
      <c r="B491" s="18">
        <v>0.95</v>
      </c>
      <c r="C491" s="137">
        <v>0.95</v>
      </c>
      <c r="D491" s="18">
        <v>1</v>
      </c>
      <c r="E491" s="18">
        <v>0.9</v>
      </c>
      <c r="F491" s="18">
        <v>1</v>
      </c>
      <c r="G491" s="18">
        <v>1</v>
      </c>
      <c r="H491" s="18">
        <v>1</v>
      </c>
      <c r="I491" s="137">
        <v>1</v>
      </c>
      <c r="J491" s="18">
        <v>1</v>
      </c>
    </row>
    <row r="492" spans="1:10" ht="16.5">
      <c r="A492" s="151">
        <v>339940</v>
      </c>
      <c r="B492" s="18">
        <v>0.95</v>
      </c>
      <c r="C492" s="137">
        <v>0.95</v>
      </c>
      <c r="D492" s="18">
        <v>1</v>
      </c>
      <c r="E492" s="18">
        <v>0.9</v>
      </c>
      <c r="F492" s="18">
        <v>1</v>
      </c>
      <c r="G492" s="18">
        <v>1</v>
      </c>
      <c r="H492" s="18">
        <v>1</v>
      </c>
      <c r="I492" s="137">
        <v>1</v>
      </c>
      <c r="J492" s="18">
        <v>1</v>
      </c>
    </row>
    <row r="493" spans="1:10" ht="16.5">
      <c r="A493" s="151">
        <v>339950</v>
      </c>
      <c r="B493" s="18">
        <v>0.95</v>
      </c>
      <c r="C493" s="137">
        <v>0.95</v>
      </c>
      <c r="D493" s="18">
        <v>1</v>
      </c>
      <c r="E493" s="18">
        <v>0.9</v>
      </c>
      <c r="F493" s="18">
        <v>1</v>
      </c>
      <c r="G493" s="18">
        <v>1</v>
      </c>
      <c r="H493" s="18">
        <v>1</v>
      </c>
      <c r="I493" s="137">
        <v>1</v>
      </c>
      <c r="J493" s="18">
        <v>1</v>
      </c>
    </row>
    <row r="494" spans="1:10" ht="16.5">
      <c r="A494" s="151">
        <v>339991</v>
      </c>
      <c r="B494" s="18">
        <v>0.95</v>
      </c>
      <c r="C494" s="137">
        <v>0.95</v>
      </c>
      <c r="D494" s="18">
        <v>1</v>
      </c>
      <c r="E494" s="18">
        <v>0.9</v>
      </c>
      <c r="F494" s="18">
        <v>1</v>
      </c>
      <c r="G494" s="18">
        <v>1</v>
      </c>
      <c r="H494" s="18">
        <v>1</v>
      </c>
      <c r="I494" s="137">
        <v>1</v>
      </c>
      <c r="J494" s="18">
        <v>1</v>
      </c>
    </row>
    <row r="495" spans="1:10" ht="16.5">
      <c r="A495" s="151">
        <v>339992</v>
      </c>
      <c r="B495" s="18">
        <v>0.95</v>
      </c>
      <c r="C495" s="137">
        <v>0.95</v>
      </c>
      <c r="D495" s="18">
        <v>1</v>
      </c>
      <c r="E495" s="18">
        <v>0.9</v>
      </c>
      <c r="F495" s="18">
        <v>1</v>
      </c>
      <c r="G495" s="18">
        <v>1</v>
      </c>
      <c r="H495" s="18">
        <v>1</v>
      </c>
      <c r="I495" s="137">
        <v>1</v>
      </c>
      <c r="J495" s="18">
        <v>1</v>
      </c>
    </row>
    <row r="496" spans="1:10" ht="16.5">
      <c r="A496" s="151">
        <v>339993</v>
      </c>
      <c r="B496" s="18">
        <v>0.95</v>
      </c>
      <c r="C496" s="137">
        <v>0.95</v>
      </c>
      <c r="D496" s="18">
        <v>1</v>
      </c>
      <c r="E496" s="18">
        <v>0.9</v>
      </c>
      <c r="F496" s="18">
        <v>1</v>
      </c>
      <c r="G496" s="18">
        <v>1</v>
      </c>
      <c r="H496" s="18">
        <v>1</v>
      </c>
      <c r="I496" s="137">
        <v>1</v>
      </c>
      <c r="J496" s="18">
        <v>1</v>
      </c>
    </row>
    <row r="497" spans="1:10" ht="16.5">
      <c r="A497" s="151">
        <v>339994</v>
      </c>
      <c r="B497" s="18">
        <v>0.95</v>
      </c>
      <c r="C497" s="137">
        <v>0.95</v>
      </c>
      <c r="D497" s="18">
        <v>1</v>
      </c>
      <c r="E497" s="18">
        <v>0.9</v>
      </c>
      <c r="F497" s="18">
        <v>1</v>
      </c>
      <c r="G497" s="18">
        <v>1</v>
      </c>
      <c r="H497" s="18">
        <v>1</v>
      </c>
      <c r="I497" s="137">
        <v>1</v>
      </c>
      <c r="J497" s="18">
        <v>1</v>
      </c>
    </row>
    <row r="498" spans="1:10" ht="16.5">
      <c r="A498" s="151">
        <v>339995</v>
      </c>
      <c r="B498" s="18">
        <v>0.95</v>
      </c>
      <c r="C498" s="137">
        <v>0.95</v>
      </c>
      <c r="D498" s="18">
        <v>1</v>
      </c>
      <c r="E498" s="18">
        <v>0.9</v>
      </c>
      <c r="F498" s="18">
        <v>1</v>
      </c>
      <c r="G498" s="18">
        <v>1</v>
      </c>
      <c r="H498" s="18">
        <v>1</v>
      </c>
      <c r="I498" s="137">
        <v>1</v>
      </c>
      <c r="J498" s="18">
        <v>1</v>
      </c>
    </row>
    <row r="499" spans="1:10" ht="16.5">
      <c r="A499" s="151">
        <v>339999</v>
      </c>
      <c r="B499" s="18">
        <v>0.95</v>
      </c>
      <c r="C499" s="137">
        <v>0.95</v>
      </c>
      <c r="D499" s="18">
        <v>1</v>
      </c>
      <c r="E499" s="18">
        <v>0.9</v>
      </c>
      <c r="F499" s="18">
        <v>1</v>
      </c>
      <c r="G499" s="18">
        <v>1</v>
      </c>
      <c r="H499" s="18">
        <v>1</v>
      </c>
      <c r="I499" s="137">
        <v>1</v>
      </c>
      <c r="J499" s="18">
        <v>1</v>
      </c>
    </row>
    <row r="500" spans="1:10" ht="16.5">
      <c r="A500" s="151">
        <v>423110</v>
      </c>
      <c r="B500" s="18">
        <v>1</v>
      </c>
      <c r="C500" s="137">
        <v>1</v>
      </c>
      <c r="D500" s="18">
        <v>1</v>
      </c>
      <c r="E500" s="18">
        <v>0.9</v>
      </c>
      <c r="F500" s="18">
        <v>1</v>
      </c>
      <c r="G500" s="18">
        <v>1</v>
      </c>
      <c r="H500" s="18">
        <v>1</v>
      </c>
      <c r="I500" s="137">
        <v>1</v>
      </c>
      <c r="J500" s="18">
        <v>1</v>
      </c>
    </row>
    <row r="501" spans="1:10" ht="16.5">
      <c r="A501" s="151">
        <v>423120</v>
      </c>
      <c r="B501" s="18">
        <v>1</v>
      </c>
      <c r="C501" s="137">
        <v>1</v>
      </c>
      <c r="D501" s="18">
        <v>1</v>
      </c>
      <c r="E501" s="18">
        <v>0.9</v>
      </c>
      <c r="F501" s="18">
        <v>1</v>
      </c>
      <c r="G501" s="18">
        <v>1</v>
      </c>
      <c r="H501" s="18">
        <v>1</v>
      </c>
      <c r="I501" s="137">
        <v>1</v>
      </c>
      <c r="J501" s="18">
        <v>1</v>
      </c>
    </row>
    <row r="502" spans="1:10" ht="16.5">
      <c r="A502" s="151">
        <v>423130</v>
      </c>
      <c r="B502" s="18">
        <v>1</v>
      </c>
      <c r="C502" s="137">
        <v>1</v>
      </c>
      <c r="D502" s="18">
        <v>1</v>
      </c>
      <c r="E502" s="18">
        <v>0.9</v>
      </c>
      <c r="F502" s="18">
        <v>1</v>
      </c>
      <c r="G502" s="18">
        <v>1</v>
      </c>
      <c r="H502" s="18">
        <v>1</v>
      </c>
      <c r="I502" s="137">
        <v>1</v>
      </c>
      <c r="J502" s="18">
        <v>1</v>
      </c>
    </row>
    <row r="503" spans="1:10" ht="16.5">
      <c r="A503" s="151">
        <v>423140</v>
      </c>
      <c r="B503" s="18">
        <v>1</v>
      </c>
      <c r="C503" s="137">
        <v>1</v>
      </c>
      <c r="D503" s="18">
        <v>1</v>
      </c>
      <c r="E503" s="18">
        <v>0.9</v>
      </c>
      <c r="F503" s="18">
        <v>1</v>
      </c>
      <c r="G503" s="18">
        <v>1</v>
      </c>
      <c r="H503" s="18">
        <v>1</v>
      </c>
      <c r="I503" s="137">
        <v>1</v>
      </c>
      <c r="J503" s="18">
        <v>1</v>
      </c>
    </row>
    <row r="504" spans="1:10" ht="16.5">
      <c r="A504" s="151">
        <v>423210</v>
      </c>
      <c r="B504" s="18">
        <v>1</v>
      </c>
      <c r="C504" s="137">
        <v>1</v>
      </c>
      <c r="D504" s="18">
        <v>1</v>
      </c>
      <c r="E504" s="18">
        <v>0.9</v>
      </c>
      <c r="F504" s="18">
        <v>1</v>
      </c>
      <c r="G504" s="18">
        <v>1</v>
      </c>
      <c r="H504" s="18">
        <v>1</v>
      </c>
      <c r="I504" s="137">
        <v>1</v>
      </c>
      <c r="J504" s="18">
        <v>1</v>
      </c>
    </row>
    <row r="505" spans="1:10" ht="16.5">
      <c r="A505" s="151">
        <v>423220</v>
      </c>
      <c r="B505" s="18">
        <v>1</v>
      </c>
      <c r="C505" s="137">
        <v>1</v>
      </c>
      <c r="D505" s="18">
        <v>1</v>
      </c>
      <c r="E505" s="18">
        <v>0.9</v>
      </c>
      <c r="F505" s="18">
        <v>1</v>
      </c>
      <c r="G505" s="18">
        <v>1</v>
      </c>
      <c r="H505" s="18">
        <v>1</v>
      </c>
      <c r="I505" s="137">
        <v>1</v>
      </c>
      <c r="J505" s="18">
        <v>1</v>
      </c>
    </row>
    <row r="506" spans="1:10" ht="16.5">
      <c r="A506" s="151">
        <v>423310</v>
      </c>
      <c r="B506" s="18">
        <v>1</v>
      </c>
      <c r="C506" s="137">
        <v>1</v>
      </c>
      <c r="D506" s="18">
        <v>1</v>
      </c>
      <c r="E506" s="18">
        <v>0.9</v>
      </c>
      <c r="F506" s="18">
        <v>1</v>
      </c>
      <c r="G506" s="18">
        <v>1</v>
      </c>
      <c r="H506" s="18">
        <v>1</v>
      </c>
      <c r="I506" s="137">
        <v>1</v>
      </c>
      <c r="J506" s="18">
        <v>1</v>
      </c>
    </row>
    <row r="507" spans="1:10" ht="16.5">
      <c r="A507" s="151">
        <v>423320</v>
      </c>
      <c r="B507" s="18">
        <v>1</v>
      </c>
      <c r="C507" s="137">
        <v>1</v>
      </c>
      <c r="D507" s="18">
        <v>1</v>
      </c>
      <c r="E507" s="18">
        <v>0.9</v>
      </c>
      <c r="F507" s="18">
        <v>1</v>
      </c>
      <c r="G507" s="18">
        <v>1</v>
      </c>
      <c r="H507" s="18">
        <v>1</v>
      </c>
      <c r="I507" s="137">
        <v>1</v>
      </c>
      <c r="J507" s="18">
        <v>1</v>
      </c>
    </row>
    <row r="508" spans="1:10" ht="16.5">
      <c r="A508" s="151">
        <v>423330</v>
      </c>
      <c r="B508" s="18">
        <v>1</v>
      </c>
      <c r="C508" s="137">
        <v>1</v>
      </c>
      <c r="D508" s="18">
        <v>1</v>
      </c>
      <c r="E508" s="18">
        <v>0.9</v>
      </c>
      <c r="F508" s="18">
        <v>1</v>
      </c>
      <c r="G508" s="18">
        <v>1</v>
      </c>
      <c r="H508" s="18">
        <v>1</v>
      </c>
      <c r="I508" s="137">
        <v>1</v>
      </c>
      <c r="J508" s="18">
        <v>1</v>
      </c>
    </row>
    <row r="509" spans="1:10" ht="16.5">
      <c r="A509" s="151">
        <v>423390</v>
      </c>
      <c r="B509" s="18">
        <v>1</v>
      </c>
      <c r="C509" s="137">
        <v>1</v>
      </c>
      <c r="D509" s="18">
        <v>1</v>
      </c>
      <c r="E509" s="18">
        <v>0.9</v>
      </c>
      <c r="F509" s="18">
        <v>1</v>
      </c>
      <c r="G509" s="18">
        <v>1</v>
      </c>
      <c r="H509" s="18">
        <v>1</v>
      </c>
      <c r="I509" s="137">
        <v>1</v>
      </c>
      <c r="J509" s="18">
        <v>1</v>
      </c>
    </row>
    <row r="510" spans="1:10" ht="16.5">
      <c r="A510" s="151">
        <v>423410</v>
      </c>
      <c r="B510" s="18">
        <v>1</v>
      </c>
      <c r="C510" s="137">
        <v>1</v>
      </c>
      <c r="D510" s="18">
        <v>1</v>
      </c>
      <c r="E510" s="18">
        <v>0.9</v>
      </c>
      <c r="F510" s="18">
        <v>1</v>
      </c>
      <c r="G510" s="18">
        <v>1</v>
      </c>
      <c r="H510" s="18">
        <v>1</v>
      </c>
      <c r="I510" s="137">
        <v>1</v>
      </c>
      <c r="J510" s="18">
        <v>1</v>
      </c>
    </row>
    <row r="511" spans="1:10" ht="16.5">
      <c r="A511" s="151">
        <v>423420</v>
      </c>
      <c r="B511" s="18">
        <v>1</v>
      </c>
      <c r="C511" s="137">
        <v>1</v>
      </c>
      <c r="D511" s="18">
        <v>1</v>
      </c>
      <c r="E511" s="18">
        <v>0.9</v>
      </c>
      <c r="F511" s="18">
        <v>1</v>
      </c>
      <c r="G511" s="18">
        <v>1</v>
      </c>
      <c r="H511" s="18">
        <v>1</v>
      </c>
      <c r="I511" s="137">
        <v>1</v>
      </c>
      <c r="J511" s="18">
        <v>1</v>
      </c>
    </row>
    <row r="512" spans="1:10" ht="16.5">
      <c r="A512" s="151">
        <v>423430</v>
      </c>
      <c r="B512" s="18">
        <v>1</v>
      </c>
      <c r="C512" s="137">
        <v>1</v>
      </c>
      <c r="D512" s="18">
        <v>1</v>
      </c>
      <c r="E512" s="18">
        <v>0.9</v>
      </c>
      <c r="F512" s="18">
        <v>1</v>
      </c>
      <c r="G512" s="18">
        <v>1</v>
      </c>
      <c r="H512" s="18">
        <v>1</v>
      </c>
      <c r="I512" s="137">
        <v>1</v>
      </c>
      <c r="J512" s="18">
        <v>1</v>
      </c>
    </row>
    <row r="513" spans="1:10" ht="16.5">
      <c r="A513" s="151">
        <v>423440</v>
      </c>
      <c r="B513" s="18">
        <v>1</v>
      </c>
      <c r="C513" s="137">
        <v>1</v>
      </c>
      <c r="D513" s="18">
        <v>1</v>
      </c>
      <c r="E513" s="18">
        <v>0.9</v>
      </c>
      <c r="F513" s="18">
        <v>1</v>
      </c>
      <c r="G513" s="18">
        <v>1</v>
      </c>
      <c r="H513" s="18">
        <v>1</v>
      </c>
      <c r="I513" s="137">
        <v>1</v>
      </c>
      <c r="J513" s="18">
        <v>1</v>
      </c>
    </row>
    <row r="514" spans="1:10" ht="16.5">
      <c r="A514" s="151">
        <v>423450</v>
      </c>
      <c r="B514" s="18">
        <v>1</v>
      </c>
      <c r="C514" s="137">
        <v>1</v>
      </c>
      <c r="D514" s="18">
        <v>1</v>
      </c>
      <c r="E514" s="18">
        <v>0.9</v>
      </c>
      <c r="F514" s="18">
        <v>1</v>
      </c>
      <c r="G514" s="18">
        <v>1</v>
      </c>
      <c r="H514" s="18">
        <v>1</v>
      </c>
      <c r="I514" s="137">
        <v>1</v>
      </c>
      <c r="J514" s="18">
        <v>1</v>
      </c>
    </row>
    <row r="515" spans="1:10" ht="16.5">
      <c r="A515" s="151">
        <v>423460</v>
      </c>
      <c r="B515" s="18">
        <v>1</v>
      </c>
      <c r="C515" s="137">
        <v>1</v>
      </c>
      <c r="D515" s="18">
        <v>1</v>
      </c>
      <c r="E515" s="18">
        <v>0.9</v>
      </c>
      <c r="F515" s="18">
        <v>1</v>
      </c>
      <c r="G515" s="18">
        <v>1</v>
      </c>
      <c r="H515" s="18">
        <v>1</v>
      </c>
      <c r="I515" s="137">
        <v>1</v>
      </c>
      <c r="J515" s="18">
        <v>1</v>
      </c>
    </row>
    <row r="516" spans="1:10" ht="16.5">
      <c r="A516" s="151">
        <v>423490</v>
      </c>
      <c r="B516" s="18">
        <v>1</v>
      </c>
      <c r="C516" s="137">
        <v>1</v>
      </c>
      <c r="D516" s="18">
        <v>1</v>
      </c>
      <c r="E516" s="18">
        <v>0.9</v>
      </c>
      <c r="F516" s="18">
        <v>1</v>
      </c>
      <c r="G516" s="18">
        <v>1</v>
      </c>
      <c r="H516" s="18">
        <v>1</v>
      </c>
      <c r="I516" s="137">
        <v>1</v>
      </c>
      <c r="J516" s="18">
        <v>1</v>
      </c>
    </row>
    <row r="517" spans="1:10" ht="16.5">
      <c r="A517" s="151">
        <v>423510</v>
      </c>
      <c r="B517" s="18">
        <v>1</v>
      </c>
      <c r="C517" s="137">
        <v>1</v>
      </c>
      <c r="D517" s="18">
        <v>1</v>
      </c>
      <c r="E517" s="18">
        <v>0.9</v>
      </c>
      <c r="F517" s="18">
        <v>1</v>
      </c>
      <c r="G517" s="18">
        <v>1</v>
      </c>
      <c r="H517" s="18">
        <v>1</v>
      </c>
      <c r="I517" s="137">
        <v>1</v>
      </c>
      <c r="J517" s="18">
        <v>1</v>
      </c>
    </row>
    <row r="518" spans="1:10" ht="16.5">
      <c r="A518" s="151">
        <v>423520</v>
      </c>
      <c r="B518" s="18">
        <v>1</v>
      </c>
      <c r="C518" s="137">
        <v>1</v>
      </c>
      <c r="D518" s="18">
        <v>1</v>
      </c>
      <c r="E518" s="18">
        <v>0.9</v>
      </c>
      <c r="F518" s="18">
        <v>1</v>
      </c>
      <c r="G518" s="18">
        <v>1</v>
      </c>
      <c r="H518" s="18">
        <v>1</v>
      </c>
      <c r="I518" s="137">
        <v>1</v>
      </c>
      <c r="J518" s="18">
        <v>1</v>
      </c>
    </row>
    <row r="519" spans="1:10" ht="16.5">
      <c r="A519" s="151">
        <v>423610</v>
      </c>
      <c r="B519" s="18">
        <v>1</v>
      </c>
      <c r="C519" s="137">
        <v>1</v>
      </c>
      <c r="D519" s="18">
        <v>1</v>
      </c>
      <c r="E519" s="18">
        <v>0.9</v>
      </c>
      <c r="F519" s="18">
        <v>1</v>
      </c>
      <c r="G519" s="18">
        <v>1</v>
      </c>
      <c r="H519" s="18">
        <v>1</v>
      </c>
      <c r="I519" s="137">
        <v>1</v>
      </c>
      <c r="J519" s="18">
        <v>1</v>
      </c>
    </row>
    <row r="520" spans="1:10" ht="16.5">
      <c r="A520" s="151">
        <v>423620</v>
      </c>
      <c r="B520" s="18">
        <v>1</v>
      </c>
      <c r="C520" s="137">
        <v>1</v>
      </c>
      <c r="D520" s="18">
        <v>1</v>
      </c>
      <c r="E520" s="18">
        <v>0.9</v>
      </c>
      <c r="F520" s="18">
        <v>1</v>
      </c>
      <c r="G520" s="18">
        <v>1</v>
      </c>
      <c r="H520" s="18">
        <v>1</v>
      </c>
      <c r="I520" s="137">
        <v>1</v>
      </c>
      <c r="J520" s="18">
        <v>1</v>
      </c>
    </row>
    <row r="521" spans="1:10" ht="16.5">
      <c r="A521" s="151">
        <v>423690</v>
      </c>
      <c r="B521" s="18">
        <v>1</v>
      </c>
      <c r="C521" s="137">
        <v>1</v>
      </c>
      <c r="D521" s="18">
        <v>1</v>
      </c>
      <c r="E521" s="18">
        <v>0.9</v>
      </c>
      <c r="F521" s="18">
        <v>1</v>
      </c>
      <c r="G521" s="18">
        <v>1</v>
      </c>
      <c r="H521" s="18">
        <v>1</v>
      </c>
      <c r="I521" s="137">
        <v>1</v>
      </c>
      <c r="J521" s="18">
        <v>1</v>
      </c>
    </row>
    <row r="522" spans="1:10" ht="16.5">
      <c r="A522" s="151">
        <v>423710</v>
      </c>
      <c r="B522" s="18">
        <v>1</v>
      </c>
      <c r="C522" s="137">
        <v>1</v>
      </c>
      <c r="D522" s="18">
        <v>1</v>
      </c>
      <c r="E522" s="18">
        <v>0.9</v>
      </c>
      <c r="F522" s="18">
        <v>1</v>
      </c>
      <c r="G522" s="18">
        <v>1</v>
      </c>
      <c r="H522" s="18">
        <v>1</v>
      </c>
      <c r="I522" s="137">
        <v>1</v>
      </c>
      <c r="J522" s="18">
        <v>1</v>
      </c>
    </row>
    <row r="523" spans="1:10" ht="16.5">
      <c r="A523" s="151">
        <v>423720</v>
      </c>
      <c r="B523" s="18">
        <v>1</v>
      </c>
      <c r="C523" s="137">
        <v>1</v>
      </c>
      <c r="D523" s="18">
        <v>1</v>
      </c>
      <c r="E523" s="18">
        <v>0.9</v>
      </c>
      <c r="F523" s="18">
        <v>1</v>
      </c>
      <c r="G523" s="18">
        <v>1</v>
      </c>
      <c r="H523" s="18">
        <v>1</v>
      </c>
      <c r="I523" s="137">
        <v>1</v>
      </c>
      <c r="J523" s="18">
        <v>1</v>
      </c>
    </row>
    <row r="524" spans="1:10" ht="16.5">
      <c r="A524" s="151">
        <v>423730</v>
      </c>
      <c r="B524" s="18">
        <v>1</v>
      </c>
      <c r="C524" s="137">
        <v>1</v>
      </c>
      <c r="D524" s="18">
        <v>1</v>
      </c>
      <c r="E524" s="18">
        <v>0.9</v>
      </c>
      <c r="F524" s="18">
        <v>1</v>
      </c>
      <c r="G524" s="18">
        <v>1</v>
      </c>
      <c r="H524" s="18">
        <v>1</v>
      </c>
      <c r="I524" s="137">
        <v>1</v>
      </c>
      <c r="J524" s="18">
        <v>1</v>
      </c>
    </row>
    <row r="525" spans="1:10" ht="16.5">
      <c r="A525" s="151">
        <v>423740</v>
      </c>
      <c r="B525" s="18">
        <v>1</v>
      </c>
      <c r="C525" s="137">
        <v>1</v>
      </c>
      <c r="D525" s="18">
        <v>1</v>
      </c>
      <c r="E525" s="18">
        <v>0.9</v>
      </c>
      <c r="F525" s="18">
        <v>1</v>
      </c>
      <c r="G525" s="18">
        <v>1</v>
      </c>
      <c r="H525" s="18">
        <v>1</v>
      </c>
      <c r="I525" s="137">
        <v>1</v>
      </c>
      <c r="J525" s="18">
        <v>1</v>
      </c>
    </row>
    <row r="526" spans="1:10" ht="16.5">
      <c r="A526" s="151">
        <v>423810</v>
      </c>
      <c r="B526" s="18">
        <v>1</v>
      </c>
      <c r="C526" s="137">
        <v>1</v>
      </c>
      <c r="D526" s="18">
        <v>1</v>
      </c>
      <c r="E526" s="18">
        <v>0.9</v>
      </c>
      <c r="F526" s="18">
        <v>1</v>
      </c>
      <c r="G526" s="18">
        <v>1</v>
      </c>
      <c r="H526" s="18">
        <v>1</v>
      </c>
      <c r="I526" s="137">
        <v>1</v>
      </c>
      <c r="J526" s="18">
        <v>1</v>
      </c>
    </row>
    <row r="527" spans="1:10" ht="16.5">
      <c r="A527" s="151">
        <v>423820</v>
      </c>
      <c r="B527" s="18">
        <v>1</v>
      </c>
      <c r="C527" s="137">
        <v>1</v>
      </c>
      <c r="D527" s="18">
        <v>1</v>
      </c>
      <c r="E527" s="18">
        <v>0.9</v>
      </c>
      <c r="F527" s="18">
        <v>1</v>
      </c>
      <c r="G527" s="18">
        <v>1</v>
      </c>
      <c r="H527" s="18">
        <v>1</v>
      </c>
      <c r="I527" s="137">
        <v>1</v>
      </c>
      <c r="J527" s="18">
        <v>1</v>
      </c>
    </row>
    <row r="528" spans="1:10" ht="16.5">
      <c r="A528" s="151">
        <v>423830</v>
      </c>
      <c r="B528" s="18">
        <v>1</v>
      </c>
      <c r="C528" s="137">
        <v>1</v>
      </c>
      <c r="D528" s="18">
        <v>1</v>
      </c>
      <c r="E528" s="18">
        <v>0.9</v>
      </c>
      <c r="F528" s="18">
        <v>1</v>
      </c>
      <c r="G528" s="18">
        <v>1</v>
      </c>
      <c r="H528" s="18">
        <v>1</v>
      </c>
      <c r="I528" s="137">
        <v>1</v>
      </c>
      <c r="J528" s="18">
        <v>1</v>
      </c>
    </row>
    <row r="529" spans="1:10" ht="16.5">
      <c r="A529" s="151">
        <v>423840</v>
      </c>
      <c r="B529" s="18">
        <v>1</v>
      </c>
      <c r="C529" s="137">
        <v>1</v>
      </c>
      <c r="D529" s="18">
        <v>1</v>
      </c>
      <c r="E529" s="18">
        <v>0.9</v>
      </c>
      <c r="F529" s="18">
        <v>1</v>
      </c>
      <c r="G529" s="18">
        <v>1</v>
      </c>
      <c r="H529" s="18">
        <v>1</v>
      </c>
      <c r="I529" s="137">
        <v>1</v>
      </c>
      <c r="J529" s="18">
        <v>1</v>
      </c>
    </row>
    <row r="530" spans="1:10" ht="16.5">
      <c r="A530" s="151">
        <v>423850</v>
      </c>
      <c r="B530" s="18">
        <v>1</v>
      </c>
      <c r="C530" s="137">
        <v>1</v>
      </c>
      <c r="D530" s="18">
        <v>1</v>
      </c>
      <c r="E530" s="18">
        <v>0.9</v>
      </c>
      <c r="F530" s="18">
        <v>1</v>
      </c>
      <c r="G530" s="18">
        <v>1</v>
      </c>
      <c r="H530" s="18">
        <v>1</v>
      </c>
      <c r="I530" s="137">
        <v>1</v>
      </c>
      <c r="J530" s="18">
        <v>1</v>
      </c>
    </row>
    <row r="531" spans="1:10" ht="16.5">
      <c r="A531" s="151">
        <v>423860</v>
      </c>
      <c r="B531" s="18">
        <v>1</v>
      </c>
      <c r="C531" s="137">
        <v>1</v>
      </c>
      <c r="D531" s="18">
        <v>1</v>
      </c>
      <c r="E531" s="18">
        <v>0.9</v>
      </c>
      <c r="F531" s="18">
        <v>1</v>
      </c>
      <c r="G531" s="18">
        <v>1</v>
      </c>
      <c r="H531" s="18">
        <v>1</v>
      </c>
      <c r="I531" s="137">
        <v>1</v>
      </c>
      <c r="J531" s="18">
        <v>1</v>
      </c>
    </row>
    <row r="532" spans="1:10" ht="16.5">
      <c r="A532" s="151">
        <v>423910</v>
      </c>
      <c r="B532" s="18">
        <v>1</v>
      </c>
      <c r="C532" s="137">
        <v>1</v>
      </c>
      <c r="D532" s="18">
        <v>1</v>
      </c>
      <c r="E532" s="18">
        <v>0.9</v>
      </c>
      <c r="F532" s="18">
        <v>1</v>
      </c>
      <c r="G532" s="18">
        <v>1</v>
      </c>
      <c r="H532" s="18">
        <v>1</v>
      </c>
      <c r="I532" s="137">
        <v>1</v>
      </c>
      <c r="J532" s="18">
        <v>1</v>
      </c>
    </row>
    <row r="533" spans="1:10" ht="16.5">
      <c r="A533" s="151">
        <v>423920</v>
      </c>
      <c r="B533" s="18">
        <v>1</v>
      </c>
      <c r="C533" s="137">
        <v>1</v>
      </c>
      <c r="D533" s="18">
        <v>1</v>
      </c>
      <c r="E533" s="18">
        <v>0.9</v>
      </c>
      <c r="F533" s="18">
        <v>1</v>
      </c>
      <c r="G533" s="18">
        <v>1</v>
      </c>
      <c r="H533" s="18">
        <v>1</v>
      </c>
      <c r="I533" s="137">
        <v>1</v>
      </c>
      <c r="J533" s="18">
        <v>1</v>
      </c>
    </row>
    <row r="534" spans="1:10" ht="16.5">
      <c r="A534" s="151">
        <v>423930</v>
      </c>
      <c r="B534" s="18">
        <v>1</v>
      </c>
      <c r="C534" s="137">
        <v>1</v>
      </c>
      <c r="D534" s="18">
        <v>1</v>
      </c>
      <c r="E534" s="18">
        <v>0.9</v>
      </c>
      <c r="F534" s="18">
        <v>1</v>
      </c>
      <c r="G534" s="18">
        <v>1</v>
      </c>
      <c r="H534" s="18">
        <v>1</v>
      </c>
      <c r="I534" s="137">
        <v>1</v>
      </c>
      <c r="J534" s="18">
        <v>1</v>
      </c>
    </row>
    <row r="535" spans="1:10" ht="16.5">
      <c r="A535" s="151">
        <v>423940</v>
      </c>
      <c r="B535" s="18">
        <v>1</v>
      </c>
      <c r="C535" s="137">
        <v>1</v>
      </c>
      <c r="D535" s="18">
        <v>1</v>
      </c>
      <c r="E535" s="18">
        <v>0.9</v>
      </c>
      <c r="F535" s="18">
        <v>1</v>
      </c>
      <c r="G535" s="18">
        <v>1</v>
      </c>
      <c r="H535" s="18">
        <v>1</v>
      </c>
      <c r="I535" s="137">
        <v>1</v>
      </c>
      <c r="J535" s="18">
        <v>1</v>
      </c>
    </row>
    <row r="536" spans="1:10" ht="16.5">
      <c r="A536" s="151">
        <v>423990</v>
      </c>
      <c r="B536" s="18">
        <v>1</v>
      </c>
      <c r="C536" s="137">
        <v>1</v>
      </c>
      <c r="D536" s="18">
        <v>1</v>
      </c>
      <c r="E536" s="18">
        <v>0.9</v>
      </c>
      <c r="F536" s="18">
        <v>1</v>
      </c>
      <c r="G536" s="18">
        <v>1</v>
      </c>
      <c r="H536" s="18">
        <v>1</v>
      </c>
      <c r="I536" s="137">
        <v>1</v>
      </c>
      <c r="J536" s="18">
        <v>1</v>
      </c>
    </row>
    <row r="537" spans="1:10" ht="16.5">
      <c r="A537" s="151">
        <v>424110</v>
      </c>
      <c r="B537" s="18">
        <v>1</v>
      </c>
      <c r="C537" s="137">
        <v>1</v>
      </c>
      <c r="D537" s="18">
        <v>1</v>
      </c>
      <c r="E537" s="18">
        <v>0.9</v>
      </c>
      <c r="F537" s="18">
        <v>1</v>
      </c>
      <c r="G537" s="18">
        <v>1</v>
      </c>
      <c r="H537" s="18">
        <v>1</v>
      </c>
      <c r="I537" s="137">
        <v>1</v>
      </c>
      <c r="J537" s="18">
        <v>1</v>
      </c>
    </row>
    <row r="538" spans="1:10" ht="16.5">
      <c r="A538" s="151">
        <v>424120</v>
      </c>
      <c r="B538" s="18">
        <v>1</v>
      </c>
      <c r="C538" s="137">
        <v>1</v>
      </c>
      <c r="D538" s="18">
        <v>1</v>
      </c>
      <c r="E538" s="18">
        <v>0.9</v>
      </c>
      <c r="F538" s="18">
        <v>1</v>
      </c>
      <c r="G538" s="18">
        <v>1</v>
      </c>
      <c r="H538" s="18">
        <v>1</v>
      </c>
      <c r="I538" s="137">
        <v>1</v>
      </c>
      <c r="J538" s="18">
        <v>1</v>
      </c>
    </row>
    <row r="539" spans="1:10" ht="16.5">
      <c r="A539" s="151">
        <v>424130</v>
      </c>
      <c r="B539" s="18">
        <v>1</v>
      </c>
      <c r="C539" s="137">
        <v>1</v>
      </c>
      <c r="D539" s="18">
        <v>1</v>
      </c>
      <c r="E539" s="18">
        <v>0.9</v>
      </c>
      <c r="F539" s="18">
        <v>1</v>
      </c>
      <c r="G539" s="18">
        <v>1</v>
      </c>
      <c r="H539" s="18">
        <v>1</v>
      </c>
      <c r="I539" s="137">
        <v>1</v>
      </c>
      <c r="J539" s="18">
        <v>1</v>
      </c>
    </row>
    <row r="540" spans="1:10" ht="16.5">
      <c r="A540" s="151">
        <v>424210</v>
      </c>
      <c r="B540" s="18">
        <v>1</v>
      </c>
      <c r="C540" s="137">
        <v>1</v>
      </c>
      <c r="D540" s="18">
        <v>1</v>
      </c>
      <c r="E540" s="18">
        <v>0.9</v>
      </c>
      <c r="F540" s="18">
        <v>1</v>
      </c>
      <c r="G540" s="18">
        <v>1</v>
      </c>
      <c r="H540" s="18">
        <v>1</v>
      </c>
      <c r="I540" s="137">
        <v>1</v>
      </c>
      <c r="J540" s="18">
        <v>1</v>
      </c>
    </row>
    <row r="541" spans="1:10" ht="16.5">
      <c r="A541" s="151">
        <v>424310</v>
      </c>
      <c r="B541" s="18">
        <v>1</v>
      </c>
      <c r="C541" s="137">
        <v>1</v>
      </c>
      <c r="D541" s="18">
        <v>1</v>
      </c>
      <c r="E541" s="18">
        <v>0.9</v>
      </c>
      <c r="F541" s="18">
        <v>1</v>
      </c>
      <c r="G541" s="18">
        <v>1</v>
      </c>
      <c r="H541" s="18">
        <v>1</v>
      </c>
      <c r="I541" s="137">
        <v>1</v>
      </c>
      <c r="J541" s="18">
        <v>1</v>
      </c>
    </row>
    <row r="542" spans="1:10" ht="16.5">
      <c r="A542" s="151">
        <v>424320</v>
      </c>
      <c r="B542" s="18">
        <v>1</v>
      </c>
      <c r="C542" s="137">
        <v>1</v>
      </c>
      <c r="D542" s="18">
        <v>1</v>
      </c>
      <c r="E542" s="18">
        <v>0.9</v>
      </c>
      <c r="F542" s="18">
        <v>1</v>
      </c>
      <c r="G542" s="18">
        <v>1</v>
      </c>
      <c r="H542" s="18">
        <v>1</v>
      </c>
      <c r="I542" s="137">
        <v>1</v>
      </c>
      <c r="J542" s="18">
        <v>1</v>
      </c>
    </row>
    <row r="543" spans="1:10" ht="16.5">
      <c r="A543" s="151">
        <v>424330</v>
      </c>
      <c r="B543" s="18">
        <v>1</v>
      </c>
      <c r="C543" s="137">
        <v>1</v>
      </c>
      <c r="D543" s="18">
        <v>1</v>
      </c>
      <c r="E543" s="18">
        <v>0.9</v>
      </c>
      <c r="F543" s="18">
        <v>1</v>
      </c>
      <c r="G543" s="18">
        <v>1</v>
      </c>
      <c r="H543" s="18">
        <v>1</v>
      </c>
      <c r="I543" s="137">
        <v>1</v>
      </c>
      <c r="J543" s="18">
        <v>1</v>
      </c>
    </row>
    <row r="544" spans="1:10" ht="16.5">
      <c r="A544" s="151">
        <v>424340</v>
      </c>
      <c r="B544" s="18">
        <v>1</v>
      </c>
      <c r="C544" s="137">
        <v>1</v>
      </c>
      <c r="D544" s="18">
        <v>1</v>
      </c>
      <c r="E544" s="18">
        <v>0.9</v>
      </c>
      <c r="F544" s="18">
        <v>1</v>
      </c>
      <c r="G544" s="18">
        <v>1</v>
      </c>
      <c r="H544" s="18">
        <v>1</v>
      </c>
      <c r="I544" s="137">
        <v>1</v>
      </c>
      <c r="J544" s="18">
        <v>1</v>
      </c>
    </row>
    <row r="545" spans="1:10" ht="16.5">
      <c r="A545" s="151">
        <v>424410</v>
      </c>
      <c r="B545" s="18">
        <v>1</v>
      </c>
      <c r="C545" s="137">
        <v>1</v>
      </c>
      <c r="D545" s="18">
        <v>1</v>
      </c>
      <c r="E545" s="18">
        <v>0.9</v>
      </c>
      <c r="F545" s="18">
        <v>1</v>
      </c>
      <c r="G545" s="18">
        <v>1</v>
      </c>
      <c r="H545" s="18">
        <v>1</v>
      </c>
      <c r="I545" s="137">
        <v>1</v>
      </c>
      <c r="J545" s="18">
        <v>1</v>
      </c>
    </row>
    <row r="546" spans="1:10" ht="16.5">
      <c r="A546" s="151">
        <v>424420</v>
      </c>
      <c r="B546" s="18">
        <v>1</v>
      </c>
      <c r="C546" s="137">
        <v>1</v>
      </c>
      <c r="D546" s="18">
        <v>1</v>
      </c>
      <c r="E546" s="18">
        <v>0.9</v>
      </c>
      <c r="F546" s="18">
        <v>1</v>
      </c>
      <c r="G546" s="18">
        <v>1</v>
      </c>
      <c r="H546" s="18">
        <v>1</v>
      </c>
      <c r="I546" s="137">
        <v>1</v>
      </c>
      <c r="J546" s="18">
        <v>1</v>
      </c>
    </row>
    <row r="547" spans="1:10" ht="16.5">
      <c r="A547" s="151">
        <v>424430</v>
      </c>
      <c r="B547" s="18">
        <v>1</v>
      </c>
      <c r="C547" s="137">
        <v>1</v>
      </c>
      <c r="D547" s="18">
        <v>1</v>
      </c>
      <c r="E547" s="18">
        <v>0.9</v>
      </c>
      <c r="F547" s="18">
        <v>1</v>
      </c>
      <c r="G547" s="18">
        <v>1</v>
      </c>
      <c r="H547" s="18">
        <v>1</v>
      </c>
      <c r="I547" s="137">
        <v>1</v>
      </c>
      <c r="J547" s="18">
        <v>1</v>
      </c>
    </row>
    <row r="548" spans="1:10" ht="16.5">
      <c r="A548" s="151">
        <v>424440</v>
      </c>
      <c r="B548" s="18">
        <v>1</v>
      </c>
      <c r="C548" s="137">
        <v>1</v>
      </c>
      <c r="D548" s="18">
        <v>1</v>
      </c>
      <c r="E548" s="18">
        <v>0.9</v>
      </c>
      <c r="F548" s="18">
        <v>1</v>
      </c>
      <c r="G548" s="18">
        <v>1</v>
      </c>
      <c r="H548" s="18">
        <v>1</v>
      </c>
      <c r="I548" s="137">
        <v>1</v>
      </c>
      <c r="J548" s="18">
        <v>1</v>
      </c>
    </row>
    <row r="549" spans="1:10" ht="16.5">
      <c r="A549" s="151">
        <v>424450</v>
      </c>
      <c r="B549" s="18">
        <v>1</v>
      </c>
      <c r="C549" s="137">
        <v>1</v>
      </c>
      <c r="D549" s="18">
        <v>1</v>
      </c>
      <c r="E549" s="18">
        <v>0.9</v>
      </c>
      <c r="F549" s="18">
        <v>1</v>
      </c>
      <c r="G549" s="18">
        <v>1</v>
      </c>
      <c r="H549" s="18">
        <v>1</v>
      </c>
      <c r="I549" s="137">
        <v>1</v>
      </c>
      <c r="J549" s="18">
        <v>1</v>
      </c>
    </row>
    <row r="550" spans="1:10" ht="16.5">
      <c r="A550" s="151">
        <v>424460</v>
      </c>
      <c r="B550" s="18">
        <v>1</v>
      </c>
      <c r="C550" s="137">
        <v>1</v>
      </c>
      <c r="D550" s="18">
        <v>1</v>
      </c>
      <c r="E550" s="18">
        <v>0.9</v>
      </c>
      <c r="F550" s="18">
        <v>1</v>
      </c>
      <c r="G550" s="18">
        <v>1</v>
      </c>
      <c r="H550" s="18">
        <v>1</v>
      </c>
      <c r="I550" s="137">
        <v>1</v>
      </c>
      <c r="J550" s="18">
        <v>1</v>
      </c>
    </row>
    <row r="551" spans="1:10" ht="16.5">
      <c r="A551" s="151">
        <v>424470</v>
      </c>
      <c r="B551" s="18">
        <v>1</v>
      </c>
      <c r="C551" s="137">
        <v>1</v>
      </c>
      <c r="D551" s="18">
        <v>1</v>
      </c>
      <c r="E551" s="18">
        <v>0.9</v>
      </c>
      <c r="F551" s="18">
        <v>1</v>
      </c>
      <c r="G551" s="18">
        <v>1</v>
      </c>
      <c r="H551" s="18">
        <v>1</v>
      </c>
      <c r="I551" s="137">
        <v>1</v>
      </c>
      <c r="J551" s="18">
        <v>1</v>
      </c>
    </row>
    <row r="552" spans="1:10" ht="16.5">
      <c r="A552" s="151">
        <v>424480</v>
      </c>
      <c r="B552" s="18">
        <v>1</v>
      </c>
      <c r="C552" s="137">
        <v>1</v>
      </c>
      <c r="D552" s="18">
        <v>1</v>
      </c>
      <c r="E552" s="18">
        <v>0.9</v>
      </c>
      <c r="F552" s="18">
        <v>1</v>
      </c>
      <c r="G552" s="18">
        <v>1</v>
      </c>
      <c r="H552" s="18">
        <v>1</v>
      </c>
      <c r="I552" s="137">
        <v>1</v>
      </c>
      <c r="J552" s="18">
        <v>1</v>
      </c>
    </row>
    <row r="553" spans="1:10" ht="16.5">
      <c r="A553" s="151">
        <v>424490</v>
      </c>
      <c r="B553" s="18">
        <v>1</v>
      </c>
      <c r="C553" s="137">
        <v>1</v>
      </c>
      <c r="D553" s="18">
        <v>1</v>
      </c>
      <c r="E553" s="18">
        <v>0.9</v>
      </c>
      <c r="F553" s="18">
        <v>1</v>
      </c>
      <c r="G553" s="18">
        <v>1</v>
      </c>
      <c r="H553" s="18">
        <v>1</v>
      </c>
      <c r="I553" s="137">
        <v>1</v>
      </c>
      <c r="J553" s="18">
        <v>1</v>
      </c>
    </row>
    <row r="554" spans="1:10" ht="16.5">
      <c r="A554" s="151">
        <v>424510</v>
      </c>
      <c r="B554" s="18">
        <v>1</v>
      </c>
      <c r="C554" s="137">
        <v>1</v>
      </c>
      <c r="D554" s="18">
        <v>1</v>
      </c>
      <c r="E554" s="18">
        <v>0.9</v>
      </c>
      <c r="F554" s="18">
        <v>1</v>
      </c>
      <c r="G554" s="18">
        <v>1</v>
      </c>
      <c r="H554" s="18">
        <v>1</v>
      </c>
      <c r="I554" s="137">
        <v>1</v>
      </c>
      <c r="J554" s="18">
        <v>1</v>
      </c>
    </row>
    <row r="555" spans="1:10" ht="16.5">
      <c r="A555" s="151">
        <v>424520</v>
      </c>
      <c r="B555" s="18">
        <v>1</v>
      </c>
      <c r="C555" s="137">
        <v>1</v>
      </c>
      <c r="D555" s="18">
        <v>1</v>
      </c>
      <c r="E555" s="18">
        <v>0.9</v>
      </c>
      <c r="F555" s="18">
        <v>1</v>
      </c>
      <c r="G555" s="18">
        <v>1</v>
      </c>
      <c r="H555" s="18">
        <v>1</v>
      </c>
      <c r="I555" s="137">
        <v>1</v>
      </c>
      <c r="J555" s="18">
        <v>1</v>
      </c>
    </row>
    <row r="556" spans="1:10" ht="16.5">
      <c r="A556" s="151">
        <v>424590</v>
      </c>
      <c r="B556" s="18">
        <v>1</v>
      </c>
      <c r="C556" s="137">
        <v>1</v>
      </c>
      <c r="D556" s="18">
        <v>1</v>
      </c>
      <c r="E556" s="18">
        <v>0.9</v>
      </c>
      <c r="F556" s="18">
        <v>1</v>
      </c>
      <c r="G556" s="18">
        <v>1</v>
      </c>
      <c r="H556" s="18">
        <v>1</v>
      </c>
      <c r="I556" s="137">
        <v>1</v>
      </c>
      <c r="J556" s="18">
        <v>1</v>
      </c>
    </row>
    <row r="557" spans="1:10" ht="16.5">
      <c r="A557" s="151">
        <v>424610</v>
      </c>
      <c r="B557" s="18">
        <v>1</v>
      </c>
      <c r="C557" s="137">
        <v>1</v>
      </c>
      <c r="D557" s="18">
        <v>1</v>
      </c>
      <c r="E557" s="18">
        <v>0.9</v>
      </c>
      <c r="F557" s="18">
        <v>1</v>
      </c>
      <c r="G557" s="18">
        <v>1</v>
      </c>
      <c r="H557" s="18">
        <v>1</v>
      </c>
      <c r="I557" s="137">
        <v>1</v>
      </c>
      <c r="J557" s="18">
        <v>1</v>
      </c>
    </row>
    <row r="558" spans="1:10" ht="16.5">
      <c r="A558" s="151">
        <v>424690</v>
      </c>
      <c r="B558" s="18">
        <v>1</v>
      </c>
      <c r="C558" s="137">
        <v>1</v>
      </c>
      <c r="D558" s="18">
        <v>1</v>
      </c>
      <c r="E558" s="18">
        <v>0.9</v>
      </c>
      <c r="F558" s="18">
        <v>1</v>
      </c>
      <c r="G558" s="18">
        <v>1</v>
      </c>
      <c r="H558" s="18">
        <v>1</v>
      </c>
      <c r="I558" s="137">
        <v>1</v>
      </c>
      <c r="J558" s="18">
        <v>1</v>
      </c>
    </row>
    <row r="559" spans="1:10" ht="16.5">
      <c r="A559" s="151">
        <v>424710</v>
      </c>
      <c r="B559" s="18">
        <v>1</v>
      </c>
      <c r="C559" s="137">
        <v>1</v>
      </c>
      <c r="D559" s="18">
        <v>1</v>
      </c>
      <c r="E559" s="18">
        <v>0.9</v>
      </c>
      <c r="F559" s="18">
        <v>1</v>
      </c>
      <c r="G559" s="18">
        <v>1</v>
      </c>
      <c r="H559" s="18">
        <v>1</v>
      </c>
      <c r="I559" s="137">
        <v>1</v>
      </c>
      <c r="J559" s="18">
        <v>1</v>
      </c>
    </row>
    <row r="560" spans="1:10" ht="16.5">
      <c r="A560" s="151">
        <v>424720</v>
      </c>
      <c r="B560" s="18">
        <v>1</v>
      </c>
      <c r="C560" s="137">
        <v>1</v>
      </c>
      <c r="D560" s="18">
        <v>1</v>
      </c>
      <c r="E560" s="18">
        <v>0.9</v>
      </c>
      <c r="F560" s="18">
        <v>1</v>
      </c>
      <c r="G560" s="18">
        <v>1</v>
      </c>
      <c r="H560" s="18">
        <v>1</v>
      </c>
      <c r="I560" s="137">
        <v>1</v>
      </c>
      <c r="J560" s="18">
        <v>1</v>
      </c>
    </row>
    <row r="561" spans="1:10" ht="16.5">
      <c r="A561" s="151">
        <v>424810</v>
      </c>
      <c r="B561" s="18">
        <v>1</v>
      </c>
      <c r="C561" s="137">
        <v>1</v>
      </c>
      <c r="D561" s="18">
        <v>1</v>
      </c>
      <c r="E561" s="18">
        <v>0.9</v>
      </c>
      <c r="F561" s="18">
        <v>1</v>
      </c>
      <c r="G561" s="18">
        <v>1</v>
      </c>
      <c r="H561" s="18">
        <v>1</v>
      </c>
      <c r="I561" s="137">
        <v>1</v>
      </c>
      <c r="J561" s="18">
        <v>1</v>
      </c>
    </row>
    <row r="562" spans="1:10" ht="16.5">
      <c r="A562" s="151">
        <v>424820</v>
      </c>
      <c r="B562" s="18">
        <v>1</v>
      </c>
      <c r="C562" s="137">
        <v>1</v>
      </c>
      <c r="D562" s="18">
        <v>1</v>
      </c>
      <c r="E562" s="18">
        <v>0.9</v>
      </c>
      <c r="F562" s="18">
        <v>1</v>
      </c>
      <c r="G562" s="18">
        <v>1</v>
      </c>
      <c r="H562" s="18">
        <v>1</v>
      </c>
      <c r="I562" s="137">
        <v>1</v>
      </c>
      <c r="J562" s="18">
        <v>1</v>
      </c>
    </row>
    <row r="563" spans="1:10" ht="16.5">
      <c r="A563" s="151">
        <v>424910</v>
      </c>
      <c r="B563" s="18">
        <v>1</v>
      </c>
      <c r="C563" s="137">
        <v>1</v>
      </c>
      <c r="D563" s="18">
        <v>1</v>
      </c>
      <c r="E563" s="18">
        <v>0.9</v>
      </c>
      <c r="F563" s="18">
        <v>1</v>
      </c>
      <c r="G563" s="18">
        <v>1</v>
      </c>
      <c r="H563" s="18">
        <v>1</v>
      </c>
      <c r="I563" s="137">
        <v>1</v>
      </c>
      <c r="J563" s="18">
        <v>1</v>
      </c>
    </row>
    <row r="564" spans="1:10" ht="16.5">
      <c r="A564" s="151">
        <v>424920</v>
      </c>
      <c r="B564" s="18">
        <v>1</v>
      </c>
      <c r="C564" s="137">
        <v>1</v>
      </c>
      <c r="D564" s="18">
        <v>1</v>
      </c>
      <c r="E564" s="18">
        <v>0.9</v>
      </c>
      <c r="F564" s="18">
        <v>1</v>
      </c>
      <c r="G564" s="18">
        <v>1</v>
      </c>
      <c r="H564" s="18">
        <v>1</v>
      </c>
      <c r="I564" s="137">
        <v>1</v>
      </c>
      <c r="J564" s="18">
        <v>1</v>
      </c>
    </row>
    <row r="565" spans="1:10" ht="16.5">
      <c r="A565" s="151">
        <v>424930</v>
      </c>
      <c r="B565" s="18">
        <v>1</v>
      </c>
      <c r="C565" s="137">
        <v>1</v>
      </c>
      <c r="D565" s="18">
        <v>1</v>
      </c>
      <c r="E565" s="18">
        <v>0.9</v>
      </c>
      <c r="F565" s="18">
        <v>1</v>
      </c>
      <c r="G565" s="18">
        <v>1</v>
      </c>
      <c r="H565" s="18">
        <v>1</v>
      </c>
      <c r="I565" s="137">
        <v>1</v>
      </c>
      <c r="J565" s="18">
        <v>1</v>
      </c>
    </row>
    <row r="566" spans="1:10" ht="16.5">
      <c r="A566" s="151">
        <v>424940</v>
      </c>
      <c r="B566" s="18">
        <v>1</v>
      </c>
      <c r="C566" s="137">
        <v>1</v>
      </c>
      <c r="D566" s="18">
        <v>1</v>
      </c>
      <c r="E566" s="18">
        <v>0.9</v>
      </c>
      <c r="F566" s="18">
        <v>1</v>
      </c>
      <c r="G566" s="18">
        <v>1</v>
      </c>
      <c r="H566" s="18">
        <v>1</v>
      </c>
      <c r="I566" s="137">
        <v>1</v>
      </c>
      <c r="J566" s="18">
        <v>1</v>
      </c>
    </row>
    <row r="567" spans="1:10" ht="16.5">
      <c r="A567" s="151">
        <v>424950</v>
      </c>
      <c r="B567" s="18">
        <v>1</v>
      </c>
      <c r="C567" s="137">
        <v>1</v>
      </c>
      <c r="D567" s="18">
        <v>1</v>
      </c>
      <c r="E567" s="18">
        <v>0.9</v>
      </c>
      <c r="F567" s="18">
        <v>1</v>
      </c>
      <c r="G567" s="18">
        <v>1</v>
      </c>
      <c r="H567" s="18">
        <v>1</v>
      </c>
      <c r="I567" s="137">
        <v>1</v>
      </c>
      <c r="J567" s="18">
        <v>1</v>
      </c>
    </row>
    <row r="568" spans="1:10" ht="16.5">
      <c r="A568" s="151">
        <v>424990</v>
      </c>
      <c r="B568" s="18">
        <v>1</v>
      </c>
      <c r="C568" s="137">
        <v>1</v>
      </c>
      <c r="D568" s="18">
        <v>1</v>
      </c>
      <c r="E568" s="18">
        <v>0.9</v>
      </c>
      <c r="F568" s="18">
        <v>1</v>
      </c>
      <c r="G568" s="18">
        <v>1</v>
      </c>
      <c r="H568" s="18">
        <v>1</v>
      </c>
      <c r="I568" s="137">
        <v>1</v>
      </c>
      <c r="J568" s="18">
        <v>1</v>
      </c>
    </row>
    <row r="569" spans="1:10" ht="16.5">
      <c r="A569" s="151">
        <v>425110</v>
      </c>
      <c r="B569" s="18">
        <v>1</v>
      </c>
      <c r="C569" s="137">
        <v>1</v>
      </c>
      <c r="D569" s="18">
        <v>1</v>
      </c>
      <c r="E569" s="18">
        <v>0.9</v>
      </c>
      <c r="F569" s="18">
        <v>1</v>
      </c>
      <c r="G569" s="18">
        <v>1</v>
      </c>
      <c r="H569" s="18">
        <v>1</v>
      </c>
      <c r="I569" s="137">
        <v>1</v>
      </c>
      <c r="J569" s="18">
        <v>1</v>
      </c>
    </row>
    <row r="570" spans="1:10" ht="16.5">
      <c r="A570" s="151">
        <v>425120</v>
      </c>
      <c r="B570" s="18">
        <v>1</v>
      </c>
      <c r="C570" s="137">
        <v>1</v>
      </c>
      <c r="D570" s="18">
        <v>1</v>
      </c>
      <c r="E570" s="18">
        <v>0.9</v>
      </c>
      <c r="F570" s="18">
        <v>1</v>
      </c>
      <c r="G570" s="18">
        <v>1</v>
      </c>
      <c r="H570" s="18">
        <v>1</v>
      </c>
      <c r="I570" s="137">
        <v>1</v>
      </c>
      <c r="J570" s="18">
        <v>1</v>
      </c>
    </row>
    <row r="571" spans="1:10" ht="16.5">
      <c r="A571" s="151">
        <v>441110</v>
      </c>
      <c r="B571" s="18">
        <v>1.05</v>
      </c>
      <c r="C571" s="137">
        <v>1.05</v>
      </c>
      <c r="D571" s="18">
        <v>1</v>
      </c>
      <c r="E571" s="18">
        <v>1</v>
      </c>
      <c r="F571" s="18">
        <v>1</v>
      </c>
      <c r="G571" s="18">
        <v>0.9</v>
      </c>
      <c r="H571" s="18">
        <v>1</v>
      </c>
      <c r="I571" s="137">
        <v>1</v>
      </c>
      <c r="J571" s="18">
        <v>1</v>
      </c>
    </row>
    <row r="572" spans="1:10" ht="16.5">
      <c r="A572" s="151">
        <v>441120</v>
      </c>
      <c r="B572" s="18">
        <v>1.05</v>
      </c>
      <c r="C572" s="137">
        <v>1.05</v>
      </c>
      <c r="D572" s="18">
        <v>1</v>
      </c>
      <c r="E572" s="18">
        <v>1</v>
      </c>
      <c r="F572" s="18">
        <v>1</v>
      </c>
      <c r="G572" s="18">
        <v>0.9</v>
      </c>
      <c r="H572" s="18">
        <v>1</v>
      </c>
      <c r="I572" s="137">
        <v>1</v>
      </c>
      <c r="J572" s="18">
        <v>1</v>
      </c>
    </row>
    <row r="573" spans="1:10" ht="16.5">
      <c r="A573" s="151">
        <v>441210</v>
      </c>
      <c r="B573" s="18">
        <v>1.05</v>
      </c>
      <c r="C573" s="137">
        <v>1.05</v>
      </c>
      <c r="D573" s="18">
        <v>1</v>
      </c>
      <c r="E573" s="18">
        <v>1</v>
      </c>
      <c r="F573" s="18">
        <v>1</v>
      </c>
      <c r="G573" s="18">
        <v>0.9</v>
      </c>
      <c r="H573" s="18">
        <v>1</v>
      </c>
      <c r="I573" s="137">
        <v>1</v>
      </c>
      <c r="J573" s="18">
        <v>1</v>
      </c>
    </row>
    <row r="574" spans="1:10" ht="16.5">
      <c r="A574" s="151">
        <v>441222</v>
      </c>
      <c r="B574" s="18">
        <v>1.05</v>
      </c>
      <c r="C574" s="137">
        <v>1.05</v>
      </c>
      <c r="D574" s="18">
        <v>1</v>
      </c>
      <c r="E574" s="18">
        <v>1</v>
      </c>
      <c r="F574" s="18">
        <v>1</v>
      </c>
      <c r="G574" s="18">
        <v>0.9</v>
      </c>
      <c r="H574" s="18">
        <v>1</v>
      </c>
      <c r="I574" s="137">
        <v>1</v>
      </c>
      <c r="J574" s="18">
        <v>1</v>
      </c>
    </row>
    <row r="575" spans="1:10" ht="16.5">
      <c r="A575" s="151">
        <v>441228</v>
      </c>
      <c r="B575" s="18">
        <v>1.05</v>
      </c>
      <c r="C575" s="137">
        <v>1.05</v>
      </c>
      <c r="D575" s="18">
        <v>1</v>
      </c>
      <c r="E575" s="18">
        <v>1</v>
      </c>
      <c r="F575" s="18">
        <v>1</v>
      </c>
      <c r="G575" s="18">
        <v>0.9</v>
      </c>
      <c r="H575" s="18">
        <v>1</v>
      </c>
      <c r="I575" s="137">
        <v>1</v>
      </c>
      <c r="J575" s="18">
        <v>1</v>
      </c>
    </row>
    <row r="576" spans="1:10" ht="16.5">
      <c r="A576" s="151">
        <v>441310</v>
      </c>
      <c r="B576" s="18">
        <v>1.05</v>
      </c>
      <c r="C576" s="137">
        <v>1.05</v>
      </c>
      <c r="D576" s="18">
        <v>1</v>
      </c>
      <c r="E576" s="18">
        <v>1</v>
      </c>
      <c r="F576" s="18">
        <v>1</v>
      </c>
      <c r="G576" s="18">
        <v>0.9</v>
      </c>
      <c r="H576" s="18">
        <v>1</v>
      </c>
      <c r="I576" s="137">
        <v>1</v>
      </c>
      <c r="J576" s="18">
        <v>1</v>
      </c>
    </row>
    <row r="577" spans="1:10" ht="16.5">
      <c r="A577" s="151">
        <v>441320</v>
      </c>
      <c r="B577" s="18">
        <v>1.05</v>
      </c>
      <c r="C577" s="137">
        <v>1.05</v>
      </c>
      <c r="D577" s="18">
        <v>1</v>
      </c>
      <c r="E577" s="18">
        <v>1</v>
      </c>
      <c r="F577" s="18">
        <v>1</v>
      </c>
      <c r="G577" s="18">
        <v>0.9</v>
      </c>
      <c r="H577" s="18">
        <v>1</v>
      </c>
      <c r="I577" s="137">
        <v>1</v>
      </c>
      <c r="J577" s="18">
        <v>1</v>
      </c>
    </row>
    <row r="578" spans="1:10" ht="16.5">
      <c r="A578" s="151">
        <v>442110</v>
      </c>
      <c r="B578" s="18">
        <v>1.05</v>
      </c>
      <c r="C578" s="137">
        <v>1.05</v>
      </c>
      <c r="D578" s="18">
        <v>1</v>
      </c>
      <c r="E578" s="18">
        <v>1</v>
      </c>
      <c r="F578" s="18">
        <v>1</v>
      </c>
      <c r="G578" s="18">
        <v>0.9</v>
      </c>
      <c r="H578" s="18">
        <v>1</v>
      </c>
      <c r="I578" s="137">
        <v>1</v>
      </c>
      <c r="J578" s="18">
        <v>1</v>
      </c>
    </row>
    <row r="579" spans="1:10" ht="16.5">
      <c r="A579" s="151">
        <v>442210</v>
      </c>
      <c r="B579" s="18">
        <v>1.05</v>
      </c>
      <c r="C579" s="137">
        <v>1.05</v>
      </c>
      <c r="D579" s="18">
        <v>1</v>
      </c>
      <c r="E579" s="18">
        <v>1</v>
      </c>
      <c r="F579" s="18">
        <v>1</v>
      </c>
      <c r="G579" s="18">
        <v>0.9</v>
      </c>
      <c r="H579" s="18">
        <v>1</v>
      </c>
      <c r="I579" s="137">
        <v>1</v>
      </c>
      <c r="J579" s="18">
        <v>1</v>
      </c>
    </row>
    <row r="580" spans="1:10" ht="16.5">
      <c r="A580" s="151">
        <v>442291</v>
      </c>
      <c r="B580" s="18">
        <v>1.05</v>
      </c>
      <c r="C580" s="137">
        <v>1.05</v>
      </c>
      <c r="D580" s="18">
        <v>1</v>
      </c>
      <c r="E580" s="18">
        <v>1</v>
      </c>
      <c r="F580" s="18">
        <v>1</v>
      </c>
      <c r="G580" s="18">
        <v>0.9</v>
      </c>
      <c r="H580" s="18">
        <v>1</v>
      </c>
      <c r="I580" s="137">
        <v>1</v>
      </c>
      <c r="J580" s="18">
        <v>1</v>
      </c>
    </row>
    <row r="581" spans="1:10" ht="16.5">
      <c r="A581" s="151">
        <v>442299</v>
      </c>
      <c r="B581" s="18">
        <v>1.05</v>
      </c>
      <c r="C581" s="137">
        <v>1.05</v>
      </c>
      <c r="D581" s="18">
        <v>1</v>
      </c>
      <c r="E581" s="18">
        <v>1</v>
      </c>
      <c r="F581" s="18">
        <v>1</v>
      </c>
      <c r="G581" s="18">
        <v>0.9</v>
      </c>
      <c r="H581" s="18">
        <v>1</v>
      </c>
      <c r="I581" s="137">
        <v>1</v>
      </c>
      <c r="J581" s="18">
        <v>1</v>
      </c>
    </row>
    <row r="582" spans="1:10" ht="16.5">
      <c r="A582" s="151">
        <v>443141</v>
      </c>
      <c r="B582" s="18">
        <v>1.05</v>
      </c>
      <c r="C582" s="137">
        <v>1.05</v>
      </c>
      <c r="D582" s="18">
        <v>1</v>
      </c>
      <c r="E582" s="18">
        <v>1</v>
      </c>
      <c r="F582" s="18">
        <v>1</v>
      </c>
      <c r="G582" s="18">
        <v>0.9</v>
      </c>
      <c r="H582" s="18">
        <v>1</v>
      </c>
      <c r="I582" s="137">
        <v>1</v>
      </c>
      <c r="J582" s="18">
        <v>1</v>
      </c>
    </row>
    <row r="583" spans="1:10" ht="16.5">
      <c r="A583" s="151">
        <v>443142</v>
      </c>
      <c r="B583" s="18">
        <v>1.05</v>
      </c>
      <c r="C583" s="137">
        <v>1.05</v>
      </c>
      <c r="D583" s="18">
        <v>1</v>
      </c>
      <c r="E583" s="18">
        <v>1</v>
      </c>
      <c r="F583" s="18">
        <v>1</v>
      </c>
      <c r="G583" s="18">
        <v>0.9</v>
      </c>
      <c r="H583" s="18">
        <v>1</v>
      </c>
      <c r="I583" s="137">
        <v>1</v>
      </c>
      <c r="J583" s="18">
        <v>1</v>
      </c>
    </row>
    <row r="584" spans="1:10" ht="16.5">
      <c r="A584" s="151">
        <v>444110</v>
      </c>
      <c r="B584" s="18">
        <v>1.05</v>
      </c>
      <c r="C584" s="137">
        <v>1.05</v>
      </c>
      <c r="D584" s="18">
        <v>1</v>
      </c>
      <c r="E584" s="18">
        <v>1</v>
      </c>
      <c r="F584" s="18">
        <v>1</v>
      </c>
      <c r="G584" s="18">
        <v>0.9</v>
      </c>
      <c r="H584" s="18">
        <v>1</v>
      </c>
      <c r="I584" s="137">
        <v>1</v>
      </c>
      <c r="J584" s="18">
        <v>1</v>
      </c>
    </row>
    <row r="585" spans="1:10" ht="16.5">
      <c r="A585" s="151">
        <v>444120</v>
      </c>
      <c r="B585" s="18">
        <v>1.05</v>
      </c>
      <c r="C585" s="137">
        <v>1.05</v>
      </c>
      <c r="D585" s="18">
        <v>1</v>
      </c>
      <c r="E585" s="18">
        <v>1</v>
      </c>
      <c r="F585" s="18">
        <v>1</v>
      </c>
      <c r="G585" s="18">
        <v>0.9</v>
      </c>
      <c r="H585" s="18">
        <v>1</v>
      </c>
      <c r="I585" s="137">
        <v>1</v>
      </c>
      <c r="J585" s="18">
        <v>1</v>
      </c>
    </row>
    <row r="586" spans="1:10" ht="16.5">
      <c r="A586" s="151">
        <v>444130</v>
      </c>
      <c r="B586" s="18">
        <v>1.05</v>
      </c>
      <c r="C586" s="137">
        <v>1.05</v>
      </c>
      <c r="D586" s="18">
        <v>1</v>
      </c>
      <c r="E586" s="18">
        <v>1</v>
      </c>
      <c r="F586" s="18">
        <v>1</v>
      </c>
      <c r="G586" s="18">
        <v>0.9</v>
      </c>
      <c r="H586" s="18">
        <v>1</v>
      </c>
      <c r="I586" s="137">
        <v>1</v>
      </c>
      <c r="J586" s="18">
        <v>1</v>
      </c>
    </row>
    <row r="587" spans="1:10" ht="16.5">
      <c r="A587" s="151">
        <v>444190</v>
      </c>
      <c r="B587" s="18">
        <v>1.05</v>
      </c>
      <c r="C587" s="137">
        <v>1.05</v>
      </c>
      <c r="D587" s="18">
        <v>1</v>
      </c>
      <c r="E587" s="18">
        <v>1</v>
      </c>
      <c r="F587" s="18">
        <v>1</v>
      </c>
      <c r="G587" s="18">
        <v>0.9</v>
      </c>
      <c r="H587" s="18">
        <v>1</v>
      </c>
      <c r="I587" s="137">
        <v>1</v>
      </c>
      <c r="J587" s="18">
        <v>1</v>
      </c>
    </row>
    <row r="588" spans="1:10" ht="16.5">
      <c r="A588" s="151">
        <v>444210</v>
      </c>
      <c r="B588" s="18">
        <v>1.05</v>
      </c>
      <c r="C588" s="137">
        <v>1.05</v>
      </c>
      <c r="D588" s="18">
        <v>1</v>
      </c>
      <c r="E588" s="18">
        <v>1</v>
      </c>
      <c r="F588" s="18">
        <v>1</v>
      </c>
      <c r="G588" s="18">
        <v>0.9</v>
      </c>
      <c r="H588" s="18">
        <v>1</v>
      </c>
      <c r="I588" s="137">
        <v>1</v>
      </c>
      <c r="J588" s="18">
        <v>1</v>
      </c>
    </row>
    <row r="589" spans="1:10" ht="16.5">
      <c r="A589" s="151">
        <v>444220</v>
      </c>
      <c r="B589" s="18">
        <v>1.05</v>
      </c>
      <c r="C589" s="137">
        <v>1.05</v>
      </c>
      <c r="D589" s="18">
        <v>1</v>
      </c>
      <c r="E589" s="18">
        <v>1</v>
      </c>
      <c r="F589" s="18">
        <v>1</v>
      </c>
      <c r="G589" s="18">
        <v>0.9</v>
      </c>
      <c r="H589" s="18">
        <v>1</v>
      </c>
      <c r="I589" s="137">
        <v>1</v>
      </c>
      <c r="J589" s="18">
        <v>1</v>
      </c>
    </row>
    <row r="590" spans="1:10" ht="16.5">
      <c r="A590" s="151">
        <v>445110</v>
      </c>
      <c r="B590" s="18">
        <v>1.05</v>
      </c>
      <c r="C590" s="137">
        <v>1.05</v>
      </c>
      <c r="D590" s="18">
        <v>1</v>
      </c>
      <c r="E590" s="18">
        <v>1</v>
      </c>
      <c r="F590" s="18">
        <v>1</v>
      </c>
      <c r="G590" s="18">
        <v>0.9</v>
      </c>
      <c r="H590" s="18">
        <v>1</v>
      </c>
      <c r="I590" s="137">
        <v>1</v>
      </c>
      <c r="J590" s="18">
        <v>1</v>
      </c>
    </row>
    <row r="591" spans="1:10" ht="16.5">
      <c r="A591" s="151">
        <v>445120</v>
      </c>
      <c r="B591" s="18">
        <v>1.05</v>
      </c>
      <c r="C591" s="137">
        <v>1.05</v>
      </c>
      <c r="D591" s="18">
        <v>1</v>
      </c>
      <c r="E591" s="18">
        <v>1</v>
      </c>
      <c r="F591" s="18">
        <v>1</v>
      </c>
      <c r="G591" s="18">
        <v>0.9</v>
      </c>
      <c r="H591" s="18">
        <v>1</v>
      </c>
      <c r="I591" s="137">
        <v>1</v>
      </c>
      <c r="J591" s="18">
        <v>1</v>
      </c>
    </row>
    <row r="592" spans="1:10" ht="16.5">
      <c r="A592" s="151">
        <v>445210</v>
      </c>
      <c r="B592" s="18">
        <v>1.05</v>
      </c>
      <c r="C592" s="137">
        <v>1.05</v>
      </c>
      <c r="D592" s="18">
        <v>1</v>
      </c>
      <c r="E592" s="18">
        <v>1</v>
      </c>
      <c r="F592" s="18">
        <v>1</v>
      </c>
      <c r="G592" s="18">
        <v>0.9</v>
      </c>
      <c r="H592" s="18">
        <v>1</v>
      </c>
      <c r="I592" s="137">
        <v>1</v>
      </c>
      <c r="J592" s="18">
        <v>1</v>
      </c>
    </row>
    <row r="593" spans="1:10" ht="16.5">
      <c r="A593" s="151">
        <v>445220</v>
      </c>
      <c r="B593" s="18">
        <v>1.05</v>
      </c>
      <c r="C593" s="137">
        <v>1.05</v>
      </c>
      <c r="D593" s="18">
        <v>1</v>
      </c>
      <c r="E593" s="18">
        <v>1</v>
      </c>
      <c r="F593" s="18">
        <v>1</v>
      </c>
      <c r="G593" s="18">
        <v>0.9</v>
      </c>
      <c r="H593" s="18">
        <v>1</v>
      </c>
      <c r="I593" s="137">
        <v>1</v>
      </c>
      <c r="J593" s="18">
        <v>1</v>
      </c>
    </row>
    <row r="594" spans="1:10" ht="16.5">
      <c r="A594" s="151">
        <v>445230</v>
      </c>
      <c r="B594" s="18">
        <v>1.05</v>
      </c>
      <c r="C594" s="137">
        <v>1.05</v>
      </c>
      <c r="D594" s="18">
        <v>1</v>
      </c>
      <c r="E594" s="18">
        <v>1</v>
      </c>
      <c r="F594" s="18">
        <v>1</v>
      </c>
      <c r="G594" s="18">
        <v>0.9</v>
      </c>
      <c r="H594" s="18">
        <v>1</v>
      </c>
      <c r="I594" s="137">
        <v>1</v>
      </c>
      <c r="J594" s="18">
        <v>1</v>
      </c>
    </row>
    <row r="595" spans="1:10" ht="16.5">
      <c r="A595" s="151">
        <v>445291</v>
      </c>
      <c r="B595" s="18">
        <v>1.05</v>
      </c>
      <c r="C595" s="137">
        <v>1.05</v>
      </c>
      <c r="D595" s="18">
        <v>1</v>
      </c>
      <c r="E595" s="18">
        <v>1</v>
      </c>
      <c r="F595" s="18">
        <v>1</v>
      </c>
      <c r="G595" s="18">
        <v>0.9</v>
      </c>
      <c r="H595" s="18">
        <v>1</v>
      </c>
      <c r="I595" s="137">
        <v>1</v>
      </c>
      <c r="J595" s="18">
        <v>1</v>
      </c>
    </row>
    <row r="596" spans="1:10" ht="16.5">
      <c r="A596" s="151">
        <v>445292</v>
      </c>
      <c r="B596" s="18">
        <v>1.05</v>
      </c>
      <c r="C596" s="137">
        <v>1.05</v>
      </c>
      <c r="D596" s="18">
        <v>1</v>
      </c>
      <c r="E596" s="18">
        <v>1</v>
      </c>
      <c r="F596" s="18">
        <v>1</v>
      </c>
      <c r="G596" s="18">
        <v>0.9</v>
      </c>
      <c r="H596" s="18">
        <v>1</v>
      </c>
      <c r="I596" s="137">
        <v>1</v>
      </c>
      <c r="J596" s="18">
        <v>1</v>
      </c>
    </row>
    <row r="597" spans="1:10" ht="16.5">
      <c r="A597" s="151">
        <v>445299</v>
      </c>
      <c r="B597" s="18">
        <v>1.05</v>
      </c>
      <c r="C597" s="137">
        <v>1.05</v>
      </c>
      <c r="D597" s="18">
        <v>1</v>
      </c>
      <c r="E597" s="18">
        <v>1</v>
      </c>
      <c r="F597" s="18">
        <v>1</v>
      </c>
      <c r="G597" s="18">
        <v>0.9</v>
      </c>
      <c r="H597" s="18">
        <v>1</v>
      </c>
      <c r="I597" s="137">
        <v>1</v>
      </c>
      <c r="J597" s="18">
        <v>1</v>
      </c>
    </row>
    <row r="598" spans="1:10" ht="16.5">
      <c r="A598" s="151">
        <v>445310</v>
      </c>
      <c r="B598" s="18">
        <v>1.05</v>
      </c>
      <c r="C598" s="137">
        <v>1.05</v>
      </c>
      <c r="D598" s="18">
        <v>1</v>
      </c>
      <c r="E598" s="18">
        <v>1</v>
      </c>
      <c r="F598" s="18">
        <v>1</v>
      </c>
      <c r="G598" s="18">
        <v>0.9</v>
      </c>
      <c r="H598" s="18">
        <v>1</v>
      </c>
      <c r="I598" s="137">
        <v>1</v>
      </c>
      <c r="J598" s="18">
        <v>1</v>
      </c>
    </row>
    <row r="599" spans="1:10" ht="16.5">
      <c r="A599" s="151">
        <v>446110</v>
      </c>
      <c r="B599" s="18">
        <v>1.05</v>
      </c>
      <c r="C599" s="137">
        <v>1.05</v>
      </c>
      <c r="D599" s="18">
        <v>1</v>
      </c>
      <c r="E599" s="18">
        <v>1</v>
      </c>
      <c r="F599" s="18">
        <v>1</v>
      </c>
      <c r="G599" s="18">
        <v>0.9</v>
      </c>
      <c r="H599" s="18">
        <v>1</v>
      </c>
      <c r="I599" s="137">
        <v>1</v>
      </c>
      <c r="J599" s="18">
        <v>1</v>
      </c>
    </row>
    <row r="600" spans="1:10" ht="16.5">
      <c r="A600" s="151">
        <v>446120</v>
      </c>
      <c r="B600" s="18">
        <v>1.05</v>
      </c>
      <c r="C600" s="137">
        <v>1.05</v>
      </c>
      <c r="D600" s="18">
        <v>1</v>
      </c>
      <c r="E600" s="18">
        <v>1</v>
      </c>
      <c r="F600" s="18">
        <v>1</v>
      </c>
      <c r="G600" s="18">
        <v>0.9</v>
      </c>
      <c r="H600" s="18">
        <v>1</v>
      </c>
      <c r="I600" s="137">
        <v>1</v>
      </c>
      <c r="J600" s="18">
        <v>1</v>
      </c>
    </row>
    <row r="601" spans="1:10" ht="16.5">
      <c r="A601" s="151">
        <v>446130</v>
      </c>
      <c r="B601" s="18">
        <v>1.05</v>
      </c>
      <c r="C601" s="137">
        <v>1.05</v>
      </c>
      <c r="D601" s="18">
        <v>1</v>
      </c>
      <c r="E601" s="18">
        <v>1</v>
      </c>
      <c r="F601" s="18">
        <v>1</v>
      </c>
      <c r="G601" s="18">
        <v>0.9</v>
      </c>
      <c r="H601" s="18">
        <v>1</v>
      </c>
      <c r="I601" s="137">
        <v>1</v>
      </c>
      <c r="J601" s="18">
        <v>1</v>
      </c>
    </row>
    <row r="602" spans="1:10" ht="16.5">
      <c r="A602" s="151">
        <v>446191</v>
      </c>
      <c r="B602" s="18">
        <v>1.05</v>
      </c>
      <c r="C602" s="137">
        <v>1.05</v>
      </c>
      <c r="D602" s="18">
        <v>1</v>
      </c>
      <c r="E602" s="18">
        <v>1</v>
      </c>
      <c r="F602" s="18">
        <v>1</v>
      </c>
      <c r="G602" s="18">
        <v>0.9</v>
      </c>
      <c r="H602" s="18">
        <v>1</v>
      </c>
      <c r="I602" s="137">
        <v>1</v>
      </c>
      <c r="J602" s="18">
        <v>1</v>
      </c>
    </row>
    <row r="603" spans="1:10" ht="16.5">
      <c r="A603" s="151">
        <v>446199</v>
      </c>
      <c r="B603" s="18">
        <v>1.05</v>
      </c>
      <c r="C603" s="137">
        <v>1.05</v>
      </c>
      <c r="D603" s="18">
        <v>1</v>
      </c>
      <c r="E603" s="18">
        <v>1</v>
      </c>
      <c r="F603" s="18">
        <v>1</v>
      </c>
      <c r="G603" s="18">
        <v>0.9</v>
      </c>
      <c r="H603" s="18">
        <v>1</v>
      </c>
      <c r="I603" s="137">
        <v>1</v>
      </c>
      <c r="J603" s="18">
        <v>1</v>
      </c>
    </row>
    <row r="604" spans="1:10" ht="16.5">
      <c r="A604" s="151">
        <v>447110</v>
      </c>
      <c r="B604" s="18">
        <v>1.05</v>
      </c>
      <c r="C604" s="137">
        <v>1.05</v>
      </c>
      <c r="D604" s="18">
        <v>1</v>
      </c>
      <c r="E604" s="18">
        <v>1</v>
      </c>
      <c r="F604" s="18">
        <v>1</v>
      </c>
      <c r="G604" s="18">
        <v>0.9</v>
      </c>
      <c r="H604" s="18">
        <v>1</v>
      </c>
      <c r="I604" s="137">
        <v>1</v>
      </c>
      <c r="J604" s="18">
        <v>1</v>
      </c>
    </row>
    <row r="605" spans="1:10" ht="16.5">
      <c r="A605" s="151">
        <v>447190</v>
      </c>
      <c r="B605" s="18">
        <v>1.05</v>
      </c>
      <c r="C605" s="137">
        <v>1.05</v>
      </c>
      <c r="D605" s="18">
        <v>1</v>
      </c>
      <c r="E605" s="18">
        <v>1</v>
      </c>
      <c r="F605" s="18">
        <v>1</v>
      </c>
      <c r="G605" s="18">
        <v>0.9</v>
      </c>
      <c r="H605" s="18">
        <v>1</v>
      </c>
      <c r="I605" s="137">
        <v>1</v>
      </c>
      <c r="J605" s="18">
        <v>1</v>
      </c>
    </row>
    <row r="606" spans="1:10" ht="16.5">
      <c r="A606" s="151">
        <v>448110</v>
      </c>
      <c r="B606" s="18">
        <v>1.05</v>
      </c>
      <c r="C606" s="137">
        <v>1.05</v>
      </c>
      <c r="D606" s="18">
        <v>1</v>
      </c>
      <c r="E606" s="18">
        <v>1</v>
      </c>
      <c r="F606" s="18">
        <v>1</v>
      </c>
      <c r="G606" s="18">
        <v>0.9</v>
      </c>
      <c r="H606" s="18">
        <v>1</v>
      </c>
      <c r="I606" s="137">
        <v>1</v>
      </c>
      <c r="J606" s="18">
        <v>1</v>
      </c>
    </row>
    <row r="607" spans="1:10" ht="16.5">
      <c r="A607" s="151">
        <v>448120</v>
      </c>
      <c r="B607" s="18">
        <v>1.05</v>
      </c>
      <c r="C607" s="137">
        <v>1.05</v>
      </c>
      <c r="D607" s="18">
        <v>1</v>
      </c>
      <c r="E607" s="18">
        <v>1</v>
      </c>
      <c r="F607" s="18">
        <v>1</v>
      </c>
      <c r="G607" s="18">
        <v>0.9</v>
      </c>
      <c r="H607" s="18">
        <v>1</v>
      </c>
      <c r="I607" s="137">
        <v>1</v>
      </c>
      <c r="J607" s="18">
        <v>1</v>
      </c>
    </row>
    <row r="608" spans="1:10" ht="16.5">
      <c r="A608" s="151">
        <v>448130</v>
      </c>
      <c r="B608" s="18">
        <v>1.05</v>
      </c>
      <c r="C608" s="137">
        <v>1.05</v>
      </c>
      <c r="D608" s="18">
        <v>1</v>
      </c>
      <c r="E608" s="18">
        <v>1</v>
      </c>
      <c r="F608" s="18">
        <v>1</v>
      </c>
      <c r="G608" s="18">
        <v>0.9</v>
      </c>
      <c r="H608" s="18">
        <v>1</v>
      </c>
      <c r="I608" s="137">
        <v>1</v>
      </c>
      <c r="J608" s="18">
        <v>1</v>
      </c>
    </row>
    <row r="609" spans="1:10" ht="16.5">
      <c r="A609" s="151">
        <v>448140</v>
      </c>
      <c r="B609" s="18">
        <v>1.05</v>
      </c>
      <c r="C609" s="137">
        <v>1.05</v>
      </c>
      <c r="D609" s="18">
        <v>1</v>
      </c>
      <c r="E609" s="18">
        <v>1</v>
      </c>
      <c r="F609" s="18">
        <v>1</v>
      </c>
      <c r="G609" s="18">
        <v>0.9</v>
      </c>
      <c r="H609" s="18">
        <v>1</v>
      </c>
      <c r="I609" s="137">
        <v>1</v>
      </c>
      <c r="J609" s="18">
        <v>1</v>
      </c>
    </row>
    <row r="610" spans="1:10" ht="16.5">
      <c r="A610" s="151">
        <v>448150</v>
      </c>
      <c r="B610" s="18">
        <v>1.05</v>
      </c>
      <c r="C610" s="137">
        <v>1.05</v>
      </c>
      <c r="D610" s="18">
        <v>1</v>
      </c>
      <c r="E610" s="18">
        <v>1</v>
      </c>
      <c r="F610" s="18">
        <v>1</v>
      </c>
      <c r="G610" s="18">
        <v>0.9</v>
      </c>
      <c r="H610" s="18">
        <v>1</v>
      </c>
      <c r="I610" s="137">
        <v>1</v>
      </c>
      <c r="J610" s="18">
        <v>1</v>
      </c>
    </row>
    <row r="611" spans="1:10" ht="16.5">
      <c r="A611" s="151">
        <v>448190</v>
      </c>
      <c r="B611" s="18">
        <v>1.05</v>
      </c>
      <c r="C611" s="137">
        <v>1.05</v>
      </c>
      <c r="D611" s="18">
        <v>1</v>
      </c>
      <c r="E611" s="18">
        <v>1</v>
      </c>
      <c r="F611" s="18">
        <v>1</v>
      </c>
      <c r="G611" s="18">
        <v>0.9</v>
      </c>
      <c r="H611" s="18">
        <v>1</v>
      </c>
      <c r="I611" s="137">
        <v>1</v>
      </c>
      <c r="J611" s="18">
        <v>1</v>
      </c>
    </row>
    <row r="612" spans="1:10" ht="16.5">
      <c r="A612" s="151">
        <v>448210</v>
      </c>
      <c r="B612" s="18">
        <v>1.05</v>
      </c>
      <c r="C612" s="137">
        <v>1.05</v>
      </c>
      <c r="D612" s="18">
        <v>1</v>
      </c>
      <c r="E612" s="18">
        <v>1</v>
      </c>
      <c r="F612" s="18">
        <v>1</v>
      </c>
      <c r="G612" s="18">
        <v>0.9</v>
      </c>
      <c r="H612" s="18">
        <v>1</v>
      </c>
      <c r="I612" s="137">
        <v>1</v>
      </c>
      <c r="J612" s="18">
        <v>1</v>
      </c>
    </row>
    <row r="613" spans="1:10" ht="16.5">
      <c r="A613" s="151">
        <v>448310</v>
      </c>
      <c r="B613" s="18">
        <v>1.05</v>
      </c>
      <c r="C613" s="137">
        <v>1.05</v>
      </c>
      <c r="D613" s="18">
        <v>1</v>
      </c>
      <c r="E613" s="18">
        <v>1</v>
      </c>
      <c r="F613" s="18">
        <v>1</v>
      </c>
      <c r="G613" s="18">
        <v>0.9</v>
      </c>
      <c r="H613" s="18">
        <v>1</v>
      </c>
      <c r="I613" s="137">
        <v>1</v>
      </c>
      <c r="J613" s="18">
        <v>1</v>
      </c>
    </row>
    <row r="614" spans="1:10" ht="16.5">
      <c r="A614" s="151">
        <v>448320</v>
      </c>
      <c r="B614" s="18">
        <v>1.05</v>
      </c>
      <c r="C614" s="137">
        <v>1.05</v>
      </c>
      <c r="D614" s="18">
        <v>1</v>
      </c>
      <c r="E614" s="18">
        <v>1</v>
      </c>
      <c r="F614" s="18">
        <v>1</v>
      </c>
      <c r="G614" s="18">
        <v>0.9</v>
      </c>
      <c r="H614" s="18">
        <v>1</v>
      </c>
      <c r="I614" s="137">
        <v>1</v>
      </c>
      <c r="J614" s="18">
        <v>1</v>
      </c>
    </row>
    <row r="615" spans="1:10" ht="16.5">
      <c r="A615" s="151">
        <v>451110</v>
      </c>
      <c r="B615" s="18">
        <v>1.05</v>
      </c>
      <c r="C615" s="137">
        <v>1.05</v>
      </c>
      <c r="D615" s="18">
        <v>1</v>
      </c>
      <c r="E615" s="18">
        <v>1</v>
      </c>
      <c r="F615" s="18">
        <v>1</v>
      </c>
      <c r="G615" s="18">
        <v>0.9</v>
      </c>
      <c r="H615" s="18">
        <v>1</v>
      </c>
      <c r="I615" s="137">
        <v>1</v>
      </c>
      <c r="J615" s="18">
        <v>1</v>
      </c>
    </row>
    <row r="616" spans="1:10" ht="16.5">
      <c r="A616" s="151">
        <v>451120</v>
      </c>
      <c r="B616" s="18">
        <v>1.05</v>
      </c>
      <c r="C616" s="137">
        <v>1.05</v>
      </c>
      <c r="D616" s="18">
        <v>1</v>
      </c>
      <c r="E616" s="18">
        <v>1</v>
      </c>
      <c r="F616" s="18">
        <v>1</v>
      </c>
      <c r="G616" s="18">
        <v>0.9</v>
      </c>
      <c r="H616" s="18">
        <v>1</v>
      </c>
      <c r="I616" s="137">
        <v>1</v>
      </c>
      <c r="J616" s="18">
        <v>1</v>
      </c>
    </row>
    <row r="617" spans="1:10" ht="16.5">
      <c r="A617" s="151">
        <v>451130</v>
      </c>
      <c r="B617" s="18">
        <v>1.05</v>
      </c>
      <c r="C617" s="137">
        <v>1.05</v>
      </c>
      <c r="D617" s="18">
        <v>1</v>
      </c>
      <c r="E617" s="18">
        <v>1</v>
      </c>
      <c r="F617" s="18">
        <v>1</v>
      </c>
      <c r="G617" s="18">
        <v>0.9</v>
      </c>
      <c r="H617" s="18">
        <v>1</v>
      </c>
      <c r="I617" s="137">
        <v>1</v>
      </c>
      <c r="J617" s="18">
        <v>1</v>
      </c>
    </row>
    <row r="618" spans="1:10" ht="16.5">
      <c r="A618" s="151">
        <v>451140</v>
      </c>
      <c r="B618" s="18">
        <v>1.05</v>
      </c>
      <c r="C618" s="137">
        <v>1.05</v>
      </c>
      <c r="D618" s="18">
        <v>1</v>
      </c>
      <c r="E618" s="18">
        <v>1</v>
      </c>
      <c r="F618" s="18">
        <v>1</v>
      </c>
      <c r="G618" s="18">
        <v>0.9</v>
      </c>
      <c r="H618" s="18">
        <v>1</v>
      </c>
      <c r="I618" s="137">
        <v>1</v>
      </c>
      <c r="J618" s="18">
        <v>1</v>
      </c>
    </row>
    <row r="619" spans="1:10" ht="16.5">
      <c r="A619" s="151">
        <v>451211</v>
      </c>
      <c r="B619" s="18">
        <v>1.05</v>
      </c>
      <c r="C619" s="137">
        <v>1.05</v>
      </c>
      <c r="D619" s="18">
        <v>1</v>
      </c>
      <c r="E619" s="18">
        <v>1</v>
      </c>
      <c r="F619" s="18">
        <v>1</v>
      </c>
      <c r="G619" s="18">
        <v>0.9</v>
      </c>
      <c r="H619" s="18">
        <v>1</v>
      </c>
      <c r="I619" s="137">
        <v>1</v>
      </c>
      <c r="J619" s="18">
        <v>1</v>
      </c>
    </row>
    <row r="620" spans="1:10" ht="16.5">
      <c r="A620" s="151">
        <v>451212</v>
      </c>
      <c r="B620" s="18">
        <v>1.05</v>
      </c>
      <c r="C620" s="137">
        <v>1.05</v>
      </c>
      <c r="D620" s="18">
        <v>1</v>
      </c>
      <c r="E620" s="18">
        <v>1</v>
      </c>
      <c r="F620" s="18">
        <v>1</v>
      </c>
      <c r="G620" s="18">
        <v>0.9</v>
      </c>
      <c r="H620" s="18">
        <v>1</v>
      </c>
      <c r="I620" s="137">
        <v>1</v>
      </c>
      <c r="J620" s="18">
        <v>1</v>
      </c>
    </row>
    <row r="621" spans="1:10" ht="16.5">
      <c r="A621" s="151">
        <v>452210</v>
      </c>
      <c r="B621" s="18">
        <v>1.05</v>
      </c>
      <c r="C621" s="137">
        <v>1.05</v>
      </c>
      <c r="D621" s="18">
        <v>1</v>
      </c>
      <c r="E621" s="18">
        <v>1</v>
      </c>
      <c r="F621" s="18">
        <v>1</v>
      </c>
      <c r="G621" s="18">
        <v>0.9</v>
      </c>
      <c r="H621" s="18">
        <v>1</v>
      </c>
      <c r="I621" s="137">
        <v>1</v>
      </c>
      <c r="J621" s="18">
        <v>1</v>
      </c>
    </row>
    <row r="622" spans="1:10" ht="16.5">
      <c r="A622" s="151">
        <v>452311</v>
      </c>
      <c r="B622" s="18">
        <v>1.05</v>
      </c>
      <c r="C622" s="137">
        <v>1.05</v>
      </c>
      <c r="D622" s="18">
        <v>1</v>
      </c>
      <c r="E622" s="18">
        <v>1</v>
      </c>
      <c r="F622" s="18">
        <v>1</v>
      </c>
      <c r="G622" s="18">
        <v>0.9</v>
      </c>
      <c r="H622" s="18">
        <v>1</v>
      </c>
      <c r="I622" s="137">
        <v>1</v>
      </c>
      <c r="J622" s="18">
        <v>1</v>
      </c>
    </row>
    <row r="623" spans="1:10" ht="16.5">
      <c r="A623" s="151">
        <v>452319</v>
      </c>
      <c r="B623" s="18">
        <v>1.05</v>
      </c>
      <c r="C623" s="137">
        <v>1.05</v>
      </c>
      <c r="D623" s="18">
        <v>1</v>
      </c>
      <c r="E623" s="18">
        <v>1</v>
      </c>
      <c r="F623" s="18">
        <v>1</v>
      </c>
      <c r="G623" s="18">
        <v>0.9</v>
      </c>
      <c r="H623" s="18">
        <v>1</v>
      </c>
      <c r="I623" s="137">
        <v>1</v>
      </c>
      <c r="J623" s="18">
        <v>1</v>
      </c>
    </row>
    <row r="624" spans="1:10" ht="16.5">
      <c r="A624" s="151">
        <v>453110</v>
      </c>
      <c r="B624" s="18">
        <v>1.05</v>
      </c>
      <c r="C624" s="137">
        <v>1.05</v>
      </c>
      <c r="D624" s="18">
        <v>1</v>
      </c>
      <c r="E624" s="18">
        <v>1</v>
      </c>
      <c r="F624" s="18">
        <v>1</v>
      </c>
      <c r="G624" s="18">
        <v>0.9</v>
      </c>
      <c r="H624" s="18">
        <v>1</v>
      </c>
      <c r="I624" s="137">
        <v>1</v>
      </c>
      <c r="J624" s="18">
        <v>1</v>
      </c>
    </row>
    <row r="625" spans="1:10" ht="16.5">
      <c r="A625" s="151">
        <v>453210</v>
      </c>
      <c r="B625" s="18">
        <v>1.05</v>
      </c>
      <c r="C625" s="137">
        <v>1.05</v>
      </c>
      <c r="D625" s="18">
        <v>1</v>
      </c>
      <c r="E625" s="18">
        <v>1</v>
      </c>
      <c r="F625" s="18">
        <v>1</v>
      </c>
      <c r="G625" s="18">
        <v>0.9</v>
      </c>
      <c r="H625" s="18">
        <v>1</v>
      </c>
      <c r="I625" s="137">
        <v>1</v>
      </c>
      <c r="J625" s="18">
        <v>1</v>
      </c>
    </row>
    <row r="626" spans="1:10" ht="16.5">
      <c r="A626" s="151">
        <v>453220</v>
      </c>
      <c r="B626" s="18">
        <v>1.05</v>
      </c>
      <c r="C626" s="137">
        <v>1.05</v>
      </c>
      <c r="D626" s="18">
        <v>1</v>
      </c>
      <c r="E626" s="18">
        <v>1</v>
      </c>
      <c r="F626" s="18">
        <v>1</v>
      </c>
      <c r="G626" s="18">
        <v>0.9</v>
      </c>
      <c r="H626" s="18">
        <v>1</v>
      </c>
      <c r="I626" s="137">
        <v>1</v>
      </c>
      <c r="J626" s="18">
        <v>1</v>
      </c>
    </row>
    <row r="627" spans="1:10" ht="16.5">
      <c r="A627" s="151">
        <v>453310</v>
      </c>
      <c r="B627" s="18">
        <v>1.05</v>
      </c>
      <c r="C627" s="137">
        <v>1.05</v>
      </c>
      <c r="D627" s="18">
        <v>1</v>
      </c>
      <c r="E627" s="18">
        <v>1</v>
      </c>
      <c r="F627" s="18">
        <v>1</v>
      </c>
      <c r="G627" s="18">
        <v>0.9</v>
      </c>
      <c r="H627" s="18">
        <v>1</v>
      </c>
      <c r="I627" s="137">
        <v>1</v>
      </c>
      <c r="J627" s="18">
        <v>1</v>
      </c>
    </row>
    <row r="628" spans="1:10" ht="16.5">
      <c r="A628" s="151">
        <v>453910</v>
      </c>
      <c r="B628" s="18">
        <v>1.05</v>
      </c>
      <c r="C628" s="137">
        <v>1.05</v>
      </c>
      <c r="D628" s="18">
        <v>1</v>
      </c>
      <c r="E628" s="18">
        <v>1</v>
      </c>
      <c r="F628" s="18">
        <v>1</v>
      </c>
      <c r="G628" s="18">
        <v>0.9</v>
      </c>
      <c r="H628" s="18">
        <v>1</v>
      </c>
      <c r="I628" s="137">
        <v>1</v>
      </c>
      <c r="J628" s="18">
        <v>1</v>
      </c>
    </row>
    <row r="629" spans="1:10" ht="16.5">
      <c r="A629" s="151">
        <v>453920</v>
      </c>
      <c r="B629" s="18">
        <v>1.05</v>
      </c>
      <c r="C629" s="137">
        <v>1.05</v>
      </c>
      <c r="D629" s="18">
        <v>1</v>
      </c>
      <c r="E629" s="18">
        <v>1</v>
      </c>
      <c r="F629" s="18">
        <v>1</v>
      </c>
      <c r="G629" s="18">
        <v>0.9</v>
      </c>
      <c r="H629" s="18">
        <v>1</v>
      </c>
      <c r="I629" s="137">
        <v>1</v>
      </c>
      <c r="J629" s="18">
        <v>1</v>
      </c>
    </row>
    <row r="630" spans="1:10" ht="16.5">
      <c r="A630" s="151">
        <v>453930</v>
      </c>
      <c r="B630" s="18">
        <v>1.05</v>
      </c>
      <c r="C630" s="137">
        <v>1.05</v>
      </c>
      <c r="D630" s="18">
        <v>1</v>
      </c>
      <c r="E630" s="18">
        <v>1</v>
      </c>
      <c r="F630" s="18">
        <v>1</v>
      </c>
      <c r="G630" s="18">
        <v>0.9</v>
      </c>
      <c r="H630" s="18">
        <v>1</v>
      </c>
      <c r="I630" s="137">
        <v>1</v>
      </c>
      <c r="J630" s="18">
        <v>1</v>
      </c>
    </row>
    <row r="631" spans="1:10" ht="16.5">
      <c r="A631" s="151">
        <v>453991</v>
      </c>
      <c r="B631" s="18">
        <v>1.05</v>
      </c>
      <c r="C631" s="137">
        <v>1.05</v>
      </c>
      <c r="D631" s="18">
        <v>1</v>
      </c>
      <c r="E631" s="18">
        <v>1</v>
      </c>
      <c r="F631" s="18">
        <v>1</v>
      </c>
      <c r="G631" s="18">
        <v>0.9</v>
      </c>
      <c r="H631" s="18">
        <v>1</v>
      </c>
      <c r="I631" s="137">
        <v>1</v>
      </c>
      <c r="J631" s="18">
        <v>1</v>
      </c>
    </row>
    <row r="632" spans="1:10" ht="16.5">
      <c r="A632" s="151">
        <v>453998</v>
      </c>
      <c r="B632" s="18">
        <v>1.05</v>
      </c>
      <c r="C632" s="137">
        <v>1.05</v>
      </c>
      <c r="D632" s="18">
        <v>1</v>
      </c>
      <c r="E632" s="18">
        <v>1</v>
      </c>
      <c r="F632" s="18">
        <v>1</v>
      </c>
      <c r="G632" s="18">
        <v>0.9</v>
      </c>
      <c r="H632" s="18">
        <v>1</v>
      </c>
      <c r="I632" s="137">
        <v>1</v>
      </c>
      <c r="J632" s="18">
        <v>1</v>
      </c>
    </row>
    <row r="633" spans="1:10" ht="16.5">
      <c r="A633" s="151">
        <v>454110</v>
      </c>
      <c r="B633" s="18">
        <v>1.05</v>
      </c>
      <c r="C633" s="137">
        <v>1.05</v>
      </c>
      <c r="D633" s="18">
        <v>1</v>
      </c>
      <c r="E633" s="18">
        <v>1</v>
      </c>
      <c r="F633" s="18">
        <v>1</v>
      </c>
      <c r="G633" s="18">
        <v>0.9</v>
      </c>
      <c r="H633" s="18">
        <v>1</v>
      </c>
      <c r="I633" s="137">
        <v>1</v>
      </c>
      <c r="J633" s="18">
        <v>1</v>
      </c>
    </row>
    <row r="634" spans="1:10" ht="16.5">
      <c r="A634" s="151">
        <v>454210</v>
      </c>
      <c r="B634" s="18">
        <v>1.05</v>
      </c>
      <c r="C634" s="137">
        <v>1.05</v>
      </c>
      <c r="D634" s="18">
        <v>1</v>
      </c>
      <c r="E634" s="18">
        <v>1</v>
      </c>
      <c r="F634" s="18">
        <v>1</v>
      </c>
      <c r="G634" s="18">
        <v>0.9</v>
      </c>
      <c r="H634" s="18">
        <v>1</v>
      </c>
      <c r="I634" s="137">
        <v>1</v>
      </c>
      <c r="J634" s="18">
        <v>1</v>
      </c>
    </row>
    <row r="635" spans="1:10" ht="16.5">
      <c r="A635" s="151">
        <v>454310</v>
      </c>
      <c r="B635" s="18">
        <v>1.05</v>
      </c>
      <c r="C635" s="137">
        <v>1.05</v>
      </c>
      <c r="D635" s="18">
        <v>1</v>
      </c>
      <c r="E635" s="18">
        <v>1</v>
      </c>
      <c r="F635" s="18">
        <v>1</v>
      </c>
      <c r="G635" s="18">
        <v>0.9</v>
      </c>
      <c r="H635" s="18">
        <v>1</v>
      </c>
      <c r="I635" s="137">
        <v>1</v>
      </c>
      <c r="J635" s="18">
        <v>1</v>
      </c>
    </row>
    <row r="636" spans="1:10" ht="16.5">
      <c r="A636" s="151">
        <v>454390</v>
      </c>
      <c r="B636" s="18">
        <v>1.05</v>
      </c>
      <c r="C636" s="137">
        <v>1.05</v>
      </c>
      <c r="D636" s="18">
        <v>1</v>
      </c>
      <c r="E636" s="18">
        <v>1</v>
      </c>
      <c r="F636" s="18">
        <v>1</v>
      </c>
      <c r="G636" s="18">
        <v>0.9</v>
      </c>
      <c r="H636" s="18">
        <v>1</v>
      </c>
      <c r="I636" s="137">
        <v>1</v>
      </c>
      <c r="J636" s="18">
        <v>1</v>
      </c>
    </row>
    <row r="637" spans="1:10" ht="16.5">
      <c r="A637" s="151">
        <v>481111</v>
      </c>
      <c r="B637" s="18">
        <v>1.05</v>
      </c>
      <c r="C637" s="137">
        <v>1.05</v>
      </c>
      <c r="D637" s="18">
        <v>1</v>
      </c>
      <c r="E637" s="18">
        <v>1</v>
      </c>
      <c r="F637" s="18">
        <v>1</v>
      </c>
      <c r="G637" s="18">
        <v>1</v>
      </c>
      <c r="H637" s="18">
        <v>1</v>
      </c>
      <c r="I637" s="137">
        <v>1</v>
      </c>
      <c r="J637" s="18">
        <v>1</v>
      </c>
    </row>
    <row r="638" spans="1:10" ht="16.5">
      <c r="A638" s="151">
        <v>481112</v>
      </c>
      <c r="B638" s="18">
        <v>1.05</v>
      </c>
      <c r="C638" s="137">
        <v>1.05</v>
      </c>
      <c r="D638" s="18">
        <v>1</v>
      </c>
      <c r="E638" s="18">
        <v>1</v>
      </c>
      <c r="F638" s="18">
        <v>1</v>
      </c>
      <c r="G638" s="18">
        <v>1</v>
      </c>
      <c r="H638" s="18">
        <v>1</v>
      </c>
      <c r="I638" s="137">
        <v>1</v>
      </c>
      <c r="J638" s="18">
        <v>1</v>
      </c>
    </row>
    <row r="639" spans="1:10" ht="16.5">
      <c r="A639" s="151">
        <v>481211</v>
      </c>
      <c r="B639" s="18">
        <v>1.05</v>
      </c>
      <c r="C639" s="137">
        <v>1.05</v>
      </c>
      <c r="D639" s="18">
        <v>1</v>
      </c>
      <c r="E639" s="18">
        <v>1</v>
      </c>
      <c r="F639" s="18">
        <v>1</v>
      </c>
      <c r="G639" s="18">
        <v>1</v>
      </c>
      <c r="H639" s="18">
        <v>1</v>
      </c>
      <c r="I639" s="137">
        <v>1</v>
      </c>
      <c r="J639" s="18">
        <v>1</v>
      </c>
    </row>
    <row r="640" spans="1:10" ht="16.5">
      <c r="A640" s="151">
        <v>481212</v>
      </c>
      <c r="B640" s="18">
        <v>1.05</v>
      </c>
      <c r="C640" s="137">
        <v>1.05</v>
      </c>
      <c r="D640" s="18">
        <v>1</v>
      </c>
      <c r="E640" s="18">
        <v>1</v>
      </c>
      <c r="F640" s="18">
        <v>1</v>
      </c>
      <c r="G640" s="18">
        <v>1</v>
      </c>
      <c r="H640" s="18">
        <v>1</v>
      </c>
      <c r="I640" s="137">
        <v>1</v>
      </c>
      <c r="J640" s="18">
        <v>1</v>
      </c>
    </row>
    <row r="641" spans="1:10" ht="16.5">
      <c r="A641" s="151">
        <v>481219</v>
      </c>
      <c r="B641" s="18">
        <v>1.05</v>
      </c>
      <c r="C641" s="137">
        <v>1.05</v>
      </c>
      <c r="D641" s="18">
        <v>1</v>
      </c>
      <c r="E641" s="18">
        <v>1</v>
      </c>
      <c r="F641" s="18">
        <v>1</v>
      </c>
      <c r="G641" s="18">
        <v>1</v>
      </c>
      <c r="H641" s="18">
        <v>1</v>
      </c>
      <c r="I641" s="137">
        <v>1</v>
      </c>
      <c r="J641" s="18">
        <v>1</v>
      </c>
    </row>
    <row r="642" spans="1:10" ht="16.5">
      <c r="A642" s="151">
        <v>482111</v>
      </c>
      <c r="B642" s="18">
        <v>1.05</v>
      </c>
      <c r="C642" s="137">
        <v>1.05</v>
      </c>
      <c r="D642" s="18">
        <v>1</v>
      </c>
      <c r="E642" s="18">
        <v>1</v>
      </c>
      <c r="F642" s="18">
        <v>1</v>
      </c>
      <c r="G642" s="18">
        <v>1</v>
      </c>
      <c r="H642" s="18">
        <v>1</v>
      </c>
      <c r="I642" s="137">
        <v>1</v>
      </c>
      <c r="J642" s="18">
        <v>1</v>
      </c>
    </row>
    <row r="643" spans="1:10" ht="16.5">
      <c r="A643" s="151">
        <v>482112</v>
      </c>
      <c r="B643" s="18">
        <v>1.05</v>
      </c>
      <c r="C643" s="137">
        <v>1.05</v>
      </c>
      <c r="D643" s="18">
        <v>1</v>
      </c>
      <c r="E643" s="18">
        <v>1</v>
      </c>
      <c r="F643" s="18">
        <v>1</v>
      </c>
      <c r="G643" s="18">
        <v>1</v>
      </c>
      <c r="H643" s="18">
        <v>1</v>
      </c>
      <c r="I643" s="137">
        <v>1</v>
      </c>
      <c r="J643" s="18">
        <v>1</v>
      </c>
    </row>
    <row r="644" spans="1:10" ht="16.5">
      <c r="A644" s="151">
        <v>483111</v>
      </c>
      <c r="B644" s="18">
        <v>1.05</v>
      </c>
      <c r="C644" s="137">
        <v>1.05</v>
      </c>
      <c r="D644" s="18">
        <v>1</v>
      </c>
      <c r="E644" s="18">
        <v>1</v>
      </c>
      <c r="F644" s="18">
        <v>1</v>
      </c>
      <c r="G644" s="18">
        <v>1</v>
      </c>
      <c r="H644" s="18">
        <v>1</v>
      </c>
      <c r="I644" s="137">
        <v>1</v>
      </c>
      <c r="J644" s="18">
        <v>1</v>
      </c>
    </row>
    <row r="645" spans="1:10" ht="16.5">
      <c r="A645" s="151">
        <v>483112</v>
      </c>
      <c r="B645" s="18">
        <v>1.05</v>
      </c>
      <c r="C645" s="137">
        <v>1.05</v>
      </c>
      <c r="D645" s="18">
        <v>1</v>
      </c>
      <c r="E645" s="18">
        <v>1</v>
      </c>
      <c r="F645" s="18">
        <v>1</v>
      </c>
      <c r="G645" s="18">
        <v>1</v>
      </c>
      <c r="H645" s="18">
        <v>1</v>
      </c>
      <c r="I645" s="137">
        <v>1</v>
      </c>
      <c r="J645" s="18">
        <v>1</v>
      </c>
    </row>
    <row r="646" spans="1:10" ht="16.5">
      <c r="A646" s="151">
        <v>483113</v>
      </c>
      <c r="B646" s="18">
        <v>1.05</v>
      </c>
      <c r="C646" s="137">
        <v>1.05</v>
      </c>
      <c r="D646" s="18">
        <v>1</v>
      </c>
      <c r="E646" s="18">
        <v>1</v>
      </c>
      <c r="F646" s="18">
        <v>1</v>
      </c>
      <c r="G646" s="18">
        <v>1</v>
      </c>
      <c r="H646" s="18">
        <v>1</v>
      </c>
      <c r="I646" s="137">
        <v>1</v>
      </c>
      <c r="J646" s="18">
        <v>1</v>
      </c>
    </row>
    <row r="647" spans="1:10" ht="16.5">
      <c r="A647" s="151">
        <v>483114</v>
      </c>
      <c r="B647" s="18">
        <v>1.05</v>
      </c>
      <c r="C647" s="137">
        <v>1.05</v>
      </c>
      <c r="D647" s="18">
        <v>1</v>
      </c>
      <c r="E647" s="18">
        <v>1</v>
      </c>
      <c r="F647" s="18">
        <v>1</v>
      </c>
      <c r="G647" s="18">
        <v>1</v>
      </c>
      <c r="H647" s="18">
        <v>1</v>
      </c>
      <c r="I647" s="137">
        <v>1</v>
      </c>
      <c r="J647" s="18">
        <v>1</v>
      </c>
    </row>
    <row r="648" spans="1:10" ht="16.5">
      <c r="A648" s="151">
        <v>483211</v>
      </c>
      <c r="B648" s="18">
        <v>1.05</v>
      </c>
      <c r="C648" s="137">
        <v>1.05</v>
      </c>
      <c r="D648" s="18">
        <v>1</v>
      </c>
      <c r="E648" s="18">
        <v>1</v>
      </c>
      <c r="F648" s="18">
        <v>1</v>
      </c>
      <c r="G648" s="18">
        <v>1</v>
      </c>
      <c r="H648" s="18">
        <v>1</v>
      </c>
      <c r="I648" s="137">
        <v>1</v>
      </c>
      <c r="J648" s="18">
        <v>1</v>
      </c>
    </row>
    <row r="649" spans="1:10" ht="16.5">
      <c r="A649" s="151">
        <v>483212</v>
      </c>
      <c r="B649" s="18">
        <v>1.05</v>
      </c>
      <c r="C649" s="137">
        <v>1.05</v>
      </c>
      <c r="D649" s="18">
        <v>1</v>
      </c>
      <c r="E649" s="18">
        <v>1</v>
      </c>
      <c r="F649" s="18">
        <v>1</v>
      </c>
      <c r="G649" s="18">
        <v>1</v>
      </c>
      <c r="H649" s="18">
        <v>1</v>
      </c>
      <c r="I649" s="137">
        <v>1</v>
      </c>
      <c r="J649" s="18">
        <v>1</v>
      </c>
    </row>
    <row r="650" spans="1:10" ht="16.5">
      <c r="A650" s="151">
        <v>484110</v>
      </c>
      <c r="B650" s="18">
        <v>1.1000000000000001</v>
      </c>
      <c r="C650" s="137">
        <v>1.1000000000000001</v>
      </c>
      <c r="D650" s="18">
        <v>1</v>
      </c>
      <c r="E650" s="18">
        <v>1</v>
      </c>
      <c r="F650" s="18">
        <v>1</v>
      </c>
      <c r="G650" s="18">
        <v>1</v>
      </c>
      <c r="H650" s="18">
        <v>1</v>
      </c>
      <c r="I650" s="137">
        <v>1</v>
      </c>
      <c r="J650" s="18">
        <v>1</v>
      </c>
    </row>
    <row r="651" spans="1:10" ht="16.5">
      <c r="A651" s="151">
        <v>484121</v>
      </c>
      <c r="B651" s="18">
        <v>1.1000000000000001</v>
      </c>
      <c r="C651" s="137">
        <v>1.1000000000000001</v>
      </c>
      <c r="D651" s="18">
        <v>1</v>
      </c>
      <c r="E651" s="18">
        <v>1</v>
      </c>
      <c r="F651" s="18">
        <v>1</v>
      </c>
      <c r="G651" s="18">
        <v>1</v>
      </c>
      <c r="H651" s="18">
        <v>1</v>
      </c>
      <c r="I651" s="137">
        <v>1</v>
      </c>
      <c r="J651" s="18">
        <v>1</v>
      </c>
    </row>
    <row r="652" spans="1:10" ht="16.5">
      <c r="A652" s="151">
        <v>484122</v>
      </c>
      <c r="B652" s="18">
        <v>1.1000000000000001</v>
      </c>
      <c r="C652" s="137">
        <v>1.1000000000000001</v>
      </c>
      <c r="D652" s="18">
        <v>1</v>
      </c>
      <c r="E652" s="18">
        <v>1</v>
      </c>
      <c r="F652" s="18">
        <v>1</v>
      </c>
      <c r="G652" s="18">
        <v>1</v>
      </c>
      <c r="H652" s="18">
        <v>1</v>
      </c>
      <c r="I652" s="137">
        <v>1</v>
      </c>
      <c r="J652" s="18">
        <v>1</v>
      </c>
    </row>
    <row r="653" spans="1:10" ht="16.5">
      <c r="A653" s="151">
        <v>484210</v>
      </c>
      <c r="B653" s="18">
        <v>1.1000000000000001</v>
      </c>
      <c r="C653" s="137">
        <v>1.1000000000000001</v>
      </c>
      <c r="D653" s="18">
        <v>1</v>
      </c>
      <c r="E653" s="18">
        <v>1</v>
      </c>
      <c r="F653" s="18">
        <v>1</v>
      </c>
      <c r="G653" s="18">
        <v>1</v>
      </c>
      <c r="H653" s="18">
        <v>1</v>
      </c>
      <c r="I653" s="137">
        <v>1</v>
      </c>
      <c r="J653" s="18">
        <v>1</v>
      </c>
    </row>
    <row r="654" spans="1:10" ht="16.5">
      <c r="A654" s="151">
        <v>484220</v>
      </c>
      <c r="B654" s="18">
        <v>1.1000000000000001</v>
      </c>
      <c r="C654" s="137">
        <v>1.1000000000000001</v>
      </c>
      <c r="D654" s="18">
        <v>1</v>
      </c>
      <c r="E654" s="18">
        <v>1</v>
      </c>
      <c r="F654" s="18">
        <v>1</v>
      </c>
      <c r="G654" s="18">
        <v>1</v>
      </c>
      <c r="H654" s="18">
        <v>1</v>
      </c>
      <c r="I654" s="137">
        <v>1</v>
      </c>
      <c r="J654" s="18">
        <v>1</v>
      </c>
    </row>
    <row r="655" spans="1:10" ht="16.5">
      <c r="A655" s="151">
        <v>484230</v>
      </c>
      <c r="B655" s="18">
        <v>1.1000000000000001</v>
      </c>
      <c r="C655" s="137">
        <v>1.1000000000000001</v>
      </c>
      <c r="D655" s="18">
        <v>1</v>
      </c>
      <c r="E655" s="18">
        <v>1</v>
      </c>
      <c r="F655" s="18">
        <v>1</v>
      </c>
      <c r="G655" s="18">
        <v>1</v>
      </c>
      <c r="H655" s="18">
        <v>1</v>
      </c>
      <c r="I655" s="137">
        <v>1</v>
      </c>
      <c r="J655" s="18">
        <v>1</v>
      </c>
    </row>
    <row r="656" spans="1:10" ht="16.5">
      <c r="A656" s="151">
        <v>485111</v>
      </c>
      <c r="B656" s="18">
        <v>1.05</v>
      </c>
      <c r="C656" s="137">
        <v>1.05</v>
      </c>
      <c r="D656" s="18">
        <v>1</v>
      </c>
      <c r="E656" s="18">
        <v>1</v>
      </c>
      <c r="F656" s="18">
        <v>1</v>
      </c>
      <c r="G656" s="18">
        <v>1</v>
      </c>
      <c r="H656" s="18">
        <v>1</v>
      </c>
      <c r="I656" s="137">
        <v>1</v>
      </c>
      <c r="J656" s="18">
        <v>1</v>
      </c>
    </row>
    <row r="657" spans="1:10" ht="16.5">
      <c r="A657" s="151">
        <v>485112</v>
      </c>
      <c r="B657" s="18">
        <v>1.05</v>
      </c>
      <c r="C657" s="137">
        <v>1.05</v>
      </c>
      <c r="D657" s="18">
        <v>1</v>
      </c>
      <c r="E657" s="18">
        <v>1</v>
      </c>
      <c r="F657" s="18">
        <v>1</v>
      </c>
      <c r="G657" s="18">
        <v>1</v>
      </c>
      <c r="H657" s="18">
        <v>1</v>
      </c>
      <c r="I657" s="137">
        <v>1</v>
      </c>
      <c r="J657" s="18">
        <v>1</v>
      </c>
    </row>
    <row r="658" spans="1:10" ht="16.5">
      <c r="A658" s="151">
        <v>485113</v>
      </c>
      <c r="B658" s="18">
        <v>1.05</v>
      </c>
      <c r="C658" s="137">
        <v>1.05</v>
      </c>
      <c r="D658" s="18">
        <v>1</v>
      </c>
      <c r="E658" s="18">
        <v>1</v>
      </c>
      <c r="F658" s="18">
        <v>1</v>
      </c>
      <c r="G658" s="18">
        <v>1</v>
      </c>
      <c r="H658" s="18">
        <v>1</v>
      </c>
      <c r="I658" s="137">
        <v>1</v>
      </c>
      <c r="J658" s="18">
        <v>1</v>
      </c>
    </row>
    <row r="659" spans="1:10" ht="16.5">
      <c r="A659" s="151">
        <v>485119</v>
      </c>
      <c r="B659" s="18">
        <v>1.05</v>
      </c>
      <c r="C659" s="137">
        <v>1.05</v>
      </c>
      <c r="D659" s="18">
        <v>1</v>
      </c>
      <c r="E659" s="18">
        <v>1</v>
      </c>
      <c r="F659" s="18">
        <v>1</v>
      </c>
      <c r="G659" s="18">
        <v>1</v>
      </c>
      <c r="H659" s="18">
        <v>1</v>
      </c>
      <c r="I659" s="137">
        <v>1</v>
      </c>
      <c r="J659" s="18">
        <v>1</v>
      </c>
    </row>
    <row r="660" spans="1:10" ht="16.5">
      <c r="A660" s="151">
        <v>485210</v>
      </c>
      <c r="B660" s="18">
        <v>1.05</v>
      </c>
      <c r="C660" s="137">
        <v>1.05</v>
      </c>
      <c r="D660" s="18">
        <v>1</v>
      </c>
      <c r="E660" s="18">
        <v>1</v>
      </c>
      <c r="F660" s="18">
        <v>1</v>
      </c>
      <c r="G660" s="18">
        <v>1</v>
      </c>
      <c r="H660" s="18">
        <v>1</v>
      </c>
      <c r="I660" s="137">
        <v>1</v>
      </c>
      <c r="J660" s="18">
        <v>1</v>
      </c>
    </row>
    <row r="661" spans="1:10" ht="16.5">
      <c r="A661" s="151">
        <v>485310</v>
      </c>
      <c r="B661" s="18">
        <v>1.05</v>
      </c>
      <c r="C661" s="137">
        <v>1.05</v>
      </c>
      <c r="D661" s="18">
        <v>1</v>
      </c>
      <c r="E661" s="18">
        <v>1</v>
      </c>
      <c r="F661" s="18">
        <v>1</v>
      </c>
      <c r="G661" s="18">
        <v>1</v>
      </c>
      <c r="H661" s="18">
        <v>1</v>
      </c>
      <c r="I661" s="137">
        <v>1</v>
      </c>
      <c r="J661" s="18">
        <v>1</v>
      </c>
    </row>
    <row r="662" spans="1:10" ht="16.5">
      <c r="A662" s="151">
        <v>485320</v>
      </c>
      <c r="B662" s="18">
        <v>1.05</v>
      </c>
      <c r="C662" s="137">
        <v>1.05</v>
      </c>
      <c r="D662" s="18">
        <v>1</v>
      </c>
      <c r="E662" s="18">
        <v>1</v>
      </c>
      <c r="F662" s="18">
        <v>1</v>
      </c>
      <c r="G662" s="18">
        <v>1</v>
      </c>
      <c r="H662" s="18">
        <v>1</v>
      </c>
      <c r="I662" s="137">
        <v>1</v>
      </c>
      <c r="J662" s="18">
        <v>1</v>
      </c>
    </row>
    <row r="663" spans="1:10" ht="16.5">
      <c r="A663" s="151">
        <v>485410</v>
      </c>
      <c r="B663" s="18">
        <v>1.05</v>
      </c>
      <c r="C663" s="137">
        <v>1.05</v>
      </c>
      <c r="D663" s="18">
        <v>1</v>
      </c>
      <c r="E663" s="18">
        <v>1</v>
      </c>
      <c r="F663" s="18">
        <v>1</v>
      </c>
      <c r="G663" s="18">
        <v>1</v>
      </c>
      <c r="H663" s="18">
        <v>1</v>
      </c>
      <c r="I663" s="137">
        <v>1</v>
      </c>
      <c r="J663" s="18">
        <v>1</v>
      </c>
    </row>
    <row r="664" spans="1:10" ht="16.5">
      <c r="A664" s="151">
        <v>485510</v>
      </c>
      <c r="B664" s="18">
        <v>1.05</v>
      </c>
      <c r="C664" s="137">
        <v>1.05</v>
      </c>
      <c r="D664" s="18">
        <v>1</v>
      </c>
      <c r="E664" s="18">
        <v>1</v>
      </c>
      <c r="F664" s="18">
        <v>1</v>
      </c>
      <c r="G664" s="18">
        <v>1</v>
      </c>
      <c r="H664" s="18">
        <v>1</v>
      </c>
      <c r="I664" s="137">
        <v>1</v>
      </c>
      <c r="J664" s="18">
        <v>1</v>
      </c>
    </row>
    <row r="665" spans="1:10" ht="16.5">
      <c r="A665" s="151">
        <v>485991</v>
      </c>
      <c r="B665" s="18">
        <v>1.05</v>
      </c>
      <c r="C665" s="137">
        <v>1.05</v>
      </c>
      <c r="D665" s="18">
        <v>1</v>
      </c>
      <c r="E665" s="18">
        <v>1</v>
      </c>
      <c r="F665" s="18">
        <v>1</v>
      </c>
      <c r="G665" s="18">
        <v>1</v>
      </c>
      <c r="H665" s="18">
        <v>1</v>
      </c>
      <c r="I665" s="137">
        <v>1</v>
      </c>
      <c r="J665" s="18">
        <v>1</v>
      </c>
    </row>
    <row r="666" spans="1:10" ht="16.5">
      <c r="A666" s="151">
        <v>485999</v>
      </c>
      <c r="B666" s="18">
        <v>1.05</v>
      </c>
      <c r="C666" s="137">
        <v>1.05</v>
      </c>
      <c r="D666" s="18">
        <v>1</v>
      </c>
      <c r="E666" s="18">
        <v>1</v>
      </c>
      <c r="F666" s="18">
        <v>1</v>
      </c>
      <c r="G666" s="18">
        <v>1</v>
      </c>
      <c r="H666" s="18">
        <v>1</v>
      </c>
      <c r="I666" s="137">
        <v>1</v>
      </c>
      <c r="J666" s="18">
        <v>1</v>
      </c>
    </row>
    <row r="667" spans="1:10" ht="16.5">
      <c r="A667" s="151">
        <v>486110</v>
      </c>
      <c r="B667" s="18">
        <v>1.05</v>
      </c>
      <c r="C667" s="137">
        <v>1.05</v>
      </c>
      <c r="D667" s="18">
        <v>1</v>
      </c>
      <c r="E667" s="18">
        <v>1</v>
      </c>
      <c r="F667" s="18">
        <v>1</v>
      </c>
      <c r="G667" s="18">
        <v>1</v>
      </c>
      <c r="H667" s="18">
        <v>1</v>
      </c>
      <c r="I667" s="137">
        <v>1</v>
      </c>
      <c r="J667" s="18">
        <v>1</v>
      </c>
    </row>
    <row r="668" spans="1:10" ht="16.5">
      <c r="A668" s="151">
        <v>486210</v>
      </c>
      <c r="B668" s="18">
        <v>1.05</v>
      </c>
      <c r="C668" s="137">
        <v>1.05</v>
      </c>
      <c r="D668" s="18">
        <v>1</v>
      </c>
      <c r="E668" s="18">
        <v>1</v>
      </c>
      <c r="F668" s="18">
        <v>1</v>
      </c>
      <c r="G668" s="18">
        <v>1</v>
      </c>
      <c r="H668" s="18">
        <v>1</v>
      </c>
      <c r="I668" s="137">
        <v>1</v>
      </c>
      <c r="J668" s="18">
        <v>1</v>
      </c>
    </row>
    <row r="669" spans="1:10" ht="16.5">
      <c r="A669" s="151">
        <v>486910</v>
      </c>
      <c r="B669" s="18">
        <v>1.05</v>
      </c>
      <c r="C669" s="137">
        <v>1.05</v>
      </c>
      <c r="D669" s="18">
        <v>1</v>
      </c>
      <c r="E669" s="18">
        <v>1</v>
      </c>
      <c r="F669" s="18">
        <v>1</v>
      </c>
      <c r="G669" s="18">
        <v>1</v>
      </c>
      <c r="H669" s="18">
        <v>1</v>
      </c>
      <c r="I669" s="137">
        <v>1</v>
      </c>
      <c r="J669" s="18">
        <v>1</v>
      </c>
    </row>
    <row r="670" spans="1:10" ht="16.5">
      <c r="A670" s="151">
        <v>486990</v>
      </c>
      <c r="B670" s="18">
        <v>1.05</v>
      </c>
      <c r="C670" s="137">
        <v>1.05</v>
      </c>
      <c r="D670" s="18">
        <v>1</v>
      </c>
      <c r="E670" s="18">
        <v>1</v>
      </c>
      <c r="F670" s="18">
        <v>1</v>
      </c>
      <c r="G670" s="18">
        <v>1</v>
      </c>
      <c r="H670" s="18">
        <v>1</v>
      </c>
      <c r="I670" s="137">
        <v>1</v>
      </c>
      <c r="J670" s="18">
        <v>1</v>
      </c>
    </row>
    <row r="671" spans="1:10" ht="16.5">
      <c r="A671" s="151">
        <v>487110</v>
      </c>
      <c r="B671" s="18">
        <v>1.05</v>
      </c>
      <c r="C671" s="137">
        <v>1.05</v>
      </c>
      <c r="D671" s="18">
        <v>1</v>
      </c>
      <c r="E671" s="18">
        <v>1</v>
      </c>
      <c r="F671" s="18">
        <v>1</v>
      </c>
      <c r="G671" s="18">
        <v>1</v>
      </c>
      <c r="H671" s="18">
        <v>1</v>
      </c>
      <c r="I671" s="137">
        <v>1</v>
      </c>
      <c r="J671" s="18">
        <v>1</v>
      </c>
    </row>
    <row r="672" spans="1:10" ht="16.5">
      <c r="A672" s="151">
        <v>487210</v>
      </c>
      <c r="B672" s="18">
        <v>1.05</v>
      </c>
      <c r="C672" s="137">
        <v>1.05</v>
      </c>
      <c r="D672" s="18">
        <v>1</v>
      </c>
      <c r="E672" s="18">
        <v>1</v>
      </c>
      <c r="F672" s="18">
        <v>1</v>
      </c>
      <c r="G672" s="18">
        <v>1</v>
      </c>
      <c r="H672" s="18">
        <v>1</v>
      </c>
      <c r="I672" s="137">
        <v>1</v>
      </c>
      <c r="J672" s="18">
        <v>1</v>
      </c>
    </row>
    <row r="673" spans="1:10" ht="16.5">
      <c r="A673" s="151">
        <v>487990</v>
      </c>
      <c r="B673" s="18">
        <v>1.05</v>
      </c>
      <c r="C673" s="137">
        <v>1.05</v>
      </c>
      <c r="D673" s="18">
        <v>1</v>
      </c>
      <c r="E673" s="18">
        <v>1</v>
      </c>
      <c r="F673" s="18">
        <v>1</v>
      </c>
      <c r="G673" s="18">
        <v>1</v>
      </c>
      <c r="H673" s="18">
        <v>1</v>
      </c>
      <c r="I673" s="137">
        <v>1</v>
      </c>
      <c r="J673" s="18">
        <v>1</v>
      </c>
    </row>
    <row r="674" spans="1:10" ht="16.5">
      <c r="A674" s="151">
        <v>488111</v>
      </c>
      <c r="B674" s="18">
        <v>1.05</v>
      </c>
      <c r="C674" s="137">
        <v>1.05</v>
      </c>
      <c r="D674" s="18">
        <v>1</v>
      </c>
      <c r="E674" s="18">
        <v>1</v>
      </c>
      <c r="F674" s="18">
        <v>1</v>
      </c>
      <c r="G674" s="18">
        <v>1</v>
      </c>
      <c r="H674" s="18">
        <v>1</v>
      </c>
      <c r="I674" s="137">
        <v>1</v>
      </c>
      <c r="J674" s="18">
        <v>1</v>
      </c>
    </row>
    <row r="675" spans="1:10" ht="16.5">
      <c r="A675" s="151">
        <v>488119</v>
      </c>
      <c r="B675" s="18">
        <v>1.05</v>
      </c>
      <c r="C675" s="137">
        <v>1.05</v>
      </c>
      <c r="D675" s="18">
        <v>1</v>
      </c>
      <c r="E675" s="18">
        <v>1</v>
      </c>
      <c r="F675" s="18">
        <v>1</v>
      </c>
      <c r="G675" s="18">
        <v>1</v>
      </c>
      <c r="H675" s="18">
        <v>1</v>
      </c>
      <c r="I675" s="137">
        <v>1</v>
      </c>
      <c r="J675" s="18">
        <v>1</v>
      </c>
    </row>
    <row r="676" spans="1:10" ht="16.5">
      <c r="A676" s="151">
        <v>488190</v>
      </c>
      <c r="B676" s="18">
        <v>1.05</v>
      </c>
      <c r="C676" s="137">
        <v>1.05</v>
      </c>
      <c r="D676" s="18">
        <v>1</v>
      </c>
      <c r="E676" s="18">
        <v>1</v>
      </c>
      <c r="F676" s="18">
        <v>1</v>
      </c>
      <c r="G676" s="18">
        <v>1</v>
      </c>
      <c r="H676" s="18">
        <v>1</v>
      </c>
      <c r="I676" s="137">
        <v>1</v>
      </c>
      <c r="J676" s="18">
        <v>1</v>
      </c>
    </row>
    <row r="677" spans="1:10" ht="16.5">
      <c r="A677" s="151">
        <v>488210</v>
      </c>
      <c r="B677" s="18">
        <v>1.05</v>
      </c>
      <c r="C677" s="137">
        <v>1.05</v>
      </c>
      <c r="D677" s="18">
        <v>1</v>
      </c>
      <c r="E677" s="18">
        <v>1</v>
      </c>
      <c r="F677" s="18">
        <v>1</v>
      </c>
      <c r="G677" s="18">
        <v>1</v>
      </c>
      <c r="H677" s="18">
        <v>1</v>
      </c>
      <c r="I677" s="137">
        <v>1</v>
      </c>
      <c r="J677" s="18">
        <v>1</v>
      </c>
    </row>
    <row r="678" spans="1:10" ht="16.5">
      <c r="A678" s="151">
        <v>488310</v>
      </c>
      <c r="B678" s="18">
        <v>1.05</v>
      </c>
      <c r="C678" s="137">
        <v>1.05</v>
      </c>
      <c r="D678" s="18">
        <v>1</v>
      </c>
      <c r="E678" s="18">
        <v>1</v>
      </c>
      <c r="F678" s="18">
        <v>1</v>
      </c>
      <c r="G678" s="18">
        <v>1</v>
      </c>
      <c r="H678" s="18">
        <v>1</v>
      </c>
      <c r="I678" s="137">
        <v>1</v>
      </c>
      <c r="J678" s="18">
        <v>1</v>
      </c>
    </row>
    <row r="679" spans="1:10" ht="16.5">
      <c r="A679" s="151">
        <v>488320</v>
      </c>
      <c r="B679" s="18">
        <v>1.05</v>
      </c>
      <c r="C679" s="137">
        <v>1.05</v>
      </c>
      <c r="D679" s="18">
        <v>1</v>
      </c>
      <c r="E679" s="18">
        <v>1</v>
      </c>
      <c r="F679" s="18">
        <v>1</v>
      </c>
      <c r="G679" s="18">
        <v>1</v>
      </c>
      <c r="H679" s="18">
        <v>1</v>
      </c>
      <c r="I679" s="137">
        <v>1</v>
      </c>
      <c r="J679" s="18">
        <v>1</v>
      </c>
    </row>
    <row r="680" spans="1:10" ht="16.5">
      <c r="A680" s="151">
        <v>488330</v>
      </c>
      <c r="B680" s="18">
        <v>1.05</v>
      </c>
      <c r="C680" s="137">
        <v>1.05</v>
      </c>
      <c r="D680" s="18">
        <v>1</v>
      </c>
      <c r="E680" s="18">
        <v>1</v>
      </c>
      <c r="F680" s="18">
        <v>1</v>
      </c>
      <c r="G680" s="18">
        <v>1</v>
      </c>
      <c r="H680" s="18">
        <v>1</v>
      </c>
      <c r="I680" s="137">
        <v>1</v>
      </c>
      <c r="J680" s="18">
        <v>1</v>
      </c>
    </row>
    <row r="681" spans="1:10" ht="16.5">
      <c r="A681" s="151">
        <v>488390</v>
      </c>
      <c r="B681" s="18">
        <v>1.05</v>
      </c>
      <c r="C681" s="137">
        <v>1.05</v>
      </c>
      <c r="D681" s="18">
        <v>1</v>
      </c>
      <c r="E681" s="18">
        <v>1</v>
      </c>
      <c r="F681" s="18">
        <v>1</v>
      </c>
      <c r="G681" s="18">
        <v>1</v>
      </c>
      <c r="H681" s="18">
        <v>1</v>
      </c>
      <c r="I681" s="137">
        <v>1</v>
      </c>
      <c r="J681" s="18">
        <v>1</v>
      </c>
    </row>
    <row r="682" spans="1:10" ht="16.5">
      <c r="A682" s="151">
        <v>488410</v>
      </c>
      <c r="B682" s="18">
        <v>1.05</v>
      </c>
      <c r="C682" s="137">
        <v>1.05</v>
      </c>
      <c r="D682" s="18">
        <v>1</v>
      </c>
      <c r="E682" s="18">
        <v>1</v>
      </c>
      <c r="F682" s="18">
        <v>1</v>
      </c>
      <c r="G682" s="18">
        <v>1</v>
      </c>
      <c r="H682" s="18">
        <v>1</v>
      </c>
      <c r="I682" s="137">
        <v>1</v>
      </c>
      <c r="J682" s="18">
        <v>1</v>
      </c>
    </row>
    <row r="683" spans="1:10" ht="16.5">
      <c r="A683" s="151">
        <v>488490</v>
      </c>
      <c r="B683" s="18">
        <v>1.05</v>
      </c>
      <c r="C683" s="137">
        <v>1.05</v>
      </c>
      <c r="D683" s="18">
        <v>1</v>
      </c>
      <c r="E683" s="18">
        <v>1</v>
      </c>
      <c r="F683" s="18">
        <v>1</v>
      </c>
      <c r="G683" s="18">
        <v>1</v>
      </c>
      <c r="H683" s="18">
        <v>1</v>
      </c>
      <c r="I683" s="137">
        <v>1</v>
      </c>
      <c r="J683" s="18">
        <v>1</v>
      </c>
    </row>
    <row r="684" spans="1:10" ht="16.5">
      <c r="A684" s="151">
        <v>488510</v>
      </c>
      <c r="B684" s="18">
        <v>1.05</v>
      </c>
      <c r="C684" s="137">
        <v>1.05</v>
      </c>
      <c r="D684" s="18">
        <v>1</v>
      </c>
      <c r="E684" s="18">
        <v>1</v>
      </c>
      <c r="F684" s="18">
        <v>1</v>
      </c>
      <c r="G684" s="18">
        <v>1</v>
      </c>
      <c r="H684" s="18">
        <v>1</v>
      </c>
      <c r="I684" s="137">
        <v>1</v>
      </c>
      <c r="J684" s="18">
        <v>1</v>
      </c>
    </row>
    <row r="685" spans="1:10" ht="16.5">
      <c r="A685" s="151">
        <v>488991</v>
      </c>
      <c r="B685" s="18">
        <v>1.05</v>
      </c>
      <c r="C685" s="137">
        <v>1.05</v>
      </c>
      <c r="D685" s="18">
        <v>1</v>
      </c>
      <c r="E685" s="18">
        <v>1</v>
      </c>
      <c r="F685" s="18">
        <v>1</v>
      </c>
      <c r="G685" s="18">
        <v>1</v>
      </c>
      <c r="H685" s="18">
        <v>1</v>
      </c>
      <c r="I685" s="137">
        <v>1</v>
      </c>
      <c r="J685" s="18">
        <v>1</v>
      </c>
    </row>
    <row r="686" spans="1:10" ht="16.5">
      <c r="A686" s="151">
        <v>488999</v>
      </c>
      <c r="B686" s="18">
        <v>1.05</v>
      </c>
      <c r="C686" s="137">
        <v>1.05</v>
      </c>
      <c r="D686" s="18">
        <v>1</v>
      </c>
      <c r="E686" s="18">
        <v>1</v>
      </c>
      <c r="F686" s="18">
        <v>1</v>
      </c>
      <c r="G686" s="18">
        <v>1</v>
      </c>
      <c r="H686" s="18">
        <v>1</v>
      </c>
      <c r="I686" s="137">
        <v>1</v>
      </c>
      <c r="J686" s="18">
        <v>1</v>
      </c>
    </row>
    <row r="687" spans="1:10" ht="16.5">
      <c r="A687" s="151">
        <v>491110</v>
      </c>
      <c r="B687" s="18">
        <v>1.05</v>
      </c>
      <c r="C687" s="137">
        <v>1.05</v>
      </c>
      <c r="D687" s="18">
        <v>1</v>
      </c>
      <c r="E687" s="18">
        <v>1</v>
      </c>
      <c r="F687" s="18">
        <v>1</v>
      </c>
      <c r="G687" s="18">
        <v>1</v>
      </c>
      <c r="H687" s="18">
        <v>1</v>
      </c>
      <c r="I687" s="137">
        <v>1</v>
      </c>
      <c r="J687" s="18">
        <v>1</v>
      </c>
    </row>
    <row r="688" spans="1:10" ht="16.5">
      <c r="A688" s="151">
        <v>492110</v>
      </c>
      <c r="B688" s="18">
        <v>1.05</v>
      </c>
      <c r="C688" s="137">
        <v>1.05</v>
      </c>
      <c r="D688" s="18">
        <v>1</v>
      </c>
      <c r="E688" s="18">
        <v>1</v>
      </c>
      <c r="F688" s="18">
        <v>1</v>
      </c>
      <c r="G688" s="18">
        <v>1</v>
      </c>
      <c r="H688" s="18">
        <v>1</v>
      </c>
      <c r="I688" s="137">
        <v>1</v>
      </c>
      <c r="J688" s="18">
        <v>1</v>
      </c>
    </row>
    <row r="689" spans="1:10" ht="16.5">
      <c r="A689" s="151">
        <v>492210</v>
      </c>
      <c r="B689" s="18">
        <v>1.05</v>
      </c>
      <c r="C689" s="137">
        <v>1.05</v>
      </c>
      <c r="D689" s="18">
        <v>1</v>
      </c>
      <c r="E689" s="18">
        <v>1</v>
      </c>
      <c r="F689" s="18">
        <v>1</v>
      </c>
      <c r="G689" s="18">
        <v>1</v>
      </c>
      <c r="H689" s="18">
        <v>1</v>
      </c>
      <c r="I689" s="137">
        <v>1</v>
      </c>
      <c r="J689" s="18">
        <v>1</v>
      </c>
    </row>
    <row r="690" spans="1:10" ht="16.5">
      <c r="A690" s="151">
        <v>493110</v>
      </c>
      <c r="B690" s="18">
        <v>1.05</v>
      </c>
      <c r="C690" s="137">
        <v>1.05</v>
      </c>
      <c r="D690" s="18">
        <v>1</v>
      </c>
      <c r="E690" s="18">
        <v>1</v>
      </c>
      <c r="F690" s="18">
        <v>1</v>
      </c>
      <c r="G690" s="18">
        <v>1</v>
      </c>
      <c r="H690" s="18">
        <v>1</v>
      </c>
      <c r="I690" s="137">
        <v>1</v>
      </c>
      <c r="J690" s="18">
        <v>1</v>
      </c>
    </row>
    <row r="691" spans="1:10" ht="16.5">
      <c r="A691" s="151">
        <v>493120</v>
      </c>
      <c r="B691" s="18">
        <v>1.05</v>
      </c>
      <c r="C691" s="137">
        <v>1.05</v>
      </c>
      <c r="D691" s="18">
        <v>1</v>
      </c>
      <c r="E691" s="18">
        <v>1</v>
      </c>
      <c r="F691" s="18">
        <v>1</v>
      </c>
      <c r="G691" s="18">
        <v>1</v>
      </c>
      <c r="H691" s="18">
        <v>1</v>
      </c>
      <c r="I691" s="137">
        <v>1</v>
      </c>
      <c r="J691" s="18">
        <v>1</v>
      </c>
    </row>
    <row r="692" spans="1:10" ht="16.5">
      <c r="A692" s="151">
        <v>493130</v>
      </c>
      <c r="B692" s="18">
        <v>1.05</v>
      </c>
      <c r="C692" s="137">
        <v>1.05</v>
      </c>
      <c r="D692" s="18">
        <v>1</v>
      </c>
      <c r="E692" s="18">
        <v>1</v>
      </c>
      <c r="F692" s="18">
        <v>1</v>
      </c>
      <c r="G692" s="18">
        <v>1</v>
      </c>
      <c r="H692" s="18">
        <v>1</v>
      </c>
      <c r="I692" s="137">
        <v>1</v>
      </c>
      <c r="J692" s="18">
        <v>1</v>
      </c>
    </row>
    <row r="693" spans="1:10" ht="16.5">
      <c r="A693" s="151">
        <v>493190</v>
      </c>
      <c r="B693" s="18">
        <v>1.05</v>
      </c>
      <c r="C693" s="137">
        <v>1.05</v>
      </c>
      <c r="D693" s="18">
        <v>1</v>
      </c>
      <c r="E693" s="18">
        <v>1</v>
      </c>
      <c r="F693" s="18">
        <v>1</v>
      </c>
      <c r="G693" s="18">
        <v>1</v>
      </c>
      <c r="H693" s="18">
        <v>1</v>
      </c>
      <c r="I693" s="137">
        <v>1</v>
      </c>
      <c r="J693" s="18">
        <v>1</v>
      </c>
    </row>
    <row r="694" spans="1:10" ht="16.5">
      <c r="A694" s="151">
        <v>511110</v>
      </c>
      <c r="B694" s="18">
        <v>1</v>
      </c>
      <c r="C694" s="137">
        <v>1</v>
      </c>
      <c r="D694" s="18">
        <v>1</v>
      </c>
      <c r="E694" s="18">
        <v>1</v>
      </c>
      <c r="F694" s="18">
        <v>0.85</v>
      </c>
      <c r="G694" s="18">
        <v>1.1000000000000001</v>
      </c>
      <c r="H694" s="18">
        <v>1</v>
      </c>
      <c r="I694" s="137">
        <v>1</v>
      </c>
      <c r="J694" s="18">
        <v>1</v>
      </c>
    </row>
    <row r="695" spans="1:10" ht="16.5">
      <c r="A695" s="151">
        <v>511120</v>
      </c>
      <c r="B695" s="18">
        <v>1</v>
      </c>
      <c r="C695" s="137">
        <v>1</v>
      </c>
      <c r="D695" s="18">
        <v>1</v>
      </c>
      <c r="E695" s="18">
        <v>1</v>
      </c>
      <c r="F695" s="18">
        <v>0.85</v>
      </c>
      <c r="G695" s="18">
        <v>1.1000000000000001</v>
      </c>
      <c r="H695" s="18">
        <v>1</v>
      </c>
      <c r="I695" s="137">
        <v>1</v>
      </c>
      <c r="J695" s="18">
        <v>1</v>
      </c>
    </row>
    <row r="696" spans="1:10" ht="16.5">
      <c r="A696" s="151">
        <v>511130</v>
      </c>
      <c r="B696" s="18">
        <v>1</v>
      </c>
      <c r="C696" s="137">
        <v>1</v>
      </c>
      <c r="D696" s="18">
        <v>1</v>
      </c>
      <c r="E696" s="18">
        <v>1</v>
      </c>
      <c r="F696" s="18">
        <v>0.85</v>
      </c>
      <c r="G696" s="18">
        <v>1.1000000000000001</v>
      </c>
      <c r="H696" s="18">
        <v>1</v>
      </c>
      <c r="I696" s="137">
        <v>1</v>
      </c>
      <c r="J696" s="18">
        <v>1</v>
      </c>
    </row>
    <row r="697" spans="1:10" ht="16.5">
      <c r="A697" s="151">
        <v>511140</v>
      </c>
      <c r="B697" s="18">
        <v>1</v>
      </c>
      <c r="C697" s="137">
        <v>1</v>
      </c>
      <c r="D697" s="18">
        <v>1</v>
      </c>
      <c r="E697" s="18">
        <v>1</v>
      </c>
      <c r="F697" s="18">
        <v>0.85</v>
      </c>
      <c r="G697" s="18">
        <v>1.1000000000000001</v>
      </c>
      <c r="H697" s="18">
        <v>1</v>
      </c>
      <c r="I697" s="137">
        <v>1</v>
      </c>
      <c r="J697" s="18">
        <v>1</v>
      </c>
    </row>
    <row r="698" spans="1:10" ht="16.5">
      <c r="A698" s="151">
        <v>511191</v>
      </c>
      <c r="B698" s="18">
        <v>1</v>
      </c>
      <c r="C698" s="137">
        <v>1</v>
      </c>
      <c r="D698" s="18">
        <v>1</v>
      </c>
      <c r="E698" s="18">
        <v>1</v>
      </c>
      <c r="F698" s="18">
        <v>0.85</v>
      </c>
      <c r="G698" s="18">
        <v>1.1000000000000001</v>
      </c>
      <c r="H698" s="18">
        <v>1</v>
      </c>
      <c r="I698" s="137">
        <v>1</v>
      </c>
      <c r="J698" s="18">
        <v>1</v>
      </c>
    </row>
    <row r="699" spans="1:10" ht="16.5">
      <c r="A699" s="151">
        <v>511199</v>
      </c>
      <c r="B699" s="18">
        <v>1</v>
      </c>
      <c r="C699" s="137">
        <v>1</v>
      </c>
      <c r="D699" s="18">
        <v>1</v>
      </c>
      <c r="E699" s="18">
        <v>1</v>
      </c>
      <c r="F699" s="18">
        <v>0.85</v>
      </c>
      <c r="G699" s="18">
        <v>1.1000000000000001</v>
      </c>
      <c r="H699" s="18">
        <v>1</v>
      </c>
      <c r="I699" s="137">
        <v>1</v>
      </c>
      <c r="J699" s="18">
        <v>1</v>
      </c>
    </row>
    <row r="700" spans="1:10" ht="16.5">
      <c r="A700" s="151">
        <v>511210</v>
      </c>
      <c r="B700" s="18">
        <v>1</v>
      </c>
      <c r="C700" s="137">
        <v>1</v>
      </c>
      <c r="D700" s="18">
        <v>1</v>
      </c>
      <c r="E700" s="18">
        <v>1</v>
      </c>
      <c r="F700" s="18">
        <v>0.85</v>
      </c>
      <c r="G700" s="18">
        <v>1.1000000000000001</v>
      </c>
      <c r="H700" s="18">
        <v>1</v>
      </c>
      <c r="I700" s="137">
        <v>1</v>
      </c>
      <c r="J700" s="18">
        <v>1</v>
      </c>
    </row>
    <row r="701" spans="1:10" ht="16.5">
      <c r="A701" s="151">
        <v>512110</v>
      </c>
      <c r="B701" s="18">
        <v>1</v>
      </c>
      <c r="C701" s="137">
        <v>1</v>
      </c>
      <c r="D701" s="18">
        <v>1</v>
      </c>
      <c r="E701" s="18">
        <v>1</v>
      </c>
      <c r="F701" s="18">
        <v>0.85</v>
      </c>
      <c r="G701" s="18">
        <v>1.1000000000000001</v>
      </c>
      <c r="H701" s="18">
        <v>1</v>
      </c>
      <c r="I701" s="137">
        <v>1</v>
      </c>
      <c r="J701" s="18">
        <v>1</v>
      </c>
    </row>
    <row r="702" spans="1:10" ht="16.5">
      <c r="A702" s="151">
        <v>512120</v>
      </c>
      <c r="B702" s="18">
        <v>1</v>
      </c>
      <c r="C702" s="137">
        <v>1</v>
      </c>
      <c r="D702" s="18">
        <v>1</v>
      </c>
      <c r="E702" s="18">
        <v>1</v>
      </c>
      <c r="F702" s="18">
        <v>0.85</v>
      </c>
      <c r="G702" s="18">
        <v>1.1000000000000001</v>
      </c>
      <c r="H702" s="18">
        <v>1</v>
      </c>
      <c r="I702" s="137">
        <v>1</v>
      </c>
      <c r="J702" s="18">
        <v>1</v>
      </c>
    </row>
    <row r="703" spans="1:10" ht="16.5">
      <c r="A703" s="151">
        <v>512131</v>
      </c>
      <c r="B703" s="18">
        <v>1</v>
      </c>
      <c r="C703" s="137">
        <v>1</v>
      </c>
      <c r="D703" s="18">
        <v>1</v>
      </c>
      <c r="E703" s="18">
        <v>1</v>
      </c>
      <c r="F703" s="18">
        <v>0.85</v>
      </c>
      <c r="G703" s="18">
        <v>1.1000000000000001</v>
      </c>
      <c r="H703" s="18">
        <v>1</v>
      </c>
      <c r="I703" s="137">
        <v>1</v>
      </c>
      <c r="J703" s="18">
        <v>1</v>
      </c>
    </row>
    <row r="704" spans="1:10" ht="16.5">
      <c r="A704" s="151">
        <v>512132</v>
      </c>
      <c r="B704" s="18">
        <v>1</v>
      </c>
      <c r="C704" s="137">
        <v>1</v>
      </c>
      <c r="D704" s="18">
        <v>1</v>
      </c>
      <c r="E704" s="18">
        <v>1</v>
      </c>
      <c r="F704" s="18">
        <v>0.85</v>
      </c>
      <c r="G704" s="18">
        <v>1.1000000000000001</v>
      </c>
      <c r="H704" s="18">
        <v>1</v>
      </c>
      <c r="I704" s="137">
        <v>1</v>
      </c>
      <c r="J704" s="18">
        <v>1</v>
      </c>
    </row>
    <row r="705" spans="1:10" ht="16.5">
      <c r="A705" s="151">
        <v>512191</v>
      </c>
      <c r="B705" s="18">
        <v>1</v>
      </c>
      <c r="C705" s="137">
        <v>1</v>
      </c>
      <c r="D705" s="18">
        <v>1</v>
      </c>
      <c r="E705" s="18">
        <v>1</v>
      </c>
      <c r="F705" s="18">
        <v>0.85</v>
      </c>
      <c r="G705" s="18">
        <v>1.1000000000000001</v>
      </c>
      <c r="H705" s="18">
        <v>1</v>
      </c>
      <c r="I705" s="137">
        <v>1</v>
      </c>
      <c r="J705" s="18">
        <v>1</v>
      </c>
    </row>
    <row r="706" spans="1:10" ht="16.5">
      <c r="A706" s="151">
        <v>512199</v>
      </c>
      <c r="B706" s="18">
        <v>1</v>
      </c>
      <c r="C706" s="137">
        <v>1</v>
      </c>
      <c r="D706" s="18">
        <v>1</v>
      </c>
      <c r="E706" s="18">
        <v>1</v>
      </c>
      <c r="F706" s="18">
        <v>0.85</v>
      </c>
      <c r="G706" s="18">
        <v>1.1000000000000001</v>
      </c>
      <c r="H706" s="18">
        <v>1</v>
      </c>
      <c r="I706" s="137">
        <v>1</v>
      </c>
      <c r="J706" s="18">
        <v>1</v>
      </c>
    </row>
    <row r="707" spans="1:10" ht="16.5">
      <c r="A707" s="151">
        <v>512230</v>
      </c>
      <c r="B707" s="18">
        <v>1</v>
      </c>
      <c r="C707" s="137">
        <v>1</v>
      </c>
      <c r="D707" s="18">
        <v>1</v>
      </c>
      <c r="E707" s="18">
        <v>1</v>
      </c>
      <c r="F707" s="18">
        <v>0.85</v>
      </c>
      <c r="G707" s="18">
        <v>1.1000000000000001</v>
      </c>
      <c r="H707" s="18">
        <v>1</v>
      </c>
      <c r="I707" s="137">
        <v>1</v>
      </c>
      <c r="J707" s="18">
        <v>1</v>
      </c>
    </row>
    <row r="708" spans="1:10" ht="16.5">
      <c r="A708" s="151">
        <v>512240</v>
      </c>
      <c r="B708" s="18">
        <v>1</v>
      </c>
      <c r="C708" s="137">
        <v>1</v>
      </c>
      <c r="D708" s="18">
        <v>1</v>
      </c>
      <c r="E708" s="18">
        <v>1</v>
      </c>
      <c r="F708" s="18">
        <v>0.85</v>
      </c>
      <c r="G708" s="18">
        <v>1.1000000000000001</v>
      </c>
      <c r="H708" s="18">
        <v>1</v>
      </c>
      <c r="I708" s="137">
        <v>1</v>
      </c>
      <c r="J708" s="18">
        <v>1</v>
      </c>
    </row>
    <row r="709" spans="1:10" ht="16.5">
      <c r="A709" s="151">
        <v>512250</v>
      </c>
      <c r="B709" s="18">
        <v>1</v>
      </c>
      <c r="C709" s="137">
        <v>1</v>
      </c>
      <c r="D709" s="18">
        <v>1</v>
      </c>
      <c r="E709" s="18">
        <v>1</v>
      </c>
      <c r="F709" s="18">
        <v>0.85</v>
      </c>
      <c r="G709" s="18">
        <v>1.1000000000000001</v>
      </c>
      <c r="H709" s="18">
        <v>1</v>
      </c>
      <c r="I709" s="137">
        <v>1</v>
      </c>
      <c r="J709" s="18">
        <v>1</v>
      </c>
    </row>
    <row r="710" spans="1:10" ht="16.5">
      <c r="A710" s="151">
        <v>512290</v>
      </c>
      <c r="B710" s="18">
        <v>1</v>
      </c>
      <c r="C710" s="137">
        <v>1</v>
      </c>
      <c r="D710" s="18">
        <v>1</v>
      </c>
      <c r="E710" s="18">
        <v>1</v>
      </c>
      <c r="F710" s="18">
        <v>0.85</v>
      </c>
      <c r="G710" s="18">
        <v>1.1000000000000001</v>
      </c>
      <c r="H710" s="18">
        <v>1</v>
      </c>
      <c r="I710" s="137">
        <v>1</v>
      </c>
      <c r="J710" s="18">
        <v>1</v>
      </c>
    </row>
    <row r="711" spans="1:10" ht="16.5">
      <c r="A711" s="151">
        <v>515111</v>
      </c>
      <c r="B711" s="18">
        <v>1</v>
      </c>
      <c r="C711" s="137">
        <v>1</v>
      </c>
      <c r="D711" s="18">
        <v>1</v>
      </c>
      <c r="E711" s="18">
        <v>1</v>
      </c>
      <c r="F711" s="18">
        <v>0.85</v>
      </c>
      <c r="G711" s="18">
        <v>1.1000000000000001</v>
      </c>
      <c r="H711" s="18">
        <v>1</v>
      </c>
      <c r="I711" s="137">
        <v>1</v>
      </c>
      <c r="J711" s="18">
        <v>1</v>
      </c>
    </row>
    <row r="712" spans="1:10" ht="16.5">
      <c r="A712" s="151">
        <v>515112</v>
      </c>
      <c r="B712" s="18">
        <v>1</v>
      </c>
      <c r="C712" s="137">
        <v>1</v>
      </c>
      <c r="D712" s="18">
        <v>1</v>
      </c>
      <c r="E712" s="18">
        <v>1</v>
      </c>
      <c r="F712" s="18">
        <v>0.85</v>
      </c>
      <c r="G712" s="18">
        <v>1.1000000000000001</v>
      </c>
      <c r="H712" s="18">
        <v>1</v>
      </c>
      <c r="I712" s="137">
        <v>1</v>
      </c>
      <c r="J712" s="18">
        <v>1</v>
      </c>
    </row>
    <row r="713" spans="1:10" ht="16.5">
      <c r="A713" s="151">
        <v>515120</v>
      </c>
      <c r="B713" s="18">
        <v>1</v>
      </c>
      <c r="C713" s="137">
        <v>1</v>
      </c>
      <c r="D713" s="18">
        <v>1</v>
      </c>
      <c r="E713" s="18">
        <v>1</v>
      </c>
      <c r="F713" s="18">
        <v>0.85</v>
      </c>
      <c r="G713" s="18">
        <v>1.1000000000000001</v>
      </c>
      <c r="H713" s="18">
        <v>1</v>
      </c>
      <c r="I713" s="137">
        <v>1</v>
      </c>
      <c r="J713" s="18">
        <v>1</v>
      </c>
    </row>
    <row r="714" spans="1:10" ht="16.5">
      <c r="A714" s="151">
        <v>515210</v>
      </c>
      <c r="B714" s="18">
        <v>1</v>
      </c>
      <c r="C714" s="137">
        <v>1</v>
      </c>
      <c r="D714" s="18">
        <v>1</v>
      </c>
      <c r="E714" s="18">
        <v>1</v>
      </c>
      <c r="F714" s="18">
        <v>0.85</v>
      </c>
      <c r="G714" s="18">
        <v>1.1000000000000001</v>
      </c>
      <c r="H714" s="18">
        <v>1</v>
      </c>
      <c r="I714" s="137">
        <v>1</v>
      </c>
      <c r="J714" s="18">
        <v>1</v>
      </c>
    </row>
    <row r="715" spans="1:10" ht="16.5">
      <c r="A715" s="151">
        <v>517311</v>
      </c>
      <c r="B715" s="18">
        <v>0.85</v>
      </c>
      <c r="C715" s="137">
        <v>0.85</v>
      </c>
      <c r="D715" s="18">
        <v>1</v>
      </c>
      <c r="E715" s="18">
        <v>0.85</v>
      </c>
      <c r="F715" s="18">
        <v>0.85</v>
      </c>
      <c r="G715" s="18">
        <v>1.1000000000000001</v>
      </c>
      <c r="H715" s="18">
        <v>1</v>
      </c>
      <c r="I715" s="137">
        <v>1</v>
      </c>
      <c r="J715" s="18">
        <v>1</v>
      </c>
    </row>
    <row r="716" spans="1:10" ht="16.5">
      <c r="A716" s="151">
        <v>517312</v>
      </c>
      <c r="B716" s="18">
        <v>0.85</v>
      </c>
      <c r="C716" s="137">
        <v>0.85</v>
      </c>
      <c r="D716" s="18">
        <v>1</v>
      </c>
      <c r="E716" s="18">
        <v>0.85</v>
      </c>
      <c r="F716" s="18">
        <v>0.85</v>
      </c>
      <c r="G716" s="18">
        <v>1.1000000000000001</v>
      </c>
      <c r="H716" s="18">
        <v>1</v>
      </c>
      <c r="I716" s="137">
        <v>1</v>
      </c>
      <c r="J716" s="18">
        <v>1</v>
      </c>
    </row>
    <row r="717" spans="1:10" ht="16.5">
      <c r="A717" s="151">
        <v>517410</v>
      </c>
      <c r="B717" s="18">
        <v>0.85</v>
      </c>
      <c r="C717" s="137">
        <v>0.85</v>
      </c>
      <c r="D717" s="18">
        <v>1</v>
      </c>
      <c r="E717" s="18">
        <v>0.85</v>
      </c>
      <c r="F717" s="18">
        <v>0.85</v>
      </c>
      <c r="G717" s="18">
        <v>1.1000000000000001</v>
      </c>
      <c r="H717" s="18">
        <v>1</v>
      </c>
      <c r="I717" s="137">
        <v>1</v>
      </c>
      <c r="J717" s="18">
        <v>1</v>
      </c>
    </row>
    <row r="718" spans="1:10" ht="16.5">
      <c r="A718" s="151">
        <v>517911</v>
      </c>
      <c r="B718" s="18">
        <v>0.85</v>
      </c>
      <c r="C718" s="137">
        <v>0.85</v>
      </c>
      <c r="D718" s="18">
        <v>1</v>
      </c>
      <c r="E718" s="18">
        <v>0.85</v>
      </c>
      <c r="F718" s="18">
        <v>0.85</v>
      </c>
      <c r="G718" s="18">
        <v>1.1000000000000001</v>
      </c>
      <c r="H718" s="18">
        <v>1</v>
      </c>
      <c r="I718" s="137">
        <v>1</v>
      </c>
      <c r="J718" s="18">
        <v>1</v>
      </c>
    </row>
    <row r="719" spans="1:10" ht="16.5">
      <c r="A719" s="151">
        <v>517919</v>
      </c>
      <c r="B719" s="18">
        <v>0.85</v>
      </c>
      <c r="C719" s="137">
        <v>0.85</v>
      </c>
      <c r="D719" s="18">
        <v>1</v>
      </c>
      <c r="E719" s="18">
        <v>0.85</v>
      </c>
      <c r="F719" s="18">
        <v>0.85</v>
      </c>
      <c r="G719" s="18">
        <v>1.1000000000000001</v>
      </c>
      <c r="H719" s="18">
        <v>1</v>
      </c>
      <c r="I719" s="137">
        <v>1</v>
      </c>
      <c r="J719" s="18">
        <v>1</v>
      </c>
    </row>
    <row r="720" spans="1:10" ht="16.5">
      <c r="A720" s="151">
        <v>518210</v>
      </c>
      <c r="B720" s="18">
        <v>1</v>
      </c>
      <c r="C720" s="137">
        <v>1</v>
      </c>
      <c r="D720" s="18">
        <v>1</v>
      </c>
      <c r="E720" s="18">
        <v>1</v>
      </c>
      <c r="F720" s="18">
        <v>0.85</v>
      </c>
      <c r="G720" s="18">
        <v>1.1000000000000001</v>
      </c>
      <c r="H720" s="18">
        <v>1</v>
      </c>
      <c r="I720" s="137">
        <v>1</v>
      </c>
      <c r="J720" s="18">
        <v>1</v>
      </c>
    </row>
    <row r="721" spans="1:10" ht="16.5">
      <c r="A721" s="151">
        <v>519110</v>
      </c>
      <c r="B721" s="18">
        <v>1</v>
      </c>
      <c r="C721" s="137">
        <v>1</v>
      </c>
      <c r="D721" s="18">
        <v>1</v>
      </c>
      <c r="E721" s="18">
        <v>1</v>
      </c>
      <c r="F721" s="18">
        <v>0.85</v>
      </c>
      <c r="G721" s="18">
        <v>1.1000000000000001</v>
      </c>
      <c r="H721" s="18">
        <v>1</v>
      </c>
      <c r="I721" s="137">
        <v>1</v>
      </c>
      <c r="J721" s="18">
        <v>1</v>
      </c>
    </row>
    <row r="722" spans="1:10" ht="16.5">
      <c r="A722" s="151">
        <v>519120</v>
      </c>
      <c r="B722" s="18">
        <v>1</v>
      </c>
      <c r="C722" s="137">
        <v>1</v>
      </c>
      <c r="D722" s="18">
        <v>1</v>
      </c>
      <c r="E722" s="18">
        <v>1</v>
      </c>
      <c r="F722" s="18">
        <v>0.85</v>
      </c>
      <c r="G722" s="18">
        <v>1.1000000000000001</v>
      </c>
      <c r="H722" s="18">
        <v>1</v>
      </c>
      <c r="I722" s="137">
        <v>1</v>
      </c>
      <c r="J722" s="18">
        <v>1</v>
      </c>
    </row>
    <row r="723" spans="1:10" ht="16.5">
      <c r="A723" s="151">
        <v>519130</v>
      </c>
      <c r="B723" s="18">
        <v>1</v>
      </c>
      <c r="C723" s="137">
        <v>1</v>
      </c>
      <c r="D723" s="18">
        <v>1</v>
      </c>
      <c r="E723" s="18">
        <v>1</v>
      </c>
      <c r="F723" s="18">
        <v>0.85</v>
      </c>
      <c r="G723" s="18">
        <v>1.1000000000000001</v>
      </c>
      <c r="H723" s="18">
        <v>1</v>
      </c>
      <c r="I723" s="137">
        <v>1</v>
      </c>
      <c r="J723" s="18">
        <v>1</v>
      </c>
    </row>
    <row r="724" spans="1:10" ht="16.5">
      <c r="A724" s="151">
        <v>519190</v>
      </c>
      <c r="B724" s="18">
        <v>1</v>
      </c>
      <c r="C724" s="137">
        <v>1</v>
      </c>
      <c r="D724" s="18">
        <v>1</v>
      </c>
      <c r="E724" s="18">
        <v>1</v>
      </c>
      <c r="F724" s="18">
        <v>0.85</v>
      </c>
      <c r="G724" s="18">
        <v>1.1000000000000001</v>
      </c>
      <c r="H724" s="18">
        <v>1</v>
      </c>
      <c r="I724" s="137">
        <v>1</v>
      </c>
      <c r="J724" s="18">
        <v>1</v>
      </c>
    </row>
    <row r="725" spans="1:10" ht="16.5">
      <c r="A725" s="151">
        <v>521110</v>
      </c>
      <c r="B725" s="18">
        <v>1</v>
      </c>
      <c r="C725" s="137">
        <v>1</v>
      </c>
      <c r="D725" s="18">
        <v>1</v>
      </c>
      <c r="E725" s="18">
        <v>1</v>
      </c>
      <c r="F725" s="18">
        <v>0.85</v>
      </c>
      <c r="G725" s="18">
        <v>1.1000000000000001</v>
      </c>
      <c r="H725" s="18">
        <v>1</v>
      </c>
      <c r="I725" s="137">
        <v>1</v>
      </c>
      <c r="J725" s="18">
        <v>1</v>
      </c>
    </row>
    <row r="726" spans="1:10" ht="16.5">
      <c r="A726" s="151">
        <v>522110</v>
      </c>
      <c r="B726" s="18">
        <v>1</v>
      </c>
      <c r="C726" s="137">
        <v>1</v>
      </c>
      <c r="D726" s="18">
        <v>1</v>
      </c>
      <c r="E726" s="18">
        <v>1</v>
      </c>
      <c r="F726" s="18">
        <v>0.85</v>
      </c>
      <c r="G726" s="18">
        <v>1.1000000000000001</v>
      </c>
      <c r="H726" s="18">
        <v>1</v>
      </c>
      <c r="I726" s="137">
        <v>1</v>
      </c>
      <c r="J726" s="18">
        <v>1</v>
      </c>
    </row>
    <row r="727" spans="1:10" ht="16.5">
      <c r="A727" s="151">
        <v>522120</v>
      </c>
      <c r="B727" s="18">
        <v>1</v>
      </c>
      <c r="C727" s="137">
        <v>1</v>
      </c>
      <c r="D727" s="18">
        <v>1</v>
      </c>
      <c r="E727" s="18">
        <v>1</v>
      </c>
      <c r="F727" s="18">
        <v>0.85</v>
      </c>
      <c r="G727" s="18">
        <v>1.1000000000000001</v>
      </c>
      <c r="H727" s="18">
        <v>1</v>
      </c>
      <c r="I727" s="137">
        <v>1</v>
      </c>
      <c r="J727" s="18">
        <v>1</v>
      </c>
    </row>
    <row r="728" spans="1:10" ht="16.5">
      <c r="A728" s="151">
        <v>522130</v>
      </c>
      <c r="B728" s="18">
        <v>1</v>
      </c>
      <c r="C728" s="137">
        <v>1</v>
      </c>
      <c r="D728" s="18">
        <v>1</v>
      </c>
      <c r="E728" s="18">
        <v>1</v>
      </c>
      <c r="F728" s="18">
        <v>0.85</v>
      </c>
      <c r="G728" s="18">
        <v>1.1000000000000001</v>
      </c>
      <c r="H728" s="18">
        <v>1</v>
      </c>
      <c r="I728" s="137">
        <v>1</v>
      </c>
      <c r="J728" s="18">
        <v>1</v>
      </c>
    </row>
    <row r="729" spans="1:10" ht="16.5">
      <c r="A729" s="151">
        <v>522190</v>
      </c>
      <c r="B729" s="18">
        <v>1</v>
      </c>
      <c r="C729" s="137">
        <v>1</v>
      </c>
      <c r="D729" s="18">
        <v>1</v>
      </c>
      <c r="E729" s="18">
        <v>1</v>
      </c>
      <c r="F729" s="18">
        <v>0.85</v>
      </c>
      <c r="G729" s="18">
        <v>1.1000000000000001</v>
      </c>
      <c r="H729" s="18">
        <v>1</v>
      </c>
      <c r="I729" s="137">
        <v>1</v>
      </c>
      <c r="J729" s="18">
        <v>1</v>
      </c>
    </row>
    <row r="730" spans="1:10" ht="16.5">
      <c r="A730" s="151">
        <v>522210</v>
      </c>
      <c r="B730" s="18">
        <v>1</v>
      </c>
      <c r="C730" s="137">
        <v>1</v>
      </c>
      <c r="D730" s="18">
        <v>1</v>
      </c>
      <c r="E730" s="18">
        <v>1</v>
      </c>
      <c r="F730" s="18">
        <v>0.85</v>
      </c>
      <c r="G730" s="18">
        <v>1.1000000000000001</v>
      </c>
      <c r="H730" s="18">
        <v>1</v>
      </c>
      <c r="I730" s="137">
        <v>1</v>
      </c>
      <c r="J730" s="18">
        <v>1</v>
      </c>
    </row>
    <row r="731" spans="1:10" ht="16.5">
      <c r="A731" s="151">
        <v>522220</v>
      </c>
      <c r="B731" s="18">
        <v>1</v>
      </c>
      <c r="C731" s="137">
        <v>1</v>
      </c>
      <c r="D731" s="18">
        <v>1</v>
      </c>
      <c r="E731" s="18">
        <v>1</v>
      </c>
      <c r="F731" s="18">
        <v>0.85</v>
      </c>
      <c r="G731" s="18">
        <v>1.1000000000000001</v>
      </c>
      <c r="H731" s="18">
        <v>1</v>
      </c>
      <c r="I731" s="137">
        <v>1</v>
      </c>
      <c r="J731" s="18">
        <v>1</v>
      </c>
    </row>
    <row r="732" spans="1:10" ht="16.5">
      <c r="A732" s="151">
        <v>522291</v>
      </c>
      <c r="B732" s="18">
        <v>1</v>
      </c>
      <c r="C732" s="137">
        <v>1</v>
      </c>
      <c r="D732" s="18">
        <v>1</v>
      </c>
      <c r="E732" s="18">
        <v>1</v>
      </c>
      <c r="F732" s="18">
        <v>0.85</v>
      </c>
      <c r="G732" s="18">
        <v>1.1000000000000001</v>
      </c>
      <c r="H732" s="18">
        <v>1</v>
      </c>
      <c r="I732" s="137">
        <v>1</v>
      </c>
      <c r="J732" s="18">
        <v>1</v>
      </c>
    </row>
    <row r="733" spans="1:10" ht="16.5">
      <c r="A733" s="151">
        <v>522292</v>
      </c>
      <c r="B733" s="18">
        <v>1</v>
      </c>
      <c r="C733" s="137">
        <v>1</v>
      </c>
      <c r="D733" s="18">
        <v>1</v>
      </c>
      <c r="E733" s="18">
        <v>1</v>
      </c>
      <c r="F733" s="18">
        <v>0.85</v>
      </c>
      <c r="G733" s="18">
        <v>1.1000000000000001</v>
      </c>
      <c r="H733" s="18">
        <v>1</v>
      </c>
      <c r="I733" s="137">
        <v>1</v>
      </c>
      <c r="J733" s="18">
        <v>1</v>
      </c>
    </row>
    <row r="734" spans="1:10" ht="16.5">
      <c r="A734" s="151">
        <v>522293</v>
      </c>
      <c r="B734" s="18">
        <v>1</v>
      </c>
      <c r="C734" s="137">
        <v>1</v>
      </c>
      <c r="D734" s="18">
        <v>1</v>
      </c>
      <c r="E734" s="18">
        <v>1</v>
      </c>
      <c r="F734" s="18">
        <v>0.85</v>
      </c>
      <c r="G734" s="18">
        <v>1.1000000000000001</v>
      </c>
      <c r="H734" s="18">
        <v>1</v>
      </c>
      <c r="I734" s="137">
        <v>1</v>
      </c>
      <c r="J734" s="18">
        <v>1</v>
      </c>
    </row>
    <row r="735" spans="1:10" ht="16.5">
      <c r="A735" s="151">
        <v>522294</v>
      </c>
      <c r="B735" s="18">
        <v>1</v>
      </c>
      <c r="C735" s="137">
        <v>1</v>
      </c>
      <c r="D735" s="18">
        <v>1</v>
      </c>
      <c r="E735" s="18">
        <v>1</v>
      </c>
      <c r="F735" s="18">
        <v>0.85</v>
      </c>
      <c r="G735" s="18">
        <v>1.1000000000000001</v>
      </c>
      <c r="H735" s="18">
        <v>1</v>
      </c>
      <c r="I735" s="137">
        <v>1</v>
      </c>
      <c r="J735" s="18">
        <v>1</v>
      </c>
    </row>
    <row r="736" spans="1:10" ht="16.5">
      <c r="A736" s="151">
        <v>522298</v>
      </c>
      <c r="B736" s="18">
        <v>1</v>
      </c>
      <c r="C736" s="137">
        <v>1</v>
      </c>
      <c r="D736" s="18">
        <v>1</v>
      </c>
      <c r="E736" s="18">
        <v>1</v>
      </c>
      <c r="F736" s="18">
        <v>0.85</v>
      </c>
      <c r="G736" s="18">
        <v>1.1000000000000001</v>
      </c>
      <c r="H736" s="18">
        <v>1</v>
      </c>
      <c r="I736" s="137">
        <v>1</v>
      </c>
      <c r="J736" s="18">
        <v>1</v>
      </c>
    </row>
    <row r="737" spans="1:10" ht="16.5">
      <c r="A737" s="151">
        <v>522310</v>
      </c>
      <c r="B737" s="18">
        <v>1</v>
      </c>
      <c r="C737" s="137">
        <v>1</v>
      </c>
      <c r="D737" s="18">
        <v>1</v>
      </c>
      <c r="E737" s="18">
        <v>1</v>
      </c>
      <c r="F737" s="18">
        <v>0.85</v>
      </c>
      <c r="G737" s="18">
        <v>1.1000000000000001</v>
      </c>
      <c r="H737" s="18">
        <v>1</v>
      </c>
      <c r="I737" s="137">
        <v>1</v>
      </c>
      <c r="J737" s="18">
        <v>1</v>
      </c>
    </row>
    <row r="738" spans="1:10" ht="16.5">
      <c r="A738" s="151">
        <v>522320</v>
      </c>
      <c r="B738" s="18">
        <v>1</v>
      </c>
      <c r="C738" s="137">
        <v>1</v>
      </c>
      <c r="D738" s="18">
        <v>1</v>
      </c>
      <c r="E738" s="18">
        <v>1</v>
      </c>
      <c r="F738" s="18">
        <v>0.85</v>
      </c>
      <c r="G738" s="18">
        <v>1.1000000000000001</v>
      </c>
      <c r="H738" s="18">
        <v>1</v>
      </c>
      <c r="I738" s="137">
        <v>1</v>
      </c>
      <c r="J738" s="18">
        <v>1</v>
      </c>
    </row>
    <row r="739" spans="1:10" ht="16.5">
      <c r="A739" s="151">
        <v>522390</v>
      </c>
      <c r="B739" s="18">
        <v>1</v>
      </c>
      <c r="C739" s="137">
        <v>1</v>
      </c>
      <c r="D739" s="18">
        <v>1</v>
      </c>
      <c r="E739" s="18">
        <v>1</v>
      </c>
      <c r="F739" s="18">
        <v>0.85</v>
      </c>
      <c r="G739" s="18">
        <v>1.1000000000000001</v>
      </c>
      <c r="H739" s="18">
        <v>1</v>
      </c>
      <c r="I739" s="137">
        <v>1</v>
      </c>
      <c r="J739" s="18">
        <v>1</v>
      </c>
    </row>
    <row r="740" spans="1:10" ht="16.5">
      <c r="A740" s="151">
        <v>523110</v>
      </c>
      <c r="B740" s="18">
        <v>1</v>
      </c>
      <c r="C740" s="137">
        <v>1</v>
      </c>
      <c r="D740" s="18">
        <v>1</v>
      </c>
      <c r="E740" s="18">
        <v>1</v>
      </c>
      <c r="F740" s="18">
        <v>0.85</v>
      </c>
      <c r="G740" s="18">
        <v>1.1000000000000001</v>
      </c>
      <c r="H740" s="18">
        <v>1</v>
      </c>
      <c r="I740" s="137">
        <v>1</v>
      </c>
      <c r="J740" s="18">
        <v>1</v>
      </c>
    </row>
    <row r="741" spans="1:10" ht="16.5">
      <c r="A741" s="151">
        <v>523120</v>
      </c>
      <c r="B741" s="18">
        <v>1</v>
      </c>
      <c r="C741" s="137">
        <v>1</v>
      </c>
      <c r="D741" s="18">
        <v>1</v>
      </c>
      <c r="E741" s="18">
        <v>1</v>
      </c>
      <c r="F741" s="18">
        <v>0.85</v>
      </c>
      <c r="G741" s="18">
        <v>1.1000000000000001</v>
      </c>
      <c r="H741" s="18">
        <v>1</v>
      </c>
      <c r="I741" s="137">
        <v>1</v>
      </c>
      <c r="J741" s="18">
        <v>1</v>
      </c>
    </row>
    <row r="742" spans="1:10" ht="16.5">
      <c r="A742" s="151">
        <v>523130</v>
      </c>
      <c r="B742" s="18">
        <v>1</v>
      </c>
      <c r="C742" s="137">
        <v>1</v>
      </c>
      <c r="D742" s="18">
        <v>1</v>
      </c>
      <c r="E742" s="18">
        <v>1</v>
      </c>
      <c r="F742" s="18">
        <v>0.85</v>
      </c>
      <c r="G742" s="18">
        <v>1.1000000000000001</v>
      </c>
      <c r="H742" s="18">
        <v>1</v>
      </c>
      <c r="I742" s="137">
        <v>1</v>
      </c>
      <c r="J742" s="18">
        <v>1</v>
      </c>
    </row>
    <row r="743" spans="1:10" ht="16.5">
      <c r="A743" s="151">
        <v>523140</v>
      </c>
      <c r="B743" s="18">
        <v>1</v>
      </c>
      <c r="C743" s="137">
        <v>1</v>
      </c>
      <c r="D743" s="18">
        <v>1</v>
      </c>
      <c r="E743" s="18">
        <v>1</v>
      </c>
      <c r="F743" s="18">
        <v>0.85</v>
      </c>
      <c r="G743" s="18">
        <v>1.1000000000000001</v>
      </c>
      <c r="H743" s="18">
        <v>1</v>
      </c>
      <c r="I743" s="137">
        <v>1</v>
      </c>
      <c r="J743" s="18">
        <v>1</v>
      </c>
    </row>
    <row r="744" spans="1:10" ht="16.5">
      <c r="A744" s="151">
        <v>523210</v>
      </c>
      <c r="B744" s="18">
        <v>1</v>
      </c>
      <c r="C744" s="137">
        <v>1</v>
      </c>
      <c r="D744" s="18">
        <v>1</v>
      </c>
      <c r="E744" s="18">
        <v>1</v>
      </c>
      <c r="F744" s="18">
        <v>0.85</v>
      </c>
      <c r="G744" s="18">
        <v>1.1000000000000001</v>
      </c>
      <c r="H744" s="18">
        <v>1</v>
      </c>
      <c r="I744" s="137">
        <v>1</v>
      </c>
      <c r="J744" s="18">
        <v>1</v>
      </c>
    </row>
    <row r="745" spans="1:10" ht="16.5">
      <c r="A745" s="151">
        <v>523910</v>
      </c>
      <c r="B745" s="18">
        <v>1</v>
      </c>
      <c r="C745" s="137">
        <v>1</v>
      </c>
      <c r="D745" s="18">
        <v>1</v>
      </c>
      <c r="E745" s="18">
        <v>1</v>
      </c>
      <c r="F745" s="18">
        <v>0.85</v>
      </c>
      <c r="G745" s="18">
        <v>1.1000000000000001</v>
      </c>
      <c r="H745" s="18">
        <v>1</v>
      </c>
      <c r="I745" s="137">
        <v>1</v>
      </c>
      <c r="J745" s="18">
        <v>1</v>
      </c>
    </row>
    <row r="746" spans="1:10" ht="16.5">
      <c r="A746" s="151">
        <v>523920</v>
      </c>
      <c r="B746" s="18">
        <v>1</v>
      </c>
      <c r="C746" s="137">
        <v>1</v>
      </c>
      <c r="D746" s="18">
        <v>1</v>
      </c>
      <c r="E746" s="18">
        <v>1</v>
      </c>
      <c r="F746" s="18">
        <v>0.85</v>
      </c>
      <c r="G746" s="18">
        <v>1.1000000000000001</v>
      </c>
      <c r="H746" s="18">
        <v>1</v>
      </c>
      <c r="I746" s="137">
        <v>1</v>
      </c>
      <c r="J746" s="18">
        <v>1</v>
      </c>
    </row>
    <row r="747" spans="1:10" ht="16.5">
      <c r="A747" s="151">
        <v>523930</v>
      </c>
      <c r="B747" s="18">
        <v>1</v>
      </c>
      <c r="C747" s="137">
        <v>1</v>
      </c>
      <c r="D747" s="18">
        <v>1</v>
      </c>
      <c r="E747" s="18">
        <v>1</v>
      </c>
      <c r="F747" s="18">
        <v>0.85</v>
      </c>
      <c r="G747" s="18">
        <v>1.1000000000000001</v>
      </c>
      <c r="H747" s="18">
        <v>1</v>
      </c>
      <c r="I747" s="137">
        <v>1</v>
      </c>
      <c r="J747" s="18">
        <v>1</v>
      </c>
    </row>
    <row r="748" spans="1:10" ht="16.5">
      <c r="A748" s="151">
        <v>523991</v>
      </c>
      <c r="B748" s="18">
        <v>1</v>
      </c>
      <c r="C748" s="137">
        <v>1</v>
      </c>
      <c r="D748" s="18">
        <v>1</v>
      </c>
      <c r="E748" s="18">
        <v>1</v>
      </c>
      <c r="F748" s="18">
        <v>0.85</v>
      </c>
      <c r="G748" s="18">
        <v>1.1000000000000001</v>
      </c>
      <c r="H748" s="18">
        <v>1</v>
      </c>
      <c r="I748" s="137">
        <v>1</v>
      </c>
      <c r="J748" s="18">
        <v>1</v>
      </c>
    </row>
    <row r="749" spans="1:10" ht="16.5">
      <c r="A749" s="151">
        <v>523999</v>
      </c>
      <c r="B749" s="18">
        <v>1</v>
      </c>
      <c r="C749" s="137">
        <v>1</v>
      </c>
      <c r="D749" s="18">
        <v>1</v>
      </c>
      <c r="E749" s="18">
        <v>1</v>
      </c>
      <c r="F749" s="18">
        <v>0.85</v>
      </c>
      <c r="G749" s="18">
        <v>1.1000000000000001</v>
      </c>
      <c r="H749" s="18">
        <v>1</v>
      </c>
      <c r="I749" s="137">
        <v>1</v>
      </c>
      <c r="J749" s="18">
        <v>1</v>
      </c>
    </row>
    <row r="750" spans="1:10" ht="16.5">
      <c r="A750" s="151">
        <v>524113</v>
      </c>
      <c r="B750" s="18">
        <v>1</v>
      </c>
      <c r="C750" s="137">
        <v>1</v>
      </c>
      <c r="D750" s="18">
        <v>1</v>
      </c>
      <c r="E750" s="18">
        <v>1</v>
      </c>
      <c r="F750" s="18">
        <v>0.85</v>
      </c>
      <c r="G750" s="18">
        <v>1.1000000000000001</v>
      </c>
      <c r="H750" s="18">
        <v>1</v>
      </c>
      <c r="I750" s="137">
        <v>1</v>
      </c>
      <c r="J750" s="18">
        <v>1</v>
      </c>
    </row>
    <row r="751" spans="1:10" ht="16.5">
      <c r="A751" s="151">
        <v>524114</v>
      </c>
      <c r="B751" s="18">
        <v>1</v>
      </c>
      <c r="C751" s="137">
        <v>1</v>
      </c>
      <c r="D751" s="18">
        <v>1</v>
      </c>
      <c r="E751" s="18">
        <v>1</v>
      </c>
      <c r="F751" s="18">
        <v>0.85</v>
      </c>
      <c r="G751" s="18">
        <v>1.1000000000000001</v>
      </c>
      <c r="H751" s="18">
        <v>1</v>
      </c>
      <c r="I751" s="137">
        <v>1</v>
      </c>
      <c r="J751" s="18">
        <v>1</v>
      </c>
    </row>
    <row r="752" spans="1:10" ht="16.5">
      <c r="A752" s="151">
        <v>524126</v>
      </c>
      <c r="B752" s="18">
        <v>1</v>
      </c>
      <c r="C752" s="137">
        <v>1</v>
      </c>
      <c r="D752" s="18">
        <v>1</v>
      </c>
      <c r="E752" s="18">
        <v>1</v>
      </c>
      <c r="F752" s="18">
        <v>0.85</v>
      </c>
      <c r="G752" s="18">
        <v>1.1000000000000001</v>
      </c>
      <c r="H752" s="18">
        <v>1</v>
      </c>
      <c r="I752" s="137">
        <v>1</v>
      </c>
      <c r="J752" s="18">
        <v>1</v>
      </c>
    </row>
    <row r="753" spans="1:10" ht="16.5">
      <c r="A753" s="151">
        <v>524127</v>
      </c>
      <c r="B753" s="18">
        <v>1</v>
      </c>
      <c r="C753" s="137">
        <v>1</v>
      </c>
      <c r="D753" s="18">
        <v>1</v>
      </c>
      <c r="E753" s="18">
        <v>1</v>
      </c>
      <c r="F753" s="18">
        <v>0.85</v>
      </c>
      <c r="G753" s="18">
        <v>1.1000000000000001</v>
      </c>
      <c r="H753" s="18">
        <v>1</v>
      </c>
      <c r="I753" s="137">
        <v>1</v>
      </c>
      <c r="J753" s="18">
        <v>1</v>
      </c>
    </row>
    <row r="754" spans="1:10" ht="16.5">
      <c r="A754" s="151">
        <v>524128</v>
      </c>
      <c r="B754" s="18">
        <v>1</v>
      </c>
      <c r="C754" s="137">
        <v>1</v>
      </c>
      <c r="D754" s="18">
        <v>1</v>
      </c>
      <c r="E754" s="18">
        <v>1</v>
      </c>
      <c r="F754" s="18">
        <v>0.85</v>
      </c>
      <c r="G754" s="18">
        <v>1.1000000000000001</v>
      </c>
      <c r="H754" s="18">
        <v>1</v>
      </c>
      <c r="I754" s="137">
        <v>1</v>
      </c>
      <c r="J754" s="18">
        <v>1</v>
      </c>
    </row>
    <row r="755" spans="1:10" ht="16.5">
      <c r="A755" s="151">
        <v>524130</v>
      </c>
      <c r="B755" s="18">
        <v>1</v>
      </c>
      <c r="C755" s="137">
        <v>1</v>
      </c>
      <c r="D755" s="18">
        <v>1</v>
      </c>
      <c r="E755" s="18">
        <v>1</v>
      </c>
      <c r="F755" s="18">
        <v>0.85</v>
      </c>
      <c r="G755" s="18">
        <v>1.1000000000000001</v>
      </c>
      <c r="H755" s="18">
        <v>1</v>
      </c>
      <c r="I755" s="137">
        <v>1</v>
      </c>
      <c r="J755" s="18">
        <v>1</v>
      </c>
    </row>
    <row r="756" spans="1:10" ht="16.5">
      <c r="A756" s="151">
        <v>524210</v>
      </c>
      <c r="B756" s="18">
        <v>1</v>
      </c>
      <c r="C756" s="137">
        <v>1</v>
      </c>
      <c r="D756" s="18">
        <v>1</v>
      </c>
      <c r="E756" s="18">
        <v>1</v>
      </c>
      <c r="F756" s="18">
        <v>0.85</v>
      </c>
      <c r="G756" s="18">
        <v>1.1000000000000001</v>
      </c>
      <c r="H756" s="18">
        <v>1</v>
      </c>
      <c r="I756" s="137">
        <v>1</v>
      </c>
      <c r="J756" s="18">
        <v>1</v>
      </c>
    </row>
    <row r="757" spans="1:10" ht="16.5">
      <c r="A757" s="151">
        <v>524291</v>
      </c>
      <c r="B757" s="18">
        <v>1</v>
      </c>
      <c r="C757" s="137">
        <v>1</v>
      </c>
      <c r="D757" s="18">
        <v>1</v>
      </c>
      <c r="E757" s="18">
        <v>1</v>
      </c>
      <c r="F757" s="18">
        <v>0.85</v>
      </c>
      <c r="G757" s="18">
        <v>1.1000000000000001</v>
      </c>
      <c r="H757" s="18">
        <v>1</v>
      </c>
      <c r="I757" s="137">
        <v>1</v>
      </c>
      <c r="J757" s="18">
        <v>1</v>
      </c>
    </row>
    <row r="758" spans="1:10" ht="16.5">
      <c r="A758" s="151">
        <v>524292</v>
      </c>
      <c r="B758" s="18">
        <v>1</v>
      </c>
      <c r="C758" s="137">
        <v>1</v>
      </c>
      <c r="D758" s="18">
        <v>1</v>
      </c>
      <c r="E758" s="18">
        <v>1</v>
      </c>
      <c r="F758" s="18">
        <v>0.85</v>
      </c>
      <c r="G758" s="18">
        <v>1.1000000000000001</v>
      </c>
      <c r="H758" s="18">
        <v>1</v>
      </c>
      <c r="I758" s="137">
        <v>1</v>
      </c>
      <c r="J758" s="18">
        <v>1</v>
      </c>
    </row>
    <row r="759" spans="1:10" ht="16.5">
      <c r="A759" s="151">
        <v>524298</v>
      </c>
      <c r="B759" s="18">
        <v>1</v>
      </c>
      <c r="C759" s="137">
        <v>1</v>
      </c>
      <c r="D759" s="18">
        <v>1</v>
      </c>
      <c r="E759" s="18">
        <v>1</v>
      </c>
      <c r="F759" s="18">
        <v>0.85</v>
      </c>
      <c r="G759" s="18">
        <v>1.1000000000000001</v>
      </c>
      <c r="H759" s="18">
        <v>1</v>
      </c>
      <c r="I759" s="137">
        <v>1</v>
      </c>
      <c r="J759" s="18">
        <v>1</v>
      </c>
    </row>
    <row r="760" spans="1:10" ht="16.5">
      <c r="A760" s="151">
        <v>525110</v>
      </c>
      <c r="B760" s="18">
        <v>1</v>
      </c>
      <c r="C760" s="137">
        <v>1</v>
      </c>
      <c r="D760" s="18">
        <v>1</v>
      </c>
      <c r="E760" s="18">
        <v>1</v>
      </c>
      <c r="F760" s="18">
        <v>0.85</v>
      </c>
      <c r="G760" s="18">
        <v>1.1000000000000001</v>
      </c>
      <c r="H760" s="18">
        <v>1</v>
      </c>
      <c r="I760" s="137">
        <v>1</v>
      </c>
      <c r="J760" s="18">
        <v>1</v>
      </c>
    </row>
    <row r="761" spans="1:10" ht="16.5">
      <c r="A761" s="151">
        <v>525120</v>
      </c>
      <c r="B761" s="18">
        <v>1</v>
      </c>
      <c r="C761" s="137">
        <v>1</v>
      </c>
      <c r="D761" s="18">
        <v>1</v>
      </c>
      <c r="E761" s="18">
        <v>1</v>
      </c>
      <c r="F761" s="18">
        <v>0.85</v>
      </c>
      <c r="G761" s="18">
        <v>1.1000000000000001</v>
      </c>
      <c r="H761" s="18">
        <v>1</v>
      </c>
      <c r="I761" s="137">
        <v>1</v>
      </c>
      <c r="J761" s="18">
        <v>1</v>
      </c>
    </row>
    <row r="762" spans="1:10" ht="16.5">
      <c r="A762" s="151">
        <v>525190</v>
      </c>
      <c r="B762" s="18">
        <v>1</v>
      </c>
      <c r="C762" s="137">
        <v>1</v>
      </c>
      <c r="D762" s="18">
        <v>1</v>
      </c>
      <c r="E762" s="18">
        <v>1</v>
      </c>
      <c r="F762" s="18">
        <v>0.85</v>
      </c>
      <c r="G762" s="18">
        <v>1.1000000000000001</v>
      </c>
      <c r="H762" s="18">
        <v>1</v>
      </c>
      <c r="I762" s="137">
        <v>1</v>
      </c>
      <c r="J762" s="18">
        <v>1</v>
      </c>
    </row>
    <row r="763" spans="1:10" ht="16.5">
      <c r="A763" s="151">
        <v>525910</v>
      </c>
      <c r="B763" s="18">
        <v>1</v>
      </c>
      <c r="C763" s="137">
        <v>1</v>
      </c>
      <c r="D763" s="18">
        <v>1</v>
      </c>
      <c r="E763" s="18">
        <v>1</v>
      </c>
      <c r="F763" s="18">
        <v>0.85</v>
      </c>
      <c r="G763" s="18">
        <v>1.1000000000000001</v>
      </c>
      <c r="H763" s="18">
        <v>1</v>
      </c>
      <c r="I763" s="137">
        <v>1</v>
      </c>
      <c r="J763" s="18">
        <v>1</v>
      </c>
    </row>
    <row r="764" spans="1:10" ht="16.5">
      <c r="A764" s="151">
        <v>525920</v>
      </c>
      <c r="B764" s="18">
        <v>1</v>
      </c>
      <c r="C764" s="137">
        <v>1</v>
      </c>
      <c r="D764" s="18">
        <v>1</v>
      </c>
      <c r="E764" s="18">
        <v>1</v>
      </c>
      <c r="F764" s="18">
        <v>0.85</v>
      </c>
      <c r="G764" s="18">
        <v>1.1000000000000001</v>
      </c>
      <c r="H764" s="18">
        <v>1</v>
      </c>
      <c r="I764" s="137">
        <v>1</v>
      </c>
      <c r="J764" s="18">
        <v>1</v>
      </c>
    </row>
    <row r="765" spans="1:10" ht="16.5">
      <c r="A765" s="151">
        <v>525990</v>
      </c>
      <c r="B765" s="18">
        <v>1</v>
      </c>
      <c r="C765" s="137">
        <v>1</v>
      </c>
      <c r="D765" s="18">
        <v>1</v>
      </c>
      <c r="E765" s="18">
        <v>1</v>
      </c>
      <c r="F765" s="18">
        <v>0.85</v>
      </c>
      <c r="G765" s="18">
        <v>1.1000000000000001</v>
      </c>
      <c r="H765" s="18">
        <v>1</v>
      </c>
      <c r="I765" s="137">
        <v>1</v>
      </c>
      <c r="J765" s="18">
        <v>1</v>
      </c>
    </row>
    <row r="766" spans="1:10" ht="16.5">
      <c r="A766" s="151">
        <v>531110</v>
      </c>
      <c r="B766" s="18">
        <v>0.85</v>
      </c>
      <c r="C766" s="137">
        <v>0.85</v>
      </c>
      <c r="D766" s="18">
        <v>1</v>
      </c>
      <c r="E766" s="18">
        <v>1</v>
      </c>
      <c r="F766" s="18">
        <v>0.85</v>
      </c>
      <c r="G766" s="18">
        <v>1.1000000000000001</v>
      </c>
      <c r="H766" s="18">
        <v>1</v>
      </c>
      <c r="I766" s="137">
        <v>1</v>
      </c>
      <c r="J766" s="18">
        <v>1</v>
      </c>
    </row>
    <row r="767" spans="1:10" ht="16.5">
      <c r="A767" s="151">
        <v>531120</v>
      </c>
      <c r="B767" s="18">
        <v>0.85</v>
      </c>
      <c r="C767" s="137">
        <v>0.85</v>
      </c>
      <c r="D767" s="18">
        <v>1</v>
      </c>
      <c r="E767" s="18">
        <v>1</v>
      </c>
      <c r="F767" s="18">
        <v>0.85</v>
      </c>
      <c r="G767" s="18">
        <v>1.1000000000000001</v>
      </c>
      <c r="H767" s="18">
        <v>1</v>
      </c>
      <c r="I767" s="137">
        <v>1</v>
      </c>
      <c r="J767" s="18">
        <v>1</v>
      </c>
    </row>
    <row r="768" spans="1:10" ht="16.5">
      <c r="A768" s="151">
        <v>531130</v>
      </c>
      <c r="B768" s="18">
        <v>0.85</v>
      </c>
      <c r="C768" s="137">
        <v>0.85</v>
      </c>
      <c r="D768" s="18">
        <v>1</v>
      </c>
      <c r="E768" s="18">
        <v>1</v>
      </c>
      <c r="F768" s="18">
        <v>0.85</v>
      </c>
      <c r="G768" s="18">
        <v>1.1000000000000001</v>
      </c>
      <c r="H768" s="18">
        <v>1</v>
      </c>
      <c r="I768" s="137">
        <v>1</v>
      </c>
      <c r="J768" s="18">
        <v>1</v>
      </c>
    </row>
    <row r="769" spans="1:10" ht="16.5">
      <c r="A769" s="151">
        <v>531190</v>
      </c>
      <c r="B769" s="18">
        <v>0.85</v>
      </c>
      <c r="C769" s="137">
        <v>0.85</v>
      </c>
      <c r="D769" s="18">
        <v>1</v>
      </c>
      <c r="E769" s="18">
        <v>1</v>
      </c>
      <c r="F769" s="18">
        <v>0.85</v>
      </c>
      <c r="G769" s="18">
        <v>1.1000000000000001</v>
      </c>
      <c r="H769" s="18">
        <v>1</v>
      </c>
      <c r="I769" s="137">
        <v>1</v>
      </c>
      <c r="J769" s="18">
        <v>1</v>
      </c>
    </row>
    <row r="770" spans="1:10" ht="16.5">
      <c r="A770" s="151">
        <v>531210</v>
      </c>
      <c r="B770" s="18">
        <v>0.85</v>
      </c>
      <c r="C770" s="137">
        <v>0.85</v>
      </c>
      <c r="D770" s="18">
        <v>1</v>
      </c>
      <c r="E770" s="18">
        <v>1</v>
      </c>
      <c r="F770" s="18">
        <v>0.85</v>
      </c>
      <c r="G770" s="18">
        <v>1.1000000000000001</v>
      </c>
      <c r="H770" s="18">
        <v>1</v>
      </c>
      <c r="I770" s="137">
        <v>1</v>
      </c>
      <c r="J770" s="18">
        <v>1</v>
      </c>
    </row>
    <row r="771" spans="1:10" ht="16.5">
      <c r="A771" s="151">
        <v>531311</v>
      </c>
      <c r="B771" s="18">
        <v>0.85</v>
      </c>
      <c r="C771" s="137">
        <v>0.85</v>
      </c>
      <c r="D771" s="18">
        <v>1</v>
      </c>
      <c r="E771" s="18">
        <v>1</v>
      </c>
      <c r="F771" s="18">
        <v>0.85</v>
      </c>
      <c r="G771" s="18">
        <v>1.1000000000000001</v>
      </c>
      <c r="H771" s="18">
        <v>1</v>
      </c>
      <c r="I771" s="137">
        <v>1</v>
      </c>
      <c r="J771" s="18">
        <v>1</v>
      </c>
    </row>
    <row r="772" spans="1:10" ht="16.5">
      <c r="A772" s="151">
        <v>531312</v>
      </c>
      <c r="B772" s="18">
        <v>0.85</v>
      </c>
      <c r="C772" s="137">
        <v>0.85</v>
      </c>
      <c r="D772" s="18">
        <v>1</v>
      </c>
      <c r="E772" s="18">
        <v>1</v>
      </c>
      <c r="F772" s="18">
        <v>0.85</v>
      </c>
      <c r="G772" s="18">
        <v>1.1000000000000001</v>
      </c>
      <c r="H772" s="18">
        <v>1</v>
      </c>
      <c r="I772" s="137">
        <v>1</v>
      </c>
      <c r="J772" s="18">
        <v>1</v>
      </c>
    </row>
    <row r="773" spans="1:10" ht="16.5">
      <c r="A773" s="151">
        <v>531320</v>
      </c>
      <c r="B773" s="18">
        <v>0.85</v>
      </c>
      <c r="C773" s="137">
        <v>0.85</v>
      </c>
      <c r="D773" s="18">
        <v>1</v>
      </c>
      <c r="E773" s="18">
        <v>1</v>
      </c>
      <c r="F773" s="18">
        <v>0.85</v>
      </c>
      <c r="G773" s="18">
        <v>1.1000000000000001</v>
      </c>
      <c r="H773" s="18">
        <v>1</v>
      </c>
      <c r="I773" s="137">
        <v>1</v>
      </c>
      <c r="J773" s="18">
        <v>1</v>
      </c>
    </row>
    <row r="774" spans="1:10" ht="16.5">
      <c r="A774" s="151">
        <v>531390</v>
      </c>
      <c r="B774" s="18">
        <v>0.85</v>
      </c>
      <c r="C774" s="137">
        <v>0.85</v>
      </c>
      <c r="D774" s="18">
        <v>1</v>
      </c>
      <c r="E774" s="18">
        <v>1</v>
      </c>
      <c r="F774" s="18">
        <v>0.85</v>
      </c>
      <c r="G774" s="18">
        <v>1.1000000000000001</v>
      </c>
      <c r="H774" s="18">
        <v>1</v>
      </c>
      <c r="I774" s="137">
        <v>1</v>
      </c>
      <c r="J774" s="18">
        <v>1</v>
      </c>
    </row>
    <row r="775" spans="1:10" ht="16.5">
      <c r="A775" s="151">
        <v>532111</v>
      </c>
      <c r="B775" s="18">
        <v>1.1000000000000001</v>
      </c>
      <c r="C775" s="137">
        <v>1.1000000000000001</v>
      </c>
      <c r="D775" s="18">
        <v>1</v>
      </c>
      <c r="E775" s="18">
        <v>1</v>
      </c>
      <c r="F775" s="18">
        <v>0.85</v>
      </c>
      <c r="G775" s="18">
        <v>1.1000000000000001</v>
      </c>
      <c r="H775" s="18">
        <v>1</v>
      </c>
      <c r="I775" s="137">
        <v>1</v>
      </c>
      <c r="J775" s="18">
        <v>1</v>
      </c>
    </row>
    <row r="776" spans="1:10" ht="16.5">
      <c r="A776" s="151">
        <v>532112</v>
      </c>
      <c r="B776" s="18">
        <v>1.1000000000000001</v>
      </c>
      <c r="C776" s="137">
        <v>1.1000000000000001</v>
      </c>
      <c r="D776" s="18">
        <v>1</v>
      </c>
      <c r="E776" s="18">
        <v>1</v>
      </c>
      <c r="F776" s="18">
        <v>0.85</v>
      </c>
      <c r="G776" s="18">
        <v>1.1000000000000001</v>
      </c>
      <c r="H776" s="18">
        <v>1</v>
      </c>
      <c r="I776" s="137">
        <v>1</v>
      </c>
      <c r="J776" s="18">
        <v>1</v>
      </c>
    </row>
    <row r="777" spans="1:10" ht="16.5">
      <c r="A777" s="151">
        <v>532120</v>
      </c>
      <c r="B777" s="18">
        <v>1.1000000000000001</v>
      </c>
      <c r="C777" s="137">
        <v>1.1000000000000001</v>
      </c>
      <c r="D777" s="18">
        <v>1</v>
      </c>
      <c r="E777" s="18">
        <v>1</v>
      </c>
      <c r="F777" s="18">
        <v>0.85</v>
      </c>
      <c r="G777" s="18">
        <v>1.1000000000000001</v>
      </c>
      <c r="H777" s="18">
        <v>1</v>
      </c>
      <c r="I777" s="137">
        <v>1</v>
      </c>
      <c r="J777" s="18">
        <v>1</v>
      </c>
    </row>
    <row r="778" spans="1:10" ht="16.5">
      <c r="A778" s="151">
        <v>532210</v>
      </c>
      <c r="B778" s="18">
        <v>1.1000000000000001</v>
      </c>
      <c r="C778" s="137">
        <v>1.1000000000000001</v>
      </c>
      <c r="D778" s="18">
        <v>1</v>
      </c>
      <c r="E778" s="18">
        <v>1</v>
      </c>
      <c r="F778" s="18">
        <v>0.85</v>
      </c>
      <c r="G778" s="18">
        <v>1.1000000000000001</v>
      </c>
      <c r="H778" s="18">
        <v>1</v>
      </c>
      <c r="I778" s="137">
        <v>1</v>
      </c>
      <c r="J778" s="18">
        <v>1</v>
      </c>
    </row>
    <row r="779" spans="1:10" ht="16.5">
      <c r="A779" s="151">
        <v>532281</v>
      </c>
      <c r="B779" s="18">
        <v>1.1000000000000001</v>
      </c>
      <c r="C779" s="137">
        <v>1.1000000000000001</v>
      </c>
      <c r="D779" s="18">
        <v>1</v>
      </c>
      <c r="E779" s="18">
        <v>1</v>
      </c>
      <c r="F779" s="18">
        <v>0.85</v>
      </c>
      <c r="G779" s="18">
        <v>1.1000000000000001</v>
      </c>
      <c r="H779" s="18">
        <v>1</v>
      </c>
      <c r="I779" s="137">
        <v>1</v>
      </c>
      <c r="J779" s="18">
        <v>1</v>
      </c>
    </row>
    <row r="780" spans="1:10" ht="16.5">
      <c r="A780" s="151">
        <v>532282</v>
      </c>
      <c r="B780" s="18">
        <v>1.1000000000000001</v>
      </c>
      <c r="C780" s="137">
        <v>1.1000000000000001</v>
      </c>
      <c r="D780" s="18">
        <v>1</v>
      </c>
      <c r="E780" s="18">
        <v>1</v>
      </c>
      <c r="F780" s="18">
        <v>0.85</v>
      </c>
      <c r="G780" s="18">
        <v>1.1000000000000001</v>
      </c>
      <c r="H780" s="18">
        <v>1</v>
      </c>
      <c r="I780" s="137">
        <v>1</v>
      </c>
      <c r="J780" s="18">
        <v>1</v>
      </c>
    </row>
    <row r="781" spans="1:10" ht="16.5">
      <c r="A781" s="151">
        <v>532283</v>
      </c>
      <c r="B781" s="18">
        <v>1.1000000000000001</v>
      </c>
      <c r="C781" s="137">
        <v>1.1000000000000001</v>
      </c>
      <c r="D781" s="18">
        <v>1</v>
      </c>
      <c r="E781" s="18">
        <v>1</v>
      </c>
      <c r="F781" s="18">
        <v>0.85</v>
      </c>
      <c r="G781" s="18">
        <v>1.1000000000000001</v>
      </c>
      <c r="H781" s="18">
        <v>1</v>
      </c>
      <c r="I781" s="137">
        <v>1</v>
      </c>
      <c r="J781" s="18">
        <v>1</v>
      </c>
    </row>
    <row r="782" spans="1:10" ht="16.5">
      <c r="A782" s="151">
        <v>532284</v>
      </c>
      <c r="B782" s="18">
        <v>1.1000000000000001</v>
      </c>
      <c r="C782" s="137">
        <v>1.1000000000000001</v>
      </c>
      <c r="D782" s="18">
        <v>1</v>
      </c>
      <c r="E782" s="18">
        <v>1</v>
      </c>
      <c r="F782" s="18">
        <v>0.85</v>
      </c>
      <c r="G782" s="18">
        <v>1.1000000000000001</v>
      </c>
      <c r="H782" s="18">
        <v>1</v>
      </c>
      <c r="I782" s="137">
        <v>1</v>
      </c>
      <c r="J782" s="18">
        <v>1</v>
      </c>
    </row>
    <row r="783" spans="1:10" ht="16.5">
      <c r="A783" s="151">
        <v>532289</v>
      </c>
      <c r="B783" s="18">
        <v>1.1000000000000001</v>
      </c>
      <c r="C783" s="137">
        <v>1.1000000000000001</v>
      </c>
      <c r="D783" s="18">
        <v>1</v>
      </c>
      <c r="E783" s="18">
        <v>1</v>
      </c>
      <c r="F783" s="18">
        <v>0.85</v>
      </c>
      <c r="G783" s="18">
        <v>1.1000000000000001</v>
      </c>
      <c r="H783" s="18">
        <v>1</v>
      </c>
      <c r="I783" s="137">
        <v>1</v>
      </c>
      <c r="J783" s="18">
        <v>1</v>
      </c>
    </row>
    <row r="784" spans="1:10" ht="16.5">
      <c r="A784" s="151">
        <v>532310</v>
      </c>
      <c r="B784" s="18">
        <v>1.1000000000000001</v>
      </c>
      <c r="C784" s="137">
        <v>1.1000000000000001</v>
      </c>
      <c r="D784" s="18">
        <v>1</v>
      </c>
      <c r="E784" s="18">
        <v>1</v>
      </c>
      <c r="F784" s="18">
        <v>0.85</v>
      </c>
      <c r="G784" s="18">
        <v>1.1000000000000001</v>
      </c>
      <c r="H784" s="18">
        <v>1</v>
      </c>
      <c r="I784" s="137">
        <v>1</v>
      </c>
      <c r="J784" s="18">
        <v>1</v>
      </c>
    </row>
    <row r="785" spans="1:10" ht="16.5">
      <c r="A785" s="151">
        <v>532411</v>
      </c>
      <c r="B785" s="18">
        <v>1.1000000000000001</v>
      </c>
      <c r="C785" s="137">
        <v>1.1000000000000001</v>
      </c>
      <c r="D785" s="18">
        <v>1</v>
      </c>
      <c r="E785" s="18">
        <v>1</v>
      </c>
      <c r="F785" s="18">
        <v>0.85</v>
      </c>
      <c r="G785" s="18">
        <v>1.1000000000000001</v>
      </c>
      <c r="H785" s="18">
        <v>1</v>
      </c>
      <c r="I785" s="137">
        <v>1</v>
      </c>
      <c r="J785" s="18">
        <v>1</v>
      </c>
    </row>
    <row r="786" spans="1:10" ht="16.5">
      <c r="A786" s="151">
        <v>532412</v>
      </c>
      <c r="B786" s="18">
        <v>1.1000000000000001</v>
      </c>
      <c r="C786" s="137">
        <v>1.1000000000000001</v>
      </c>
      <c r="D786" s="18">
        <v>1</v>
      </c>
      <c r="E786" s="18">
        <v>1</v>
      </c>
      <c r="F786" s="18">
        <v>0.85</v>
      </c>
      <c r="G786" s="18">
        <v>1.1000000000000001</v>
      </c>
      <c r="H786" s="18">
        <v>1</v>
      </c>
      <c r="I786" s="137">
        <v>1</v>
      </c>
      <c r="J786" s="18">
        <v>1</v>
      </c>
    </row>
    <row r="787" spans="1:10" ht="16.5">
      <c r="A787" s="151">
        <v>532420</v>
      </c>
      <c r="B787" s="18">
        <v>1.1000000000000001</v>
      </c>
      <c r="C787" s="137">
        <v>1.1000000000000001</v>
      </c>
      <c r="D787" s="18">
        <v>1</v>
      </c>
      <c r="E787" s="18">
        <v>1</v>
      </c>
      <c r="F787" s="18">
        <v>0.85</v>
      </c>
      <c r="G787" s="18">
        <v>1.1000000000000001</v>
      </c>
      <c r="H787" s="18">
        <v>1</v>
      </c>
      <c r="I787" s="137">
        <v>1</v>
      </c>
      <c r="J787" s="18">
        <v>1</v>
      </c>
    </row>
    <row r="788" spans="1:10" ht="16.5">
      <c r="A788" s="151">
        <v>532490</v>
      </c>
      <c r="B788" s="18">
        <v>1.1000000000000001</v>
      </c>
      <c r="C788" s="137">
        <v>1.1000000000000001</v>
      </c>
      <c r="D788" s="18">
        <v>1</v>
      </c>
      <c r="E788" s="18">
        <v>1</v>
      </c>
      <c r="F788" s="18">
        <v>0.85</v>
      </c>
      <c r="G788" s="18">
        <v>1.1000000000000001</v>
      </c>
      <c r="H788" s="18">
        <v>1</v>
      </c>
      <c r="I788" s="137">
        <v>1</v>
      </c>
      <c r="J788" s="18">
        <v>1</v>
      </c>
    </row>
    <row r="789" spans="1:10" ht="16.5">
      <c r="A789" s="151">
        <v>533110</v>
      </c>
      <c r="B789" s="18">
        <v>1</v>
      </c>
      <c r="C789" s="137">
        <v>1</v>
      </c>
      <c r="D789" s="18">
        <v>1</v>
      </c>
      <c r="E789" s="18">
        <v>1</v>
      </c>
      <c r="F789" s="18">
        <v>0.85</v>
      </c>
      <c r="G789" s="18">
        <v>1.1000000000000001</v>
      </c>
      <c r="H789" s="18">
        <v>1</v>
      </c>
      <c r="I789" s="137">
        <v>1</v>
      </c>
      <c r="J789" s="18">
        <v>1</v>
      </c>
    </row>
    <row r="790" spans="1:10" ht="16.5">
      <c r="A790" s="151">
        <v>541110</v>
      </c>
      <c r="B790" s="18">
        <v>1</v>
      </c>
      <c r="C790" s="137">
        <v>1</v>
      </c>
      <c r="D790" s="18">
        <v>1</v>
      </c>
      <c r="E790" s="18">
        <v>1</v>
      </c>
      <c r="F790" s="18">
        <v>0.85</v>
      </c>
      <c r="G790" s="18">
        <v>1.1000000000000001</v>
      </c>
      <c r="H790" s="18">
        <v>1</v>
      </c>
      <c r="I790" s="137">
        <v>1</v>
      </c>
      <c r="J790" s="18">
        <v>1</v>
      </c>
    </row>
    <row r="791" spans="1:10" ht="16.5">
      <c r="A791" s="151">
        <v>541120</v>
      </c>
      <c r="B791" s="18">
        <v>1</v>
      </c>
      <c r="C791" s="137">
        <v>1</v>
      </c>
      <c r="D791" s="18">
        <v>1</v>
      </c>
      <c r="E791" s="18">
        <v>1</v>
      </c>
      <c r="F791" s="18">
        <v>0.85</v>
      </c>
      <c r="G791" s="18">
        <v>1.1000000000000001</v>
      </c>
      <c r="H791" s="18">
        <v>1</v>
      </c>
      <c r="I791" s="137">
        <v>1</v>
      </c>
      <c r="J791" s="18">
        <v>1</v>
      </c>
    </row>
    <row r="792" spans="1:10" ht="16.5">
      <c r="A792" s="151">
        <v>541191</v>
      </c>
      <c r="B792" s="18">
        <v>1</v>
      </c>
      <c r="C792" s="137">
        <v>1</v>
      </c>
      <c r="D792" s="18">
        <v>1</v>
      </c>
      <c r="E792" s="18">
        <v>1</v>
      </c>
      <c r="F792" s="18">
        <v>0.85</v>
      </c>
      <c r="G792" s="18">
        <v>1.1000000000000001</v>
      </c>
      <c r="H792" s="18">
        <v>1</v>
      </c>
      <c r="I792" s="137">
        <v>1</v>
      </c>
      <c r="J792" s="18">
        <v>1</v>
      </c>
    </row>
    <row r="793" spans="1:10" ht="16.5">
      <c r="A793" s="151">
        <v>541199</v>
      </c>
      <c r="B793" s="18">
        <v>1</v>
      </c>
      <c r="C793" s="137">
        <v>1</v>
      </c>
      <c r="D793" s="18">
        <v>1</v>
      </c>
      <c r="E793" s="18">
        <v>1</v>
      </c>
      <c r="F793" s="18">
        <v>0.85</v>
      </c>
      <c r="G793" s="18">
        <v>1.1000000000000001</v>
      </c>
      <c r="H793" s="18">
        <v>1</v>
      </c>
      <c r="I793" s="137">
        <v>1</v>
      </c>
      <c r="J793" s="18">
        <v>1</v>
      </c>
    </row>
    <row r="794" spans="1:10" ht="16.5">
      <c r="A794" s="151">
        <v>541211</v>
      </c>
      <c r="B794" s="18">
        <v>1</v>
      </c>
      <c r="C794" s="137">
        <v>1</v>
      </c>
      <c r="D794" s="18">
        <v>1</v>
      </c>
      <c r="E794" s="18">
        <v>1</v>
      </c>
      <c r="F794" s="18">
        <v>0.85</v>
      </c>
      <c r="G794" s="18">
        <v>1.1000000000000001</v>
      </c>
      <c r="H794" s="18">
        <v>1</v>
      </c>
      <c r="I794" s="137">
        <v>1</v>
      </c>
      <c r="J794" s="18">
        <v>1</v>
      </c>
    </row>
    <row r="795" spans="1:10" ht="16.5">
      <c r="A795" s="151">
        <v>541213</v>
      </c>
      <c r="B795" s="18">
        <v>1</v>
      </c>
      <c r="C795" s="137">
        <v>1</v>
      </c>
      <c r="D795" s="18">
        <v>1</v>
      </c>
      <c r="E795" s="18">
        <v>1</v>
      </c>
      <c r="F795" s="18">
        <v>0.85</v>
      </c>
      <c r="G795" s="18">
        <v>1.1000000000000001</v>
      </c>
      <c r="H795" s="18">
        <v>1</v>
      </c>
      <c r="I795" s="137">
        <v>1</v>
      </c>
      <c r="J795" s="18">
        <v>1</v>
      </c>
    </row>
    <row r="796" spans="1:10" ht="16.5">
      <c r="A796" s="151">
        <v>541214</v>
      </c>
      <c r="B796" s="18">
        <v>1</v>
      </c>
      <c r="C796" s="137">
        <v>1</v>
      </c>
      <c r="D796" s="18">
        <v>1</v>
      </c>
      <c r="E796" s="18">
        <v>1</v>
      </c>
      <c r="F796" s="18">
        <v>0.85</v>
      </c>
      <c r="G796" s="18">
        <v>1.1000000000000001</v>
      </c>
      <c r="H796" s="18">
        <v>1</v>
      </c>
      <c r="I796" s="137">
        <v>1</v>
      </c>
      <c r="J796" s="18">
        <v>1</v>
      </c>
    </row>
    <row r="797" spans="1:10" ht="16.5">
      <c r="A797" s="151">
        <v>541219</v>
      </c>
      <c r="B797" s="18">
        <v>1</v>
      </c>
      <c r="C797" s="137">
        <v>1</v>
      </c>
      <c r="D797" s="18">
        <v>1</v>
      </c>
      <c r="E797" s="18">
        <v>1</v>
      </c>
      <c r="F797" s="18">
        <v>0.85</v>
      </c>
      <c r="G797" s="18">
        <v>1.1000000000000001</v>
      </c>
      <c r="H797" s="18">
        <v>1</v>
      </c>
      <c r="I797" s="137">
        <v>1</v>
      </c>
      <c r="J797" s="18">
        <v>1</v>
      </c>
    </row>
    <row r="798" spans="1:10" ht="16.5">
      <c r="A798" s="151">
        <v>541310</v>
      </c>
      <c r="B798" s="18">
        <v>1</v>
      </c>
      <c r="C798" s="137">
        <v>1</v>
      </c>
      <c r="D798" s="18">
        <v>1</v>
      </c>
      <c r="E798" s="18">
        <v>1</v>
      </c>
      <c r="F798" s="18">
        <v>0.85</v>
      </c>
      <c r="G798" s="18">
        <v>1.1000000000000001</v>
      </c>
      <c r="H798" s="18">
        <v>1</v>
      </c>
      <c r="I798" s="137">
        <v>1</v>
      </c>
      <c r="J798" s="18">
        <v>1</v>
      </c>
    </row>
    <row r="799" spans="1:10" ht="16.5">
      <c r="A799" s="151">
        <v>541320</v>
      </c>
      <c r="B799" s="18">
        <v>1</v>
      </c>
      <c r="C799" s="137">
        <v>1</v>
      </c>
      <c r="D799" s="18">
        <v>1</v>
      </c>
      <c r="E799" s="18">
        <v>1</v>
      </c>
      <c r="F799" s="18">
        <v>0.85</v>
      </c>
      <c r="G799" s="18">
        <v>1.1000000000000001</v>
      </c>
      <c r="H799" s="18">
        <v>1</v>
      </c>
      <c r="I799" s="137">
        <v>1</v>
      </c>
      <c r="J799" s="18">
        <v>1</v>
      </c>
    </row>
    <row r="800" spans="1:10" ht="16.5">
      <c r="A800" s="151">
        <v>541330</v>
      </c>
      <c r="B800" s="18">
        <v>1</v>
      </c>
      <c r="C800" s="137">
        <v>1</v>
      </c>
      <c r="D800" s="18">
        <v>1</v>
      </c>
      <c r="E800" s="18">
        <v>1</v>
      </c>
      <c r="F800" s="18">
        <v>0.85</v>
      </c>
      <c r="G800" s="18">
        <v>1.1000000000000001</v>
      </c>
      <c r="H800" s="18">
        <v>1</v>
      </c>
      <c r="I800" s="137">
        <v>1</v>
      </c>
      <c r="J800" s="18">
        <v>1</v>
      </c>
    </row>
    <row r="801" spans="1:10" ht="16.5">
      <c r="A801" s="151">
        <v>541340</v>
      </c>
      <c r="B801" s="18">
        <v>1</v>
      </c>
      <c r="C801" s="137">
        <v>1</v>
      </c>
      <c r="D801" s="18">
        <v>1</v>
      </c>
      <c r="E801" s="18">
        <v>1</v>
      </c>
      <c r="F801" s="18">
        <v>0.85</v>
      </c>
      <c r="G801" s="18">
        <v>1.1000000000000001</v>
      </c>
      <c r="H801" s="18">
        <v>1</v>
      </c>
      <c r="I801" s="137">
        <v>1</v>
      </c>
      <c r="J801" s="18">
        <v>1</v>
      </c>
    </row>
    <row r="802" spans="1:10" ht="16.5">
      <c r="A802" s="151">
        <v>541350</v>
      </c>
      <c r="B802" s="18">
        <v>1</v>
      </c>
      <c r="C802" s="137">
        <v>1</v>
      </c>
      <c r="D802" s="18">
        <v>1</v>
      </c>
      <c r="E802" s="18">
        <v>1</v>
      </c>
      <c r="F802" s="18">
        <v>0.85</v>
      </c>
      <c r="G802" s="18">
        <v>1.1000000000000001</v>
      </c>
      <c r="H802" s="18">
        <v>1</v>
      </c>
      <c r="I802" s="137">
        <v>1</v>
      </c>
      <c r="J802" s="18">
        <v>1</v>
      </c>
    </row>
    <row r="803" spans="1:10" ht="16.5">
      <c r="A803" s="151">
        <v>541360</v>
      </c>
      <c r="B803" s="18">
        <v>1</v>
      </c>
      <c r="C803" s="137">
        <v>1</v>
      </c>
      <c r="D803" s="18">
        <v>1</v>
      </c>
      <c r="E803" s="18">
        <v>1</v>
      </c>
      <c r="F803" s="18">
        <v>0.85</v>
      </c>
      <c r="G803" s="18">
        <v>1.1000000000000001</v>
      </c>
      <c r="H803" s="18">
        <v>1</v>
      </c>
      <c r="I803" s="137">
        <v>1</v>
      </c>
      <c r="J803" s="18">
        <v>1</v>
      </c>
    </row>
    <row r="804" spans="1:10" ht="16.5">
      <c r="A804" s="151">
        <v>541370</v>
      </c>
      <c r="B804" s="18">
        <v>1</v>
      </c>
      <c r="C804" s="137">
        <v>1</v>
      </c>
      <c r="D804" s="18">
        <v>1</v>
      </c>
      <c r="E804" s="18">
        <v>1</v>
      </c>
      <c r="F804" s="18">
        <v>0.85</v>
      </c>
      <c r="G804" s="18">
        <v>1.1000000000000001</v>
      </c>
      <c r="H804" s="18">
        <v>1</v>
      </c>
      <c r="I804" s="137">
        <v>1</v>
      </c>
      <c r="J804" s="18">
        <v>1</v>
      </c>
    </row>
    <row r="805" spans="1:10" ht="16.5">
      <c r="A805" s="151">
        <v>541380</v>
      </c>
      <c r="B805" s="18">
        <v>1</v>
      </c>
      <c r="C805" s="137">
        <v>1</v>
      </c>
      <c r="D805" s="18">
        <v>1</v>
      </c>
      <c r="E805" s="18">
        <v>1</v>
      </c>
      <c r="F805" s="18">
        <v>0.85</v>
      </c>
      <c r="G805" s="18">
        <v>1.1000000000000001</v>
      </c>
      <c r="H805" s="18">
        <v>1</v>
      </c>
      <c r="I805" s="137">
        <v>1</v>
      </c>
      <c r="J805" s="18">
        <v>1</v>
      </c>
    </row>
    <row r="806" spans="1:10" ht="16.5">
      <c r="A806" s="151">
        <v>541410</v>
      </c>
      <c r="B806" s="18">
        <v>1</v>
      </c>
      <c r="C806" s="137">
        <v>1</v>
      </c>
      <c r="D806" s="18">
        <v>1</v>
      </c>
      <c r="E806" s="18">
        <v>1</v>
      </c>
      <c r="F806" s="18">
        <v>0.85</v>
      </c>
      <c r="G806" s="18">
        <v>1.1000000000000001</v>
      </c>
      <c r="H806" s="18">
        <v>1</v>
      </c>
      <c r="I806" s="137">
        <v>1</v>
      </c>
      <c r="J806" s="18">
        <v>1</v>
      </c>
    </row>
    <row r="807" spans="1:10" ht="16.5">
      <c r="A807" s="151">
        <v>541420</v>
      </c>
      <c r="B807" s="18">
        <v>1</v>
      </c>
      <c r="C807" s="137">
        <v>1</v>
      </c>
      <c r="D807" s="18">
        <v>1</v>
      </c>
      <c r="E807" s="18">
        <v>1</v>
      </c>
      <c r="F807" s="18">
        <v>0.85</v>
      </c>
      <c r="G807" s="18">
        <v>1.1000000000000001</v>
      </c>
      <c r="H807" s="18">
        <v>1</v>
      </c>
      <c r="I807" s="137">
        <v>1</v>
      </c>
      <c r="J807" s="18">
        <v>1</v>
      </c>
    </row>
    <row r="808" spans="1:10" ht="16.5">
      <c r="A808" s="151">
        <v>541430</v>
      </c>
      <c r="B808" s="18">
        <v>1</v>
      </c>
      <c r="C808" s="137">
        <v>1</v>
      </c>
      <c r="D808" s="18">
        <v>1</v>
      </c>
      <c r="E808" s="18">
        <v>1</v>
      </c>
      <c r="F808" s="18">
        <v>0.85</v>
      </c>
      <c r="G808" s="18">
        <v>1.1000000000000001</v>
      </c>
      <c r="H808" s="18">
        <v>1</v>
      </c>
      <c r="I808" s="137">
        <v>1</v>
      </c>
      <c r="J808" s="18">
        <v>1</v>
      </c>
    </row>
    <row r="809" spans="1:10" ht="16.5">
      <c r="A809" s="151">
        <v>541490</v>
      </c>
      <c r="B809" s="18">
        <v>1</v>
      </c>
      <c r="C809" s="137">
        <v>1</v>
      </c>
      <c r="D809" s="18">
        <v>1</v>
      </c>
      <c r="E809" s="18">
        <v>1</v>
      </c>
      <c r="F809" s="18">
        <v>0.85</v>
      </c>
      <c r="G809" s="18">
        <v>1.1000000000000001</v>
      </c>
      <c r="H809" s="18">
        <v>1</v>
      </c>
      <c r="I809" s="137">
        <v>1</v>
      </c>
      <c r="J809" s="18">
        <v>1</v>
      </c>
    </row>
    <row r="810" spans="1:10" ht="16.5">
      <c r="A810" s="151">
        <v>541511</v>
      </c>
      <c r="B810" s="18">
        <v>1</v>
      </c>
      <c r="C810" s="137">
        <v>1</v>
      </c>
      <c r="D810" s="18">
        <v>1</v>
      </c>
      <c r="E810" s="18">
        <v>1</v>
      </c>
      <c r="F810" s="18">
        <v>0.85</v>
      </c>
      <c r="G810" s="18">
        <v>1.1000000000000001</v>
      </c>
      <c r="H810" s="18">
        <v>1</v>
      </c>
      <c r="I810" s="137">
        <v>1</v>
      </c>
      <c r="J810" s="18">
        <v>1</v>
      </c>
    </row>
    <row r="811" spans="1:10" ht="16.5">
      <c r="A811" s="151">
        <v>541512</v>
      </c>
      <c r="B811" s="18">
        <v>1</v>
      </c>
      <c r="C811" s="137">
        <v>1</v>
      </c>
      <c r="D811" s="18">
        <v>1</v>
      </c>
      <c r="E811" s="18">
        <v>1</v>
      </c>
      <c r="F811" s="18">
        <v>0.85</v>
      </c>
      <c r="G811" s="18">
        <v>1.1000000000000001</v>
      </c>
      <c r="H811" s="18">
        <v>1</v>
      </c>
      <c r="I811" s="137">
        <v>1</v>
      </c>
      <c r="J811" s="18">
        <v>1</v>
      </c>
    </row>
    <row r="812" spans="1:10" ht="16.5">
      <c r="A812" s="151">
        <v>541513</v>
      </c>
      <c r="B812" s="18">
        <v>1</v>
      </c>
      <c r="C812" s="137">
        <v>1</v>
      </c>
      <c r="D812" s="18">
        <v>1</v>
      </c>
      <c r="E812" s="18">
        <v>1</v>
      </c>
      <c r="F812" s="18">
        <v>0.85</v>
      </c>
      <c r="G812" s="18">
        <v>1.1000000000000001</v>
      </c>
      <c r="H812" s="18">
        <v>1</v>
      </c>
      <c r="I812" s="137">
        <v>1</v>
      </c>
      <c r="J812" s="18">
        <v>1</v>
      </c>
    </row>
    <row r="813" spans="1:10" ht="16.5">
      <c r="A813" s="151">
        <v>541519</v>
      </c>
      <c r="B813" s="18">
        <v>1</v>
      </c>
      <c r="C813" s="137">
        <v>1</v>
      </c>
      <c r="D813" s="18">
        <v>1</v>
      </c>
      <c r="E813" s="18">
        <v>1</v>
      </c>
      <c r="F813" s="18">
        <v>0.85</v>
      </c>
      <c r="G813" s="18">
        <v>1.1000000000000001</v>
      </c>
      <c r="H813" s="18">
        <v>1</v>
      </c>
      <c r="I813" s="137">
        <v>1</v>
      </c>
      <c r="J813" s="18">
        <v>1</v>
      </c>
    </row>
    <row r="814" spans="1:10" ht="16.5">
      <c r="A814" s="151">
        <v>541611</v>
      </c>
      <c r="B814" s="18">
        <v>1</v>
      </c>
      <c r="C814" s="137">
        <v>1</v>
      </c>
      <c r="D814" s="18">
        <v>1</v>
      </c>
      <c r="E814" s="18">
        <v>1</v>
      </c>
      <c r="F814" s="18">
        <v>0.85</v>
      </c>
      <c r="G814" s="18">
        <v>1.1000000000000001</v>
      </c>
      <c r="H814" s="18">
        <v>1</v>
      </c>
      <c r="I814" s="137">
        <v>1</v>
      </c>
      <c r="J814" s="18">
        <v>1</v>
      </c>
    </row>
    <row r="815" spans="1:10" ht="16.5">
      <c r="A815" s="151">
        <v>541612</v>
      </c>
      <c r="B815" s="18">
        <v>1</v>
      </c>
      <c r="C815" s="137">
        <v>1</v>
      </c>
      <c r="D815" s="18">
        <v>1</v>
      </c>
      <c r="E815" s="18">
        <v>1</v>
      </c>
      <c r="F815" s="18">
        <v>0.85</v>
      </c>
      <c r="G815" s="18">
        <v>1.1000000000000001</v>
      </c>
      <c r="H815" s="18">
        <v>1</v>
      </c>
      <c r="I815" s="137">
        <v>1</v>
      </c>
      <c r="J815" s="18">
        <v>1</v>
      </c>
    </row>
    <row r="816" spans="1:10" ht="16.5">
      <c r="A816" s="151">
        <v>541613</v>
      </c>
      <c r="B816" s="18">
        <v>1</v>
      </c>
      <c r="C816" s="137">
        <v>1</v>
      </c>
      <c r="D816" s="18">
        <v>1</v>
      </c>
      <c r="E816" s="18">
        <v>1</v>
      </c>
      <c r="F816" s="18">
        <v>0.85</v>
      </c>
      <c r="G816" s="18">
        <v>1.1000000000000001</v>
      </c>
      <c r="H816" s="18">
        <v>1</v>
      </c>
      <c r="I816" s="137">
        <v>1</v>
      </c>
      <c r="J816" s="18">
        <v>1</v>
      </c>
    </row>
    <row r="817" spans="1:10" ht="16.5">
      <c r="A817" s="151">
        <v>541614</v>
      </c>
      <c r="B817" s="18">
        <v>1</v>
      </c>
      <c r="C817" s="137">
        <v>1</v>
      </c>
      <c r="D817" s="18">
        <v>1</v>
      </c>
      <c r="E817" s="18">
        <v>1</v>
      </c>
      <c r="F817" s="18">
        <v>0.85</v>
      </c>
      <c r="G817" s="18">
        <v>1.1000000000000001</v>
      </c>
      <c r="H817" s="18">
        <v>1</v>
      </c>
      <c r="I817" s="137">
        <v>1</v>
      </c>
      <c r="J817" s="18">
        <v>1</v>
      </c>
    </row>
    <row r="818" spans="1:10" ht="16.5">
      <c r="A818" s="151">
        <v>541618</v>
      </c>
      <c r="B818" s="18">
        <v>1</v>
      </c>
      <c r="C818" s="137">
        <v>1</v>
      </c>
      <c r="D818" s="18">
        <v>1</v>
      </c>
      <c r="E818" s="18">
        <v>1</v>
      </c>
      <c r="F818" s="18">
        <v>0.85</v>
      </c>
      <c r="G818" s="18">
        <v>1.1000000000000001</v>
      </c>
      <c r="H818" s="18">
        <v>1</v>
      </c>
      <c r="I818" s="137">
        <v>1</v>
      </c>
      <c r="J818" s="18">
        <v>1</v>
      </c>
    </row>
    <row r="819" spans="1:10" ht="16.5">
      <c r="A819" s="151">
        <v>541620</v>
      </c>
      <c r="B819" s="18">
        <v>1</v>
      </c>
      <c r="C819" s="137">
        <v>1</v>
      </c>
      <c r="D819" s="18">
        <v>1</v>
      </c>
      <c r="E819" s="18">
        <v>1</v>
      </c>
      <c r="F819" s="18">
        <v>0.85</v>
      </c>
      <c r="G819" s="18">
        <v>1.1000000000000001</v>
      </c>
      <c r="H819" s="18">
        <v>1</v>
      </c>
      <c r="I819" s="137">
        <v>1</v>
      </c>
      <c r="J819" s="18">
        <v>1</v>
      </c>
    </row>
    <row r="820" spans="1:10" ht="16.5">
      <c r="A820" s="151">
        <v>541690</v>
      </c>
      <c r="B820" s="18">
        <v>1</v>
      </c>
      <c r="C820" s="137">
        <v>1</v>
      </c>
      <c r="D820" s="18">
        <v>1</v>
      </c>
      <c r="E820" s="18">
        <v>1</v>
      </c>
      <c r="F820" s="18">
        <v>0.85</v>
      </c>
      <c r="G820" s="18">
        <v>1.1000000000000001</v>
      </c>
      <c r="H820" s="18">
        <v>1</v>
      </c>
      <c r="I820" s="137">
        <v>1</v>
      </c>
      <c r="J820" s="18">
        <v>1</v>
      </c>
    </row>
    <row r="821" spans="1:10" ht="16.5">
      <c r="A821" s="151">
        <v>541713</v>
      </c>
      <c r="B821" s="18">
        <v>1</v>
      </c>
      <c r="C821" s="137">
        <v>1</v>
      </c>
      <c r="D821" s="18">
        <v>1</v>
      </c>
      <c r="E821" s="18">
        <v>1</v>
      </c>
      <c r="F821" s="18">
        <v>0.85</v>
      </c>
      <c r="G821" s="18">
        <v>1.1000000000000001</v>
      </c>
      <c r="H821" s="18">
        <v>1</v>
      </c>
      <c r="I821" s="137">
        <v>1</v>
      </c>
      <c r="J821" s="18">
        <v>1</v>
      </c>
    </row>
    <row r="822" spans="1:10" ht="16.5">
      <c r="A822" s="151">
        <v>541714</v>
      </c>
      <c r="B822" s="18">
        <v>1</v>
      </c>
      <c r="C822" s="137">
        <v>1</v>
      </c>
      <c r="D822" s="18">
        <v>1</v>
      </c>
      <c r="E822" s="18">
        <v>1</v>
      </c>
      <c r="F822" s="18">
        <v>0.85</v>
      </c>
      <c r="G822" s="18">
        <v>1.1000000000000001</v>
      </c>
      <c r="H822" s="18">
        <v>1</v>
      </c>
      <c r="I822" s="137">
        <v>1</v>
      </c>
      <c r="J822" s="18">
        <v>1</v>
      </c>
    </row>
    <row r="823" spans="1:10" ht="16.5">
      <c r="A823" s="151">
        <v>541715</v>
      </c>
      <c r="B823" s="18">
        <v>1</v>
      </c>
      <c r="C823" s="137">
        <v>1</v>
      </c>
      <c r="D823" s="18">
        <v>1</v>
      </c>
      <c r="E823" s="18">
        <v>1</v>
      </c>
      <c r="F823" s="18">
        <v>0.85</v>
      </c>
      <c r="G823" s="18">
        <v>1.1000000000000001</v>
      </c>
      <c r="H823" s="18">
        <v>1</v>
      </c>
      <c r="I823" s="137">
        <v>1</v>
      </c>
      <c r="J823" s="18">
        <v>1</v>
      </c>
    </row>
    <row r="824" spans="1:10" ht="16.5">
      <c r="A824" s="151">
        <v>541720</v>
      </c>
      <c r="B824" s="18">
        <v>1</v>
      </c>
      <c r="C824" s="137">
        <v>1</v>
      </c>
      <c r="D824" s="18">
        <v>1</v>
      </c>
      <c r="E824" s="18">
        <v>1</v>
      </c>
      <c r="F824" s="18">
        <v>0.85</v>
      </c>
      <c r="G824" s="18">
        <v>1.1000000000000001</v>
      </c>
      <c r="H824" s="18">
        <v>1</v>
      </c>
      <c r="I824" s="137">
        <v>1</v>
      </c>
      <c r="J824" s="18">
        <v>1</v>
      </c>
    </row>
    <row r="825" spans="1:10" ht="16.5">
      <c r="A825" s="151">
        <v>541810</v>
      </c>
      <c r="B825" s="18">
        <v>1</v>
      </c>
      <c r="C825" s="137">
        <v>1</v>
      </c>
      <c r="D825" s="18">
        <v>1</v>
      </c>
      <c r="E825" s="18">
        <v>1</v>
      </c>
      <c r="F825" s="18">
        <v>0.85</v>
      </c>
      <c r="G825" s="18">
        <v>1.1000000000000001</v>
      </c>
      <c r="H825" s="18">
        <v>1</v>
      </c>
      <c r="I825" s="137">
        <v>1</v>
      </c>
      <c r="J825" s="18">
        <v>1</v>
      </c>
    </row>
    <row r="826" spans="1:10" ht="16.5">
      <c r="A826" s="151">
        <v>541820</v>
      </c>
      <c r="B826" s="18">
        <v>1</v>
      </c>
      <c r="C826" s="137">
        <v>1</v>
      </c>
      <c r="D826" s="18">
        <v>1</v>
      </c>
      <c r="E826" s="18">
        <v>1</v>
      </c>
      <c r="F826" s="18">
        <v>0.85</v>
      </c>
      <c r="G826" s="18">
        <v>1.1000000000000001</v>
      </c>
      <c r="H826" s="18">
        <v>1</v>
      </c>
      <c r="I826" s="137">
        <v>1</v>
      </c>
      <c r="J826" s="18">
        <v>1</v>
      </c>
    </row>
    <row r="827" spans="1:10" ht="16.5">
      <c r="A827" s="151">
        <v>541830</v>
      </c>
      <c r="B827" s="18">
        <v>1</v>
      </c>
      <c r="C827" s="137">
        <v>1</v>
      </c>
      <c r="D827" s="18">
        <v>1</v>
      </c>
      <c r="E827" s="18">
        <v>1</v>
      </c>
      <c r="F827" s="18">
        <v>0.85</v>
      </c>
      <c r="G827" s="18">
        <v>1.1000000000000001</v>
      </c>
      <c r="H827" s="18">
        <v>1</v>
      </c>
      <c r="I827" s="137">
        <v>1</v>
      </c>
      <c r="J827" s="18">
        <v>1</v>
      </c>
    </row>
    <row r="828" spans="1:10" ht="16.5">
      <c r="A828" s="151">
        <v>541840</v>
      </c>
      <c r="B828" s="18">
        <v>1</v>
      </c>
      <c r="C828" s="137">
        <v>1</v>
      </c>
      <c r="D828" s="18">
        <v>1</v>
      </c>
      <c r="E828" s="18">
        <v>1</v>
      </c>
      <c r="F828" s="18">
        <v>0.85</v>
      </c>
      <c r="G828" s="18">
        <v>1.1000000000000001</v>
      </c>
      <c r="H828" s="18">
        <v>1</v>
      </c>
      <c r="I828" s="137">
        <v>1</v>
      </c>
      <c r="J828" s="18">
        <v>1</v>
      </c>
    </row>
    <row r="829" spans="1:10" ht="16.5">
      <c r="A829" s="151">
        <v>541850</v>
      </c>
      <c r="B829" s="18">
        <v>1</v>
      </c>
      <c r="C829" s="137">
        <v>1</v>
      </c>
      <c r="D829" s="18">
        <v>1</v>
      </c>
      <c r="E829" s="18">
        <v>1</v>
      </c>
      <c r="F829" s="18">
        <v>0.85</v>
      </c>
      <c r="G829" s="18">
        <v>1.1000000000000001</v>
      </c>
      <c r="H829" s="18">
        <v>1</v>
      </c>
      <c r="I829" s="137">
        <v>1</v>
      </c>
      <c r="J829" s="18">
        <v>1</v>
      </c>
    </row>
    <row r="830" spans="1:10" ht="16.5">
      <c r="A830" s="151">
        <v>541860</v>
      </c>
      <c r="B830" s="18">
        <v>1</v>
      </c>
      <c r="C830" s="137">
        <v>1</v>
      </c>
      <c r="D830" s="18">
        <v>1</v>
      </c>
      <c r="E830" s="18">
        <v>1</v>
      </c>
      <c r="F830" s="18">
        <v>0.85</v>
      </c>
      <c r="G830" s="18">
        <v>1.1000000000000001</v>
      </c>
      <c r="H830" s="18">
        <v>1</v>
      </c>
      <c r="I830" s="137">
        <v>1</v>
      </c>
      <c r="J830" s="18">
        <v>1</v>
      </c>
    </row>
    <row r="831" spans="1:10" ht="16.5">
      <c r="A831" s="151">
        <v>541870</v>
      </c>
      <c r="B831" s="18">
        <v>1</v>
      </c>
      <c r="C831" s="137">
        <v>1</v>
      </c>
      <c r="D831" s="18">
        <v>1</v>
      </c>
      <c r="E831" s="18">
        <v>1</v>
      </c>
      <c r="F831" s="18">
        <v>0.85</v>
      </c>
      <c r="G831" s="18">
        <v>1.1000000000000001</v>
      </c>
      <c r="H831" s="18">
        <v>1</v>
      </c>
      <c r="I831" s="137">
        <v>1</v>
      </c>
      <c r="J831" s="18">
        <v>1</v>
      </c>
    </row>
    <row r="832" spans="1:10" ht="16.5">
      <c r="A832" s="151">
        <v>541890</v>
      </c>
      <c r="B832" s="18">
        <v>1</v>
      </c>
      <c r="C832" s="137">
        <v>1</v>
      </c>
      <c r="D832" s="18">
        <v>1</v>
      </c>
      <c r="E832" s="18">
        <v>1</v>
      </c>
      <c r="F832" s="18">
        <v>0.85</v>
      </c>
      <c r="G832" s="18">
        <v>1.1000000000000001</v>
      </c>
      <c r="H832" s="18">
        <v>1</v>
      </c>
      <c r="I832" s="137">
        <v>1</v>
      </c>
      <c r="J832" s="18">
        <v>1</v>
      </c>
    </row>
    <row r="833" spans="1:10" ht="16.5">
      <c r="A833" s="151">
        <v>541910</v>
      </c>
      <c r="B833" s="18">
        <v>1</v>
      </c>
      <c r="C833" s="137">
        <v>1</v>
      </c>
      <c r="D833" s="18">
        <v>1</v>
      </c>
      <c r="E833" s="18">
        <v>1</v>
      </c>
      <c r="F833" s="18">
        <v>0.85</v>
      </c>
      <c r="G833" s="18">
        <v>1.1000000000000001</v>
      </c>
      <c r="H833" s="18">
        <v>1</v>
      </c>
      <c r="I833" s="137">
        <v>1</v>
      </c>
      <c r="J833" s="18">
        <v>1</v>
      </c>
    </row>
    <row r="834" spans="1:10" ht="16.5">
      <c r="A834" s="151">
        <v>541921</v>
      </c>
      <c r="B834" s="18">
        <v>1</v>
      </c>
      <c r="C834" s="137">
        <v>1</v>
      </c>
      <c r="D834" s="18">
        <v>1</v>
      </c>
      <c r="E834" s="18">
        <v>1</v>
      </c>
      <c r="F834" s="18">
        <v>0.85</v>
      </c>
      <c r="G834" s="18">
        <v>1.1000000000000001</v>
      </c>
      <c r="H834" s="18">
        <v>1</v>
      </c>
      <c r="I834" s="137">
        <v>1</v>
      </c>
      <c r="J834" s="18">
        <v>1</v>
      </c>
    </row>
    <row r="835" spans="1:10" ht="16.5">
      <c r="A835" s="151">
        <v>541922</v>
      </c>
      <c r="B835" s="18">
        <v>1</v>
      </c>
      <c r="C835" s="137">
        <v>1</v>
      </c>
      <c r="D835" s="18">
        <v>1</v>
      </c>
      <c r="E835" s="18">
        <v>1</v>
      </c>
      <c r="F835" s="18">
        <v>0.85</v>
      </c>
      <c r="G835" s="18">
        <v>1.1000000000000001</v>
      </c>
      <c r="H835" s="18">
        <v>1</v>
      </c>
      <c r="I835" s="137">
        <v>1</v>
      </c>
      <c r="J835" s="18">
        <v>1</v>
      </c>
    </row>
    <row r="836" spans="1:10" ht="16.5">
      <c r="A836" s="151">
        <v>541930</v>
      </c>
      <c r="B836" s="18">
        <v>1</v>
      </c>
      <c r="C836" s="137">
        <v>1</v>
      </c>
      <c r="D836" s="18">
        <v>1</v>
      </c>
      <c r="E836" s="18">
        <v>1</v>
      </c>
      <c r="F836" s="18">
        <v>0.85</v>
      </c>
      <c r="G836" s="18">
        <v>1.1000000000000001</v>
      </c>
      <c r="H836" s="18">
        <v>1</v>
      </c>
      <c r="I836" s="137">
        <v>1</v>
      </c>
      <c r="J836" s="18">
        <v>1</v>
      </c>
    </row>
    <row r="837" spans="1:10" ht="16.5">
      <c r="A837" s="151">
        <v>541940</v>
      </c>
      <c r="B837" s="18">
        <v>1</v>
      </c>
      <c r="C837" s="137">
        <v>1</v>
      </c>
      <c r="D837" s="18">
        <v>1</v>
      </c>
      <c r="E837" s="18">
        <v>1</v>
      </c>
      <c r="F837" s="18">
        <v>0.85</v>
      </c>
      <c r="G837" s="18">
        <v>1.1000000000000001</v>
      </c>
      <c r="H837" s="18">
        <v>1</v>
      </c>
      <c r="I837" s="137">
        <v>1</v>
      </c>
      <c r="J837" s="18">
        <v>1</v>
      </c>
    </row>
    <row r="838" spans="1:10" ht="16.5">
      <c r="A838" s="151">
        <v>541990</v>
      </c>
      <c r="B838" s="18">
        <v>1</v>
      </c>
      <c r="C838" s="137">
        <v>1</v>
      </c>
      <c r="D838" s="18">
        <v>1</v>
      </c>
      <c r="E838" s="18">
        <v>1</v>
      </c>
      <c r="F838" s="18">
        <v>0.85</v>
      </c>
      <c r="G838" s="18">
        <v>1.1000000000000001</v>
      </c>
      <c r="H838" s="18">
        <v>1</v>
      </c>
      <c r="I838" s="137">
        <v>1</v>
      </c>
      <c r="J838" s="18">
        <v>1</v>
      </c>
    </row>
    <row r="839" spans="1:10" ht="16.5">
      <c r="A839" s="151">
        <v>551111</v>
      </c>
      <c r="B839" s="18">
        <v>1</v>
      </c>
      <c r="C839" s="137">
        <v>1</v>
      </c>
      <c r="D839" s="18">
        <v>1</v>
      </c>
      <c r="E839" s="18">
        <v>1</v>
      </c>
      <c r="F839" s="18">
        <v>0.85</v>
      </c>
      <c r="G839" s="18">
        <v>1.1000000000000001</v>
      </c>
      <c r="H839" s="18">
        <v>1</v>
      </c>
      <c r="I839" s="137">
        <v>1</v>
      </c>
      <c r="J839" s="18">
        <v>1</v>
      </c>
    </row>
    <row r="840" spans="1:10" ht="16.5">
      <c r="A840" s="151">
        <v>551112</v>
      </c>
      <c r="B840" s="18">
        <v>1</v>
      </c>
      <c r="C840" s="137">
        <v>1</v>
      </c>
      <c r="D840" s="18">
        <v>1</v>
      </c>
      <c r="E840" s="18">
        <v>1</v>
      </c>
      <c r="F840" s="18">
        <v>0.85</v>
      </c>
      <c r="G840" s="18">
        <v>1.1000000000000001</v>
      </c>
      <c r="H840" s="18">
        <v>1</v>
      </c>
      <c r="I840" s="137">
        <v>1</v>
      </c>
      <c r="J840" s="18">
        <v>1</v>
      </c>
    </row>
    <row r="841" spans="1:10" ht="16.5">
      <c r="A841" s="151">
        <v>551114</v>
      </c>
      <c r="B841" s="18">
        <v>1</v>
      </c>
      <c r="C841" s="137">
        <v>1</v>
      </c>
      <c r="D841" s="18">
        <v>1</v>
      </c>
      <c r="E841" s="18">
        <v>1</v>
      </c>
      <c r="F841" s="18">
        <v>0.85</v>
      </c>
      <c r="G841" s="18">
        <v>1.1000000000000001</v>
      </c>
      <c r="H841" s="18">
        <v>1</v>
      </c>
      <c r="I841" s="137">
        <v>1</v>
      </c>
      <c r="J841" s="18">
        <v>1</v>
      </c>
    </row>
    <row r="842" spans="1:10" ht="16.5">
      <c r="A842" s="151">
        <v>561110</v>
      </c>
      <c r="B842" s="18">
        <v>1</v>
      </c>
      <c r="C842" s="137">
        <v>1</v>
      </c>
      <c r="D842" s="18">
        <v>1</v>
      </c>
      <c r="E842" s="18">
        <v>1.05</v>
      </c>
      <c r="F842" s="18">
        <v>0.85</v>
      </c>
      <c r="G842" s="18">
        <v>1.1000000000000001</v>
      </c>
      <c r="H842" s="18">
        <v>1</v>
      </c>
      <c r="I842" s="137">
        <v>1</v>
      </c>
      <c r="J842" s="18">
        <v>1</v>
      </c>
    </row>
    <row r="843" spans="1:10" ht="16.5">
      <c r="A843" s="151">
        <v>561210</v>
      </c>
      <c r="B843" s="18">
        <v>1</v>
      </c>
      <c r="C843" s="137">
        <v>1</v>
      </c>
      <c r="D843" s="18">
        <v>1</v>
      </c>
      <c r="E843" s="18">
        <v>1.05</v>
      </c>
      <c r="F843" s="18">
        <v>0.85</v>
      </c>
      <c r="G843" s="18">
        <v>1.1000000000000001</v>
      </c>
      <c r="H843" s="18">
        <v>1</v>
      </c>
      <c r="I843" s="137">
        <v>1</v>
      </c>
      <c r="J843" s="18">
        <v>1</v>
      </c>
    </row>
    <row r="844" spans="1:10" ht="16.5">
      <c r="A844" s="151">
        <v>561311</v>
      </c>
      <c r="B844" s="18">
        <v>1</v>
      </c>
      <c r="C844" s="137">
        <v>1</v>
      </c>
      <c r="D844" s="18">
        <v>1</v>
      </c>
      <c r="E844" s="18">
        <v>1.05</v>
      </c>
      <c r="F844" s="18">
        <v>0.85</v>
      </c>
      <c r="G844" s="18">
        <v>1.1000000000000001</v>
      </c>
      <c r="H844" s="18">
        <v>1</v>
      </c>
      <c r="I844" s="137">
        <v>1</v>
      </c>
      <c r="J844" s="18">
        <v>1</v>
      </c>
    </row>
    <row r="845" spans="1:10" ht="16.5">
      <c r="A845" s="151">
        <v>561312</v>
      </c>
      <c r="B845" s="18">
        <v>1</v>
      </c>
      <c r="C845" s="137">
        <v>1</v>
      </c>
      <c r="D845" s="18">
        <v>1</v>
      </c>
      <c r="E845" s="18">
        <v>1.05</v>
      </c>
      <c r="F845" s="18">
        <v>0.85</v>
      </c>
      <c r="G845" s="18">
        <v>1.1000000000000001</v>
      </c>
      <c r="H845" s="18">
        <v>1</v>
      </c>
      <c r="I845" s="137">
        <v>1</v>
      </c>
      <c r="J845" s="18">
        <v>1</v>
      </c>
    </row>
    <row r="846" spans="1:10" ht="16.5">
      <c r="A846" s="151">
        <v>561320</v>
      </c>
      <c r="B846" s="18">
        <v>1</v>
      </c>
      <c r="C846" s="137">
        <v>1</v>
      </c>
      <c r="D846" s="18">
        <v>1</v>
      </c>
      <c r="E846" s="18">
        <v>1.05</v>
      </c>
      <c r="F846" s="18">
        <v>0.85</v>
      </c>
      <c r="G846" s="18">
        <v>1.1000000000000001</v>
      </c>
      <c r="H846" s="18">
        <v>1</v>
      </c>
      <c r="I846" s="137">
        <v>1</v>
      </c>
      <c r="J846" s="18">
        <v>1</v>
      </c>
    </row>
    <row r="847" spans="1:10" ht="16.5">
      <c r="A847" s="151">
        <v>561330</v>
      </c>
      <c r="B847" s="18">
        <v>1</v>
      </c>
      <c r="C847" s="137">
        <v>1</v>
      </c>
      <c r="D847" s="18">
        <v>1</v>
      </c>
      <c r="E847" s="18">
        <v>1.05</v>
      </c>
      <c r="F847" s="18">
        <v>0.85</v>
      </c>
      <c r="G847" s="18">
        <v>1.1000000000000001</v>
      </c>
      <c r="H847" s="18">
        <v>1</v>
      </c>
      <c r="I847" s="137">
        <v>1</v>
      </c>
      <c r="J847" s="18">
        <v>1</v>
      </c>
    </row>
    <row r="848" spans="1:10" ht="16.5">
      <c r="A848" s="151">
        <v>561410</v>
      </c>
      <c r="B848" s="18">
        <v>1</v>
      </c>
      <c r="C848" s="137">
        <v>1</v>
      </c>
      <c r="D848" s="18">
        <v>1</v>
      </c>
      <c r="E848" s="18">
        <v>1.05</v>
      </c>
      <c r="F848" s="18">
        <v>0.85</v>
      </c>
      <c r="G848" s="18">
        <v>1.1000000000000001</v>
      </c>
      <c r="H848" s="18">
        <v>1</v>
      </c>
      <c r="I848" s="137">
        <v>1</v>
      </c>
      <c r="J848" s="18">
        <v>1</v>
      </c>
    </row>
    <row r="849" spans="1:10" ht="16.5">
      <c r="A849" s="151">
        <v>561421</v>
      </c>
      <c r="B849" s="18">
        <v>1</v>
      </c>
      <c r="C849" s="137">
        <v>1</v>
      </c>
      <c r="D849" s="18">
        <v>1</v>
      </c>
      <c r="E849" s="18">
        <v>1.05</v>
      </c>
      <c r="F849" s="18">
        <v>0.85</v>
      </c>
      <c r="G849" s="18">
        <v>1.1000000000000001</v>
      </c>
      <c r="H849" s="18">
        <v>1</v>
      </c>
      <c r="I849" s="137">
        <v>1</v>
      </c>
      <c r="J849" s="18">
        <v>1</v>
      </c>
    </row>
    <row r="850" spans="1:10" ht="16.5">
      <c r="A850" s="151">
        <v>561422</v>
      </c>
      <c r="B850" s="18">
        <v>1</v>
      </c>
      <c r="C850" s="137">
        <v>1</v>
      </c>
      <c r="D850" s="18">
        <v>1</v>
      </c>
      <c r="E850" s="18">
        <v>1.05</v>
      </c>
      <c r="F850" s="18">
        <v>0.85</v>
      </c>
      <c r="G850" s="18">
        <v>1.1000000000000001</v>
      </c>
      <c r="H850" s="18">
        <v>1</v>
      </c>
      <c r="I850" s="137">
        <v>1</v>
      </c>
      <c r="J850" s="18">
        <v>1</v>
      </c>
    </row>
    <row r="851" spans="1:10" ht="16.5">
      <c r="A851" s="151">
        <v>561431</v>
      </c>
      <c r="B851" s="18">
        <v>1</v>
      </c>
      <c r="C851" s="137">
        <v>1</v>
      </c>
      <c r="D851" s="18">
        <v>1</v>
      </c>
      <c r="E851" s="18">
        <v>1.05</v>
      </c>
      <c r="F851" s="18">
        <v>0.85</v>
      </c>
      <c r="G851" s="18">
        <v>1.1000000000000001</v>
      </c>
      <c r="H851" s="18">
        <v>1</v>
      </c>
      <c r="I851" s="137">
        <v>1</v>
      </c>
      <c r="J851" s="18">
        <v>1</v>
      </c>
    </row>
    <row r="852" spans="1:10" ht="16.5">
      <c r="A852" s="151">
        <v>561439</v>
      </c>
      <c r="B852" s="18">
        <v>1</v>
      </c>
      <c r="C852" s="137">
        <v>1</v>
      </c>
      <c r="D852" s="18">
        <v>1</v>
      </c>
      <c r="E852" s="18">
        <v>1.05</v>
      </c>
      <c r="F852" s="18">
        <v>0.85</v>
      </c>
      <c r="G852" s="18">
        <v>1.1000000000000001</v>
      </c>
      <c r="H852" s="18">
        <v>1</v>
      </c>
      <c r="I852" s="137">
        <v>1</v>
      </c>
      <c r="J852" s="18">
        <v>1</v>
      </c>
    </row>
    <row r="853" spans="1:10" ht="16.5">
      <c r="A853" s="151">
        <v>561440</v>
      </c>
      <c r="B853" s="18">
        <v>1</v>
      </c>
      <c r="C853" s="137">
        <v>1</v>
      </c>
      <c r="D853" s="18">
        <v>1</v>
      </c>
      <c r="E853" s="18">
        <v>1.05</v>
      </c>
      <c r="F853" s="18">
        <v>0.85</v>
      </c>
      <c r="G853" s="18">
        <v>1.1000000000000001</v>
      </c>
      <c r="H853" s="18">
        <v>1</v>
      </c>
      <c r="I853" s="137">
        <v>1</v>
      </c>
      <c r="J853" s="18">
        <v>1</v>
      </c>
    </row>
    <row r="854" spans="1:10" ht="16.5">
      <c r="A854" s="151">
        <v>561450</v>
      </c>
      <c r="B854" s="18">
        <v>1</v>
      </c>
      <c r="C854" s="137">
        <v>1</v>
      </c>
      <c r="D854" s="18">
        <v>1</v>
      </c>
      <c r="E854" s="18">
        <v>1.05</v>
      </c>
      <c r="F854" s="18">
        <v>0.85</v>
      </c>
      <c r="G854" s="18">
        <v>1.1000000000000001</v>
      </c>
      <c r="H854" s="18">
        <v>1</v>
      </c>
      <c r="I854" s="137">
        <v>1</v>
      </c>
      <c r="J854" s="18">
        <v>1</v>
      </c>
    </row>
    <row r="855" spans="1:10" ht="16.5">
      <c r="A855" s="151">
        <v>561491</v>
      </c>
      <c r="B855" s="18">
        <v>1</v>
      </c>
      <c r="C855" s="137">
        <v>1</v>
      </c>
      <c r="D855" s="18">
        <v>1</v>
      </c>
      <c r="E855" s="18">
        <v>1.05</v>
      </c>
      <c r="F855" s="18">
        <v>0.85</v>
      </c>
      <c r="G855" s="18">
        <v>1.1000000000000001</v>
      </c>
      <c r="H855" s="18">
        <v>1</v>
      </c>
      <c r="I855" s="137">
        <v>1</v>
      </c>
      <c r="J855" s="18">
        <v>1</v>
      </c>
    </row>
    <row r="856" spans="1:10" ht="16.5">
      <c r="A856" s="151">
        <v>561492</v>
      </c>
      <c r="B856" s="18">
        <v>1</v>
      </c>
      <c r="C856" s="137">
        <v>1</v>
      </c>
      <c r="D856" s="18">
        <v>1</v>
      </c>
      <c r="E856" s="18">
        <v>1.05</v>
      </c>
      <c r="F856" s="18">
        <v>0.85</v>
      </c>
      <c r="G856" s="18">
        <v>1.1000000000000001</v>
      </c>
      <c r="H856" s="18">
        <v>1</v>
      </c>
      <c r="I856" s="137">
        <v>1</v>
      </c>
      <c r="J856" s="18">
        <v>1</v>
      </c>
    </row>
    <row r="857" spans="1:10" ht="16.5">
      <c r="A857" s="151">
        <v>561499</v>
      </c>
      <c r="B857" s="18">
        <v>1</v>
      </c>
      <c r="C857" s="137">
        <v>1</v>
      </c>
      <c r="D857" s="18">
        <v>1</v>
      </c>
      <c r="E857" s="18">
        <v>1.05</v>
      </c>
      <c r="F857" s="18">
        <v>0.85</v>
      </c>
      <c r="G857" s="18">
        <v>1.1000000000000001</v>
      </c>
      <c r="H857" s="18">
        <v>1</v>
      </c>
      <c r="I857" s="137">
        <v>1</v>
      </c>
      <c r="J857" s="18">
        <v>1</v>
      </c>
    </row>
    <row r="858" spans="1:10" ht="16.5">
      <c r="A858" s="151">
        <v>561510</v>
      </c>
      <c r="B858" s="18">
        <v>1</v>
      </c>
      <c r="C858" s="137">
        <v>1</v>
      </c>
      <c r="D858" s="18">
        <v>1</v>
      </c>
      <c r="E858" s="18">
        <v>1.05</v>
      </c>
      <c r="F858" s="18">
        <v>0.85</v>
      </c>
      <c r="G858" s="18">
        <v>1.1000000000000001</v>
      </c>
      <c r="H858" s="18">
        <v>1</v>
      </c>
      <c r="I858" s="137">
        <v>1</v>
      </c>
      <c r="J858" s="18">
        <v>1</v>
      </c>
    </row>
    <row r="859" spans="1:10" ht="16.5">
      <c r="A859" s="151">
        <v>561520</v>
      </c>
      <c r="B859" s="18">
        <v>1</v>
      </c>
      <c r="C859" s="137">
        <v>1</v>
      </c>
      <c r="D859" s="18">
        <v>1</v>
      </c>
      <c r="E859" s="18">
        <v>1.05</v>
      </c>
      <c r="F859" s="18">
        <v>0.85</v>
      </c>
      <c r="G859" s="18">
        <v>1.1000000000000001</v>
      </c>
      <c r="H859" s="18">
        <v>1</v>
      </c>
      <c r="I859" s="137">
        <v>1</v>
      </c>
      <c r="J859" s="18">
        <v>1</v>
      </c>
    </row>
    <row r="860" spans="1:10" ht="16.5">
      <c r="A860" s="151">
        <v>561591</v>
      </c>
      <c r="B860" s="18">
        <v>1</v>
      </c>
      <c r="C860" s="137">
        <v>1</v>
      </c>
      <c r="D860" s="18">
        <v>1</v>
      </c>
      <c r="E860" s="18">
        <v>1.05</v>
      </c>
      <c r="F860" s="18">
        <v>0.85</v>
      </c>
      <c r="G860" s="18">
        <v>1.1000000000000001</v>
      </c>
      <c r="H860" s="18">
        <v>1</v>
      </c>
      <c r="I860" s="137">
        <v>1</v>
      </c>
      <c r="J860" s="18">
        <v>1</v>
      </c>
    </row>
    <row r="861" spans="1:10" ht="16.5">
      <c r="A861" s="151">
        <v>561599</v>
      </c>
      <c r="B861" s="18">
        <v>1</v>
      </c>
      <c r="C861" s="137">
        <v>1</v>
      </c>
      <c r="D861" s="18">
        <v>1</v>
      </c>
      <c r="E861" s="18">
        <v>1.05</v>
      </c>
      <c r="F861" s="18">
        <v>0.85</v>
      </c>
      <c r="G861" s="18">
        <v>1.1000000000000001</v>
      </c>
      <c r="H861" s="18">
        <v>1</v>
      </c>
      <c r="I861" s="137">
        <v>1</v>
      </c>
      <c r="J861" s="18">
        <v>1</v>
      </c>
    </row>
    <row r="862" spans="1:10" ht="16.5">
      <c r="A862" s="151">
        <v>561611</v>
      </c>
      <c r="B862" s="18">
        <v>1</v>
      </c>
      <c r="C862" s="137">
        <v>1</v>
      </c>
      <c r="D862" s="18">
        <v>1</v>
      </c>
      <c r="E862" s="18">
        <v>1.05</v>
      </c>
      <c r="F862" s="18">
        <v>0.85</v>
      </c>
      <c r="G862" s="18">
        <v>1.1000000000000001</v>
      </c>
      <c r="H862" s="18">
        <v>1</v>
      </c>
      <c r="I862" s="137">
        <v>1</v>
      </c>
      <c r="J862" s="18">
        <v>1</v>
      </c>
    </row>
    <row r="863" spans="1:10" ht="16.5">
      <c r="A863" s="151">
        <v>561612</v>
      </c>
      <c r="B863" s="18">
        <v>1</v>
      </c>
      <c r="C863" s="137">
        <v>1</v>
      </c>
      <c r="D863" s="18">
        <v>1</v>
      </c>
      <c r="E863" s="18">
        <v>1.05</v>
      </c>
      <c r="F863" s="18">
        <v>0.85</v>
      </c>
      <c r="G863" s="18">
        <v>1.1000000000000001</v>
      </c>
      <c r="H863" s="18">
        <v>1</v>
      </c>
      <c r="I863" s="137">
        <v>1</v>
      </c>
      <c r="J863" s="18">
        <v>1</v>
      </c>
    </row>
    <row r="864" spans="1:10" ht="16.5">
      <c r="A864" s="151">
        <v>561613</v>
      </c>
      <c r="B864" s="18">
        <v>1</v>
      </c>
      <c r="C864" s="137">
        <v>1</v>
      </c>
      <c r="D864" s="18">
        <v>1</v>
      </c>
      <c r="E864" s="18">
        <v>1.05</v>
      </c>
      <c r="F864" s="18">
        <v>0.85</v>
      </c>
      <c r="G864" s="18">
        <v>1.1000000000000001</v>
      </c>
      <c r="H864" s="18">
        <v>1</v>
      </c>
      <c r="I864" s="137">
        <v>1</v>
      </c>
      <c r="J864" s="18">
        <v>1</v>
      </c>
    </row>
    <row r="865" spans="1:10" ht="16.5">
      <c r="A865" s="151">
        <v>561621</v>
      </c>
      <c r="B865" s="18">
        <v>1</v>
      </c>
      <c r="C865" s="137">
        <v>1</v>
      </c>
      <c r="D865" s="18">
        <v>1</v>
      </c>
      <c r="E865" s="18">
        <v>1.05</v>
      </c>
      <c r="F865" s="18">
        <v>0.85</v>
      </c>
      <c r="G865" s="18">
        <v>1.1000000000000001</v>
      </c>
      <c r="H865" s="18">
        <v>1</v>
      </c>
      <c r="I865" s="137">
        <v>1</v>
      </c>
      <c r="J865" s="18">
        <v>1</v>
      </c>
    </row>
    <row r="866" spans="1:10" ht="16.5">
      <c r="A866" s="151">
        <v>561622</v>
      </c>
      <c r="B866" s="18">
        <v>1</v>
      </c>
      <c r="C866" s="137">
        <v>1</v>
      </c>
      <c r="D866" s="18">
        <v>1</v>
      </c>
      <c r="E866" s="18">
        <v>1.05</v>
      </c>
      <c r="F866" s="18">
        <v>0.85</v>
      </c>
      <c r="G866" s="18">
        <v>1.1000000000000001</v>
      </c>
      <c r="H866" s="18">
        <v>1</v>
      </c>
      <c r="I866" s="137">
        <v>1</v>
      </c>
      <c r="J866" s="18">
        <v>1</v>
      </c>
    </row>
    <row r="867" spans="1:10" ht="16.5">
      <c r="A867" s="151">
        <v>561710</v>
      </c>
      <c r="B867" s="18">
        <v>1</v>
      </c>
      <c r="C867" s="137">
        <v>1</v>
      </c>
      <c r="D867" s="18">
        <v>1</v>
      </c>
      <c r="E867" s="18">
        <v>1.05</v>
      </c>
      <c r="F867" s="18">
        <v>0.85</v>
      </c>
      <c r="G867" s="18">
        <v>1.1000000000000001</v>
      </c>
      <c r="H867" s="18">
        <v>1</v>
      </c>
      <c r="I867" s="137">
        <v>1</v>
      </c>
      <c r="J867" s="18">
        <v>1</v>
      </c>
    </row>
    <row r="868" spans="1:10" ht="16.5">
      <c r="A868" s="151">
        <v>561720</v>
      </c>
      <c r="B868" s="18">
        <v>1</v>
      </c>
      <c r="C868" s="137">
        <v>1</v>
      </c>
      <c r="D868" s="18">
        <v>1</v>
      </c>
      <c r="E868" s="18">
        <v>1.05</v>
      </c>
      <c r="F868" s="18">
        <v>0.85</v>
      </c>
      <c r="G868" s="18">
        <v>1.1000000000000001</v>
      </c>
      <c r="H868" s="18">
        <v>1</v>
      </c>
      <c r="I868" s="137">
        <v>1</v>
      </c>
      <c r="J868" s="18">
        <v>1</v>
      </c>
    </row>
    <row r="869" spans="1:10" ht="16.5">
      <c r="A869" s="151">
        <v>561730</v>
      </c>
      <c r="B869" s="18">
        <v>1</v>
      </c>
      <c r="C869" s="137">
        <v>1</v>
      </c>
      <c r="D869" s="18">
        <v>1</v>
      </c>
      <c r="E869" s="18">
        <v>1.05</v>
      </c>
      <c r="F869" s="18">
        <v>0.85</v>
      </c>
      <c r="G869" s="18">
        <v>1.1000000000000001</v>
      </c>
      <c r="H869" s="18">
        <v>1</v>
      </c>
      <c r="I869" s="137">
        <v>1</v>
      </c>
      <c r="J869" s="18">
        <v>1</v>
      </c>
    </row>
    <row r="870" spans="1:10" ht="16.5">
      <c r="A870" s="151">
        <v>561740</v>
      </c>
      <c r="B870" s="18">
        <v>1</v>
      </c>
      <c r="C870" s="137">
        <v>1</v>
      </c>
      <c r="D870" s="18">
        <v>1</v>
      </c>
      <c r="E870" s="18">
        <v>1.05</v>
      </c>
      <c r="F870" s="18">
        <v>0.85</v>
      </c>
      <c r="G870" s="18">
        <v>1.1000000000000001</v>
      </c>
      <c r="H870" s="18">
        <v>1</v>
      </c>
      <c r="I870" s="137">
        <v>1</v>
      </c>
      <c r="J870" s="18">
        <v>1</v>
      </c>
    </row>
    <row r="871" spans="1:10" ht="16.5">
      <c r="A871" s="151">
        <v>561790</v>
      </c>
      <c r="B871" s="18">
        <v>1</v>
      </c>
      <c r="C871" s="137">
        <v>1</v>
      </c>
      <c r="D871" s="18">
        <v>1</v>
      </c>
      <c r="E871" s="18">
        <v>1.05</v>
      </c>
      <c r="F871" s="18">
        <v>0.85</v>
      </c>
      <c r="G871" s="18">
        <v>1.1000000000000001</v>
      </c>
      <c r="H871" s="18">
        <v>1</v>
      </c>
      <c r="I871" s="137">
        <v>1</v>
      </c>
      <c r="J871" s="18">
        <v>1</v>
      </c>
    </row>
    <row r="872" spans="1:10" ht="16.5">
      <c r="A872" s="151">
        <v>561910</v>
      </c>
      <c r="B872" s="18">
        <v>1</v>
      </c>
      <c r="C872" s="137">
        <v>1</v>
      </c>
      <c r="D872" s="18">
        <v>1</v>
      </c>
      <c r="E872" s="18">
        <v>1.05</v>
      </c>
      <c r="F872" s="18">
        <v>0.85</v>
      </c>
      <c r="G872" s="18">
        <v>1.1000000000000001</v>
      </c>
      <c r="H872" s="18">
        <v>1</v>
      </c>
      <c r="I872" s="137">
        <v>1</v>
      </c>
      <c r="J872" s="18">
        <v>1</v>
      </c>
    </row>
    <row r="873" spans="1:10" ht="16.5">
      <c r="A873" s="151">
        <v>561920</v>
      </c>
      <c r="B873" s="18">
        <v>1</v>
      </c>
      <c r="C873" s="137">
        <v>1</v>
      </c>
      <c r="D873" s="18">
        <v>1</v>
      </c>
      <c r="E873" s="18">
        <v>1.05</v>
      </c>
      <c r="F873" s="18">
        <v>0.85</v>
      </c>
      <c r="G873" s="18">
        <v>1.1000000000000001</v>
      </c>
      <c r="H873" s="18">
        <v>1</v>
      </c>
      <c r="I873" s="137">
        <v>1</v>
      </c>
      <c r="J873" s="18">
        <v>1</v>
      </c>
    </row>
    <row r="874" spans="1:10" ht="16.5">
      <c r="A874" s="151">
        <v>561990</v>
      </c>
      <c r="B874" s="18">
        <v>1</v>
      </c>
      <c r="C874" s="137">
        <v>1</v>
      </c>
      <c r="D874" s="18">
        <v>1</v>
      </c>
      <c r="E874" s="18">
        <v>1.05</v>
      </c>
      <c r="F874" s="18">
        <v>0.85</v>
      </c>
      <c r="G874" s="18">
        <v>1.1000000000000001</v>
      </c>
      <c r="H874" s="18">
        <v>1</v>
      </c>
      <c r="I874" s="137">
        <v>1</v>
      </c>
      <c r="J874" s="18">
        <v>1</v>
      </c>
    </row>
    <row r="875" spans="1:10" ht="16.5">
      <c r="A875" s="151">
        <v>562111</v>
      </c>
      <c r="B875" s="18">
        <v>1</v>
      </c>
      <c r="C875" s="137">
        <v>1</v>
      </c>
      <c r="D875" s="18">
        <v>1</v>
      </c>
      <c r="E875" s="18">
        <v>1.05</v>
      </c>
      <c r="F875" s="18">
        <v>0.85</v>
      </c>
      <c r="G875" s="18">
        <v>1.1000000000000001</v>
      </c>
      <c r="H875" s="18">
        <v>1</v>
      </c>
      <c r="I875" s="137">
        <v>1</v>
      </c>
      <c r="J875" s="18">
        <v>1</v>
      </c>
    </row>
    <row r="876" spans="1:10" ht="16.5">
      <c r="A876" s="151">
        <v>562112</v>
      </c>
      <c r="B876" s="18">
        <v>1</v>
      </c>
      <c r="C876" s="137">
        <v>1</v>
      </c>
      <c r="D876" s="18">
        <v>1</v>
      </c>
      <c r="E876" s="18">
        <v>1.05</v>
      </c>
      <c r="F876" s="18">
        <v>0.85</v>
      </c>
      <c r="G876" s="18">
        <v>1.1000000000000001</v>
      </c>
      <c r="H876" s="18">
        <v>1</v>
      </c>
      <c r="I876" s="137">
        <v>1</v>
      </c>
      <c r="J876" s="18">
        <v>1</v>
      </c>
    </row>
    <row r="877" spans="1:10" ht="16.5">
      <c r="A877" s="151">
        <v>562119</v>
      </c>
      <c r="B877" s="18">
        <v>1</v>
      </c>
      <c r="C877" s="137">
        <v>1</v>
      </c>
      <c r="D877" s="18">
        <v>1</v>
      </c>
      <c r="E877" s="18">
        <v>1.05</v>
      </c>
      <c r="F877" s="18">
        <v>0.85</v>
      </c>
      <c r="G877" s="18">
        <v>1.1000000000000001</v>
      </c>
      <c r="H877" s="18">
        <v>1</v>
      </c>
      <c r="I877" s="137">
        <v>1</v>
      </c>
      <c r="J877" s="18">
        <v>1</v>
      </c>
    </row>
    <row r="878" spans="1:10" ht="16.5">
      <c r="A878" s="151">
        <v>562211</v>
      </c>
      <c r="B878" s="18">
        <v>1</v>
      </c>
      <c r="C878" s="137">
        <v>1</v>
      </c>
      <c r="D878" s="18">
        <v>1</v>
      </c>
      <c r="E878" s="18">
        <v>1.05</v>
      </c>
      <c r="F878" s="18">
        <v>0.85</v>
      </c>
      <c r="G878" s="18">
        <v>1.1000000000000001</v>
      </c>
      <c r="H878" s="18">
        <v>1</v>
      </c>
      <c r="I878" s="137">
        <v>1</v>
      </c>
      <c r="J878" s="18">
        <v>1</v>
      </c>
    </row>
    <row r="879" spans="1:10" ht="16.5">
      <c r="A879" s="151">
        <v>562212</v>
      </c>
      <c r="B879" s="18">
        <v>1</v>
      </c>
      <c r="C879" s="137">
        <v>1</v>
      </c>
      <c r="D879" s="18">
        <v>1</v>
      </c>
      <c r="E879" s="18">
        <v>1.05</v>
      </c>
      <c r="F879" s="18">
        <v>0.85</v>
      </c>
      <c r="G879" s="18">
        <v>1.1000000000000001</v>
      </c>
      <c r="H879" s="18">
        <v>1</v>
      </c>
      <c r="I879" s="137">
        <v>1</v>
      </c>
      <c r="J879" s="18">
        <v>1</v>
      </c>
    </row>
    <row r="880" spans="1:10" ht="16.5">
      <c r="A880" s="151">
        <v>562213</v>
      </c>
      <c r="B880" s="18">
        <v>1</v>
      </c>
      <c r="C880" s="137">
        <v>1</v>
      </c>
      <c r="D880" s="18">
        <v>1</v>
      </c>
      <c r="E880" s="18">
        <v>1.05</v>
      </c>
      <c r="F880" s="18">
        <v>0.85</v>
      </c>
      <c r="G880" s="18">
        <v>1.1000000000000001</v>
      </c>
      <c r="H880" s="18">
        <v>1</v>
      </c>
      <c r="I880" s="137">
        <v>1</v>
      </c>
      <c r="J880" s="18">
        <v>1</v>
      </c>
    </row>
    <row r="881" spans="1:10" ht="16.5">
      <c r="A881" s="151">
        <v>562219</v>
      </c>
      <c r="B881" s="18">
        <v>1</v>
      </c>
      <c r="C881" s="137">
        <v>1</v>
      </c>
      <c r="D881" s="18">
        <v>1</v>
      </c>
      <c r="E881" s="18">
        <v>1.05</v>
      </c>
      <c r="F881" s="18">
        <v>0.85</v>
      </c>
      <c r="G881" s="18">
        <v>1.1000000000000001</v>
      </c>
      <c r="H881" s="18">
        <v>1</v>
      </c>
      <c r="I881" s="137">
        <v>1</v>
      </c>
      <c r="J881" s="18">
        <v>1</v>
      </c>
    </row>
    <row r="882" spans="1:10" ht="16.5">
      <c r="A882" s="151">
        <v>562910</v>
      </c>
      <c r="B882" s="18">
        <v>1</v>
      </c>
      <c r="C882" s="137">
        <v>1</v>
      </c>
      <c r="D882" s="18">
        <v>1</v>
      </c>
      <c r="E882" s="18">
        <v>1.05</v>
      </c>
      <c r="F882" s="18">
        <v>0.85</v>
      </c>
      <c r="G882" s="18">
        <v>1.1000000000000001</v>
      </c>
      <c r="H882" s="18">
        <v>1</v>
      </c>
      <c r="I882" s="137">
        <v>1</v>
      </c>
      <c r="J882" s="18">
        <v>1</v>
      </c>
    </row>
    <row r="883" spans="1:10" ht="16.5">
      <c r="A883" s="151">
        <v>562920</v>
      </c>
      <c r="B883" s="18">
        <v>1</v>
      </c>
      <c r="C883" s="137">
        <v>1</v>
      </c>
      <c r="D883" s="18">
        <v>1</v>
      </c>
      <c r="E883" s="18">
        <v>1.05</v>
      </c>
      <c r="F883" s="18">
        <v>0.85</v>
      </c>
      <c r="G883" s="18">
        <v>1.1000000000000001</v>
      </c>
      <c r="H883" s="18">
        <v>1</v>
      </c>
      <c r="I883" s="137">
        <v>1</v>
      </c>
      <c r="J883" s="18">
        <v>1</v>
      </c>
    </row>
    <row r="884" spans="1:10" ht="16.5">
      <c r="A884" s="151">
        <v>562991</v>
      </c>
      <c r="B884" s="18">
        <v>1</v>
      </c>
      <c r="C884" s="137">
        <v>1</v>
      </c>
      <c r="D884" s="18">
        <v>1</v>
      </c>
      <c r="E884" s="18">
        <v>1.05</v>
      </c>
      <c r="F884" s="18">
        <v>0.85</v>
      </c>
      <c r="G884" s="18">
        <v>1.1000000000000001</v>
      </c>
      <c r="H884" s="18">
        <v>1</v>
      </c>
      <c r="I884" s="137">
        <v>1</v>
      </c>
      <c r="J884" s="18">
        <v>1</v>
      </c>
    </row>
    <row r="885" spans="1:10" ht="16.5">
      <c r="A885" s="151">
        <v>562998</v>
      </c>
      <c r="B885" s="18">
        <v>1</v>
      </c>
      <c r="C885" s="137">
        <v>1</v>
      </c>
      <c r="D885" s="18">
        <v>1</v>
      </c>
      <c r="E885" s="18">
        <v>1.05</v>
      </c>
      <c r="F885" s="18">
        <v>0.85</v>
      </c>
      <c r="G885" s="18">
        <v>1.1000000000000001</v>
      </c>
      <c r="H885" s="18">
        <v>1</v>
      </c>
      <c r="I885" s="137">
        <v>1</v>
      </c>
      <c r="J885" s="18">
        <v>1</v>
      </c>
    </row>
    <row r="886" spans="1:10" ht="16.5">
      <c r="A886" s="151">
        <v>611110</v>
      </c>
      <c r="B886" s="18">
        <v>0.85</v>
      </c>
      <c r="C886" s="137">
        <v>0.85</v>
      </c>
      <c r="D886" s="18">
        <v>1</v>
      </c>
      <c r="E886" s="18">
        <v>0.85</v>
      </c>
      <c r="F886" s="18">
        <v>1</v>
      </c>
      <c r="G886" s="18">
        <v>1</v>
      </c>
      <c r="H886" s="18">
        <v>1</v>
      </c>
      <c r="I886" s="137">
        <v>1</v>
      </c>
      <c r="J886" s="18">
        <v>1</v>
      </c>
    </row>
    <row r="887" spans="1:10" ht="16.5">
      <c r="A887" s="151">
        <v>611210</v>
      </c>
      <c r="B887" s="18">
        <v>0.85</v>
      </c>
      <c r="C887" s="137">
        <v>0.85</v>
      </c>
      <c r="D887" s="18">
        <v>1</v>
      </c>
      <c r="E887" s="18">
        <v>0.85</v>
      </c>
      <c r="F887" s="18">
        <v>1</v>
      </c>
      <c r="G887" s="18">
        <v>1</v>
      </c>
      <c r="H887" s="18">
        <v>1</v>
      </c>
      <c r="I887" s="137">
        <v>1</v>
      </c>
      <c r="J887" s="18">
        <v>1</v>
      </c>
    </row>
    <row r="888" spans="1:10" ht="16.5">
      <c r="A888" s="151">
        <v>611310</v>
      </c>
      <c r="B888" s="18">
        <v>0.85</v>
      </c>
      <c r="C888" s="137">
        <v>0.85</v>
      </c>
      <c r="D888" s="18">
        <v>1</v>
      </c>
      <c r="E888" s="18">
        <v>0.85</v>
      </c>
      <c r="F888" s="18">
        <v>1</v>
      </c>
      <c r="G888" s="18">
        <v>1</v>
      </c>
      <c r="H888" s="18">
        <v>1</v>
      </c>
      <c r="I888" s="137">
        <v>1</v>
      </c>
      <c r="J888" s="18">
        <v>1</v>
      </c>
    </row>
    <row r="889" spans="1:10" ht="16.5">
      <c r="A889" s="151">
        <v>611410</v>
      </c>
      <c r="B889" s="18">
        <v>0.85</v>
      </c>
      <c r="C889" s="137">
        <v>0.85</v>
      </c>
      <c r="D889" s="18">
        <v>1</v>
      </c>
      <c r="E889" s="18">
        <v>0.85</v>
      </c>
      <c r="F889" s="18">
        <v>1</v>
      </c>
      <c r="G889" s="18">
        <v>1</v>
      </c>
      <c r="H889" s="18">
        <v>1</v>
      </c>
      <c r="I889" s="137">
        <v>1</v>
      </c>
      <c r="J889" s="18">
        <v>1</v>
      </c>
    </row>
    <row r="890" spans="1:10" ht="16.5">
      <c r="A890" s="151">
        <v>611420</v>
      </c>
      <c r="B890" s="18">
        <v>0.85</v>
      </c>
      <c r="C890" s="137">
        <v>0.85</v>
      </c>
      <c r="D890" s="18">
        <v>1</v>
      </c>
      <c r="E890" s="18">
        <v>0.85</v>
      </c>
      <c r="F890" s="18">
        <v>1</v>
      </c>
      <c r="G890" s="18">
        <v>1</v>
      </c>
      <c r="H890" s="18">
        <v>1</v>
      </c>
      <c r="I890" s="137">
        <v>1</v>
      </c>
      <c r="J890" s="18">
        <v>1</v>
      </c>
    </row>
    <row r="891" spans="1:10" ht="16.5">
      <c r="A891" s="151">
        <v>611430</v>
      </c>
      <c r="B891" s="18">
        <v>0.85</v>
      </c>
      <c r="C891" s="137">
        <v>0.85</v>
      </c>
      <c r="D891" s="18">
        <v>1</v>
      </c>
      <c r="E891" s="18">
        <v>0.85</v>
      </c>
      <c r="F891" s="18">
        <v>1</v>
      </c>
      <c r="G891" s="18">
        <v>1</v>
      </c>
      <c r="H891" s="18">
        <v>1</v>
      </c>
      <c r="I891" s="137">
        <v>1</v>
      </c>
      <c r="J891" s="18">
        <v>1</v>
      </c>
    </row>
    <row r="892" spans="1:10" ht="16.5">
      <c r="A892" s="151">
        <v>611511</v>
      </c>
      <c r="B892" s="18">
        <v>0.85</v>
      </c>
      <c r="C892" s="137">
        <v>0.85</v>
      </c>
      <c r="D892" s="18">
        <v>1</v>
      </c>
      <c r="E892" s="18">
        <v>0.85</v>
      </c>
      <c r="F892" s="18">
        <v>1</v>
      </c>
      <c r="G892" s="18">
        <v>1</v>
      </c>
      <c r="H892" s="18">
        <v>1</v>
      </c>
      <c r="I892" s="137">
        <v>1</v>
      </c>
      <c r="J892" s="18">
        <v>1</v>
      </c>
    </row>
    <row r="893" spans="1:10" ht="16.5">
      <c r="A893" s="151">
        <v>611512</v>
      </c>
      <c r="B893" s="18">
        <v>0.85</v>
      </c>
      <c r="C893" s="137">
        <v>0.85</v>
      </c>
      <c r="D893" s="18">
        <v>1</v>
      </c>
      <c r="E893" s="18">
        <v>0.85</v>
      </c>
      <c r="F893" s="18">
        <v>1</v>
      </c>
      <c r="G893" s="18">
        <v>1</v>
      </c>
      <c r="H893" s="18">
        <v>1</v>
      </c>
      <c r="I893" s="137">
        <v>1</v>
      </c>
      <c r="J893" s="18">
        <v>1</v>
      </c>
    </row>
    <row r="894" spans="1:10" ht="16.5">
      <c r="A894" s="151">
        <v>611513</v>
      </c>
      <c r="B894" s="18">
        <v>0.85</v>
      </c>
      <c r="C894" s="137">
        <v>0.85</v>
      </c>
      <c r="D894" s="18">
        <v>1</v>
      </c>
      <c r="E894" s="18">
        <v>0.85</v>
      </c>
      <c r="F894" s="18">
        <v>1</v>
      </c>
      <c r="G894" s="18">
        <v>1</v>
      </c>
      <c r="H894" s="18">
        <v>1</v>
      </c>
      <c r="I894" s="137">
        <v>1</v>
      </c>
      <c r="J894" s="18">
        <v>1</v>
      </c>
    </row>
    <row r="895" spans="1:10" ht="16.5">
      <c r="A895" s="151">
        <v>611519</v>
      </c>
      <c r="B895" s="18">
        <v>0.85</v>
      </c>
      <c r="C895" s="137">
        <v>0.85</v>
      </c>
      <c r="D895" s="18">
        <v>1</v>
      </c>
      <c r="E895" s="18">
        <v>0.85</v>
      </c>
      <c r="F895" s="18">
        <v>1</v>
      </c>
      <c r="G895" s="18">
        <v>1</v>
      </c>
      <c r="H895" s="18">
        <v>1</v>
      </c>
      <c r="I895" s="137">
        <v>1</v>
      </c>
      <c r="J895" s="18">
        <v>1</v>
      </c>
    </row>
    <row r="896" spans="1:10" ht="16.5">
      <c r="A896" s="151">
        <v>611610</v>
      </c>
      <c r="B896" s="18">
        <v>0.85</v>
      </c>
      <c r="C896" s="137">
        <v>0.85</v>
      </c>
      <c r="D896" s="18">
        <v>1</v>
      </c>
      <c r="E896" s="18">
        <v>0.85</v>
      </c>
      <c r="F896" s="18">
        <v>1</v>
      </c>
      <c r="G896" s="18">
        <v>1</v>
      </c>
      <c r="H896" s="18">
        <v>1</v>
      </c>
      <c r="I896" s="137">
        <v>1</v>
      </c>
      <c r="J896" s="18">
        <v>1</v>
      </c>
    </row>
    <row r="897" spans="1:10" ht="16.5">
      <c r="A897" s="151">
        <v>611620</v>
      </c>
      <c r="B897" s="18">
        <v>0.85</v>
      </c>
      <c r="C897" s="137">
        <v>0.85</v>
      </c>
      <c r="D897" s="18">
        <v>1</v>
      </c>
      <c r="E897" s="18">
        <v>0.85</v>
      </c>
      <c r="F897" s="18">
        <v>1</v>
      </c>
      <c r="G897" s="18">
        <v>1</v>
      </c>
      <c r="H897" s="18">
        <v>1</v>
      </c>
      <c r="I897" s="137">
        <v>1</v>
      </c>
      <c r="J897" s="18">
        <v>1</v>
      </c>
    </row>
    <row r="898" spans="1:10" ht="16.5">
      <c r="A898" s="151">
        <v>611630</v>
      </c>
      <c r="B898" s="18">
        <v>0.85</v>
      </c>
      <c r="C898" s="137">
        <v>0.85</v>
      </c>
      <c r="D898" s="18">
        <v>1</v>
      </c>
      <c r="E898" s="18">
        <v>0.85</v>
      </c>
      <c r="F898" s="18">
        <v>1</v>
      </c>
      <c r="G898" s="18">
        <v>1</v>
      </c>
      <c r="H898" s="18">
        <v>1</v>
      </c>
      <c r="I898" s="137">
        <v>1</v>
      </c>
      <c r="J898" s="18">
        <v>1</v>
      </c>
    </row>
    <row r="899" spans="1:10" ht="16.5">
      <c r="A899" s="151">
        <v>611691</v>
      </c>
      <c r="B899" s="18">
        <v>0.85</v>
      </c>
      <c r="C899" s="137">
        <v>0.85</v>
      </c>
      <c r="D899" s="18">
        <v>1</v>
      </c>
      <c r="E899" s="18">
        <v>0.85</v>
      </c>
      <c r="F899" s="18">
        <v>1</v>
      </c>
      <c r="G899" s="18">
        <v>1</v>
      </c>
      <c r="H899" s="18">
        <v>1</v>
      </c>
      <c r="I899" s="137">
        <v>1</v>
      </c>
      <c r="J899" s="18">
        <v>1</v>
      </c>
    </row>
    <row r="900" spans="1:10" ht="16.5">
      <c r="A900" s="151">
        <v>611692</v>
      </c>
      <c r="B900" s="18">
        <v>0.85</v>
      </c>
      <c r="C900" s="137">
        <v>0.85</v>
      </c>
      <c r="D900" s="18">
        <v>1</v>
      </c>
      <c r="E900" s="18">
        <v>0.85</v>
      </c>
      <c r="F900" s="18">
        <v>1</v>
      </c>
      <c r="G900" s="18">
        <v>1</v>
      </c>
      <c r="H900" s="18">
        <v>1</v>
      </c>
      <c r="I900" s="137">
        <v>1</v>
      </c>
      <c r="J900" s="18">
        <v>1</v>
      </c>
    </row>
    <row r="901" spans="1:10" ht="16.5">
      <c r="A901" s="151">
        <v>611699</v>
      </c>
      <c r="B901" s="18">
        <v>0.85</v>
      </c>
      <c r="C901" s="137">
        <v>0.85</v>
      </c>
      <c r="D901" s="18">
        <v>1</v>
      </c>
      <c r="E901" s="18">
        <v>0.85</v>
      </c>
      <c r="F901" s="18">
        <v>1</v>
      </c>
      <c r="G901" s="18">
        <v>1</v>
      </c>
      <c r="H901" s="18">
        <v>1</v>
      </c>
      <c r="I901" s="137">
        <v>1</v>
      </c>
      <c r="J901" s="18">
        <v>1</v>
      </c>
    </row>
    <row r="902" spans="1:10" ht="16.5">
      <c r="A902" s="151">
        <v>611710</v>
      </c>
      <c r="B902" s="18">
        <v>0.85</v>
      </c>
      <c r="C902" s="137">
        <v>0.85</v>
      </c>
      <c r="D902" s="18">
        <v>1</v>
      </c>
      <c r="E902" s="18">
        <v>0.85</v>
      </c>
      <c r="F902" s="18">
        <v>1</v>
      </c>
      <c r="G902" s="18">
        <v>1</v>
      </c>
      <c r="H902" s="18">
        <v>1</v>
      </c>
      <c r="I902" s="137">
        <v>1</v>
      </c>
      <c r="J902" s="18">
        <v>1</v>
      </c>
    </row>
    <row r="903" spans="1:10" ht="16.5">
      <c r="A903" s="151">
        <v>621111</v>
      </c>
      <c r="B903" s="18">
        <v>1</v>
      </c>
      <c r="C903" s="137">
        <v>1</v>
      </c>
      <c r="D903" s="18">
        <v>1</v>
      </c>
      <c r="E903" s="18">
        <v>1</v>
      </c>
      <c r="F903" s="18">
        <v>1</v>
      </c>
      <c r="G903" s="18">
        <v>1</v>
      </c>
      <c r="H903" s="18">
        <v>1</v>
      </c>
      <c r="I903" s="137">
        <v>1</v>
      </c>
      <c r="J903" s="18">
        <v>1</v>
      </c>
    </row>
    <row r="904" spans="1:10" ht="16.5">
      <c r="A904" s="151">
        <v>621112</v>
      </c>
      <c r="B904" s="18">
        <v>1</v>
      </c>
      <c r="C904" s="137">
        <v>1</v>
      </c>
      <c r="D904" s="18">
        <v>1</v>
      </c>
      <c r="E904" s="18">
        <v>1</v>
      </c>
      <c r="F904" s="18">
        <v>1</v>
      </c>
      <c r="G904" s="18">
        <v>1</v>
      </c>
      <c r="H904" s="18">
        <v>1</v>
      </c>
      <c r="I904" s="137">
        <v>1</v>
      </c>
      <c r="J904" s="18">
        <v>1</v>
      </c>
    </row>
    <row r="905" spans="1:10" ht="16.5">
      <c r="A905" s="151">
        <v>621210</v>
      </c>
      <c r="B905" s="18">
        <v>1</v>
      </c>
      <c r="C905" s="137">
        <v>1</v>
      </c>
      <c r="D905" s="18">
        <v>1</v>
      </c>
      <c r="E905" s="18">
        <v>1</v>
      </c>
      <c r="F905" s="18">
        <v>1</v>
      </c>
      <c r="G905" s="18">
        <v>1</v>
      </c>
      <c r="H905" s="18">
        <v>1</v>
      </c>
      <c r="I905" s="137">
        <v>1</v>
      </c>
      <c r="J905" s="18">
        <v>1</v>
      </c>
    </row>
    <row r="906" spans="1:10" ht="16.5">
      <c r="A906" s="151">
        <v>621310</v>
      </c>
      <c r="B906" s="18">
        <v>1</v>
      </c>
      <c r="C906" s="137">
        <v>1</v>
      </c>
      <c r="D906" s="18">
        <v>1</v>
      </c>
      <c r="E906" s="18">
        <v>1</v>
      </c>
      <c r="F906" s="18">
        <v>1</v>
      </c>
      <c r="G906" s="18">
        <v>1</v>
      </c>
      <c r="H906" s="18">
        <v>1</v>
      </c>
      <c r="I906" s="137">
        <v>1</v>
      </c>
      <c r="J906" s="18">
        <v>1</v>
      </c>
    </row>
    <row r="907" spans="1:10" ht="16.5">
      <c r="A907" s="151">
        <v>621320</v>
      </c>
      <c r="B907" s="18">
        <v>1</v>
      </c>
      <c r="C907" s="137">
        <v>1</v>
      </c>
      <c r="D907" s="18">
        <v>1</v>
      </c>
      <c r="E907" s="18">
        <v>1</v>
      </c>
      <c r="F907" s="18">
        <v>1</v>
      </c>
      <c r="G907" s="18">
        <v>1</v>
      </c>
      <c r="H907" s="18">
        <v>1</v>
      </c>
      <c r="I907" s="137">
        <v>1</v>
      </c>
      <c r="J907" s="18">
        <v>1</v>
      </c>
    </row>
    <row r="908" spans="1:10" ht="16.5">
      <c r="A908" s="151">
        <v>621330</v>
      </c>
      <c r="B908" s="18">
        <v>1</v>
      </c>
      <c r="C908" s="137">
        <v>1</v>
      </c>
      <c r="D908" s="18">
        <v>1</v>
      </c>
      <c r="E908" s="18">
        <v>1</v>
      </c>
      <c r="F908" s="18">
        <v>1</v>
      </c>
      <c r="G908" s="18">
        <v>1</v>
      </c>
      <c r="H908" s="18">
        <v>1</v>
      </c>
      <c r="I908" s="137">
        <v>1</v>
      </c>
      <c r="J908" s="18">
        <v>1</v>
      </c>
    </row>
    <row r="909" spans="1:10" ht="16.5">
      <c r="A909" s="151">
        <v>621340</v>
      </c>
      <c r="B909" s="18">
        <v>1</v>
      </c>
      <c r="C909" s="137">
        <v>1</v>
      </c>
      <c r="D909" s="18">
        <v>1</v>
      </c>
      <c r="E909" s="18">
        <v>1</v>
      </c>
      <c r="F909" s="18">
        <v>1</v>
      </c>
      <c r="G909" s="18">
        <v>1</v>
      </c>
      <c r="H909" s="18">
        <v>1</v>
      </c>
      <c r="I909" s="137">
        <v>1</v>
      </c>
      <c r="J909" s="18">
        <v>1</v>
      </c>
    </row>
    <row r="910" spans="1:10" ht="16.5">
      <c r="A910" s="151">
        <v>621391</v>
      </c>
      <c r="B910" s="18">
        <v>1</v>
      </c>
      <c r="C910" s="137">
        <v>1</v>
      </c>
      <c r="D910" s="18">
        <v>1</v>
      </c>
      <c r="E910" s="18">
        <v>1</v>
      </c>
      <c r="F910" s="18">
        <v>1</v>
      </c>
      <c r="G910" s="18">
        <v>1</v>
      </c>
      <c r="H910" s="18">
        <v>1</v>
      </c>
      <c r="I910" s="137">
        <v>1</v>
      </c>
      <c r="J910" s="18">
        <v>1</v>
      </c>
    </row>
    <row r="911" spans="1:10" ht="16.5">
      <c r="A911" s="151">
        <v>621399</v>
      </c>
      <c r="B911" s="18">
        <v>1</v>
      </c>
      <c r="C911" s="137">
        <v>1</v>
      </c>
      <c r="D911" s="18">
        <v>1</v>
      </c>
      <c r="E911" s="18">
        <v>1</v>
      </c>
      <c r="F911" s="18">
        <v>1</v>
      </c>
      <c r="G911" s="18">
        <v>1</v>
      </c>
      <c r="H911" s="18">
        <v>1</v>
      </c>
      <c r="I911" s="137">
        <v>1</v>
      </c>
      <c r="J911" s="18">
        <v>1</v>
      </c>
    </row>
    <row r="912" spans="1:10" ht="16.5">
      <c r="A912" s="151">
        <v>621410</v>
      </c>
      <c r="B912" s="18">
        <v>1</v>
      </c>
      <c r="C912" s="137">
        <v>1</v>
      </c>
      <c r="D912" s="18">
        <v>1</v>
      </c>
      <c r="E912" s="18">
        <v>1</v>
      </c>
      <c r="F912" s="18">
        <v>1</v>
      </c>
      <c r="G912" s="18">
        <v>1</v>
      </c>
      <c r="H912" s="18">
        <v>1</v>
      </c>
      <c r="I912" s="137">
        <v>1</v>
      </c>
      <c r="J912" s="18">
        <v>1</v>
      </c>
    </row>
    <row r="913" spans="1:10" ht="16.5">
      <c r="A913" s="151">
        <v>621420</v>
      </c>
      <c r="B913" s="18">
        <v>1</v>
      </c>
      <c r="C913" s="137">
        <v>1</v>
      </c>
      <c r="D913" s="18">
        <v>1</v>
      </c>
      <c r="E913" s="18">
        <v>1</v>
      </c>
      <c r="F913" s="18">
        <v>1</v>
      </c>
      <c r="G913" s="18">
        <v>1</v>
      </c>
      <c r="H913" s="18">
        <v>1</v>
      </c>
      <c r="I913" s="137">
        <v>1</v>
      </c>
      <c r="J913" s="18">
        <v>1</v>
      </c>
    </row>
    <row r="914" spans="1:10" ht="16.5">
      <c r="A914" s="151">
        <v>621491</v>
      </c>
      <c r="B914" s="18">
        <v>1</v>
      </c>
      <c r="C914" s="137">
        <v>1</v>
      </c>
      <c r="D914" s="18">
        <v>1</v>
      </c>
      <c r="E914" s="18">
        <v>1</v>
      </c>
      <c r="F914" s="18">
        <v>1</v>
      </c>
      <c r="G914" s="18">
        <v>1</v>
      </c>
      <c r="H914" s="18">
        <v>1</v>
      </c>
      <c r="I914" s="137">
        <v>1</v>
      </c>
      <c r="J914" s="18">
        <v>1</v>
      </c>
    </row>
    <row r="915" spans="1:10" ht="16.5">
      <c r="A915" s="151">
        <v>621492</v>
      </c>
      <c r="B915" s="18">
        <v>1</v>
      </c>
      <c r="C915" s="137">
        <v>1</v>
      </c>
      <c r="D915" s="18">
        <v>1</v>
      </c>
      <c r="E915" s="18">
        <v>1</v>
      </c>
      <c r="F915" s="18">
        <v>1</v>
      </c>
      <c r="G915" s="18">
        <v>1</v>
      </c>
      <c r="H915" s="18">
        <v>1</v>
      </c>
      <c r="I915" s="137">
        <v>1</v>
      </c>
      <c r="J915" s="18">
        <v>1</v>
      </c>
    </row>
    <row r="916" spans="1:10" ht="16.5">
      <c r="A916" s="151">
        <v>621493</v>
      </c>
      <c r="B916" s="18">
        <v>1</v>
      </c>
      <c r="C916" s="137">
        <v>1</v>
      </c>
      <c r="D916" s="18">
        <v>1</v>
      </c>
      <c r="E916" s="18">
        <v>1</v>
      </c>
      <c r="F916" s="18">
        <v>1</v>
      </c>
      <c r="G916" s="18">
        <v>1</v>
      </c>
      <c r="H916" s="18">
        <v>1</v>
      </c>
      <c r="I916" s="137">
        <v>1</v>
      </c>
      <c r="J916" s="18">
        <v>1</v>
      </c>
    </row>
    <row r="917" spans="1:10" ht="16.5">
      <c r="A917" s="151">
        <v>621498</v>
      </c>
      <c r="B917" s="18">
        <v>1</v>
      </c>
      <c r="C917" s="137">
        <v>1</v>
      </c>
      <c r="D917" s="18">
        <v>1</v>
      </c>
      <c r="E917" s="18">
        <v>1</v>
      </c>
      <c r="F917" s="18">
        <v>1</v>
      </c>
      <c r="G917" s="18">
        <v>1</v>
      </c>
      <c r="H917" s="18">
        <v>1</v>
      </c>
      <c r="I917" s="137">
        <v>1</v>
      </c>
      <c r="J917" s="18">
        <v>1</v>
      </c>
    </row>
    <row r="918" spans="1:10" ht="16.5">
      <c r="A918" s="151">
        <v>621511</v>
      </c>
      <c r="B918" s="18">
        <v>1</v>
      </c>
      <c r="C918" s="137">
        <v>1</v>
      </c>
      <c r="D918" s="18">
        <v>1</v>
      </c>
      <c r="E918" s="18">
        <v>1</v>
      </c>
      <c r="F918" s="18">
        <v>1</v>
      </c>
      <c r="G918" s="18">
        <v>1</v>
      </c>
      <c r="H918" s="18">
        <v>1</v>
      </c>
      <c r="I918" s="137">
        <v>1</v>
      </c>
      <c r="J918" s="18">
        <v>1</v>
      </c>
    </row>
    <row r="919" spans="1:10" ht="16.5">
      <c r="A919" s="151">
        <v>621512</v>
      </c>
      <c r="B919" s="18">
        <v>1</v>
      </c>
      <c r="C919" s="137">
        <v>1</v>
      </c>
      <c r="D919" s="18">
        <v>1</v>
      </c>
      <c r="E919" s="18">
        <v>1</v>
      </c>
      <c r="F919" s="18">
        <v>1</v>
      </c>
      <c r="G919" s="18">
        <v>1</v>
      </c>
      <c r="H919" s="18">
        <v>1</v>
      </c>
      <c r="I919" s="137">
        <v>1</v>
      </c>
      <c r="J919" s="18">
        <v>1</v>
      </c>
    </row>
    <row r="920" spans="1:10" ht="16.5">
      <c r="A920" s="151">
        <v>621610</v>
      </c>
      <c r="B920" s="18">
        <v>1</v>
      </c>
      <c r="C920" s="137">
        <v>1</v>
      </c>
      <c r="D920" s="18">
        <v>1</v>
      </c>
      <c r="E920" s="18">
        <v>1</v>
      </c>
      <c r="F920" s="18">
        <v>1</v>
      </c>
      <c r="G920" s="18">
        <v>1</v>
      </c>
      <c r="H920" s="18">
        <v>1</v>
      </c>
      <c r="I920" s="137">
        <v>1</v>
      </c>
      <c r="J920" s="18">
        <v>1</v>
      </c>
    </row>
    <row r="921" spans="1:10" ht="16.5">
      <c r="A921" s="151">
        <v>621910</v>
      </c>
      <c r="B921" s="18">
        <v>1</v>
      </c>
      <c r="C921" s="137">
        <v>1</v>
      </c>
      <c r="D921" s="18">
        <v>1</v>
      </c>
      <c r="E921" s="18">
        <v>1</v>
      </c>
      <c r="F921" s="18">
        <v>1</v>
      </c>
      <c r="G921" s="18">
        <v>1</v>
      </c>
      <c r="H921" s="18">
        <v>1</v>
      </c>
      <c r="I921" s="137">
        <v>1</v>
      </c>
      <c r="J921" s="18">
        <v>1</v>
      </c>
    </row>
    <row r="922" spans="1:10" ht="16.5">
      <c r="A922" s="151">
        <v>621991</v>
      </c>
      <c r="B922" s="18">
        <v>1</v>
      </c>
      <c r="C922" s="137">
        <v>1</v>
      </c>
      <c r="D922" s="18">
        <v>1</v>
      </c>
      <c r="E922" s="18">
        <v>1</v>
      </c>
      <c r="F922" s="18">
        <v>1</v>
      </c>
      <c r="G922" s="18">
        <v>1</v>
      </c>
      <c r="H922" s="18">
        <v>1</v>
      </c>
      <c r="I922" s="137">
        <v>1</v>
      </c>
      <c r="J922" s="18">
        <v>1</v>
      </c>
    </row>
    <row r="923" spans="1:10" ht="16.5">
      <c r="A923" s="151">
        <v>621999</v>
      </c>
      <c r="B923" s="18">
        <v>1</v>
      </c>
      <c r="C923" s="137">
        <v>1</v>
      </c>
      <c r="D923" s="18">
        <v>1</v>
      </c>
      <c r="E923" s="18">
        <v>1</v>
      </c>
      <c r="F923" s="18">
        <v>1</v>
      </c>
      <c r="G923" s="18">
        <v>1</v>
      </c>
      <c r="H923" s="18">
        <v>1</v>
      </c>
      <c r="I923" s="137">
        <v>1</v>
      </c>
      <c r="J923" s="18">
        <v>1</v>
      </c>
    </row>
    <row r="924" spans="1:10" ht="16.5">
      <c r="A924" s="151">
        <v>622110</v>
      </c>
      <c r="B924" s="18">
        <v>1</v>
      </c>
      <c r="C924" s="137">
        <v>1</v>
      </c>
      <c r="D924" s="18">
        <v>1</v>
      </c>
      <c r="E924" s="18">
        <v>1</v>
      </c>
      <c r="F924" s="18">
        <v>1</v>
      </c>
      <c r="G924" s="18">
        <v>1</v>
      </c>
      <c r="H924" s="18">
        <v>1</v>
      </c>
      <c r="I924" s="137">
        <v>1</v>
      </c>
      <c r="J924" s="18">
        <v>1</v>
      </c>
    </row>
    <row r="925" spans="1:10" ht="16.5">
      <c r="A925" s="151">
        <v>622210</v>
      </c>
      <c r="B925" s="18">
        <v>1</v>
      </c>
      <c r="C925" s="137">
        <v>1</v>
      </c>
      <c r="D925" s="18">
        <v>1</v>
      </c>
      <c r="E925" s="18">
        <v>1</v>
      </c>
      <c r="F925" s="18">
        <v>1</v>
      </c>
      <c r="G925" s="18">
        <v>1</v>
      </c>
      <c r="H925" s="18">
        <v>1</v>
      </c>
      <c r="I925" s="137">
        <v>1</v>
      </c>
      <c r="J925" s="18">
        <v>1</v>
      </c>
    </row>
    <row r="926" spans="1:10" ht="16.5">
      <c r="A926" s="151">
        <v>622310</v>
      </c>
      <c r="B926" s="18">
        <v>1</v>
      </c>
      <c r="C926" s="137">
        <v>1</v>
      </c>
      <c r="D926" s="18">
        <v>1</v>
      </c>
      <c r="E926" s="18">
        <v>1</v>
      </c>
      <c r="F926" s="18">
        <v>1</v>
      </c>
      <c r="G926" s="18">
        <v>1</v>
      </c>
      <c r="H926" s="18">
        <v>1</v>
      </c>
      <c r="I926" s="137">
        <v>1</v>
      </c>
      <c r="J926" s="18">
        <v>1</v>
      </c>
    </row>
    <row r="927" spans="1:10" ht="16.5">
      <c r="A927" s="151">
        <v>623110</v>
      </c>
      <c r="B927" s="18">
        <v>1</v>
      </c>
      <c r="C927" s="137">
        <v>1</v>
      </c>
      <c r="D927" s="18">
        <v>1</v>
      </c>
      <c r="E927" s="18">
        <v>1</v>
      </c>
      <c r="F927" s="18">
        <v>1</v>
      </c>
      <c r="G927" s="18">
        <v>1</v>
      </c>
      <c r="H927" s="18">
        <v>1</v>
      </c>
      <c r="I927" s="137">
        <v>1</v>
      </c>
      <c r="J927" s="18">
        <v>1</v>
      </c>
    </row>
    <row r="928" spans="1:10" ht="16.5">
      <c r="A928" s="151">
        <v>623210</v>
      </c>
      <c r="B928" s="18">
        <v>1</v>
      </c>
      <c r="C928" s="137">
        <v>1</v>
      </c>
      <c r="D928" s="18">
        <v>1</v>
      </c>
      <c r="E928" s="18">
        <v>1</v>
      </c>
      <c r="F928" s="18">
        <v>1</v>
      </c>
      <c r="G928" s="18">
        <v>1</v>
      </c>
      <c r="H928" s="18">
        <v>1</v>
      </c>
      <c r="I928" s="137">
        <v>1</v>
      </c>
      <c r="J928" s="18">
        <v>1</v>
      </c>
    </row>
    <row r="929" spans="1:10" ht="16.5">
      <c r="A929" s="151">
        <v>623220</v>
      </c>
      <c r="B929" s="18">
        <v>1</v>
      </c>
      <c r="C929" s="137">
        <v>1</v>
      </c>
      <c r="D929" s="18">
        <v>1</v>
      </c>
      <c r="E929" s="18">
        <v>1</v>
      </c>
      <c r="F929" s="18">
        <v>1</v>
      </c>
      <c r="G929" s="18">
        <v>1</v>
      </c>
      <c r="H929" s="18">
        <v>1</v>
      </c>
      <c r="I929" s="137">
        <v>1</v>
      </c>
      <c r="J929" s="18">
        <v>1</v>
      </c>
    </row>
    <row r="930" spans="1:10" ht="16.5">
      <c r="A930" s="151">
        <v>623311</v>
      </c>
      <c r="B930" s="18">
        <v>1</v>
      </c>
      <c r="C930" s="137">
        <v>1</v>
      </c>
      <c r="D930" s="18">
        <v>1</v>
      </c>
      <c r="E930" s="18">
        <v>1</v>
      </c>
      <c r="F930" s="18">
        <v>1</v>
      </c>
      <c r="G930" s="18">
        <v>1</v>
      </c>
      <c r="H930" s="18">
        <v>1</v>
      </c>
      <c r="I930" s="137">
        <v>1</v>
      </c>
      <c r="J930" s="18">
        <v>1</v>
      </c>
    </row>
    <row r="931" spans="1:10" ht="16.5">
      <c r="A931" s="151">
        <v>623312</v>
      </c>
      <c r="B931" s="18">
        <v>1</v>
      </c>
      <c r="C931" s="137">
        <v>1</v>
      </c>
      <c r="D931" s="18">
        <v>1</v>
      </c>
      <c r="E931" s="18">
        <v>1</v>
      </c>
      <c r="F931" s="18">
        <v>1</v>
      </c>
      <c r="G931" s="18">
        <v>1</v>
      </c>
      <c r="H931" s="18">
        <v>1</v>
      </c>
      <c r="I931" s="137">
        <v>1</v>
      </c>
      <c r="J931" s="18">
        <v>1</v>
      </c>
    </row>
    <row r="932" spans="1:10" ht="16.5">
      <c r="A932" s="151">
        <v>623990</v>
      </c>
      <c r="B932" s="18">
        <v>1</v>
      </c>
      <c r="C932" s="137">
        <v>1</v>
      </c>
      <c r="D932" s="18">
        <v>1</v>
      </c>
      <c r="E932" s="18">
        <v>1</v>
      </c>
      <c r="F932" s="18">
        <v>1</v>
      </c>
      <c r="G932" s="18">
        <v>1</v>
      </c>
      <c r="H932" s="18">
        <v>1</v>
      </c>
      <c r="I932" s="137">
        <v>1</v>
      </c>
      <c r="J932" s="18">
        <v>1</v>
      </c>
    </row>
    <row r="933" spans="1:10" ht="16.5">
      <c r="A933" s="151">
        <v>624110</v>
      </c>
      <c r="B933" s="18">
        <v>1</v>
      </c>
      <c r="C933" s="137">
        <v>1</v>
      </c>
      <c r="D933" s="18">
        <v>1</v>
      </c>
      <c r="E933" s="18">
        <v>1</v>
      </c>
      <c r="F933" s="18">
        <v>1</v>
      </c>
      <c r="G933" s="18">
        <v>1</v>
      </c>
      <c r="H933" s="18">
        <v>1</v>
      </c>
      <c r="I933" s="137">
        <v>1</v>
      </c>
      <c r="J933" s="18">
        <v>1</v>
      </c>
    </row>
    <row r="934" spans="1:10" ht="16.5">
      <c r="A934" s="151">
        <v>624120</v>
      </c>
      <c r="B934" s="18">
        <v>1</v>
      </c>
      <c r="C934" s="137">
        <v>1</v>
      </c>
      <c r="D934" s="18">
        <v>1</v>
      </c>
      <c r="E934" s="18">
        <v>1</v>
      </c>
      <c r="F934" s="18">
        <v>1</v>
      </c>
      <c r="G934" s="18">
        <v>1</v>
      </c>
      <c r="H934" s="18">
        <v>1</v>
      </c>
      <c r="I934" s="137">
        <v>1</v>
      </c>
      <c r="J934" s="18">
        <v>1</v>
      </c>
    </row>
    <row r="935" spans="1:10" ht="16.5">
      <c r="A935" s="151">
        <v>624190</v>
      </c>
      <c r="B935" s="18">
        <v>1</v>
      </c>
      <c r="C935" s="137">
        <v>1</v>
      </c>
      <c r="D935" s="18">
        <v>1</v>
      </c>
      <c r="E935" s="18">
        <v>1</v>
      </c>
      <c r="F935" s="18">
        <v>1</v>
      </c>
      <c r="G935" s="18">
        <v>1</v>
      </c>
      <c r="H935" s="18">
        <v>1</v>
      </c>
      <c r="I935" s="137">
        <v>1</v>
      </c>
      <c r="J935" s="18">
        <v>1</v>
      </c>
    </row>
    <row r="936" spans="1:10" ht="16.5">
      <c r="A936" s="151">
        <v>624210</v>
      </c>
      <c r="B936" s="18">
        <v>1</v>
      </c>
      <c r="C936" s="137">
        <v>1</v>
      </c>
      <c r="D936" s="18">
        <v>1</v>
      </c>
      <c r="E936" s="18">
        <v>1</v>
      </c>
      <c r="F936" s="18">
        <v>1</v>
      </c>
      <c r="G936" s="18">
        <v>1</v>
      </c>
      <c r="H936" s="18">
        <v>1</v>
      </c>
      <c r="I936" s="137">
        <v>1</v>
      </c>
      <c r="J936" s="18">
        <v>1</v>
      </c>
    </row>
    <row r="937" spans="1:10" ht="16.5">
      <c r="A937" s="151">
        <v>624221</v>
      </c>
      <c r="B937" s="18">
        <v>1</v>
      </c>
      <c r="C937" s="137">
        <v>1</v>
      </c>
      <c r="D937" s="18">
        <v>1</v>
      </c>
      <c r="E937" s="18">
        <v>1</v>
      </c>
      <c r="F937" s="18">
        <v>1</v>
      </c>
      <c r="G937" s="18">
        <v>1</v>
      </c>
      <c r="H937" s="18">
        <v>1</v>
      </c>
      <c r="I937" s="137">
        <v>1</v>
      </c>
      <c r="J937" s="18">
        <v>1</v>
      </c>
    </row>
    <row r="938" spans="1:10" ht="16.5">
      <c r="A938" s="151">
        <v>624229</v>
      </c>
      <c r="B938" s="18">
        <v>1</v>
      </c>
      <c r="C938" s="137">
        <v>1</v>
      </c>
      <c r="D938" s="18">
        <v>1</v>
      </c>
      <c r="E938" s="18">
        <v>1</v>
      </c>
      <c r="F938" s="18">
        <v>1</v>
      </c>
      <c r="G938" s="18">
        <v>1</v>
      </c>
      <c r="H938" s="18">
        <v>1</v>
      </c>
      <c r="I938" s="137">
        <v>1</v>
      </c>
      <c r="J938" s="18">
        <v>1</v>
      </c>
    </row>
    <row r="939" spans="1:10" ht="16.5">
      <c r="A939" s="151">
        <v>624230</v>
      </c>
      <c r="B939" s="18">
        <v>1</v>
      </c>
      <c r="C939" s="137">
        <v>1</v>
      </c>
      <c r="D939" s="18">
        <v>1</v>
      </c>
      <c r="E939" s="18">
        <v>1</v>
      </c>
      <c r="F939" s="18">
        <v>1</v>
      </c>
      <c r="G939" s="18">
        <v>1</v>
      </c>
      <c r="H939" s="18">
        <v>1</v>
      </c>
      <c r="I939" s="137">
        <v>1</v>
      </c>
      <c r="J939" s="18">
        <v>1</v>
      </c>
    </row>
    <row r="940" spans="1:10" ht="16.5">
      <c r="A940" s="151">
        <v>624310</v>
      </c>
      <c r="B940" s="18">
        <v>1</v>
      </c>
      <c r="C940" s="137">
        <v>1</v>
      </c>
      <c r="D940" s="18">
        <v>1</v>
      </c>
      <c r="E940" s="18">
        <v>1</v>
      </c>
      <c r="F940" s="18">
        <v>1</v>
      </c>
      <c r="G940" s="18">
        <v>1</v>
      </c>
      <c r="H940" s="18">
        <v>1</v>
      </c>
      <c r="I940" s="137">
        <v>1</v>
      </c>
      <c r="J940" s="18">
        <v>1</v>
      </c>
    </row>
    <row r="941" spans="1:10" ht="16.5">
      <c r="A941" s="151">
        <v>624410</v>
      </c>
      <c r="B941" s="18">
        <v>1</v>
      </c>
      <c r="C941" s="137">
        <v>1</v>
      </c>
      <c r="D941" s="18">
        <v>1</v>
      </c>
      <c r="E941" s="18">
        <v>1</v>
      </c>
      <c r="F941" s="18">
        <v>1</v>
      </c>
      <c r="G941" s="18">
        <v>1</v>
      </c>
      <c r="H941" s="18">
        <v>1</v>
      </c>
      <c r="I941" s="137">
        <v>1</v>
      </c>
      <c r="J941" s="18">
        <v>1</v>
      </c>
    </row>
    <row r="942" spans="1:10" ht="16.5">
      <c r="A942" s="151">
        <v>711110</v>
      </c>
      <c r="B942" s="18">
        <v>0.9</v>
      </c>
      <c r="C942" s="137">
        <v>0.9</v>
      </c>
      <c r="D942" s="18">
        <v>1</v>
      </c>
      <c r="E942" s="18">
        <v>1</v>
      </c>
      <c r="F942" s="18">
        <v>1</v>
      </c>
      <c r="G942" s="18">
        <v>1</v>
      </c>
      <c r="H942" s="18">
        <v>1</v>
      </c>
      <c r="I942" s="137">
        <v>1</v>
      </c>
      <c r="J942" s="18">
        <v>1</v>
      </c>
    </row>
    <row r="943" spans="1:10" ht="16.5">
      <c r="A943" s="151">
        <v>711120</v>
      </c>
      <c r="B943" s="18">
        <v>0.9</v>
      </c>
      <c r="C943" s="137">
        <v>0.9</v>
      </c>
      <c r="D943" s="18">
        <v>1</v>
      </c>
      <c r="E943" s="18">
        <v>1</v>
      </c>
      <c r="F943" s="18">
        <v>1</v>
      </c>
      <c r="G943" s="18">
        <v>1</v>
      </c>
      <c r="H943" s="18">
        <v>1</v>
      </c>
      <c r="I943" s="137">
        <v>1</v>
      </c>
      <c r="J943" s="18">
        <v>1</v>
      </c>
    </row>
    <row r="944" spans="1:10" ht="16.5">
      <c r="A944" s="151">
        <v>711130</v>
      </c>
      <c r="B944" s="18">
        <v>0.9</v>
      </c>
      <c r="C944" s="137">
        <v>0.9</v>
      </c>
      <c r="D944" s="18">
        <v>1</v>
      </c>
      <c r="E944" s="18">
        <v>1</v>
      </c>
      <c r="F944" s="18">
        <v>1</v>
      </c>
      <c r="G944" s="18">
        <v>1</v>
      </c>
      <c r="H944" s="18">
        <v>1</v>
      </c>
      <c r="I944" s="137">
        <v>1</v>
      </c>
      <c r="J944" s="18">
        <v>1</v>
      </c>
    </row>
    <row r="945" spans="1:10" ht="16.5">
      <c r="A945" s="151">
        <v>711190</v>
      </c>
      <c r="B945" s="18">
        <v>0.9</v>
      </c>
      <c r="C945" s="137">
        <v>0.9</v>
      </c>
      <c r="D945" s="18">
        <v>1</v>
      </c>
      <c r="E945" s="18">
        <v>1</v>
      </c>
      <c r="F945" s="18">
        <v>1</v>
      </c>
      <c r="G945" s="18">
        <v>1</v>
      </c>
      <c r="H945" s="18">
        <v>1</v>
      </c>
      <c r="I945" s="137">
        <v>1</v>
      </c>
      <c r="J945" s="18">
        <v>1</v>
      </c>
    </row>
    <row r="946" spans="1:10" ht="16.5">
      <c r="A946" s="151">
        <v>711211</v>
      </c>
      <c r="B946" s="18">
        <v>0.9</v>
      </c>
      <c r="C946" s="137">
        <v>0.9</v>
      </c>
      <c r="D946" s="18">
        <v>1</v>
      </c>
      <c r="E946" s="18">
        <v>1</v>
      </c>
      <c r="F946" s="18">
        <v>1</v>
      </c>
      <c r="G946" s="18">
        <v>1</v>
      </c>
      <c r="H946" s="18">
        <v>1</v>
      </c>
      <c r="I946" s="137">
        <v>1</v>
      </c>
      <c r="J946" s="18">
        <v>1</v>
      </c>
    </row>
    <row r="947" spans="1:10" ht="16.5">
      <c r="A947" s="151">
        <v>711212</v>
      </c>
      <c r="B947" s="18">
        <v>0.9</v>
      </c>
      <c r="C947" s="137">
        <v>0.9</v>
      </c>
      <c r="D947" s="18">
        <v>1</v>
      </c>
      <c r="E947" s="18">
        <v>1</v>
      </c>
      <c r="F947" s="18">
        <v>1</v>
      </c>
      <c r="G947" s="18">
        <v>1</v>
      </c>
      <c r="H947" s="18">
        <v>1</v>
      </c>
      <c r="I947" s="137">
        <v>1</v>
      </c>
      <c r="J947" s="18">
        <v>1</v>
      </c>
    </row>
    <row r="948" spans="1:10" ht="16.5">
      <c r="A948" s="151">
        <v>711219</v>
      </c>
      <c r="B948" s="18">
        <v>0.9</v>
      </c>
      <c r="C948" s="137">
        <v>0.9</v>
      </c>
      <c r="D948" s="18">
        <v>1</v>
      </c>
      <c r="E948" s="18">
        <v>1</v>
      </c>
      <c r="F948" s="18">
        <v>1</v>
      </c>
      <c r="G948" s="18">
        <v>1</v>
      </c>
      <c r="H948" s="18">
        <v>1</v>
      </c>
      <c r="I948" s="137">
        <v>1</v>
      </c>
      <c r="J948" s="18">
        <v>1</v>
      </c>
    </row>
    <row r="949" spans="1:10" ht="16.5">
      <c r="A949" s="151">
        <v>711310</v>
      </c>
      <c r="B949" s="18">
        <v>0.9</v>
      </c>
      <c r="C949" s="137">
        <v>0.9</v>
      </c>
      <c r="D949" s="18">
        <v>1</v>
      </c>
      <c r="E949" s="18">
        <v>1</v>
      </c>
      <c r="F949" s="18">
        <v>1</v>
      </c>
      <c r="G949" s="18">
        <v>1</v>
      </c>
      <c r="H949" s="18">
        <v>1</v>
      </c>
      <c r="I949" s="137">
        <v>1</v>
      </c>
      <c r="J949" s="18">
        <v>1</v>
      </c>
    </row>
    <row r="950" spans="1:10" ht="16.5">
      <c r="A950" s="151">
        <v>711320</v>
      </c>
      <c r="B950" s="18">
        <v>0.9</v>
      </c>
      <c r="C950" s="137">
        <v>0.9</v>
      </c>
      <c r="D950" s="18">
        <v>1</v>
      </c>
      <c r="E950" s="18">
        <v>1</v>
      </c>
      <c r="F950" s="18">
        <v>1</v>
      </c>
      <c r="G950" s="18">
        <v>1</v>
      </c>
      <c r="H950" s="18">
        <v>1</v>
      </c>
      <c r="I950" s="137">
        <v>1</v>
      </c>
      <c r="J950" s="18">
        <v>1</v>
      </c>
    </row>
    <row r="951" spans="1:10" ht="16.5">
      <c r="A951" s="151">
        <v>711410</v>
      </c>
      <c r="B951" s="18">
        <v>0.9</v>
      </c>
      <c r="C951" s="137">
        <v>0.9</v>
      </c>
      <c r="D951" s="18">
        <v>1</v>
      </c>
      <c r="E951" s="18">
        <v>1</v>
      </c>
      <c r="F951" s="18">
        <v>1</v>
      </c>
      <c r="G951" s="18">
        <v>1</v>
      </c>
      <c r="H951" s="18">
        <v>1</v>
      </c>
      <c r="I951" s="137">
        <v>1</v>
      </c>
      <c r="J951" s="18">
        <v>1</v>
      </c>
    </row>
    <row r="952" spans="1:10" ht="16.5">
      <c r="A952" s="151">
        <v>711510</v>
      </c>
      <c r="B952" s="18">
        <v>0.9</v>
      </c>
      <c r="C952" s="137">
        <v>0.9</v>
      </c>
      <c r="D952" s="18">
        <v>1</v>
      </c>
      <c r="E952" s="18">
        <v>1</v>
      </c>
      <c r="F952" s="18">
        <v>1</v>
      </c>
      <c r="G952" s="18">
        <v>1</v>
      </c>
      <c r="H952" s="18">
        <v>1</v>
      </c>
      <c r="I952" s="137">
        <v>1</v>
      </c>
      <c r="J952" s="18">
        <v>1</v>
      </c>
    </row>
    <row r="953" spans="1:10" ht="16.5">
      <c r="A953" s="151">
        <v>712110</v>
      </c>
      <c r="B953" s="18">
        <v>0.9</v>
      </c>
      <c r="C953" s="137">
        <v>0.9</v>
      </c>
      <c r="D953" s="18">
        <v>1</v>
      </c>
      <c r="E953" s="18">
        <v>1</v>
      </c>
      <c r="F953" s="18">
        <v>1</v>
      </c>
      <c r="G953" s="18">
        <v>1</v>
      </c>
      <c r="H953" s="18">
        <v>1</v>
      </c>
      <c r="I953" s="137">
        <v>1</v>
      </c>
      <c r="J953" s="18">
        <v>1</v>
      </c>
    </row>
    <row r="954" spans="1:10" ht="16.5">
      <c r="A954" s="151">
        <v>712120</v>
      </c>
      <c r="B954" s="18">
        <v>0.9</v>
      </c>
      <c r="C954" s="137">
        <v>0.9</v>
      </c>
      <c r="D954" s="18">
        <v>1</v>
      </c>
      <c r="E954" s="18">
        <v>1</v>
      </c>
      <c r="F954" s="18">
        <v>1</v>
      </c>
      <c r="G954" s="18">
        <v>1</v>
      </c>
      <c r="H954" s="18">
        <v>1</v>
      </c>
      <c r="I954" s="137">
        <v>1</v>
      </c>
      <c r="J954" s="18">
        <v>1</v>
      </c>
    </row>
    <row r="955" spans="1:10" ht="16.5">
      <c r="A955" s="151">
        <v>712130</v>
      </c>
      <c r="B955" s="18">
        <v>0.9</v>
      </c>
      <c r="C955" s="137">
        <v>0.9</v>
      </c>
      <c r="D955" s="18">
        <v>1</v>
      </c>
      <c r="E955" s="18">
        <v>1</v>
      </c>
      <c r="F955" s="18">
        <v>1</v>
      </c>
      <c r="G955" s="18">
        <v>1</v>
      </c>
      <c r="H955" s="18">
        <v>1</v>
      </c>
      <c r="I955" s="137">
        <v>1</v>
      </c>
      <c r="J955" s="18">
        <v>1</v>
      </c>
    </row>
    <row r="956" spans="1:10" ht="16.5">
      <c r="A956" s="151">
        <v>712190</v>
      </c>
      <c r="B956" s="18">
        <v>0.9</v>
      </c>
      <c r="C956" s="137">
        <v>0.9</v>
      </c>
      <c r="D956" s="18">
        <v>1</v>
      </c>
      <c r="E956" s="18">
        <v>1</v>
      </c>
      <c r="F956" s="18">
        <v>1</v>
      </c>
      <c r="G956" s="18">
        <v>1</v>
      </c>
      <c r="H956" s="18">
        <v>1</v>
      </c>
      <c r="I956" s="137">
        <v>1</v>
      </c>
      <c r="J956" s="18">
        <v>1</v>
      </c>
    </row>
    <row r="957" spans="1:10" ht="16.5">
      <c r="A957" s="151">
        <v>713110</v>
      </c>
      <c r="B957" s="18">
        <v>0.9</v>
      </c>
      <c r="C957" s="137">
        <v>0.9</v>
      </c>
      <c r="D957" s="18">
        <v>1</v>
      </c>
      <c r="E957" s="18">
        <v>0.9</v>
      </c>
      <c r="F957" s="18">
        <v>1</v>
      </c>
      <c r="G957" s="18">
        <v>1</v>
      </c>
      <c r="H957" s="18">
        <v>1</v>
      </c>
      <c r="I957" s="137">
        <v>1</v>
      </c>
      <c r="J957" s="18">
        <v>1</v>
      </c>
    </row>
    <row r="958" spans="1:10" ht="16.5">
      <c r="A958" s="151">
        <v>713120</v>
      </c>
      <c r="B958" s="18">
        <v>0.9</v>
      </c>
      <c r="C958" s="137">
        <v>0.9</v>
      </c>
      <c r="D958" s="18">
        <v>1</v>
      </c>
      <c r="E958" s="18">
        <v>0.9</v>
      </c>
      <c r="F958" s="18">
        <v>1</v>
      </c>
      <c r="G958" s="18">
        <v>1</v>
      </c>
      <c r="H958" s="18">
        <v>1</v>
      </c>
      <c r="I958" s="137">
        <v>1</v>
      </c>
      <c r="J958" s="18">
        <v>1</v>
      </c>
    </row>
    <row r="959" spans="1:10" ht="16.5">
      <c r="A959" s="151">
        <v>713210</v>
      </c>
      <c r="B959" s="18">
        <v>0.9</v>
      </c>
      <c r="C959" s="137">
        <v>0.9</v>
      </c>
      <c r="D959" s="18">
        <v>1</v>
      </c>
      <c r="E959" s="18">
        <v>0.9</v>
      </c>
      <c r="F959" s="18">
        <v>1</v>
      </c>
      <c r="G959" s="18">
        <v>1</v>
      </c>
      <c r="H959" s="18">
        <v>1</v>
      </c>
      <c r="I959" s="137">
        <v>1</v>
      </c>
      <c r="J959" s="18">
        <v>1</v>
      </c>
    </row>
    <row r="960" spans="1:10" ht="16.5">
      <c r="A960" s="151">
        <v>713290</v>
      </c>
      <c r="B960" s="18">
        <v>0.9</v>
      </c>
      <c r="C960" s="137">
        <v>0.9</v>
      </c>
      <c r="D960" s="18">
        <v>1</v>
      </c>
      <c r="E960" s="18">
        <v>0.9</v>
      </c>
      <c r="F960" s="18">
        <v>1</v>
      </c>
      <c r="G960" s="18">
        <v>1</v>
      </c>
      <c r="H960" s="18">
        <v>1</v>
      </c>
      <c r="I960" s="137">
        <v>1</v>
      </c>
      <c r="J960" s="18">
        <v>1</v>
      </c>
    </row>
    <row r="961" spans="1:10" ht="16.5">
      <c r="A961" s="151">
        <v>713910</v>
      </c>
      <c r="B961" s="18">
        <v>0.9</v>
      </c>
      <c r="C961" s="137">
        <v>0.9</v>
      </c>
      <c r="D961" s="18">
        <v>1</v>
      </c>
      <c r="E961" s="18">
        <v>0.9</v>
      </c>
      <c r="F961" s="18">
        <v>1</v>
      </c>
      <c r="G961" s="18">
        <v>1</v>
      </c>
      <c r="H961" s="18">
        <v>1</v>
      </c>
      <c r="I961" s="137">
        <v>1</v>
      </c>
      <c r="J961" s="18">
        <v>1</v>
      </c>
    </row>
    <row r="962" spans="1:10" ht="16.5">
      <c r="A962" s="151">
        <v>713920</v>
      </c>
      <c r="B962" s="18">
        <v>0.9</v>
      </c>
      <c r="C962" s="137">
        <v>0.9</v>
      </c>
      <c r="D962" s="18">
        <v>1</v>
      </c>
      <c r="E962" s="18">
        <v>0.9</v>
      </c>
      <c r="F962" s="18">
        <v>1</v>
      </c>
      <c r="G962" s="18">
        <v>1</v>
      </c>
      <c r="H962" s="18">
        <v>1</v>
      </c>
      <c r="I962" s="137">
        <v>1</v>
      </c>
      <c r="J962" s="18">
        <v>1</v>
      </c>
    </row>
    <row r="963" spans="1:10" ht="16.5">
      <c r="A963" s="151">
        <v>713930</v>
      </c>
      <c r="B963" s="18">
        <v>0.9</v>
      </c>
      <c r="C963" s="137">
        <v>0.9</v>
      </c>
      <c r="D963" s="18">
        <v>1</v>
      </c>
      <c r="E963" s="18">
        <v>0.9</v>
      </c>
      <c r="F963" s="18">
        <v>1</v>
      </c>
      <c r="G963" s="18">
        <v>1</v>
      </c>
      <c r="H963" s="18">
        <v>1</v>
      </c>
      <c r="I963" s="137">
        <v>1</v>
      </c>
      <c r="J963" s="18">
        <v>1</v>
      </c>
    </row>
    <row r="964" spans="1:10" ht="16.5">
      <c r="A964" s="151">
        <v>713940</v>
      </c>
      <c r="B964" s="18">
        <v>0.9</v>
      </c>
      <c r="C964" s="137">
        <v>0.9</v>
      </c>
      <c r="D964" s="18">
        <v>1</v>
      </c>
      <c r="E964" s="18">
        <v>0.9</v>
      </c>
      <c r="F964" s="18">
        <v>1</v>
      </c>
      <c r="G964" s="18">
        <v>1</v>
      </c>
      <c r="H964" s="18">
        <v>1</v>
      </c>
      <c r="I964" s="137">
        <v>1</v>
      </c>
      <c r="J964" s="18">
        <v>1</v>
      </c>
    </row>
    <row r="965" spans="1:10" ht="16.5">
      <c r="A965" s="151">
        <v>713950</v>
      </c>
      <c r="B965" s="18">
        <v>0.9</v>
      </c>
      <c r="C965" s="137">
        <v>0.9</v>
      </c>
      <c r="D965" s="18">
        <v>1</v>
      </c>
      <c r="E965" s="18">
        <v>0.9</v>
      </c>
      <c r="F965" s="18">
        <v>1</v>
      </c>
      <c r="G965" s="18">
        <v>1</v>
      </c>
      <c r="H965" s="18">
        <v>1</v>
      </c>
      <c r="I965" s="137">
        <v>1</v>
      </c>
      <c r="J965" s="18">
        <v>1</v>
      </c>
    </row>
    <row r="966" spans="1:10" ht="16.5">
      <c r="A966" s="151">
        <v>713990</v>
      </c>
      <c r="B966" s="18">
        <v>0.9</v>
      </c>
      <c r="C966" s="137">
        <v>0.9</v>
      </c>
      <c r="D966" s="18">
        <v>1</v>
      </c>
      <c r="E966" s="18">
        <v>0.9</v>
      </c>
      <c r="F966" s="18">
        <v>1</v>
      </c>
      <c r="G966" s="18">
        <v>1</v>
      </c>
      <c r="H966" s="18">
        <v>1</v>
      </c>
      <c r="I966" s="137">
        <v>1</v>
      </c>
      <c r="J966" s="18">
        <v>1</v>
      </c>
    </row>
    <row r="967" spans="1:10" ht="16.5">
      <c r="A967" s="151">
        <v>721110</v>
      </c>
      <c r="B967" s="18">
        <v>0.9</v>
      </c>
      <c r="C967" s="137">
        <v>0.9</v>
      </c>
      <c r="D967" s="18">
        <v>1</v>
      </c>
      <c r="E967" s="18">
        <v>1</v>
      </c>
      <c r="F967" s="18">
        <v>1</v>
      </c>
      <c r="G967" s="18">
        <v>1</v>
      </c>
      <c r="H967" s="18">
        <v>1</v>
      </c>
      <c r="I967" s="137">
        <v>1</v>
      </c>
      <c r="J967" s="18">
        <v>1</v>
      </c>
    </row>
    <row r="968" spans="1:10" ht="16.5">
      <c r="A968" s="151">
        <v>721120</v>
      </c>
      <c r="B968" s="18">
        <v>0.9</v>
      </c>
      <c r="C968" s="137">
        <v>0.9</v>
      </c>
      <c r="D968" s="18">
        <v>1</v>
      </c>
      <c r="E968" s="18">
        <v>1</v>
      </c>
      <c r="F968" s="18">
        <v>1</v>
      </c>
      <c r="G968" s="18">
        <v>1</v>
      </c>
      <c r="H968" s="18">
        <v>1</v>
      </c>
      <c r="I968" s="137">
        <v>1</v>
      </c>
      <c r="J968" s="18">
        <v>1</v>
      </c>
    </row>
    <row r="969" spans="1:10" ht="16.5">
      <c r="A969" s="151">
        <v>721191</v>
      </c>
      <c r="B969" s="18">
        <v>0.9</v>
      </c>
      <c r="C969" s="137">
        <v>0.9</v>
      </c>
      <c r="D969" s="18">
        <v>1</v>
      </c>
      <c r="E969" s="18">
        <v>1</v>
      </c>
      <c r="F969" s="18">
        <v>1</v>
      </c>
      <c r="G969" s="18">
        <v>1</v>
      </c>
      <c r="H969" s="18">
        <v>1</v>
      </c>
      <c r="I969" s="137">
        <v>1</v>
      </c>
      <c r="J969" s="18">
        <v>1</v>
      </c>
    </row>
    <row r="970" spans="1:10" ht="16.5">
      <c r="A970" s="151">
        <v>721199</v>
      </c>
      <c r="B970" s="18">
        <v>0.9</v>
      </c>
      <c r="C970" s="137">
        <v>0.9</v>
      </c>
      <c r="D970" s="18">
        <v>1</v>
      </c>
      <c r="E970" s="18">
        <v>1</v>
      </c>
      <c r="F970" s="18">
        <v>1</v>
      </c>
      <c r="G970" s="18">
        <v>1</v>
      </c>
      <c r="H970" s="18">
        <v>1</v>
      </c>
      <c r="I970" s="137">
        <v>1</v>
      </c>
      <c r="J970" s="18">
        <v>1</v>
      </c>
    </row>
    <row r="971" spans="1:10" ht="16.5">
      <c r="A971" s="151">
        <v>721211</v>
      </c>
      <c r="B971" s="18">
        <v>0.9</v>
      </c>
      <c r="C971" s="137">
        <v>0.9</v>
      </c>
      <c r="D971" s="18">
        <v>1</v>
      </c>
      <c r="E971" s="18">
        <v>1</v>
      </c>
      <c r="F971" s="18">
        <v>1</v>
      </c>
      <c r="G971" s="18">
        <v>1</v>
      </c>
      <c r="H971" s="18">
        <v>1</v>
      </c>
      <c r="I971" s="137">
        <v>1</v>
      </c>
      <c r="J971" s="18">
        <v>1</v>
      </c>
    </row>
    <row r="972" spans="1:10" ht="16.5">
      <c r="A972" s="151">
        <v>721214</v>
      </c>
      <c r="B972" s="18">
        <v>0.9</v>
      </c>
      <c r="C972" s="137">
        <v>0.9</v>
      </c>
      <c r="D972" s="18">
        <v>1</v>
      </c>
      <c r="E972" s="18">
        <v>1</v>
      </c>
      <c r="F972" s="18">
        <v>1</v>
      </c>
      <c r="G972" s="18">
        <v>1</v>
      </c>
      <c r="H972" s="18">
        <v>1</v>
      </c>
      <c r="I972" s="137">
        <v>1</v>
      </c>
      <c r="J972" s="18">
        <v>1</v>
      </c>
    </row>
    <row r="973" spans="1:10" ht="16.5">
      <c r="A973" s="151">
        <v>721310</v>
      </c>
      <c r="B973" s="18">
        <v>0.9</v>
      </c>
      <c r="C973" s="137">
        <v>0.9</v>
      </c>
      <c r="D973" s="18">
        <v>1</v>
      </c>
      <c r="E973" s="18">
        <v>1</v>
      </c>
      <c r="F973" s="18">
        <v>1</v>
      </c>
      <c r="G973" s="18">
        <v>1</v>
      </c>
      <c r="H973" s="18">
        <v>1</v>
      </c>
      <c r="I973" s="137">
        <v>1</v>
      </c>
      <c r="J973" s="18">
        <v>1</v>
      </c>
    </row>
    <row r="974" spans="1:10" ht="16.5">
      <c r="A974" s="151">
        <v>722310</v>
      </c>
      <c r="B974" s="18">
        <v>0.9</v>
      </c>
      <c r="C974" s="137">
        <v>0.9</v>
      </c>
      <c r="D974" s="18">
        <v>1</v>
      </c>
      <c r="E974" s="18">
        <v>1</v>
      </c>
      <c r="F974" s="18">
        <v>1</v>
      </c>
      <c r="G974" s="18">
        <v>1</v>
      </c>
      <c r="H974" s="18">
        <v>1</v>
      </c>
      <c r="I974" s="137">
        <v>1</v>
      </c>
      <c r="J974" s="18">
        <v>1</v>
      </c>
    </row>
    <row r="975" spans="1:10" ht="16.5">
      <c r="A975" s="151">
        <v>722320</v>
      </c>
      <c r="B975" s="18">
        <v>0.9</v>
      </c>
      <c r="C975" s="137">
        <v>0.9</v>
      </c>
      <c r="D975" s="18">
        <v>1</v>
      </c>
      <c r="E975" s="18">
        <v>1</v>
      </c>
      <c r="F975" s="18">
        <v>1</v>
      </c>
      <c r="G975" s="18">
        <v>1</v>
      </c>
      <c r="H975" s="18">
        <v>1</v>
      </c>
      <c r="I975" s="137">
        <v>1</v>
      </c>
      <c r="J975" s="18">
        <v>1</v>
      </c>
    </row>
    <row r="976" spans="1:10" ht="16.5">
      <c r="A976" s="151">
        <v>722330</v>
      </c>
      <c r="B976" s="18">
        <v>0.9</v>
      </c>
      <c r="C976" s="137">
        <v>0.9</v>
      </c>
      <c r="D976" s="18">
        <v>1</v>
      </c>
      <c r="E976" s="18">
        <v>1</v>
      </c>
      <c r="F976" s="18">
        <v>1</v>
      </c>
      <c r="G976" s="18">
        <v>1</v>
      </c>
      <c r="H976" s="18">
        <v>1</v>
      </c>
      <c r="I976" s="137">
        <v>1</v>
      </c>
      <c r="J976" s="18">
        <v>1</v>
      </c>
    </row>
    <row r="977" spans="1:10" ht="16.5">
      <c r="A977" s="151">
        <v>722410</v>
      </c>
      <c r="B977" s="18">
        <v>0.9</v>
      </c>
      <c r="C977" s="137">
        <v>0.9</v>
      </c>
      <c r="D977" s="18">
        <v>1</v>
      </c>
      <c r="E977" s="18">
        <v>1</v>
      </c>
      <c r="F977" s="18">
        <v>1</v>
      </c>
      <c r="G977" s="18">
        <v>1</v>
      </c>
      <c r="H977" s="18">
        <v>1</v>
      </c>
      <c r="I977" s="137">
        <v>1</v>
      </c>
      <c r="J977" s="18">
        <v>1</v>
      </c>
    </row>
    <row r="978" spans="1:10" ht="16.5">
      <c r="A978" s="151">
        <v>722511</v>
      </c>
      <c r="B978" s="18">
        <v>0.9</v>
      </c>
      <c r="C978" s="137">
        <v>0.9</v>
      </c>
      <c r="D978" s="18">
        <v>1</v>
      </c>
      <c r="E978" s="18">
        <v>1</v>
      </c>
      <c r="F978" s="18">
        <v>1</v>
      </c>
      <c r="G978" s="18">
        <v>1</v>
      </c>
      <c r="H978" s="18">
        <v>1</v>
      </c>
      <c r="I978" s="137">
        <v>1</v>
      </c>
      <c r="J978" s="18">
        <v>1</v>
      </c>
    </row>
    <row r="979" spans="1:10" ht="16.5">
      <c r="A979" s="151">
        <v>722513</v>
      </c>
      <c r="B979" s="18">
        <v>0.9</v>
      </c>
      <c r="C979" s="137">
        <v>0.9</v>
      </c>
      <c r="D979" s="18">
        <v>1</v>
      </c>
      <c r="E979" s="18">
        <v>1</v>
      </c>
      <c r="F979" s="18">
        <v>1</v>
      </c>
      <c r="G979" s="18">
        <v>1</v>
      </c>
      <c r="H979" s="18">
        <v>1</v>
      </c>
      <c r="I979" s="137">
        <v>1</v>
      </c>
      <c r="J979" s="18">
        <v>1</v>
      </c>
    </row>
    <row r="980" spans="1:10" ht="16.5">
      <c r="A980" s="151">
        <v>722514</v>
      </c>
      <c r="B980" s="18">
        <v>0.9</v>
      </c>
      <c r="C980" s="137">
        <v>0.9</v>
      </c>
      <c r="D980" s="18">
        <v>1</v>
      </c>
      <c r="E980" s="18">
        <v>1</v>
      </c>
      <c r="F980" s="18">
        <v>1</v>
      </c>
      <c r="G980" s="18">
        <v>1</v>
      </c>
      <c r="H980" s="18">
        <v>1</v>
      </c>
      <c r="I980" s="137">
        <v>1</v>
      </c>
      <c r="J980" s="18">
        <v>1</v>
      </c>
    </row>
    <row r="981" spans="1:10" ht="16.5">
      <c r="A981" s="151">
        <v>722515</v>
      </c>
      <c r="B981" s="18">
        <v>0.9</v>
      </c>
      <c r="C981" s="137">
        <v>0.9</v>
      </c>
      <c r="D981" s="18">
        <v>1</v>
      </c>
      <c r="E981" s="18">
        <v>1</v>
      </c>
      <c r="F981" s="18">
        <v>1</v>
      </c>
      <c r="G981" s="18">
        <v>1</v>
      </c>
      <c r="H981" s="18">
        <v>1</v>
      </c>
      <c r="I981" s="137">
        <v>1</v>
      </c>
      <c r="J981" s="18">
        <v>1</v>
      </c>
    </row>
    <row r="982" spans="1:10" ht="16.5">
      <c r="A982" s="151">
        <v>811111</v>
      </c>
      <c r="B982" s="18">
        <v>1</v>
      </c>
      <c r="C982" s="137">
        <v>1</v>
      </c>
      <c r="D982" s="18">
        <v>0.9</v>
      </c>
      <c r="E982" s="18">
        <v>1</v>
      </c>
      <c r="F982" s="18">
        <v>1</v>
      </c>
      <c r="G982" s="18">
        <v>0.95</v>
      </c>
      <c r="H982" s="18">
        <v>1</v>
      </c>
      <c r="I982" s="137">
        <v>1</v>
      </c>
      <c r="J982" s="18">
        <v>1</v>
      </c>
    </row>
    <row r="983" spans="1:10" ht="16.5">
      <c r="A983" s="151">
        <v>811112</v>
      </c>
      <c r="B983" s="18">
        <v>1</v>
      </c>
      <c r="C983" s="137">
        <v>1</v>
      </c>
      <c r="D983" s="18">
        <v>0.9</v>
      </c>
      <c r="E983" s="18">
        <v>1</v>
      </c>
      <c r="F983" s="18">
        <v>1</v>
      </c>
      <c r="G983" s="18">
        <v>0.95</v>
      </c>
      <c r="H983" s="18">
        <v>1</v>
      </c>
      <c r="I983" s="137">
        <v>1</v>
      </c>
      <c r="J983" s="18">
        <v>1</v>
      </c>
    </row>
    <row r="984" spans="1:10" ht="16.5">
      <c r="A984" s="151">
        <v>811113</v>
      </c>
      <c r="B984" s="18">
        <v>1</v>
      </c>
      <c r="C984" s="137">
        <v>1</v>
      </c>
      <c r="D984" s="18">
        <v>0.9</v>
      </c>
      <c r="E984" s="18">
        <v>1</v>
      </c>
      <c r="F984" s="18">
        <v>1</v>
      </c>
      <c r="G984" s="18">
        <v>0.95</v>
      </c>
      <c r="H984" s="18">
        <v>1</v>
      </c>
      <c r="I984" s="137">
        <v>1</v>
      </c>
      <c r="J984" s="18">
        <v>1</v>
      </c>
    </row>
    <row r="985" spans="1:10" ht="16.5">
      <c r="A985" s="151">
        <v>811118</v>
      </c>
      <c r="B985" s="18">
        <v>1</v>
      </c>
      <c r="C985" s="137">
        <v>1</v>
      </c>
      <c r="D985" s="18">
        <v>0.9</v>
      </c>
      <c r="E985" s="18">
        <v>1</v>
      </c>
      <c r="F985" s="18">
        <v>1</v>
      </c>
      <c r="G985" s="18">
        <v>0.95</v>
      </c>
      <c r="H985" s="18">
        <v>1</v>
      </c>
      <c r="I985" s="137">
        <v>1</v>
      </c>
      <c r="J985" s="18">
        <v>1</v>
      </c>
    </row>
    <row r="986" spans="1:10" ht="16.5">
      <c r="A986" s="151">
        <v>811121</v>
      </c>
      <c r="B986" s="18">
        <v>1</v>
      </c>
      <c r="C986" s="137">
        <v>1</v>
      </c>
      <c r="D986" s="18">
        <v>0.9</v>
      </c>
      <c r="E986" s="18">
        <v>1</v>
      </c>
      <c r="F986" s="18">
        <v>1</v>
      </c>
      <c r="G986" s="18">
        <v>0.95</v>
      </c>
      <c r="H986" s="18">
        <v>1</v>
      </c>
      <c r="I986" s="137">
        <v>1</v>
      </c>
      <c r="J986" s="18">
        <v>1</v>
      </c>
    </row>
    <row r="987" spans="1:10" ht="16.5">
      <c r="A987" s="151">
        <v>811122</v>
      </c>
      <c r="B987" s="18">
        <v>1</v>
      </c>
      <c r="C987" s="137">
        <v>1</v>
      </c>
      <c r="D987" s="18">
        <v>0.9</v>
      </c>
      <c r="E987" s="18">
        <v>1</v>
      </c>
      <c r="F987" s="18">
        <v>1</v>
      </c>
      <c r="G987" s="18">
        <v>0.95</v>
      </c>
      <c r="H987" s="18">
        <v>1</v>
      </c>
      <c r="I987" s="137">
        <v>1</v>
      </c>
      <c r="J987" s="18">
        <v>1</v>
      </c>
    </row>
    <row r="988" spans="1:10" ht="16.5">
      <c r="A988" s="151">
        <v>811191</v>
      </c>
      <c r="B988" s="18">
        <v>1</v>
      </c>
      <c r="C988" s="137">
        <v>1</v>
      </c>
      <c r="D988" s="18">
        <v>0.9</v>
      </c>
      <c r="E988" s="18">
        <v>1</v>
      </c>
      <c r="F988" s="18">
        <v>1</v>
      </c>
      <c r="G988" s="18">
        <v>0.95</v>
      </c>
      <c r="H988" s="18">
        <v>1</v>
      </c>
      <c r="I988" s="137">
        <v>1</v>
      </c>
      <c r="J988" s="18">
        <v>1</v>
      </c>
    </row>
    <row r="989" spans="1:10" ht="16.5">
      <c r="A989" s="151">
        <v>811192</v>
      </c>
      <c r="B989" s="18">
        <v>1</v>
      </c>
      <c r="C989" s="137">
        <v>1</v>
      </c>
      <c r="D989" s="18">
        <v>0.9</v>
      </c>
      <c r="E989" s="18">
        <v>1</v>
      </c>
      <c r="F989" s="18">
        <v>1</v>
      </c>
      <c r="G989" s="18">
        <v>0.95</v>
      </c>
      <c r="H989" s="18">
        <v>1</v>
      </c>
      <c r="I989" s="137">
        <v>1</v>
      </c>
      <c r="J989" s="18">
        <v>1</v>
      </c>
    </row>
    <row r="990" spans="1:10" ht="16.5">
      <c r="A990" s="151">
        <v>811198</v>
      </c>
      <c r="B990" s="18">
        <v>1</v>
      </c>
      <c r="C990" s="137">
        <v>1</v>
      </c>
      <c r="D990" s="18">
        <v>0.9</v>
      </c>
      <c r="E990" s="18">
        <v>1</v>
      </c>
      <c r="F990" s="18">
        <v>1</v>
      </c>
      <c r="G990" s="18">
        <v>0.95</v>
      </c>
      <c r="H990" s="18">
        <v>1</v>
      </c>
      <c r="I990" s="137">
        <v>1</v>
      </c>
      <c r="J990" s="18">
        <v>1</v>
      </c>
    </row>
    <row r="991" spans="1:10" ht="16.5">
      <c r="A991" s="151">
        <v>811211</v>
      </c>
      <c r="B991" s="18">
        <v>1</v>
      </c>
      <c r="C991" s="137">
        <v>1</v>
      </c>
      <c r="D991" s="18">
        <v>0.9</v>
      </c>
      <c r="E991" s="18">
        <v>1</v>
      </c>
      <c r="F991" s="18">
        <v>1</v>
      </c>
      <c r="G991" s="18">
        <v>0.95</v>
      </c>
      <c r="H991" s="18">
        <v>1</v>
      </c>
      <c r="I991" s="137">
        <v>1</v>
      </c>
      <c r="J991" s="18">
        <v>1</v>
      </c>
    </row>
    <row r="992" spans="1:10" ht="16.5">
      <c r="A992" s="151">
        <v>811212</v>
      </c>
      <c r="B992" s="18">
        <v>1</v>
      </c>
      <c r="C992" s="137">
        <v>1</v>
      </c>
      <c r="D992" s="18">
        <v>0.9</v>
      </c>
      <c r="E992" s="18">
        <v>1</v>
      </c>
      <c r="F992" s="18">
        <v>1</v>
      </c>
      <c r="G992" s="18">
        <v>0.95</v>
      </c>
      <c r="H992" s="18">
        <v>1</v>
      </c>
      <c r="I992" s="137">
        <v>1</v>
      </c>
      <c r="J992" s="18">
        <v>1</v>
      </c>
    </row>
    <row r="993" spans="1:10" ht="16.5">
      <c r="A993" s="151">
        <v>811213</v>
      </c>
      <c r="B993" s="18">
        <v>1</v>
      </c>
      <c r="C993" s="137">
        <v>1</v>
      </c>
      <c r="D993" s="18">
        <v>0.9</v>
      </c>
      <c r="E993" s="18">
        <v>1</v>
      </c>
      <c r="F993" s="18">
        <v>1</v>
      </c>
      <c r="G993" s="18">
        <v>0.95</v>
      </c>
      <c r="H993" s="18">
        <v>1</v>
      </c>
      <c r="I993" s="137">
        <v>1</v>
      </c>
      <c r="J993" s="18">
        <v>1</v>
      </c>
    </row>
    <row r="994" spans="1:10" ht="16.5">
      <c r="A994" s="151">
        <v>811219</v>
      </c>
      <c r="B994" s="18">
        <v>1</v>
      </c>
      <c r="C994" s="137">
        <v>1</v>
      </c>
      <c r="D994" s="18">
        <v>0.9</v>
      </c>
      <c r="E994" s="18">
        <v>1</v>
      </c>
      <c r="F994" s="18">
        <v>1</v>
      </c>
      <c r="G994" s="18">
        <v>0.95</v>
      </c>
      <c r="H994" s="18">
        <v>1</v>
      </c>
      <c r="I994" s="137">
        <v>1</v>
      </c>
      <c r="J994" s="18">
        <v>1</v>
      </c>
    </row>
    <row r="995" spans="1:10" ht="16.5">
      <c r="A995" s="151">
        <v>811310</v>
      </c>
      <c r="B995" s="18">
        <v>1</v>
      </c>
      <c r="C995" s="137">
        <v>1</v>
      </c>
      <c r="D995" s="18">
        <v>0.9</v>
      </c>
      <c r="E995" s="18">
        <v>1</v>
      </c>
      <c r="F995" s="18">
        <v>1</v>
      </c>
      <c r="G995" s="18">
        <v>0.95</v>
      </c>
      <c r="H995" s="18">
        <v>1</v>
      </c>
      <c r="I995" s="137">
        <v>1</v>
      </c>
      <c r="J995" s="18">
        <v>1</v>
      </c>
    </row>
    <row r="996" spans="1:10" ht="16.5">
      <c r="A996" s="151">
        <v>811411</v>
      </c>
      <c r="B996" s="18">
        <v>1</v>
      </c>
      <c r="C996" s="137">
        <v>1</v>
      </c>
      <c r="D996" s="18">
        <v>0.9</v>
      </c>
      <c r="E996" s="18">
        <v>1</v>
      </c>
      <c r="F996" s="18">
        <v>1</v>
      </c>
      <c r="G996" s="18">
        <v>0.95</v>
      </c>
      <c r="H996" s="18">
        <v>1</v>
      </c>
      <c r="I996" s="137">
        <v>1</v>
      </c>
      <c r="J996" s="18">
        <v>1</v>
      </c>
    </row>
    <row r="997" spans="1:10" ht="16.5">
      <c r="A997" s="151">
        <v>811412</v>
      </c>
      <c r="B997" s="18">
        <v>1</v>
      </c>
      <c r="C997" s="137">
        <v>1</v>
      </c>
      <c r="D997" s="18">
        <v>0.9</v>
      </c>
      <c r="E997" s="18">
        <v>1</v>
      </c>
      <c r="F997" s="18">
        <v>1</v>
      </c>
      <c r="G997" s="18">
        <v>0.95</v>
      </c>
      <c r="H997" s="18">
        <v>1</v>
      </c>
      <c r="I997" s="137">
        <v>1</v>
      </c>
      <c r="J997" s="18">
        <v>1</v>
      </c>
    </row>
    <row r="998" spans="1:10" ht="16.5">
      <c r="A998" s="151">
        <v>811420</v>
      </c>
      <c r="B998" s="18">
        <v>1</v>
      </c>
      <c r="C998" s="137">
        <v>1</v>
      </c>
      <c r="D998" s="18">
        <v>0.9</v>
      </c>
      <c r="E998" s="18">
        <v>1</v>
      </c>
      <c r="F998" s="18">
        <v>1</v>
      </c>
      <c r="G998" s="18">
        <v>0.95</v>
      </c>
      <c r="H998" s="18">
        <v>1</v>
      </c>
      <c r="I998" s="137">
        <v>1</v>
      </c>
      <c r="J998" s="18">
        <v>1</v>
      </c>
    </row>
    <row r="999" spans="1:10" ht="16.5">
      <c r="A999" s="151">
        <v>811430</v>
      </c>
      <c r="B999" s="18">
        <v>1</v>
      </c>
      <c r="C999" s="137">
        <v>1</v>
      </c>
      <c r="D999" s="18">
        <v>0.9</v>
      </c>
      <c r="E999" s="18">
        <v>1</v>
      </c>
      <c r="F999" s="18">
        <v>1</v>
      </c>
      <c r="G999" s="18">
        <v>0.95</v>
      </c>
      <c r="H999" s="18">
        <v>1</v>
      </c>
      <c r="I999" s="137">
        <v>1</v>
      </c>
      <c r="J999" s="18">
        <v>1</v>
      </c>
    </row>
    <row r="1000" spans="1:10" ht="16.5">
      <c r="A1000" s="151">
        <v>811490</v>
      </c>
      <c r="B1000" s="18">
        <v>1</v>
      </c>
      <c r="C1000" s="137">
        <v>1</v>
      </c>
      <c r="D1000" s="18">
        <v>0.9</v>
      </c>
      <c r="E1000" s="18">
        <v>1</v>
      </c>
      <c r="F1000" s="18">
        <v>1</v>
      </c>
      <c r="G1000" s="18">
        <v>0.95</v>
      </c>
      <c r="H1000" s="18">
        <v>1</v>
      </c>
      <c r="I1000" s="137">
        <v>1</v>
      </c>
      <c r="J1000" s="18">
        <v>1</v>
      </c>
    </row>
    <row r="1001" spans="1:10" ht="16.5">
      <c r="A1001" s="151">
        <v>812111</v>
      </c>
      <c r="B1001" s="18">
        <v>1</v>
      </c>
      <c r="C1001" s="137">
        <v>1</v>
      </c>
      <c r="D1001" s="18">
        <v>0.9</v>
      </c>
      <c r="E1001" s="18">
        <v>1</v>
      </c>
      <c r="F1001" s="18">
        <v>1</v>
      </c>
      <c r="G1001" s="18">
        <v>0.95</v>
      </c>
      <c r="H1001" s="18">
        <v>1</v>
      </c>
      <c r="I1001" s="137">
        <v>1</v>
      </c>
      <c r="J1001" s="18">
        <v>1</v>
      </c>
    </row>
    <row r="1002" spans="1:10" ht="16.5">
      <c r="A1002" s="151">
        <v>812112</v>
      </c>
      <c r="B1002" s="18">
        <v>1</v>
      </c>
      <c r="C1002" s="137">
        <v>1</v>
      </c>
      <c r="D1002" s="18">
        <v>0.9</v>
      </c>
      <c r="E1002" s="18">
        <v>1</v>
      </c>
      <c r="F1002" s="18">
        <v>1</v>
      </c>
      <c r="G1002" s="18">
        <v>0.95</v>
      </c>
      <c r="H1002" s="18">
        <v>1</v>
      </c>
      <c r="I1002" s="137">
        <v>1</v>
      </c>
      <c r="J1002" s="18">
        <v>1</v>
      </c>
    </row>
    <row r="1003" spans="1:10" ht="16.5">
      <c r="A1003" s="151">
        <v>812113</v>
      </c>
      <c r="B1003" s="18">
        <v>1</v>
      </c>
      <c r="C1003" s="137">
        <v>1</v>
      </c>
      <c r="D1003" s="18">
        <v>0.9</v>
      </c>
      <c r="E1003" s="18">
        <v>1</v>
      </c>
      <c r="F1003" s="18">
        <v>1</v>
      </c>
      <c r="G1003" s="18">
        <v>0.95</v>
      </c>
      <c r="H1003" s="18">
        <v>1</v>
      </c>
      <c r="I1003" s="137">
        <v>1</v>
      </c>
      <c r="J1003" s="18">
        <v>1</v>
      </c>
    </row>
    <row r="1004" spans="1:10" ht="16.5">
      <c r="A1004" s="151">
        <v>812191</v>
      </c>
      <c r="B1004" s="18">
        <v>1</v>
      </c>
      <c r="C1004" s="137">
        <v>1</v>
      </c>
      <c r="D1004" s="18">
        <v>0.9</v>
      </c>
      <c r="E1004" s="18">
        <v>1</v>
      </c>
      <c r="F1004" s="18">
        <v>1</v>
      </c>
      <c r="G1004" s="18">
        <v>0.95</v>
      </c>
      <c r="H1004" s="18">
        <v>1</v>
      </c>
      <c r="I1004" s="137">
        <v>1</v>
      </c>
      <c r="J1004" s="18">
        <v>1</v>
      </c>
    </row>
    <row r="1005" spans="1:10" ht="16.5">
      <c r="A1005" s="151">
        <v>812199</v>
      </c>
      <c r="B1005" s="18">
        <v>1</v>
      </c>
      <c r="C1005" s="137">
        <v>1</v>
      </c>
      <c r="D1005" s="18">
        <v>0.9</v>
      </c>
      <c r="E1005" s="18">
        <v>1</v>
      </c>
      <c r="F1005" s="18">
        <v>1</v>
      </c>
      <c r="G1005" s="18">
        <v>0.95</v>
      </c>
      <c r="H1005" s="18">
        <v>1</v>
      </c>
      <c r="I1005" s="137">
        <v>1</v>
      </c>
      <c r="J1005" s="18">
        <v>1</v>
      </c>
    </row>
    <row r="1006" spans="1:10" ht="16.5">
      <c r="A1006" s="151">
        <v>812210</v>
      </c>
      <c r="B1006" s="18">
        <v>1</v>
      </c>
      <c r="C1006" s="137">
        <v>1</v>
      </c>
      <c r="D1006" s="18">
        <v>0.9</v>
      </c>
      <c r="E1006" s="18">
        <v>1</v>
      </c>
      <c r="F1006" s="18">
        <v>1</v>
      </c>
      <c r="G1006" s="18">
        <v>0.95</v>
      </c>
      <c r="H1006" s="18">
        <v>1</v>
      </c>
      <c r="I1006" s="137">
        <v>1</v>
      </c>
      <c r="J1006" s="18">
        <v>1</v>
      </c>
    </row>
    <row r="1007" spans="1:10" ht="16.5">
      <c r="A1007" s="151">
        <v>812220</v>
      </c>
      <c r="B1007" s="18">
        <v>1</v>
      </c>
      <c r="C1007" s="137">
        <v>1</v>
      </c>
      <c r="D1007" s="18">
        <v>0.9</v>
      </c>
      <c r="E1007" s="18">
        <v>1</v>
      </c>
      <c r="F1007" s="18">
        <v>1</v>
      </c>
      <c r="G1007" s="18">
        <v>0.95</v>
      </c>
      <c r="H1007" s="18">
        <v>1</v>
      </c>
      <c r="I1007" s="137">
        <v>1</v>
      </c>
      <c r="J1007" s="18">
        <v>1</v>
      </c>
    </row>
    <row r="1008" spans="1:10" ht="16.5">
      <c r="A1008" s="151">
        <v>812310</v>
      </c>
      <c r="B1008" s="18">
        <v>1</v>
      </c>
      <c r="C1008" s="137">
        <v>1</v>
      </c>
      <c r="D1008" s="18">
        <v>0.9</v>
      </c>
      <c r="E1008" s="18">
        <v>1</v>
      </c>
      <c r="F1008" s="18">
        <v>1</v>
      </c>
      <c r="G1008" s="18">
        <v>0.95</v>
      </c>
      <c r="H1008" s="18">
        <v>1</v>
      </c>
      <c r="I1008" s="137">
        <v>1</v>
      </c>
      <c r="J1008" s="18">
        <v>1</v>
      </c>
    </row>
    <row r="1009" spans="1:10" ht="16.5">
      <c r="A1009" s="151">
        <v>812320</v>
      </c>
      <c r="B1009" s="18">
        <v>1</v>
      </c>
      <c r="C1009" s="137">
        <v>1</v>
      </c>
      <c r="D1009" s="18">
        <v>0.9</v>
      </c>
      <c r="E1009" s="18">
        <v>1</v>
      </c>
      <c r="F1009" s="18">
        <v>1</v>
      </c>
      <c r="G1009" s="18">
        <v>0.95</v>
      </c>
      <c r="H1009" s="18">
        <v>1</v>
      </c>
      <c r="I1009" s="137">
        <v>1</v>
      </c>
      <c r="J1009" s="18">
        <v>1</v>
      </c>
    </row>
    <row r="1010" spans="1:10" ht="16.5">
      <c r="A1010" s="151">
        <v>812331</v>
      </c>
      <c r="B1010" s="18">
        <v>1</v>
      </c>
      <c r="C1010" s="137">
        <v>1</v>
      </c>
      <c r="D1010" s="18">
        <v>0.9</v>
      </c>
      <c r="E1010" s="18">
        <v>1</v>
      </c>
      <c r="F1010" s="18">
        <v>1</v>
      </c>
      <c r="G1010" s="18">
        <v>0.95</v>
      </c>
      <c r="H1010" s="18">
        <v>1</v>
      </c>
      <c r="I1010" s="137">
        <v>1</v>
      </c>
      <c r="J1010" s="18">
        <v>1</v>
      </c>
    </row>
    <row r="1011" spans="1:10" ht="16.5">
      <c r="A1011" s="151">
        <v>812332</v>
      </c>
      <c r="B1011" s="18">
        <v>1</v>
      </c>
      <c r="C1011" s="137">
        <v>1</v>
      </c>
      <c r="D1011" s="18">
        <v>0.9</v>
      </c>
      <c r="E1011" s="18">
        <v>1</v>
      </c>
      <c r="F1011" s="18">
        <v>1</v>
      </c>
      <c r="G1011" s="18">
        <v>0.95</v>
      </c>
      <c r="H1011" s="18">
        <v>1</v>
      </c>
      <c r="I1011" s="137">
        <v>1</v>
      </c>
      <c r="J1011" s="18">
        <v>1</v>
      </c>
    </row>
    <row r="1012" spans="1:10" ht="16.5">
      <c r="A1012" s="151">
        <v>812910</v>
      </c>
      <c r="B1012" s="18">
        <v>1</v>
      </c>
      <c r="C1012" s="137">
        <v>1</v>
      </c>
      <c r="D1012" s="18">
        <v>0.9</v>
      </c>
      <c r="E1012" s="18">
        <v>1</v>
      </c>
      <c r="F1012" s="18">
        <v>1</v>
      </c>
      <c r="G1012" s="18">
        <v>0.95</v>
      </c>
      <c r="H1012" s="18">
        <v>1</v>
      </c>
      <c r="I1012" s="137">
        <v>1</v>
      </c>
      <c r="J1012" s="18">
        <v>1</v>
      </c>
    </row>
    <row r="1013" spans="1:10" ht="16.5">
      <c r="A1013" s="151">
        <v>812921</v>
      </c>
      <c r="B1013" s="18">
        <v>1</v>
      </c>
      <c r="C1013" s="137">
        <v>1</v>
      </c>
      <c r="D1013" s="18">
        <v>0.9</v>
      </c>
      <c r="E1013" s="18">
        <v>1</v>
      </c>
      <c r="F1013" s="18">
        <v>1</v>
      </c>
      <c r="G1013" s="18">
        <v>0.95</v>
      </c>
      <c r="H1013" s="18">
        <v>1</v>
      </c>
      <c r="I1013" s="137">
        <v>1</v>
      </c>
      <c r="J1013" s="18">
        <v>1</v>
      </c>
    </row>
    <row r="1014" spans="1:10" ht="16.5">
      <c r="A1014" s="151">
        <v>812922</v>
      </c>
      <c r="B1014" s="18">
        <v>1</v>
      </c>
      <c r="C1014" s="137">
        <v>1</v>
      </c>
      <c r="D1014" s="18">
        <v>0.9</v>
      </c>
      <c r="E1014" s="18">
        <v>1</v>
      </c>
      <c r="F1014" s="18">
        <v>1</v>
      </c>
      <c r="G1014" s="18">
        <v>0.95</v>
      </c>
      <c r="H1014" s="18">
        <v>1</v>
      </c>
      <c r="I1014" s="137">
        <v>1</v>
      </c>
      <c r="J1014" s="18">
        <v>1</v>
      </c>
    </row>
    <row r="1015" spans="1:10" ht="16.5">
      <c r="A1015" s="151">
        <v>812930</v>
      </c>
      <c r="B1015" s="18">
        <v>1</v>
      </c>
      <c r="C1015" s="137">
        <v>1</v>
      </c>
      <c r="D1015" s="18">
        <v>0.9</v>
      </c>
      <c r="E1015" s="18">
        <v>1</v>
      </c>
      <c r="F1015" s="18">
        <v>1</v>
      </c>
      <c r="G1015" s="18">
        <v>0.95</v>
      </c>
      <c r="H1015" s="18">
        <v>1</v>
      </c>
      <c r="I1015" s="137">
        <v>1</v>
      </c>
      <c r="J1015" s="18">
        <v>1</v>
      </c>
    </row>
    <row r="1016" spans="1:10" ht="16.5">
      <c r="A1016" s="151">
        <v>812990</v>
      </c>
      <c r="B1016" s="18">
        <v>1</v>
      </c>
      <c r="C1016" s="137">
        <v>1</v>
      </c>
      <c r="D1016" s="18">
        <v>0.9</v>
      </c>
      <c r="E1016" s="18">
        <v>1</v>
      </c>
      <c r="F1016" s="18">
        <v>1</v>
      </c>
      <c r="G1016" s="18">
        <v>0.95</v>
      </c>
      <c r="H1016" s="18">
        <v>1</v>
      </c>
      <c r="I1016" s="137">
        <v>1</v>
      </c>
      <c r="J1016" s="18">
        <v>1</v>
      </c>
    </row>
    <row r="1017" spans="1:10" ht="16.5">
      <c r="A1017" s="151">
        <v>813110</v>
      </c>
      <c r="B1017" s="18">
        <v>0.9</v>
      </c>
      <c r="C1017" s="137">
        <v>0.9</v>
      </c>
      <c r="D1017" s="18">
        <v>0.9</v>
      </c>
      <c r="E1017" s="18">
        <v>0.9</v>
      </c>
      <c r="F1017" s="18">
        <v>1</v>
      </c>
      <c r="G1017" s="18">
        <v>0.95</v>
      </c>
      <c r="H1017" s="18">
        <v>1</v>
      </c>
      <c r="I1017" s="137">
        <v>1</v>
      </c>
      <c r="J1017" s="18">
        <v>1</v>
      </c>
    </row>
    <row r="1018" spans="1:10" ht="16.5">
      <c r="A1018" s="151">
        <v>813211</v>
      </c>
      <c r="B1018" s="18">
        <v>0.9</v>
      </c>
      <c r="C1018" s="137">
        <v>0.9</v>
      </c>
      <c r="D1018" s="18">
        <v>0.9</v>
      </c>
      <c r="E1018" s="18">
        <v>0.9</v>
      </c>
      <c r="F1018" s="18">
        <v>1</v>
      </c>
      <c r="G1018" s="18">
        <v>0.95</v>
      </c>
      <c r="H1018" s="18">
        <v>1</v>
      </c>
      <c r="I1018" s="137">
        <v>1</v>
      </c>
      <c r="J1018" s="18">
        <v>1</v>
      </c>
    </row>
    <row r="1019" spans="1:10" ht="16.5">
      <c r="A1019" s="151">
        <v>813212</v>
      </c>
      <c r="B1019" s="18">
        <v>0.9</v>
      </c>
      <c r="C1019" s="137">
        <v>0.9</v>
      </c>
      <c r="D1019" s="18">
        <v>0.9</v>
      </c>
      <c r="E1019" s="18">
        <v>0.9</v>
      </c>
      <c r="F1019" s="18">
        <v>1</v>
      </c>
      <c r="G1019" s="18">
        <v>0.95</v>
      </c>
      <c r="H1019" s="18">
        <v>1</v>
      </c>
      <c r="I1019" s="137">
        <v>1</v>
      </c>
      <c r="J1019" s="18">
        <v>1</v>
      </c>
    </row>
    <row r="1020" spans="1:10" ht="16.5">
      <c r="A1020" s="151">
        <v>813219</v>
      </c>
      <c r="B1020" s="18">
        <v>0.9</v>
      </c>
      <c r="C1020" s="137">
        <v>0.9</v>
      </c>
      <c r="D1020" s="18">
        <v>0.9</v>
      </c>
      <c r="E1020" s="18">
        <v>0.9</v>
      </c>
      <c r="F1020" s="18">
        <v>1</v>
      </c>
      <c r="G1020" s="18">
        <v>0.95</v>
      </c>
      <c r="H1020" s="18">
        <v>1</v>
      </c>
      <c r="I1020" s="137">
        <v>1</v>
      </c>
      <c r="J1020" s="18">
        <v>1</v>
      </c>
    </row>
    <row r="1021" spans="1:10" ht="16.5">
      <c r="A1021" s="151">
        <v>813311</v>
      </c>
      <c r="B1021" s="18">
        <v>0.9</v>
      </c>
      <c r="C1021" s="137">
        <v>0.9</v>
      </c>
      <c r="D1021" s="18">
        <v>0.9</v>
      </c>
      <c r="E1021" s="18">
        <v>0.9</v>
      </c>
      <c r="F1021" s="18">
        <v>1</v>
      </c>
      <c r="G1021" s="18">
        <v>0.95</v>
      </c>
      <c r="H1021" s="18">
        <v>1</v>
      </c>
      <c r="I1021" s="137">
        <v>1</v>
      </c>
      <c r="J1021" s="18">
        <v>1</v>
      </c>
    </row>
    <row r="1022" spans="1:10" ht="16.5">
      <c r="A1022" s="151">
        <v>813312</v>
      </c>
      <c r="B1022" s="18">
        <v>0.9</v>
      </c>
      <c r="C1022" s="137">
        <v>0.9</v>
      </c>
      <c r="D1022" s="18">
        <v>0.9</v>
      </c>
      <c r="E1022" s="18">
        <v>0.9</v>
      </c>
      <c r="F1022" s="18">
        <v>1</v>
      </c>
      <c r="G1022" s="18">
        <v>0.95</v>
      </c>
      <c r="H1022" s="18">
        <v>1</v>
      </c>
      <c r="I1022" s="137">
        <v>1</v>
      </c>
      <c r="J1022" s="18">
        <v>1</v>
      </c>
    </row>
    <row r="1023" spans="1:10" ht="16.5">
      <c r="A1023" s="151">
        <v>813319</v>
      </c>
      <c r="B1023" s="18">
        <v>0.9</v>
      </c>
      <c r="C1023" s="137">
        <v>0.9</v>
      </c>
      <c r="D1023" s="18">
        <v>0.9</v>
      </c>
      <c r="E1023" s="18">
        <v>0.9</v>
      </c>
      <c r="F1023" s="18">
        <v>1</v>
      </c>
      <c r="G1023" s="18">
        <v>0.95</v>
      </c>
      <c r="H1023" s="18">
        <v>1</v>
      </c>
      <c r="I1023" s="137">
        <v>1</v>
      </c>
      <c r="J1023" s="18">
        <v>1</v>
      </c>
    </row>
    <row r="1024" spans="1:10" ht="16.5">
      <c r="A1024" s="151">
        <v>813410</v>
      </c>
      <c r="B1024" s="18">
        <v>0.9</v>
      </c>
      <c r="C1024" s="137">
        <v>0.9</v>
      </c>
      <c r="D1024" s="18">
        <v>0.9</v>
      </c>
      <c r="E1024" s="18">
        <v>0.9</v>
      </c>
      <c r="F1024" s="18">
        <v>1</v>
      </c>
      <c r="G1024" s="18">
        <v>0.95</v>
      </c>
      <c r="H1024" s="18">
        <v>1</v>
      </c>
      <c r="I1024" s="137">
        <v>1</v>
      </c>
      <c r="J1024" s="18">
        <v>1</v>
      </c>
    </row>
    <row r="1025" spans="1:10" ht="16.5">
      <c r="A1025" s="151">
        <v>813910</v>
      </c>
      <c r="B1025" s="18">
        <v>0.9</v>
      </c>
      <c r="C1025" s="137">
        <v>0.9</v>
      </c>
      <c r="D1025" s="18">
        <v>0.9</v>
      </c>
      <c r="E1025" s="18">
        <v>0.9</v>
      </c>
      <c r="F1025" s="18">
        <v>1</v>
      </c>
      <c r="G1025" s="18">
        <v>0.95</v>
      </c>
      <c r="H1025" s="18">
        <v>1</v>
      </c>
      <c r="I1025" s="137">
        <v>1</v>
      </c>
      <c r="J1025" s="18">
        <v>1</v>
      </c>
    </row>
    <row r="1026" spans="1:10" ht="16.5">
      <c r="A1026" s="151">
        <v>813920</v>
      </c>
      <c r="B1026" s="18">
        <v>0.9</v>
      </c>
      <c r="C1026" s="137">
        <v>0.9</v>
      </c>
      <c r="D1026" s="18">
        <v>0.9</v>
      </c>
      <c r="E1026" s="18">
        <v>0.9</v>
      </c>
      <c r="F1026" s="18">
        <v>1</v>
      </c>
      <c r="G1026" s="18">
        <v>0.95</v>
      </c>
      <c r="H1026" s="18">
        <v>1</v>
      </c>
      <c r="I1026" s="137">
        <v>1</v>
      </c>
      <c r="J1026" s="18">
        <v>1</v>
      </c>
    </row>
    <row r="1027" spans="1:10" ht="16.5">
      <c r="A1027" s="151">
        <v>813930</v>
      </c>
      <c r="B1027" s="18">
        <v>0.9</v>
      </c>
      <c r="C1027" s="137">
        <v>0.9</v>
      </c>
      <c r="D1027" s="18">
        <v>0.9</v>
      </c>
      <c r="E1027" s="18">
        <v>0.9</v>
      </c>
      <c r="F1027" s="18">
        <v>1</v>
      </c>
      <c r="G1027" s="18">
        <v>0.95</v>
      </c>
      <c r="H1027" s="18">
        <v>1</v>
      </c>
      <c r="I1027" s="137">
        <v>1</v>
      </c>
      <c r="J1027" s="18">
        <v>1</v>
      </c>
    </row>
    <row r="1028" spans="1:10" ht="16.5">
      <c r="A1028" s="151">
        <v>813940</v>
      </c>
      <c r="B1028" s="18">
        <v>0.9</v>
      </c>
      <c r="C1028" s="137">
        <v>0.9</v>
      </c>
      <c r="D1028" s="18">
        <v>0.9</v>
      </c>
      <c r="E1028" s="18">
        <v>0.9</v>
      </c>
      <c r="F1028" s="18">
        <v>1</v>
      </c>
      <c r="G1028" s="18">
        <v>0.95</v>
      </c>
      <c r="H1028" s="18">
        <v>1</v>
      </c>
      <c r="I1028" s="137">
        <v>1</v>
      </c>
      <c r="J1028" s="18">
        <v>1</v>
      </c>
    </row>
    <row r="1029" spans="1:10" ht="16.5">
      <c r="A1029" s="151">
        <v>813990</v>
      </c>
      <c r="B1029" s="18">
        <v>0.9</v>
      </c>
      <c r="C1029" s="137">
        <v>0.9</v>
      </c>
      <c r="D1029" s="18">
        <v>0.9</v>
      </c>
      <c r="E1029" s="18">
        <v>0.9</v>
      </c>
      <c r="F1029" s="18">
        <v>1</v>
      </c>
      <c r="G1029" s="18">
        <v>0.95</v>
      </c>
      <c r="H1029" s="18">
        <v>1</v>
      </c>
      <c r="I1029" s="137">
        <v>1</v>
      </c>
      <c r="J1029" s="18">
        <v>1</v>
      </c>
    </row>
    <row r="1030" spans="1:10" ht="16.5">
      <c r="A1030" s="151">
        <v>814110</v>
      </c>
      <c r="B1030" s="18">
        <v>1</v>
      </c>
      <c r="C1030" s="137">
        <v>1</v>
      </c>
      <c r="D1030" s="18">
        <v>0.9</v>
      </c>
      <c r="E1030" s="18">
        <v>1</v>
      </c>
      <c r="F1030" s="18">
        <v>1</v>
      </c>
      <c r="G1030" s="18">
        <v>0.95</v>
      </c>
      <c r="H1030" s="18">
        <v>1</v>
      </c>
      <c r="I1030" s="137">
        <v>1</v>
      </c>
      <c r="J1030" s="18">
        <v>1</v>
      </c>
    </row>
    <row r="1031" spans="1:10" ht="16.5">
      <c r="A1031" s="151">
        <v>921110</v>
      </c>
      <c r="B1031" s="18">
        <v>0.85</v>
      </c>
      <c r="C1031" s="137">
        <v>0.85</v>
      </c>
      <c r="D1031" s="18">
        <v>1</v>
      </c>
      <c r="E1031" s="18">
        <v>0.85</v>
      </c>
      <c r="F1031" s="18">
        <v>1</v>
      </c>
      <c r="G1031" s="18">
        <v>1</v>
      </c>
      <c r="H1031" s="18">
        <v>1</v>
      </c>
      <c r="I1031" s="137">
        <v>1</v>
      </c>
      <c r="J1031" s="18">
        <v>1</v>
      </c>
    </row>
    <row r="1032" spans="1:10" ht="16.5">
      <c r="A1032" s="151">
        <v>921120</v>
      </c>
      <c r="B1032" s="18">
        <v>0.85</v>
      </c>
      <c r="C1032" s="137">
        <v>0.85</v>
      </c>
      <c r="D1032" s="18">
        <v>1</v>
      </c>
      <c r="E1032" s="18">
        <v>0.85</v>
      </c>
      <c r="F1032" s="18">
        <v>1</v>
      </c>
      <c r="G1032" s="18">
        <v>1</v>
      </c>
      <c r="H1032" s="18">
        <v>1</v>
      </c>
      <c r="I1032" s="137">
        <v>1</v>
      </c>
      <c r="J1032" s="18">
        <v>1</v>
      </c>
    </row>
    <row r="1033" spans="1:10" ht="16.5">
      <c r="A1033" s="151">
        <v>921130</v>
      </c>
      <c r="B1033" s="18">
        <v>0.85</v>
      </c>
      <c r="C1033" s="137">
        <v>0.85</v>
      </c>
      <c r="D1033" s="18">
        <v>1</v>
      </c>
      <c r="E1033" s="18">
        <v>0.85</v>
      </c>
      <c r="F1033" s="18">
        <v>1</v>
      </c>
      <c r="G1033" s="18">
        <v>1</v>
      </c>
      <c r="H1033" s="18">
        <v>1</v>
      </c>
      <c r="I1033" s="137">
        <v>1</v>
      </c>
      <c r="J1033" s="18">
        <v>1</v>
      </c>
    </row>
    <row r="1034" spans="1:10" ht="16.5">
      <c r="A1034" s="151">
        <v>921140</v>
      </c>
      <c r="B1034" s="18">
        <v>0.85</v>
      </c>
      <c r="C1034" s="137">
        <v>0.85</v>
      </c>
      <c r="D1034" s="18">
        <v>1</v>
      </c>
      <c r="E1034" s="18">
        <v>0.85</v>
      </c>
      <c r="F1034" s="18">
        <v>1</v>
      </c>
      <c r="G1034" s="18">
        <v>1</v>
      </c>
      <c r="H1034" s="18">
        <v>1</v>
      </c>
      <c r="I1034" s="137">
        <v>1</v>
      </c>
      <c r="J1034" s="18">
        <v>1</v>
      </c>
    </row>
    <row r="1035" spans="1:10" ht="16.5">
      <c r="A1035" s="151">
        <v>921150</v>
      </c>
      <c r="B1035" s="18">
        <v>0.85</v>
      </c>
      <c r="C1035" s="137">
        <v>0.85</v>
      </c>
      <c r="D1035" s="18">
        <v>1</v>
      </c>
      <c r="E1035" s="18">
        <v>0.85</v>
      </c>
      <c r="F1035" s="18">
        <v>1</v>
      </c>
      <c r="G1035" s="18">
        <v>1</v>
      </c>
      <c r="H1035" s="18">
        <v>1</v>
      </c>
      <c r="I1035" s="137">
        <v>1</v>
      </c>
      <c r="J1035" s="18">
        <v>1</v>
      </c>
    </row>
    <row r="1036" spans="1:10" ht="16.5">
      <c r="A1036" s="151">
        <v>921190</v>
      </c>
      <c r="B1036" s="18">
        <v>0.85</v>
      </c>
      <c r="C1036" s="137">
        <v>0.85</v>
      </c>
      <c r="D1036" s="18">
        <v>1</v>
      </c>
      <c r="E1036" s="18">
        <v>0.85</v>
      </c>
      <c r="F1036" s="18">
        <v>1</v>
      </c>
      <c r="G1036" s="18">
        <v>1</v>
      </c>
      <c r="H1036" s="18">
        <v>1</v>
      </c>
      <c r="I1036" s="137">
        <v>1</v>
      </c>
      <c r="J1036" s="18">
        <v>1</v>
      </c>
    </row>
    <row r="1037" spans="1:10" ht="16.5">
      <c r="A1037" s="151">
        <v>922110</v>
      </c>
      <c r="B1037" s="18">
        <v>0.85</v>
      </c>
      <c r="C1037" s="137">
        <v>0.85</v>
      </c>
      <c r="D1037" s="18">
        <v>1</v>
      </c>
      <c r="E1037" s="18">
        <v>0.85</v>
      </c>
      <c r="F1037" s="18">
        <v>1</v>
      </c>
      <c r="G1037" s="18">
        <v>1</v>
      </c>
      <c r="H1037" s="18">
        <v>1</v>
      </c>
      <c r="I1037" s="137">
        <v>1</v>
      </c>
      <c r="J1037" s="18">
        <v>1</v>
      </c>
    </row>
    <row r="1038" spans="1:10" ht="16.5">
      <c r="A1038" s="151">
        <v>922120</v>
      </c>
      <c r="B1038" s="18">
        <v>0.85</v>
      </c>
      <c r="C1038" s="137">
        <v>0.85</v>
      </c>
      <c r="D1038" s="18">
        <v>1</v>
      </c>
      <c r="E1038" s="18">
        <v>0.85</v>
      </c>
      <c r="F1038" s="18">
        <v>1</v>
      </c>
      <c r="G1038" s="18">
        <v>1</v>
      </c>
      <c r="H1038" s="18">
        <v>1</v>
      </c>
      <c r="I1038" s="137">
        <v>1</v>
      </c>
      <c r="J1038" s="18">
        <v>1</v>
      </c>
    </row>
    <row r="1039" spans="1:10" ht="16.5">
      <c r="A1039" s="151">
        <v>922130</v>
      </c>
      <c r="B1039" s="18">
        <v>0.85</v>
      </c>
      <c r="C1039" s="137">
        <v>0.85</v>
      </c>
      <c r="D1039" s="18">
        <v>1</v>
      </c>
      <c r="E1039" s="18">
        <v>0.85</v>
      </c>
      <c r="F1039" s="18">
        <v>1</v>
      </c>
      <c r="G1039" s="18">
        <v>1</v>
      </c>
      <c r="H1039" s="18">
        <v>1</v>
      </c>
      <c r="I1039" s="137">
        <v>1</v>
      </c>
      <c r="J1039" s="18">
        <v>1</v>
      </c>
    </row>
    <row r="1040" spans="1:10" ht="16.5">
      <c r="A1040" s="151">
        <v>922140</v>
      </c>
      <c r="B1040" s="18">
        <v>0.85</v>
      </c>
      <c r="C1040" s="137">
        <v>0.85</v>
      </c>
      <c r="D1040" s="18">
        <v>1</v>
      </c>
      <c r="E1040" s="18">
        <v>0.85</v>
      </c>
      <c r="F1040" s="18">
        <v>1</v>
      </c>
      <c r="G1040" s="18">
        <v>1</v>
      </c>
      <c r="H1040" s="18">
        <v>1</v>
      </c>
      <c r="I1040" s="137">
        <v>1</v>
      </c>
      <c r="J1040" s="18">
        <v>1</v>
      </c>
    </row>
    <row r="1041" spans="1:10" ht="16.5">
      <c r="A1041" s="151">
        <v>922150</v>
      </c>
      <c r="B1041" s="18">
        <v>0.85</v>
      </c>
      <c r="C1041" s="137">
        <v>0.85</v>
      </c>
      <c r="D1041" s="18">
        <v>1</v>
      </c>
      <c r="E1041" s="18">
        <v>0.85</v>
      </c>
      <c r="F1041" s="18">
        <v>1</v>
      </c>
      <c r="G1041" s="18">
        <v>1</v>
      </c>
      <c r="H1041" s="18">
        <v>1</v>
      </c>
      <c r="I1041" s="137">
        <v>1</v>
      </c>
      <c r="J1041" s="18">
        <v>1</v>
      </c>
    </row>
    <row r="1042" spans="1:10" ht="16.5">
      <c r="A1042" s="151">
        <v>922160</v>
      </c>
      <c r="B1042" s="18">
        <v>0.85</v>
      </c>
      <c r="C1042" s="137">
        <v>0.85</v>
      </c>
      <c r="D1042" s="18">
        <v>1</v>
      </c>
      <c r="E1042" s="18">
        <v>0.85</v>
      </c>
      <c r="F1042" s="18">
        <v>1</v>
      </c>
      <c r="G1042" s="18">
        <v>1</v>
      </c>
      <c r="H1042" s="18">
        <v>1</v>
      </c>
      <c r="I1042" s="137">
        <v>1</v>
      </c>
      <c r="J1042" s="18">
        <v>1</v>
      </c>
    </row>
    <row r="1043" spans="1:10" ht="16.5">
      <c r="A1043" s="151">
        <v>922190</v>
      </c>
      <c r="B1043" s="18">
        <v>0.85</v>
      </c>
      <c r="C1043" s="137">
        <v>0.85</v>
      </c>
      <c r="D1043" s="18">
        <v>1</v>
      </c>
      <c r="E1043" s="18">
        <v>0.85</v>
      </c>
      <c r="F1043" s="18">
        <v>1</v>
      </c>
      <c r="G1043" s="18">
        <v>1</v>
      </c>
      <c r="H1043" s="18">
        <v>1</v>
      </c>
      <c r="I1043" s="137">
        <v>1</v>
      </c>
      <c r="J1043" s="18">
        <v>1</v>
      </c>
    </row>
    <row r="1044" spans="1:10" ht="16.5">
      <c r="A1044" s="151">
        <v>923110</v>
      </c>
      <c r="B1044" s="18">
        <v>0.85</v>
      </c>
      <c r="C1044" s="137">
        <v>0.85</v>
      </c>
      <c r="D1044" s="18">
        <v>1</v>
      </c>
      <c r="E1044" s="18">
        <v>0.85</v>
      </c>
      <c r="F1044" s="18">
        <v>1</v>
      </c>
      <c r="G1044" s="18">
        <v>1</v>
      </c>
      <c r="H1044" s="18">
        <v>1</v>
      </c>
      <c r="I1044" s="137">
        <v>1</v>
      </c>
      <c r="J1044" s="18">
        <v>1</v>
      </c>
    </row>
    <row r="1045" spans="1:10" ht="16.5">
      <c r="A1045" s="151">
        <v>923120</v>
      </c>
      <c r="B1045" s="18">
        <v>0.85</v>
      </c>
      <c r="C1045" s="137">
        <v>0.85</v>
      </c>
      <c r="D1045" s="18">
        <v>1</v>
      </c>
      <c r="E1045" s="18">
        <v>0.85</v>
      </c>
      <c r="F1045" s="18">
        <v>1</v>
      </c>
      <c r="G1045" s="18">
        <v>1</v>
      </c>
      <c r="H1045" s="18">
        <v>1</v>
      </c>
      <c r="I1045" s="137">
        <v>1</v>
      </c>
      <c r="J1045" s="18">
        <v>1</v>
      </c>
    </row>
    <row r="1046" spans="1:10" ht="16.5">
      <c r="A1046" s="151">
        <v>923130</v>
      </c>
      <c r="B1046" s="18">
        <v>0.85</v>
      </c>
      <c r="C1046" s="137">
        <v>0.85</v>
      </c>
      <c r="D1046" s="18">
        <v>1</v>
      </c>
      <c r="E1046" s="18">
        <v>0.85</v>
      </c>
      <c r="F1046" s="18">
        <v>1</v>
      </c>
      <c r="G1046" s="18">
        <v>1</v>
      </c>
      <c r="H1046" s="18">
        <v>1</v>
      </c>
      <c r="I1046" s="137">
        <v>1</v>
      </c>
      <c r="J1046" s="18">
        <v>1</v>
      </c>
    </row>
    <row r="1047" spans="1:10" ht="16.5">
      <c r="A1047" s="151">
        <v>923140</v>
      </c>
      <c r="B1047" s="18">
        <v>0.85</v>
      </c>
      <c r="C1047" s="137">
        <v>0.85</v>
      </c>
      <c r="D1047" s="18">
        <v>1</v>
      </c>
      <c r="E1047" s="18">
        <v>0.85</v>
      </c>
      <c r="F1047" s="18">
        <v>1</v>
      </c>
      <c r="G1047" s="18">
        <v>1</v>
      </c>
      <c r="H1047" s="18">
        <v>1</v>
      </c>
      <c r="I1047" s="137">
        <v>1</v>
      </c>
      <c r="J1047" s="18">
        <v>1</v>
      </c>
    </row>
    <row r="1048" spans="1:10" ht="16.5">
      <c r="A1048" s="151">
        <v>924110</v>
      </c>
      <c r="B1048" s="18">
        <v>0.85</v>
      </c>
      <c r="C1048" s="137">
        <v>0.85</v>
      </c>
      <c r="D1048" s="18">
        <v>1</v>
      </c>
      <c r="E1048" s="18">
        <v>0.85</v>
      </c>
      <c r="F1048" s="18">
        <v>1</v>
      </c>
      <c r="G1048" s="18">
        <v>1</v>
      </c>
      <c r="H1048" s="18">
        <v>1</v>
      </c>
      <c r="I1048" s="137">
        <v>1</v>
      </c>
      <c r="J1048" s="18">
        <v>1</v>
      </c>
    </row>
    <row r="1049" spans="1:10" ht="16.5">
      <c r="A1049" s="151">
        <v>924120</v>
      </c>
      <c r="B1049" s="18">
        <v>0.85</v>
      </c>
      <c r="C1049" s="137">
        <v>0.85</v>
      </c>
      <c r="D1049" s="18">
        <v>1</v>
      </c>
      <c r="E1049" s="18">
        <v>0.85</v>
      </c>
      <c r="F1049" s="18">
        <v>1</v>
      </c>
      <c r="G1049" s="18">
        <v>1</v>
      </c>
      <c r="H1049" s="18">
        <v>1</v>
      </c>
      <c r="I1049" s="137">
        <v>1</v>
      </c>
      <c r="J1049" s="18">
        <v>1</v>
      </c>
    </row>
    <row r="1050" spans="1:10" ht="16.5">
      <c r="A1050" s="151">
        <v>925110</v>
      </c>
      <c r="B1050" s="18">
        <v>0.85</v>
      </c>
      <c r="C1050" s="137">
        <v>0.85</v>
      </c>
      <c r="D1050" s="18">
        <v>1</v>
      </c>
      <c r="E1050" s="18">
        <v>0.85</v>
      </c>
      <c r="F1050" s="18">
        <v>1</v>
      </c>
      <c r="G1050" s="18">
        <v>1</v>
      </c>
      <c r="H1050" s="18">
        <v>1</v>
      </c>
      <c r="I1050" s="137">
        <v>1</v>
      </c>
      <c r="J1050" s="18">
        <v>1</v>
      </c>
    </row>
    <row r="1051" spans="1:10" ht="16.5">
      <c r="A1051" s="151">
        <v>925120</v>
      </c>
      <c r="B1051" s="18">
        <v>0.85</v>
      </c>
      <c r="C1051" s="137">
        <v>0.85</v>
      </c>
      <c r="D1051" s="18">
        <v>1</v>
      </c>
      <c r="E1051" s="18">
        <v>0.85</v>
      </c>
      <c r="F1051" s="18">
        <v>1</v>
      </c>
      <c r="G1051" s="18">
        <v>1</v>
      </c>
      <c r="H1051" s="18">
        <v>1</v>
      </c>
      <c r="I1051" s="137">
        <v>1</v>
      </c>
      <c r="J1051" s="18">
        <v>1</v>
      </c>
    </row>
    <row r="1052" spans="1:10" ht="16.5">
      <c r="A1052" s="151">
        <v>926110</v>
      </c>
      <c r="B1052" s="18">
        <v>0.85</v>
      </c>
      <c r="C1052" s="137">
        <v>0.85</v>
      </c>
      <c r="D1052" s="18">
        <v>1</v>
      </c>
      <c r="E1052" s="18">
        <v>0.85</v>
      </c>
      <c r="F1052" s="18">
        <v>1</v>
      </c>
      <c r="G1052" s="18">
        <v>1</v>
      </c>
      <c r="H1052" s="18">
        <v>1</v>
      </c>
      <c r="I1052" s="137">
        <v>1</v>
      </c>
      <c r="J1052" s="18">
        <v>1</v>
      </c>
    </row>
    <row r="1053" spans="1:10" ht="16.5">
      <c r="A1053" s="151">
        <v>926120</v>
      </c>
      <c r="B1053" s="18">
        <v>0.85</v>
      </c>
      <c r="C1053" s="137">
        <v>0.85</v>
      </c>
      <c r="D1053" s="18">
        <v>1</v>
      </c>
      <c r="E1053" s="18">
        <v>0.85</v>
      </c>
      <c r="F1053" s="18">
        <v>1</v>
      </c>
      <c r="G1053" s="18">
        <v>1</v>
      </c>
      <c r="H1053" s="18">
        <v>1</v>
      </c>
      <c r="I1053" s="137">
        <v>1</v>
      </c>
      <c r="J1053" s="18">
        <v>1</v>
      </c>
    </row>
    <row r="1054" spans="1:10" ht="16.5">
      <c r="A1054" s="151">
        <v>926130</v>
      </c>
      <c r="B1054" s="18">
        <v>0.85</v>
      </c>
      <c r="C1054" s="137">
        <v>0.85</v>
      </c>
      <c r="D1054" s="18">
        <v>1</v>
      </c>
      <c r="E1054" s="18">
        <v>0.85</v>
      </c>
      <c r="F1054" s="18">
        <v>1</v>
      </c>
      <c r="G1054" s="18">
        <v>1</v>
      </c>
      <c r="H1054" s="18">
        <v>1</v>
      </c>
      <c r="I1054" s="137">
        <v>1</v>
      </c>
      <c r="J1054" s="18">
        <v>1</v>
      </c>
    </row>
    <row r="1055" spans="1:10" ht="16.5">
      <c r="A1055" s="151">
        <v>926140</v>
      </c>
      <c r="B1055" s="18">
        <v>0.85</v>
      </c>
      <c r="C1055" s="137">
        <v>0.85</v>
      </c>
      <c r="D1055" s="18">
        <v>1</v>
      </c>
      <c r="E1055" s="18">
        <v>0.85</v>
      </c>
      <c r="F1055" s="18">
        <v>1</v>
      </c>
      <c r="G1055" s="18">
        <v>1</v>
      </c>
      <c r="H1055" s="18">
        <v>1</v>
      </c>
      <c r="I1055" s="137">
        <v>1</v>
      </c>
      <c r="J1055" s="18">
        <v>1</v>
      </c>
    </row>
    <row r="1056" spans="1:10" ht="16.5">
      <c r="A1056" s="151">
        <v>926150</v>
      </c>
      <c r="B1056" s="18">
        <v>0.85</v>
      </c>
      <c r="C1056" s="137">
        <v>0.85</v>
      </c>
      <c r="D1056" s="18">
        <v>1</v>
      </c>
      <c r="E1056" s="18">
        <v>0.85</v>
      </c>
      <c r="F1056" s="18">
        <v>1</v>
      </c>
      <c r="G1056" s="18">
        <v>1</v>
      </c>
      <c r="H1056" s="18">
        <v>1</v>
      </c>
      <c r="I1056" s="137">
        <v>1</v>
      </c>
      <c r="J1056" s="18">
        <v>1</v>
      </c>
    </row>
    <row r="1057" spans="1:10" ht="16.5">
      <c r="A1057" s="151">
        <v>927110</v>
      </c>
      <c r="B1057" s="18">
        <v>0.85</v>
      </c>
      <c r="C1057" s="137">
        <v>0.85</v>
      </c>
      <c r="D1057" s="18">
        <v>1</v>
      </c>
      <c r="E1057" s="18">
        <v>0.85</v>
      </c>
      <c r="F1057" s="18">
        <v>1</v>
      </c>
      <c r="G1057" s="18">
        <v>1</v>
      </c>
      <c r="H1057" s="18">
        <v>1</v>
      </c>
      <c r="I1057" s="137">
        <v>1</v>
      </c>
      <c r="J1057" s="18">
        <v>1</v>
      </c>
    </row>
    <row r="1058" spans="1:10" ht="16.5">
      <c r="A1058" s="151">
        <v>928110</v>
      </c>
      <c r="B1058" s="18">
        <v>0.85</v>
      </c>
      <c r="C1058" s="137">
        <v>0.85</v>
      </c>
      <c r="D1058" s="18">
        <v>1</v>
      </c>
      <c r="E1058" s="18">
        <v>0.85</v>
      </c>
      <c r="F1058" s="18">
        <v>1</v>
      </c>
      <c r="G1058" s="18">
        <v>1</v>
      </c>
      <c r="H1058" s="18">
        <v>1</v>
      </c>
      <c r="I1058" s="137">
        <v>1</v>
      </c>
      <c r="J1058" s="18">
        <v>1</v>
      </c>
    </row>
    <row r="1059" spans="1:10" ht="16.5">
      <c r="A1059" s="151">
        <v>928120</v>
      </c>
      <c r="B1059" s="18">
        <v>0.85</v>
      </c>
      <c r="C1059" s="137">
        <v>0.85</v>
      </c>
      <c r="D1059" s="18">
        <v>1</v>
      </c>
      <c r="E1059" s="18">
        <v>0.85</v>
      </c>
      <c r="F1059" s="18">
        <v>1</v>
      </c>
      <c r="G1059" s="18">
        <v>1</v>
      </c>
      <c r="H1059" s="18">
        <v>1</v>
      </c>
      <c r="I1059" s="137">
        <v>1</v>
      </c>
      <c r="J1059" s="18">
        <v>1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O22"/>
  <sheetViews>
    <sheetView showGridLines="0" zoomScale="80" zoomScaleNormal="80" workbookViewId="0">
      <selection activeCell="L19" sqref="L19"/>
    </sheetView>
  </sheetViews>
  <sheetFormatPr defaultRowHeight="14.5"/>
  <cols>
    <col min="1" max="1" width="16.26953125" customWidth="1"/>
    <col min="2" max="2" width="10" customWidth="1"/>
    <col min="3" max="3" width="16.54296875" customWidth="1"/>
    <col min="4" max="4" width="11.81640625" customWidth="1"/>
    <col min="5" max="5" width="11.26953125" customWidth="1"/>
    <col min="6" max="6" width="11.1796875" customWidth="1"/>
    <col min="7" max="7" width="8.54296875" customWidth="1"/>
    <col min="8" max="8" width="4.1796875" customWidth="1"/>
    <col min="9" max="9" width="11.7265625" customWidth="1"/>
  </cols>
  <sheetData>
    <row r="1" spans="1:15" ht="16.5">
      <c r="A1" s="93" t="s">
        <v>9358</v>
      </c>
      <c r="B1" s="225"/>
      <c r="C1" s="225"/>
      <c r="D1" s="225"/>
      <c r="E1" s="225"/>
      <c r="F1" s="225"/>
      <c r="G1" s="225"/>
      <c r="I1" s="254" t="s">
        <v>8558</v>
      </c>
      <c r="J1" s="255"/>
      <c r="K1" s="255"/>
      <c r="L1" s="255"/>
      <c r="M1" s="255"/>
      <c r="N1" s="255"/>
      <c r="O1" s="256"/>
    </row>
    <row r="2" spans="1:15" ht="15">
      <c r="A2" s="121"/>
      <c r="B2" s="100" t="s">
        <v>8165</v>
      </c>
      <c r="C2" s="100"/>
      <c r="D2" s="100"/>
      <c r="E2" s="100" t="s">
        <v>8164</v>
      </c>
      <c r="F2" s="100"/>
      <c r="G2" s="100"/>
      <c r="I2" s="257"/>
      <c r="J2" s="258" t="s">
        <v>8165</v>
      </c>
      <c r="K2" s="258"/>
      <c r="L2" s="258"/>
      <c r="M2" s="258" t="s">
        <v>8164</v>
      </c>
      <c r="N2" s="258"/>
      <c r="O2" s="258"/>
    </row>
    <row r="3" spans="1:15" ht="16.5" customHeight="1">
      <c r="A3" s="239" t="s">
        <v>8511</v>
      </c>
      <c r="B3" s="239" t="s">
        <v>903</v>
      </c>
      <c r="C3" s="240" t="s">
        <v>904</v>
      </c>
      <c r="D3" s="239" t="s">
        <v>8471</v>
      </c>
      <c r="E3" s="239" t="s">
        <v>903</v>
      </c>
      <c r="F3" s="240" t="s">
        <v>904</v>
      </c>
      <c r="G3" s="239" t="s">
        <v>8471</v>
      </c>
      <c r="I3" s="259" t="s">
        <v>8511</v>
      </c>
      <c r="J3" s="259" t="s">
        <v>903</v>
      </c>
      <c r="K3" s="240" t="s">
        <v>904</v>
      </c>
      <c r="L3" s="259" t="s">
        <v>8471</v>
      </c>
      <c r="M3" s="259" t="s">
        <v>903</v>
      </c>
      <c r="N3" s="240" t="s">
        <v>904</v>
      </c>
      <c r="O3" s="259" t="s">
        <v>8471</v>
      </c>
    </row>
    <row r="4" spans="1:15" ht="15">
      <c r="A4" s="207">
        <v>50</v>
      </c>
      <c r="B4" s="107">
        <v>-0.12</v>
      </c>
      <c r="C4" s="222">
        <v>-0.12</v>
      </c>
      <c r="D4" s="107">
        <v>-0.13</v>
      </c>
      <c r="E4" s="107">
        <v>-0.214</v>
      </c>
      <c r="F4" s="222">
        <v>-0.214</v>
      </c>
      <c r="G4" s="107">
        <v>-0.249</v>
      </c>
      <c r="I4" s="106">
        <v>50</v>
      </c>
      <c r="J4" s="107">
        <v>-0.09</v>
      </c>
      <c r="K4" s="107">
        <v>-0.06</v>
      </c>
      <c r="L4" s="107">
        <v>-0.16</v>
      </c>
      <c r="M4" s="107">
        <v>-0.125</v>
      </c>
      <c r="N4" s="110">
        <v>-0.125</v>
      </c>
      <c r="O4" s="107">
        <v>-0.16300000000000001</v>
      </c>
    </row>
    <row r="5" spans="1:15" ht="15">
      <c r="A5" s="207">
        <v>100</v>
      </c>
      <c r="B5" s="107">
        <v>-0.11</v>
      </c>
      <c r="C5" s="222">
        <v>-0.11</v>
      </c>
      <c r="D5" s="107">
        <v>-0.11</v>
      </c>
      <c r="E5" s="107">
        <v>-0.19600000000000001</v>
      </c>
      <c r="F5" s="222">
        <v>-0.19600000000000001</v>
      </c>
      <c r="G5" s="107">
        <v>-0.23100000000000001</v>
      </c>
      <c r="I5" s="106">
        <v>100</v>
      </c>
      <c r="J5" s="107">
        <v>-0.08</v>
      </c>
      <c r="K5" s="107">
        <v>-0.05</v>
      </c>
      <c r="L5" s="107">
        <v>-0.15</v>
      </c>
      <c r="M5" s="107">
        <v>-0.115</v>
      </c>
      <c r="N5" s="110">
        <v>-0.115</v>
      </c>
      <c r="O5" s="107">
        <v>-0.156</v>
      </c>
    </row>
    <row r="6" spans="1:15" ht="15">
      <c r="A6" s="207">
        <v>200</v>
      </c>
      <c r="B6" s="107">
        <v>-0.08</v>
      </c>
      <c r="C6" s="222">
        <v>-0.08</v>
      </c>
      <c r="D6" s="107">
        <v>-0.08</v>
      </c>
      <c r="E6" s="107">
        <v>-0.16500000000000001</v>
      </c>
      <c r="F6" s="222">
        <v>-0.16500000000000001</v>
      </c>
      <c r="G6" s="107">
        <v>-0.19800000000000001</v>
      </c>
      <c r="I6" s="106">
        <v>200</v>
      </c>
      <c r="J6" s="260" t="e">
        <f>NA()</f>
        <v>#N/A</v>
      </c>
      <c r="K6" s="260" t="e">
        <f>NA()</f>
        <v>#N/A</v>
      </c>
      <c r="L6" s="107">
        <v>-0.1</v>
      </c>
      <c r="M6" s="107">
        <v>-9.8000000000000004E-2</v>
      </c>
      <c r="N6" s="110">
        <v>-9.8000000000000004E-2</v>
      </c>
      <c r="O6" s="107">
        <v>-0.13300000000000001</v>
      </c>
    </row>
    <row r="7" spans="1:15" ht="15">
      <c r="A7" s="207">
        <v>250</v>
      </c>
      <c r="B7" s="107">
        <v>-6.5000000000000002E-2</v>
      </c>
      <c r="C7" s="222">
        <v>-6.5000000000000002E-2</v>
      </c>
      <c r="D7" s="107">
        <v>-7.0000000000000007E-2</v>
      </c>
      <c r="E7" s="107">
        <v>-0.14899999999999999</v>
      </c>
      <c r="F7" s="222">
        <v>-0.14899999999999999</v>
      </c>
      <c r="G7" s="107">
        <v>-0.18</v>
      </c>
      <c r="I7" s="106">
        <v>250</v>
      </c>
      <c r="J7" s="107">
        <v>-0.06</v>
      </c>
      <c r="K7" s="107">
        <v>-0.04</v>
      </c>
      <c r="L7" s="107">
        <v>-0.08</v>
      </c>
      <c r="M7" s="107">
        <v>-8.8999999999999996E-2</v>
      </c>
      <c r="N7" s="110">
        <v>-8.8999999999999996E-2</v>
      </c>
      <c r="O7" s="107">
        <v>-0.122</v>
      </c>
    </row>
    <row r="8" spans="1:15" ht="15">
      <c r="A8" s="207">
        <v>500</v>
      </c>
      <c r="B8" s="107">
        <v>0</v>
      </c>
      <c r="C8" s="222">
        <v>0</v>
      </c>
      <c r="D8" s="107">
        <v>0</v>
      </c>
      <c r="E8" s="107">
        <v>-9.2999999999999999E-2</v>
      </c>
      <c r="F8" s="222">
        <v>-9.2999999999999999E-2</v>
      </c>
      <c r="G8" s="107">
        <v>-0.112</v>
      </c>
      <c r="I8" s="106">
        <v>500</v>
      </c>
      <c r="J8" s="107">
        <v>0</v>
      </c>
      <c r="K8" s="107">
        <v>0</v>
      </c>
      <c r="L8" s="107">
        <v>0</v>
      </c>
      <c r="M8" s="107">
        <v>-5.7000000000000002E-2</v>
      </c>
      <c r="N8" s="110">
        <v>-5.7000000000000002E-2</v>
      </c>
      <c r="O8" s="107">
        <v>-7.8E-2</v>
      </c>
    </row>
    <row r="9" spans="1:15" ht="15">
      <c r="A9" s="207">
        <v>750</v>
      </c>
      <c r="B9" s="107">
        <v>0.06</v>
      </c>
      <c r="C9" s="222">
        <v>0.06</v>
      </c>
      <c r="D9" s="107">
        <v>0.06</v>
      </c>
      <c r="E9" s="107">
        <v>-4.5999999999999999E-2</v>
      </c>
      <c r="F9" s="222">
        <v>-4.5999999999999999E-2</v>
      </c>
      <c r="G9" s="107">
        <v>-5.8000000000000003E-2</v>
      </c>
      <c r="I9" s="207">
        <v>1000</v>
      </c>
      <c r="J9" s="107">
        <v>0.1</v>
      </c>
      <c r="K9" s="107">
        <v>0.09</v>
      </c>
      <c r="L9" s="107">
        <v>0.14000000000000001</v>
      </c>
      <c r="M9" s="107">
        <v>1E-3</v>
      </c>
      <c r="N9" s="110">
        <v>1E-3</v>
      </c>
      <c r="O9" s="107">
        <v>-2E-3</v>
      </c>
    </row>
    <row r="10" spans="1:15" ht="15">
      <c r="A10" s="207">
        <v>1000</v>
      </c>
      <c r="B10" s="107">
        <v>0.12</v>
      </c>
      <c r="C10" s="222">
        <v>0.12</v>
      </c>
      <c r="D10" s="107">
        <v>0.11</v>
      </c>
      <c r="E10" s="107">
        <v>1E-3</v>
      </c>
      <c r="F10" s="222">
        <v>1E-3</v>
      </c>
      <c r="G10" s="107">
        <v>-3.0000000000000001E-3</v>
      </c>
      <c r="I10" s="207">
        <v>2000</v>
      </c>
      <c r="J10" s="107">
        <v>0.26</v>
      </c>
      <c r="K10" s="107">
        <v>0.24</v>
      </c>
      <c r="L10" s="107">
        <v>0.39</v>
      </c>
      <c r="M10" s="107">
        <v>0.113</v>
      </c>
      <c r="N10" s="110">
        <v>0.113</v>
      </c>
      <c r="O10" s="107">
        <v>0.13100000000000001</v>
      </c>
    </row>
    <row r="11" spans="1:15" ht="15">
      <c r="A11" s="207">
        <v>2000</v>
      </c>
      <c r="B11" s="107">
        <v>0.32</v>
      </c>
      <c r="C11" s="222">
        <v>0.32</v>
      </c>
      <c r="D11" s="107">
        <v>0.26</v>
      </c>
      <c r="E11" s="107">
        <v>0.16700000000000001</v>
      </c>
      <c r="F11" s="222">
        <v>0.16700000000000001</v>
      </c>
      <c r="G11" s="107">
        <v>0.17599999999999999</v>
      </c>
      <c r="I11" s="207">
        <v>3000</v>
      </c>
      <c r="J11" s="107">
        <v>0.36</v>
      </c>
      <c r="K11" s="107">
        <v>0.31</v>
      </c>
      <c r="L11" s="107">
        <v>0.61</v>
      </c>
      <c r="M11" s="107">
        <v>0.223</v>
      </c>
      <c r="N11" s="110">
        <v>0.223</v>
      </c>
      <c r="O11" s="107">
        <v>0.26500000000000001</v>
      </c>
    </row>
    <row r="12" spans="1:15" ht="15">
      <c r="A12" s="207">
        <v>3000</v>
      </c>
      <c r="B12" s="107">
        <v>0.45</v>
      </c>
      <c r="C12" s="222">
        <v>0.45</v>
      </c>
      <c r="D12" s="107">
        <v>0.39</v>
      </c>
      <c r="E12" s="107">
        <v>0.318</v>
      </c>
      <c r="F12" s="222">
        <v>0.318</v>
      </c>
      <c r="G12" s="107">
        <v>0.34</v>
      </c>
      <c r="I12" s="207">
        <v>5000</v>
      </c>
      <c r="J12" s="107">
        <v>0.46</v>
      </c>
      <c r="K12" s="107">
        <v>0.41</v>
      </c>
      <c r="L12" s="107">
        <v>1.05</v>
      </c>
      <c r="M12" s="107">
        <v>0.38500000000000001</v>
      </c>
      <c r="N12" s="110">
        <v>0.38500000000000001</v>
      </c>
      <c r="O12" s="107">
        <v>0.46300000000000002</v>
      </c>
    </row>
    <row r="13" spans="1:15" ht="15">
      <c r="A13" s="207">
        <v>5000</v>
      </c>
      <c r="B13" s="107">
        <v>0.56999999999999995</v>
      </c>
      <c r="C13" s="222">
        <v>0.56999999999999995</v>
      </c>
      <c r="D13" s="107">
        <v>0.56000000000000005</v>
      </c>
      <c r="E13" s="107">
        <v>0.54200000000000004</v>
      </c>
      <c r="F13" s="222">
        <v>0.54200000000000004</v>
      </c>
      <c r="G13" s="107">
        <v>0.59199999999999997</v>
      </c>
    </row>
    <row r="15" spans="1:15" ht="16.5">
      <c r="A15" s="261"/>
      <c r="B15" s="261"/>
      <c r="D15" s="262" t="s">
        <v>8559</v>
      </c>
    </row>
    <row r="16" spans="1:15" ht="16.5">
      <c r="A16" s="47"/>
      <c r="B16" s="263"/>
      <c r="D16" s="37" t="s">
        <v>8179</v>
      </c>
      <c r="E16" s="37" t="s">
        <v>8472</v>
      </c>
    </row>
    <row r="17" spans="1:5" ht="16.5">
      <c r="A17" s="47"/>
      <c r="B17" s="263"/>
      <c r="D17" s="126">
        <v>50</v>
      </c>
      <c r="E17" s="126">
        <v>0.5</v>
      </c>
    </row>
    <row r="18" spans="1:5" ht="16.5">
      <c r="A18" s="47"/>
      <c r="B18" s="263"/>
      <c r="D18" s="126">
        <v>100</v>
      </c>
      <c r="E18" s="126">
        <v>0.85</v>
      </c>
    </row>
    <row r="19" spans="1:5" ht="16.5">
      <c r="A19" s="47"/>
      <c r="B19" s="263"/>
      <c r="D19" s="126">
        <v>200</v>
      </c>
      <c r="E19" s="126">
        <v>1.3</v>
      </c>
    </row>
    <row r="20" spans="1:5" ht="16.5">
      <c r="A20" s="47"/>
      <c r="B20" s="263"/>
      <c r="D20" s="126">
        <v>300</v>
      </c>
      <c r="E20" s="126">
        <v>1.75</v>
      </c>
    </row>
    <row r="21" spans="1:5" ht="16.5">
      <c r="A21" s="47"/>
      <c r="B21" s="263"/>
      <c r="D21" s="126">
        <v>700</v>
      </c>
      <c r="E21" s="126">
        <v>3.5</v>
      </c>
    </row>
    <row r="22" spans="1:5" ht="16.5">
      <c r="A22" s="47"/>
      <c r="B22" s="263"/>
      <c r="D22" s="191">
        <v>1000</v>
      </c>
      <c r="E22" s="126">
        <v>4.75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O22"/>
  <sheetViews>
    <sheetView showGridLines="0" zoomScale="80" zoomScaleNormal="80" workbookViewId="0">
      <selection activeCell="D3" sqref="D3"/>
    </sheetView>
  </sheetViews>
  <sheetFormatPr defaultRowHeight="14.5"/>
  <cols>
    <col min="1" max="1" width="16.26953125" customWidth="1"/>
    <col min="2" max="2" width="10" customWidth="1"/>
    <col min="3" max="3" width="16.54296875" customWidth="1"/>
    <col min="4" max="4" width="11.81640625" customWidth="1"/>
    <col min="5" max="5" width="11.26953125" customWidth="1"/>
    <col min="6" max="6" width="11.1796875" customWidth="1"/>
    <col min="7" max="7" width="8.54296875" customWidth="1"/>
    <col min="8" max="8" width="4.1796875" customWidth="1"/>
    <col min="9" max="9" width="12" customWidth="1"/>
  </cols>
  <sheetData>
    <row r="1" spans="1:15" ht="16.5">
      <c r="A1" s="93" t="s">
        <v>8560</v>
      </c>
      <c r="B1" s="225"/>
      <c r="C1" s="225"/>
      <c r="D1" s="225"/>
      <c r="E1" s="225"/>
      <c r="F1" s="225"/>
      <c r="G1" s="225"/>
      <c r="I1" s="264">
        <v>0</v>
      </c>
      <c r="J1" s="265">
        <v>0</v>
      </c>
      <c r="K1" s="265">
        <v>0</v>
      </c>
      <c r="L1" s="265">
        <v>0</v>
      </c>
      <c r="M1" s="265">
        <v>0</v>
      </c>
      <c r="N1" s="265">
        <v>0</v>
      </c>
      <c r="O1" s="266">
        <v>0</v>
      </c>
    </row>
    <row r="2" spans="1:15" ht="15">
      <c r="A2" s="121"/>
      <c r="B2" s="100" t="s">
        <v>8165</v>
      </c>
      <c r="C2" s="100"/>
      <c r="D2" s="100"/>
      <c r="E2" s="100" t="s">
        <v>8164</v>
      </c>
      <c r="F2" s="100"/>
      <c r="G2" s="100"/>
      <c r="I2" s="267">
        <v>0</v>
      </c>
      <c r="J2" s="268">
        <v>0</v>
      </c>
      <c r="K2" s="268">
        <v>0</v>
      </c>
      <c r="L2" s="268">
        <v>0</v>
      </c>
      <c r="M2" s="268">
        <v>0</v>
      </c>
      <c r="N2" s="268">
        <v>0</v>
      </c>
      <c r="O2" s="268">
        <v>0</v>
      </c>
    </row>
    <row r="3" spans="1:15" ht="16.5" customHeight="1">
      <c r="A3" s="239" t="s">
        <v>8511</v>
      </c>
      <c r="B3" s="239" t="s">
        <v>903</v>
      </c>
      <c r="C3" s="240" t="s">
        <v>904</v>
      </c>
      <c r="D3" s="239" t="s">
        <v>8471</v>
      </c>
      <c r="E3" s="239" t="s">
        <v>903</v>
      </c>
      <c r="F3" s="240" t="s">
        <v>904</v>
      </c>
      <c r="G3" s="239" t="s">
        <v>8471</v>
      </c>
      <c r="I3" s="269">
        <v>0</v>
      </c>
      <c r="J3" s="269">
        <v>0</v>
      </c>
      <c r="K3" s="270">
        <v>0</v>
      </c>
      <c r="L3" s="269">
        <v>0</v>
      </c>
      <c r="M3" s="269">
        <v>0</v>
      </c>
      <c r="N3" s="270">
        <v>0</v>
      </c>
      <c r="O3" s="269">
        <v>0</v>
      </c>
    </row>
    <row r="4" spans="1:15" ht="15">
      <c r="A4" s="207">
        <v>50</v>
      </c>
      <c r="B4" s="107">
        <v>-0.12</v>
      </c>
      <c r="C4" s="222">
        <v>-0.12</v>
      </c>
      <c r="D4" s="107">
        <v>-0.13</v>
      </c>
      <c r="E4" s="107">
        <v>-0.34</v>
      </c>
      <c r="F4" s="222">
        <v>-0.34</v>
      </c>
      <c r="G4" s="107">
        <v>-0.34</v>
      </c>
      <c r="I4" s="271">
        <v>0</v>
      </c>
      <c r="J4" s="110">
        <v>0</v>
      </c>
      <c r="K4" s="110">
        <v>0</v>
      </c>
      <c r="L4" s="110">
        <v>0</v>
      </c>
      <c r="M4" s="110">
        <v>0</v>
      </c>
      <c r="N4" s="110">
        <v>0</v>
      </c>
      <c r="O4" s="110">
        <v>0</v>
      </c>
    </row>
    <row r="5" spans="1:15" ht="15">
      <c r="A5" s="207">
        <v>100</v>
      </c>
      <c r="B5" s="107">
        <v>-0.11</v>
      </c>
      <c r="C5" s="222">
        <v>-0.11</v>
      </c>
      <c r="D5" s="107">
        <v>-0.11</v>
      </c>
      <c r="E5" s="107">
        <v>-0.28000000000000003</v>
      </c>
      <c r="F5" s="222">
        <v>-0.28000000000000003</v>
      </c>
      <c r="G5" s="107">
        <v>-0.3</v>
      </c>
      <c r="I5" s="271">
        <v>0</v>
      </c>
      <c r="J5" s="110">
        <v>0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</row>
    <row r="6" spans="1:15" ht="15">
      <c r="A6" s="207">
        <v>250</v>
      </c>
      <c r="B6" s="107">
        <v>-6.5000000000000002E-2</v>
      </c>
      <c r="C6" s="222">
        <v>-6.5000000000000002E-2</v>
      </c>
      <c r="D6" s="107">
        <v>-7.0000000000000007E-2</v>
      </c>
      <c r="E6" s="107">
        <v>-0.13</v>
      </c>
      <c r="F6" s="222">
        <v>-0.13</v>
      </c>
      <c r="G6" s="107">
        <v>-0.16</v>
      </c>
      <c r="I6" s="271">
        <v>0</v>
      </c>
      <c r="J6" s="110">
        <v>0</v>
      </c>
      <c r="K6" s="110">
        <v>0</v>
      </c>
      <c r="L6" s="110">
        <v>0</v>
      </c>
      <c r="M6" s="110">
        <v>0</v>
      </c>
      <c r="N6" s="110">
        <v>0</v>
      </c>
      <c r="O6" s="110">
        <v>0</v>
      </c>
    </row>
    <row r="7" spans="1:15" ht="15">
      <c r="A7" s="207">
        <v>500</v>
      </c>
      <c r="B7" s="107">
        <v>0</v>
      </c>
      <c r="C7" s="222">
        <v>0</v>
      </c>
      <c r="D7" s="107">
        <v>0</v>
      </c>
      <c r="E7" s="107">
        <v>0</v>
      </c>
      <c r="F7" s="222">
        <v>0</v>
      </c>
      <c r="G7" s="107">
        <v>0</v>
      </c>
      <c r="I7" s="271">
        <v>0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</row>
    <row r="8" spans="1:15" ht="15">
      <c r="A8" s="207">
        <v>1000</v>
      </c>
      <c r="B8" s="107">
        <v>0.12</v>
      </c>
      <c r="C8" s="222">
        <v>0.12</v>
      </c>
      <c r="D8" s="107">
        <v>0.11</v>
      </c>
      <c r="E8" s="107">
        <v>0.11</v>
      </c>
      <c r="F8" s="222">
        <v>0.11</v>
      </c>
      <c r="G8" s="107">
        <v>0.16</v>
      </c>
      <c r="I8" s="271">
        <v>0</v>
      </c>
      <c r="J8" s="110">
        <v>0</v>
      </c>
      <c r="K8" s="110">
        <v>0</v>
      </c>
      <c r="L8" s="110">
        <v>0</v>
      </c>
      <c r="M8" s="110">
        <v>0</v>
      </c>
      <c r="N8" s="110">
        <v>0</v>
      </c>
      <c r="O8" s="110">
        <v>0</v>
      </c>
    </row>
    <row r="9" spans="1:15" ht="15">
      <c r="A9" s="207">
        <v>2000</v>
      </c>
      <c r="B9" s="107">
        <v>0.32</v>
      </c>
      <c r="C9" s="222">
        <v>0.32</v>
      </c>
      <c r="D9" s="107">
        <v>0.26</v>
      </c>
      <c r="E9" s="107">
        <v>0.26</v>
      </c>
      <c r="F9" s="222">
        <v>0.26</v>
      </c>
      <c r="G9" s="107">
        <v>0.37</v>
      </c>
      <c r="I9" s="272">
        <v>0</v>
      </c>
      <c r="J9" s="110">
        <v>0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</row>
    <row r="10" spans="1:15" ht="15">
      <c r="A10" s="207">
        <v>3000</v>
      </c>
      <c r="B10" s="107">
        <v>0.45</v>
      </c>
      <c r="C10" s="222">
        <v>0.45</v>
      </c>
      <c r="D10" s="107">
        <v>0.39</v>
      </c>
      <c r="E10" s="107">
        <v>0.31</v>
      </c>
      <c r="F10" s="222">
        <v>0.31</v>
      </c>
      <c r="G10" s="107">
        <v>0.48</v>
      </c>
      <c r="I10" s="272">
        <v>0</v>
      </c>
      <c r="J10" s="110">
        <v>0</v>
      </c>
      <c r="K10" s="110">
        <v>0</v>
      </c>
      <c r="L10" s="110">
        <v>0</v>
      </c>
      <c r="M10" s="110">
        <v>0</v>
      </c>
      <c r="N10" s="110">
        <v>0</v>
      </c>
      <c r="O10" s="110">
        <v>0</v>
      </c>
    </row>
    <row r="11" spans="1:15" ht="15">
      <c r="A11" s="207">
        <v>5000</v>
      </c>
      <c r="B11" s="107">
        <v>0.56999999999999995</v>
      </c>
      <c r="C11" s="222">
        <v>0.56999999999999995</v>
      </c>
      <c r="D11" s="107">
        <v>0.56000000000000005</v>
      </c>
      <c r="E11" s="107">
        <v>0.39</v>
      </c>
      <c r="F11" s="222">
        <v>0.39</v>
      </c>
      <c r="G11" s="107">
        <v>0.65</v>
      </c>
      <c r="I11" s="272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</row>
    <row r="12" spans="1:15" ht="15">
      <c r="A12" s="207"/>
      <c r="B12" s="107"/>
      <c r="C12" s="222"/>
      <c r="D12" s="107"/>
      <c r="E12" s="107"/>
      <c r="F12" s="222"/>
      <c r="G12" s="107"/>
      <c r="I12" s="272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</row>
    <row r="13" spans="1:15" ht="15">
      <c r="A13" s="207"/>
      <c r="B13" s="107"/>
      <c r="C13" s="222"/>
      <c r="D13" s="107"/>
      <c r="E13" s="107"/>
      <c r="F13" s="222"/>
      <c r="G13" s="107"/>
    </row>
    <row r="15" spans="1:15" ht="16.5">
      <c r="A15" s="273"/>
      <c r="B15" s="273"/>
      <c r="D15" s="262" t="s">
        <v>8559</v>
      </c>
    </row>
    <row r="16" spans="1:15" ht="16.5">
      <c r="A16" s="274"/>
      <c r="B16" s="275"/>
      <c r="D16" s="37" t="s">
        <v>8179</v>
      </c>
      <c r="E16" s="37" t="s">
        <v>8472</v>
      </c>
    </row>
    <row r="17" spans="1:5" ht="16.5">
      <c r="A17" s="274"/>
      <c r="B17" s="275"/>
      <c r="D17" s="126">
        <v>50</v>
      </c>
      <c r="E17" s="126">
        <v>1</v>
      </c>
    </row>
    <row r="18" spans="1:5" ht="16.5">
      <c r="A18" s="274"/>
      <c r="B18" s="275"/>
      <c r="D18" s="126">
        <v>100</v>
      </c>
      <c r="E18" s="126">
        <v>1.34</v>
      </c>
    </row>
    <row r="19" spans="1:5" ht="16.5">
      <c r="A19" s="274"/>
      <c r="B19" s="275"/>
      <c r="D19" s="126">
        <v>200</v>
      </c>
      <c r="E19" s="126">
        <v>2.68</v>
      </c>
    </row>
    <row r="20" spans="1:5" ht="16.5">
      <c r="A20" s="274"/>
      <c r="B20" s="275"/>
      <c r="D20" s="126"/>
      <c r="E20" s="126"/>
    </row>
    <row r="21" spans="1:5" ht="16.5">
      <c r="A21" s="274"/>
      <c r="B21" s="275"/>
      <c r="D21" s="126"/>
      <c r="E21" s="126"/>
    </row>
    <row r="22" spans="1:5" ht="16.5">
      <c r="A22" s="274"/>
      <c r="B22" s="275"/>
      <c r="D22" s="191"/>
      <c r="E22" s="126"/>
    </row>
  </sheetData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38"/>
  <sheetViews>
    <sheetView showGridLines="0" zoomScale="80" zoomScaleNormal="80" workbookViewId="0"/>
  </sheetViews>
  <sheetFormatPr defaultRowHeight="14.5"/>
  <cols>
    <col min="1" max="1" width="16.26953125" customWidth="1"/>
    <col min="2" max="2" width="10" customWidth="1"/>
    <col min="3" max="3" width="16.54296875" customWidth="1"/>
    <col min="4" max="4" width="11.81640625" customWidth="1"/>
    <col min="5" max="5" width="11.26953125" customWidth="1"/>
    <col min="6" max="6" width="11.1796875" customWidth="1"/>
    <col min="7" max="7" width="8.54296875" customWidth="1"/>
    <col min="8" max="8" width="4.1796875" customWidth="1"/>
    <col min="9" max="9" width="13.7265625" customWidth="1"/>
  </cols>
  <sheetData>
    <row r="1" spans="1:15" ht="16.5">
      <c r="A1" s="93" t="s">
        <v>8561</v>
      </c>
      <c r="B1" s="225"/>
      <c r="C1" s="225"/>
      <c r="D1" s="225"/>
      <c r="E1" s="225"/>
      <c r="F1" s="225"/>
      <c r="G1" s="225"/>
      <c r="I1" s="254" t="s">
        <v>8558</v>
      </c>
      <c r="J1" s="255"/>
      <c r="K1" s="255"/>
      <c r="L1" s="255"/>
      <c r="M1" s="255"/>
      <c r="N1" s="255"/>
      <c r="O1" s="256"/>
    </row>
    <row r="2" spans="1:15" ht="15">
      <c r="A2" s="121"/>
      <c r="B2" s="100" t="s">
        <v>8165</v>
      </c>
      <c r="C2" s="100"/>
      <c r="D2" s="100"/>
      <c r="E2" s="100" t="s">
        <v>8164</v>
      </c>
      <c r="F2" s="100"/>
      <c r="G2" s="100"/>
      <c r="I2" s="257"/>
      <c r="J2" s="258" t="s">
        <v>8165</v>
      </c>
      <c r="K2" s="258"/>
      <c r="L2" s="258"/>
      <c r="M2" s="258" t="s">
        <v>8164</v>
      </c>
      <c r="N2" s="258"/>
      <c r="O2" s="258"/>
    </row>
    <row r="3" spans="1:15" ht="16.5" customHeight="1">
      <c r="A3" s="239" t="s">
        <v>8511</v>
      </c>
      <c r="B3" s="239" t="s">
        <v>903</v>
      </c>
      <c r="C3" s="240" t="s">
        <v>904</v>
      </c>
      <c r="D3" s="269">
        <v>0</v>
      </c>
      <c r="E3" s="239" t="s">
        <v>903</v>
      </c>
      <c r="F3" s="240" t="s">
        <v>904</v>
      </c>
      <c r="G3" s="269">
        <v>0</v>
      </c>
      <c r="I3" s="259" t="s">
        <v>8511</v>
      </c>
      <c r="J3" s="259" t="s">
        <v>903</v>
      </c>
      <c r="K3" s="240" t="s">
        <v>904</v>
      </c>
      <c r="L3" s="259" t="s">
        <v>8471</v>
      </c>
      <c r="M3" s="259" t="s">
        <v>903</v>
      </c>
      <c r="N3" s="240" t="s">
        <v>904</v>
      </c>
      <c r="O3" s="259" t="s">
        <v>8471</v>
      </c>
    </row>
    <row r="4" spans="1:15" ht="15">
      <c r="A4" s="207">
        <v>50</v>
      </c>
      <c r="B4" s="107">
        <v>-0.12</v>
      </c>
      <c r="C4" s="222">
        <v>-0.12</v>
      </c>
      <c r="D4" s="110">
        <v>0</v>
      </c>
      <c r="E4" s="107">
        <v>-0.214</v>
      </c>
      <c r="F4" s="222">
        <v>-0.214</v>
      </c>
      <c r="G4" s="110">
        <v>0</v>
      </c>
      <c r="I4" s="276">
        <v>50</v>
      </c>
      <c r="J4" s="107">
        <v>-0.09</v>
      </c>
      <c r="K4" s="107">
        <v>-0.06</v>
      </c>
      <c r="L4" s="107">
        <v>-0.16</v>
      </c>
      <c r="M4" s="107">
        <v>-6.3E-2</v>
      </c>
      <c r="N4" s="110">
        <v>-6.3E-2</v>
      </c>
      <c r="O4" s="107">
        <v>-7.9000000000000001E-2</v>
      </c>
    </row>
    <row r="5" spans="1:15" ht="15">
      <c r="A5" s="207">
        <v>100</v>
      </c>
      <c r="B5" s="107">
        <v>-0.11</v>
      </c>
      <c r="C5" s="222">
        <v>-0.11</v>
      </c>
      <c r="D5" s="110">
        <v>0</v>
      </c>
      <c r="E5" s="107">
        <v>-0.19600000000000001</v>
      </c>
      <c r="F5" s="222">
        <v>-0.19600000000000001</v>
      </c>
      <c r="G5" s="110">
        <v>0</v>
      </c>
      <c r="I5" s="276">
        <v>100</v>
      </c>
      <c r="J5" s="107">
        <v>-0.08</v>
      </c>
      <c r="K5" s="107">
        <v>-0.05</v>
      </c>
      <c r="L5" s="107">
        <v>-0.15</v>
      </c>
      <c r="M5" s="107">
        <v>-5.3999999999999999E-2</v>
      </c>
      <c r="N5" s="110">
        <v>-5.3999999999999999E-2</v>
      </c>
      <c r="O5" s="107">
        <v>-6.9000000000000006E-2</v>
      </c>
    </row>
    <row r="6" spans="1:15" ht="15">
      <c r="A6" s="207">
        <v>200</v>
      </c>
      <c r="B6" s="107">
        <v>-0.08</v>
      </c>
      <c r="C6" s="222">
        <v>-0.08</v>
      </c>
      <c r="D6" s="110">
        <v>0</v>
      </c>
      <c r="E6" s="107">
        <v>-0.16500000000000001</v>
      </c>
      <c r="F6" s="222">
        <v>-0.16500000000000001</v>
      </c>
      <c r="G6" s="110">
        <v>0</v>
      </c>
      <c r="I6" s="276">
        <v>200</v>
      </c>
      <c r="J6" s="260" t="e">
        <f>NA()</f>
        <v>#N/A</v>
      </c>
      <c r="K6" s="260" t="e">
        <f>NA()</f>
        <v>#N/A</v>
      </c>
      <c r="L6" s="107">
        <v>-0.1</v>
      </c>
      <c r="M6" s="107">
        <v>-3.7999999999999999E-2</v>
      </c>
      <c r="N6" s="110">
        <v>-3.7999999999999999E-2</v>
      </c>
      <c r="O6" s="107">
        <v>-4.8000000000000001E-2</v>
      </c>
    </row>
    <row r="7" spans="1:15" ht="15">
      <c r="A7" s="207">
        <v>250</v>
      </c>
      <c r="B7" s="107">
        <v>-6.5000000000000002E-2</v>
      </c>
      <c r="C7" s="222">
        <v>-6.5000000000000002E-2</v>
      </c>
      <c r="D7" s="110">
        <v>0</v>
      </c>
      <c r="E7" s="107">
        <v>-0.14899999999999999</v>
      </c>
      <c r="F7" s="222">
        <v>-0.14899999999999999</v>
      </c>
      <c r="G7" s="110">
        <v>0</v>
      </c>
      <c r="I7" s="276">
        <v>250</v>
      </c>
      <c r="J7" s="107">
        <v>-0.06</v>
      </c>
      <c r="K7" s="107">
        <v>-0.04</v>
      </c>
      <c r="L7" s="107">
        <v>-0.08</v>
      </c>
      <c r="M7" s="107">
        <v>-2.9000000000000001E-2</v>
      </c>
      <c r="N7" s="110">
        <v>-2.9000000000000001E-2</v>
      </c>
      <c r="O7" s="107">
        <v>-3.7999999999999999E-2</v>
      </c>
    </row>
    <row r="8" spans="1:15" ht="15">
      <c r="A8" s="207">
        <v>500</v>
      </c>
      <c r="B8" s="107">
        <v>0</v>
      </c>
      <c r="C8" s="222">
        <v>0</v>
      </c>
      <c r="D8" s="110">
        <v>0</v>
      </c>
      <c r="E8" s="107">
        <v>-9.2999999999999999E-2</v>
      </c>
      <c r="F8" s="222">
        <v>-9.2999999999999999E-2</v>
      </c>
      <c r="G8" s="110">
        <v>0</v>
      </c>
      <c r="I8" s="276">
        <v>500</v>
      </c>
      <c r="J8" s="107">
        <v>0</v>
      </c>
      <c r="K8" s="107">
        <v>0</v>
      </c>
      <c r="L8" s="107">
        <v>0</v>
      </c>
      <c r="M8" s="107">
        <v>3.0000000000000001E-3</v>
      </c>
      <c r="N8" s="110">
        <v>3.0000000000000001E-3</v>
      </c>
      <c r="O8" s="107">
        <v>3.0000000000000001E-3</v>
      </c>
    </row>
    <row r="9" spans="1:15" ht="15">
      <c r="A9" s="207">
        <v>750</v>
      </c>
      <c r="B9" s="107">
        <v>0.06</v>
      </c>
      <c r="C9" s="222">
        <v>0.06</v>
      </c>
      <c r="D9" s="110">
        <v>0</v>
      </c>
      <c r="E9" s="107">
        <v>-4.5999999999999999E-2</v>
      </c>
      <c r="F9" s="222">
        <v>-4.5999999999999999E-2</v>
      </c>
      <c r="G9" s="110">
        <v>0</v>
      </c>
      <c r="I9" s="208">
        <v>1000</v>
      </c>
      <c r="J9" s="107">
        <v>0.1</v>
      </c>
      <c r="K9" s="107">
        <v>0.09</v>
      </c>
      <c r="L9" s="107">
        <v>0.14000000000000001</v>
      </c>
      <c r="M9" s="107">
        <v>6.5000000000000002E-2</v>
      </c>
      <c r="N9" s="110">
        <v>6.5000000000000002E-2</v>
      </c>
      <c r="O9" s="107">
        <v>7.9000000000000001E-2</v>
      </c>
    </row>
    <row r="10" spans="1:15" ht="15">
      <c r="A10" s="207">
        <v>1000</v>
      </c>
      <c r="B10" s="107">
        <v>0.12</v>
      </c>
      <c r="C10" s="222">
        <v>0.12</v>
      </c>
      <c r="D10" s="110">
        <v>0</v>
      </c>
      <c r="E10" s="107">
        <v>1E-3</v>
      </c>
      <c r="F10" s="222">
        <v>1E-3</v>
      </c>
      <c r="G10" s="110">
        <v>0</v>
      </c>
      <c r="I10" s="208">
        <v>2000</v>
      </c>
      <c r="J10" s="107">
        <v>0.26</v>
      </c>
      <c r="K10" s="107">
        <v>0.24</v>
      </c>
      <c r="L10" s="107">
        <v>0.39</v>
      </c>
      <c r="M10" s="107">
        <v>0.17899999999999999</v>
      </c>
      <c r="N10" s="110">
        <v>0.17899999999999999</v>
      </c>
      <c r="O10" s="107">
        <v>0.20599999999999999</v>
      </c>
    </row>
    <row r="11" spans="1:15" ht="15">
      <c r="A11" s="207">
        <v>2000</v>
      </c>
      <c r="B11" s="107">
        <v>0.32</v>
      </c>
      <c r="C11" s="222">
        <v>0.32</v>
      </c>
      <c r="D11" s="110">
        <v>0</v>
      </c>
      <c r="E11" s="107">
        <v>0.16700000000000001</v>
      </c>
      <c r="F11" s="222">
        <v>0.16700000000000001</v>
      </c>
      <c r="G11" s="110">
        <v>0</v>
      </c>
      <c r="I11" s="208">
        <v>3000</v>
      </c>
      <c r="J11" s="107">
        <v>0.36</v>
      </c>
      <c r="K11" s="107">
        <v>0.31</v>
      </c>
      <c r="L11" s="107">
        <v>0.61</v>
      </c>
      <c r="M11" s="107">
        <v>0.28799999999999998</v>
      </c>
      <c r="N11" s="110">
        <v>0.28799999999999998</v>
      </c>
      <c r="O11" s="107">
        <v>0.33900000000000002</v>
      </c>
    </row>
    <row r="12" spans="1:15" ht="15">
      <c r="A12" s="207">
        <v>3000</v>
      </c>
      <c r="B12" s="107">
        <v>0.45</v>
      </c>
      <c r="C12" s="222">
        <v>0.45</v>
      </c>
      <c r="D12" s="110">
        <v>0</v>
      </c>
      <c r="E12" s="107">
        <v>0.318</v>
      </c>
      <c r="F12" s="222">
        <v>0.318</v>
      </c>
      <c r="G12" s="110">
        <v>0</v>
      </c>
      <c r="I12" s="208">
        <v>5000</v>
      </c>
      <c r="J12" s="107">
        <v>0.46</v>
      </c>
      <c r="K12" s="107">
        <v>0.41</v>
      </c>
      <c r="L12" s="107">
        <v>1.05</v>
      </c>
      <c r="M12" s="107">
        <v>0.441</v>
      </c>
      <c r="N12" s="110">
        <v>0.441</v>
      </c>
      <c r="O12" s="107">
        <v>0.52400000000000002</v>
      </c>
    </row>
    <row r="13" spans="1:15" ht="15">
      <c r="A13" s="207">
        <v>5000</v>
      </c>
      <c r="B13" s="107">
        <v>0.56999999999999995</v>
      </c>
      <c r="C13" s="222">
        <v>0.56999999999999995</v>
      </c>
      <c r="D13" s="110">
        <v>0</v>
      </c>
      <c r="E13" s="107">
        <v>0.54200000000000004</v>
      </c>
      <c r="F13" s="222">
        <v>0.54200000000000004</v>
      </c>
      <c r="G13" s="110">
        <v>0</v>
      </c>
    </row>
    <row r="15" spans="1:15" ht="16.5">
      <c r="A15" s="273"/>
      <c r="B15" s="273"/>
      <c r="C15" s="6"/>
      <c r="D15" s="262" t="s">
        <v>8559</v>
      </c>
    </row>
    <row r="16" spans="1:15" ht="16.5">
      <c r="A16" s="274"/>
      <c r="B16" s="275"/>
      <c r="C16" s="6"/>
      <c r="D16" s="37" t="s">
        <v>8179</v>
      </c>
      <c r="E16" s="37" t="s">
        <v>8472</v>
      </c>
    </row>
    <row r="17" spans="1:5" ht="16.5">
      <c r="A17" s="274"/>
      <c r="B17" s="275"/>
      <c r="C17" s="6"/>
      <c r="D17" s="126">
        <v>50</v>
      </c>
      <c r="E17" s="126">
        <v>0.5</v>
      </c>
    </row>
    <row r="18" spans="1:5" ht="16.5">
      <c r="A18" s="274"/>
      <c r="B18" s="275"/>
      <c r="C18" s="6"/>
      <c r="D18" s="126">
        <v>100</v>
      </c>
      <c r="E18" s="126">
        <v>0.85</v>
      </c>
    </row>
    <row r="19" spans="1:5" ht="16.5">
      <c r="A19" s="274"/>
      <c r="B19" s="275"/>
      <c r="C19" s="6"/>
      <c r="D19" s="126">
        <v>200</v>
      </c>
      <c r="E19" s="126">
        <v>1.3</v>
      </c>
    </row>
    <row r="20" spans="1:5" ht="16.5">
      <c r="A20" s="274"/>
      <c r="B20" s="275"/>
      <c r="C20" s="6"/>
      <c r="D20" s="126">
        <v>300</v>
      </c>
      <c r="E20" s="126">
        <v>1.75</v>
      </c>
    </row>
    <row r="21" spans="1:5" ht="16.5">
      <c r="A21" s="274"/>
      <c r="B21" s="275"/>
      <c r="C21" s="6"/>
      <c r="D21" s="126">
        <v>700</v>
      </c>
      <c r="E21" s="126">
        <v>3.5</v>
      </c>
    </row>
    <row r="22" spans="1:5" ht="16.5">
      <c r="A22" s="274"/>
      <c r="B22" s="275"/>
      <c r="C22" s="6"/>
      <c r="D22" s="191">
        <v>1000</v>
      </c>
      <c r="E22" s="126">
        <v>4.75</v>
      </c>
    </row>
    <row r="23" spans="1:5" ht="16.5">
      <c r="A23" s="274"/>
      <c r="B23" s="275"/>
      <c r="C23" s="6"/>
    </row>
    <row r="24" spans="1:5">
      <c r="A24" s="277"/>
      <c r="B24" s="277"/>
      <c r="C24" s="6"/>
    </row>
    <row r="25" spans="1:5">
      <c r="A25" s="6"/>
      <c r="B25" s="6"/>
      <c r="C25" s="6"/>
    </row>
    <row r="26" spans="1:5">
      <c r="A26" s="6"/>
      <c r="B26" s="6"/>
      <c r="C26" s="6"/>
    </row>
    <row r="27" spans="1:5">
      <c r="A27" s="6"/>
      <c r="B27" s="6"/>
      <c r="C27" s="6"/>
    </row>
    <row r="28" spans="1:5">
      <c r="A28" s="6"/>
      <c r="B28" s="6"/>
      <c r="C28" s="6"/>
    </row>
    <row r="29" spans="1:5">
      <c r="A29" s="6"/>
      <c r="B29" s="6"/>
      <c r="C29" s="6"/>
    </row>
    <row r="30" spans="1:5">
      <c r="A30" s="6"/>
      <c r="B30" s="6"/>
      <c r="C30" s="6"/>
    </row>
    <row r="31" spans="1:5">
      <c r="A31" s="6"/>
      <c r="B31" s="6"/>
      <c r="C31" s="6"/>
    </row>
    <row r="32" spans="1:5">
      <c r="A32" s="6"/>
      <c r="B32" s="6"/>
      <c r="C32" s="6"/>
    </row>
    <row r="33" spans="1:3">
      <c r="A33" s="6"/>
      <c r="B33" s="6"/>
      <c r="C33" s="6"/>
    </row>
    <row r="34" spans="1:3">
      <c r="A34" s="6"/>
      <c r="B34" s="6"/>
      <c r="C34" s="6"/>
    </row>
    <row r="35" spans="1:3">
      <c r="A35" s="6"/>
      <c r="B35" s="6"/>
      <c r="C35" s="6"/>
    </row>
    <row r="36" spans="1:3">
      <c r="A36" s="6"/>
      <c r="B36" s="6"/>
      <c r="C36" s="6"/>
    </row>
    <row r="37" spans="1:3">
      <c r="A37" s="6"/>
      <c r="B37" s="6"/>
      <c r="C37" s="6"/>
    </row>
    <row r="38" spans="1:3">
      <c r="A38" s="6"/>
      <c r="B38" s="6"/>
      <c r="C38" s="6"/>
    </row>
  </sheetData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T75"/>
  <sheetViews>
    <sheetView showGridLines="0" zoomScale="80" zoomScaleNormal="80" workbookViewId="0">
      <pane ySplit="2" topLeftCell="A3" activePane="bottomLeft" state="frozen"/>
      <selection activeCell="C1" sqref="C1"/>
      <selection pane="bottomLeft" activeCell="O37" sqref="O37"/>
    </sheetView>
  </sheetViews>
  <sheetFormatPr defaultRowHeight="14.5"/>
  <cols>
    <col min="1" max="1" width="12.1796875" customWidth="1"/>
    <col min="3" max="3" width="12.26953125" customWidth="1"/>
    <col min="5" max="5" width="12" customWidth="1"/>
    <col min="6" max="6" width="1.7265625" customWidth="1"/>
    <col min="7" max="7" width="24.26953125" customWidth="1"/>
    <col min="8" max="8" width="16.54296875" customWidth="1"/>
    <col min="9" max="10" width="9.81640625" customWidth="1"/>
    <col min="11" max="11" width="10.54296875" customWidth="1"/>
    <col min="12" max="12" width="16.453125" customWidth="1"/>
    <col min="13" max="13" width="11.453125" customWidth="1"/>
    <col min="14" max="14" width="2" customWidth="1"/>
    <col min="15" max="15" width="16.26953125" customWidth="1"/>
    <col min="16" max="16" width="16.54296875" customWidth="1"/>
    <col min="17" max="17" width="7.54296875" customWidth="1"/>
    <col min="18" max="18" width="1.81640625" customWidth="1"/>
    <col min="19" max="19" width="10.54296875" customWidth="1"/>
    <col min="20" max="20" width="16.54296875" bestFit="1" customWidth="1"/>
  </cols>
  <sheetData>
    <row r="1" spans="1:20" ht="17.25" customHeight="1">
      <c r="A1" s="278"/>
      <c r="B1" s="279" t="s">
        <v>8471</v>
      </c>
      <c r="C1" s="280"/>
      <c r="D1" s="281" t="s">
        <v>8562</v>
      </c>
      <c r="E1" s="282"/>
      <c r="G1" s="283" t="s">
        <v>8563</v>
      </c>
      <c r="H1" s="283"/>
      <c r="I1" s="283"/>
      <c r="J1" s="284"/>
      <c r="K1" s="284"/>
      <c r="L1" s="284"/>
      <c r="M1" s="284"/>
      <c r="O1" s="285" t="s">
        <v>8564</v>
      </c>
      <c r="P1" s="285"/>
      <c r="Q1" s="286"/>
      <c r="R1" s="218"/>
      <c r="S1" s="287" t="s">
        <v>8565</v>
      </c>
      <c r="T1" s="288"/>
    </row>
    <row r="2" spans="1:20" ht="17.25" customHeight="1">
      <c r="A2" s="239" t="s">
        <v>8566</v>
      </c>
      <c r="B2" s="220" t="s">
        <v>8567</v>
      </c>
      <c r="C2" s="220" t="s">
        <v>8568</v>
      </c>
      <c r="D2" s="289" t="s">
        <v>8567</v>
      </c>
      <c r="E2" s="220" t="s">
        <v>8568</v>
      </c>
      <c r="G2" s="290" t="s">
        <v>615</v>
      </c>
      <c r="H2" s="291" t="s">
        <v>8562</v>
      </c>
      <c r="I2" s="291"/>
      <c r="J2" s="284"/>
      <c r="K2" s="291" t="s">
        <v>8471</v>
      </c>
      <c r="L2" s="291"/>
      <c r="M2" s="284"/>
      <c r="O2" s="173" t="s">
        <v>8569</v>
      </c>
      <c r="P2" s="173" t="s">
        <v>8562</v>
      </c>
      <c r="Q2" s="173" t="s">
        <v>8471</v>
      </c>
      <c r="R2" s="218"/>
      <c r="S2" s="292" t="s">
        <v>8147</v>
      </c>
      <c r="T2" s="292" t="s">
        <v>8569</v>
      </c>
    </row>
    <row r="3" spans="1:20" ht="16.5">
      <c r="A3" s="239" t="s">
        <v>8570</v>
      </c>
      <c r="B3" s="293">
        <v>47.82</v>
      </c>
      <c r="C3" s="293">
        <v>43.98</v>
      </c>
      <c r="D3" s="294">
        <v>32.28</v>
      </c>
      <c r="E3" s="294">
        <v>29.33</v>
      </c>
      <c r="G3" s="295" t="s">
        <v>8571</v>
      </c>
      <c r="H3" s="295">
        <v>1</v>
      </c>
      <c r="I3" s="295">
        <v>2</v>
      </c>
      <c r="J3" s="295">
        <v>3</v>
      </c>
      <c r="K3" s="295">
        <v>1</v>
      </c>
      <c r="L3" s="295">
        <v>2</v>
      </c>
      <c r="M3" s="295">
        <v>3</v>
      </c>
      <c r="O3" s="106">
        <v>1</v>
      </c>
      <c r="P3" s="296">
        <v>4.1500000000000004</v>
      </c>
      <c r="Q3" s="296">
        <v>3.35</v>
      </c>
      <c r="R3" s="297"/>
      <c r="S3" s="298" t="s">
        <v>1154</v>
      </c>
      <c r="T3" s="298">
        <v>2</v>
      </c>
    </row>
    <row r="4" spans="1:20" ht="16.5">
      <c r="A4" s="239" t="s">
        <v>8572</v>
      </c>
      <c r="B4" s="293">
        <v>90.47</v>
      </c>
      <c r="C4" s="293">
        <v>85.16</v>
      </c>
      <c r="D4" s="294">
        <v>60.47</v>
      </c>
      <c r="E4" s="294">
        <v>56.54</v>
      </c>
      <c r="G4" s="299">
        <v>30000</v>
      </c>
      <c r="H4" s="14">
        <v>15.45</v>
      </c>
      <c r="I4" s="14">
        <v>7.3</v>
      </c>
      <c r="J4" s="14">
        <v>6.7</v>
      </c>
      <c r="K4" s="14">
        <v>19.13</v>
      </c>
      <c r="L4" s="14">
        <v>17.12</v>
      </c>
      <c r="M4" s="14">
        <v>13.14</v>
      </c>
      <c r="O4" s="106">
        <v>2</v>
      </c>
      <c r="P4" s="300">
        <v>1.69</v>
      </c>
      <c r="Q4" s="300">
        <v>2.93</v>
      </c>
      <c r="S4" s="298" t="s">
        <v>1590</v>
      </c>
      <c r="T4" s="298">
        <v>2</v>
      </c>
    </row>
    <row r="5" spans="1:20" ht="16.5">
      <c r="A5" s="239" t="s">
        <v>8573</v>
      </c>
      <c r="B5" s="293">
        <v>138.1</v>
      </c>
      <c r="C5" s="293">
        <v>132.09</v>
      </c>
      <c r="D5" s="294">
        <v>91.9</v>
      </c>
      <c r="E5" s="294">
        <v>87.51</v>
      </c>
      <c r="G5" s="299">
        <v>35000</v>
      </c>
      <c r="H5" s="14">
        <v>17</v>
      </c>
      <c r="I5" s="14">
        <v>8.39</v>
      </c>
      <c r="J5" s="14">
        <v>7.77</v>
      </c>
      <c r="K5" s="14">
        <v>21.24</v>
      </c>
      <c r="L5" s="14">
        <v>19.149999999999999</v>
      </c>
      <c r="M5" s="14">
        <v>14.95</v>
      </c>
      <c r="O5" s="106">
        <v>3</v>
      </c>
      <c r="P5" s="300">
        <v>1.5</v>
      </c>
      <c r="Q5" s="300">
        <v>2.11</v>
      </c>
      <c r="S5" s="298" t="s">
        <v>1399</v>
      </c>
      <c r="T5" s="298">
        <v>2</v>
      </c>
    </row>
    <row r="6" spans="1:20" ht="16.5">
      <c r="A6" s="239" t="s">
        <v>8574</v>
      </c>
      <c r="B6" s="293">
        <v>155.88999999999999</v>
      </c>
      <c r="C6" s="293">
        <v>149.86000000000001</v>
      </c>
      <c r="D6" s="294">
        <v>103.63</v>
      </c>
      <c r="E6" s="294">
        <v>99.22</v>
      </c>
      <c r="G6" s="299">
        <v>50000</v>
      </c>
      <c r="H6" s="14">
        <v>20.68</v>
      </c>
      <c r="I6" s="14">
        <v>10.99</v>
      </c>
      <c r="J6" s="14">
        <v>10.3</v>
      </c>
      <c r="K6" s="14">
        <v>26.25</v>
      </c>
      <c r="L6" s="14">
        <v>23.96</v>
      </c>
      <c r="M6" s="14">
        <v>19.239999999999998</v>
      </c>
      <c r="S6" s="298" t="s">
        <v>1395</v>
      </c>
      <c r="T6" s="298">
        <v>2</v>
      </c>
    </row>
    <row r="7" spans="1:20" ht="16.5">
      <c r="A7" s="239" t="s">
        <v>8575</v>
      </c>
      <c r="B7" s="293">
        <v>172.28</v>
      </c>
      <c r="C7" s="293">
        <v>166.33</v>
      </c>
      <c r="D7" s="294">
        <v>114.41</v>
      </c>
      <c r="E7" s="294">
        <v>110.08</v>
      </c>
      <c r="G7" s="299">
        <v>60000</v>
      </c>
      <c r="H7" s="14">
        <v>22.4</v>
      </c>
      <c r="I7" s="14">
        <v>12.24</v>
      </c>
      <c r="J7" s="14">
        <v>11.54</v>
      </c>
      <c r="K7" s="14">
        <v>28.62</v>
      </c>
      <c r="L7" s="14">
        <v>26.25</v>
      </c>
      <c r="M7" s="14">
        <v>21.32</v>
      </c>
      <c r="S7" s="298" t="s">
        <v>1301</v>
      </c>
      <c r="T7" s="298">
        <v>2</v>
      </c>
    </row>
    <row r="8" spans="1:20" ht="16.5">
      <c r="A8" s="239" t="s">
        <v>8576</v>
      </c>
      <c r="B8" s="293">
        <v>197.17</v>
      </c>
      <c r="C8" s="293">
        <v>191.35</v>
      </c>
      <c r="D8" s="294">
        <v>130.84</v>
      </c>
      <c r="E8" s="294">
        <v>126.57</v>
      </c>
      <c r="G8" s="299">
        <v>75000</v>
      </c>
      <c r="H8" s="14">
        <v>25.29</v>
      </c>
      <c r="I8" s="14">
        <v>14.37</v>
      </c>
      <c r="J8" s="14">
        <v>13.63</v>
      </c>
      <c r="K8" s="14">
        <v>32.6</v>
      </c>
      <c r="L8" s="14">
        <v>30.11</v>
      </c>
      <c r="M8" s="14">
        <v>24.82</v>
      </c>
      <c r="S8" s="298" t="s">
        <v>1487</v>
      </c>
      <c r="T8" s="298">
        <v>2</v>
      </c>
    </row>
    <row r="9" spans="1:20" ht="16.5">
      <c r="A9" s="239" t="s">
        <v>8577</v>
      </c>
      <c r="B9" s="293">
        <v>216.57</v>
      </c>
      <c r="C9" s="293">
        <v>210.9</v>
      </c>
      <c r="D9" s="294">
        <v>143.61000000000001</v>
      </c>
      <c r="E9" s="294">
        <v>139.44</v>
      </c>
      <c r="G9" s="299">
        <v>100000</v>
      </c>
      <c r="H9" s="14">
        <v>29.33</v>
      </c>
      <c r="I9" s="14">
        <v>17.41</v>
      </c>
      <c r="J9" s="14">
        <v>16.649999999999999</v>
      </c>
      <c r="K9" s="14">
        <v>38.200000000000003</v>
      </c>
      <c r="L9" s="14">
        <v>35.56</v>
      </c>
      <c r="M9" s="14">
        <v>29.83</v>
      </c>
      <c r="S9" s="298" t="s">
        <v>1534</v>
      </c>
      <c r="T9" s="298">
        <v>2</v>
      </c>
    </row>
    <row r="10" spans="1:20" ht="16.5">
      <c r="A10" s="239" t="s">
        <v>8578</v>
      </c>
      <c r="B10" s="293">
        <v>232.78</v>
      </c>
      <c r="C10" s="293">
        <v>227.31</v>
      </c>
      <c r="D10" s="294">
        <v>154.29</v>
      </c>
      <c r="E10" s="294">
        <v>150.25</v>
      </c>
      <c r="G10" s="299">
        <v>125000</v>
      </c>
      <c r="H10" s="14">
        <v>32.68</v>
      </c>
      <c r="I10" s="14">
        <v>20.010000000000002</v>
      </c>
      <c r="J10" s="14">
        <v>19.21</v>
      </c>
      <c r="K10" s="14">
        <v>42.9</v>
      </c>
      <c r="L10" s="14">
        <v>40.14</v>
      </c>
      <c r="M10" s="14">
        <v>34.06</v>
      </c>
      <c r="S10" s="298" t="s">
        <v>1260</v>
      </c>
      <c r="T10" s="298">
        <v>2</v>
      </c>
    </row>
    <row r="11" spans="1:20" ht="16.5">
      <c r="A11" s="239" t="s">
        <v>8579</v>
      </c>
      <c r="B11" s="293">
        <v>244.96</v>
      </c>
      <c r="C11" s="293">
        <v>239.51</v>
      </c>
      <c r="D11" s="294">
        <v>162.29</v>
      </c>
      <c r="E11" s="294">
        <v>158.27000000000001</v>
      </c>
      <c r="G11" s="299">
        <v>150000</v>
      </c>
      <c r="H11" s="14">
        <v>35.92</v>
      </c>
      <c r="I11" s="14">
        <v>22.66</v>
      </c>
      <c r="J11" s="14">
        <v>21.86</v>
      </c>
      <c r="K11" s="14">
        <v>47.51</v>
      </c>
      <c r="L11" s="14">
        <v>44.7</v>
      </c>
      <c r="M11" s="14">
        <v>38.369999999999997</v>
      </c>
      <c r="S11" s="298" t="s">
        <v>1134</v>
      </c>
      <c r="T11" s="298">
        <v>1</v>
      </c>
    </row>
    <row r="12" spans="1:20" ht="16.5">
      <c r="A12" s="239" t="s">
        <v>8580</v>
      </c>
      <c r="B12" s="293">
        <v>256.22000000000003</v>
      </c>
      <c r="C12" s="293">
        <v>250.9</v>
      </c>
      <c r="D12" s="294">
        <v>169.7</v>
      </c>
      <c r="E12" s="294">
        <v>165.77</v>
      </c>
      <c r="G12" s="299">
        <v>200000</v>
      </c>
      <c r="H12" s="14">
        <v>41.34</v>
      </c>
      <c r="I12" s="14">
        <v>27.15</v>
      </c>
      <c r="J12" s="14">
        <v>26.35</v>
      </c>
      <c r="K12" s="14">
        <v>55.26</v>
      </c>
      <c r="L12" s="14">
        <v>52.38</v>
      </c>
      <c r="M12" s="14">
        <v>45.64</v>
      </c>
      <c r="S12" s="298" t="s">
        <v>1139</v>
      </c>
      <c r="T12" s="298">
        <v>1</v>
      </c>
    </row>
    <row r="13" spans="1:20" ht="16.5">
      <c r="A13" s="239" t="s">
        <v>8581</v>
      </c>
      <c r="B13" s="293">
        <v>273.77999999999997</v>
      </c>
      <c r="C13" s="293">
        <v>268.61</v>
      </c>
      <c r="D13" s="294">
        <v>181.25</v>
      </c>
      <c r="E13" s="294">
        <v>177.42</v>
      </c>
      <c r="G13" s="299">
        <v>250000</v>
      </c>
      <c r="H13" s="14">
        <v>45.82</v>
      </c>
      <c r="I13" s="14">
        <v>30.92</v>
      </c>
      <c r="J13" s="14">
        <v>30.1</v>
      </c>
      <c r="K13" s="14">
        <v>61.68</v>
      </c>
      <c r="L13" s="14">
        <v>58.74</v>
      </c>
      <c r="M13" s="14">
        <v>51.7</v>
      </c>
      <c r="S13" s="298" t="s">
        <v>1110</v>
      </c>
      <c r="T13" s="298">
        <v>1</v>
      </c>
    </row>
    <row r="14" spans="1:20" ht="16.5">
      <c r="A14" s="239" t="s">
        <v>8582</v>
      </c>
      <c r="B14" s="293">
        <v>287.89</v>
      </c>
      <c r="C14" s="293">
        <v>282.92</v>
      </c>
      <c r="D14" s="294">
        <v>190.52</v>
      </c>
      <c r="E14" s="294">
        <v>186.83</v>
      </c>
      <c r="G14" s="299">
        <v>300000</v>
      </c>
      <c r="H14" s="14">
        <v>49.92</v>
      </c>
      <c r="I14" s="14">
        <v>34.369999999999997</v>
      </c>
      <c r="J14" s="14">
        <v>33.56</v>
      </c>
      <c r="K14" s="14">
        <v>67.569999999999993</v>
      </c>
      <c r="L14" s="14">
        <v>64.59</v>
      </c>
      <c r="M14" s="14">
        <v>57.27</v>
      </c>
      <c r="S14" s="298" t="s">
        <v>1132</v>
      </c>
      <c r="T14" s="298">
        <v>1</v>
      </c>
    </row>
    <row r="15" spans="1:20" ht="16.5">
      <c r="A15" s="239" t="s">
        <v>8583</v>
      </c>
      <c r="B15" s="293">
        <v>304.31</v>
      </c>
      <c r="C15" s="293">
        <v>299.48</v>
      </c>
      <c r="D15" s="294">
        <v>201.31</v>
      </c>
      <c r="E15" s="294">
        <v>197.71</v>
      </c>
      <c r="G15" s="299">
        <v>350000</v>
      </c>
      <c r="H15" s="14">
        <v>52.78</v>
      </c>
      <c r="I15" s="14">
        <v>36.81</v>
      </c>
      <c r="J15" s="14">
        <v>36</v>
      </c>
      <c r="K15" s="14">
        <v>71.69</v>
      </c>
      <c r="L15" s="14">
        <v>68.7</v>
      </c>
      <c r="M15" s="14">
        <v>61.2</v>
      </c>
      <c r="S15" s="298" t="s">
        <v>1341</v>
      </c>
      <c r="T15" s="298">
        <v>1</v>
      </c>
    </row>
    <row r="16" spans="1:20" ht="16.5">
      <c r="A16" s="239" t="s">
        <v>8584</v>
      </c>
      <c r="B16" s="293">
        <v>324.24</v>
      </c>
      <c r="C16" s="293">
        <v>319.72000000000003</v>
      </c>
      <c r="D16" s="294">
        <v>214.41</v>
      </c>
      <c r="E16" s="294">
        <v>211.01</v>
      </c>
      <c r="G16" s="299">
        <v>400000</v>
      </c>
      <c r="H16" s="14">
        <v>55.61</v>
      </c>
      <c r="I16" s="14">
        <v>39.22</v>
      </c>
      <c r="J16" s="14">
        <v>38.42</v>
      </c>
      <c r="K16" s="14">
        <v>75.77</v>
      </c>
      <c r="L16" s="14">
        <v>72.760000000000005</v>
      </c>
      <c r="M16" s="14">
        <v>65.09</v>
      </c>
      <c r="S16" s="298" t="s">
        <v>1230</v>
      </c>
      <c r="T16" s="298">
        <v>1</v>
      </c>
    </row>
    <row r="17" spans="1:20" ht="16.5">
      <c r="A17" s="239" t="s">
        <v>8585</v>
      </c>
      <c r="B17" s="293">
        <v>351.32</v>
      </c>
      <c r="C17" s="293">
        <v>347.12</v>
      </c>
      <c r="D17" s="294">
        <v>232.16</v>
      </c>
      <c r="E17" s="294">
        <v>228.99</v>
      </c>
      <c r="G17" s="299">
        <v>500000</v>
      </c>
      <c r="H17" s="14">
        <v>59.39</v>
      </c>
      <c r="I17" s="14">
        <v>42.43</v>
      </c>
      <c r="J17" s="14">
        <v>41.62</v>
      </c>
      <c r="K17" s="14">
        <v>81.209999999999994</v>
      </c>
      <c r="L17" s="14">
        <v>78.16</v>
      </c>
      <c r="M17" s="14">
        <v>70.239999999999995</v>
      </c>
      <c r="S17" s="298" t="s">
        <v>1157</v>
      </c>
      <c r="T17" s="298">
        <v>1</v>
      </c>
    </row>
    <row r="18" spans="1:20" ht="16.5">
      <c r="A18" s="239" t="s">
        <v>8586</v>
      </c>
      <c r="B18" s="293">
        <v>367.71</v>
      </c>
      <c r="C18" s="293">
        <v>363.66</v>
      </c>
      <c r="D18" s="294">
        <v>242.95</v>
      </c>
      <c r="E18" s="294">
        <v>239.87</v>
      </c>
      <c r="G18" s="299">
        <v>600000</v>
      </c>
      <c r="H18" s="14">
        <v>62.62</v>
      </c>
      <c r="I18" s="14">
        <v>45.14</v>
      </c>
      <c r="J18" s="14">
        <v>44.33</v>
      </c>
      <c r="K18" s="14">
        <v>85.85</v>
      </c>
      <c r="L18" s="14">
        <v>82.75</v>
      </c>
      <c r="M18" s="14">
        <v>74.59</v>
      </c>
      <c r="S18" s="298" t="s">
        <v>1118</v>
      </c>
      <c r="T18" s="298">
        <v>1</v>
      </c>
    </row>
    <row r="19" spans="1:20" ht="16.5">
      <c r="A19" s="239" t="s">
        <v>8587</v>
      </c>
      <c r="B19" s="293">
        <v>380.25</v>
      </c>
      <c r="C19" s="293">
        <v>376.43</v>
      </c>
      <c r="D19" s="294">
        <v>251.18</v>
      </c>
      <c r="E19" s="294">
        <v>248.23</v>
      </c>
      <c r="G19" s="299">
        <v>750000</v>
      </c>
      <c r="H19" s="14">
        <v>66.790000000000006</v>
      </c>
      <c r="I19" s="14">
        <v>48.66</v>
      </c>
      <c r="J19" s="14">
        <v>47.83</v>
      </c>
      <c r="K19" s="14">
        <v>91.85</v>
      </c>
      <c r="L19" s="14">
        <v>88.69</v>
      </c>
      <c r="M19" s="14">
        <v>80.239999999999995</v>
      </c>
      <c r="S19" s="298" t="s">
        <v>1235</v>
      </c>
      <c r="T19" s="298">
        <v>1</v>
      </c>
    </row>
    <row r="20" spans="1:20" ht="16.5">
      <c r="A20" s="239" t="s">
        <v>8588</v>
      </c>
      <c r="B20" s="293">
        <v>389.18</v>
      </c>
      <c r="C20" s="293">
        <v>385.45</v>
      </c>
      <c r="D20" s="294">
        <v>257.04000000000002</v>
      </c>
      <c r="E20" s="294">
        <v>254.16</v>
      </c>
      <c r="G20" s="299">
        <v>1000000</v>
      </c>
      <c r="H20" s="14">
        <v>71.53</v>
      </c>
      <c r="I20" s="14">
        <v>52.71</v>
      </c>
      <c r="J20" s="14">
        <v>51.85</v>
      </c>
      <c r="K20" s="14">
        <v>98.72</v>
      </c>
      <c r="L20" s="14">
        <v>95.46</v>
      </c>
      <c r="M20" s="14">
        <v>86.67</v>
      </c>
      <c r="S20" s="298" t="s">
        <v>3342</v>
      </c>
      <c r="T20" s="298">
        <v>3</v>
      </c>
    </row>
    <row r="21" spans="1:20" ht="16.5">
      <c r="A21" s="239" t="s">
        <v>8589</v>
      </c>
      <c r="B21" s="293">
        <v>414.02</v>
      </c>
      <c r="C21" s="293">
        <v>410.69</v>
      </c>
      <c r="D21" s="294">
        <v>273.33999999999997</v>
      </c>
      <c r="E21" s="294">
        <v>270.72000000000003</v>
      </c>
      <c r="G21" s="299">
        <v>1500000</v>
      </c>
      <c r="H21" s="14">
        <v>79.33</v>
      </c>
      <c r="I21" s="14">
        <v>59.18</v>
      </c>
      <c r="J21" s="14">
        <v>57.84</v>
      </c>
      <c r="K21" s="14">
        <v>110.18</v>
      </c>
      <c r="L21" s="14">
        <v>106.13</v>
      </c>
      <c r="M21" s="14">
        <v>96.25</v>
      </c>
      <c r="S21" s="298" t="s">
        <v>3398</v>
      </c>
      <c r="T21" s="298">
        <v>3</v>
      </c>
    </row>
    <row r="22" spans="1:20" ht="16.5">
      <c r="A22" s="239" t="s">
        <v>8590</v>
      </c>
      <c r="B22" s="293">
        <v>431.22</v>
      </c>
      <c r="C22" s="293">
        <v>428.13</v>
      </c>
      <c r="D22" s="294">
        <v>284.61</v>
      </c>
      <c r="E22" s="294">
        <v>282.14999999999998</v>
      </c>
      <c r="G22" s="299">
        <v>2000000</v>
      </c>
      <c r="H22" s="14">
        <v>84.56</v>
      </c>
      <c r="I22" s="14">
        <v>63.65</v>
      </c>
      <c r="J22" s="14">
        <v>62.01</v>
      </c>
      <c r="K22" s="14">
        <v>117.9</v>
      </c>
      <c r="L22" s="14">
        <v>113.41</v>
      </c>
      <c r="M22" s="14">
        <v>102.86</v>
      </c>
      <c r="S22" s="298" t="s">
        <v>2257</v>
      </c>
      <c r="T22" s="298">
        <v>3</v>
      </c>
    </row>
    <row r="23" spans="1:20" ht="16.5">
      <c r="A23" s="239" t="s">
        <v>8591</v>
      </c>
      <c r="B23" s="293">
        <v>441.43</v>
      </c>
      <c r="C23" s="293">
        <v>438.68</v>
      </c>
      <c r="D23" s="294">
        <v>291.32</v>
      </c>
      <c r="E23" s="294">
        <v>289.07</v>
      </c>
      <c r="S23" s="298" t="s">
        <v>3260</v>
      </c>
      <c r="T23" s="298">
        <v>3</v>
      </c>
    </row>
    <row r="24" spans="1:20" ht="16.5">
      <c r="A24" s="239" t="s">
        <v>8592</v>
      </c>
      <c r="B24" s="137">
        <v>0</v>
      </c>
      <c r="C24" s="14">
        <v>16.48</v>
      </c>
      <c r="D24" s="137">
        <v>0</v>
      </c>
      <c r="E24" s="14">
        <v>14.07</v>
      </c>
      <c r="S24" s="298" t="s">
        <v>2464</v>
      </c>
      <c r="T24" s="298">
        <v>3</v>
      </c>
    </row>
    <row r="25" spans="1:20" ht="16.5">
      <c r="A25" s="239" t="s">
        <v>8593</v>
      </c>
      <c r="B25" s="137">
        <v>0</v>
      </c>
      <c r="C25" s="14">
        <v>20.3</v>
      </c>
      <c r="D25" s="137">
        <v>0</v>
      </c>
      <c r="E25" s="14">
        <v>16.850000000000001</v>
      </c>
      <c r="S25" s="298" t="s">
        <v>2414</v>
      </c>
      <c r="T25" s="298">
        <v>3</v>
      </c>
    </row>
    <row r="26" spans="1:20" ht="16.5">
      <c r="A26" s="239" t="s">
        <v>8594</v>
      </c>
      <c r="B26" s="137">
        <v>0</v>
      </c>
      <c r="C26" s="14">
        <v>27.74</v>
      </c>
      <c r="D26" s="137">
        <v>0</v>
      </c>
      <c r="E26" s="14">
        <v>22.2</v>
      </c>
      <c r="S26" s="298" t="s">
        <v>2794</v>
      </c>
      <c r="T26" s="298">
        <v>3</v>
      </c>
    </row>
    <row r="27" spans="1:20" ht="16.5">
      <c r="A27" s="239" t="s">
        <v>8595</v>
      </c>
      <c r="B27" s="137">
        <v>0</v>
      </c>
      <c r="C27" s="14">
        <v>32</v>
      </c>
      <c r="D27" s="137">
        <v>0</v>
      </c>
      <c r="E27" s="14">
        <v>25.12</v>
      </c>
      <c r="S27" s="298" t="s">
        <v>3386</v>
      </c>
      <c r="T27" s="298">
        <v>3</v>
      </c>
    </row>
    <row r="28" spans="1:20" ht="16.5">
      <c r="A28" s="239" t="s">
        <v>8596</v>
      </c>
      <c r="B28" s="137">
        <v>0</v>
      </c>
      <c r="C28" s="14">
        <v>37</v>
      </c>
      <c r="D28" s="137">
        <v>0</v>
      </c>
      <c r="E28" s="14">
        <v>28.48</v>
      </c>
      <c r="S28" s="298" t="s">
        <v>2354</v>
      </c>
      <c r="T28" s="298">
        <v>3</v>
      </c>
    </row>
    <row r="29" spans="1:20" ht="16.5">
      <c r="A29" s="239" t="s">
        <v>8597</v>
      </c>
      <c r="B29" s="137">
        <v>0</v>
      </c>
      <c r="C29" s="14">
        <v>44.01</v>
      </c>
      <c r="D29" s="137">
        <v>0</v>
      </c>
      <c r="E29" s="14">
        <v>33.19</v>
      </c>
      <c r="S29" s="298" t="s">
        <v>2803</v>
      </c>
      <c r="T29" s="298">
        <v>3</v>
      </c>
    </row>
    <row r="30" spans="1:20" ht="16.5">
      <c r="A30" s="239" t="s">
        <v>8598</v>
      </c>
      <c r="B30" s="137">
        <v>0</v>
      </c>
      <c r="C30" s="14">
        <v>50.03</v>
      </c>
      <c r="D30" s="137">
        <v>0</v>
      </c>
      <c r="E30" s="14">
        <v>37.29</v>
      </c>
      <c r="S30" s="298" t="s">
        <v>2952</v>
      </c>
      <c r="T30" s="298">
        <v>3</v>
      </c>
    </row>
    <row r="31" spans="1:20" ht="16.5">
      <c r="A31" s="239" t="s">
        <v>8599</v>
      </c>
      <c r="B31" s="137">
        <v>0</v>
      </c>
      <c r="C31" s="14">
        <v>55.63</v>
      </c>
      <c r="D31" s="137">
        <v>0</v>
      </c>
      <c r="E31" s="14">
        <v>40.99</v>
      </c>
      <c r="S31" s="298" t="s">
        <v>3384</v>
      </c>
      <c r="T31" s="298">
        <v>3</v>
      </c>
    </row>
    <row r="32" spans="1:20" ht="16.5">
      <c r="A32" s="239" t="s">
        <v>8600</v>
      </c>
      <c r="B32" s="137">
        <v>0</v>
      </c>
      <c r="C32" s="14">
        <v>60.37</v>
      </c>
      <c r="D32" s="137">
        <v>0</v>
      </c>
      <c r="E32" s="14">
        <v>44.17</v>
      </c>
      <c r="S32" s="298" t="s">
        <v>3390</v>
      </c>
      <c r="T32" s="298">
        <v>3</v>
      </c>
    </row>
    <row r="33" spans="1:20" ht="16.5">
      <c r="A33" s="239" t="s">
        <v>8601</v>
      </c>
      <c r="B33" s="137">
        <v>0</v>
      </c>
      <c r="C33" s="14">
        <v>65.12</v>
      </c>
      <c r="D33" s="137">
        <v>0</v>
      </c>
      <c r="E33" s="14">
        <v>47.32</v>
      </c>
      <c r="S33" s="298" t="s">
        <v>2476</v>
      </c>
      <c r="T33" s="298">
        <v>3</v>
      </c>
    </row>
    <row r="34" spans="1:20" ht="16.5">
      <c r="A34" s="239" t="s">
        <v>8602</v>
      </c>
      <c r="B34" s="137">
        <v>0</v>
      </c>
      <c r="C34" s="14">
        <v>72.84</v>
      </c>
      <c r="D34" s="137">
        <v>0</v>
      </c>
      <c r="E34" s="14">
        <v>52.45</v>
      </c>
      <c r="S34" s="298" t="s">
        <v>2267</v>
      </c>
      <c r="T34" s="298">
        <v>3</v>
      </c>
    </row>
    <row r="35" spans="1:20" ht="16.5">
      <c r="A35" s="239" t="s">
        <v>8603</v>
      </c>
      <c r="B35" s="137">
        <v>0</v>
      </c>
      <c r="C35" s="14">
        <v>82.28</v>
      </c>
      <c r="D35" s="137">
        <v>0</v>
      </c>
      <c r="E35" s="14">
        <v>58.67</v>
      </c>
      <c r="S35" s="298" t="s">
        <v>2718</v>
      </c>
      <c r="T35" s="298">
        <v>2</v>
      </c>
    </row>
    <row r="36" spans="1:20" ht="16.5">
      <c r="A36" s="239" t="s">
        <v>8604</v>
      </c>
      <c r="B36" s="137">
        <v>0</v>
      </c>
      <c r="C36" s="14">
        <v>91.03</v>
      </c>
      <c r="D36" s="137">
        <v>0</v>
      </c>
      <c r="E36" s="14">
        <v>64.47</v>
      </c>
      <c r="S36" s="298" t="s">
        <v>2735</v>
      </c>
      <c r="T36" s="298">
        <v>2</v>
      </c>
    </row>
    <row r="37" spans="1:20" ht="16.5">
      <c r="A37" s="239" t="s">
        <v>8605</v>
      </c>
      <c r="B37" s="137">
        <v>0</v>
      </c>
      <c r="C37" s="14">
        <v>101.49</v>
      </c>
      <c r="D37" s="137">
        <v>0</v>
      </c>
      <c r="E37" s="14">
        <v>71.39</v>
      </c>
      <c r="S37" s="298" t="s">
        <v>3118</v>
      </c>
      <c r="T37" s="298">
        <v>2</v>
      </c>
    </row>
    <row r="38" spans="1:20" ht="33">
      <c r="A38" s="239" t="s">
        <v>8606</v>
      </c>
      <c r="B38" s="137">
        <v>0</v>
      </c>
      <c r="C38" s="14">
        <v>124.52</v>
      </c>
      <c r="D38" s="137">
        <v>0</v>
      </c>
      <c r="E38" s="14">
        <v>86.5</v>
      </c>
      <c r="G38" s="301" t="s">
        <v>8607</v>
      </c>
      <c r="H38" s="301"/>
      <c r="I38" s="301"/>
      <c r="K38" s="301" t="s">
        <v>8608</v>
      </c>
      <c r="L38" s="301"/>
      <c r="M38" s="301"/>
      <c r="S38" s="298" t="s">
        <v>3129</v>
      </c>
      <c r="T38" s="298">
        <v>2</v>
      </c>
    </row>
    <row r="39" spans="1:20" ht="16.5">
      <c r="A39" s="239" t="s">
        <v>8609</v>
      </c>
      <c r="B39" s="137">
        <v>0</v>
      </c>
      <c r="C39" s="14">
        <v>138.91</v>
      </c>
      <c r="D39" s="137">
        <v>0</v>
      </c>
      <c r="E39" s="14">
        <v>95.95</v>
      </c>
      <c r="G39" s="37" t="s">
        <v>8566</v>
      </c>
      <c r="H39" s="37" t="s">
        <v>8562</v>
      </c>
      <c r="I39" s="37" t="s">
        <v>8471</v>
      </c>
      <c r="K39" s="37" t="s">
        <v>8566</v>
      </c>
      <c r="L39" s="37" t="s">
        <v>8562</v>
      </c>
      <c r="M39" s="37" t="s">
        <v>8471</v>
      </c>
      <c r="S39" s="298" t="s">
        <v>2819</v>
      </c>
      <c r="T39" s="298">
        <v>2</v>
      </c>
    </row>
    <row r="40" spans="1:20" ht="16.5">
      <c r="A40" s="239" t="s">
        <v>8610</v>
      </c>
      <c r="B40" s="14">
        <v>6.67</v>
      </c>
      <c r="C40" s="14">
        <v>6.55</v>
      </c>
      <c r="D40" s="14">
        <v>6.34</v>
      </c>
      <c r="E40" s="14">
        <v>6.23</v>
      </c>
      <c r="G40" s="299">
        <v>35000</v>
      </c>
      <c r="H40" s="14">
        <v>10.119999999999999</v>
      </c>
      <c r="I40" s="18">
        <v>11.9</v>
      </c>
      <c r="K40" s="299">
        <v>35000</v>
      </c>
      <c r="L40" s="14">
        <v>10.66</v>
      </c>
      <c r="M40" s="18">
        <v>12.53</v>
      </c>
      <c r="S40" s="298" t="s">
        <v>2799</v>
      </c>
      <c r="T40" s="298">
        <v>2</v>
      </c>
    </row>
    <row r="41" spans="1:20" ht="16.5">
      <c r="A41" s="239" t="s">
        <v>8611</v>
      </c>
      <c r="B41" s="14">
        <v>7.53</v>
      </c>
      <c r="C41" s="14">
        <v>7.41</v>
      </c>
      <c r="D41" s="14">
        <v>7.17</v>
      </c>
      <c r="E41" s="14">
        <v>7.05</v>
      </c>
      <c r="G41" s="299">
        <v>50000</v>
      </c>
      <c r="H41" s="14">
        <v>13.16</v>
      </c>
      <c r="I41" s="18">
        <v>15.47</v>
      </c>
      <c r="K41" s="299">
        <v>50000</v>
      </c>
      <c r="L41" s="14">
        <v>13.78</v>
      </c>
      <c r="M41" s="18">
        <v>16.22</v>
      </c>
      <c r="S41" s="298" t="s">
        <v>1704</v>
      </c>
      <c r="T41" s="298">
        <v>3</v>
      </c>
    </row>
    <row r="42" spans="1:20" ht="16.5">
      <c r="A42" s="239" t="s">
        <v>8612</v>
      </c>
      <c r="B42" s="14">
        <v>9.07</v>
      </c>
      <c r="C42" s="14">
        <v>8.9600000000000009</v>
      </c>
      <c r="D42" s="14">
        <v>8.6300000000000008</v>
      </c>
      <c r="E42" s="14">
        <v>8.52</v>
      </c>
      <c r="G42" s="299">
        <v>100000</v>
      </c>
      <c r="H42" s="14">
        <v>20.28</v>
      </c>
      <c r="I42" s="18">
        <v>23.85</v>
      </c>
      <c r="K42" s="299">
        <v>100000</v>
      </c>
      <c r="L42" s="14">
        <v>21.04</v>
      </c>
      <c r="M42" s="18">
        <v>24.75</v>
      </c>
      <c r="S42" s="298" t="s">
        <v>1660</v>
      </c>
      <c r="T42" s="298">
        <v>3</v>
      </c>
    </row>
    <row r="43" spans="1:20" ht="16.5">
      <c r="A43" s="239" t="s">
        <v>8613</v>
      </c>
      <c r="B43" s="14">
        <v>9.56</v>
      </c>
      <c r="C43" s="14">
        <v>9.4499999999999993</v>
      </c>
      <c r="D43" s="14">
        <v>9.09</v>
      </c>
      <c r="E43" s="14">
        <v>8.99</v>
      </c>
      <c r="G43" s="299">
        <v>125000</v>
      </c>
      <c r="H43" s="14">
        <v>23.23</v>
      </c>
      <c r="I43" s="18">
        <v>27.33</v>
      </c>
      <c r="K43" s="299">
        <v>125000</v>
      </c>
      <c r="L43" s="14">
        <v>24.03</v>
      </c>
      <c r="M43" s="18">
        <v>28.27</v>
      </c>
      <c r="S43" s="298" t="s">
        <v>2666</v>
      </c>
      <c r="T43" s="298">
        <v>1</v>
      </c>
    </row>
    <row r="44" spans="1:20" ht="16.5">
      <c r="A44" s="239" t="s">
        <v>8614</v>
      </c>
      <c r="B44" s="14">
        <v>9.93</v>
      </c>
      <c r="C44" s="14">
        <v>9.82</v>
      </c>
      <c r="D44" s="14">
        <v>9.44</v>
      </c>
      <c r="E44" s="14">
        <v>9.34</v>
      </c>
      <c r="G44" s="299">
        <v>150000</v>
      </c>
      <c r="H44" s="14">
        <v>25.79</v>
      </c>
      <c r="I44" s="18">
        <v>30.34</v>
      </c>
      <c r="K44" s="299">
        <v>150000</v>
      </c>
      <c r="L44" s="14">
        <v>26.61</v>
      </c>
      <c r="M44" s="18">
        <v>31.31</v>
      </c>
      <c r="S44" s="298" t="s">
        <v>2632</v>
      </c>
      <c r="T44" s="298">
        <v>2</v>
      </c>
    </row>
    <row r="45" spans="1:20" ht="16.5">
      <c r="A45" s="239" t="s">
        <v>8615</v>
      </c>
      <c r="B45" s="14">
        <v>10.54</v>
      </c>
      <c r="C45" s="14">
        <v>10.44</v>
      </c>
      <c r="D45" s="14">
        <v>10.029999999999999</v>
      </c>
      <c r="E45" s="14">
        <v>9.93</v>
      </c>
      <c r="G45" s="299">
        <v>200000</v>
      </c>
      <c r="H45" s="14">
        <v>29.43</v>
      </c>
      <c r="I45" s="18">
        <v>34.619999999999997</v>
      </c>
      <c r="K45" s="299">
        <v>200000</v>
      </c>
      <c r="L45" s="14">
        <v>30.33</v>
      </c>
      <c r="M45" s="18">
        <v>35.68</v>
      </c>
      <c r="S45" s="298" t="s">
        <v>2370</v>
      </c>
      <c r="T45" s="298">
        <v>3</v>
      </c>
    </row>
    <row r="46" spans="1:20" ht="16.5">
      <c r="A46" s="239" t="s">
        <v>8616</v>
      </c>
      <c r="B46" s="14">
        <v>10.97</v>
      </c>
      <c r="C46" s="14">
        <v>10.87</v>
      </c>
      <c r="D46" s="14">
        <v>10.44</v>
      </c>
      <c r="E46" s="14">
        <v>10.34</v>
      </c>
      <c r="G46" s="299">
        <v>250000</v>
      </c>
      <c r="H46" s="14">
        <v>32.729999999999997</v>
      </c>
      <c r="I46" s="18">
        <v>38.5</v>
      </c>
      <c r="K46" s="299">
        <v>250000</v>
      </c>
      <c r="L46" s="14">
        <v>33.65</v>
      </c>
      <c r="M46" s="18">
        <v>39.6</v>
      </c>
      <c r="S46" s="298" t="s">
        <v>1621</v>
      </c>
      <c r="T46" s="298">
        <v>3</v>
      </c>
    </row>
    <row r="47" spans="1:20" ht="16.5">
      <c r="A47" s="239" t="s">
        <v>8617</v>
      </c>
      <c r="B47" s="14">
        <v>11.34</v>
      </c>
      <c r="C47" s="14">
        <v>11.24</v>
      </c>
      <c r="D47" s="14">
        <v>10.79</v>
      </c>
      <c r="E47" s="14">
        <v>10.69</v>
      </c>
      <c r="G47" s="299">
        <v>300000</v>
      </c>
      <c r="H47" s="14">
        <v>35.57</v>
      </c>
      <c r="I47" s="18">
        <v>41.85</v>
      </c>
      <c r="K47" s="299">
        <v>300000</v>
      </c>
      <c r="L47" s="14">
        <v>36.520000000000003</v>
      </c>
      <c r="M47" s="18">
        <v>42.97</v>
      </c>
      <c r="S47" s="298" t="s">
        <v>1587</v>
      </c>
      <c r="T47" s="298">
        <v>3</v>
      </c>
    </row>
    <row r="48" spans="1:20" ht="16.5">
      <c r="A48" s="239" t="s">
        <v>8618</v>
      </c>
      <c r="B48" s="14">
        <v>11.58</v>
      </c>
      <c r="C48" s="14">
        <v>11.49</v>
      </c>
      <c r="D48" s="14">
        <v>11.02</v>
      </c>
      <c r="E48" s="14">
        <v>10.93</v>
      </c>
      <c r="G48" s="299">
        <v>350000</v>
      </c>
      <c r="H48" s="14">
        <v>37.99</v>
      </c>
      <c r="I48" s="18">
        <v>44.69</v>
      </c>
      <c r="K48" s="299">
        <v>350000</v>
      </c>
      <c r="L48" s="14">
        <v>38.96</v>
      </c>
      <c r="M48" s="18">
        <v>45.83</v>
      </c>
      <c r="S48" s="298" t="s">
        <v>2791</v>
      </c>
      <c r="T48" s="298">
        <v>2</v>
      </c>
    </row>
    <row r="49" spans="1:20" ht="16.5">
      <c r="A49" s="239" t="s">
        <v>8619</v>
      </c>
      <c r="B49" s="14">
        <v>11.89</v>
      </c>
      <c r="C49" s="14">
        <v>11.8</v>
      </c>
      <c r="D49" s="14">
        <v>11.32</v>
      </c>
      <c r="E49" s="14">
        <v>11.23</v>
      </c>
      <c r="G49" s="299">
        <v>400000</v>
      </c>
      <c r="H49" s="14">
        <v>40.25</v>
      </c>
      <c r="I49" s="18">
        <v>47.36</v>
      </c>
      <c r="K49" s="299">
        <v>400000</v>
      </c>
      <c r="L49" s="14">
        <v>41.22</v>
      </c>
      <c r="M49" s="18">
        <v>48.51</v>
      </c>
      <c r="S49" s="298" t="s">
        <v>2260</v>
      </c>
      <c r="T49" s="298">
        <v>3</v>
      </c>
    </row>
    <row r="50" spans="1:20" ht="16.5">
      <c r="A50" s="239" t="s">
        <v>8620</v>
      </c>
      <c r="B50" s="14">
        <v>12.27</v>
      </c>
      <c r="C50" s="14">
        <v>12.17</v>
      </c>
      <c r="D50" s="14">
        <v>11.67</v>
      </c>
      <c r="E50" s="14">
        <v>11.58</v>
      </c>
      <c r="G50" s="299">
        <v>500000</v>
      </c>
      <c r="H50" s="14">
        <v>43.97</v>
      </c>
      <c r="I50" s="18">
        <v>51.73</v>
      </c>
      <c r="K50" s="299">
        <v>500000</v>
      </c>
      <c r="L50" s="14">
        <v>44.95</v>
      </c>
      <c r="M50" s="18">
        <v>52.9</v>
      </c>
      <c r="S50" s="298" t="s">
        <v>1186</v>
      </c>
      <c r="T50" s="298">
        <v>3</v>
      </c>
    </row>
    <row r="51" spans="1:20" ht="16.5">
      <c r="A51" s="239" t="s">
        <v>8621</v>
      </c>
      <c r="B51" s="14">
        <v>12.62</v>
      </c>
      <c r="C51" s="14">
        <v>12.54</v>
      </c>
      <c r="D51" s="14">
        <v>12.01</v>
      </c>
      <c r="E51" s="14">
        <v>11.93</v>
      </c>
      <c r="G51" s="299">
        <v>600000</v>
      </c>
      <c r="H51" s="14">
        <v>47.36</v>
      </c>
      <c r="I51" s="18">
        <v>55.72</v>
      </c>
      <c r="K51" s="299">
        <v>600000</v>
      </c>
      <c r="L51" s="14">
        <v>48.34</v>
      </c>
      <c r="M51" s="18">
        <v>56.88</v>
      </c>
      <c r="S51" s="298" t="s">
        <v>1843</v>
      </c>
      <c r="T51" s="298">
        <v>3</v>
      </c>
    </row>
    <row r="52" spans="1:20" ht="16.5">
      <c r="A52" s="239" t="s">
        <v>8622</v>
      </c>
      <c r="B52" s="14">
        <v>12.99</v>
      </c>
      <c r="C52" s="14">
        <v>12.91</v>
      </c>
      <c r="D52" s="14">
        <v>12.36</v>
      </c>
      <c r="E52" s="14">
        <v>12.28</v>
      </c>
      <c r="G52" s="299">
        <v>750000</v>
      </c>
      <c r="H52" s="14">
        <v>51.34</v>
      </c>
      <c r="I52" s="18">
        <v>60.4</v>
      </c>
      <c r="K52" s="299">
        <v>750000</v>
      </c>
      <c r="L52" s="14">
        <v>52.31</v>
      </c>
      <c r="M52" s="18">
        <v>61.55</v>
      </c>
      <c r="S52" s="298" t="s">
        <v>1866</v>
      </c>
      <c r="T52" s="298">
        <v>3</v>
      </c>
    </row>
    <row r="53" spans="1:20" ht="16.5">
      <c r="A53" s="239" t="s">
        <v>8623</v>
      </c>
      <c r="B53" s="14">
        <v>13.42</v>
      </c>
      <c r="C53" s="14">
        <v>13.34</v>
      </c>
      <c r="D53" s="14">
        <v>12.77</v>
      </c>
      <c r="E53" s="14">
        <v>12.69</v>
      </c>
      <c r="G53" s="299">
        <v>1000000</v>
      </c>
      <c r="H53" s="14">
        <v>56.18</v>
      </c>
      <c r="I53" s="18">
        <v>66.09</v>
      </c>
      <c r="K53" s="299">
        <v>1000000</v>
      </c>
      <c r="L53" s="14">
        <v>57.18</v>
      </c>
      <c r="M53" s="18">
        <v>67.27</v>
      </c>
      <c r="S53" s="298" t="s">
        <v>1850</v>
      </c>
      <c r="T53" s="298">
        <v>3</v>
      </c>
    </row>
    <row r="54" spans="1:20" ht="16.5">
      <c r="A54" s="239" t="s">
        <v>8624</v>
      </c>
      <c r="B54" s="14">
        <v>14.15</v>
      </c>
      <c r="C54" s="14">
        <v>14.08</v>
      </c>
      <c r="D54" s="14">
        <v>13.47</v>
      </c>
      <c r="E54" s="14">
        <v>13.4</v>
      </c>
      <c r="G54" s="299">
        <v>1500000</v>
      </c>
      <c r="H54" s="14">
        <v>63.68</v>
      </c>
      <c r="I54" s="18">
        <v>74.91</v>
      </c>
      <c r="K54" s="299">
        <v>1500000</v>
      </c>
      <c r="L54" s="14">
        <v>64.66</v>
      </c>
      <c r="M54" s="18">
        <v>76.069999999999993</v>
      </c>
      <c r="S54" s="298" t="s">
        <v>3174</v>
      </c>
      <c r="T54" s="298">
        <v>3</v>
      </c>
    </row>
    <row r="55" spans="1:20" ht="16.5">
      <c r="A55" s="239" t="s">
        <v>8625</v>
      </c>
      <c r="B55" s="14">
        <v>14.52</v>
      </c>
      <c r="C55" s="14">
        <v>14.45</v>
      </c>
      <c r="D55" s="14">
        <v>13.81</v>
      </c>
      <c r="E55" s="14">
        <v>13.75</v>
      </c>
      <c r="G55" s="299">
        <v>2000000</v>
      </c>
      <c r="H55" s="14">
        <v>68.849999999999994</v>
      </c>
      <c r="I55" s="18">
        <v>81</v>
      </c>
      <c r="K55" s="299">
        <v>2000000</v>
      </c>
      <c r="L55" s="14">
        <v>69.8</v>
      </c>
      <c r="M55" s="18">
        <v>82.1</v>
      </c>
      <c r="S55" s="298" t="s">
        <v>2782</v>
      </c>
      <c r="T55" s="298">
        <v>3</v>
      </c>
    </row>
    <row r="56" spans="1:20" ht="16.5">
      <c r="A56" s="239" t="s">
        <v>8626</v>
      </c>
      <c r="B56" s="14">
        <v>14.83</v>
      </c>
      <c r="C56" s="14">
        <v>14.76</v>
      </c>
      <c r="D56" s="14">
        <v>14.11</v>
      </c>
      <c r="E56" s="14">
        <v>14.05</v>
      </c>
      <c r="G56" s="299">
        <v>2500000</v>
      </c>
      <c r="H56" s="14">
        <v>73</v>
      </c>
      <c r="I56" s="18">
        <v>85.88</v>
      </c>
      <c r="K56" s="299">
        <v>2500000</v>
      </c>
      <c r="L56" s="14">
        <v>73.92</v>
      </c>
      <c r="M56" s="18">
        <v>86.96</v>
      </c>
      <c r="S56" s="298" t="s">
        <v>2834</v>
      </c>
      <c r="T56" s="298">
        <v>3</v>
      </c>
    </row>
    <row r="57" spans="1:20" ht="16.5">
      <c r="A57" s="239" t="s">
        <v>8627</v>
      </c>
      <c r="B57" s="14">
        <v>15.07</v>
      </c>
      <c r="C57" s="14">
        <v>15.01</v>
      </c>
      <c r="D57" s="14">
        <v>14.35</v>
      </c>
      <c r="E57" s="14">
        <v>14.28</v>
      </c>
      <c r="G57" s="299">
        <v>3000000</v>
      </c>
      <c r="H57" s="14">
        <v>76.09</v>
      </c>
      <c r="I57" s="18">
        <v>89.52</v>
      </c>
      <c r="K57" s="299">
        <v>3000000</v>
      </c>
      <c r="L57" s="14">
        <v>76.98</v>
      </c>
      <c r="M57" s="18">
        <v>90.57</v>
      </c>
      <c r="S57" s="298" t="s">
        <v>2796</v>
      </c>
      <c r="T57" s="298">
        <v>3</v>
      </c>
    </row>
    <row r="58" spans="1:20" ht="16.5">
      <c r="A58" s="239" t="s">
        <v>8628</v>
      </c>
      <c r="B58" s="14">
        <v>15.74</v>
      </c>
      <c r="C58" s="14">
        <v>15.68</v>
      </c>
      <c r="D58" s="14">
        <v>14.98</v>
      </c>
      <c r="E58" s="14">
        <v>14.92</v>
      </c>
      <c r="G58" s="299">
        <v>5000000</v>
      </c>
      <c r="H58" s="14">
        <v>84.82</v>
      </c>
      <c r="I58" s="18">
        <v>99.8</v>
      </c>
      <c r="K58" s="299">
        <v>5000000</v>
      </c>
      <c r="L58" s="14">
        <v>85.62</v>
      </c>
      <c r="M58" s="18">
        <v>100.73</v>
      </c>
      <c r="S58" s="298" t="s">
        <v>2943</v>
      </c>
      <c r="T58" s="298">
        <v>3</v>
      </c>
    </row>
    <row r="59" spans="1:20" ht="16.5">
      <c r="A59" s="239" t="s">
        <v>8629</v>
      </c>
      <c r="B59" s="14">
        <v>16.170000000000002</v>
      </c>
      <c r="C59" s="14">
        <v>16.12</v>
      </c>
      <c r="D59" s="14">
        <v>15.38</v>
      </c>
      <c r="E59" s="14">
        <v>15.33</v>
      </c>
      <c r="G59" s="299">
        <v>7500000</v>
      </c>
      <c r="H59" s="14">
        <v>91.24</v>
      </c>
      <c r="I59" s="18">
        <v>107.34</v>
      </c>
      <c r="K59" s="299">
        <v>7500000</v>
      </c>
      <c r="L59" s="14">
        <v>91.93</v>
      </c>
      <c r="M59" s="18">
        <v>108.15</v>
      </c>
      <c r="S59" s="298" t="s">
        <v>1927</v>
      </c>
      <c r="T59" s="298">
        <v>3</v>
      </c>
    </row>
    <row r="60" spans="1:20" ht="16.5">
      <c r="A60" s="239" t="s">
        <v>8630</v>
      </c>
      <c r="B60" s="14">
        <v>16.53</v>
      </c>
      <c r="C60" s="14">
        <v>16.489999999999998</v>
      </c>
      <c r="D60" s="14">
        <v>15.72</v>
      </c>
      <c r="E60" s="14">
        <v>15.69</v>
      </c>
      <c r="G60" s="299">
        <v>10000000</v>
      </c>
      <c r="H60" s="14">
        <v>95.43</v>
      </c>
      <c r="I60" s="18">
        <v>112.27</v>
      </c>
      <c r="K60" s="299">
        <v>10000000</v>
      </c>
      <c r="L60" s="14">
        <v>95.98</v>
      </c>
      <c r="M60" s="18">
        <v>112.93</v>
      </c>
      <c r="S60" s="298" t="s">
        <v>3330</v>
      </c>
      <c r="T60" s="298">
        <v>3</v>
      </c>
    </row>
    <row r="61" spans="1:20" ht="16.5">
      <c r="A61" s="239" t="s">
        <v>9341</v>
      </c>
      <c r="B61" s="137">
        <v>0</v>
      </c>
      <c r="C61" s="14">
        <v>52.54</v>
      </c>
      <c r="D61" s="137">
        <v>0</v>
      </c>
      <c r="E61" s="14">
        <v>37.869999999999997</v>
      </c>
      <c r="O61" s="285" t="s">
        <v>9356</v>
      </c>
      <c r="P61" s="285"/>
      <c r="Q61" s="286"/>
      <c r="S61" s="298" t="s">
        <v>2830</v>
      </c>
      <c r="T61" s="298">
        <v>3</v>
      </c>
    </row>
    <row r="62" spans="1:20" ht="16.5">
      <c r="A62" s="239" t="s">
        <v>9342</v>
      </c>
      <c r="B62" s="137">
        <v>0</v>
      </c>
      <c r="C62" s="14">
        <v>55.41</v>
      </c>
      <c r="D62" s="137">
        <v>0</v>
      </c>
      <c r="E62" s="14">
        <v>39.82</v>
      </c>
      <c r="O62" s="173" t="s">
        <v>8569</v>
      </c>
      <c r="P62" s="173" t="s">
        <v>8562</v>
      </c>
      <c r="Q62" s="173" t="s">
        <v>8471</v>
      </c>
      <c r="S62" s="298" t="s">
        <v>1312</v>
      </c>
      <c r="T62" s="298">
        <v>3</v>
      </c>
    </row>
    <row r="63" spans="1:20" ht="16.5">
      <c r="A63" s="239" t="s">
        <v>9343</v>
      </c>
      <c r="B63" s="137">
        <v>0</v>
      </c>
      <c r="C63" s="14">
        <v>60.1</v>
      </c>
      <c r="D63" s="137">
        <v>0</v>
      </c>
      <c r="E63" s="14">
        <v>42.98</v>
      </c>
      <c r="O63" s="299">
        <v>25000</v>
      </c>
      <c r="P63" s="296">
        <v>19.77</v>
      </c>
      <c r="Q63" s="296">
        <v>25.9</v>
      </c>
      <c r="S63" s="298" t="s">
        <v>2053</v>
      </c>
      <c r="T63" s="298">
        <v>3</v>
      </c>
    </row>
    <row r="64" spans="1:20" ht="16.5">
      <c r="A64" s="239" t="s">
        <v>9344</v>
      </c>
      <c r="B64" s="137">
        <v>0</v>
      </c>
      <c r="C64" s="14">
        <v>63.66</v>
      </c>
      <c r="D64" s="137">
        <v>0</v>
      </c>
      <c r="E64" s="14">
        <v>45.4</v>
      </c>
      <c r="O64" s="299">
        <v>50000</v>
      </c>
      <c r="P64" s="300">
        <v>23.7</v>
      </c>
      <c r="Q64" s="300">
        <v>31.68</v>
      </c>
      <c r="S64" s="298" t="s">
        <v>2204</v>
      </c>
      <c r="T64" s="298">
        <v>3</v>
      </c>
    </row>
    <row r="65" spans="1:20" ht="16.5">
      <c r="A65" s="239" t="s">
        <v>9345</v>
      </c>
      <c r="B65" s="137">
        <v>0</v>
      </c>
      <c r="C65" s="14">
        <v>70.12</v>
      </c>
      <c r="D65" s="137">
        <v>0</v>
      </c>
      <c r="E65" s="14">
        <v>49.75</v>
      </c>
      <c r="O65" s="299">
        <v>100000</v>
      </c>
      <c r="P65" s="300">
        <v>29.32</v>
      </c>
      <c r="Q65" s="300">
        <v>40.049999999999997</v>
      </c>
      <c r="S65" s="298" t="s">
        <v>1248</v>
      </c>
      <c r="T65" s="298">
        <v>3</v>
      </c>
    </row>
    <row r="66" spans="1:20" ht="16.5">
      <c r="A66" s="239" t="s">
        <v>9346</v>
      </c>
      <c r="B66" s="137">
        <v>0</v>
      </c>
      <c r="C66" s="14">
        <v>74.739999999999995</v>
      </c>
      <c r="D66" s="137">
        <v>0</v>
      </c>
      <c r="E66" s="14">
        <v>52.88</v>
      </c>
      <c r="S66" s="298" t="s">
        <v>2620</v>
      </c>
      <c r="T66" s="298">
        <v>3</v>
      </c>
    </row>
    <row r="67" spans="1:20" ht="16.5">
      <c r="A67" s="239" t="s">
        <v>9347</v>
      </c>
      <c r="B67" s="137">
        <v>0</v>
      </c>
      <c r="C67" s="14">
        <v>79.09</v>
      </c>
      <c r="D67" s="137">
        <v>0</v>
      </c>
      <c r="E67" s="14">
        <v>55.79</v>
      </c>
      <c r="S67" s="298" t="s">
        <v>2618</v>
      </c>
      <c r="T67" s="298">
        <v>3</v>
      </c>
    </row>
    <row r="68" spans="1:20" ht="16.5">
      <c r="A68" s="239" t="s">
        <v>9348</v>
      </c>
      <c r="B68" s="137">
        <v>0</v>
      </c>
      <c r="C68" s="14">
        <v>82.38</v>
      </c>
      <c r="D68" s="137">
        <v>0</v>
      </c>
      <c r="E68" s="14">
        <v>58.01</v>
      </c>
      <c r="S68" s="298" t="s">
        <v>3000</v>
      </c>
      <c r="T68" s="298">
        <v>3</v>
      </c>
    </row>
    <row r="69" spans="1:20" ht="16.5">
      <c r="A69" s="239" t="s">
        <v>9349</v>
      </c>
      <c r="B69" s="137">
        <v>0</v>
      </c>
      <c r="C69" s="14">
        <v>85.44</v>
      </c>
      <c r="D69" s="137">
        <v>0</v>
      </c>
      <c r="E69" s="14">
        <v>60.06</v>
      </c>
    </row>
    <row r="70" spans="1:20" ht="16.5">
      <c r="A70" s="239" t="s">
        <v>9350</v>
      </c>
      <c r="B70" s="137">
        <v>0</v>
      </c>
      <c r="C70" s="14">
        <v>90.41</v>
      </c>
      <c r="D70" s="137">
        <v>0</v>
      </c>
      <c r="E70" s="14">
        <v>63.4</v>
      </c>
    </row>
    <row r="71" spans="1:20" ht="16.5">
      <c r="A71" s="239" t="s">
        <v>9351</v>
      </c>
      <c r="B71" s="137">
        <v>0</v>
      </c>
      <c r="C71" s="14">
        <v>94.21</v>
      </c>
      <c r="D71" s="137">
        <v>0</v>
      </c>
      <c r="E71" s="14">
        <v>65.94</v>
      </c>
    </row>
    <row r="72" spans="1:20" ht="16.5">
      <c r="A72" s="239" t="s">
        <v>9352</v>
      </c>
      <c r="B72" s="137">
        <v>0</v>
      </c>
      <c r="C72" s="14">
        <v>98.97</v>
      </c>
      <c r="D72" s="137">
        <v>0</v>
      </c>
      <c r="E72" s="14">
        <v>69.13</v>
      </c>
    </row>
    <row r="73" spans="1:20" ht="16.5">
      <c r="A73" s="239" t="s">
        <v>9353</v>
      </c>
      <c r="B73" s="137">
        <v>0</v>
      </c>
      <c r="C73" s="14">
        <v>105.12</v>
      </c>
      <c r="D73" s="137">
        <v>0</v>
      </c>
      <c r="E73" s="14">
        <v>73.239999999999995</v>
      </c>
    </row>
    <row r="74" spans="1:20" ht="16.5">
      <c r="A74" s="239" t="s">
        <v>9354</v>
      </c>
      <c r="B74" s="137">
        <v>0</v>
      </c>
      <c r="C74" s="14">
        <v>112.83</v>
      </c>
      <c r="D74" s="137">
        <v>0</v>
      </c>
      <c r="E74" s="14">
        <v>78.39</v>
      </c>
    </row>
    <row r="75" spans="1:20" ht="16.5">
      <c r="A75" s="239" t="s">
        <v>9355</v>
      </c>
      <c r="B75" s="137">
        <v>0</v>
      </c>
      <c r="C75" s="14">
        <v>117.9</v>
      </c>
      <c r="D75" s="137">
        <v>0</v>
      </c>
      <c r="E75" s="14">
        <v>81.760000000000005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94"/>
  <sheetViews>
    <sheetView showGridLines="0" zoomScale="80" zoomScaleNormal="80" workbookViewId="0">
      <pane ySplit="1" topLeftCell="A2" activePane="bottomLeft" state="frozen"/>
      <selection pane="bottomLeft" activeCell="K203" sqref="K203"/>
    </sheetView>
  </sheetViews>
  <sheetFormatPr defaultRowHeight="14.5" outlineLevelRow="1"/>
  <cols>
    <col min="1" max="1" width="9.7265625" style="302" bestFit="1" customWidth="1"/>
    <col min="2" max="2" width="19.453125" style="302" bestFit="1" customWidth="1"/>
    <col min="3" max="3" width="23.1796875" style="302" bestFit="1" customWidth="1"/>
    <col min="4" max="4" width="22.453125" bestFit="1" customWidth="1"/>
    <col min="5" max="5" width="18.7265625" bestFit="1" customWidth="1"/>
    <col min="7" max="7" width="27.54296875" customWidth="1"/>
    <col min="8" max="8" width="7.7265625" customWidth="1"/>
    <col min="10" max="10" width="9.81640625" customWidth="1"/>
    <col min="11" max="11" width="69.1796875" customWidth="1"/>
  </cols>
  <sheetData>
    <row r="1" spans="1:8" ht="30">
      <c r="A1" s="303" t="s">
        <v>8147</v>
      </c>
      <c r="B1" s="39" t="s">
        <v>8631</v>
      </c>
      <c r="C1" s="39" t="s">
        <v>8632</v>
      </c>
      <c r="D1" s="39" t="s">
        <v>8633</v>
      </c>
      <c r="E1" s="39" t="s">
        <v>8634</v>
      </c>
    </row>
    <row r="2" spans="1:8" ht="16.5">
      <c r="A2" s="304" t="s">
        <v>8247</v>
      </c>
      <c r="B2" s="14">
        <v>35</v>
      </c>
      <c r="C2" s="14">
        <v>63</v>
      </c>
      <c r="D2" s="14">
        <v>46</v>
      </c>
      <c r="E2" s="14">
        <v>30</v>
      </c>
    </row>
    <row r="3" spans="1:8" ht="16.5" hidden="1" outlineLevel="1">
      <c r="A3" s="304" t="s">
        <v>8248</v>
      </c>
      <c r="B3" s="14">
        <v>40</v>
      </c>
      <c r="C3" s="14">
        <v>73</v>
      </c>
      <c r="D3" s="14">
        <v>74</v>
      </c>
      <c r="E3" s="14">
        <v>48</v>
      </c>
      <c r="G3" s="305" t="s">
        <v>8635</v>
      </c>
      <c r="H3" s="306"/>
    </row>
    <row r="4" spans="1:8" ht="16.5" hidden="1" outlineLevel="1">
      <c r="A4" s="304" t="s">
        <v>8249</v>
      </c>
      <c r="B4" s="14">
        <v>43</v>
      </c>
      <c r="C4" s="14">
        <v>78</v>
      </c>
      <c r="D4" s="14">
        <v>80</v>
      </c>
      <c r="E4" s="14">
        <v>52</v>
      </c>
      <c r="G4" s="37" t="s">
        <v>8179</v>
      </c>
      <c r="H4" s="37" t="s">
        <v>8472</v>
      </c>
    </row>
    <row r="5" spans="1:8" ht="16.5" hidden="1" outlineLevel="1">
      <c r="A5" s="304" t="s">
        <v>8250</v>
      </c>
      <c r="B5" s="14">
        <v>19</v>
      </c>
      <c r="C5" s="14">
        <v>34</v>
      </c>
      <c r="D5" s="14">
        <v>40</v>
      </c>
      <c r="E5" s="14">
        <v>26</v>
      </c>
      <c r="G5" s="307">
        <v>10000</v>
      </c>
      <c r="H5" s="14">
        <v>4</v>
      </c>
    </row>
    <row r="6" spans="1:8" ht="16.5" hidden="1" outlineLevel="1">
      <c r="A6" s="304" t="s">
        <v>8251</v>
      </c>
      <c r="B6" s="14">
        <v>24</v>
      </c>
      <c r="C6" s="14">
        <v>43</v>
      </c>
      <c r="D6" s="14">
        <v>46</v>
      </c>
      <c r="E6" s="14">
        <v>30</v>
      </c>
      <c r="G6" s="307">
        <v>25000</v>
      </c>
      <c r="H6" s="14">
        <v>6</v>
      </c>
    </row>
    <row r="7" spans="1:8" ht="16.5" hidden="1" outlineLevel="1">
      <c r="A7" s="304" t="s">
        <v>8252</v>
      </c>
      <c r="B7" s="14">
        <v>41</v>
      </c>
      <c r="C7" s="14">
        <v>75</v>
      </c>
      <c r="D7" s="14">
        <v>75</v>
      </c>
      <c r="E7" s="14">
        <v>49</v>
      </c>
      <c r="G7" s="307">
        <v>40000</v>
      </c>
      <c r="H7" s="14">
        <v>8</v>
      </c>
    </row>
    <row r="8" spans="1:8" ht="16.5" hidden="1" outlineLevel="1">
      <c r="A8" s="304" t="s">
        <v>8253</v>
      </c>
      <c r="B8" s="14">
        <v>98</v>
      </c>
      <c r="C8" s="14">
        <v>178</v>
      </c>
      <c r="D8" s="14">
        <v>91</v>
      </c>
      <c r="E8" s="14">
        <v>59</v>
      </c>
      <c r="G8" s="307">
        <v>90000</v>
      </c>
      <c r="H8" s="14">
        <v>9</v>
      </c>
    </row>
    <row r="9" spans="1:8" ht="16.5" hidden="1" outlineLevel="1">
      <c r="A9" s="304" t="s">
        <v>8254</v>
      </c>
      <c r="B9" s="14">
        <v>52</v>
      </c>
      <c r="C9" s="14">
        <v>95</v>
      </c>
      <c r="D9" s="14">
        <v>96</v>
      </c>
      <c r="E9" s="14">
        <v>62</v>
      </c>
    </row>
    <row r="10" spans="1:8" ht="16.5" hidden="1" outlineLevel="1">
      <c r="A10" s="304" t="s">
        <v>8255</v>
      </c>
      <c r="B10" s="14">
        <v>42</v>
      </c>
      <c r="C10" s="14">
        <v>76</v>
      </c>
      <c r="D10" s="14">
        <v>71</v>
      </c>
      <c r="E10" s="14">
        <v>46</v>
      </c>
    </row>
    <row r="11" spans="1:8" ht="16.5" hidden="1" outlineLevel="1">
      <c r="A11" s="304" t="s">
        <v>8256</v>
      </c>
      <c r="B11" s="14">
        <v>18</v>
      </c>
      <c r="C11" s="14">
        <v>32</v>
      </c>
      <c r="D11" s="14">
        <v>30</v>
      </c>
      <c r="E11" s="14">
        <v>20</v>
      </c>
    </row>
    <row r="12" spans="1:8" ht="16.5" hidden="1" outlineLevel="1">
      <c r="A12" s="304" t="s">
        <v>8257</v>
      </c>
      <c r="B12" s="14">
        <v>18</v>
      </c>
      <c r="C12" s="14">
        <v>33</v>
      </c>
      <c r="D12" s="14">
        <v>56</v>
      </c>
      <c r="E12" s="14">
        <v>36</v>
      </c>
    </row>
    <row r="13" spans="1:8" ht="16.5" hidden="1" outlineLevel="1">
      <c r="A13" s="304" t="s">
        <v>8258</v>
      </c>
      <c r="B13" s="14">
        <v>46</v>
      </c>
      <c r="C13" s="14">
        <v>84</v>
      </c>
      <c r="D13" s="14">
        <v>90</v>
      </c>
      <c r="E13" s="14">
        <v>59</v>
      </c>
    </row>
    <row r="14" spans="1:8" ht="16.5" hidden="1" outlineLevel="1">
      <c r="A14" s="304" t="s">
        <v>8259</v>
      </c>
      <c r="B14" s="14">
        <v>59</v>
      </c>
      <c r="C14" s="14">
        <v>108</v>
      </c>
      <c r="D14" s="14">
        <v>102</v>
      </c>
      <c r="E14" s="14">
        <v>66</v>
      </c>
    </row>
    <row r="15" spans="1:8" ht="16.5" hidden="1" outlineLevel="1">
      <c r="A15" s="304" t="s">
        <v>8260</v>
      </c>
      <c r="B15" s="14">
        <v>40</v>
      </c>
      <c r="C15" s="14">
        <v>72</v>
      </c>
      <c r="D15" s="14">
        <v>109</v>
      </c>
      <c r="E15" s="14">
        <v>71</v>
      </c>
    </row>
    <row r="16" spans="1:8" ht="16.5" hidden="1" outlineLevel="1">
      <c r="A16" s="304" t="s">
        <v>8261</v>
      </c>
      <c r="B16" s="14">
        <v>23</v>
      </c>
      <c r="C16" s="14">
        <v>42</v>
      </c>
      <c r="D16" s="14">
        <v>47</v>
      </c>
      <c r="E16" s="14">
        <v>31</v>
      </c>
    </row>
    <row r="17" spans="1:5" ht="16.5" hidden="1" outlineLevel="1">
      <c r="A17" s="304" t="s">
        <v>8262</v>
      </c>
      <c r="B17" s="14">
        <v>21</v>
      </c>
      <c r="C17" s="14">
        <v>38</v>
      </c>
      <c r="D17" s="14">
        <v>42</v>
      </c>
      <c r="E17" s="14">
        <v>27</v>
      </c>
    </row>
    <row r="18" spans="1:5" ht="16.5" hidden="1" outlineLevel="1">
      <c r="A18" s="304" t="s">
        <v>8263</v>
      </c>
      <c r="B18" s="14">
        <v>31</v>
      </c>
      <c r="C18" s="14">
        <v>56</v>
      </c>
      <c r="D18" s="14">
        <v>49</v>
      </c>
      <c r="E18" s="14">
        <v>32</v>
      </c>
    </row>
    <row r="19" spans="1:5" ht="16.5" hidden="1" outlineLevel="1">
      <c r="A19" s="304" t="s">
        <v>8264</v>
      </c>
      <c r="B19" s="14">
        <v>20</v>
      </c>
      <c r="C19" s="14">
        <v>37</v>
      </c>
      <c r="D19" s="14">
        <v>36</v>
      </c>
      <c r="E19" s="14">
        <v>23</v>
      </c>
    </row>
    <row r="20" spans="1:5" ht="16.5" hidden="1" outlineLevel="1">
      <c r="A20" s="304" t="s">
        <v>8265</v>
      </c>
      <c r="B20" s="14">
        <v>23</v>
      </c>
      <c r="C20" s="14">
        <v>42</v>
      </c>
      <c r="D20" s="14">
        <v>62</v>
      </c>
      <c r="E20" s="14">
        <v>40</v>
      </c>
    </row>
    <row r="21" spans="1:5" ht="16.5" hidden="1" outlineLevel="1">
      <c r="A21" s="304" t="s">
        <v>8266</v>
      </c>
      <c r="B21" s="14">
        <v>25</v>
      </c>
      <c r="C21" s="14">
        <v>46</v>
      </c>
      <c r="D21" s="14">
        <v>54</v>
      </c>
      <c r="E21" s="14">
        <v>35</v>
      </c>
    </row>
    <row r="22" spans="1:5" ht="16.5" hidden="1" outlineLevel="1">
      <c r="A22" s="304" t="s">
        <v>8267</v>
      </c>
      <c r="B22" s="14">
        <v>29</v>
      </c>
      <c r="C22" s="14">
        <v>52</v>
      </c>
      <c r="D22" s="14">
        <v>66</v>
      </c>
      <c r="E22" s="14">
        <v>43</v>
      </c>
    </row>
    <row r="23" spans="1:5" ht="16.5" hidden="1" outlineLevel="1">
      <c r="A23" s="304" t="s">
        <v>8268</v>
      </c>
      <c r="B23" s="14">
        <v>28</v>
      </c>
      <c r="C23" s="14">
        <v>50</v>
      </c>
      <c r="D23" s="14">
        <v>54</v>
      </c>
      <c r="E23" s="14">
        <v>35</v>
      </c>
    </row>
    <row r="24" spans="1:5" ht="16.5" hidden="1" outlineLevel="1">
      <c r="A24" s="304" t="s">
        <v>8269</v>
      </c>
      <c r="B24" s="14">
        <v>21</v>
      </c>
      <c r="C24" s="14">
        <v>39</v>
      </c>
      <c r="D24" s="14">
        <v>41</v>
      </c>
      <c r="E24" s="14">
        <v>27</v>
      </c>
    </row>
    <row r="25" spans="1:5" ht="16.5" hidden="1" outlineLevel="1">
      <c r="A25" s="304" t="s">
        <v>8270</v>
      </c>
      <c r="B25" s="14">
        <v>23</v>
      </c>
      <c r="C25" s="14">
        <v>42</v>
      </c>
      <c r="D25" s="14">
        <v>41</v>
      </c>
      <c r="E25" s="14">
        <v>27</v>
      </c>
    </row>
    <row r="26" spans="1:5" ht="16.5" hidden="1" outlineLevel="1">
      <c r="A26" s="304" t="s">
        <v>8271</v>
      </c>
      <c r="B26" s="14">
        <v>18</v>
      </c>
      <c r="C26" s="14">
        <v>32</v>
      </c>
      <c r="D26" s="14">
        <v>49</v>
      </c>
      <c r="E26" s="14">
        <v>32</v>
      </c>
    </row>
    <row r="27" spans="1:5" ht="16.5" hidden="1" outlineLevel="1">
      <c r="A27" s="304" t="s">
        <v>8272</v>
      </c>
      <c r="B27" s="14">
        <v>23</v>
      </c>
      <c r="C27" s="14">
        <v>41</v>
      </c>
      <c r="D27" s="14">
        <v>47</v>
      </c>
      <c r="E27" s="14">
        <v>31</v>
      </c>
    </row>
    <row r="28" spans="1:5" ht="16.5" hidden="1" outlineLevel="1">
      <c r="A28" s="304" t="s">
        <v>8273</v>
      </c>
      <c r="B28" s="14">
        <v>26</v>
      </c>
      <c r="C28" s="14">
        <v>47</v>
      </c>
      <c r="D28" s="14">
        <v>54</v>
      </c>
      <c r="E28" s="14">
        <v>35</v>
      </c>
    </row>
    <row r="29" spans="1:5" ht="16.5" hidden="1" outlineLevel="1">
      <c r="A29" s="304" t="s">
        <v>8274</v>
      </c>
      <c r="B29" s="14">
        <v>27</v>
      </c>
      <c r="C29" s="14">
        <v>49</v>
      </c>
      <c r="D29" s="14">
        <v>51</v>
      </c>
      <c r="E29" s="14">
        <v>33</v>
      </c>
    </row>
    <row r="30" spans="1:5" ht="16.5" hidden="1" outlineLevel="1">
      <c r="A30" s="304" t="s">
        <v>8275</v>
      </c>
      <c r="B30" s="14">
        <v>35</v>
      </c>
      <c r="C30" s="14">
        <v>64</v>
      </c>
      <c r="D30" s="14">
        <v>65</v>
      </c>
      <c r="E30" s="14">
        <v>42</v>
      </c>
    </row>
    <row r="31" spans="1:5" ht="16.5" hidden="1" outlineLevel="1">
      <c r="A31" s="304" t="s">
        <v>8276</v>
      </c>
      <c r="B31" s="14">
        <v>25</v>
      </c>
      <c r="C31" s="14">
        <v>46</v>
      </c>
      <c r="D31" s="14">
        <v>58</v>
      </c>
      <c r="E31" s="14">
        <v>38</v>
      </c>
    </row>
    <row r="32" spans="1:5" ht="16.5" hidden="1" outlineLevel="1">
      <c r="A32" s="304" t="s">
        <v>8277</v>
      </c>
      <c r="B32" s="14">
        <v>43</v>
      </c>
      <c r="C32" s="14">
        <v>79</v>
      </c>
      <c r="D32" s="14">
        <v>94</v>
      </c>
      <c r="E32" s="14">
        <v>61</v>
      </c>
    </row>
    <row r="33" spans="1:5" ht="16.5" hidden="1" outlineLevel="1">
      <c r="A33" s="304" t="s">
        <v>8278</v>
      </c>
      <c r="B33" s="14">
        <v>29</v>
      </c>
      <c r="C33" s="14">
        <v>53</v>
      </c>
      <c r="D33" s="14">
        <v>56</v>
      </c>
      <c r="E33" s="14">
        <v>36</v>
      </c>
    </row>
    <row r="34" spans="1:5" ht="16.5" hidden="1" outlineLevel="1">
      <c r="A34" s="304" t="s">
        <v>8279</v>
      </c>
      <c r="B34" s="14">
        <v>22</v>
      </c>
      <c r="C34" s="14">
        <v>40</v>
      </c>
      <c r="D34" s="14">
        <v>55</v>
      </c>
      <c r="E34" s="14">
        <v>36</v>
      </c>
    </row>
    <row r="35" spans="1:5" ht="16.5" hidden="1" outlineLevel="1">
      <c r="A35" s="304" t="s">
        <v>8280</v>
      </c>
      <c r="B35" s="14">
        <v>25</v>
      </c>
      <c r="C35" s="14">
        <v>46</v>
      </c>
      <c r="D35" s="14">
        <v>61</v>
      </c>
      <c r="E35" s="14">
        <v>40</v>
      </c>
    </row>
    <row r="36" spans="1:5" ht="16.5" hidden="1" outlineLevel="1">
      <c r="A36" s="304" t="s">
        <v>8281</v>
      </c>
      <c r="B36" s="14">
        <v>29</v>
      </c>
      <c r="C36" s="14">
        <v>52</v>
      </c>
      <c r="D36" s="14">
        <v>83</v>
      </c>
      <c r="E36" s="14">
        <v>54</v>
      </c>
    </row>
    <row r="37" spans="1:5" ht="16.5" hidden="1" outlineLevel="1">
      <c r="A37" s="304" t="s">
        <v>8282</v>
      </c>
      <c r="B37" s="14">
        <v>25</v>
      </c>
      <c r="C37" s="14">
        <v>46</v>
      </c>
      <c r="D37" s="14">
        <v>44</v>
      </c>
      <c r="E37" s="14">
        <v>29</v>
      </c>
    </row>
    <row r="38" spans="1:5" ht="16.5" hidden="1" outlineLevel="1">
      <c r="A38" s="304" t="s">
        <v>8283</v>
      </c>
      <c r="B38" s="14">
        <v>23</v>
      </c>
      <c r="C38" s="14">
        <v>42</v>
      </c>
      <c r="D38" s="14">
        <v>46</v>
      </c>
      <c r="E38" s="14">
        <v>30</v>
      </c>
    </row>
    <row r="39" spans="1:5" ht="16.5" hidden="1" outlineLevel="1">
      <c r="A39" s="304" t="s">
        <v>8284</v>
      </c>
      <c r="B39" s="14">
        <v>24</v>
      </c>
      <c r="C39" s="14">
        <v>44</v>
      </c>
      <c r="D39" s="14">
        <v>46</v>
      </c>
      <c r="E39" s="14">
        <v>30</v>
      </c>
    </row>
    <row r="40" spans="1:5" ht="16.5" hidden="1" outlineLevel="1">
      <c r="A40" s="304" t="s">
        <v>8285</v>
      </c>
      <c r="B40" s="14">
        <v>20</v>
      </c>
      <c r="C40" s="14">
        <v>37</v>
      </c>
      <c r="D40" s="14">
        <v>46</v>
      </c>
      <c r="E40" s="14">
        <v>30</v>
      </c>
    </row>
    <row r="41" spans="1:5" ht="16.5" hidden="1" outlineLevel="1">
      <c r="A41" s="304" t="s">
        <v>8286</v>
      </c>
      <c r="B41" s="14">
        <v>29</v>
      </c>
      <c r="C41" s="14">
        <v>52</v>
      </c>
      <c r="D41" s="14">
        <v>46</v>
      </c>
      <c r="E41" s="14">
        <v>30</v>
      </c>
    </row>
    <row r="42" spans="1:5" ht="16.5" hidden="1" outlineLevel="1">
      <c r="A42" s="304" t="s">
        <v>8287</v>
      </c>
      <c r="B42" s="14">
        <v>21</v>
      </c>
      <c r="C42" s="14">
        <v>39</v>
      </c>
      <c r="D42" s="14">
        <v>53</v>
      </c>
      <c r="E42" s="14">
        <v>34</v>
      </c>
    </row>
    <row r="43" spans="1:5" ht="16.5" hidden="1" outlineLevel="1">
      <c r="A43" s="304" t="s">
        <v>8288</v>
      </c>
      <c r="B43" s="14">
        <v>22</v>
      </c>
      <c r="C43" s="14">
        <v>40</v>
      </c>
      <c r="D43" s="14">
        <v>56</v>
      </c>
      <c r="E43" s="14">
        <v>36</v>
      </c>
    </row>
    <row r="44" spans="1:5" ht="16.5" hidden="1" outlineLevel="1">
      <c r="A44" s="304" t="s">
        <v>8289</v>
      </c>
      <c r="B44" s="14">
        <v>26</v>
      </c>
      <c r="C44" s="14">
        <v>47</v>
      </c>
      <c r="D44" s="14">
        <v>62</v>
      </c>
      <c r="E44" s="14">
        <v>40</v>
      </c>
    </row>
    <row r="45" spans="1:5" ht="16.5" hidden="1" outlineLevel="1">
      <c r="A45" s="304" t="s">
        <v>8290</v>
      </c>
      <c r="B45" s="14">
        <v>18</v>
      </c>
      <c r="C45" s="14">
        <v>32</v>
      </c>
      <c r="D45" s="14">
        <v>46</v>
      </c>
      <c r="E45" s="14">
        <v>30</v>
      </c>
    </row>
    <row r="46" spans="1:5" ht="16.5" hidden="1" outlineLevel="1">
      <c r="A46" s="304" t="s">
        <v>8291</v>
      </c>
      <c r="B46" s="14">
        <v>20</v>
      </c>
      <c r="C46" s="14">
        <v>37</v>
      </c>
      <c r="D46" s="14">
        <v>47</v>
      </c>
      <c r="E46" s="14">
        <v>31</v>
      </c>
    </row>
    <row r="47" spans="1:5" ht="16.5" hidden="1" outlineLevel="1">
      <c r="A47" s="304" t="s">
        <v>8292</v>
      </c>
      <c r="B47" s="14">
        <v>23</v>
      </c>
      <c r="C47" s="14">
        <v>42</v>
      </c>
      <c r="D47" s="14">
        <v>52</v>
      </c>
      <c r="E47" s="14">
        <v>34</v>
      </c>
    </row>
    <row r="48" spans="1:5" ht="16.5" hidden="1" outlineLevel="1">
      <c r="A48" s="304" t="s">
        <v>8293</v>
      </c>
      <c r="B48" s="14">
        <v>24</v>
      </c>
      <c r="C48" s="14">
        <v>44</v>
      </c>
      <c r="D48" s="14">
        <v>52</v>
      </c>
      <c r="E48" s="14">
        <v>34</v>
      </c>
    </row>
    <row r="49" spans="1:5" ht="16.5" hidden="1" outlineLevel="1">
      <c r="A49" s="304" t="s">
        <v>8294</v>
      </c>
      <c r="B49" s="14">
        <v>20</v>
      </c>
      <c r="C49" s="14">
        <v>37</v>
      </c>
      <c r="D49" s="14">
        <v>46</v>
      </c>
      <c r="E49" s="14">
        <v>30</v>
      </c>
    </row>
    <row r="50" spans="1:5" ht="16.5" hidden="1" outlineLevel="1">
      <c r="A50" s="304" t="s">
        <v>8295</v>
      </c>
      <c r="B50" s="14">
        <v>21</v>
      </c>
      <c r="C50" s="14">
        <v>39</v>
      </c>
      <c r="D50" s="14">
        <v>42</v>
      </c>
      <c r="E50" s="14">
        <v>27</v>
      </c>
    </row>
    <row r="51" spans="1:5" ht="16.5" hidden="1" outlineLevel="1">
      <c r="A51" s="304" t="s">
        <v>8296</v>
      </c>
      <c r="B51" s="14">
        <v>23</v>
      </c>
      <c r="C51" s="14">
        <v>42</v>
      </c>
      <c r="D51" s="14">
        <v>42</v>
      </c>
      <c r="E51" s="14">
        <v>27</v>
      </c>
    </row>
    <row r="52" spans="1:5" ht="16.5" hidden="1" outlineLevel="1">
      <c r="A52" s="304" t="s">
        <v>8297</v>
      </c>
      <c r="B52" s="14">
        <v>23</v>
      </c>
      <c r="C52" s="14">
        <v>42</v>
      </c>
      <c r="D52" s="14">
        <v>42</v>
      </c>
      <c r="E52" s="14">
        <v>27</v>
      </c>
    </row>
    <row r="53" spans="1:5" ht="16.5" hidden="1" outlineLevel="1">
      <c r="A53" s="304" t="s">
        <v>8298</v>
      </c>
      <c r="B53" s="14">
        <v>23</v>
      </c>
      <c r="C53" s="14">
        <v>42</v>
      </c>
      <c r="D53" s="14">
        <v>42</v>
      </c>
      <c r="E53" s="14">
        <v>27</v>
      </c>
    </row>
    <row r="54" spans="1:5" ht="16.5" hidden="1" outlineLevel="1">
      <c r="A54" s="304" t="s">
        <v>8299</v>
      </c>
      <c r="B54" s="14">
        <v>21</v>
      </c>
      <c r="C54" s="14">
        <v>38</v>
      </c>
      <c r="D54" s="14">
        <v>50</v>
      </c>
      <c r="E54" s="14">
        <v>33</v>
      </c>
    </row>
    <row r="55" spans="1:5" ht="16.5" hidden="1" outlineLevel="1">
      <c r="A55" s="304" t="s">
        <v>8300</v>
      </c>
      <c r="B55" s="14">
        <v>23</v>
      </c>
      <c r="C55" s="14">
        <v>42</v>
      </c>
      <c r="D55" s="14">
        <v>42</v>
      </c>
      <c r="E55" s="14">
        <v>27</v>
      </c>
    </row>
    <row r="56" spans="1:5" ht="16.5" hidden="1" outlineLevel="1">
      <c r="A56" s="304" t="s">
        <v>8301</v>
      </c>
      <c r="B56" s="14">
        <v>23</v>
      </c>
      <c r="C56" s="14">
        <v>42</v>
      </c>
      <c r="D56" s="14">
        <v>42</v>
      </c>
      <c r="E56" s="14">
        <v>27</v>
      </c>
    </row>
    <row r="57" spans="1:5" ht="16.5" hidden="1" outlineLevel="1">
      <c r="A57" s="304" t="s">
        <v>8302</v>
      </c>
      <c r="B57" s="14">
        <v>23</v>
      </c>
      <c r="C57" s="14">
        <v>42</v>
      </c>
      <c r="D57" s="14">
        <v>42</v>
      </c>
      <c r="E57" s="14">
        <v>27</v>
      </c>
    </row>
    <row r="58" spans="1:5" ht="16.5" hidden="1" outlineLevel="1">
      <c r="A58" s="304" t="s">
        <v>8303</v>
      </c>
      <c r="B58" s="14">
        <v>23</v>
      </c>
      <c r="C58" s="14">
        <v>42</v>
      </c>
      <c r="D58" s="14">
        <v>42</v>
      </c>
      <c r="E58" s="14">
        <v>27</v>
      </c>
    </row>
    <row r="59" spans="1:5" ht="16.5" hidden="1" outlineLevel="1">
      <c r="A59" s="304" t="s">
        <v>8304</v>
      </c>
      <c r="B59" s="14">
        <v>23</v>
      </c>
      <c r="C59" s="14">
        <v>41</v>
      </c>
      <c r="D59" s="14">
        <v>42</v>
      </c>
      <c r="E59" s="14">
        <v>27</v>
      </c>
    </row>
    <row r="60" spans="1:5" ht="16.5" hidden="1" outlineLevel="1">
      <c r="A60" s="304" t="s">
        <v>8305</v>
      </c>
      <c r="B60" s="14">
        <v>26</v>
      </c>
      <c r="C60" s="14">
        <v>48</v>
      </c>
      <c r="D60" s="14">
        <v>42</v>
      </c>
      <c r="E60" s="14">
        <v>27</v>
      </c>
    </row>
    <row r="61" spans="1:5" ht="16.5" hidden="1" outlineLevel="1">
      <c r="A61" s="304" t="s">
        <v>8306</v>
      </c>
      <c r="B61" s="14">
        <v>23</v>
      </c>
      <c r="C61" s="14">
        <v>42</v>
      </c>
      <c r="D61" s="14">
        <v>42</v>
      </c>
      <c r="E61" s="14">
        <v>27</v>
      </c>
    </row>
    <row r="62" spans="1:5" ht="16.5" hidden="1" outlineLevel="1">
      <c r="A62" s="304" t="s">
        <v>8307</v>
      </c>
      <c r="B62" s="14">
        <v>24</v>
      </c>
      <c r="C62" s="14">
        <v>44</v>
      </c>
      <c r="D62" s="14">
        <v>42</v>
      </c>
      <c r="E62" s="14">
        <v>27</v>
      </c>
    </row>
    <row r="63" spans="1:5" ht="16.5" hidden="1" outlineLevel="1">
      <c r="A63" s="304" t="s">
        <v>8308</v>
      </c>
      <c r="B63" s="14">
        <v>25</v>
      </c>
      <c r="C63" s="14">
        <v>45</v>
      </c>
      <c r="D63" s="14">
        <v>42</v>
      </c>
      <c r="E63" s="14">
        <v>27</v>
      </c>
    </row>
    <row r="64" spans="1:5" ht="16.5" hidden="1" outlineLevel="1">
      <c r="A64" s="304" t="s">
        <v>8309</v>
      </c>
      <c r="B64" s="14">
        <v>23</v>
      </c>
      <c r="C64" s="14">
        <v>42</v>
      </c>
      <c r="D64" s="14">
        <v>42</v>
      </c>
      <c r="E64" s="14">
        <v>27</v>
      </c>
    </row>
    <row r="65" spans="1:8" ht="16.5" hidden="1" outlineLevel="1">
      <c r="A65" s="304" t="s">
        <v>8310</v>
      </c>
      <c r="B65" s="14">
        <v>23</v>
      </c>
      <c r="C65" s="14">
        <v>42</v>
      </c>
      <c r="D65" s="14">
        <v>42</v>
      </c>
      <c r="E65" s="14">
        <v>27</v>
      </c>
    </row>
    <row r="66" spans="1:8" ht="16.5" hidden="1" outlineLevel="1">
      <c r="A66" s="304" t="s">
        <v>8311</v>
      </c>
      <c r="B66" s="14">
        <v>23</v>
      </c>
      <c r="C66" s="14">
        <v>42</v>
      </c>
      <c r="D66" s="14">
        <v>42</v>
      </c>
      <c r="E66" s="14">
        <v>27</v>
      </c>
    </row>
    <row r="67" spans="1:8" ht="16.5" hidden="1" outlineLevel="1">
      <c r="A67" s="304" t="s">
        <v>8312</v>
      </c>
      <c r="B67" s="14">
        <v>23</v>
      </c>
      <c r="C67" s="14">
        <v>42</v>
      </c>
      <c r="D67" s="14">
        <v>42</v>
      </c>
      <c r="E67" s="14">
        <v>27</v>
      </c>
    </row>
    <row r="68" spans="1:8" ht="16.5" hidden="1" outlineLevel="1">
      <c r="A68" s="304" t="s">
        <v>8313</v>
      </c>
      <c r="B68" s="14">
        <v>23</v>
      </c>
      <c r="C68" s="14">
        <v>42</v>
      </c>
      <c r="D68" s="14">
        <v>42</v>
      </c>
      <c r="E68" s="14">
        <v>27</v>
      </c>
    </row>
    <row r="69" spans="1:8" ht="16.5" hidden="1" outlineLevel="1">
      <c r="A69" s="304" t="s">
        <v>8314</v>
      </c>
      <c r="B69" s="14">
        <v>25</v>
      </c>
      <c r="C69" s="14">
        <v>45</v>
      </c>
      <c r="D69" s="14">
        <v>42</v>
      </c>
      <c r="E69" s="14">
        <v>27</v>
      </c>
    </row>
    <row r="70" spans="1:8" ht="16.5" hidden="1" outlineLevel="1">
      <c r="A70" s="304" t="s">
        <v>8315</v>
      </c>
      <c r="B70" s="14">
        <v>23</v>
      </c>
      <c r="C70" s="14">
        <v>42</v>
      </c>
      <c r="D70" s="14">
        <v>42</v>
      </c>
      <c r="E70" s="14">
        <v>27</v>
      </c>
    </row>
    <row r="71" spans="1:8" ht="16.5" hidden="1" outlineLevel="1">
      <c r="A71" s="304" t="s">
        <v>8316</v>
      </c>
      <c r="B71" s="14">
        <v>23</v>
      </c>
      <c r="C71" s="14">
        <v>42</v>
      </c>
      <c r="D71" s="14">
        <v>42</v>
      </c>
      <c r="E71" s="14">
        <v>27</v>
      </c>
    </row>
    <row r="72" spans="1:8" ht="16.5" hidden="1" outlineLevel="1">
      <c r="A72" s="304" t="s">
        <v>8317</v>
      </c>
      <c r="B72" s="14">
        <v>29</v>
      </c>
      <c r="C72" s="14">
        <v>52</v>
      </c>
      <c r="D72" s="14">
        <v>42</v>
      </c>
      <c r="E72" s="14">
        <v>27</v>
      </c>
    </row>
    <row r="73" spans="1:8" ht="16.5" hidden="1" outlineLevel="1">
      <c r="A73" s="304" t="s">
        <v>8318</v>
      </c>
      <c r="B73" s="14">
        <v>29</v>
      </c>
      <c r="C73" s="14">
        <v>52</v>
      </c>
      <c r="D73" s="14">
        <v>52</v>
      </c>
      <c r="E73" s="14">
        <v>34</v>
      </c>
    </row>
    <row r="74" spans="1:8" ht="16.5" hidden="1" outlineLevel="1">
      <c r="A74" s="304" t="s">
        <v>8319</v>
      </c>
      <c r="B74" s="14">
        <v>23</v>
      </c>
      <c r="C74" s="14">
        <v>42</v>
      </c>
      <c r="D74" s="14">
        <v>42</v>
      </c>
      <c r="E74" s="14">
        <v>27</v>
      </c>
    </row>
    <row r="75" spans="1:8" ht="15" collapsed="1">
      <c r="A75" s="108" t="s">
        <v>8320</v>
      </c>
      <c r="B75" s="308">
        <v>0</v>
      </c>
      <c r="C75" s="308">
        <v>0</v>
      </c>
      <c r="D75" s="109">
        <v>232</v>
      </c>
      <c r="E75" s="109">
        <v>197</v>
      </c>
    </row>
    <row r="76" spans="1:8" ht="15" hidden="1" outlineLevel="1">
      <c r="A76" s="106" t="s">
        <v>8321</v>
      </c>
      <c r="B76" s="308">
        <v>0</v>
      </c>
      <c r="C76" s="308">
        <v>0</v>
      </c>
      <c r="D76" s="107">
        <v>126</v>
      </c>
      <c r="E76" s="107">
        <v>107</v>
      </c>
    </row>
    <row r="77" spans="1:8" ht="16.5" hidden="1" outlineLevel="1">
      <c r="A77" s="106" t="s">
        <v>8322</v>
      </c>
      <c r="B77" s="308">
        <v>0</v>
      </c>
      <c r="C77" s="308">
        <v>0</v>
      </c>
      <c r="D77" s="107">
        <v>135</v>
      </c>
      <c r="E77" s="107">
        <v>115</v>
      </c>
      <c r="G77" s="153" t="s">
        <v>8636</v>
      </c>
      <c r="H77" s="309"/>
    </row>
    <row r="78" spans="1:8" ht="15" hidden="1" outlineLevel="1">
      <c r="A78" s="106" t="s">
        <v>8323</v>
      </c>
      <c r="B78" s="308">
        <v>0</v>
      </c>
      <c r="C78" s="308">
        <v>0</v>
      </c>
      <c r="D78" s="107">
        <v>125</v>
      </c>
      <c r="E78" s="107">
        <v>106</v>
      </c>
      <c r="G78" s="37" t="s">
        <v>8637</v>
      </c>
      <c r="H78" s="37" t="s">
        <v>8472</v>
      </c>
    </row>
    <row r="79" spans="1:8" ht="15" hidden="1" outlineLevel="1">
      <c r="A79" s="106" t="s">
        <v>8324</v>
      </c>
      <c r="B79" s="308">
        <v>0</v>
      </c>
      <c r="C79" s="308">
        <v>0</v>
      </c>
      <c r="D79" s="107">
        <v>119</v>
      </c>
      <c r="E79" s="107">
        <v>101</v>
      </c>
      <c r="G79" s="310" t="s">
        <v>8638</v>
      </c>
      <c r="H79" s="390">
        <v>3.03</v>
      </c>
    </row>
    <row r="80" spans="1:8" ht="15" hidden="1" outlineLevel="1">
      <c r="A80" s="106" t="s">
        <v>8325</v>
      </c>
      <c r="B80" s="308">
        <v>0</v>
      </c>
      <c r="C80" s="308">
        <v>0</v>
      </c>
      <c r="D80" s="107">
        <v>65</v>
      </c>
      <c r="E80" s="107">
        <v>55</v>
      </c>
      <c r="G80" s="310" t="s">
        <v>8639</v>
      </c>
      <c r="H80" s="390">
        <v>6.04</v>
      </c>
    </row>
    <row r="81" spans="1:8" ht="15" hidden="1" outlineLevel="1">
      <c r="A81" s="106" t="s">
        <v>8326</v>
      </c>
      <c r="B81" s="308">
        <v>0</v>
      </c>
      <c r="C81" s="308">
        <v>0</v>
      </c>
      <c r="D81" s="107">
        <v>88</v>
      </c>
      <c r="E81" s="107">
        <v>75</v>
      </c>
      <c r="G81" s="310" t="s">
        <v>8640</v>
      </c>
      <c r="H81" s="390">
        <v>7.26</v>
      </c>
    </row>
    <row r="82" spans="1:8" ht="15" hidden="1" outlineLevel="1">
      <c r="A82" s="106" t="s">
        <v>8327</v>
      </c>
      <c r="B82" s="308">
        <v>0</v>
      </c>
      <c r="C82" s="308">
        <v>0</v>
      </c>
      <c r="D82" s="107">
        <v>78</v>
      </c>
      <c r="E82" s="107">
        <v>66</v>
      </c>
      <c r="G82" s="310" t="s">
        <v>8641</v>
      </c>
      <c r="H82" s="390">
        <v>9.07</v>
      </c>
    </row>
    <row r="83" spans="1:8" ht="15" hidden="1" outlineLevel="1">
      <c r="A83" s="106" t="s">
        <v>8328</v>
      </c>
      <c r="B83" s="308">
        <v>0</v>
      </c>
      <c r="C83" s="308">
        <v>0</v>
      </c>
      <c r="D83" s="107">
        <v>81</v>
      </c>
      <c r="E83" s="107">
        <v>69</v>
      </c>
      <c r="G83" s="310" t="s">
        <v>8642</v>
      </c>
      <c r="H83" s="390">
        <v>15.71</v>
      </c>
    </row>
    <row r="84" spans="1:8" ht="15" hidden="1" outlineLevel="1">
      <c r="A84" s="106" t="s">
        <v>8329</v>
      </c>
      <c r="B84" s="308">
        <v>0</v>
      </c>
      <c r="C84" s="308">
        <v>0</v>
      </c>
      <c r="D84" s="107">
        <v>108</v>
      </c>
      <c r="E84" s="107">
        <v>92</v>
      </c>
      <c r="G84" s="310" t="s">
        <v>8643</v>
      </c>
      <c r="H84" s="390">
        <v>22.96</v>
      </c>
    </row>
    <row r="85" spans="1:8" ht="15" hidden="1" outlineLevel="1">
      <c r="A85" s="106" t="s">
        <v>8330</v>
      </c>
      <c r="B85" s="308">
        <v>0</v>
      </c>
      <c r="C85" s="308">
        <v>0</v>
      </c>
      <c r="D85" s="107">
        <v>87</v>
      </c>
      <c r="E85" s="107">
        <v>74</v>
      </c>
      <c r="G85" s="310" t="s">
        <v>8644</v>
      </c>
      <c r="H85" s="390">
        <v>27.8</v>
      </c>
    </row>
    <row r="86" spans="1:8" ht="15" hidden="1" outlineLevel="1">
      <c r="A86" s="106" t="s">
        <v>8331</v>
      </c>
      <c r="B86" s="308">
        <v>0</v>
      </c>
      <c r="C86" s="308">
        <v>0</v>
      </c>
      <c r="D86" s="107">
        <v>143</v>
      </c>
      <c r="E86" s="107">
        <v>122</v>
      </c>
      <c r="G86" s="310" t="s">
        <v>8645</v>
      </c>
      <c r="H86" s="390">
        <v>33.24</v>
      </c>
    </row>
    <row r="87" spans="1:8" ht="15" hidden="1" outlineLevel="1">
      <c r="A87" s="106" t="s">
        <v>8332</v>
      </c>
      <c r="B87" s="308">
        <v>0</v>
      </c>
      <c r="C87" s="308">
        <v>0</v>
      </c>
      <c r="D87" s="107">
        <v>73</v>
      </c>
      <c r="E87" s="107">
        <v>62</v>
      </c>
      <c r="G87" s="310" t="s">
        <v>8646</v>
      </c>
      <c r="H87" s="390">
        <v>9.07</v>
      </c>
    </row>
    <row r="88" spans="1:8" ht="15" hidden="1" outlineLevel="1">
      <c r="A88" s="106" t="s">
        <v>8333</v>
      </c>
      <c r="B88" s="308">
        <v>0</v>
      </c>
      <c r="C88" s="308">
        <v>0</v>
      </c>
      <c r="D88" s="107">
        <v>58</v>
      </c>
      <c r="E88" s="107">
        <v>49</v>
      </c>
      <c r="G88" s="310" t="s">
        <v>8647</v>
      </c>
      <c r="H88" s="390">
        <v>18.13</v>
      </c>
    </row>
    <row r="89" spans="1:8" ht="15" hidden="1" outlineLevel="1">
      <c r="A89" s="106" t="s">
        <v>8334</v>
      </c>
      <c r="B89" s="308">
        <v>0</v>
      </c>
      <c r="C89" s="308">
        <v>0</v>
      </c>
      <c r="D89" s="107">
        <v>63</v>
      </c>
      <c r="E89" s="107">
        <v>54</v>
      </c>
      <c r="G89" s="310" t="s">
        <v>8648</v>
      </c>
      <c r="H89" s="390">
        <v>21.76</v>
      </c>
    </row>
    <row r="90" spans="1:8" ht="15" hidden="1" outlineLevel="1">
      <c r="A90" s="106" t="s">
        <v>8335</v>
      </c>
      <c r="B90" s="308">
        <v>0</v>
      </c>
      <c r="C90" s="308">
        <v>0</v>
      </c>
      <c r="D90" s="107">
        <v>64</v>
      </c>
      <c r="E90" s="107">
        <v>54</v>
      </c>
      <c r="G90" s="310" t="s">
        <v>8649</v>
      </c>
      <c r="H90" s="390">
        <v>27.2</v>
      </c>
    </row>
    <row r="91" spans="1:8" ht="15" hidden="1" outlineLevel="1">
      <c r="A91" s="106" t="s">
        <v>8336</v>
      </c>
      <c r="B91" s="308">
        <v>0</v>
      </c>
      <c r="C91" s="308">
        <v>0</v>
      </c>
      <c r="D91" s="107">
        <v>99</v>
      </c>
      <c r="E91" s="107">
        <v>84</v>
      </c>
      <c r="G91" s="310" t="s">
        <v>8650</v>
      </c>
      <c r="H91" s="390">
        <v>47.13</v>
      </c>
    </row>
    <row r="92" spans="1:8" ht="15" hidden="1" outlineLevel="1">
      <c r="A92" s="106" t="s">
        <v>8337</v>
      </c>
      <c r="B92" s="308">
        <v>0</v>
      </c>
      <c r="C92" s="308">
        <v>0</v>
      </c>
      <c r="D92" s="107">
        <v>108</v>
      </c>
      <c r="E92" s="107">
        <v>92</v>
      </c>
      <c r="G92" s="310" t="s">
        <v>8651</v>
      </c>
      <c r="H92" s="390">
        <v>68.89</v>
      </c>
    </row>
    <row r="93" spans="1:8" ht="15" hidden="1" outlineLevel="1">
      <c r="A93" s="106" t="s">
        <v>8338</v>
      </c>
      <c r="B93" s="308">
        <v>0</v>
      </c>
      <c r="C93" s="308">
        <v>0</v>
      </c>
      <c r="D93" s="107">
        <v>72</v>
      </c>
      <c r="E93" s="107">
        <v>61</v>
      </c>
      <c r="G93" s="310" t="s">
        <v>8652</v>
      </c>
      <c r="H93" s="390">
        <v>83.39</v>
      </c>
    </row>
    <row r="94" spans="1:8" ht="15" hidden="1" outlineLevel="1">
      <c r="A94" s="106" t="s">
        <v>8339</v>
      </c>
      <c r="B94" s="308">
        <v>0</v>
      </c>
      <c r="C94" s="308">
        <v>0</v>
      </c>
      <c r="D94" s="107">
        <v>60</v>
      </c>
      <c r="E94" s="107">
        <v>51</v>
      </c>
      <c r="G94" s="310" t="s">
        <v>8653</v>
      </c>
      <c r="H94" s="390">
        <v>99.72</v>
      </c>
    </row>
    <row r="95" spans="1:8" ht="15" hidden="1" outlineLevel="1">
      <c r="A95" s="106" t="s">
        <v>8340</v>
      </c>
      <c r="B95" s="308">
        <v>0</v>
      </c>
      <c r="C95" s="308">
        <v>0</v>
      </c>
      <c r="D95" s="107">
        <v>53</v>
      </c>
      <c r="E95" s="107">
        <v>45</v>
      </c>
    </row>
    <row r="96" spans="1:8" ht="15" hidden="1" outlineLevel="1">
      <c r="A96" s="106" t="s">
        <v>8341</v>
      </c>
      <c r="B96" s="308">
        <v>0</v>
      </c>
      <c r="C96" s="308">
        <v>0</v>
      </c>
      <c r="D96" s="107">
        <v>44</v>
      </c>
      <c r="E96" s="107">
        <v>37</v>
      </c>
    </row>
    <row r="97" spans="1:12" ht="15" hidden="1" outlineLevel="1">
      <c r="A97" s="106" t="s">
        <v>8342</v>
      </c>
      <c r="B97" s="308">
        <v>0</v>
      </c>
      <c r="C97" s="308">
        <v>0</v>
      </c>
      <c r="D97" s="107">
        <v>108</v>
      </c>
      <c r="E97" s="107">
        <v>92</v>
      </c>
    </row>
    <row r="98" spans="1:12" ht="15" hidden="1" outlineLevel="1">
      <c r="A98" s="106" t="s">
        <v>8343</v>
      </c>
      <c r="B98" s="308">
        <v>0</v>
      </c>
      <c r="C98" s="308">
        <v>0</v>
      </c>
      <c r="D98" s="107">
        <v>65</v>
      </c>
      <c r="E98" s="107">
        <v>55</v>
      </c>
    </row>
    <row r="99" spans="1:12" ht="15" hidden="1" outlineLevel="1">
      <c r="A99" s="106" t="s">
        <v>8344</v>
      </c>
      <c r="B99" s="308">
        <v>0</v>
      </c>
      <c r="C99" s="308">
        <v>0</v>
      </c>
      <c r="D99" s="107">
        <v>134</v>
      </c>
      <c r="E99" s="107">
        <v>114</v>
      </c>
    </row>
    <row r="100" spans="1:12" ht="15" hidden="1" outlineLevel="1">
      <c r="A100" s="106" t="s">
        <v>8345</v>
      </c>
      <c r="B100" s="308">
        <v>0</v>
      </c>
      <c r="C100" s="308">
        <v>0</v>
      </c>
      <c r="D100" s="107">
        <v>47</v>
      </c>
      <c r="E100" s="107">
        <v>40</v>
      </c>
    </row>
    <row r="101" spans="1:12" ht="15" hidden="1" outlineLevel="1">
      <c r="A101" s="106" t="s">
        <v>8346</v>
      </c>
      <c r="B101" s="308">
        <v>0</v>
      </c>
      <c r="C101" s="308">
        <v>0</v>
      </c>
      <c r="D101" s="107">
        <v>60</v>
      </c>
      <c r="E101" s="107">
        <v>51</v>
      </c>
    </row>
    <row r="102" spans="1:12" ht="16.5" collapsed="1">
      <c r="A102" s="304" t="s">
        <v>8347</v>
      </c>
      <c r="B102" s="14">
        <v>8</v>
      </c>
      <c r="C102" s="14">
        <v>21</v>
      </c>
      <c r="D102" s="14">
        <v>27</v>
      </c>
      <c r="E102" s="14">
        <v>19</v>
      </c>
    </row>
    <row r="103" spans="1:12" ht="16.5" hidden="1" outlineLevel="1">
      <c r="A103" s="304" t="s">
        <v>8348</v>
      </c>
      <c r="B103" s="14">
        <v>3</v>
      </c>
      <c r="C103" s="14">
        <v>8</v>
      </c>
      <c r="D103" s="14">
        <v>12</v>
      </c>
      <c r="E103" s="14">
        <v>8</v>
      </c>
    </row>
    <row r="104" spans="1:12" ht="16.5" hidden="1" outlineLevel="1">
      <c r="A104" s="304" t="s">
        <v>8349</v>
      </c>
      <c r="B104" s="14">
        <v>3</v>
      </c>
      <c r="C104" s="14">
        <v>8</v>
      </c>
      <c r="D104" s="14">
        <v>9</v>
      </c>
      <c r="E104" s="14">
        <v>6</v>
      </c>
      <c r="G104" s="311" t="s">
        <v>8654</v>
      </c>
      <c r="H104" s="312"/>
      <c r="J104" s="302"/>
      <c r="K104" s="311" t="s">
        <v>8655</v>
      </c>
      <c r="L104" s="313"/>
    </row>
    <row r="105" spans="1:12" ht="16.5" hidden="1" outlineLevel="1">
      <c r="A105" s="304" t="s">
        <v>8350</v>
      </c>
      <c r="B105" s="14">
        <v>2</v>
      </c>
      <c r="C105" s="14">
        <v>4</v>
      </c>
      <c r="D105" s="14">
        <v>8</v>
      </c>
      <c r="E105" s="14">
        <v>6</v>
      </c>
      <c r="G105" s="295" t="s">
        <v>8179</v>
      </c>
      <c r="H105" s="295" t="s">
        <v>8472</v>
      </c>
      <c r="J105" s="295" t="s">
        <v>8179</v>
      </c>
      <c r="K105" s="295" t="s">
        <v>8656</v>
      </c>
      <c r="L105" s="295" t="s">
        <v>8472</v>
      </c>
    </row>
    <row r="106" spans="1:12" ht="16.5" hidden="1" outlineLevel="1">
      <c r="A106" s="304" t="s">
        <v>8351</v>
      </c>
      <c r="B106" s="14">
        <v>2</v>
      </c>
      <c r="C106" s="14">
        <v>4</v>
      </c>
      <c r="D106" s="14">
        <v>6</v>
      </c>
      <c r="E106" s="14">
        <v>4</v>
      </c>
      <c r="G106" s="314">
        <v>10000</v>
      </c>
      <c r="H106" s="315">
        <v>1.89</v>
      </c>
      <c r="J106" s="316">
        <v>100000</v>
      </c>
      <c r="K106" s="317" t="s">
        <v>8657</v>
      </c>
      <c r="L106" s="318">
        <v>7.56</v>
      </c>
    </row>
    <row r="107" spans="1:12" ht="16.5" hidden="1" outlineLevel="1">
      <c r="A107" s="304" t="s">
        <v>8352</v>
      </c>
      <c r="B107" s="14">
        <v>3</v>
      </c>
      <c r="C107" s="14">
        <v>8</v>
      </c>
      <c r="D107" s="14">
        <v>12</v>
      </c>
      <c r="E107" s="14">
        <v>8</v>
      </c>
      <c r="G107" s="319">
        <v>25000</v>
      </c>
      <c r="H107" s="320">
        <v>8.19</v>
      </c>
      <c r="J107" s="316">
        <v>300000</v>
      </c>
      <c r="K107" s="317" t="s">
        <v>8657</v>
      </c>
      <c r="L107" s="318">
        <v>12.6</v>
      </c>
    </row>
    <row r="108" spans="1:12" ht="16.5" hidden="1" outlineLevel="1">
      <c r="A108" s="304" t="s">
        <v>8353</v>
      </c>
      <c r="B108" s="14">
        <v>3</v>
      </c>
      <c r="C108" s="14">
        <v>7</v>
      </c>
      <c r="D108" s="14">
        <v>8</v>
      </c>
      <c r="E108" s="14">
        <v>6</v>
      </c>
      <c r="G108" s="319">
        <v>50000</v>
      </c>
      <c r="H108" s="320">
        <v>11.97</v>
      </c>
      <c r="J108" s="316">
        <v>500000</v>
      </c>
      <c r="K108" s="317" t="s">
        <v>8657</v>
      </c>
      <c r="L108" s="318">
        <v>16.36</v>
      </c>
    </row>
    <row r="109" spans="1:12" ht="16.5" hidden="1" outlineLevel="1">
      <c r="A109" s="304" t="s">
        <v>8354</v>
      </c>
      <c r="B109" s="14">
        <v>2</v>
      </c>
      <c r="C109" s="14">
        <v>5</v>
      </c>
      <c r="D109" s="14">
        <v>13</v>
      </c>
      <c r="E109" s="14">
        <v>9</v>
      </c>
      <c r="G109" s="319">
        <v>100000</v>
      </c>
      <c r="H109" s="320">
        <v>15.12</v>
      </c>
      <c r="J109" s="316">
        <v>1000000</v>
      </c>
      <c r="K109" s="317" t="s">
        <v>8657</v>
      </c>
      <c r="L109" s="318">
        <v>23.94</v>
      </c>
    </row>
    <row r="110" spans="1:12" ht="16.5" hidden="1" outlineLevel="1">
      <c r="A110" s="304" t="s">
        <v>8355</v>
      </c>
      <c r="B110" s="14">
        <v>2</v>
      </c>
      <c r="C110" s="14">
        <v>4</v>
      </c>
      <c r="D110" s="14">
        <v>8</v>
      </c>
      <c r="E110" s="14">
        <v>6</v>
      </c>
      <c r="G110" s="321" t="s">
        <v>8658</v>
      </c>
      <c r="H110" s="313"/>
      <c r="J110" s="322">
        <v>100000</v>
      </c>
      <c r="K110" s="323" t="s">
        <v>8659</v>
      </c>
      <c r="L110" s="324">
        <v>2.52</v>
      </c>
    </row>
    <row r="111" spans="1:12" ht="16.5" hidden="1" outlineLevel="1">
      <c r="A111" s="304" t="s">
        <v>8356</v>
      </c>
      <c r="B111" s="14">
        <v>11</v>
      </c>
      <c r="C111" s="14">
        <v>27</v>
      </c>
      <c r="D111" s="14">
        <v>32</v>
      </c>
      <c r="E111" s="14">
        <v>22</v>
      </c>
      <c r="G111" s="295" t="s">
        <v>8179</v>
      </c>
      <c r="H111" s="295" t="s">
        <v>8472</v>
      </c>
      <c r="J111" s="322">
        <v>300000</v>
      </c>
      <c r="K111" s="323" t="s">
        <v>8659</v>
      </c>
      <c r="L111" s="324">
        <v>4.41</v>
      </c>
    </row>
    <row r="112" spans="1:12" ht="16.5" hidden="1" outlineLevel="1">
      <c r="A112" s="304" t="s">
        <v>8357</v>
      </c>
      <c r="B112" s="14">
        <v>2</v>
      </c>
      <c r="C112" s="14">
        <v>6</v>
      </c>
      <c r="D112" s="14">
        <v>11</v>
      </c>
      <c r="E112" s="14">
        <v>8</v>
      </c>
      <c r="G112" s="323" t="s">
        <v>8660</v>
      </c>
      <c r="H112" s="320">
        <v>3.78</v>
      </c>
      <c r="J112" s="322">
        <v>500000</v>
      </c>
      <c r="K112" s="323" t="s">
        <v>8659</v>
      </c>
      <c r="L112" s="324">
        <v>5.67</v>
      </c>
    </row>
    <row r="113" spans="1:12" ht="16.5" hidden="1" outlineLevel="1">
      <c r="A113" s="304" t="s">
        <v>8358</v>
      </c>
      <c r="B113" s="14">
        <v>2</v>
      </c>
      <c r="C113" s="14">
        <v>6</v>
      </c>
      <c r="D113" s="14">
        <v>10</v>
      </c>
      <c r="E113" s="14">
        <v>7</v>
      </c>
      <c r="G113" s="323" t="s">
        <v>8661</v>
      </c>
      <c r="H113" s="320">
        <v>7.56</v>
      </c>
      <c r="J113" s="322">
        <v>1000000</v>
      </c>
      <c r="K113" s="323" t="s">
        <v>8659</v>
      </c>
      <c r="L113" s="324">
        <v>8.19</v>
      </c>
    </row>
    <row r="114" spans="1:12" ht="16.5" hidden="1" outlineLevel="1">
      <c r="A114" s="304" t="s">
        <v>8359</v>
      </c>
      <c r="B114" s="14">
        <v>2</v>
      </c>
      <c r="C114" s="14">
        <v>4</v>
      </c>
      <c r="D114" s="14">
        <v>7</v>
      </c>
      <c r="E114" s="14">
        <v>5</v>
      </c>
      <c r="G114" s="323" t="s">
        <v>8662</v>
      </c>
      <c r="H114" s="320">
        <v>11.34</v>
      </c>
    </row>
    <row r="115" spans="1:12" ht="16.5" hidden="1" outlineLevel="1">
      <c r="A115" s="304" t="s">
        <v>8360</v>
      </c>
      <c r="B115" s="14">
        <v>3</v>
      </c>
      <c r="C115" s="14">
        <v>7</v>
      </c>
      <c r="D115" s="14">
        <v>8</v>
      </c>
      <c r="E115" s="14">
        <v>6</v>
      </c>
      <c r="G115" s="323" t="s">
        <v>8663</v>
      </c>
      <c r="H115" s="320">
        <v>20.16</v>
      </c>
    </row>
    <row r="116" spans="1:12" ht="16.5" hidden="1" outlineLevel="1">
      <c r="A116" s="304" t="s">
        <v>8361</v>
      </c>
      <c r="B116" s="14">
        <v>2</v>
      </c>
      <c r="C116" s="14">
        <v>5</v>
      </c>
      <c r="D116" s="14">
        <v>10</v>
      </c>
      <c r="E116" s="14">
        <v>7</v>
      </c>
      <c r="G116" s="311" t="s">
        <v>8664</v>
      </c>
      <c r="H116" s="312"/>
    </row>
    <row r="117" spans="1:12" ht="16.5" hidden="1" outlineLevel="1">
      <c r="A117" s="304" t="s">
        <v>8362</v>
      </c>
      <c r="B117" s="14">
        <v>2</v>
      </c>
      <c r="C117" s="14">
        <v>4</v>
      </c>
      <c r="D117" s="14">
        <v>8</v>
      </c>
      <c r="E117" s="14">
        <v>6</v>
      </c>
      <c r="G117" s="295" t="s">
        <v>8179</v>
      </c>
      <c r="H117" s="295" t="s">
        <v>8472</v>
      </c>
    </row>
    <row r="118" spans="1:12" ht="16.5" hidden="1" outlineLevel="1">
      <c r="A118" s="304" t="s">
        <v>8363</v>
      </c>
      <c r="B118" s="14">
        <v>3</v>
      </c>
      <c r="C118" s="14">
        <v>7</v>
      </c>
      <c r="D118" s="14">
        <v>14</v>
      </c>
      <c r="E118" s="14">
        <v>10</v>
      </c>
      <c r="G118" s="307">
        <v>1500</v>
      </c>
      <c r="H118" s="324">
        <v>0.63</v>
      </c>
    </row>
    <row r="119" spans="1:12" ht="16.5" hidden="1" outlineLevel="1">
      <c r="A119" s="304" t="s">
        <v>8364</v>
      </c>
      <c r="B119" s="14">
        <v>2</v>
      </c>
      <c r="C119" s="14">
        <v>6</v>
      </c>
      <c r="D119" s="14">
        <v>14</v>
      </c>
      <c r="E119" s="14">
        <v>10</v>
      </c>
      <c r="G119" s="307">
        <v>2500</v>
      </c>
      <c r="H119" s="324">
        <v>1.89</v>
      </c>
    </row>
    <row r="120" spans="1:12" ht="16.5" hidden="1" outlineLevel="1">
      <c r="A120" s="304" t="s">
        <v>8365</v>
      </c>
      <c r="B120" s="14">
        <v>2</v>
      </c>
      <c r="C120" s="14">
        <v>5</v>
      </c>
      <c r="D120" s="14">
        <v>13</v>
      </c>
      <c r="E120" s="14">
        <v>9</v>
      </c>
      <c r="G120" s="311" t="s">
        <v>8665</v>
      </c>
      <c r="H120" s="312"/>
    </row>
    <row r="121" spans="1:12" ht="16.5" hidden="1" outlineLevel="1">
      <c r="A121" s="304" t="s">
        <v>8366</v>
      </c>
      <c r="B121" s="14">
        <v>2</v>
      </c>
      <c r="C121" s="14">
        <v>4</v>
      </c>
      <c r="D121" s="14">
        <v>10</v>
      </c>
      <c r="E121" s="14">
        <v>7</v>
      </c>
      <c r="G121" s="295" t="s">
        <v>8179</v>
      </c>
      <c r="H121" s="295" t="s">
        <v>8472</v>
      </c>
    </row>
    <row r="122" spans="1:12" ht="16.5" hidden="1" outlineLevel="1">
      <c r="A122" s="304" t="s">
        <v>8367</v>
      </c>
      <c r="B122" s="14">
        <v>4</v>
      </c>
      <c r="C122" s="14">
        <v>11</v>
      </c>
      <c r="D122" s="14">
        <v>18</v>
      </c>
      <c r="E122" s="14">
        <v>13</v>
      </c>
      <c r="G122" s="307">
        <v>5000</v>
      </c>
      <c r="H122" s="324">
        <v>2.52</v>
      </c>
    </row>
    <row r="123" spans="1:12" ht="16.5" hidden="1" outlineLevel="1">
      <c r="A123" s="304" t="s">
        <v>8368</v>
      </c>
      <c r="B123" s="14">
        <v>4</v>
      </c>
      <c r="C123" s="14">
        <v>10</v>
      </c>
      <c r="D123" s="14">
        <v>23</v>
      </c>
      <c r="E123" s="14">
        <v>16</v>
      </c>
      <c r="G123" s="307">
        <v>10000</v>
      </c>
      <c r="H123" s="324">
        <v>3.78</v>
      </c>
    </row>
    <row r="124" spans="1:12" ht="16.5" hidden="1" outlineLevel="1">
      <c r="A124" s="304" t="s">
        <v>8369</v>
      </c>
      <c r="B124" s="14">
        <v>3</v>
      </c>
      <c r="C124" s="14">
        <v>7</v>
      </c>
      <c r="D124" s="14">
        <v>16</v>
      </c>
      <c r="E124" s="14">
        <v>11</v>
      </c>
      <c r="G124" s="307">
        <v>25000</v>
      </c>
      <c r="H124" s="324">
        <v>8.82</v>
      </c>
    </row>
    <row r="125" spans="1:12" ht="16.5" hidden="1" outlineLevel="1">
      <c r="A125" s="304" t="s">
        <v>8370</v>
      </c>
      <c r="B125" s="14">
        <v>2</v>
      </c>
      <c r="C125" s="14">
        <v>6</v>
      </c>
      <c r="D125" s="14">
        <v>14</v>
      </c>
      <c r="E125" s="14">
        <v>10</v>
      </c>
      <c r="G125" s="311" t="s">
        <v>8666</v>
      </c>
      <c r="H125" s="312"/>
    </row>
    <row r="126" spans="1:12" ht="16.5" hidden="1" outlineLevel="1">
      <c r="A126" s="304" t="s">
        <v>8371</v>
      </c>
      <c r="B126" s="14">
        <v>2</v>
      </c>
      <c r="C126" s="14">
        <v>6</v>
      </c>
      <c r="D126" s="14">
        <v>12</v>
      </c>
      <c r="E126" s="14">
        <v>8</v>
      </c>
      <c r="G126" s="295" t="s">
        <v>8179</v>
      </c>
      <c r="H126" s="295" t="s">
        <v>8472</v>
      </c>
    </row>
    <row r="127" spans="1:12" ht="16.5" hidden="1" outlineLevel="1">
      <c r="A127" s="304" t="s">
        <v>8372</v>
      </c>
      <c r="B127" s="14">
        <v>3</v>
      </c>
      <c r="C127" s="14">
        <v>8</v>
      </c>
      <c r="D127" s="14">
        <v>11</v>
      </c>
      <c r="E127" s="14">
        <v>8</v>
      </c>
      <c r="G127" s="319">
        <v>50000</v>
      </c>
      <c r="H127" s="320">
        <v>22.05</v>
      </c>
    </row>
    <row r="128" spans="1:12" ht="16.5" hidden="1" outlineLevel="1">
      <c r="A128" s="304" t="s">
        <v>8373</v>
      </c>
      <c r="B128" s="14">
        <v>3</v>
      </c>
      <c r="C128" s="14">
        <v>7</v>
      </c>
      <c r="D128" s="14">
        <v>10</v>
      </c>
      <c r="E128" s="14">
        <v>7</v>
      </c>
      <c r="G128" s="319">
        <v>100000</v>
      </c>
      <c r="H128" s="320">
        <v>27.72</v>
      </c>
    </row>
    <row r="129" spans="1:13" ht="16.5" hidden="1" outlineLevel="1">
      <c r="A129" s="304" t="s">
        <v>8374</v>
      </c>
      <c r="B129" s="14">
        <v>2</v>
      </c>
      <c r="C129" s="14">
        <v>5</v>
      </c>
      <c r="D129" s="14">
        <v>11</v>
      </c>
      <c r="E129" s="14">
        <v>8</v>
      </c>
      <c r="G129" s="307">
        <v>177500</v>
      </c>
      <c r="H129" s="324">
        <v>36.54</v>
      </c>
    </row>
    <row r="130" spans="1:13" ht="16.5" hidden="1" outlineLevel="1">
      <c r="A130" s="304" t="s">
        <v>8375</v>
      </c>
      <c r="B130" s="14">
        <v>2</v>
      </c>
      <c r="C130" s="14">
        <v>6</v>
      </c>
      <c r="D130" s="14">
        <v>9</v>
      </c>
      <c r="E130" s="14">
        <v>6</v>
      </c>
      <c r="G130" s="307">
        <v>277500</v>
      </c>
      <c r="H130" s="324">
        <v>39.69</v>
      </c>
    </row>
    <row r="131" spans="1:13" ht="16.5" hidden="1" outlineLevel="1">
      <c r="A131" s="304" t="s">
        <v>8376</v>
      </c>
      <c r="B131" s="14">
        <v>2</v>
      </c>
      <c r="C131" s="14">
        <v>4</v>
      </c>
      <c r="D131" s="14">
        <v>9</v>
      </c>
      <c r="E131" s="14">
        <v>6</v>
      </c>
    </row>
    <row r="132" spans="1:13" ht="16.5" hidden="1" outlineLevel="1">
      <c r="A132" s="304" t="s">
        <v>8377</v>
      </c>
      <c r="B132" s="14">
        <v>2</v>
      </c>
      <c r="C132" s="14">
        <v>4</v>
      </c>
      <c r="D132" s="14">
        <v>9</v>
      </c>
      <c r="E132" s="14">
        <v>6</v>
      </c>
    </row>
    <row r="133" spans="1:13" ht="16.5" hidden="1" outlineLevel="1">
      <c r="A133" s="304" t="s">
        <v>8378</v>
      </c>
      <c r="B133" s="14">
        <v>2</v>
      </c>
      <c r="C133" s="14">
        <v>4</v>
      </c>
      <c r="D133" s="14">
        <v>9</v>
      </c>
      <c r="E133" s="14">
        <v>6</v>
      </c>
    </row>
    <row r="134" spans="1:13" ht="16.5" hidden="1" outlineLevel="1">
      <c r="A134" s="304" t="s">
        <v>8379</v>
      </c>
      <c r="B134" s="14">
        <v>4</v>
      </c>
      <c r="C134" s="14">
        <v>11</v>
      </c>
      <c r="D134" s="14">
        <v>18</v>
      </c>
      <c r="E134" s="14">
        <v>13</v>
      </c>
    </row>
    <row r="135" spans="1:13" ht="16.5" hidden="1" outlineLevel="1">
      <c r="A135" s="304" t="s">
        <v>8380</v>
      </c>
      <c r="B135" s="14">
        <v>3</v>
      </c>
      <c r="C135" s="14">
        <v>8</v>
      </c>
      <c r="D135" s="14">
        <v>12</v>
      </c>
      <c r="E135" s="14">
        <v>8</v>
      </c>
    </row>
    <row r="136" spans="1:13" ht="16.5" hidden="1" outlineLevel="1">
      <c r="A136" s="304" t="s">
        <v>8381</v>
      </c>
      <c r="B136" s="14">
        <v>2</v>
      </c>
      <c r="C136" s="14">
        <v>4</v>
      </c>
      <c r="D136" s="14">
        <v>7</v>
      </c>
      <c r="E136" s="14">
        <v>5</v>
      </c>
    </row>
    <row r="137" spans="1:13" ht="16.5" hidden="1" outlineLevel="1">
      <c r="A137" s="304" t="s">
        <v>8382</v>
      </c>
      <c r="B137" s="14">
        <v>2</v>
      </c>
      <c r="C137" s="14">
        <v>5</v>
      </c>
      <c r="D137" s="14">
        <v>8</v>
      </c>
      <c r="E137" s="14">
        <v>6</v>
      </c>
    </row>
    <row r="138" spans="1:13" ht="16.5" hidden="1" outlineLevel="1">
      <c r="A138" s="304" t="s">
        <v>8383</v>
      </c>
      <c r="B138" s="14">
        <v>3</v>
      </c>
      <c r="C138" s="14">
        <v>7</v>
      </c>
      <c r="D138" s="14">
        <v>13</v>
      </c>
      <c r="E138" s="14">
        <v>9</v>
      </c>
    </row>
    <row r="139" spans="1:13" ht="16.5" hidden="1" outlineLevel="1">
      <c r="A139" s="304" t="s">
        <v>8384</v>
      </c>
      <c r="B139" s="14">
        <v>2</v>
      </c>
      <c r="C139" s="14">
        <v>5</v>
      </c>
      <c r="D139" s="14">
        <v>8</v>
      </c>
      <c r="E139" s="14">
        <v>6</v>
      </c>
    </row>
    <row r="140" spans="1:13" ht="16.5" hidden="1" outlineLevel="1">
      <c r="A140" s="304" t="s">
        <v>8385</v>
      </c>
      <c r="B140" s="14">
        <v>3</v>
      </c>
      <c r="C140" s="14">
        <v>7</v>
      </c>
      <c r="D140" s="14">
        <v>18</v>
      </c>
      <c r="E140" s="14">
        <v>13</v>
      </c>
    </row>
    <row r="141" spans="1:13" ht="16.5" hidden="1" outlineLevel="1">
      <c r="A141" s="304" t="s">
        <v>8386</v>
      </c>
      <c r="B141" s="14">
        <v>2</v>
      </c>
      <c r="C141" s="14">
        <v>5</v>
      </c>
      <c r="D141" s="14">
        <v>9</v>
      </c>
      <c r="E141" s="14">
        <v>6</v>
      </c>
    </row>
    <row r="142" spans="1:13" ht="16.5" collapsed="1">
      <c r="A142" s="304" t="s">
        <v>8540</v>
      </c>
      <c r="B142" s="332">
        <v>0</v>
      </c>
      <c r="C142" s="332">
        <v>0</v>
      </c>
      <c r="D142" s="332">
        <v>0</v>
      </c>
      <c r="E142" s="332">
        <v>0</v>
      </c>
      <c r="G142" s="151" t="s">
        <v>8147</v>
      </c>
      <c r="H142" s="151" t="s">
        <v>903</v>
      </c>
      <c r="I142" s="151" t="s">
        <v>904</v>
      </c>
      <c r="J142" s="151" t="s">
        <v>8471</v>
      </c>
      <c r="L142" s="153" t="s">
        <v>9357</v>
      </c>
    </row>
    <row r="143" spans="1:13" ht="16.5" outlineLevel="1">
      <c r="A143" s="304" t="s">
        <v>8540</v>
      </c>
      <c r="B143" s="332">
        <v>0</v>
      </c>
      <c r="C143" s="332">
        <v>0</v>
      </c>
      <c r="D143" s="332">
        <v>0</v>
      </c>
      <c r="E143" s="332">
        <v>0</v>
      </c>
      <c r="G143" s="304" t="s">
        <v>9253</v>
      </c>
      <c r="H143" s="14">
        <v>5</v>
      </c>
      <c r="I143" s="332">
        <v>5</v>
      </c>
      <c r="J143" s="14">
        <v>9</v>
      </c>
      <c r="L143" s="151" t="s">
        <v>8179</v>
      </c>
      <c r="M143" s="151" t="s">
        <v>8527</v>
      </c>
    </row>
    <row r="144" spans="1:13" ht="16.5" outlineLevel="1">
      <c r="A144" s="304" t="s">
        <v>8540</v>
      </c>
      <c r="B144" s="332">
        <v>0</v>
      </c>
      <c r="C144" s="332">
        <v>0</v>
      </c>
      <c r="D144" s="332">
        <v>0</v>
      </c>
      <c r="E144" s="332">
        <v>0</v>
      </c>
      <c r="G144" s="304" t="s">
        <v>9251</v>
      </c>
      <c r="H144" s="14">
        <v>6</v>
      </c>
      <c r="I144" s="332">
        <v>6</v>
      </c>
      <c r="J144" s="14">
        <v>10</v>
      </c>
      <c r="L144" s="339">
        <v>5000</v>
      </c>
      <c r="M144" s="14">
        <v>1.6</v>
      </c>
    </row>
    <row r="145" spans="1:13" ht="16.5" outlineLevel="1">
      <c r="A145" s="304" t="s">
        <v>8540</v>
      </c>
      <c r="B145" s="332">
        <v>0</v>
      </c>
      <c r="C145" s="332">
        <v>0</v>
      </c>
      <c r="D145" s="332">
        <v>0</v>
      </c>
      <c r="E145" s="332">
        <v>0</v>
      </c>
      <c r="G145" s="304" t="s">
        <v>9241</v>
      </c>
      <c r="H145" s="14">
        <v>6</v>
      </c>
      <c r="I145" s="332">
        <v>6</v>
      </c>
      <c r="J145" s="14">
        <v>11</v>
      </c>
      <c r="L145" s="339">
        <v>10000</v>
      </c>
      <c r="M145" s="14">
        <v>2.21</v>
      </c>
    </row>
    <row r="146" spans="1:13" ht="16.5" outlineLevel="1">
      <c r="A146" s="304" t="s">
        <v>8540</v>
      </c>
      <c r="B146" s="332">
        <v>0</v>
      </c>
      <c r="C146" s="332">
        <v>0</v>
      </c>
      <c r="D146" s="332">
        <v>0</v>
      </c>
      <c r="E146" s="332">
        <v>0</v>
      </c>
      <c r="G146" s="304" t="s">
        <v>9249</v>
      </c>
      <c r="H146" s="14">
        <v>6</v>
      </c>
      <c r="I146" s="332">
        <v>6</v>
      </c>
      <c r="J146" s="14">
        <v>11</v>
      </c>
      <c r="L146" s="339">
        <v>25000</v>
      </c>
      <c r="M146" s="14">
        <v>2.85</v>
      </c>
    </row>
    <row r="147" spans="1:13" ht="16.5" outlineLevel="1">
      <c r="A147" s="304" t="s">
        <v>8540</v>
      </c>
      <c r="B147" s="332">
        <v>0</v>
      </c>
      <c r="C147" s="332">
        <v>0</v>
      </c>
      <c r="D147" s="332">
        <v>0</v>
      </c>
      <c r="E147" s="332">
        <v>0</v>
      </c>
      <c r="G147" s="304" t="s">
        <v>9248</v>
      </c>
      <c r="H147" s="14">
        <v>5</v>
      </c>
      <c r="I147" s="332">
        <v>5</v>
      </c>
      <c r="J147" s="14">
        <v>11</v>
      </c>
      <c r="L147" s="339">
        <v>50000</v>
      </c>
      <c r="M147" s="14">
        <v>3.3</v>
      </c>
    </row>
    <row r="148" spans="1:13" ht="16.5" outlineLevel="1">
      <c r="A148" s="304" t="s">
        <v>8540</v>
      </c>
      <c r="B148" s="332">
        <v>0</v>
      </c>
      <c r="C148" s="332">
        <v>0</v>
      </c>
      <c r="D148" s="332">
        <v>0</v>
      </c>
      <c r="E148" s="332">
        <v>0</v>
      </c>
      <c r="G148" s="304" t="s">
        <v>9258</v>
      </c>
      <c r="H148" s="14">
        <v>4</v>
      </c>
      <c r="I148" s="332">
        <v>4</v>
      </c>
      <c r="J148" s="14">
        <v>11</v>
      </c>
      <c r="L148" s="339">
        <v>75000</v>
      </c>
      <c r="M148" s="14">
        <v>3.53</v>
      </c>
    </row>
    <row r="149" spans="1:13" ht="16.5" outlineLevel="1">
      <c r="A149" s="304" t="s">
        <v>8540</v>
      </c>
      <c r="B149" s="332">
        <v>0</v>
      </c>
      <c r="C149" s="332">
        <v>0</v>
      </c>
      <c r="D149" s="332">
        <v>0</v>
      </c>
      <c r="E149" s="332">
        <v>0</v>
      </c>
      <c r="G149" s="304" t="s">
        <v>9256</v>
      </c>
      <c r="H149" s="14">
        <v>5</v>
      </c>
      <c r="I149" s="332">
        <v>5</v>
      </c>
      <c r="J149" s="14">
        <v>17</v>
      </c>
      <c r="L149" s="339">
        <v>100000</v>
      </c>
      <c r="M149" s="14">
        <v>3.66</v>
      </c>
    </row>
    <row r="150" spans="1:13" ht="16.5" outlineLevel="1">
      <c r="A150" s="304" t="s">
        <v>8540</v>
      </c>
      <c r="B150" s="332">
        <v>0</v>
      </c>
      <c r="C150" s="332">
        <v>0</v>
      </c>
      <c r="D150" s="332">
        <v>0</v>
      </c>
      <c r="E150" s="332">
        <v>0</v>
      </c>
      <c r="G150" s="304" t="s">
        <v>9274</v>
      </c>
      <c r="H150" s="14">
        <v>4</v>
      </c>
      <c r="I150" s="332">
        <v>4</v>
      </c>
      <c r="J150" s="14">
        <v>12</v>
      </c>
    </row>
    <row r="151" spans="1:13" ht="16.5" outlineLevel="1">
      <c r="A151" s="304" t="s">
        <v>8540</v>
      </c>
      <c r="B151" s="332">
        <v>0</v>
      </c>
      <c r="C151" s="332">
        <v>0</v>
      </c>
      <c r="D151" s="332">
        <v>0</v>
      </c>
      <c r="E151" s="332">
        <v>0</v>
      </c>
      <c r="G151" s="304" t="s">
        <v>909</v>
      </c>
      <c r="H151" s="14">
        <v>3</v>
      </c>
      <c r="I151" s="332">
        <v>3</v>
      </c>
      <c r="J151" s="14">
        <v>11</v>
      </c>
    </row>
    <row r="152" spans="1:13" ht="16.5" outlineLevel="1">
      <c r="A152" s="304" t="s">
        <v>8540</v>
      </c>
      <c r="B152" s="332">
        <v>0</v>
      </c>
      <c r="C152" s="332">
        <v>0</v>
      </c>
      <c r="D152" s="332">
        <v>0</v>
      </c>
      <c r="E152" s="332">
        <v>0</v>
      </c>
      <c r="G152" s="304" t="s">
        <v>913</v>
      </c>
      <c r="H152" s="14">
        <v>4</v>
      </c>
      <c r="I152" s="332">
        <v>4</v>
      </c>
      <c r="J152" s="14">
        <v>11</v>
      </c>
    </row>
    <row r="153" spans="1:13" ht="16.5" outlineLevel="1">
      <c r="A153" s="304" t="s">
        <v>8540</v>
      </c>
      <c r="B153" s="332">
        <v>0</v>
      </c>
      <c r="C153" s="332">
        <v>0</v>
      </c>
      <c r="D153" s="332">
        <v>0</v>
      </c>
      <c r="E153" s="332">
        <v>0</v>
      </c>
      <c r="G153" s="304" t="s">
        <v>917</v>
      </c>
      <c r="H153" s="14">
        <v>4</v>
      </c>
      <c r="I153" s="332">
        <v>4</v>
      </c>
      <c r="J153" s="14">
        <v>11</v>
      </c>
    </row>
    <row r="154" spans="1:13" ht="16.5" outlineLevel="1">
      <c r="A154" s="304" t="s">
        <v>8540</v>
      </c>
      <c r="B154" s="332">
        <v>0</v>
      </c>
      <c r="C154" s="332">
        <v>0</v>
      </c>
      <c r="D154" s="332">
        <v>0</v>
      </c>
      <c r="E154" s="332">
        <v>0</v>
      </c>
      <c r="G154" s="304" t="s">
        <v>921</v>
      </c>
      <c r="H154" s="14">
        <v>4</v>
      </c>
      <c r="I154" s="332">
        <v>4</v>
      </c>
      <c r="J154" s="14">
        <v>11</v>
      </c>
    </row>
    <row r="155" spans="1:13" ht="16.5" outlineLevel="1">
      <c r="A155" s="304" t="s">
        <v>8540</v>
      </c>
      <c r="B155" s="332">
        <v>0</v>
      </c>
      <c r="C155" s="332">
        <v>0</v>
      </c>
      <c r="D155" s="332">
        <v>0</v>
      </c>
      <c r="E155" s="332">
        <v>0</v>
      </c>
      <c r="G155" s="304" t="s">
        <v>927</v>
      </c>
      <c r="H155" s="14">
        <v>4</v>
      </c>
      <c r="I155" s="332">
        <v>4</v>
      </c>
      <c r="J155" s="14">
        <v>10</v>
      </c>
    </row>
    <row r="156" spans="1:13" ht="16.5" outlineLevel="1">
      <c r="A156" s="304" t="s">
        <v>8540</v>
      </c>
      <c r="B156" s="332">
        <v>0</v>
      </c>
      <c r="C156" s="332">
        <v>0</v>
      </c>
      <c r="D156" s="332">
        <v>0</v>
      </c>
      <c r="E156" s="332">
        <v>0</v>
      </c>
      <c r="G156" s="304" t="s">
        <v>9261</v>
      </c>
      <c r="H156" s="14">
        <v>3</v>
      </c>
      <c r="I156" s="332">
        <v>3</v>
      </c>
      <c r="J156" s="14">
        <v>10</v>
      </c>
    </row>
    <row r="157" spans="1:13" ht="16.5" outlineLevel="1">
      <c r="A157" s="304" t="s">
        <v>8540</v>
      </c>
      <c r="B157" s="332">
        <v>0</v>
      </c>
      <c r="C157" s="332">
        <v>0</v>
      </c>
      <c r="D157" s="332">
        <v>0</v>
      </c>
      <c r="E157" s="332">
        <v>0</v>
      </c>
      <c r="G157" s="304" t="s">
        <v>931</v>
      </c>
      <c r="H157" s="14">
        <v>4</v>
      </c>
      <c r="I157" s="332">
        <v>4</v>
      </c>
      <c r="J157" s="14">
        <v>11</v>
      </c>
    </row>
    <row r="158" spans="1:13" ht="16.5" outlineLevel="1">
      <c r="A158" s="304" t="s">
        <v>8540</v>
      </c>
      <c r="B158" s="332">
        <v>0</v>
      </c>
      <c r="C158" s="332">
        <v>0</v>
      </c>
      <c r="D158" s="332">
        <v>0</v>
      </c>
      <c r="E158" s="332">
        <v>0</v>
      </c>
      <c r="G158" s="304" t="s">
        <v>934</v>
      </c>
      <c r="H158" s="14">
        <v>4</v>
      </c>
      <c r="I158" s="332">
        <v>4</v>
      </c>
      <c r="J158" s="14">
        <v>10</v>
      </c>
    </row>
    <row r="159" spans="1:13" ht="16.5" outlineLevel="1">
      <c r="A159" s="304" t="s">
        <v>8540</v>
      </c>
      <c r="B159" s="332">
        <v>0</v>
      </c>
      <c r="C159" s="332">
        <v>0</v>
      </c>
      <c r="D159" s="332">
        <v>0</v>
      </c>
      <c r="E159" s="332">
        <v>0</v>
      </c>
      <c r="G159" s="304" t="s">
        <v>937</v>
      </c>
      <c r="H159" s="14">
        <v>6</v>
      </c>
      <c r="I159" s="332">
        <v>6</v>
      </c>
      <c r="J159" s="14">
        <v>10</v>
      </c>
    </row>
    <row r="160" spans="1:13" ht="16.5" outlineLevel="1">
      <c r="A160" s="304" t="s">
        <v>8540</v>
      </c>
      <c r="B160" s="332">
        <v>0</v>
      </c>
      <c r="C160" s="332">
        <v>0</v>
      </c>
      <c r="D160" s="332">
        <v>0</v>
      </c>
      <c r="E160" s="332">
        <v>0</v>
      </c>
      <c r="G160" s="304" t="s">
        <v>940</v>
      </c>
      <c r="H160" s="14">
        <v>3</v>
      </c>
      <c r="I160" s="332">
        <v>3</v>
      </c>
      <c r="J160" s="14">
        <v>9</v>
      </c>
    </row>
    <row r="161" spans="1:10" ht="16.5" outlineLevel="1">
      <c r="A161" s="304" t="s">
        <v>8540</v>
      </c>
      <c r="B161" s="332">
        <v>0</v>
      </c>
      <c r="C161" s="332">
        <v>0</v>
      </c>
      <c r="D161" s="332">
        <v>0</v>
      </c>
      <c r="E161" s="332">
        <v>0</v>
      </c>
      <c r="G161" s="304" t="s">
        <v>9266</v>
      </c>
      <c r="H161" s="14">
        <v>6</v>
      </c>
      <c r="I161" s="332">
        <v>6</v>
      </c>
      <c r="J161" s="14">
        <v>12</v>
      </c>
    </row>
    <row r="162" spans="1:10" ht="16.5" outlineLevel="1">
      <c r="A162" s="304" t="s">
        <v>8540</v>
      </c>
      <c r="B162" s="332">
        <v>0</v>
      </c>
      <c r="C162" s="332">
        <v>0</v>
      </c>
      <c r="D162" s="332">
        <v>0</v>
      </c>
      <c r="E162" s="332">
        <v>0</v>
      </c>
      <c r="G162" s="304" t="s">
        <v>9262</v>
      </c>
      <c r="H162" s="14">
        <v>5</v>
      </c>
      <c r="I162" s="332">
        <v>5</v>
      </c>
      <c r="J162" s="14">
        <v>10</v>
      </c>
    </row>
    <row r="163" spans="1:10" ht="16.5" outlineLevel="1">
      <c r="A163" s="304" t="s">
        <v>8540</v>
      </c>
      <c r="B163" s="332">
        <v>0</v>
      </c>
      <c r="C163" s="332">
        <v>0</v>
      </c>
      <c r="D163" s="332">
        <v>0</v>
      </c>
      <c r="E163" s="332">
        <v>0</v>
      </c>
      <c r="G163" s="304" t="s">
        <v>950</v>
      </c>
      <c r="H163" s="14">
        <v>5</v>
      </c>
      <c r="I163" s="332">
        <v>5</v>
      </c>
      <c r="J163" s="14">
        <v>11</v>
      </c>
    </row>
    <row r="164" spans="1:10" ht="16.5" outlineLevel="1">
      <c r="A164" s="304" t="s">
        <v>8540</v>
      </c>
      <c r="B164" s="332">
        <v>0</v>
      </c>
      <c r="C164" s="332">
        <v>0</v>
      </c>
      <c r="D164" s="332">
        <v>0</v>
      </c>
      <c r="E164" s="332">
        <v>0</v>
      </c>
      <c r="G164" s="304" t="s">
        <v>953</v>
      </c>
      <c r="H164" s="14">
        <v>7</v>
      </c>
      <c r="I164" s="332">
        <v>7</v>
      </c>
      <c r="J164" s="14">
        <v>10</v>
      </c>
    </row>
    <row r="165" spans="1:10" ht="16.5" outlineLevel="1">
      <c r="A165" s="304" t="s">
        <v>8540</v>
      </c>
      <c r="B165" s="332">
        <v>0</v>
      </c>
      <c r="C165" s="332">
        <v>0</v>
      </c>
      <c r="D165" s="332">
        <v>0</v>
      </c>
      <c r="E165" s="332">
        <v>0</v>
      </c>
      <c r="G165" s="304" t="s">
        <v>959</v>
      </c>
      <c r="H165" s="14">
        <v>5</v>
      </c>
      <c r="I165" s="332">
        <v>5</v>
      </c>
      <c r="J165" s="14">
        <v>11</v>
      </c>
    </row>
    <row r="166" spans="1:10" ht="16.5" outlineLevel="1">
      <c r="A166" s="304" t="s">
        <v>8540</v>
      </c>
      <c r="B166" s="332">
        <v>0</v>
      </c>
      <c r="C166" s="332">
        <v>0</v>
      </c>
      <c r="D166" s="332">
        <v>0</v>
      </c>
      <c r="E166" s="332">
        <v>0</v>
      </c>
      <c r="G166" s="304" t="s">
        <v>9245</v>
      </c>
      <c r="H166" s="14">
        <v>5</v>
      </c>
      <c r="I166" s="332">
        <v>5</v>
      </c>
      <c r="J166" s="14">
        <v>10</v>
      </c>
    </row>
    <row r="167" spans="1:10" ht="16.5" outlineLevel="1">
      <c r="A167" s="304" t="s">
        <v>8540</v>
      </c>
      <c r="B167" s="332">
        <v>0</v>
      </c>
      <c r="C167" s="332">
        <v>0</v>
      </c>
      <c r="D167" s="332">
        <v>0</v>
      </c>
      <c r="E167" s="332">
        <v>0</v>
      </c>
      <c r="G167" s="304" t="s">
        <v>9279</v>
      </c>
      <c r="H167" s="14">
        <v>6</v>
      </c>
      <c r="I167" s="332">
        <v>6</v>
      </c>
      <c r="J167" s="14">
        <v>13</v>
      </c>
    </row>
    <row r="168" spans="1:10" ht="16.5" outlineLevel="1">
      <c r="A168" s="304" t="s">
        <v>8540</v>
      </c>
      <c r="B168" s="332">
        <v>0</v>
      </c>
      <c r="C168" s="332">
        <v>0</v>
      </c>
      <c r="D168" s="332">
        <v>0</v>
      </c>
      <c r="E168" s="332">
        <v>0</v>
      </c>
      <c r="G168" s="304" t="s">
        <v>9259</v>
      </c>
      <c r="H168" s="14">
        <v>5</v>
      </c>
      <c r="I168" s="332">
        <v>5</v>
      </c>
      <c r="J168" s="14">
        <v>11</v>
      </c>
    </row>
    <row r="169" spans="1:10" ht="16.5" outlineLevel="1">
      <c r="A169" s="304" t="s">
        <v>8540</v>
      </c>
      <c r="B169" s="332">
        <v>0</v>
      </c>
      <c r="C169" s="332">
        <v>0</v>
      </c>
      <c r="D169" s="332">
        <v>0</v>
      </c>
      <c r="E169" s="332">
        <v>0</v>
      </c>
      <c r="G169" s="304" t="s">
        <v>9263</v>
      </c>
      <c r="H169" s="14">
        <v>6</v>
      </c>
      <c r="I169" s="332">
        <v>6</v>
      </c>
      <c r="J169" s="14">
        <v>9</v>
      </c>
    </row>
    <row r="170" spans="1:10" ht="16.5" outlineLevel="1">
      <c r="A170" s="304" t="s">
        <v>8540</v>
      </c>
      <c r="B170" s="332">
        <v>0</v>
      </c>
      <c r="C170" s="332">
        <v>0</v>
      </c>
      <c r="D170" s="332">
        <v>0</v>
      </c>
      <c r="E170" s="332">
        <v>0</v>
      </c>
      <c r="G170" s="304" t="s">
        <v>9264</v>
      </c>
      <c r="H170" s="14">
        <v>4</v>
      </c>
      <c r="I170" s="332">
        <v>4</v>
      </c>
      <c r="J170" s="14">
        <v>11</v>
      </c>
    </row>
    <row r="171" spans="1:10" ht="16.5" outlineLevel="1">
      <c r="A171" s="304" t="s">
        <v>8540</v>
      </c>
      <c r="B171" s="332">
        <v>0</v>
      </c>
      <c r="C171" s="332">
        <v>0</v>
      </c>
      <c r="D171" s="332">
        <v>0</v>
      </c>
      <c r="E171" s="332">
        <v>0</v>
      </c>
      <c r="G171" s="304" t="s">
        <v>9272</v>
      </c>
      <c r="H171" s="14">
        <v>5</v>
      </c>
      <c r="I171" s="332">
        <v>5</v>
      </c>
      <c r="J171" s="14">
        <v>12</v>
      </c>
    </row>
    <row r="172" spans="1:10" ht="16.5" outlineLevel="1">
      <c r="A172" s="304" t="s">
        <v>8540</v>
      </c>
      <c r="B172" s="332">
        <v>0</v>
      </c>
      <c r="C172" s="332">
        <v>0</v>
      </c>
      <c r="D172" s="332">
        <v>0</v>
      </c>
      <c r="E172" s="332">
        <v>0</v>
      </c>
      <c r="G172" s="304" t="s">
        <v>9276</v>
      </c>
      <c r="H172" s="14">
        <v>5</v>
      </c>
      <c r="I172" s="332">
        <v>5</v>
      </c>
      <c r="J172" s="14">
        <v>12</v>
      </c>
    </row>
    <row r="173" spans="1:10" ht="16.5" outlineLevel="1">
      <c r="A173" s="304" t="s">
        <v>8540</v>
      </c>
      <c r="B173" s="332">
        <v>0</v>
      </c>
      <c r="C173" s="332">
        <v>0</v>
      </c>
      <c r="D173" s="332">
        <v>0</v>
      </c>
      <c r="E173" s="332">
        <v>0</v>
      </c>
      <c r="G173" s="304" t="s">
        <v>9271</v>
      </c>
      <c r="H173" s="14">
        <v>5</v>
      </c>
      <c r="I173" s="332">
        <v>5</v>
      </c>
      <c r="J173" s="14">
        <v>10</v>
      </c>
    </row>
    <row r="174" spans="1:10" ht="16.5" outlineLevel="1">
      <c r="A174" s="304" t="s">
        <v>8540</v>
      </c>
      <c r="B174" s="332">
        <v>0</v>
      </c>
      <c r="C174" s="332">
        <v>0</v>
      </c>
      <c r="D174" s="332">
        <v>0</v>
      </c>
      <c r="E174" s="332">
        <v>0</v>
      </c>
      <c r="G174" s="304" t="s">
        <v>9269</v>
      </c>
      <c r="H174" s="14">
        <v>4</v>
      </c>
      <c r="I174" s="332">
        <v>4</v>
      </c>
      <c r="J174" s="14">
        <v>12</v>
      </c>
    </row>
    <row r="175" spans="1:10" ht="16.5" outlineLevel="1">
      <c r="A175" s="304" t="s">
        <v>8540</v>
      </c>
      <c r="B175" s="332">
        <v>0</v>
      </c>
      <c r="C175" s="332">
        <v>0</v>
      </c>
      <c r="D175" s="332">
        <v>0</v>
      </c>
      <c r="E175" s="332">
        <v>0</v>
      </c>
      <c r="G175" s="304" t="s">
        <v>9273</v>
      </c>
      <c r="H175" s="14">
        <v>4</v>
      </c>
      <c r="I175" s="332">
        <v>4</v>
      </c>
      <c r="J175" s="14">
        <v>10</v>
      </c>
    </row>
    <row r="176" spans="1:10" ht="16.5" outlineLevel="1">
      <c r="A176" s="304" t="s">
        <v>8540</v>
      </c>
      <c r="B176" s="332">
        <v>0</v>
      </c>
      <c r="C176" s="332">
        <v>0</v>
      </c>
      <c r="D176" s="332">
        <v>0</v>
      </c>
      <c r="E176" s="332">
        <v>0</v>
      </c>
      <c r="G176" s="304" t="s">
        <v>9267</v>
      </c>
      <c r="H176" s="14">
        <v>5</v>
      </c>
      <c r="I176" s="332">
        <v>5</v>
      </c>
      <c r="J176" s="14">
        <v>12</v>
      </c>
    </row>
    <row r="177" spans="1:10" ht="16.5" outlineLevel="1">
      <c r="A177" s="304" t="s">
        <v>8540</v>
      </c>
      <c r="B177" s="332">
        <v>0</v>
      </c>
      <c r="C177" s="332">
        <v>0</v>
      </c>
      <c r="D177" s="332">
        <v>0</v>
      </c>
      <c r="E177" s="332">
        <v>0</v>
      </c>
      <c r="G177" s="304" t="s">
        <v>9275</v>
      </c>
      <c r="H177" s="14">
        <v>3</v>
      </c>
      <c r="I177" s="332">
        <v>3</v>
      </c>
      <c r="J177" s="14">
        <v>11</v>
      </c>
    </row>
    <row r="178" spans="1:10" ht="16.5" outlineLevel="1">
      <c r="A178" s="304" t="s">
        <v>8540</v>
      </c>
      <c r="B178" s="332">
        <v>0</v>
      </c>
      <c r="C178" s="332">
        <v>0</v>
      </c>
      <c r="D178" s="332">
        <v>0</v>
      </c>
      <c r="E178" s="332">
        <v>0</v>
      </c>
      <c r="G178" s="304" t="s">
        <v>9246</v>
      </c>
      <c r="H178" s="14">
        <v>5</v>
      </c>
      <c r="I178" s="332">
        <v>5</v>
      </c>
      <c r="J178" s="14">
        <v>11</v>
      </c>
    </row>
    <row r="179" spans="1:10" ht="16.5" outlineLevel="1">
      <c r="A179" s="304" t="s">
        <v>8540</v>
      </c>
      <c r="B179" s="332">
        <v>0</v>
      </c>
      <c r="C179" s="332">
        <v>0</v>
      </c>
      <c r="D179" s="332">
        <v>0</v>
      </c>
      <c r="E179" s="332">
        <v>0</v>
      </c>
      <c r="G179" s="304" t="s">
        <v>9254</v>
      </c>
      <c r="H179" s="14">
        <v>3</v>
      </c>
      <c r="I179" s="332">
        <v>3</v>
      </c>
      <c r="J179" s="14">
        <v>11</v>
      </c>
    </row>
    <row r="180" spans="1:10" ht="16.5" outlineLevel="1">
      <c r="A180" s="304" t="s">
        <v>8540</v>
      </c>
      <c r="B180" s="332">
        <v>0</v>
      </c>
      <c r="C180" s="332">
        <v>0</v>
      </c>
      <c r="D180" s="332">
        <v>0</v>
      </c>
      <c r="E180" s="332">
        <v>0</v>
      </c>
      <c r="G180" s="304" t="s">
        <v>9270</v>
      </c>
      <c r="H180" s="14">
        <v>4</v>
      </c>
      <c r="I180" s="332">
        <v>4</v>
      </c>
      <c r="J180" s="14">
        <v>13</v>
      </c>
    </row>
    <row r="181" spans="1:10" ht="16.5" outlineLevel="1">
      <c r="A181" s="304" t="s">
        <v>8540</v>
      </c>
      <c r="B181" s="332">
        <v>0</v>
      </c>
      <c r="C181" s="332">
        <v>0</v>
      </c>
      <c r="D181" s="332">
        <v>0</v>
      </c>
      <c r="E181" s="332">
        <v>0</v>
      </c>
      <c r="G181" s="304" t="s">
        <v>9277</v>
      </c>
      <c r="H181" s="14">
        <v>4</v>
      </c>
      <c r="I181" s="332">
        <v>4</v>
      </c>
      <c r="J181" s="14">
        <v>9</v>
      </c>
    </row>
    <row r="182" spans="1:10" ht="16.5" outlineLevel="1">
      <c r="A182" s="304" t="s">
        <v>8540</v>
      </c>
      <c r="B182" s="332">
        <v>0</v>
      </c>
      <c r="C182" s="332">
        <v>0</v>
      </c>
      <c r="D182" s="332">
        <v>0</v>
      </c>
      <c r="E182" s="332">
        <v>0</v>
      </c>
      <c r="G182" s="304" t="s">
        <v>9252</v>
      </c>
      <c r="H182" s="14">
        <v>4</v>
      </c>
      <c r="I182" s="332">
        <v>4</v>
      </c>
      <c r="J182" s="14">
        <v>11</v>
      </c>
    </row>
    <row r="183" spans="1:10" ht="16.5" outlineLevel="1">
      <c r="A183" s="304" t="s">
        <v>8540</v>
      </c>
      <c r="B183" s="332">
        <v>0</v>
      </c>
      <c r="C183" s="332">
        <v>0</v>
      </c>
      <c r="D183" s="332">
        <v>0</v>
      </c>
      <c r="E183" s="332">
        <v>0</v>
      </c>
      <c r="G183" s="304" t="s">
        <v>9243</v>
      </c>
      <c r="H183" s="14">
        <v>5</v>
      </c>
      <c r="I183" s="332">
        <v>5</v>
      </c>
      <c r="J183" s="14">
        <v>11</v>
      </c>
    </row>
    <row r="184" spans="1:10" ht="16.5" outlineLevel="1">
      <c r="A184" s="304" t="s">
        <v>8540</v>
      </c>
      <c r="B184" s="332">
        <v>0</v>
      </c>
      <c r="C184" s="332">
        <v>0</v>
      </c>
      <c r="D184" s="332">
        <v>0</v>
      </c>
      <c r="E184" s="332">
        <v>0</v>
      </c>
      <c r="G184" s="304" t="s">
        <v>9268</v>
      </c>
      <c r="H184" s="14">
        <v>4</v>
      </c>
      <c r="I184" s="332">
        <v>4</v>
      </c>
      <c r="J184" s="14">
        <v>12</v>
      </c>
    </row>
    <row r="185" spans="1:10" ht="16.5" outlineLevel="1">
      <c r="A185" s="304" t="s">
        <v>8540</v>
      </c>
      <c r="B185" s="332">
        <v>0</v>
      </c>
      <c r="C185" s="332">
        <v>0</v>
      </c>
      <c r="D185" s="332">
        <v>0</v>
      </c>
      <c r="E185" s="332">
        <v>0</v>
      </c>
      <c r="G185" s="304" t="s">
        <v>9240</v>
      </c>
      <c r="H185" s="14">
        <v>7</v>
      </c>
      <c r="I185" s="332">
        <v>7</v>
      </c>
      <c r="J185" s="14">
        <v>16</v>
      </c>
    </row>
    <row r="186" spans="1:10" ht="16.5" outlineLevel="1">
      <c r="A186" s="304" t="s">
        <v>8540</v>
      </c>
      <c r="B186" s="332">
        <v>0</v>
      </c>
      <c r="C186" s="332">
        <v>0</v>
      </c>
      <c r="D186" s="332">
        <v>0</v>
      </c>
      <c r="E186" s="332">
        <v>0</v>
      </c>
      <c r="G186" s="304" t="s">
        <v>9265</v>
      </c>
      <c r="H186" s="14">
        <v>4</v>
      </c>
      <c r="I186" s="332">
        <v>4</v>
      </c>
      <c r="J186" s="14">
        <v>11</v>
      </c>
    </row>
    <row r="187" spans="1:10" ht="16.5" outlineLevel="1">
      <c r="A187" s="304" t="s">
        <v>8540</v>
      </c>
      <c r="B187" s="332">
        <v>0</v>
      </c>
      <c r="C187" s="332">
        <v>0</v>
      </c>
      <c r="D187" s="332">
        <v>0</v>
      </c>
      <c r="E187" s="332">
        <v>0</v>
      </c>
      <c r="G187" s="304" t="s">
        <v>9278</v>
      </c>
      <c r="H187" s="14">
        <v>5</v>
      </c>
      <c r="I187" s="332">
        <v>5</v>
      </c>
      <c r="J187" s="14">
        <v>12</v>
      </c>
    </row>
    <row r="188" spans="1:10" ht="16.5" outlineLevel="1">
      <c r="A188" s="304" t="s">
        <v>8540</v>
      </c>
      <c r="B188" s="332">
        <v>0</v>
      </c>
      <c r="C188" s="332">
        <v>0</v>
      </c>
      <c r="D188" s="332">
        <v>0</v>
      </c>
      <c r="E188" s="332">
        <v>0</v>
      </c>
      <c r="G188" s="304" t="s">
        <v>9255</v>
      </c>
      <c r="H188" s="14">
        <v>4</v>
      </c>
      <c r="I188" s="332">
        <v>4</v>
      </c>
      <c r="J188" s="14">
        <v>10</v>
      </c>
    </row>
    <row r="189" spans="1:10" ht="16.5" outlineLevel="1">
      <c r="A189" s="304" t="s">
        <v>8540</v>
      </c>
      <c r="B189" s="332">
        <v>0</v>
      </c>
      <c r="C189" s="332">
        <v>0</v>
      </c>
      <c r="D189" s="332">
        <v>0</v>
      </c>
      <c r="E189" s="332">
        <v>0</v>
      </c>
      <c r="G189" s="304" t="s">
        <v>9247</v>
      </c>
      <c r="H189" s="14">
        <v>3</v>
      </c>
      <c r="I189" s="332">
        <v>3</v>
      </c>
      <c r="J189" s="14">
        <v>10</v>
      </c>
    </row>
    <row r="190" spans="1:10" ht="16.5" outlineLevel="1">
      <c r="A190" s="304" t="s">
        <v>8540</v>
      </c>
      <c r="B190" s="332">
        <v>0</v>
      </c>
      <c r="C190" s="332">
        <v>0</v>
      </c>
      <c r="D190" s="332">
        <v>0</v>
      </c>
      <c r="E190" s="332">
        <v>0</v>
      </c>
      <c r="G190" s="304" t="s">
        <v>9257</v>
      </c>
      <c r="H190" s="14">
        <v>3</v>
      </c>
      <c r="I190" s="332">
        <v>3</v>
      </c>
      <c r="J190" s="14">
        <v>10</v>
      </c>
    </row>
    <row r="191" spans="1:10" ht="16.5" outlineLevel="1">
      <c r="A191" s="304" t="s">
        <v>8540</v>
      </c>
      <c r="B191" s="332">
        <v>0</v>
      </c>
      <c r="C191" s="332">
        <v>0</v>
      </c>
      <c r="D191" s="332">
        <v>0</v>
      </c>
      <c r="E191" s="332">
        <v>0</v>
      </c>
      <c r="G191" s="304" t="s">
        <v>9244</v>
      </c>
      <c r="H191" s="14">
        <v>5</v>
      </c>
      <c r="I191" s="332">
        <v>5</v>
      </c>
      <c r="J191" s="14">
        <v>10</v>
      </c>
    </row>
    <row r="192" spans="1:10" ht="16.5" outlineLevel="1">
      <c r="A192" s="304" t="s">
        <v>8540</v>
      </c>
      <c r="B192" s="332">
        <v>0</v>
      </c>
      <c r="C192" s="332">
        <v>0</v>
      </c>
      <c r="D192" s="332">
        <v>0</v>
      </c>
      <c r="E192" s="332">
        <v>0</v>
      </c>
      <c r="G192" s="304" t="s">
        <v>9250</v>
      </c>
      <c r="H192" s="14">
        <v>4</v>
      </c>
      <c r="I192" s="332">
        <v>4</v>
      </c>
      <c r="J192" s="14">
        <v>6</v>
      </c>
    </row>
    <row r="193" spans="1:10" ht="16.5" outlineLevel="1">
      <c r="A193" s="304" t="s">
        <v>8540</v>
      </c>
      <c r="B193" s="332">
        <v>0</v>
      </c>
      <c r="C193" s="332">
        <v>0</v>
      </c>
      <c r="D193" s="332">
        <v>0</v>
      </c>
      <c r="E193" s="332">
        <v>0</v>
      </c>
      <c r="G193" s="304" t="s">
        <v>9242</v>
      </c>
      <c r="H193" s="14">
        <v>3</v>
      </c>
      <c r="I193" s="332">
        <v>3</v>
      </c>
      <c r="J193" s="14">
        <v>8</v>
      </c>
    </row>
    <row r="194" spans="1:10" ht="16.5" outlineLevel="1">
      <c r="A194" s="304" t="s">
        <v>8540</v>
      </c>
      <c r="B194" s="332">
        <v>0</v>
      </c>
      <c r="C194" s="332">
        <v>0</v>
      </c>
      <c r="D194" s="332">
        <v>0</v>
      </c>
      <c r="E194" s="332">
        <v>0</v>
      </c>
      <c r="G194" s="304" t="s">
        <v>9260</v>
      </c>
      <c r="H194" s="14">
        <v>5</v>
      </c>
      <c r="I194" s="332">
        <v>5</v>
      </c>
      <c r="J194" s="14">
        <v>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GS262"/>
  <sheetViews>
    <sheetView showGridLines="0" showZeros="0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defaultColWidth="9.1796875" defaultRowHeight="16.5" outlineLevelRow="1"/>
  <cols>
    <col min="1" max="1" width="21.90625" style="27" customWidth="1"/>
    <col min="2" max="2" width="72.26953125" style="27" customWidth="1"/>
    <col min="3" max="201" width="11.1796875" style="27" customWidth="1"/>
    <col min="202" max="16384" width="9.1796875" style="27"/>
  </cols>
  <sheetData>
    <row r="1" spans="1:201" s="362" customFormat="1">
      <c r="A1" s="360" t="s">
        <v>8669</v>
      </c>
      <c r="B1" s="361" t="s">
        <v>8670</v>
      </c>
      <c r="C1" s="361" t="s">
        <v>3</v>
      </c>
      <c r="D1" s="361" t="s">
        <v>4</v>
      </c>
      <c r="E1" s="361" t="s">
        <v>5</v>
      </c>
      <c r="F1" s="361" t="s">
        <v>6</v>
      </c>
      <c r="G1" s="361" t="s">
        <v>7</v>
      </c>
      <c r="H1" s="361" t="s">
        <v>8</v>
      </c>
      <c r="I1" s="361" t="s">
        <v>9</v>
      </c>
      <c r="J1" s="361" t="s">
        <v>10</v>
      </c>
      <c r="K1" s="361" t="s">
        <v>11</v>
      </c>
      <c r="L1" s="361" t="s">
        <v>12</v>
      </c>
      <c r="M1" s="361" t="s">
        <v>13</v>
      </c>
      <c r="N1" s="361" t="s">
        <v>14</v>
      </c>
      <c r="O1" s="361" t="s">
        <v>15</v>
      </c>
      <c r="P1" s="361" t="s">
        <v>16</v>
      </c>
      <c r="Q1" s="361" t="s">
        <v>17</v>
      </c>
      <c r="R1" s="361" t="s">
        <v>18</v>
      </c>
      <c r="S1" s="361" t="s">
        <v>19</v>
      </c>
      <c r="T1" s="361" t="s">
        <v>20</v>
      </c>
      <c r="U1" s="361" t="s">
        <v>21</v>
      </c>
      <c r="V1" s="361" t="s">
        <v>22</v>
      </c>
      <c r="W1" s="361" t="s">
        <v>23</v>
      </c>
      <c r="X1" s="361" t="s">
        <v>24</v>
      </c>
      <c r="Y1" s="361" t="s">
        <v>25</v>
      </c>
      <c r="Z1" s="361" t="s">
        <v>26</v>
      </c>
      <c r="AA1" s="361" t="s">
        <v>27</v>
      </c>
      <c r="AB1" s="361" t="s">
        <v>28</v>
      </c>
      <c r="AC1" s="361" t="s">
        <v>29</v>
      </c>
      <c r="AD1" s="361" t="s">
        <v>30</v>
      </c>
      <c r="AE1" s="361" t="s">
        <v>31</v>
      </c>
      <c r="AF1" s="361" t="s">
        <v>32</v>
      </c>
      <c r="AG1" s="361" t="s">
        <v>33</v>
      </c>
      <c r="AH1" s="361" t="s">
        <v>34</v>
      </c>
      <c r="AI1" s="361" t="s">
        <v>35</v>
      </c>
      <c r="AJ1" s="361" t="s">
        <v>36</v>
      </c>
      <c r="AK1" s="361" t="s">
        <v>37</v>
      </c>
      <c r="AL1" s="361" t="s">
        <v>38</v>
      </c>
      <c r="AM1" s="361" t="s">
        <v>39</v>
      </c>
      <c r="AN1" s="361" t="s">
        <v>40</v>
      </c>
      <c r="AO1" s="361" t="s">
        <v>41</v>
      </c>
      <c r="AP1" s="361" t="s">
        <v>42</v>
      </c>
      <c r="AQ1" s="361" t="s">
        <v>43</v>
      </c>
      <c r="AR1" s="361" t="s">
        <v>44</v>
      </c>
      <c r="AS1" s="361" t="s">
        <v>45</v>
      </c>
      <c r="AT1" s="361" t="s">
        <v>46</v>
      </c>
      <c r="AU1" s="361" t="s">
        <v>47</v>
      </c>
      <c r="AV1" s="361" t="s">
        <v>48</v>
      </c>
      <c r="AW1" s="361" t="s">
        <v>49</v>
      </c>
      <c r="AX1" s="361" t="s">
        <v>50</v>
      </c>
      <c r="AY1" s="361" t="s">
        <v>51</v>
      </c>
      <c r="AZ1" s="361" t="s">
        <v>52</v>
      </c>
      <c r="BA1" s="361" t="s">
        <v>53</v>
      </c>
      <c r="BB1" s="361" t="s">
        <v>54</v>
      </c>
      <c r="BC1" s="361" t="s">
        <v>55</v>
      </c>
      <c r="BD1" s="361" t="s">
        <v>56</v>
      </c>
      <c r="BE1" s="361" t="s">
        <v>57</v>
      </c>
      <c r="BF1" s="361" t="s">
        <v>58</v>
      </c>
      <c r="BG1" s="361" t="s">
        <v>59</v>
      </c>
      <c r="BH1" s="361" t="s">
        <v>60</v>
      </c>
      <c r="BI1" s="361" t="s">
        <v>61</v>
      </c>
      <c r="BJ1" s="361" t="s">
        <v>62</v>
      </c>
      <c r="BK1" s="361" t="s">
        <v>63</v>
      </c>
      <c r="BL1" s="361" t="s">
        <v>64</v>
      </c>
      <c r="BM1" s="361" t="s">
        <v>65</v>
      </c>
      <c r="BN1" s="361" t="s">
        <v>66</v>
      </c>
      <c r="BO1" s="361" t="s">
        <v>67</v>
      </c>
      <c r="BP1" s="361" t="s">
        <v>68</v>
      </c>
      <c r="BQ1" s="361" t="s">
        <v>69</v>
      </c>
      <c r="BR1" s="361" t="s">
        <v>70</v>
      </c>
      <c r="BS1" s="361" t="s">
        <v>71</v>
      </c>
      <c r="BT1" s="361" t="s">
        <v>72</v>
      </c>
      <c r="BU1" s="361" t="s">
        <v>73</v>
      </c>
      <c r="BV1" s="361" t="s">
        <v>74</v>
      </c>
      <c r="BW1" s="361" t="s">
        <v>75</v>
      </c>
      <c r="BX1" s="361" t="s">
        <v>76</v>
      </c>
      <c r="BY1" s="361" t="s">
        <v>77</v>
      </c>
      <c r="BZ1" s="361" t="s">
        <v>78</v>
      </c>
      <c r="CA1" s="361" t="s">
        <v>79</v>
      </c>
      <c r="CB1" s="361" t="s">
        <v>80</v>
      </c>
      <c r="CC1" s="361" t="s">
        <v>81</v>
      </c>
      <c r="CD1" s="361" t="s">
        <v>82</v>
      </c>
      <c r="CE1" s="361" t="s">
        <v>83</v>
      </c>
      <c r="CF1" s="361" t="s">
        <v>84</v>
      </c>
      <c r="CG1" s="361" t="s">
        <v>85</v>
      </c>
      <c r="CH1" s="361" t="s">
        <v>86</v>
      </c>
      <c r="CI1" s="361" t="s">
        <v>87</v>
      </c>
      <c r="CJ1" s="361" t="s">
        <v>88</v>
      </c>
      <c r="CK1" s="361" t="s">
        <v>89</v>
      </c>
      <c r="CL1" s="361" t="s">
        <v>90</v>
      </c>
      <c r="CM1" s="361" t="s">
        <v>91</v>
      </c>
      <c r="CN1" s="361" t="s">
        <v>92</v>
      </c>
      <c r="CO1" s="361" t="s">
        <v>93</v>
      </c>
      <c r="CP1" s="361" t="s">
        <v>94</v>
      </c>
      <c r="CQ1" s="361" t="s">
        <v>95</v>
      </c>
      <c r="CR1" s="361" t="s">
        <v>96</v>
      </c>
      <c r="CS1" s="361" t="s">
        <v>97</v>
      </c>
      <c r="CT1" s="361" t="s">
        <v>98</v>
      </c>
      <c r="CU1" s="361" t="s">
        <v>99</v>
      </c>
      <c r="CV1" s="361" t="s">
        <v>100</v>
      </c>
      <c r="CW1" s="361" t="s">
        <v>101</v>
      </c>
      <c r="CX1" s="361" t="s">
        <v>102</v>
      </c>
      <c r="CY1" s="361" t="s">
        <v>103</v>
      </c>
      <c r="CZ1" s="361" t="s">
        <v>104</v>
      </c>
      <c r="DA1" s="361" t="s">
        <v>105</v>
      </c>
      <c r="DB1" s="361" t="s">
        <v>106</v>
      </c>
      <c r="DC1" s="361" t="s">
        <v>107</v>
      </c>
      <c r="DD1" s="361" t="s">
        <v>108</v>
      </c>
      <c r="DE1" s="361" t="s">
        <v>109</v>
      </c>
      <c r="DF1" s="361" t="s">
        <v>110</v>
      </c>
      <c r="DG1" s="361" t="s">
        <v>111</v>
      </c>
      <c r="DH1" s="361" t="s">
        <v>112</v>
      </c>
      <c r="DI1" s="361" t="s">
        <v>113</v>
      </c>
      <c r="DJ1" s="361" t="s">
        <v>114</v>
      </c>
      <c r="DK1" s="361" t="s">
        <v>115</v>
      </c>
      <c r="DL1" s="361" t="s">
        <v>116</v>
      </c>
      <c r="DM1" s="361" t="s">
        <v>117</v>
      </c>
      <c r="DN1" s="361" t="s">
        <v>118</v>
      </c>
      <c r="DO1" s="361" t="s">
        <v>119</v>
      </c>
      <c r="DP1" s="361" t="s">
        <v>120</v>
      </c>
      <c r="DQ1" s="361" t="s">
        <v>121</v>
      </c>
      <c r="DR1" s="361" t="s">
        <v>122</v>
      </c>
      <c r="DS1" s="361" t="s">
        <v>123</v>
      </c>
      <c r="DT1" s="361" t="s">
        <v>124</v>
      </c>
      <c r="DU1" s="361" t="s">
        <v>125</v>
      </c>
      <c r="DV1" s="361" t="s">
        <v>126</v>
      </c>
      <c r="DW1" s="361" t="s">
        <v>127</v>
      </c>
      <c r="DX1" s="361" t="s">
        <v>128</v>
      </c>
      <c r="DY1" s="361" t="s">
        <v>129</v>
      </c>
      <c r="DZ1" s="361" t="s">
        <v>130</v>
      </c>
      <c r="EA1" s="361" t="s">
        <v>131</v>
      </c>
      <c r="EB1" s="361" t="s">
        <v>132</v>
      </c>
      <c r="EC1" s="361" t="s">
        <v>133</v>
      </c>
      <c r="ED1" s="361" t="s">
        <v>134</v>
      </c>
      <c r="EE1" s="361" t="s">
        <v>135</v>
      </c>
      <c r="EF1" s="361" t="s">
        <v>136</v>
      </c>
      <c r="EG1" s="361" t="s">
        <v>137</v>
      </c>
      <c r="EH1" s="361" t="s">
        <v>138</v>
      </c>
      <c r="EI1" s="361" t="s">
        <v>139</v>
      </c>
      <c r="EJ1" s="361" t="s">
        <v>140</v>
      </c>
      <c r="EK1" s="361" t="s">
        <v>141</v>
      </c>
      <c r="EL1" s="361" t="s">
        <v>142</v>
      </c>
      <c r="EM1" s="361" t="s">
        <v>143</v>
      </c>
      <c r="EN1" s="361" t="s">
        <v>144</v>
      </c>
      <c r="EO1" s="361" t="s">
        <v>145</v>
      </c>
      <c r="EP1" s="361" t="s">
        <v>146</v>
      </c>
      <c r="EQ1" s="361" t="s">
        <v>147</v>
      </c>
      <c r="ER1" s="361" t="s">
        <v>148</v>
      </c>
      <c r="ES1" s="361" t="s">
        <v>149</v>
      </c>
      <c r="ET1" s="361" t="s">
        <v>150</v>
      </c>
      <c r="EU1" s="361" t="s">
        <v>151</v>
      </c>
      <c r="EV1" s="361" t="s">
        <v>152</v>
      </c>
      <c r="EW1" s="361" t="s">
        <v>153</v>
      </c>
      <c r="EX1" s="361" t="s">
        <v>154</v>
      </c>
      <c r="EY1" s="361" t="s">
        <v>155</v>
      </c>
      <c r="EZ1" s="361" t="s">
        <v>156</v>
      </c>
      <c r="FA1" s="361" t="s">
        <v>157</v>
      </c>
      <c r="FB1" s="361" t="s">
        <v>158</v>
      </c>
      <c r="FC1" s="361" t="s">
        <v>159</v>
      </c>
      <c r="FD1" s="361" t="s">
        <v>160</v>
      </c>
      <c r="FE1" s="361" t="s">
        <v>161</v>
      </c>
      <c r="FF1" s="361" t="s">
        <v>162</v>
      </c>
      <c r="FG1" s="361" t="s">
        <v>163</v>
      </c>
      <c r="FH1" s="361" t="s">
        <v>164</v>
      </c>
      <c r="FI1" s="361" t="s">
        <v>165</v>
      </c>
      <c r="FJ1" s="361" t="s">
        <v>166</v>
      </c>
      <c r="FK1" s="361" t="s">
        <v>167</v>
      </c>
      <c r="FL1" s="361" t="s">
        <v>168</v>
      </c>
      <c r="FM1" s="361" t="s">
        <v>169</v>
      </c>
      <c r="FN1" s="361" t="s">
        <v>170</v>
      </c>
      <c r="FO1" s="361" t="s">
        <v>171</v>
      </c>
      <c r="FP1" s="361" t="s">
        <v>172</v>
      </c>
      <c r="FQ1" s="361" t="s">
        <v>173</v>
      </c>
      <c r="FR1" s="361" t="s">
        <v>174</v>
      </c>
      <c r="FS1" s="361" t="s">
        <v>175</v>
      </c>
      <c r="FT1" s="361" t="s">
        <v>176</v>
      </c>
      <c r="FU1" s="361" t="s">
        <v>177</v>
      </c>
      <c r="FV1" s="361" t="s">
        <v>178</v>
      </c>
      <c r="FW1" s="361" t="s">
        <v>179</v>
      </c>
      <c r="FX1" s="361" t="s">
        <v>180</v>
      </c>
      <c r="FY1" s="361" t="s">
        <v>181</v>
      </c>
      <c r="FZ1" s="361" t="s">
        <v>182</v>
      </c>
      <c r="GA1" s="361" t="s">
        <v>183</v>
      </c>
      <c r="GB1" s="361" t="s">
        <v>184</v>
      </c>
      <c r="GC1" s="361" t="s">
        <v>185</v>
      </c>
      <c r="GD1" s="361" t="s">
        <v>186</v>
      </c>
      <c r="GE1" s="361" t="s">
        <v>187</v>
      </c>
      <c r="GF1" s="361" t="s">
        <v>188</v>
      </c>
      <c r="GG1" s="361" t="s">
        <v>189</v>
      </c>
      <c r="GH1" s="361" t="s">
        <v>190</v>
      </c>
      <c r="GI1" s="361" t="s">
        <v>191</v>
      </c>
      <c r="GJ1" s="361" t="s">
        <v>192</v>
      </c>
      <c r="GK1" s="361" t="s">
        <v>193</v>
      </c>
      <c r="GL1" s="361" t="s">
        <v>194</v>
      </c>
      <c r="GM1" s="361" t="s">
        <v>195</v>
      </c>
      <c r="GN1" s="361" t="s">
        <v>196</v>
      </c>
      <c r="GO1" s="361" t="s">
        <v>197</v>
      </c>
      <c r="GP1" s="361" t="s">
        <v>198</v>
      </c>
      <c r="GQ1" s="361" t="s">
        <v>199</v>
      </c>
      <c r="GR1" s="361" t="s">
        <v>200</v>
      </c>
      <c r="GS1" s="361" t="s">
        <v>201</v>
      </c>
    </row>
    <row r="2" spans="1:201">
      <c r="A2" s="326" t="s">
        <v>202</v>
      </c>
      <c r="B2" s="52" t="str">
        <f>Input!C2</f>
        <v>?</v>
      </c>
      <c r="C2" s="52" t="str">
        <f>Input!D2</f>
        <v>?</v>
      </c>
      <c r="D2" s="52" t="str">
        <f>Input!E2</f>
        <v>?</v>
      </c>
      <c r="E2" s="52" t="str">
        <f>Input!F2</f>
        <v>?</v>
      </c>
      <c r="F2" s="52" t="str">
        <f>Input!G2</f>
        <v>?</v>
      </c>
      <c r="G2" s="52" t="str">
        <f>Input!H2</f>
        <v>?</v>
      </c>
      <c r="H2" s="52" t="str">
        <f>Input!I2</f>
        <v>?</v>
      </c>
      <c r="I2" s="52" t="str">
        <f>Input!J2</f>
        <v>?</v>
      </c>
      <c r="J2" s="52" t="str">
        <f>Input!K2</f>
        <v>?</v>
      </c>
      <c r="K2" s="52" t="str">
        <f>Input!L2</f>
        <v>?</v>
      </c>
      <c r="L2" s="52" t="str">
        <f>Input!M2</f>
        <v>?</v>
      </c>
      <c r="M2" s="52" t="str">
        <f>Input!N2</f>
        <v>?</v>
      </c>
      <c r="N2" s="52" t="str">
        <f>Input!O2</f>
        <v>?</v>
      </c>
      <c r="O2" s="52" t="str">
        <f>Input!P2</f>
        <v>?</v>
      </c>
      <c r="P2" s="52" t="str">
        <f>Input!Q2</f>
        <v>?</v>
      </c>
      <c r="Q2" s="52" t="str">
        <f>Input!R2</f>
        <v>?</v>
      </c>
      <c r="R2" s="52" t="str">
        <f>Input!S2</f>
        <v>?</v>
      </c>
      <c r="S2" s="52" t="str">
        <f>Input!T2</f>
        <v>?</v>
      </c>
      <c r="T2" s="52" t="str">
        <f>Input!U2</f>
        <v>?</v>
      </c>
      <c r="U2" s="52" t="str">
        <f>Input!V2</f>
        <v>?</v>
      </c>
      <c r="V2" s="52" t="str">
        <f>Input!W2</f>
        <v>?</v>
      </c>
      <c r="W2" s="52" t="str">
        <f>Input!X2</f>
        <v>?</v>
      </c>
      <c r="X2" s="52" t="str">
        <f>Input!Y2</f>
        <v>?</v>
      </c>
      <c r="Y2" s="52" t="str">
        <f>Input!Z2</f>
        <v>?</v>
      </c>
      <c r="Z2" s="52" t="str">
        <f>Input!AA2</f>
        <v>?</v>
      </c>
      <c r="AA2" s="52" t="str">
        <f>Input!AB2</f>
        <v>?</v>
      </c>
      <c r="AB2" s="52" t="str">
        <f>Input!AC2</f>
        <v>?</v>
      </c>
      <c r="AC2" s="52" t="str">
        <f>Input!AD2</f>
        <v>?</v>
      </c>
      <c r="AD2" s="52" t="str">
        <f>Input!AE2</f>
        <v>?</v>
      </c>
      <c r="AE2" s="52" t="str">
        <f>Input!AF2</f>
        <v>?</v>
      </c>
      <c r="AF2" s="52" t="str">
        <f>Input!AG2</f>
        <v>?</v>
      </c>
      <c r="AG2" s="52" t="str">
        <f>Input!AH2</f>
        <v>?</v>
      </c>
      <c r="AH2" s="52" t="str">
        <f>Input!AI2</f>
        <v>?</v>
      </c>
      <c r="AI2" s="52" t="str">
        <f>Input!AJ2</f>
        <v>?</v>
      </c>
      <c r="AJ2" s="52" t="str">
        <f>Input!AK2</f>
        <v>?</v>
      </c>
      <c r="AK2" s="52" t="str">
        <f>Input!AL2</f>
        <v>?</v>
      </c>
      <c r="AL2" s="52" t="str">
        <f>Input!AM2</f>
        <v>?</v>
      </c>
      <c r="AM2" s="52" t="str">
        <f>Input!AN2</f>
        <v>?</v>
      </c>
      <c r="AN2" s="52" t="str">
        <f>Input!AO2</f>
        <v>?</v>
      </c>
      <c r="AO2" s="52" t="str">
        <f>Input!AP2</f>
        <v>?</v>
      </c>
      <c r="AP2" s="52" t="str">
        <f>Input!AQ2</f>
        <v>?</v>
      </c>
      <c r="AQ2" s="52" t="str">
        <f>Input!AR2</f>
        <v>?</v>
      </c>
      <c r="AR2" s="52" t="str">
        <f>Input!AS2</f>
        <v>?</v>
      </c>
      <c r="AS2" s="52" t="str">
        <f>Input!AT2</f>
        <v>?</v>
      </c>
      <c r="AT2" s="52" t="str">
        <f>Input!AU2</f>
        <v>?</v>
      </c>
      <c r="AU2" s="52" t="str">
        <f>Input!AV2</f>
        <v>?</v>
      </c>
      <c r="AV2" s="52" t="str">
        <f>Input!AW2</f>
        <v>?</v>
      </c>
      <c r="AW2" s="52" t="str">
        <f>Input!AX2</f>
        <v>?</v>
      </c>
      <c r="AX2" s="52" t="str">
        <f>Input!AY2</f>
        <v>?</v>
      </c>
      <c r="AY2" s="52" t="str">
        <f>Input!AZ2</f>
        <v>?</v>
      </c>
      <c r="AZ2" s="52" t="str">
        <f>Input!BA2</f>
        <v>?</v>
      </c>
      <c r="BA2" s="52" t="str">
        <f>Input!BB2</f>
        <v>?</v>
      </c>
      <c r="BB2" s="52" t="str">
        <f>Input!BC2</f>
        <v>?</v>
      </c>
      <c r="BC2" s="52" t="str">
        <f>Input!BD2</f>
        <v>?</v>
      </c>
      <c r="BD2" s="52" t="str">
        <f>Input!BE2</f>
        <v>?</v>
      </c>
      <c r="BE2" s="52" t="str">
        <f>Input!BF2</f>
        <v>?</v>
      </c>
      <c r="BF2" s="52" t="str">
        <f>Input!BG2</f>
        <v>?</v>
      </c>
      <c r="BG2" s="52" t="str">
        <f>Input!BH2</f>
        <v>?</v>
      </c>
      <c r="BH2" s="52" t="str">
        <f>Input!BI2</f>
        <v>?</v>
      </c>
      <c r="BI2" s="52" t="str">
        <f>Input!BJ2</f>
        <v>?</v>
      </c>
      <c r="BJ2" s="52" t="str">
        <f>Input!BK2</f>
        <v>?</v>
      </c>
      <c r="BK2" s="52" t="str">
        <f>Input!BL2</f>
        <v>?</v>
      </c>
      <c r="BL2" s="52" t="str">
        <f>Input!BM2</f>
        <v>?</v>
      </c>
      <c r="BM2" s="52" t="str">
        <f>Input!BN2</f>
        <v>?</v>
      </c>
      <c r="BN2" s="52" t="str">
        <f>Input!BO2</f>
        <v>?</v>
      </c>
      <c r="BO2" s="52" t="str">
        <f>Input!BP2</f>
        <v>?</v>
      </c>
      <c r="BP2" s="52" t="str">
        <f>Input!BQ2</f>
        <v>?</v>
      </c>
      <c r="BQ2" s="52" t="str">
        <f>Input!BR2</f>
        <v>?</v>
      </c>
      <c r="BR2" s="52" t="str">
        <f>Input!BS2</f>
        <v>?</v>
      </c>
      <c r="BS2" s="52" t="str">
        <f>Input!BT2</f>
        <v>?</v>
      </c>
      <c r="BT2" s="52" t="str">
        <f>Input!BU2</f>
        <v>?</v>
      </c>
      <c r="BU2" s="52" t="str">
        <f>Input!BV2</f>
        <v>?</v>
      </c>
      <c r="BV2" s="52" t="str">
        <f>Input!BW2</f>
        <v>?</v>
      </c>
      <c r="BW2" s="52" t="str">
        <f>Input!BX2</f>
        <v>?</v>
      </c>
      <c r="BX2" s="52" t="str">
        <f>Input!BY2</f>
        <v>?</v>
      </c>
      <c r="BY2" s="52" t="str">
        <f>Input!BZ2</f>
        <v>?</v>
      </c>
      <c r="BZ2" s="52" t="str">
        <f>Input!CA2</f>
        <v>?</v>
      </c>
      <c r="CA2" s="52" t="str">
        <f>Input!CB2</f>
        <v>?</v>
      </c>
      <c r="CB2" s="52" t="str">
        <f>Input!CC2</f>
        <v>?</v>
      </c>
      <c r="CC2" s="52" t="str">
        <f>Input!CD2</f>
        <v>?</v>
      </c>
      <c r="CD2" s="52" t="str">
        <f>Input!CE2</f>
        <v>?</v>
      </c>
      <c r="CE2" s="52" t="str">
        <f>Input!CF2</f>
        <v>?</v>
      </c>
      <c r="CF2" s="52" t="str">
        <f>Input!CG2</f>
        <v>?</v>
      </c>
      <c r="CG2" s="52" t="str">
        <f>Input!CH2</f>
        <v>?</v>
      </c>
      <c r="CH2" s="52" t="str">
        <f>Input!CI2</f>
        <v>?</v>
      </c>
      <c r="CI2" s="52" t="str">
        <f>Input!CJ2</f>
        <v>?</v>
      </c>
      <c r="CJ2" s="52" t="str">
        <f>Input!CK2</f>
        <v>?</v>
      </c>
      <c r="CK2" s="52" t="str">
        <f>Input!CL2</f>
        <v>?</v>
      </c>
      <c r="CL2" s="52" t="str">
        <f>Input!CM2</f>
        <v>?</v>
      </c>
      <c r="CM2" s="52" t="str">
        <f>Input!CN2</f>
        <v>?</v>
      </c>
      <c r="CN2" s="52" t="str">
        <f>Input!CO2</f>
        <v>?</v>
      </c>
      <c r="CO2" s="52" t="str">
        <f>Input!CP2</f>
        <v>?</v>
      </c>
      <c r="CP2" s="52" t="str">
        <f>Input!CQ2</f>
        <v>?</v>
      </c>
      <c r="CQ2" s="52" t="str">
        <f>Input!CR2</f>
        <v>?</v>
      </c>
      <c r="CR2" s="52" t="str">
        <f>Input!CS2</f>
        <v>?</v>
      </c>
      <c r="CS2" s="52" t="str">
        <f>Input!CT2</f>
        <v>?</v>
      </c>
      <c r="CT2" s="52" t="str">
        <f>Input!CU2</f>
        <v>?</v>
      </c>
      <c r="CU2" s="52" t="str">
        <f>Input!CV2</f>
        <v>?</v>
      </c>
      <c r="CV2" s="52" t="str">
        <f>Input!CW2</f>
        <v>?</v>
      </c>
      <c r="CW2" s="52" t="str">
        <f>Input!CX2</f>
        <v>?</v>
      </c>
      <c r="CX2" s="52" t="str">
        <f>Input!CY2</f>
        <v>?</v>
      </c>
      <c r="CY2" s="52" t="str">
        <f>Input!CZ2</f>
        <v>?</v>
      </c>
      <c r="CZ2" s="52" t="str">
        <f>Input!DA2</f>
        <v>?</v>
      </c>
      <c r="DA2" s="52" t="str">
        <f>Input!DB2</f>
        <v>?</v>
      </c>
      <c r="DB2" s="52" t="str">
        <f>Input!DC2</f>
        <v>?</v>
      </c>
      <c r="DC2" s="52" t="str">
        <f>Input!DD2</f>
        <v>?</v>
      </c>
      <c r="DD2" s="52" t="str">
        <f>Input!DE2</f>
        <v>?</v>
      </c>
      <c r="DE2" s="52" t="str">
        <f>Input!DF2</f>
        <v>?</v>
      </c>
      <c r="DF2" s="52" t="str">
        <f>Input!DG2</f>
        <v>?</v>
      </c>
      <c r="DG2" s="52" t="str">
        <f>Input!DH2</f>
        <v>?</v>
      </c>
      <c r="DH2" s="52" t="str">
        <f>Input!DI2</f>
        <v>?</v>
      </c>
      <c r="DI2" s="52" t="str">
        <f>Input!DJ2</f>
        <v>?</v>
      </c>
      <c r="DJ2" s="52" t="str">
        <f>Input!DK2</f>
        <v>?</v>
      </c>
      <c r="DK2" s="52" t="str">
        <f>Input!DL2</f>
        <v>?</v>
      </c>
      <c r="DL2" s="52" t="str">
        <f>Input!DM2</f>
        <v>?</v>
      </c>
      <c r="DM2" s="52" t="str">
        <f>Input!DN2</f>
        <v>?</v>
      </c>
      <c r="DN2" s="52" t="str">
        <f>Input!DO2</f>
        <v>?</v>
      </c>
      <c r="DO2" s="52" t="str">
        <f>Input!DP2</f>
        <v>?</v>
      </c>
      <c r="DP2" s="52" t="str">
        <f>Input!DQ2</f>
        <v>?</v>
      </c>
      <c r="DQ2" s="52" t="str">
        <f>Input!DR2</f>
        <v>?</v>
      </c>
      <c r="DR2" s="52" t="str">
        <f>Input!DS2</f>
        <v>?</v>
      </c>
      <c r="DS2" s="52" t="str">
        <f>Input!DT2</f>
        <v>?</v>
      </c>
      <c r="DT2" s="52" t="str">
        <f>Input!DU2</f>
        <v>?</v>
      </c>
      <c r="DU2" s="52" t="str">
        <f>Input!DV2</f>
        <v>?</v>
      </c>
      <c r="DV2" s="52" t="str">
        <f>Input!DW2</f>
        <v>?</v>
      </c>
      <c r="DW2" s="52" t="str">
        <f>Input!DX2</f>
        <v>?</v>
      </c>
      <c r="DX2" s="52" t="str">
        <f>Input!DY2</f>
        <v>?</v>
      </c>
      <c r="DY2" s="52" t="str">
        <f>Input!DZ2</f>
        <v>?</v>
      </c>
      <c r="DZ2" s="52" t="str">
        <f>Input!EA2</f>
        <v>?</v>
      </c>
      <c r="EA2" s="52" t="str">
        <f>Input!EB2</f>
        <v>?</v>
      </c>
      <c r="EB2" s="52" t="str">
        <f>Input!EC2</f>
        <v>?</v>
      </c>
      <c r="EC2" s="52" t="str">
        <f>Input!ED2</f>
        <v>?</v>
      </c>
      <c r="ED2" s="52" t="str">
        <f>Input!EE2</f>
        <v>?</v>
      </c>
      <c r="EE2" s="52" t="str">
        <f>Input!EF2</f>
        <v>?</v>
      </c>
      <c r="EF2" s="52" t="str">
        <f>Input!EG2</f>
        <v>?</v>
      </c>
      <c r="EG2" s="52" t="str">
        <f>Input!EH2</f>
        <v>?</v>
      </c>
      <c r="EH2" s="52" t="str">
        <f>Input!EI2</f>
        <v>?</v>
      </c>
      <c r="EI2" s="52" t="str">
        <f>Input!EJ2</f>
        <v>?</v>
      </c>
      <c r="EJ2" s="52" t="str">
        <f>Input!EK2</f>
        <v>?</v>
      </c>
      <c r="EK2" s="52" t="str">
        <f>Input!EL2</f>
        <v>?</v>
      </c>
      <c r="EL2" s="52" t="str">
        <f>Input!EM2</f>
        <v>?</v>
      </c>
      <c r="EM2" s="52" t="str">
        <f>Input!EN2</f>
        <v>?</v>
      </c>
      <c r="EN2" s="52" t="str">
        <f>Input!EO2</f>
        <v>?</v>
      </c>
      <c r="EO2" s="52" t="str">
        <f>Input!EP2</f>
        <v>?</v>
      </c>
      <c r="EP2" s="52" t="str">
        <f>Input!EQ2</f>
        <v>?</v>
      </c>
      <c r="EQ2" s="52" t="str">
        <f>Input!ER2</f>
        <v>?</v>
      </c>
      <c r="ER2" s="52" t="str">
        <f>Input!ES2</f>
        <v>?</v>
      </c>
      <c r="ES2" s="52" t="str">
        <f>Input!ET2</f>
        <v>?</v>
      </c>
      <c r="ET2" s="52" t="str">
        <f>Input!EU2</f>
        <v>?</v>
      </c>
      <c r="EU2" s="52" t="str">
        <f>Input!EV2</f>
        <v>?</v>
      </c>
      <c r="EV2" s="52" t="str">
        <f>Input!EW2</f>
        <v>?</v>
      </c>
      <c r="EW2" s="52" t="str">
        <f>Input!EX2</f>
        <v>?</v>
      </c>
      <c r="EX2" s="52" t="str">
        <f>Input!EY2</f>
        <v>?</v>
      </c>
      <c r="EY2" s="52" t="str">
        <f>Input!EZ2</f>
        <v>?</v>
      </c>
      <c r="EZ2" s="52" t="str">
        <f>Input!FA2</f>
        <v>?</v>
      </c>
      <c r="FA2" s="52" t="str">
        <f>Input!FB2</f>
        <v>?</v>
      </c>
      <c r="FB2" s="52" t="str">
        <f>Input!FC2</f>
        <v>?</v>
      </c>
      <c r="FC2" s="52" t="str">
        <f>Input!FD2</f>
        <v>?</v>
      </c>
      <c r="FD2" s="52" t="str">
        <f>Input!FE2</f>
        <v>?</v>
      </c>
      <c r="FE2" s="52" t="str">
        <f>Input!FF2</f>
        <v>?</v>
      </c>
      <c r="FF2" s="52" t="str">
        <f>Input!FG2</f>
        <v>?</v>
      </c>
      <c r="FG2" s="52" t="str">
        <f>Input!FH2</f>
        <v>?</v>
      </c>
      <c r="FH2" s="52" t="str">
        <f>Input!FI2</f>
        <v>?</v>
      </c>
      <c r="FI2" s="52" t="str">
        <f>Input!FJ2</f>
        <v>?</v>
      </c>
      <c r="FJ2" s="52" t="str">
        <f>Input!FK2</f>
        <v>?</v>
      </c>
      <c r="FK2" s="52" t="str">
        <f>Input!FL2</f>
        <v>?</v>
      </c>
      <c r="FL2" s="52" t="str">
        <f>Input!FM2</f>
        <v>?</v>
      </c>
      <c r="FM2" s="52" t="str">
        <f>Input!FN2</f>
        <v>?</v>
      </c>
      <c r="FN2" s="52" t="str">
        <f>Input!FO2</f>
        <v>?</v>
      </c>
      <c r="FO2" s="52" t="str">
        <f>Input!FP2</f>
        <v>?</v>
      </c>
      <c r="FP2" s="52" t="str">
        <f>Input!FQ2</f>
        <v>?</v>
      </c>
      <c r="FQ2" s="52" t="str">
        <f>Input!FR2</f>
        <v>?</v>
      </c>
      <c r="FR2" s="52" t="str">
        <f>Input!FS2</f>
        <v>?</v>
      </c>
      <c r="FS2" s="52" t="str">
        <f>Input!FT2</f>
        <v>?</v>
      </c>
      <c r="FT2" s="52" t="str">
        <f>Input!FU2</f>
        <v>?</v>
      </c>
      <c r="FU2" s="52" t="str">
        <f>Input!FV2</f>
        <v>?</v>
      </c>
      <c r="FV2" s="52" t="str">
        <f>Input!FW2</f>
        <v>?</v>
      </c>
      <c r="FW2" s="52" t="str">
        <f>Input!FX2</f>
        <v>?</v>
      </c>
      <c r="FX2" s="52" t="str">
        <f>Input!FY2</f>
        <v>?</v>
      </c>
      <c r="FY2" s="52" t="str">
        <f>Input!FZ2</f>
        <v>?</v>
      </c>
      <c r="FZ2" s="52" t="str">
        <f>Input!GA2</f>
        <v>?</v>
      </c>
      <c r="GA2" s="52" t="str">
        <f>Input!GB2</f>
        <v>?</v>
      </c>
      <c r="GB2" s="52" t="str">
        <f>Input!GC2</f>
        <v>?</v>
      </c>
      <c r="GC2" s="52" t="str">
        <f>Input!GD2</f>
        <v>?</v>
      </c>
      <c r="GD2" s="52" t="str">
        <f>Input!GE2</f>
        <v>?</v>
      </c>
      <c r="GE2" s="52" t="str">
        <f>Input!GF2</f>
        <v>?</v>
      </c>
      <c r="GF2" s="52" t="str">
        <f>Input!GG2</f>
        <v>?</v>
      </c>
      <c r="GG2" s="52" t="str">
        <f>Input!GH2</f>
        <v>?</v>
      </c>
      <c r="GH2" s="52" t="str">
        <f>Input!GI2</f>
        <v>?</v>
      </c>
      <c r="GI2" s="52" t="str">
        <f>Input!GJ2</f>
        <v>?</v>
      </c>
      <c r="GJ2" s="52" t="str">
        <f>Input!GK2</f>
        <v>?</v>
      </c>
      <c r="GK2" s="52" t="str">
        <f>Input!GL2</f>
        <v>?</v>
      </c>
      <c r="GL2" s="52" t="str">
        <f>Input!GM2</f>
        <v>?</v>
      </c>
      <c r="GM2" s="52" t="str">
        <f>Input!GN2</f>
        <v>?</v>
      </c>
      <c r="GN2" s="52" t="str">
        <f>Input!GO2</f>
        <v>?</v>
      </c>
      <c r="GO2" s="52" t="str">
        <f>Input!GP2</f>
        <v>?</v>
      </c>
      <c r="GP2" s="52" t="str">
        <f>Input!GQ2</f>
        <v>?</v>
      </c>
      <c r="GQ2" s="52" t="str">
        <f>Input!GR2</f>
        <v>?</v>
      </c>
      <c r="GR2" s="52" t="str">
        <f>Input!GS2</f>
        <v>?</v>
      </c>
      <c r="GS2" s="52" t="str">
        <f>Input!GT2</f>
        <v>?</v>
      </c>
    </row>
    <row r="3" spans="1:201">
      <c r="A3" s="326" t="s">
        <v>208</v>
      </c>
      <c r="B3" s="52" t="str">
        <f>Input!C6</f>
        <v>?</v>
      </c>
      <c r="C3" s="52" t="str">
        <f>Input!D6</f>
        <v>?</v>
      </c>
      <c r="D3" s="52" t="str">
        <f>Input!E6</f>
        <v>?</v>
      </c>
      <c r="E3" s="52" t="str">
        <f>Input!F6</f>
        <v>?</v>
      </c>
      <c r="F3" s="52" t="str">
        <f>Input!G6</f>
        <v>?</v>
      </c>
      <c r="G3" s="52" t="str">
        <f>Input!H6</f>
        <v>?</v>
      </c>
      <c r="H3" s="52" t="str">
        <f>Input!I6</f>
        <v>?</v>
      </c>
      <c r="I3" s="52" t="str">
        <f>Input!J6</f>
        <v>?</v>
      </c>
      <c r="J3" s="52" t="str">
        <f>Input!K6</f>
        <v>?</v>
      </c>
      <c r="K3" s="52" t="str">
        <f>Input!L6</f>
        <v>?</v>
      </c>
      <c r="L3" s="52" t="str">
        <f>Input!M6</f>
        <v>?</v>
      </c>
      <c r="M3" s="52" t="str">
        <f>Input!N6</f>
        <v>?</v>
      </c>
      <c r="N3" s="52" t="str">
        <f>Input!O6</f>
        <v>?</v>
      </c>
      <c r="O3" s="52" t="str">
        <f>Input!P6</f>
        <v>?</v>
      </c>
      <c r="P3" s="52" t="str">
        <f>Input!Q6</f>
        <v>?</v>
      </c>
      <c r="Q3" s="52" t="str">
        <f>Input!R6</f>
        <v>?</v>
      </c>
      <c r="R3" s="52" t="str">
        <f>Input!S6</f>
        <v>?</v>
      </c>
      <c r="S3" s="52" t="str">
        <f>Input!T6</f>
        <v>?</v>
      </c>
      <c r="T3" s="52" t="str">
        <f>Input!U6</f>
        <v>?</v>
      </c>
      <c r="U3" s="52" t="str">
        <f>Input!V6</f>
        <v>?</v>
      </c>
      <c r="V3" s="52" t="str">
        <f>Input!W6</f>
        <v>?</v>
      </c>
      <c r="W3" s="52" t="str">
        <f>Input!X6</f>
        <v>?</v>
      </c>
      <c r="X3" s="52" t="str">
        <f>Input!Y6</f>
        <v>?</v>
      </c>
      <c r="Y3" s="52" t="str">
        <f>Input!Z6</f>
        <v>?</v>
      </c>
      <c r="Z3" s="52" t="str">
        <f>Input!AA6</f>
        <v>?</v>
      </c>
      <c r="AA3" s="52" t="str">
        <f>Input!AB6</f>
        <v>?</v>
      </c>
      <c r="AB3" s="52" t="str">
        <f>Input!AC6</f>
        <v>?</v>
      </c>
      <c r="AC3" s="52" t="str">
        <f>Input!AD6</f>
        <v>?</v>
      </c>
      <c r="AD3" s="52" t="str">
        <f>Input!AE6</f>
        <v>?</v>
      </c>
      <c r="AE3" s="52" t="str">
        <f>Input!AF6</f>
        <v>?</v>
      </c>
      <c r="AF3" s="52" t="str">
        <f>Input!AG6</f>
        <v>?</v>
      </c>
      <c r="AG3" s="52" t="str">
        <f>Input!AH6</f>
        <v>?</v>
      </c>
      <c r="AH3" s="52" t="str">
        <f>Input!AI6</f>
        <v>?</v>
      </c>
      <c r="AI3" s="52" t="str">
        <f>Input!AJ6</f>
        <v>?</v>
      </c>
      <c r="AJ3" s="52" t="str">
        <f>Input!AK6</f>
        <v>?</v>
      </c>
      <c r="AK3" s="52" t="str">
        <f>Input!AL6</f>
        <v>?</v>
      </c>
      <c r="AL3" s="52" t="str">
        <f>Input!AM6</f>
        <v>?</v>
      </c>
      <c r="AM3" s="52" t="str">
        <f>Input!AN6</f>
        <v>?</v>
      </c>
      <c r="AN3" s="52" t="str">
        <f>Input!AO6</f>
        <v>?</v>
      </c>
      <c r="AO3" s="52" t="str">
        <f>Input!AP6</f>
        <v>?</v>
      </c>
      <c r="AP3" s="52" t="str">
        <f>Input!AQ6</f>
        <v>?</v>
      </c>
      <c r="AQ3" s="52" t="str">
        <f>Input!AR6</f>
        <v>?</v>
      </c>
      <c r="AR3" s="52" t="str">
        <f>Input!AS6</f>
        <v>?</v>
      </c>
      <c r="AS3" s="52" t="str">
        <f>Input!AT6</f>
        <v>?</v>
      </c>
      <c r="AT3" s="52" t="str">
        <f>Input!AU6</f>
        <v>?</v>
      </c>
      <c r="AU3" s="52" t="str">
        <f>Input!AV6</f>
        <v>?</v>
      </c>
      <c r="AV3" s="52" t="str">
        <f>Input!AW6</f>
        <v>?</v>
      </c>
      <c r="AW3" s="52" t="str">
        <f>Input!AX6</f>
        <v>?</v>
      </c>
      <c r="AX3" s="52" t="str">
        <f>Input!AY6</f>
        <v>?</v>
      </c>
      <c r="AY3" s="52" t="str">
        <f>Input!AZ6</f>
        <v>?</v>
      </c>
      <c r="AZ3" s="52" t="str">
        <f>Input!BA6</f>
        <v>?</v>
      </c>
      <c r="BA3" s="52" t="str">
        <f>Input!BB6</f>
        <v>?</v>
      </c>
      <c r="BB3" s="52" t="str">
        <f>Input!BC6</f>
        <v>?</v>
      </c>
      <c r="BC3" s="52" t="str">
        <f>Input!BD6</f>
        <v>?</v>
      </c>
      <c r="BD3" s="52" t="str">
        <f>Input!BE6</f>
        <v>?</v>
      </c>
      <c r="BE3" s="52" t="str">
        <f>Input!BF6</f>
        <v>?</v>
      </c>
      <c r="BF3" s="52" t="str">
        <f>Input!BG6</f>
        <v>?</v>
      </c>
      <c r="BG3" s="52" t="str">
        <f>Input!BH6</f>
        <v>?</v>
      </c>
      <c r="BH3" s="52" t="str">
        <f>Input!BI6</f>
        <v>?</v>
      </c>
      <c r="BI3" s="52" t="str">
        <f>Input!BJ6</f>
        <v>?</v>
      </c>
      <c r="BJ3" s="52" t="str">
        <f>Input!BK6</f>
        <v>?</v>
      </c>
      <c r="BK3" s="52" t="str">
        <f>Input!BL6</f>
        <v>?</v>
      </c>
      <c r="BL3" s="52" t="str">
        <f>Input!BM6</f>
        <v>?</v>
      </c>
      <c r="BM3" s="52" t="str">
        <f>Input!BN6</f>
        <v>?</v>
      </c>
      <c r="BN3" s="52" t="str">
        <f>Input!BO6</f>
        <v>?</v>
      </c>
      <c r="BO3" s="52" t="str">
        <f>Input!BP6</f>
        <v>?</v>
      </c>
      <c r="BP3" s="52" t="str">
        <f>Input!BQ6</f>
        <v>?</v>
      </c>
      <c r="BQ3" s="52" t="str">
        <f>Input!BR6</f>
        <v>?</v>
      </c>
      <c r="BR3" s="52" t="str">
        <f>Input!BS6</f>
        <v>?</v>
      </c>
      <c r="BS3" s="52" t="str">
        <f>Input!BT6</f>
        <v>?</v>
      </c>
      <c r="BT3" s="52" t="str">
        <f>Input!BU6</f>
        <v>?</v>
      </c>
      <c r="BU3" s="52" t="str">
        <f>Input!BV6</f>
        <v>?</v>
      </c>
      <c r="BV3" s="52" t="str">
        <f>Input!BW6</f>
        <v>?</v>
      </c>
      <c r="BW3" s="52" t="str">
        <f>Input!BX6</f>
        <v>?</v>
      </c>
      <c r="BX3" s="52" t="str">
        <f>Input!BY6</f>
        <v>?</v>
      </c>
      <c r="BY3" s="52" t="str">
        <f>Input!BZ6</f>
        <v>?</v>
      </c>
      <c r="BZ3" s="52" t="str">
        <f>Input!CA6</f>
        <v>?</v>
      </c>
      <c r="CA3" s="52" t="str">
        <f>Input!CB6</f>
        <v>?</v>
      </c>
      <c r="CB3" s="52" t="str">
        <f>Input!CC6</f>
        <v>?</v>
      </c>
      <c r="CC3" s="52" t="str">
        <f>Input!CD6</f>
        <v>?</v>
      </c>
      <c r="CD3" s="52" t="str">
        <f>Input!CE6</f>
        <v>?</v>
      </c>
      <c r="CE3" s="52" t="str">
        <f>Input!CF6</f>
        <v>?</v>
      </c>
      <c r="CF3" s="52" t="str">
        <f>Input!CG6</f>
        <v>?</v>
      </c>
      <c r="CG3" s="52" t="str">
        <f>Input!CH6</f>
        <v>?</v>
      </c>
      <c r="CH3" s="52" t="str">
        <f>Input!CI6</f>
        <v>?</v>
      </c>
      <c r="CI3" s="52" t="str">
        <f>Input!CJ6</f>
        <v>?</v>
      </c>
      <c r="CJ3" s="52" t="str">
        <f>Input!CK6</f>
        <v>?</v>
      </c>
      <c r="CK3" s="52" t="str">
        <f>Input!CL6</f>
        <v>?</v>
      </c>
      <c r="CL3" s="52" t="str">
        <f>Input!CM6</f>
        <v>?</v>
      </c>
      <c r="CM3" s="52" t="str">
        <f>Input!CN6</f>
        <v>?</v>
      </c>
      <c r="CN3" s="52" t="str">
        <f>Input!CO6</f>
        <v>?</v>
      </c>
      <c r="CO3" s="52" t="str">
        <f>Input!CP6</f>
        <v>?</v>
      </c>
      <c r="CP3" s="52" t="str">
        <f>Input!CQ6</f>
        <v>?</v>
      </c>
      <c r="CQ3" s="52" t="str">
        <f>Input!CR6</f>
        <v>?</v>
      </c>
      <c r="CR3" s="52" t="str">
        <f>Input!CS6</f>
        <v>?</v>
      </c>
      <c r="CS3" s="52" t="str">
        <f>Input!CT6</f>
        <v>?</v>
      </c>
      <c r="CT3" s="52" t="str">
        <f>Input!CU6</f>
        <v>?</v>
      </c>
      <c r="CU3" s="52" t="str">
        <f>Input!CV6</f>
        <v>?</v>
      </c>
      <c r="CV3" s="52" t="str">
        <f>Input!CW6</f>
        <v>?</v>
      </c>
      <c r="CW3" s="52" t="str">
        <f>Input!CX6</f>
        <v>?</v>
      </c>
      <c r="CX3" s="52" t="str">
        <f>Input!CY6</f>
        <v>?</v>
      </c>
      <c r="CY3" s="52" t="str">
        <f>Input!CZ6</f>
        <v>?</v>
      </c>
      <c r="CZ3" s="52" t="str">
        <f>Input!DA6</f>
        <v>?</v>
      </c>
      <c r="DA3" s="52" t="str">
        <f>Input!DB6</f>
        <v>?</v>
      </c>
      <c r="DB3" s="52" t="str">
        <f>Input!DC6</f>
        <v>?</v>
      </c>
      <c r="DC3" s="52" t="str">
        <f>Input!DD6</f>
        <v>?</v>
      </c>
      <c r="DD3" s="52" t="str">
        <f>Input!DE6</f>
        <v>?</v>
      </c>
      <c r="DE3" s="52" t="str">
        <f>Input!DF6</f>
        <v>?</v>
      </c>
      <c r="DF3" s="52" t="str">
        <f>Input!DG6</f>
        <v>?</v>
      </c>
      <c r="DG3" s="52" t="str">
        <f>Input!DH6</f>
        <v>?</v>
      </c>
      <c r="DH3" s="52" t="str">
        <f>Input!DI6</f>
        <v>?</v>
      </c>
      <c r="DI3" s="52" t="str">
        <f>Input!DJ6</f>
        <v>?</v>
      </c>
      <c r="DJ3" s="52" t="str">
        <f>Input!DK6</f>
        <v>?</v>
      </c>
      <c r="DK3" s="52" t="str">
        <f>Input!DL6</f>
        <v>?</v>
      </c>
      <c r="DL3" s="52" t="str">
        <f>Input!DM6</f>
        <v>?</v>
      </c>
      <c r="DM3" s="52" t="str">
        <f>Input!DN6</f>
        <v>?</v>
      </c>
      <c r="DN3" s="52" t="str">
        <f>Input!DO6</f>
        <v>?</v>
      </c>
      <c r="DO3" s="52" t="str">
        <f>Input!DP6</f>
        <v>?</v>
      </c>
      <c r="DP3" s="52" t="str">
        <f>Input!DQ6</f>
        <v>?</v>
      </c>
      <c r="DQ3" s="52" t="str">
        <f>Input!DR6</f>
        <v>?</v>
      </c>
      <c r="DR3" s="52" t="str">
        <f>Input!DS6</f>
        <v>?</v>
      </c>
      <c r="DS3" s="52" t="str">
        <f>Input!DT6</f>
        <v>?</v>
      </c>
      <c r="DT3" s="52" t="str">
        <f>Input!DU6</f>
        <v>?</v>
      </c>
      <c r="DU3" s="52" t="str">
        <f>Input!DV6</f>
        <v>?</v>
      </c>
      <c r="DV3" s="52" t="str">
        <f>Input!DW6</f>
        <v>?</v>
      </c>
      <c r="DW3" s="52" t="str">
        <f>Input!DX6</f>
        <v>?</v>
      </c>
      <c r="DX3" s="52" t="str">
        <f>Input!DY6</f>
        <v>?</v>
      </c>
      <c r="DY3" s="52" t="str">
        <f>Input!DZ6</f>
        <v>?</v>
      </c>
      <c r="DZ3" s="52" t="str">
        <f>Input!EA6</f>
        <v>?</v>
      </c>
      <c r="EA3" s="52" t="str">
        <f>Input!EB6</f>
        <v>?</v>
      </c>
      <c r="EB3" s="52" t="str">
        <f>Input!EC6</f>
        <v>?</v>
      </c>
      <c r="EC3" s="52" t="str">
        <f>Input!ED6</f>
        <v>?</v>
      </c>
      <c r="ED3" s="52" t="str">
        <f>Input!EE6</f>
        <v>?</v>
      </c>
      <c r="EE3" s="52" t="str">
        <f>Input!EF6</f>
        <v>?</v>
      </c>
      <c r="EF3" s="52" t="str">
        <f>Input!EG6</f>
        <v>?</v>
      </c>
      <c r="EG3" s="52" t="str">
        <f>Input!EH6</f>
        <v>?</v>
      </c>
      <c r="EH3" s="52" t="str">
        <f>Input!EI6</f>
        <v>?</v>
      </c>
      <c r="EI3" s="52" t="str">
        <f>Input!EJ6</f>
        <v>?</v>
      </c>
      <c r="EJ3" s="52" t="str">
        <f>Input!EK6</f>
        <v>?</v>
      </c>
      <c r="EK3" s="52" t="str">
        <f>Input!EL6</f>
        <v>?</v>
      </c>
      <c r="EL3" s="52" t="str">
        <f>Input!EM6</f>
        <v>?</v>
      </c>
      <c r="EM3" s="52" t="str">
        <f>Input!EN6</f>
        <v>?</v>
      </c>
      <c r="EN3" s="52" t="str">
        <f>Input!EO6</f>
        <v>?</v>
      </c>
      <c r="EO3" s="52" t="str">
        <f>Input!EP6</f>
        <v>?</v>
      </c>
      <c r="EP3" s="52" t="str">
        <f>Input!EQ6</f>
        <v>?</v>
      </c>
      <c r="EQ3" s="52" t="str">
        <f>Input!ER6</f>
        <v>?</v>
      </c>
      <c r="ER3" s="52" t="str">
        <f>Input!ES6</f>
        <v>?</v>
      </c>
      <c r="ES3" s="52" t="str">
        <f>Input!ET6</f>
        <v>?</v>
      </c>
      <c r="ET3" s="52" t="str">
        <f>Input!EU6</f>
        <v>?</v>
      </c>
      <c r="EU3" s="52" t="str">
        <f>Input!EV6</f>
        <v>?</v>
      </c>
      <c r="EV3" s="52" t="str">
        <f>Input!EW6</f>
        <v>?</v>
      </c>
      <c r="EW3" s="52" t="str">
        <f>Input!EX6</f>
        <v>?</v>
      </c>
      <c r="EX3" s="52" t="str">
        <f>Input!EY6</f>
        <v>?</v>
      </c>
      <c r="EY3" s="52" t="str">
        <f>Input!EZ6</f>
        <v>?</v>
      </c>
      <c r="EZ3" s="52" t="str">
        <f>Input!FA6</f>
        <v>?</v>
      </c>
      <c r="FA3" s="52" t="str">
        <f>Input!FB6</f>
        <v>?</v>
      </c>
      <c r="FB3" s="52" t="str">
        <f>Input!FC6</f>
        <v>?</v>
      </c>
      <c r="FC3" s="52" t="str">
        <f>Input!FD6</f>
        <v>?</v>
      </c>
      <c r="FD3" s="52" t="str">
        <f>Input!FE6</f>
        <v>?</v>
      </c>
      <c r="FE3" s="52" t="str">
        <f>Input!FF6</f>
        <v>?</v>
      </c>
      <c r="FF3" s="52" t="str">
        <f>Input!FG6</f>
        <v>?</v>
      </c>
      <c r="FG3" s="52" t="str">
        <f>Input!FH6</f>
        <v>?</v>
      </c>
      <c r="FH3" s="52" t="str">
        <f>Input!FI6</f>
        <v>?</v>
      </c>
      <c r="FI3" s="52" t="str">
        <f>Input!FJ6</f>
        <v>?</v>
      </c>
      <c r="FJ3" s="52" t="str">
        <f>Input!FK6</f>
        <v>?</v>
      </c>
      <c r="FK3" s="52" t="str">
        <f>Input!FL6</f>
        <v>?</v>
      </c>
      <c r="FL3" s="52" t="str">
        <f>Input!FM6</f>
        <v>?</v>
      </c>
      <c r="FM3" s="52" t="str">
        <f>Input!FN6</f>
        <v>?</v>
      </c>
      <c r="FN3" s="52" t="str">
        <f>Input!FO6</f>
        <v>?</v>
      </c>
      <c r="FO3" s="52" t="str">
        <f>Input!FP6</f>
        <v>?</v>
      </c>
      <c r="FP3" s="52" t="str">
        <f>Input!FQ6</f>
        <v>?</v>
      </c>
      <c r="FQ3" s="52" t="str">
        <f>Input!FR6</f>
        <v>?</v>
      </c>
      <c r="FR3" s="52" t="str">
        <f>Input!FS6</f>
        <v>?</v>
      </c>
      <c r="FS3" s="52" t="str">
        <f>Input!FT6</f>
        <v>?</v>
      </c>
      <c r="FT3" s="52" t="str">
        <f>Input!FU6</f>
        <v>?</v>
      </c>
      <c r="FU3" s="52" t="str">
        <f>Input!FV6</f>
        <v>?</v>
      </c>
      <c r="FV3" s="52" t="str">
        <f>Input!FW6</f>
        <v>?</v>
      </c>
      <c r="FW3" s="52" t="str">
        <f>Input!FX6</f>
        <v>?</v>
      </c>
      <c r="FX3" s="52" t="str">
        <f>Input!FY6</f>
        <v>?</v>
      </c>
      <c r="FY3" s="52" t="str">
        <f>Input!FZ6</f>
        <v>?</v>
      </c>
      <c r="FZ3" s="52" t="str">
        <f>Input!GA6</f>
        <v>?</v>
      </c>
      <c r="GA3" s="52" t="str">
        <f>Input!GB6</f>
        <v>?</v>
      </c>
      <c r="GB3" s="52" t="str">
        <f>Input!GC6</f>
        <v>?</v>
      </c>
      <c r="GC3" s="52" t="str">
        <f>Input!GD6</f>
        <v>?</v>
      </c>
      <c r="GD3" s="52" t="str">
        <f>Input!GE6</f>
        <v>?</v>
      </c>
      <c r="GE3" s="52" t="str">
        <f>Input!GF6</f>
        <v>?</v>
      </c>
      <c r="GF3" s="52" t="str">
        <f>Input!GG6</f>
        <v>?</v>
      </c>
      <c r="GG3" s="52" t="str">
        <f>Input!GH6</f>
        <v>?</v>
      </c>
      <c r="GH3" s="52" t="str">
        <f>Input!GI6</f>
        <v>?</v>
      </c>
      <c r="GI3" s="52" t="str">
        <f>Input!GJ6</f>
        <v>?</v>
      </c>
      <c r="GJ3" s="52" t="str">
        <f>Input!GK6</f>
        <v>?</v>
      </c>
      <c r="GK3" s="52" t="str">
        <f>Input!GL6</f>
        <v>?</v>
      </c>
      <c r="GL3" s="52" t="str">
        <f>Input!GM6</f>
        <v>?</v>
      </c>
      <c r="GM3" s="52" t="str">
        <f>Input!GN6</f>
        <v>?</v>
      </c>
      <c r="GN3" s="52" t="str">
        <f>Input!GO6</f>
        <v>?</v>
      </c>
      <c r="GO3" s="52" t="str">
        <f>Input!GP6</f>
        <v>?</v>
      </c>
      <c r="GP3" s="52" t="str">
        <f>Input!GQ6</f>
        <v>?</v>
      </c>
      <c r="GQ3" s="52" t="str">
        <f>Input!GR6</f>
        <v>?</v>
      </c>
      <c r="GR3" s="52" t="str">
        <f>Input!GS6</f>
        <v>?</v>
      </c>
      <c r="GS3" s="52" t="str">
        <f>Input!GT6</f>
        <v>?</v>
      </c>
    </row>
    <row r="4" spans="1:201" s="345" customFormat="1">
      <c r="A4" s="343" t="s">
        <v>612</v>
      </c>
      <c r="B4" s="416" t="str">
        <f>INDEX(Input!$C$93:$GT$93, MATCH(Input!C6, Input!$C$91:$GT$91, 0))</f>
        <v>?</v>
      </c>
      <c r="C4" s="416" t="str">
        <f>INDEX(Input!$C$93:$GT$93, MATCH(Input!D6, Input!$C$91:$GT$91, 0))</f>
        <v>?</v>
      </c>
      <c r="D4" s="416" t="str">
        <f>INDEX(Input!$C$93:$GT$93, MATCH(Input!E6, Input!$C$91:$GT$91, 0))</f>
        <v>?</v>
      </c>
      <c r="E4" s="416" t="str">
        <f>INDEX(Input!$C$93:$GT$93, MATCH(Input!F6, Input!$C$91:$GT$91, 0))</f>
        <v>?</v>
      </c>
      <c r="F4" s="416" t="str">
        <f>INDEX(Input!$C$93:$GT$93, MATCH(Input!G6, Input!$C$91:$GT$91, 0))</f>
        <v>?</v>
      </c>
      <c r="G4" s="416" t="str">
        <f>INDEX(Input!$C$93:$GT$93, MATCH(Input!H6, Input!$C$91:$GT$91, 0))</f>
        <v>?</v>
      </c>
      <c r="H4" s="416" t="str">
        <f>INDEX(Input!$C$93:$GT$93, MATCH(Input!I6, Input!$C$91:$GT$91, 0))</f>
        <v>?</v>
      </c>
      <c r="I4" s="416" t="str">
        <f>INDEX(Input!$C$93:$GT$93, MATCH(Input!J6, Input!$C$91:$GT$91, 0))</f>
        <v>?</v>
      </c>
      <c r="J4" s="416" t="str">
        <f>INDEX(Input!$C$93:$GT$93, MATCH(Input!K6, Input!$C$91:$GT$91, 0))</f>
        <v>?</v>
      </c>
      <c r="K4" s="416" t="str">
        <f>INDEX(Input!$C$93:$GT$93, MATCH(Input!L6, Input!$C$91:$GT$91, 0))</f>
        <v>?</v>
      </c>
      <c r="L4" s="416" t="str">
        <f>INDEX(Input!$C$93:$GT$93, MATCH(Input!M6, Input!$C$91:$GT$91, 0))</f>
        <v>?</v>
      </c>
      <c r="M4" s="416" t="str">
        <f>INDEX(Input!$C$93:$GT$93, MATCH(Input!N6, Input!$C$91:$GT$91, 0))</f>
        <v>?</v>
      </c>
      <c r="N4" s="416" t="str">
        <f>INDEX(Input!$C$93:$GT$93, MATCH(Input!O6, Input!$C$91:$GT$91, 0))</f>
        <v>?</v>
      </c>
      <c r="O4" s="416" t="str">
        <f>INDEX(Input!$C$93:$GT$93, MATCH(Input!P6, Input!$C$91:$GT$91, 0))</f>
        <v>?</v>
      </c>
      <c r="P4" s="416" t="str">
        <f>INDEX(Input!$C$93:$GT$93, MATCH(Input!Q6, Input!$C$91:$GT$91, 0))</f>
        <v>?</v>
      </c>
      <c r="Q4" s="416" t="str">
        <f>INDEX(Input!$C$93:$GT$93, MATCH(Input!R6, Input!$C$91:$GT$91, 0))</f>
        <v>?</v>
      </c>
      <c r="R4" s="416" t="str">
        <f>INDEX(Input!$C$93:$GT$93, MATCH(Input!S6, Input!$C$91:$GT$91, 0))</f>
        <v>?</v>
      </c>
      <c r="S4" s="416" t="str">
        <f>INDEX(Input!$C$93:$GT$93, MATCH(Input!T6, Input!$C$91:$GT$91, 0))</f>
        <v>?</v>
      </c>
      <c r="T4" s="416" t="str">
        <f>INDEX(Input!$C$93:$GT$93, MATCH(Input!U6, Input!$C$91:$GT$91, 0))</f>
        <v>?</v>
      </c>
      <c r="U4" s="416" t="str">
        <f>INDEX(Input!$C$93:$GT$93, MATCH(Input!V6, Input!$C$91:$GT$91, 0))</f>
        <v>?</v>
      </c>
      <c r="V4" s="416" t="str">
        <f>INDEX(Input!$C$93:$GT$93, MATCH(Input!W6, Input!$C$91:$GT$91, 0))</f>
        <v>?</v>
      </c>
      <c r="W4" s="416" t="str">
        <f>INDEX(Input!$C$93:$GT$93, MATCH(Input!X6, Input!$C$91:$GT$91, 0))</f>
        <v>?</v>
      </c>
      <c r="X4" s="416" t="str">
        <f>INDEX(Input!$C$93:$GT$93, MATCH(Input!Y6, Input!$C$91:$GT$91, 0))</f>
        <v>?</v>
      </c>
      <c r="Y4" s="416" t="str">
        <f>INDEX(Input!$C$93:$GT$93, MATCH(Input!Z6, Input!$C$91:$GT$91, 0))</f>
        <v>?</v>
      </c>
      <c r="Z4" s="416" t="str">
        <f>INDEX(Input!$C$93:$GT$93, MATCH(Input!AA6, Input!$C$91:$GT$91, 0))</f>
        <v>?</v>
      </c>
      <c r="AA4" s="416" t="str">
        <f>INDEX(Input!$C$93:$GT$93, MATCH(Input!AB6, Input!$C$91:$GT$91, 0))</f>
        <v>?</v>
      </c>
      <c r="AB4" s="416" t="str">
        <f>INDEX(Input!$C$93:$GT$93, MATCH(Input!AC6, Input!$C$91:$GT$91, 0))</f>
        <v>?</v>
      </c>
      <c r="AC4" s="416" t="str">
        <f>INDEX(Input!$C$93:$GT$93, MATCH(Input!AD6, Input!$C$91:$GT$91, 0))</f>
        <v>?</v>
      </c>
      <c r="AD4" s="416" t="str">
        <f>INDEX(Input!$C$93:$GT$93, MATCH(Input!AE6, Input!$C$91:$GT$91, 0))</f>
        <v>?</v>
      </c>
      <c r="AE4" s="416" t="str">
        <f>INDEX(Input!$C$93:$GT$93, MATCH(Input!AF6, Input!$C$91:$GT$91, 0))</f>
        <v>?</v>
      </c>
      <c r="AF4" s="416" t="str">
        <f>INDEX(Input!$C$93:$GT$93, MATCH(Input!AG6, Input!$C$91:$GT$91, 0))</f>
        <v>?</v>
      </c>
      <c r="AG4" s="416" t="str">
        <f>INDEX(Input!$C$93:$GT$93, MATCH(Input!AH6, Input!$C$91:$GT$91, 0))</f>
        <v>?</v>
      </c>
      <c r="AH4" s="416" t="str">
        <f>INDEX(Input!$C$93:$GT$93, MATCH(Input!AI6, Input!$C$91:$GT$91, 0))</f>
        <v>?</v>
      </c>
      <c r="AI4" s="416" t="str">
        <f>INDEX(Input!$C$93:$GT$93, MATCH(Input!AJ6, Input!$C$91:$GT$91, 0))</f>
        <v>?</v>
      </c>
      <c r="AJ4" s="416" t="str">
        <f>INDEX(Input!$C$93:$GT$93, MATCH(Input!AK6, Input!$C$91:$GT$91, 0))</f>
        <v>?</v>
      </c>
      <c r="AK4" s="416" t="str">
        <f>INDEX(Input!$C$93:$GT$93, MATCH(Input!AL6, Input!$C$91:$GT$91, 0))</f>
        <v>?</v>
      </c>
      <c r="AL4" s="416" t="str">
        <f>INDEX(Input!$C$93:$GT$93, MATCH(Input!AM6, Input!$C$91:$GT$91, 0))</f>
        <v>?</v>
      </c>
      <c r="AM4" s="416" t="str">
        <f>INDEX(Input!$C$93:$GT$93, MATCH(Input!AN6, Input!$C$91:$GT$91, 0))</f>
        <v>?</v>
      </c>
      <c r="AN4" s="416" t="str">
        <f>INDEX(Input!$C$93:$GT$93, MATCH(Input!AO6, Input!$C$91:$GT$91, 0))</f>
        <v>?</v>
      </c>
      <c r="AO4" s="416" t="str">
        <f>INDEX(Input!$C$93:$GT$93, MATCH(Input!AP6, Input!$C$91:$GT$91, 0))</f>
        <v>?</v>
      </c>
      <c r="AP4" s="416" t="str">
        <f>INDEX(Input!$C$93:$GT$93, MATCH(Input!AQ6, Input!$C$91:$GT$91, 0))</f>
        <v>?</v>
      </c>
      <c r="AQ4" s="416" t="str">
        <f>INDEX(Input!$C$93:$GT$93, MATCH(Input!AR6, Input!$C$91:$GT$91, 0))</f>
        <v>?</v>
      </c>
      <c r="AR4" s="416" t="str">
        <f>INDEX(Input!$C$93:$GT$93, MATCH(Input!AS6, Input!$C$91:$GT$91, 0))</f>
        <v>?</v>
      </c>
      <c r="AS4" s="416" t="str">
        <f>INDEX(Input!$C$93:$GT$93, MATCH(Input!AT6, Input!$C$91:$GT$91, 0))</f>
        <v>?</v>
      </c>
      <c r="AT4" s="416" t="str">
        <f>INDEX(Input!$C$93:$GT$93, MATCH(Input!AU6, Input!$C$91:$GT$91, 0))</f>
        <v>?</v>
      </c>
      <c r="AU4" s="416" t="str">
        <f>INDEX(Input!$C$93:$GT$93, MATCH(Input!AV6, Input!$C$91:$GT$91, 0))</f>
        <v>?</v>
      </c>
      <c r="AV4" s="416" t="str">
        <f>INDEX(Input!$C$93:$GT$93, MATCH(Input!AW6, Input!$C$91:$GT$91, 0))</f>
        <v>?</v>
      </c>
      <c r="AW4" s="416" t="str">
        <f>INDEX(Input!$C$93:$GT$93, MATCH(Input!AX6, Input!$C$91:$GT$91, 0))</f>
        <v>?</v>
      </c>
      <c r="AX4" s="416" t="str">
        <f>INDEX(Input!$C$93:$GT$93, MATCH(Input!AY6, Input!$C$91:$GT$91, 0))</f>
        <v>?</v>
      </c>
      <c r="AY4" s="416" t="str">
        <f>INDEX(Input!$C$93:$GT$93, MATCH(Input!AZ6, Input!$C$91:$GT$91, 0))</f>
        <v>?</v>
      </c>
      <c r="AZ4" s="416" t="str">
        <f>INDEX(Input!$C$93:$GT$93, MATCH(Input!BA6, Input!$C$91:$GT$91, 0))</f>
        <v>?</v>
      </c>
      <c r="BA4" s="416" t="str">
        <f>INDEX(Input!$C$93:$GT$93, MATCH(Input!BB6, Input!$C$91:$GT$91, 0))</f>
        <v>?</v>
      </c>
      <c r="BB4" s="416" t="str">
        <f>INDEX(Input!$C$93:$GT$93, MATCH(Input!BC6, Input!$C$91:$GT$91, 0))</f>
        <v>?</v>
      </c>
      <c r="BC4" s="416" t="str">
        <f>INDEX(Input!$C$93:$GT$93, MATCH(Input!BD6, Input!$C$91:$GT$91, 0))</f>
        <v>?</v>
      </c>
      <c r="BD4" s="416" t="str">
        <f>INDEX(Input!$C$93:$GT$93, MATCH(Input!BE6, Input!$C$91:$GT$91, 0))</f>
        <v>?</v>
      </c>
      <c r="BE4" s="416" t="str">
        <f>INDEX(Input!$C$93:$GT$93, MATCH(Input!BF6, Input!$C$91:$GT$91, 0))</f>
        <v>?</v>
      </c>
      <c r="BF4" s="416" t="str">
        <f>INDEX(Input!$C$93:$GT$93, MATCH(Input!BG6, Input!$C$91:$GT$91, 0))</f>
        <v>?</v>
      </c>
      <c r="BG4" s="416" t="str">
        <f>INDEX(Input!$C$93:$GT$93, MATCH(Input!BH6, Input!$C$91:$GT$91, 0))</f>
        <v>?</v>
      </c>
      <c r="BH4" s="416" t="str">
        <f>INDEX(Input!$C$93:$GT$93, MATCH(Input!BI6, Input!$C$91:$GT$91, 0))</f>
        <v>?</v>
      </c>
      <c r="BI4" s="416" t="str">
        <f>INDEX(Input!$C$93:$GT$93, MATCH(Input!BJ6, Input!$C$91:$GT$91, 0))</f>
        <v>?</v>
      </c>
      <c r="BJ4" s="416" t="str">
        <f>INDEX(Input!$C$93:$GT$93, MATCH(Input!BK6, Input!$C$91:$GT$91, 0))</f>
        <v>?</v>
      </c>
      <c r="BK4" s="416" t="str">
        <f>INDEX(Input!$C$93:$GT$93, MATCH(Input!BL6, Input!$C$91:$GT$91, 0))</f>
        <v>?</v>
      </c>
      <c r="BL4" s="416" t="str">
        <f>INDEX(Input!$C$93:$GT$93, MATCH(Input!BM6, Input!$C$91:$GT$91, 0))</f>
        <v>?</v>
      </c>
      <c r="BM4" s="416" t="str">
        <f>INDEX(Input!$C$93:$GT$93, MATCH(Input!BN6, Input!$C$91:$GT$91, 0))</f>
        <v>?</v>
      </c>
      <c r="BN4" s="416" t="str">
        <f>INDEX(Input!$C$93:$GT$93, MATCH(Input!BO6, Input!$C$91:$GT$91, 0))</f>
        <v>?</v>
      </c>
      <c r="BO4" s="416" t="str">
        <f>INDEX(Input!$C$93:$GT$93, MATCH(Input!BP6, Input!$C$91:$GT$91, 0))</f>
        <v>?</v>
      </c>
      <c r="BP4" s="416" t="str">
        <f>INDEX(Input!$C$93:$GT$93, MATCH(Input!BQ6, Input!$C$91:$GT$91, 0))</f>
        <v>?</v>
      </c>
      <c r="BQ4" s="416" t="str">
        <f>INDEX(Input!$C$93:$GT$93, MATCH(Input!BR6, Input!$C$91:$GT$91, 0))</f>
        <v>?</v>
      </c>
      <c r="BR4" s="416" t="str">
        <f>INDEX(Input!$C$93:$GT$93, MATCH(Input!BS6, Input!$C$91:$GT$91, 0))</f>
        <v>?</v>
      </c>
      <c r="BS4" s="416" t="str">
        <f>INDEX(Input!$C$93:$GT$93, MATCH(Input!BT6, Input!$C$91:$GT$91, 0))</f>
        <v>?</v>
      </c>
      <c r="BT4" s="416" t="str">
        <f>INDEX(Input!$C$93:$GT$93, MATCH(Input!BU6, Input!$C$91:$GT$91, 0))</f>
        <v>?</v>
      </c>
      <c r="BU4" s="416" t="str">
        <f>INDEX(Input!$C$93:$GT$93, MATCH(Input!BV6, Input!$C$91:$GT$91, 0))</f>
        <v>?</v>
      </c>
      <c r="BV4" s="416" t="str">
        <f>INDEX(Input!$C$93:$GT$93, MATCH(Input!BW6, Input!$C$91:$GT$91, 0))</f>
        <v>?</v>
      </c>
      <c r="BW4" s="416" t="str">
        <f>INDEX(Input!$C$93:$GT$93, MATCH(Input!BX6, Input!$C$91:$GT$91, 0))</f>
        <v>?</v>
      </c>
      <c r="BX4" s="416" t="str">
        <f>INDEX(Input!$C$93:$GT$93, MATCH(Input!BY6, Input!$C$91:$GT$91, 0))</f>
        <v>?</v>
      </c>
      <c r="BY4" s="416" t="str">
        <f>INDEX(Input!$C$93:$GT$93, MATCH(Input!BZ6, Input!$C$91:$GT$91, 0))</f>
        <v>?</v>
      </c>
      <c r="BZ4" s="416" t="str">
        <f>INDEX(Input!$C$93:$GT$93, MATCH(Input!CA6, Input!$C$91:$GT$91, 0))</f>
        <v>?</v>
      </c>
      <c r="CA4" s="416" t="str">
        <f>INDEX(Input!$C$93:$GT$93, MATCH(Input!CB6, Input!$C$91:$GT$91, 0))</f>
        <v>?</v>
      </c>
      <c r="CB4" s="416" t="str">
        <f>INDEX(Input!$C$93:$GT$93, MATCH(Input!CC6, Input!$C$91:$GT$91, 0))</f>
        <v>?</v>
      </c>
      <c r="CC4" s="416" t="str">
        <f>INDEX(Input!$C$93:$GT$93, MATCH(Input!CD6, Input!$C$91:$GT$91, 0))</f>
        <v>?</v>
      </c>
      <c r="CD4" s="416" t="str">
        <f>INDEX(Input!$C$93:$GT$93, MATCH(Input!CE6, Input!$C$91:$GT$91, 0))</f>
        <v>?</v>
      </c>
      <c r="CE4" s="416" t="str">
        <f>INDEX(Input!$C$93:$GT$93, MATCH(Input!CF6, Input!$C$91:$GT$91, 0))</f>
        <v>?</v>
      </c>
      <c r="CF4" s="416" t="str">
        <f>INDEX(Input!$C$93:$GT$93, MATCH(Input!CG6, Input!$C$91:$GT$91, 0))</f>
        <v>?</v>
      </c>
      <c r="CG4" s="416" t="str">
        <f>INDEX(Input!$C$93:$GT$93, MATCH(Input!CH6, Input!$C$91:$GT$91, 0))</f>
        <v>?</v>
      </c>
      <c r="CH4" s="416" t="str">
        <f>INDEX(Input!$C$93:$GT$93, MATCH(Input!CI6, Input!$C$91:$GT$91, 0))</f>
        <v>?</v>
      </c>
      <c r="CI4" s="416" t="str">
        <f>INDEX(Input!$C$93:$GT$93, MATCH(Input!CJ6, Input!$C$91:$GT$91, 0))</f>
        <v>?</v>
      </c>
      <c r="CJ4" s="416" t="str">
        <f>INDEX(Input!$C$93:$GT$93, MATCH(Input!CK6, Input!$C$91:$GT$91, 0))</f>
        <v>?</v>
      </c>
      <c r="CK4" s="416" t="str">
        <f>INDEX(Input!$C$93:$GT$93, MATCH(Input!CL6, Input!$C$91:$GT$91, 0))</f>
        <v>?</v>
      </c>
      <c r="CL4" s="416" t="str">
        <f>INDEX(Input!$C$93:$GT$93, MATCH(Input!CM6, Input!$C$91:$GT$91, 0))</f>
        <v>?</v>
      </c>
      <c r="CM4" s="416" t="str">
        <f>INDEX(Input!$C$93:$GT$93, MATCH(Input!CN6, Input!$C$91:$GT$91, 0))</f>
        <v>?</v>
      </c>
      <c r="CN4" s="416" t="str">
        <f>INDEX(Input!$C$93:$GT$93, MATCH(Input!CO6, Input!$C$91:$GT$91, 0))</f>
        <v>?</v>
      </c>
      <c r="CO4" s="416" t="str">
        <f>INDEX(Input!$C$93:$GT$93, MATCH(Input!CP6, Input!$C$91:$GT$91, 0))</f>
        <v>?</v>
      </c>
      <c r="CP4" s="416" t="str">
        <f>INDEX(Input!$C$93:$GT$93, MATCH(Input!CQ6, Input!$C$91:$GT$91, 0))</f>
        <v>?</v>
      </c>
      <c r="CQ4" s="416" t="str">
        <f>INDEX(Input!$C$93:$GT$93, MATCH(Input!CR6, Input!$C$91:$GT$91, 0))</f>
        <v>?</v>
      </c>
      <c r="CR4" s="416" t="str">
        <f>INDEX(Input!$C$93:$GT$93, MATCH(Input!CS6, Input!$C$91:$GT$91, 0))</f>
        <v>?</v>
      </c>
      <c r="CS4" s="416" t="str">
        <f>INDEX(Input!$C$93:$GT$93, MATCH(Input!CT6, Input!$C$91:$GT$91, 0))</f>
        <v>?</v>
      </c>
      <c r="CT4" s="416" t="str">
        <f>INDEX(Input!$C$93:$GT$93, MATCH(Input!CU6, Input!$C$91:$GT$91, 0))</f>
        <v>?</v>
      </c>
      <c r="CU4" s="416" t="str">
        <f>INDEX(Input!$C$93:$GT$93, MATCH(Input!CV6, Input!$C$91:$GT$91, 0))</f>
        <v>?</v>
      </c>
      <c r="CV4" s="416" t="str">
        <f>INDEX(Input!$C$93:$GT$93, MATCH(Input!CW6, Input!$C$91:$GT$91, 0))</f>
        <v>?</v>
      </c>
      <c r="CW4" s="416" t="str">
        <f>INDEX(Input!$C$93:$GT$93, MATCH(Input!CX6, Input!$C$91:$GT$91, 0))</f>
        <v>?</v>
      </c>
      <c r="CX4" s="416" t="str">
        <f>INDEX(Input!$C$93:$GT$93, MATCH(Input!CY6, Input!$C$91:$GT$91, 0))</f>
        <v>?</v>
      </c>
      <c r="CY4" s="416" t="str">
        <f>INDEX(Input!$C$93:$GT$93, MATCH(Input!CZ6, Input!$C$91:$GT$91, 0))</f>
        <v>?</v>
      </c>
      <c r="CZ4" s="416" t="str">
        <f>INDEX(Input!$C$93:$GT$93, MATCH(Input!DA6, Input!$C$91:$GT$91, 0))</f>
        <v>?</v>
      </c>
      <c r="DA4" s="416" t="str">
        <f>INDEX(Input!$C$93:$GT$93, MATCH(Input!DB6, Input!$C$91:$GT$91, 0))</f>
        <v>?</v>
      </c>
      <c r="DB4" s="416" t="str">
        <f>INDEX(Input!$C$93:$GT$93, MATCH(Input!DC6, Input!$C$91:$GT$91, 0))</f>
        <v>?</v>
      </c>
      <c r="DC4" s="416" t="str">
        <f>INDEX(Input!$C$93:$GT$93, MATCH(Input!DD6, Input!$C$91:$GT$91, 0))</f>
        <v>?</v>
      </c>
      <c r="DD4" s="416" t="str">
        <f>INDEX(Input!$C$93:$GT$93, MATCH(Input!DE6, Input!$C$91:$GT$91, 0))</f>
        <v>?</v>
      </c>
      <c r="DE4" s="416" t="str">
        <f>INDEX(Input!$C$93:$GT$93, MATCH(Input!DF6, Input!$C$91:$GT$91, 0))</f>
        <v>?</v>
      </c>
      <c r="DF4" s="416" t="str">
        <f>INDEX(Input!$C$93:$GT$93, MATCH(Input!DG6, Input!$C$91:$GT$91, 0))</f>
        <v>?</v>
      </c>
      <c r="DG4" s="416" t="str">
        <f>INDEX(Input!$C$93:$GT$93, MATCH(Input!DH6, Input!$C$91:$GT$91, 0))</f>
        <v>?</v>
      </c>
      <c r="DH4" s="416" t="str">
        <f>INDEX(Input!$C$93:$GT$93, MATCH(Input!DI6, Input!$C$91:$GT$91, 0))</f>
        <v>?</v>
      </c>
      <c r="DI4" s="416" t="str">
        <f>INDEX(Input!$C$93:$GT$93, MATCH(Input!DJ6, Input!$C$91:$GT$91, 0))</f>
        <v>?</v>
      </c>
      <c r="DJ4" s="416" t="str">
        <f>INDEX(Input!$C$93:$GT$93, MATCH(Input!DK6, Input!$C$91:$GT$91, 0))</f>
        <v>?</v>
      </c>
      <c r="DK4" s="416" t="str">
        <f>INDEX(Input!$C$93:$GT$93, MATCH(Input!DL6, Input!$C$91:$GT$91, 0))</f>
        <v>?</v>
      </c>
      <c r="DL4" s="416" t="str">
        <f>INDEX(Input!$C$93:$GT$93, MATCH(Input!DM6, Input!$C$91:$GT$91, 0))</f>
        <v>?</v>
      </c>
      <c r="DM4" s="416" t="str">
        <f>INDEX(Input!$C$93:$GT$93, MATCH(Input!DN6, Input!$C$91:$GT$91, 0))</f>
        <v>?</v>
      </c>
      <c r="DN4" s="416" t="str">
        <f>INDEX(Input!$C$93:$GT$93, MATCH(Input!DO6, Input!$C$91:$GT$91, 0))</f>
        <v>?</v>
      </c>
      <c r="DO4" s="416" t="str">
        <f>INDEX(Input!$C$93:$GT$93, MATCH(Input!DP6, Input!$C$91:$GT$91, 0))</f>
        <v>?</v>
      </c>
      <c r="DP4" s="416" t="str">
        <f>INDEX(Input!$C$93:$GT$93, MATCH(Input!DQ6, Input!$C$91:$GT$91, 0))</f>
        <v>?</v>
      </c>
      <c r="DQ4" s="416" t="str">
        <f>INDEX(Input!$C$93:$GT$93, MATCH(Input!DR6, Input!$C$91:$GT$91, 0))</f>
        <v>?</v>
      </c>
      <c r="DR4" s="416" t="str">
        <f>INDEX(Input!$C$93:$GT$93, MATCH(Input!DS6, Input!$C$91:$GT$91, 0))</f>
        <v>?</v>
      </c>
      <c r="DS4" s="416" t="str">
        <f>INDEX(Input!$C$93:$GT$93, MATCH(Input!DT6, Input!$C$91:$GT$91, 0))</f>
        <v>?</v>
      </c>
      <c r="DT4" s="416" t="str">
        <f>INDEX(Input!$C$93:$GT$93, MATCH(Input!DU6, Input!$C$91:$GT$91, 0))</f>
        <v>?</v>
      </c>
      <c r="DU4" s="416" t="str">
        <f>INDEX(Input!$C$93:$GT$93, MATCH(Input!DV6, Input!$C$91:$GT$91, 0))</f>
        <v>?</v>
      </c>
      <c r="DV4" s="416" t="str">
        <f>INDEX(Input!$C$93:$GT$93, MATCH(Input!DW6, Input!$C$91:$GT$91, 0))</f>
        <v>?</v>
      </c>
      <c r="DW4" s="416" t="str">
        <f>INDEX(Input!$C$93:$GT$93, MATCH(Input!DX6, Input!$C$91:$GT$91, 0))</f>
        <v>?</v>
      </c>
      <c r="DX4" s="416" t="str">
        <f>INDEX(Input!$C$93:$GT$93, MATCH(Input!DY6, Input!$C$91:$GT$91, 0))</f>
        <v>?</v>
      </c>
      <c r="DY4" s="416" t="str">
        <f>INDEX(Input!$C$93:$GT$93, MATCH(Input!DZ6, Input!$C$91:$GT$91, 0))</f>
        <v>?</v>
      </c>
      <c r="DZ4" s="416" t="str">
        <f>INDEX(Input!$C$93:$GT$93, MATCH(Input!EA6, Input!$C$91:$GT$91, 0))</f>
        <v>?</v>
      </c>
      <c r="EA4" s="416" t="str">
        <f>INDEX(Input!$C$93:$GT$93, MATCH(Input!EB6, Input!$C$91:$GT$91, 0))</f>
        <v>?</v>
      </c>
      <c r="EB4" s="416" t="str">
        <f>INDEX(Input!$C$93:$GT$93, MATCH(Input!EC6, Input!$C$91:$GT$91, 0))</f>
        <v>?</v>
      </c>
      <c r="EC4" s="416" t="str">
        <f>INDEX(Input!$C$93:$GT$93, MATCH(Input!ED6, Input!$C$91:$GT$91, 0))</f>
        <v>?</v>
      </c>
      <c r="ED4" s="416" t="str">
        <f>INDEX(Input!$C$93:$GT$93, MATCH(Input!EE6, Input!$C$91:$GT$91, 0))</f>
        <v>?</v>
      </c>
      <c r="EE4" s="416" t="str">
        <f>INDEX(Input!$C$93:$GT$93, MATCH(Input!EF6, Input!$C$91:$GT$91, 0))</f>
        <v>?</v>
      </c>
      <c r="EF4" s="416" t="str">
        <f>INDEX(Input!$C$93:$GT$93, MATCH(Input!EG6, Input!$C$91:$GT$91, 0))</f>
        <v>?</v>
      </c>
      <c r="EG4" s="416" t="str">
        <f>INDEX(Input!$C$93:$GT$93, MATCH(Input!EH6, Input!$C$91:$GT$91, 0))</f>
        <v>?</v>
      </c>
      <c r="EH4" s="416" t="str">
        <f>INDEX(Input!$C$93:$GT$93, MATCH(Input!EI6, Input!$C$91:$GT$91, 0))</f>
        <v>?</v>
      </c>
      <c r="EI4" s="416" t="str">
        <f>INDEX(Input!$C$93:$GT$93, MATCH(Input!EJ6, Input!$C$91:$GT$91, 0))</f>
        <v>?</v>
      </c>
      <c r="EJ4" s="416" t="str">
        <f>INDEX(Input!$C$93:$GT$93, MATCH(Input!EK6, Input!$C$91:$GT$91, 0))</f>
        <v>?</v>
      </c>
      <c r="EK4" s="416" t="str">
        <f>INDEX(Input!$C$93:$GT$93, MATCH(Input!EL6, Input!$C$91:$GT$91, 0))</f>
        <v>?</v>
      </c>
      <c r="EL4" s="416" t="str">
        <f>INDEX(Input!$C$93:$GT$93, MATCH(Input!EM6, Input!$C$91:$GT$91, 0))</f>
        <v>?</v>
      </c>
      <c r="EM4" s="416" t="str">
        <f>INDEX(Input!$C$93:$GT$93, MATCH(Input!EN6, Input!$C$91:$GT$91, 0))</f>
        <v>?</v>
      </c>
      <c r="EN4" s="416" t="str">
        <f>INDEX(Input!$C$93:$GT$93, MATCH(Input!EO6, Input!$C$91:$GT$91, 0))</f>
        <v>?</v>
      </c>
      <c r="EO4" s="416" t="str">
        <f>INDEX(Input!$C$93:$GT$93, MATCH(Input!EP6, Input!$C$91:$GT$91, 0))</f>
        <v>?</v>
      </c>
      <c r="EP4" s="416" t="str">
        <f>INDEX(Input!$C$93:$GT$93, MATCH(Input!EQ6, Input!$C$91:$GT$91, 0))</f>
        <v>?</v>
      </c>
      <c r="EQ4" s="416" t="str">
        <f>INDEX(Input!$C$93:$GT$93, MATCH(Input!ER6, Input!$C$91:$GT$91, 0))</f>
        <v>?</v>
      </c>
      <c r="ER4" s="416" t="str">
        <f>INDEX(Input!$C$93:$GT$93, MATCH(Input!ES6, Input!$C$91:$GT$91, 0))</f>
        <v>?</v>
      </c>
      <c r="ES4" s="416" t="str">
        <f>INDEX(Input!$C$93:$GT$93, MATCH(Input!ET6, Input!$C$91:$GT$91, 0))</f>
        <v>?</v>
      </c>
      <c r="ET4" s="416" t="str">
        <f>INDEX(Input!$C$93:$GT$93, MATCH(Input!EU6, Input!$C$91:$GT$91, 0))</f>
        <v>?</v>
      </c>
      <c r="EU4" s="416" t="str">
        <f>INDEX(Input!$C$93:$GT$93, MATCH(Input!EV6, Input!$C$91:$GT$91, 0))</f>
        <v>?</v>
      </c>
      <c r="EV4" s="416" t="str">
        <f>INDEX(Input!$C$93:$GT$93, MATCH(Input!EW6, Input!$C$91:$GT$91, 0))</f>
        <v>?</v>
      </c>
      <c r="EW4" s="416" t="str">
        <f>INDEX(Input!$C$93:$GT$93, MATCH(Input!EX6, Input!$C$91:$GT$91, 0))</f>
        <v>?</v>
      </c>
      <c r="EX4" s="416" t="str">
        <f>INDEX(Input!$C$93:$GT$93, MATCH(Input!EY6, Input!$C$91:$GT$91, 0))</f>
        <v>?</v>
      </c>
      <c r="EY4" s="416" t="str">
        <f>INDEX(Input!$C$93:$GT$93, MATCH(Input!EZ6, Input!$C$91:$GT$91, 0))</f>
        <v>?</v>
      </c>
      <c r="EZ4" s="416" t="str">
        <f>INDEX(Input!$C$93:$GT$93, MATCH(Input!FA6, Input!$C$91:$GT$91, 0))</f>
        <v>?</v>
      </c>
      <c r="FA4" s="416" t="str">
        <f>INDEX(Input!$C$93:$GT$93, MATCH(Input!FB6, Input!$C$91:$GT$91, 0))</f>
        <v>?</v>
      </c>
      <c r="FB4" s="416" t="str">
        <f>INDEX(Input!$C$93:$GT$93, MATCH(Input!FC6, Input!$C$91:$GT$91, 0))</f>
        <v>?</v>
      </c>
      <c r="FC4" s="416" t="str">
        <f>INDEX(Input!$C$93:$GT$93, MATCH(Input!FD6, Input!$C$91:$GT$91, 0))</f>
        <v>?</v>
      </c>
      <c r="FD4" s="416" t="str">
        <f>INDEX(Input!$C$93:$GT$93, MATCH(Input!FE6, Input!$C$91:$GT$91, 0))</f>
        <v>?</v>
      </c>
      <c r="FE4" s="416" t="str">
        <f>INDEX(Input!$C$93:$GT$93, MATCH(Input!FF6, Input!$C$91:$GT$91, 0))</f>
        <v>?</v>
      </c>
      <c r="FF4" s="416" t="str">
        <f>INDEX(Input!$C$93:$GT$93, MATCH(Input!FG6, Input!$C$91:$GT$91, 0))</f>
        <v>?</v>
      </c>
      <c r="FG4" s="416" t="str">
        <f>INDEX(Input!$C$93:$GT$93, MATCH(Input!FH6, Input!$C$91:$GT$91, 0))</f>
        <v>?</v>
      </c>
      <c r="FH4" s="416" t="str">
        <f>INDEX(Input!$C$93:$GT$93, MATCH(Input!FI6, Input!$C$91:$GT$91, 0))</f>
        <v>?</v>
      </c>
      <c r="FI4" s="416" t="str">
        <f>INDEX(Input!$C$93:$GT$93, MATCH(Input!FJ6, Input!$C$91:$GT$91, 0))</f>
        <v>?</v>
      </c>
      <c r="FJ4" s="416" t="str">
        <f>INDEX(Input!$C$93:$GT$93, MATCH(Input!FK6, Input!$C$91:$GT$91, 0))</f>
        <v>?</v>
      </c>
      <c r="FK4" s="416" t="str">
        <f>INDEX(Input!$C$93:$GT$93, MATCH(Input!FL6, Input!$C$91:$GT$91, 0))</f>
        <v>?</v>
      </c>
      <c r="FL4" s="416" t="str">
        <f>INDEX(Input!$C$93:$GT$93, MATCH(Input!FM6, Input!$C$91:$GT$91, 0))</f>
        <v>?</v>
      </c>
      <c r="FM4" s="416" t="str">
        <f>INDEX(Input!$C$93:$GT$93, MATCH(Input!FN6, Input!$C$91:$GT$91, 0))</f>
        <v>?</v>
      </c>
      <c r="FN4" s="416" t="str">
        <f>INDEX(Input!$C$93:$GT$93, MATCH(Input!FO6, Input!$C$91:$GT$91, 0))</f>
        <v>?</v>
      </c>
      <c r="FO4" s="416" t="str">
        <f>INDEX(Input!$C$93:$GT$93, MATCH(Input!FP6, Input!$C$91:$GT$91, 0))</f>
        <v>?</v>
      </c>
      <c r="FP4" s="416" t="str">
        <f>INDEX(Input!$C$93:$GT$93, MATCH(Input!FQ6, Input!$C$91:$GT$91, 0))</f>
        <v>?</v>
      </c>
      <c r="FQ4" s="416" t="str">
        <f>INDEX(Input!$C$93:$GT$93, MATCH(Input!FR6, Input!$C$91:$GT$91, 0))</f>
        <v>?</v>
      </c>
      <c r="FR4" s="416" t="str">
        <f>INDEX(Input!$C$93:$GT$93, MATCH(Input!FS6, Input!$C$91:$GT$91, 0))</f>
        <v>?</v>
      </c>
      <c r="FS4" s="416" t="str">
        <f>INDEX(Input!$C$93:$GT$93, MATCH(Input!FT6, Input!$C$91:$GT$91, 0))</f>
        <v>?</v>
      </c>
      <c r="FT4" s="416" t="str">
        <f>INDEX(Input!$C$93:$GT$93, MATCH(Input!FU6, Input!$C$91:$GT$91, 0))</f>
        <v>?</v>
      </c>
      <c r="FU4" s="416" t="str">
        <f>INDEX(Input!$C$93:$GT$93, MATCH(Input!FV6, Input!$C$91:$GT$91, 0))</f>
        <v>?</v>
      </c>
      <c r="FV4" s="416" t="str">
        <f>INDEX(Input!$C$93:$GT$93, MATCH(Input!FW6, Input!$C$91:$GT$91, 0))</f>
        <v>?</v>
      </c>
      <c r="FW4" s="416" t="str">
        <f>INDEX(Input!$C$93:$GT$93, MATCH(Input!FX6, Input!$C$91:$GT$91, 0))</f>
        <v>?</v>
      </c>
      <c r="FX4" s="416" t="str">
        <f>INDEX(Input!$C$93:$GT$93, MATCH(Input!FY6, Input!$C$91:$GT$91, 0))</f>
        <v>?</v>
      </c>
      <c r="FY4" s="416" t="str">
        <f>INDEX(Input!$C$93:$GT$93, MATCH(Input!FZ6, Input!$C$91:$GT$91, 0))</f>
        <v>?</v>
      </c>
      <c r="FZ4" s="416" t="str">
        <f>INDEX(Input!$C$93:$GT$93, MATCH(Input!GA6, Input!$C$91:$GT$91, 0))</f>
        <v>?</v>
      </c>
      <c r="GA4" s="416" t="str">
        <f>INDEX(Input!$C$93:$GT$93, MATCH(Input!GB6, Input!$C$91:$GT$91, 0))</f>
        <v>?</v>
      </c>
      <c r="GB4" s="416" t="str">
        <f>INDEX(Input!$C$93:$GT$93, MATCH(Input!GC6, Input!$C$91:$GT$91, 0))</f>
        <v>?</v>
      </c>
      <c r="GC4" s="416" t="str">
        <f>INDEX(Input!$C$93:$GT$93, MATCH(Input!GD6, Input!$C$91:$GT$91, 0))</f>
        <v>?</v>
      </c>
      <c r="GD4" s="416" t="str">
        <f>INDEX(Input!$C$93:$GT$93, MATCH(Input!GE6, Input!$C$91:$GT$91, 0))</f>
        <v>?</v>
      </c>
      <c r="GE4" s="416" t="str">
        <f>INDEX(Input!$C$93:$GT$93, MATCH(Input!GF6, Input!$C$91:$GT$91, 0))</f>
        <v>?</v>
      </c>
      <c r="GF4" s="416" t="str">
        <f>INDEX(Input!$C$93:$GT$93, MATCH(Input!GG6, Input!$C$91:$GT$91, 0))</f>
        <v>?</v>
      </c>
      <c r="GG4" s="416" t="str">
        <f>INDEX(Input!$C$93:$GT$93, MATCH(Input!GH6, Input!$C$91:$GT$91, 0))</f>
        <v>?</v>
      </c>
      <c r="GH4" s="416" t="str">
        <f>INDEX(Input!$C$93:$GT$93, MATCH(Input!GI6, Input!$C$91:$GT$91, 0))</f>
        <v>?</v>
      </c>
      <c r="GI4" s="416" t="str">
        <f>INDEX(Input!$C$93:$GT$93, MATCH(Input!GJ6, Input!$C$91:$GT$91, 0))</f>
        <v>?</v>
      </c>
      <c r="GJ4" s="416" t="str">
        <f>INDEX(Input!$C$93:$GT$93, MATCH(Input!GK6, Input!$C$91:$GT$91, 0))</f>
        <v>?</v>
      </c>
      <c r="GK4" s="416" t="str">
        <f>INDEX(Input!$C$93:$GT$93, MATCH(Input!GL6, Input!$C$91:$GT$91, 0))</f>
        <v>?</v>
      </c>
      <c r="GL4" s="416" t="str">
        <f>INDEX(Input!$C$93:$GT$93, MATCH(Input!GM6, Input!$C$91:$GT$91, 0))</f>
        <v>?</v>
      </c>
      <c r="GM4" s="416" t="str">
        <f>INDEX(Input!$C$93:$GT$93, MATCH(Input!GN6, Input!$C$91:$GT$91, 0))</f>
        <v>?</v>
      </c>
      <c r="GN4" s="416" t="str">
        <f>INDEX(Input!$C$93:$GT$93, MATCH(Input!GO6, Input!$C$91:$GT$91, 0))</f>
        <v>?</v>
      </c>
      <c r="GO4" s="416" t="str">
        <f>INDEX(Input!$C$93:$GT$93, MATCH(Input!GP6, Input!$C$91:$GT$91, 0))</f>
        <v>?</v>
      </c>
      <c r="GP4" s="416" t="str">
        <f>INDEX(Input!$C$93:$GT$93, MATCH(Input!GQ6, Input!$C$91:$GT$91, 0))</f>
        <v>?</v>
      </c>
      <c r="GQ4" s="416" t="str">
        <f>INDEX(Input!$C$93:$GT$93, MATCH(Input!GR6, Input!$C$91:$GT$91, 0))</f>
        <v>?</v>
      </c>
      <c r="GR4" s="416" t="str">
        <f>INDEX(Input!$C$93:$GT$93, MATCH(Input!GS6, Input!$C$91:$GT$91, 0))</f>
        <v>?</v>
      </c>
      <c r="GS4" s="416" t="str">
        <f>INDEX(Input!$C$93:$GT$93, MATCH(Input!GT6, Input!$C$91:$GT$91, 0))</f>
        <v>?</v>
      </c>
    </row>
    <row r="5" spans="1:201" s="345" customFormat="1">
      <c r="A5" s="343" t="s">
        <v>9525</v>
      </c>
      <c r="B5" s="416" t="str">
        <f>IF(B4="TX",INDEX(Input!$C$94:$GT$94, MATCH(Input!C6, Input!$C$91:$GT$91, 0)),INDEX(Input!$C$92:$GT$92, MATCH(Input!C6, Input!$C$91:$GT$91, 0)))</f>
        <v>?</v>
      </c>
      <c r="C5" s="416" t="str">
        <f>IF(C4="TX",INDEX(Input!$C$94:$GT$94, MATCH(Input!D6, Input!$C$91:$GT$91, 0)),INDEX(Input!$C$92:$GT$92, MATCH(Input!D6, Input!$C$91:$GT$91, 0)))</f>
        <v>?</v>
      </c>
      <c r="D5" s="416" t="str">
        <f>IF(D4="TX",INDEX(Input!$C$94:$GT$94, MATCH(Input!E6, Input!$C$91:$GT$91, 0)),INDEX(Input!$C$92:$GT$92, MATCH(Input!E6, Input!$C$91:$GT$91, 0)))</f>
        <v>?</v>
      </c>
      <c r="E5" s="416" t="str">
        <f>IF(E4="TX",INDEX(Input!$C$94:$GT$94, MATCH(Input!F6, Input!$C$91:$GT$91, 0)),INDEX(Input!$C$92:$GT$92, MATCH(Input!F6, Input!$C$91:$GT$91, 0)))</f>
        <v>?</v>
      </c>
      <c r="F5" s="416" t="str">
        <f>IF(F4="TX",INDEX(Input!$C$94:$GT$94, MATCH(Input!G6, Input!$C$91:$GT$91, 0)),INDEX(Input!$C$92:$GT$92, MATCH(Input!G6, Input!$C$91:$GT$91, 0)))</f>
        <v>?</v>
      </c>
      <c r="G5" s="416" t="str">
        <f>IF(G4="TX",INDEX(Input!$C$94:$GT$94, MATCH(Input!H6, Input!$C$91:$GT$91, 0)),INDEX(Input!$C$92:$GT$92, MATCH(Input!H6, Input!$C$91:$GT$91, 0)))</f>
        <v>?</v>
      </c>
      <c r="H5" s="416" t="str">
        <f>IF(H4="TX",INDEX(Input!$C$94:$GT$94, MATCH(Input!I6, Input!$C$91:$GT$91, 0)),INDEX(Input!$C$92:$GT$92, MATCH(Input!I6, Input!$C$91:$GT$91, 0)))</f>
        <v>?</v>
      </c>
      <c r="I5" s="416" t="str">
        <f>IF(I4="TX",INDEX(Input!$C$94:$GT$94, MATCH(Input!J6, Input!$C$91:$GT$91, 0)),INDEX(Input!$C$92:$GT$92, MATCH(Input!J6, Input!$C$91:$GT$91, 0)))</f>
        <v>?</v>
      </c>
      <c r="J5" s="416" t="str">
        <f>IF(J4="TX",INDEX(Input!$C$94:$GT$94, MATCH(Input!K6, Input!$C$91:$GT$91, 0)),INDEX(Input!$C$92:$GT$92, MATCH(Input!K6, Input!$C$91:$GT$91, 0)))</f>
        <v>?</v>
      </c>
      <c r="K5" s="416" t="str">
        <f>IF(K4="TX",INDEX(Input!$C$94:$GT$94, MATCH(Input!L6, Input!$C$91:$GT$91, 0)),INDEX(Input!$C$92:$GT$92, MATCH(Input!L6, Input!$C$91:$GT$91, 0)))</f>
        <v>?</v>
      </c>
      <c r="L5" s="416" t="str">
        <f>IF(L4="TX",INDEX(Input!$C$94:$GT$94, MATCH(Input!M6, Input!$C$91:$GT$91, 0)),INDEX(Input!$C$92:$GT$92, MATCH(Input!M6, Input!$C$91:$GT$91, 0)))</f>
        <v>?</v>
      </c>
      <c r="M5" s="416" t="str">
        <f>IF(M4="TX",INDEX(Input!$C$94:$GT$94, MATCH(Input!N6, Input!$C$91:$GT$91, 0)),INDEX(Input!$C$92:$GT$92, MATCH(Input!N6, Input!$C$91:$GT$91, 0)))</f>
        <v>?</v>
      </c>
      <c r="N5" s="416" t="str">
        <f>IF(N4="TX",INDEX(Input!$C$94:$GT$94, MATCH(Input!O6, Input!$C$91:$GT$91, 0)),INDEX(Input!$C$92:$GT$92, MATCH(Input!O6, Input!$C$91:$GT$91, 0)))</f>
        <v>?</v>
      </c>
      <c r="O5" s="416" t="str">
        <f>IF(O4="TX",INDEX(Input!$C$94:$GT$94, MATCH(Input!P6, Input!$C$91:$GT$91, 0)),INDEX(Input!$C$92:$GT$92, MATCH(Input!P6, Input!$C$91:$GT$91, 0)))</f>
        <v>?</v>
      </c>
      <c r="P5" s="416" t="str">
        <f>IF(P4="TX",INDEX(Input!$C$94:$GT$94, MATCH(Input!Q6, Input!$C$91:$GT$91, 0)),INDEX(Input!$C$92:$GT$92, MATCH(Input!Q6, Input!$C$91:$GT$91, 0)))</f>
        <v>?</v>
      </c>
      <c r="Q5" s="416" t="str">
        <f>IF(Q4="TX",INDEX(Input!$C$94:$GT$94, MATCH(Input!R6, Input!$C$91:$GT$91, 0)),INDEX(Input!$C$92:$GT$92, MATCH(Input!R6, Input!$C$91:$GT$91, 0)))</f>
        <v>?</v>
      </c>
      <c r="R5" s="416" t="str">
        <f>IF(R4="TX",INDEX(Input!$C$94:$GT$94, MATCH(Input!S6, Input!$C$91:$GT$91, 0)),INDEX(Input!$C$92:$GT$92, MATCH(Input!S6, Input!$C$91:$GT$91, 0)))</f>
        <v>?</v>
      </c>
      <c r="S5" s="416" t="str">
        <f>IF(S4="TX",INDEX(Input!$C$94:$GT$94, MATCH(Input!T6, Input!$C$91:$GT$91, 0)),INDEX(Input!$C$92:$GT$92, MATCH(Input!T6, Input!$C$91:$GT$91, 0)))</f>
        <v>?</v>
      </c>
      <c r="T5" s="416" t="str">
        <f>IF(T4="TX",INDEX(Input!$C$94:$GT$94, MATCH(Input!U6, Input!$C$91:$GT$91, 0)),INDEX(Input!$C$92:$GT$92, MATCH(Input!U6, Input!$C$91:$GT$91, 0)))</f>
        <v>?</v>
      </c>
      <c r="U5" s="416" t="str">
        <f>IF(U4="TX",INDEX(Input!$C$94:$GT$94, MATCH(Input!V6, Input!$C$91:$GT$91, 0)),INDEX(Input!$C$92:$GT$92, MATCH(Input!V6, Input!$C$91:$GT$91, 0)))</f>
        <v>?</v>
      </c>
      <c r="V5" s="416" t="str">
        <f>IF(V4="TX",INDEX(Input!$C$94:$GT$94, MATCH(Input!W6, Input!$C$91:$GT$91, 0)),INDEX(Input!$C$92:$GT$92, MATCH(Input!W6, Input!$C$91:$GT$91, 0)))</f>
        <v>?</v>
      </c>
      <c r="W5" s="416" t="str">
        <f>IF(W4="TX",INDEX(Input!$C$94:$GT$94, MATCH(Input!X6, Input!$C$91:$GT$91, 0)),INDEX(Input!$C$92:$GT$92, MATCH(Input!X6, Input!$C$91:$GT$91, 0)))</f>
        <v>?</v>
      </c>
      <c r="X5" s="416" t="str">
        <f>IF(X4="TX",INDEX(Input!$C$94:$GT$94, MATCH(Input!Y6, Input!$C$91:$GT$91, 0)),INDEX(Input!$C$92:$GT$92, MATCH(Input!Y6, Input!$C$91:$GT$91, 0)))</f>
        <v>?</v>
      </c>
      <c r="Y5" s="416" t="str">
        <f>IF(Y4="TX",INDEX(Input!$C$94:$GT$94, MATCH(Input!Z6, Input!$C$91:$GT$91, 0)),INDEX(Input!$C$92:$GT$92, MATCH(Input!Z6, Input!$C$91:$GT$91, 0)))</f>
        <v>?</v>
      </c>
      <c r="Z5" s="416" t="str">
        <f>IF(Z4="TX",INDEX(Input!$C$94:$GT$94, MATCH(Input!AA6, Input!$C$91:$GT$91, 0)),INDEX(Input!$C$92:$GT$92, MATCH(Input!AA6, Input!$C$91:$GT$91, 0)))</f>
        <v>?</v>
      </c>
      <c r="AA5" s="416" t="str">
        <f>IF(AA4="TX",INDEX(Input!$C$94:$GT$94, MATCH(Input!AB6, Input!$C$91:$GT$91, 0)),INDEX(Input!$C$92:$GT$92, MATCH(Input!AB6, Input!$C$91:$GT$91, 0)))</f>
        <v>?</v>
      </c>
      <c r="AB5" s="416" t="str">
        <f>IF(AB4="TX",INDEX(Input!$C$94:$GT$94, MATCH(Input!AC6, Input!$C$91:$GT$91, 0)),INDEX(Input!$C$92:$GT$92, MATCH(Input!AC6, Input!$C$91:$GT$91, 0)))</f>
        <v>?</v>
      </c>
      <c r="AC5" s="416" t="str">
        <f>IF(AC4="TX",INDEX(Input!$C$94:$GT$94, MATCH(Input!AD6, Input!$C$91:$GT$91, 0)),INDEX(Input!$C$92:$GT$92, MATCH(Input!AD6, Input!$C$91:$GT$91, 0)))</f>
        <v>?</v>
      </c>
      <c r="AD5" s="416" t="str">
        <f>IF(AD4="TX",INDEX(Input!$C$94:$GT$94, MATCH(Input!AE6, Input!$C$91:$GT$91, 0)),INDEX(Input!$C$92:$GT$92, MATCH(Input!AE6, Input!$C$91:$GT$91, 0)))</f>
        <v>?</v>
      </c>
      <c r="AE5" s="416" t="str">
        <f>IF(AE4="TX",INDEX(Input!$C$94:$GT$94, MATCH(Input!AF6, Input!$C$91:$GT$91, 0)),INDEX(Input!$C$92:$GT$92, MATCH(Input!AF6, Input!$C$91:$GT$91, 0)))</f>
        <v>?</v>
      </c>
      <c r="AF5" s="416" t="str">
        <f>IF(AF4="TX",INDEX(Input!$C$94:$GT$94, MATCH(Input!AG6, Input!$C$91:$GT$91, 0)),INDEX(Input!$C$92:$GT$92, MATCH(Input!AG6, Input!$C$91:$GT$91, 0)))</f>
        <v>?</v>
      </c>
      <c r="AG5" s="416" t="str">
        <f>IF(AG4="TX",INDEX(Input!$C$94:$GT$94, MATCH(Input!AH6, Input!$C$91:$GT$91, 0)),INDEX(Input!$C$92:$GT$92, MATCH(Input!AH6, Input!$C$91:$GT$91, 0)))</f>
        <v>?</v>
      </c>
      <c r="AH5" s="416" t="str">
        <f>IF(AH4="TX",INDEX(Input!$C$94:$GT$94, MATCH(Input!AI6, Input!$C$91:$GT$91, 0)),INDEX(Input!$C$92:$GT$92, MATCH(Input!AI6, Input!$C$91:$GT$91, 0)))</f>
        <v>?</v>
      </c>
      <c r="AI5" s="416" t="str">
        <f>IF(AI4="TX",INDEX(Input!$C$94:$GT$94, MATCH(Input!AJ6, Input!$C$91:$GT$91, 0)),INDEX(Input!$C$92:$GT$92, MATCH(Input!AJ6, Input!$C$91:$GT$91, 0)))</f>
        <v>?</v>
      </c>
      <c r="AJ5" s="416" t="str">
        <f>IF(AJ4="TX",INDEX(Input!$C$94:$GT$94, MATCH(Input!AK6, Input!$C$91:$GT$91, 0)),INDEX(Input!$C$92:$GT$92, MATCH(Input!AK6, Input!$C$91:$GT$91, 0)))</f>
        <v>?</v>
      </c>
      <c r="AK5" s="416" t="str">
        <f>IF(AK4="TX",INDEX(Input!$C$94:$GT$94, MATCH(Input!AL6, Input!$C$91:$GT$91, 0)),INDEX(Input!$C$92:$GT$92, MATCH(Input!AL6, Input!$C$91:$GT$91, 0)))</f>
        <v>?</v>
      </c>
      <c r="AL5" s="416" t="str">
        <f>IF(AL4="TX",INDEX(Input!$C$94:$GT$94, MATCH(Input!AM6, Input!$C$91:$GT$91, 0)),INDEX(Input!$C$92:$GT$92, MATCH(Input!AM6, Input!$C$91:$GT$91, 0)))</f>
        <v>?</v>
      </c>
      <c r="AM5" s="416" t="str">
        <f>IF(AM4="TX",INDEX(Input!$C$94:$GT$94, MATCH(Input!AN6, Input!$C$91:$GT$91, 0)),INDEX(Input!$C$92:$GT$92, MATCH(Input!AN6, Input!$C$91:$GT$91, 0)))</f>
        <v>?</v>
      </c>
      <c r="AN5" s="416" t="str">
        <f>IF(AN4="TX",INDEX(Input!$C$94:$GT$94, MATCH(Input!AO6, Input!$C$91:$GT$91, 0)),INDEX(Input!$C$92:$GT$92, MATCH(Input!AO6, Input!$C$91:$GT$91, 0)))</f>
        <v>?</v>
      </c>
      <c r="AO5" s="416" t="str">
        <f>IF(AO4="TX",INDEX(Input!$C$94:$GT$94, MATCH(Input!AP6, Input!$C$91:$GT$91, 0)),INDEX(Input!$C$92:$GT$92, MATCH(Input!AP6, Input!$C$91:$GT$91, 0)))</f>
        <v>?</v>
      </c>
      <c r="AP5" s="416" t="str">
        <f>IF(AP4="TX",INDEX(Input!$C$94:$GT$94, MATCH(Input!AQ6, Input!$C$91:$GT$91, 0)),INDEX(Input!$C$92:$GT$92, MATCH(Input!AQ6, Input!$C$91:$GT$91, 0)))</f>
        <v>?</v>
      </c>
      <c r="AQ5" s="416" t="str">
        <f>IF(AQ4="TX",INDEX(Input!$C$94:$GT$94, MATCH(Input!AR6, Input!$C$91:$GT$91, 0)),INDEX(Input!$C$92:$GT$92, MATCH(Input!AR6, Input!$C$91:$GT$91, 0)))</f>
        <v>?</v>
      </c>
      <c r="AR5" s="416" t="str">
        <f>IF(AR4="TX",INDEX(Input!$C$94:$GT$94, MATCH(Input!AS6, Input!$C$91:$GT$91, 0)),INDEX(Input!$C$92:$GT$92, MATCH(Input!AS6, Input!$C$91:$GT$91, 0)))</f>
        <v>?</v>
      </c>
      <c r="AS5" s="416" t="str">
        <f>IF(AS4="TX",INDEX(Input!$C$94:$GT$94, MATCH(Input!AT6, Input!$C$91:$GT$91, 0)),INDEX(Input!$C$92:$GT$92, MATCH(Input!AT6, Input!$C$91:$GT$91, 0)))</f>
        <v>?</v>
      </c>
      <c r="AT5" s="416" t="str">
        <f>IF(AT4="TX",INDEX(Input!$C$94:$GT$94, MATCH(Input!AU6, Input!$C$91:$GT$91, 0)),INDEX(Input!$C$92:$GT$92, MATCH(Input!AU6, Input!$C$91:$GT$91, 0)))</f>
        <v>?</v>
      </c>
      <c r="AU5" s="416" t="str">
        <f>IF(AU4="TX",INDEX(Input!$C$94:$GT$94, MATCH(Input!AV6, Input!$C$91:$GT$91, 0)),INDEX(Input!$C$92:$GT$92, MATCH(Input!AV6, Input!$C$91:$GT$91, 0)))</f>
        <v>?</v>
      </c>
      <c r="AV5" s="416" t="str">
        <f>IF(AV4="TX",INDEX(Input!$C$94:$GT$94, MATCH(Input!AW6, Input!$C$91:$GT$91, 0)),INDEX(Input!$C$92:$GT$92, MATCH(Input!AW6, Input!$C$91:$GT$91, 0)))</f>
        <v>?</v>
      </c>
      <c r="AW5" s="416" t="str">
        <f>IF(AW4="TX",INDEX(Input!$C$94:$GT$94, MATCH(Input!AX6, Input!$C$91:$GT$91, 0)),INDEX(Input!$C$92:$GT$92, MATCH(Input!AX6, Input!$C$91:$GT$91, 0)))</f>
        <v>?</v>
      </c>
      <c r="AX5" s="416" t="str">
        <f>IF(AX4="TX",INDEX(Input!$C$94:$GT$94, MATCH(Input!AY6, Input!$C$91:$GT$91, 0)),INDEX(Input!$C$92:$GT$92, MATCH(Input!AY6, Input!$C$91:$GT$91, 0)))</f>
        <v>?</v>
      </c>
      <c r="AY5" s="416" t="str">
        <f>IF(AY4="TX",INDEX(Input!$C$94:$GT$94, MATCH(Input!AZ6, Input!$C$91:$GT$91, 0)),INDEX(Input!$C$92:$GT$92, MATCH(Input!AZ6, Input!$C$91:$GT$91, 0)))</f>
        <v>?</v>
      </c>
      <c r="AZ5" s="416" t="str">
        <f>IF(AZ4="TX",INDEX(Input!$C$94:$GT$94, MATCH(Input!BA6, Input!$C$91:$GT$91, 0)),INDEX(Input!$C$92:$GT$92, MATCH(Input!BA6, Input!$C$91:$GT$91, 0)))</f>
        <v>?</v>
      </c>
      <c r="BA5" s="416" t="str">
        <f>IF(BA4="TX",INDEX(Input!$C$94:$GT$94, MATCH(Input!BB6, Input!$C$91:$GT$91, 0)),INDEX(Input!$C$92:$GT$92, MATCH(Input!BB6, Input!$C$91:$GT$91, 0)))</f>
        <v>?</v>
      </c>
      <c r="BB5" s="416" t="str">
        <f>IF(BB4="TX",INDEX(Input!$C$94:$GT$94, MATCH(Input!BC6, Input!$C$91:$GT$91, 0)),INDEX(Input!$C$92:$GT$92, MATCH(Input!BC6, Input!$C$91:$GT$91, 0)))</f>
        <v>?</v>
      </c>
      <c r="BC5" s="416" t="str">
        <f>IF(BC4="TX",INDEX(Input!$C$94:$GT$94, MATCH(Input!BD6, Input!$C$91:$GT$91, 0)),INDEX(Input!$C$92:$GT$92, MATCH(Input!BD6, Input!$C$91:$GT$91, 0)))</f>
        <v>?</v>
      </c>
      <c r="BD5" s="416" t="str">
        <f>IF(BD4="TX",INDEX(Input!$C$94:$GT$94, MATCH(Input!BE6, Input!$C$91:$GT$91, 0)),INDEX(Input!$C$92:$GT$92, MATCH(Input!BE6, Input!$C$91:$GT$91, 0)))</f>
        <v>?</v>
      </c>
      <c r="BE5" s="416" t="str">
        <f>IF(BE4="TX",INDEX(Input!$C$94:$GT$94, MATCH(Input!BF6, Input!$C$91:$GT$91, 0)),INDEX(Input!$C$92:$GT$92, MATCH(Input!BF6, Input!$C$91:$GT$91, 0)))</f>
        <v>?</v>
      </c>
      <c r="BF5" s="416" t="str">
        <f>IF(BF4="TX",INDEX(Input!$C$94:$GT$94, MATCH(Input!BG6, Input!$C$91:$GT$91, 0)),INDEX(Input!$C$92:$GT$92, MATCH(Input!BG6, Input!$C$91:$GT$91, 0)))</f>
        <v>?</v>
      </c>
      <c r="BG5" s="416" t="str">
        <f>IF(BG4="TX",INDEX(Input!$C$94:$GT$94, MATCH(Input!BH6, Input!$C$91:$GT$91, 0)),INDEX(Input!$C$92:$GT$92, MATCH(Input!BH6, Input!$C$91:$GT$91, 0)))</f>
        <v>?</v>
      </c>
      <c r="BH5" s="416" t="str">
        <f>IF(BH4="TX",INDEX(Input!$C$94:$GT$94, MATCH(Input!BI6, Input!$C$91:$GT$91, 0)),INDEX(Input!$C$92:$GT$92, MATCH(Input!BI6, Input!$C$91:$GT$91, 0)))</f>
        <v>?</v>
      </c>
      <c r="BI5" s="416" t="str">
        <f>IF(BI4="TX",INDEX(Input!$C$94:$GT$94, MATCH(Input!BJ6, Input!$C$91:$GT$91, 0)),INDEX(Input!$C$92:$GT$92, MATCH(Input!BJ6, Input!$C$91:$GT$91, 0)))</f>
        <v>?</v>
      </c>
      <c r="BJ5" s="416" t="str">
        <f>IF(BJ4="TX",INDEX(Input!$C$94:$GT$94, MATCH(Input!BK6, Input!$C$91:$GT$91, 0)),INDEX(Input!$C$92:$GT$92, MATCH(Input!BK6, Input!$C$91:$GT$91, 0)))</f>
        <v>?</v>
      </c>
      <c r="BK5" s="416" t="str">
        <f>IF(BK4="TX",INDEX(Input!$C$94:$GT$94, MATCH(Input!BL6, Input!$C$91:$GT$91, 0)),INDEX(Input!$C$92:$GT$92, MATCH(Input!BL6, Input!$C$91:$GT$91, 0)))</f>
        <v>?</v>
      </c>
      <c r="BL5" s="416" t="str">
        <f>IF(BL4="TX",INDEX(Input!$C$94:$GT$94, MATCH(Input!BM6, Input!$C$91:$GT$91, 0)),INDEX(Input!$C$92:$GT$92, MATCH(Input!BM6, Input!$C$91:$GT$91, 0)))</f>
        <v>?</v>
      </c>
      <c r="BM5" s="416" t="str">
        <f>IF(BM4="TX",INDEX(Input!$C$94:$GT$94, MATCH(Input!BN6, Input!$C$91:$GT$91, 0)),INDEX(Input!$C$92:$GT$92, MATCH(Input!BN6, Input!$C$91:$GT$91, 0)))</f>
        <v>?</v>
      </c>
      <c r="BN5" s="416" t="str">
        <f>IF(BN4="TX",INDEX(Input!$C$94:$GT$94, MATCH(Input!BO6, Input!$C$91:$GT$91, 0)),INDEX(Input!$C$92:$GT$92, MATCH(Input!BO6, Input!$C$91:$GT$91, 0)))</f>
        <v>?</v>
      </c>
      <c r="BO5" s="416" t="str">
        <f>IF(BO4="TX",INDEX(Input!$C$94:$GT$94, MATCH(Input!BP6, Input!$C$91:$GT$91, 0)),INDEX(Input!$C$92:$GT$92, MATCH(Input!BP6, Input!$C$91:$GT$91, 0)))</f>
        <v>?</v>
      </c>
      <c r="BP5" s="416" t="str">
        <f>IF(BP4="TX",INDEX(Input!$C$94:$GT$94, MATCH(Input!BQ6, Input!$C$91:$GT$91, 0)),INDEX(Input!$C$92:$GT$92, MATCH(Input!BQ6, Input!$C$91:$GT$91, 0)))</f>
        <v>?</v>
      </c>
      <c r="BQ5" s="416" t="str">
        <f>IF(BQ4="TX",INDEX(Input!$C$94:$GT$94, MATCH(Input!BR6, Input!$C$91:$GT$91, 0)),INDEX(Input!$C$92:$GT$92, MATCH(Input!BR6, Input!$C$91:$GT$91, 0)))</f>
        <v>?</v>
      </c>
      <c r="BR5" s="416" t="str">
        <f>IF(BR4="TX",INDEX(Input!$C$94:$GT$94, MATCH(Input!BS6, Input!$C$91:$GT$91, 0)),INDEX(Input!$C$92:$GT$92, MATCH(Input!BS6, Input!$C$91:$GT$91, 0)))</f>
        <v>?</v>
      </c>
      <c r="BS5" s="416" t="str">
        <f>IF(BS4="TX",INDEX(Input!$C$94:$GT$94, MATCH(Input!BT6, Input!$C$91:$GT$91, 0)),INDEX(Input!$C$92:$GT$92, MATCH(Input!BT6, Input!$C$91:$GT$91, 0)))</f>
        <v>?</v>
      </c>
      <c r="BT5" s="416" t="str">
        <f>IF(BT4="TX",INDEX(Input!$C$94:$GT$94, MATCH(Input!BU6, Input!$C$91:$GT$91, 0)),INDEX(Input!$C$92:$GT$92, MATCH(Input!BU6, Input!$C$91:$GT$91, 0)))</f>
        <v>?</v>
      </c>
      <c r="BU5" s="416" t="str">
        <f>IF(BU4="TX",INDEX(Input!$C$94:$GT$94, MATCH(Input!BV6, Input!$C$91:$GT$91, 0)),INDEX(Input!$C$92:$GT$92, MATCH(Input!BV6, Input!$C$91:$GT$91, 0)))</f>
        <v>?</v>
      </c>
      <c r="BV5" s="416" t="str">
        <f>IF(BV4="TX",INDEX(Input!$C$94:$GT$94, MATCH(Input!BW6, Input!$C$91:$GT$91, 0)),INDEX(Input!$C$92:$GT$92, MATCH(Input!BW6, Input!$C$91:$GT$91, 0)))</f>
        <v>?</v>
      </c>
      <c r="BW5" s="416" t="str">
        <f>IF(BW4="TX",INDEX(Input!$C$94:$GT$94, MATCH(Input!BX6, Input!$C$91:$GT$91, 0)),INDEX(Input!$C$92:$GT$92, MATCH(Input!BX6, Input!$C$91:$GT$91, 0)))</f>
        <v>?</v>
      </c>
      <c r="BX5" s="416" t="str">
        <f>IF(BX4="TX",INDEX(Input!$C$94:$GT$94, MATCH(Input!BY6, Input!$C$91:$GT$91, 0)),INDEX(Input!$C$92:$GT$92, MATCH(Input!BY6, Input!$C$91:$GT$91, 0)))</f>
        <v>?</v>
      </c>
      <c r="BY5" s="416" t="str">
        <f>IF(BY4="TX",INDEX(Input!$C$94:$GT$94, MATCH(Input!BZ6, Input!$C$91:$GT$91, 0)),INDEX(Input!$C$92:$GT$92, MATCH(Input!BZ6, Input!$C$91:$GT$91, 0)))</f>
        <v>?</v>
      </c>
      <c r="BZ5" s="416" t="str">
        <f>IF(BZ4="TX",INDEX(Input!$C$94:$GT$94, MATCH(Input!CA6, Input!$C$91:$GT$91, 0)),INDEX(Input!$C$92:$GT$92, MATCH(Input!CA6, Input!$C$91:$GT$91, 0)))</f>
        <v>?</v>
      </c>
      <c r="CA5" s="416" t="str">
        <f>IF(CA4="TX",INDEX(Input!$C$94:$GT$94, MATCH(Input!CB6, Input!$C$91:$GT$91, 0)),INDEX(Input!$C$92:$GT$92, MATCH(Input!CB6, Input!$C$91:$GT$91, 0)))</f>
        <v>?</v>
      </c>
      <c r="CB5" s="416" t="str">
        <f>IF(CB4="TX",INDEX(Input!$C$94:$GT$94, MATCH(Input!CC6, Input!$C$91:$GT$91, 0)),INDEX(Input!$C$92:$GT$92, MATCH(Input!CC6, Input!$C$91:$GT$91, 0)))</f>
        <v>?</v>
      </c>
      <c r="CC5" s="416" t="str">
        <f>IF(CC4="TX",INDEX(Input!$C$94:$GT$94, MATCH(Input!CD6, Input!$C$91:$GT$91, 0)),INDEX(Input!$C$92:$GT$92, MATCH(Input!CD6, Input!$C$91:$GT$91, 0)))</f>
        <v>?</v>
      </c>
      <c r="CD5" s="416" t="str">
        <f>IF(CD4="TX",INDEX(Input!$C$94:$GT$94, MATCH(Input!CE6, Input!$C$91:$GT$91, 0)),INDEX(Input!$C$92:$GT$92, MATCH(Input!CE6, Input!$C$91:$GT$91, 0)))</f>
        <v>?</v>
      </c>
      <c r="CE5" s="416" t="str">
        <f>IF(CE4="TX",INDEX(Input!$C$94:$GT$94, MATCH(Input!CF6, Input!$C$91:$GT$91, 0)),INDEX(Input!$C$92:$GT$92, MATCH(Input!CF6, Input!$C$91:$GT$91, 0)))</f>
        <v>?</v>
      </c>
      <c r="CF5" s="416" t="str">
        <f>IF(CF4="TX",INDEX(Input!$C$94:$GT$94, MATCH(Input!CG6, Input!$C$91:$GT$91, 0)),INDEX(Input!$C$92:$GT$92, MATCH(Input!CG6, Input!$C$91:$GT$91, 0)))</f>
        <v>?</v>
      </c>
      <c r="CG5" s="416" t="str">
        <f>IF(CG4="TX",INDEX(Input!$C$94:$GT$94, MATCH(Input!CH6, Input!$C$91:$GT$91, 0)),INDEX(Input!$C$92:$GT$92, MATCH(Input!CH6, Input!$C$91:$GT$91, 0)))</f>
        <v>?</v>
      </c>
      <c r="CH5" s="416" t="str">
        <f>IF(CH4="TX",INDEX(Input!$C$94:$GT$94, MATCH(Input!CI6, Input!$C$91:$GT$91, 0)),INDEX(Input!$C$92:$GT$92, MATCH(Input!CI6, Input!$C$91:$GT$91, 0)))</f>
        <v>?</v>
      </c>
      <c r="CI5" s="416" t="str">
        <f>IF(CI4="TX",INDEX(Input!$C$94:$GT$94, MATCH(Input!CJ6, Input!$C$91:$GT$91, 0)),INDEX(Input!$C$92:$GT$92, MATCH(Input!CJ6, Input!$C$91:$GT$91, 0)))</f>
        <v>?</v>
      </c>
      <c r="CJ5" s="416" t="str">
        <f>IF(CJ4="TX",INDEX(Input!$C$94:$GT$94, MATCH(Input!CK6, Input!$C$91:$GT$91, 0)),INDEX(Input!$C$92:$GT$92, MATCH(Input!CK6, Input!$C$91:$GT$91, 0)))</f>
        <v>?</v>
      </c>
      <c r="CK5" s="416" t="str">
        <f>IF(CK4="TX",INDEX(Input!$C$94:$GT$94, MATCH(Input!CL6, Input!$C$91:$GT$91, 0)),INDEX(Input!$C$92:$GT$92, MATCH(Input!CL6, Input!$C$91:$GT$91, 0)))</f>
        <v>?</v>
      </c>
      <c r="CL5" s="416" t="str">
        <f>IF(CL4="TX",INDEX(Input!$C$94:$GT$94, MATCH(Input!CM6, Input!$C$91:$GT$91, 0)),INDEX(Input!$C$92:$GT$92, MATCH(Input!CM6, Input!$C$91:$GT$91, 0)))</f>
        <v>?</v>
      </c>
      <c r="CM5" s="416" t="str">
        <f>IF(CM4="TX",INDEX(Input!$C$94:$GT$94, MATCH(Input!CN6, Input!$C$91:$GT$91, 0)),INDEX(Input!$C$92:$GT$92, MATCH(Input!CN6, Input!$C$91:$GT$91, 0)))</f>
        <v>?</v>
      </c>
      <c r="CN5" s="416" t="str">
        <f>IF(CN4="TX",INDEX(Input!$C$94:$GT$94, MATCH(Input!CO6, Input!$C$91:$GT$91, 0)),INDEX(Input!$C$92:$GT$92, MATCH(Input!CO6, Input!$C$91:$GT$91, 0)))</f>
        <v>?</v>
      </c>
      <c r="CO5" s="416" t="str">
        <f>IF(CO4="TX",INDEX(Input!$C$94:$GT$94, MATCH(Input!CP6, Input!$C$91:$GT$91, 0)),INDEX(Input!$C$92:$GT$92, MATCH(Input!CP6, Input!$C$91:$GT$91, 0)))</f>
        <v>?</v>
      </c>
      <c r="CP5" s="416" t="str">
        <f>IF(CP4="TX",INDEX(Input!$C$94:$GT$94, MATCH(Input!CQ6, Input!$C$91:$GT$91, 0)),INDEX(Input!$C$92:$GT$92, MATCH(Input!CQ6, Input!$C$91:$GT$91, 0)))</f>
        <v>?</v>
      </c>
      <c r="CQ5" s="416" t="str">
        <f>IF(CQ4="TX",INDEX(Input!$C$94:$GT$94, MATCH(Input!CR6, Input!$C$91:$GT$91, 0)),INDEX(Input!$C$92:$GT$92, MATCH(Input!CR6, Input!$C$91:$GT$91, 0)))</f>
        <v>?</v>
      </c>
      <c r="CR5" s="416" t="str">
        <f>IF(CR4="TX",INDEX(Input!$C$94:$GT$94, MATCH(Input!CS6, Input!$C$91:$GT$91, 0)),INDEX(Input!$C$92:$GT$92, MATCH(Input!CS6, Input!$C$91:$GT$91, 0)))</f>
        <v>?</v>
      </c>
      <c r="CS5" s="416" t="str">
        <f>IF(CS4="TX",INDEX(Input!$C$94:$GT$94, MATCH(Input!CT6, Input!$C$91:$GT$91, 0)),INDEX(Input!$C$92:$GT$92, MATCH(Input!CT6, Input!$C$91:$GT$91, 0)))</f>
        <v>?</v>
      </c>
      <c r="CT5" s="416" t="str">
        <f>IF(CT4="TX",INDEX(Input!$C$94:$GT$94, MATCH(Input!CU6, Input!$C$91:$GT$91, 0)),INDEX(Input!$C$92:$GT$92, MATCH(Input!CU6, Input!$C$91:$GT$91, 0)))</f>
        <v>?</v>
      </c>
      <c r="CU5" s="416" t="str">
        <f>IF(CU4="TX",INDEX(Input!$C$94:$GT$94, MATCH(Input!CV6, Input!$C$91:$GT$91, 0)),INDEX(Input!$C$92:$GT$92, MATCH(Input!CV6, Input!$C$91:$GT$91, 0)))</f>
        <v>?</v>
      </c>
      <c r="CV5" s="416" t="str">
        <f>IF(CV4="TX",INDEX(Input!$C$94:$GT$94, MATCH(Input!CW6, Input!$C$91:$GT$91, 0)),INDEX(Input!$C$92:$GT$92, MATCH(Input!CW6, Input!$C$91:$GT$91, 0)))</f>
        <v>?</v>
      </c>
      <c r="CW5" s="416" t="str">
        <f>IF(CW4="TX",INDEX(Input!$C$94:$GT$94, MATCH(Input!CX6, Input!$C$91:$GT$91, 0)),INDEX(Input!$C$92:$GT$92, MATCH(Input!CX6, Input!$C$91:$GT$91, 0)))</f>
        <v>?</v>
      </c>
      <c r="CX5" s="416" t="str">
        <f>IF(CX4="TX",INDEX(Input!$C$94:$GT$94, MATCH(Input!CY6, Input!$C$91:$GT$91, 0)),INDEX(Input!$C$92:$GT$92, MATCH(Input!CY6, Input!$C$91:$GT$91, 0)))</f>
        <v>?</v>
      </c>
      <c r="CY5" s="416" t="str">
        <f>IF(CY4="TX",INDEX(Input!$C$94:$GT$94, MATCH(Input!CZ6, Input!$C$91:$GT$91, 0)),INDEX(Input!$C$92:$GT$92, MATCH(Input!CZ6, Input!$C$91:$GT$91, 0)))</f>
        <v>?</v>
      </c>
      <c r="CZ5" s="416" t="str">
        <f>IF(CZ4="TX",INDEX(Input!$C$94:$GT$94, MATCH(Input!DA6, Input!$C$91:$GT$91, 0)),INDEX(Input!$C$92:$GT$92, MATCH(Input!DA6, Input!$C$91:$GT$91, 0)))</f>
        <v>?</v>
      </c>
      <c r="DA5" s="416" t="str">
        <f>IF(DA4="TX",INDEX(Input!$C$94:$GT$94, MATCH(Input!DB6, Input!$C$91:$GT$91, 0)),INDEX(Input!$C$92:$GT$92, MATCH(Input!DB6, Input!$C$91:$GT$91, 0)))</f>
        <v>?</v>
      </c>
      <c r="DB5" s="416" t="str">
        <f>IF(DB4="TX",INDEX(Input!$C$94:$GT$94, MATCH(Input!DC6, Input!$C$91:$GT$91, 0)),INDEX(Input!$C$92:$GT$92, MATCH(Input!DC6, Input!$C$91:$GT$91, 0)))</f>
        <v>?</v>
      </c>
      <c r="DC5" s="416" t="str">
        <f>IF(DC4="TX",INDEX(Input!$C$94:$GT$94, MATCH(Input!DD6, Input!$C$91:$GT$91, 0)),INDEX(Input!$C$92:$GT$92, MATCH(Input!DD6, Input!$C$91:$GT$91, 0)))</f>
        <v>?</v>
      </c>
      <c r="DD5" s="416" t="str">
        <f>IF(DD4="TX",INDEX(Input!$C$94:$GT$94, MATCH(Input!DE6, Input!$C$91:$GT$91, 0)),INDEX(Input!$C$92:$GT$92, MATCH(Input!DE6, Input!$C$91:$GT$91, 0)))</f>
        <v>?</v>
      </c>
      <c r="DE5" s="416" t="str">
        <f>IF(DE4="TX",INDEX(Input!$C$94:$GT$94, MATCH(Input!DF6, Input!$C$91:$GT$91, 0)),INDEX(Input!$C$92:$GT$92, MATCH(Input!DF6, Input!$C$91:$GT$91, 0)))</f>
        <v>?</v>
      </c>
      <c r="DF5" s="416" t="str">
        <f>IF(DF4="TX",INDEX(Input!$C$94:$GT$94, MATCH(Input!DG6, Input!$C$91:$GT$91, 0)),INDEX(Input!$C$92:$GT$92, MATCH(Input!DG6, Input!$C$91:$GT$91, 0)))</f>
        <v>?</v>
      </c>
      <c r="DG5" s="416" t="str">
        <f>IF(DG4="TX",INDEX(Input!$C$94:$GT$94, MATCH(Input!DH6, Input!$C$91:$GT$91, 0)),INDEX(Input!$C$92:$GT$92, MATCH(Input!DH6, Input!$C$91:$GT$91, 0)))</f>
        <v>?</v>
      </c>
      <c r="DH5" s="416" t="str">
        <f>IF(DH4="TX",INDEX(Input!$C$94:$GT$94, MATCH(Input!DI6, Input!$C$91:$GT$91, 0)),INDEX(Input!$C$92:$GT$92, MATCH(Input!DI6, Input!$C$91:$GT$91, 0)))</f>
        <v>?</v>
      </c>
      <c r="DI5" s="416" t="str">
        <f>IF(DI4="TX",INDEX(Input!$C$94:$GT$94, MATCH(Input!DJ6, Input!$C$91:$GT$91, 0)),INDEX(Input!$C$92:$GT$92, MATCH(Input!DJ6, Input!$C$91:$GT$91, 0)))</f>
        <v>?</v>
      </c>
      <c r="DJ5" s="416" t="str">
        <f>IF(DJ4="TX",INDEX(Input!$C$94:$GT$94, MATCH(Input!DK6, Input!$C$91:$GT$91, 0)),INDEX(Input!$C$92:$GT$92, MATCH(Input!DK6, Input!$C$91:$GT$91, 0)))</f>
        <v>?</v>
      </c>
      <c r="DK5" s="416" t="str">
        <f>IF(DK4="TX",INDEX(Input!$C$94:$GT$94, MATCH(Input!DL6, Input!$C$91:$GT$91, 0)),INDEX(Input!$C$92:$GT$92, MATCH(Input!DL6, Input!$C$91:$GT$91, 0)))</f>
        <v>?</v>
      </c>
      <c r="DL5" s="416" t="str">
        <f>IF(DL4="TX",INDEX(Input!$C$94:$GT$94, MATCH(Input!DM6, Input!$C$91:$GT$91, 0)),INDEX(Input!$C$92:$GT$92, MATCH(Input!DM6, Input!$C$91:$GT$91, 0)))</f>
        <v>?</v>
      </c>
      <c r="DM5" s="416" t="str">
        <f>IF(DM4="TX",INDEX(Input!$C$94:$GT$94, MATCH(Input!DN6, Input!$C$91:$GT$91, 0)),INDEX(Input!$C$92:$GT$92, MATCH(Input!DN6, Input!$C$91:$GT$91, 0)))</f>
        <v>?</v>
      </c>
      <c r="DN5" s="416" t="str">
        <f>IF(DN4="TX",INDEX(Input!$C$94:$GT$94, MATCH(Input!DO6, Input!$C$91:$GT$91, 0)),INDEX(Input!$C$92:$GT$92, MATCH(Input!DO6, Input!$C$91:$GT$91, 0)))</f>
        <v>?</v>
      </c>
      <c r="DO5" s="416" t="str">
        <f>IF(DO4="TX",INDEX(Input!$C$94:$GT$94, MATCH(Input!DP6, Input!$C$91:$GT$91, 0)),INDEX(Input!$C$92:$GT$92, MATCH(Input!DP6, Input!$C$91:$GT$91, 0)))</f>
        <v>?</v>
      </c>
      <c r="DP5" s="416" t="str">
        <f>IF(DP4="TX",INDEX(Input!$C$94:$GT$94, MATCH(Input!DQ6, Input!$C$91:$GT$91, 0)),INDEX(Input!$C$92:$GT$92, MATCH(Input!DQ6, Input!$C$91:$GT$91, 0)))</f>
        <v>?</v>
      </c>
      <c r="DQ5" s="416" t="str">
        <f>IF(DQ4="TX",INDEX(Input!$C$94:$GT$94, MATCH(Input!DR6, Input!$C$91:$GT$91, 0)),INDEX(Input!$C$92:$GT$92, MATCH(Input!DR6, Input!$C$91:$GT$91, 0)))</f>
        <v>?</v>
      </c>
      <c r="DR5" s="416" t="str">
        <f>IF(DR4="TX",INDEX(Input!$C$94:$GT$94, MATCH(Input!DS6, Input!$C$91:$GT$91, 0)),INDEX(Input!$C$92:$GT$92, MATCH(Input!DS6, Input!$C$91:$GT$91, 0)))</f>
        <v>?</v>
      </c>
      <c r="DS5" s="416" t="str">
        <f>IF(DS4="TX",INDEX(Input!$C$94:$GT$94, MATCH(Input!DT6, Input!$C$91:$GT$91, 0)),INDEX(Input!$C$92:$GT$92, MATCH(Input!DT6, Input!$C$91:$GT$91, 0)))</f>
        <v>?</v>
      </c>
      <c r="DT5" s="416" t="str">
        <f>IF(DT4="TX",INDEX(Input!$C$94:$GT$94, MATCH(Input!DU6, Input!$C$91:$GT$91, 0)),INDEX(Input!$C$92:$GT$92, MATCH(Input!DU6, Input!$C$91:$GT$91, 0)))</f>
        <v>?</v>
      </c>
      <c r="DU5" s="416" t="str">
        <f>IF(DU4="TX",INDEX(Input!$C$94:$GT$94, MATCH(Input!DV6, Input!$C$91:$GT$91, 0)),INDEX(Input!$C$92:$GT$92, MATCH(Input!DV6, Input!$C$91:$GT$91, 0)))</f>
        <v>?</v>
      </c>
      <c r="DV5" s="416" t="str">
        <f>IF(DV4="TX",INDEX(Input!$C$94:$GT$94, MATCH(Input!DW6, Input!$C$91:$GT$91, 0)),INDEX(Input!$C$92:$GT$92, MATCH(Input!DW6, Input!$C$91:$GT$91, 0)))</f>
        <v>?</v>
      </c>
      <c r="DW5" s="416" t="str">
        <f>IF(DW4="TX",INDEX(Input!$C$94:$GT$94, MATCH(Input!DX6, Input!$C$91:$GT$91, 0)),INDEX(Input!$C$92:$GT$92, MATCH(Input!DX6, Input!$C$91:$GT$91, 0)))</f>
        <v>?</v>
      </c>
      <c r="DX5" s="416" t="str">
        <f>IF(DX4="TX",INDEX(Input!$C$94:$GT$94, MATCH(Input!DY6, Input!$C$91:$GT$91, 0)),INDEX(Input!$C$92:$GT$92, MATCH(Input!DY6, Input!$C$91:$GT$91, 0)))</f>
        <v>?</v>
      </c>
      <c r="DY5" s="416" t="str">
        <f>IF(DY4="TX",INDEX(Input!$C$94:$GT$94, MATCH(Input!DZ6, Input!$C$91:$GT$91, 0)),INDEX(Input!$C$92:$GT$92, MATCH(Input!DZ6, Input!$C$91:$GT$91, 0)))</f>
        <v>?</v>
      </c>
      <c r="DZ5" s="416" t="str">
        <f>IF(DZ4="TX",INDEX(Input!$C$94:$GT$94, MATCH(Input!EA6, Input!$C$91:$GT$91, 0)),INDEX(Input!$C$92:$GT$92, MATCH(Input!EA6, Input!$C$91:$GT$91, 0)))</f>
        <v>?</v>
      </c>
      <c r="EA5" s="416" t="str">
        <f>IF(EA4="TX",INDEX(Input!$C$94:$GT$94, MATCH(Input!EB6, Input!$C$91:$GT$91, 0)),INDEX(Input!$C$92:$GT$92, MATCH(Input!EB6, Input!$C$91:$GT$91, 0)))</f>
        <v>?</v>
      </c>
      <c r="EB5" s="416" t="str">
        <f>IF(EB4="TX",INDEX(Input!$C$94:$GT$94, MATCH(Input!EC6, Input!$C$91:$GT$91, 0)),INDEX(Input!$C$92:$GT$92, MATCH(Input!EC6, Input!$C$91:$GT$91, 0)))</f>
        <v>?</v>
      </c>
      <c r="EC5" s="416" t="str">
        <f>IF(EC4="TX",INDEX(Input!$C$94:$GT$94, MATCH(Input!ED6, Input!$C$91:$GT$91, 0)),INDEX(Input!$C$92:$GT$92, MATCH(Input!ED6, Input!$C$91:$GT$91, 0)))</f>
        <v>?</v>
      </c>
      <c r="ED5" s="416" t="str">
        <f>IF(ED4="TX",INDEX(Input!$C$94:$GT$94, MATCH(Input!EE6, Input!$C$91:$GT$91, 0)),INDEX(Input!$C$92:$GT$92, MATCH(Input!EE6, Input!$C$91:$GT$91, 0)))</f>
        <v>?</v>
      </c>
      <c r="EE5" s="416" t="str">
        <f>IF(EE4="TX",INDEX(Input!$C$94:$GT$94, MATCH(Input!EF6, Input!$C$91:$GT$91, 0)),INDEX(Input!$C$92:$GT$92, MATCH(Input!EF6, Input!$C$91:$GT$91, 0)))</f>
        <v>?</v>
      </c>
      <c r="EF5" s="416" t="str">
        <f>IF(EF4="TX",INDEX(Input!$C$94:$GT$94, MATCH(Input!EG6, Input!$C$91:$GT$91, 0)),INDEX(Input!$C$92:$GT$92, MATCH(Input!EG6, Input!$C$91:$GT$91, 0)))</f>
        <v>?</v>
      </c>
      <c r="EG5" s="416" t="str">
        <f>IF(EG4="TX",INDEX(Input!$C$94:$GT$94, MATCH(Input!EH6, Input!$C$91:$GT$91, 0)),INDEX(Input!$C$92:$GT$92, MATCH(Input!EH6, Input!$C$91:$GT$91, 0)))</f>
        <v>?</v>
      </c>
      <c r="EH5" s="416" t="str">
        <f>IF(EH4="TX",INDEX(Input!$C$94:$GT$94, MATCH(Input!EI6, Input!$C$91:$GT$91, 0)),INDEX(Input!$C$92:$GT$92, MATCH(Input!EI6, Input!$C$91:$GT$91, 0)))</f>
        <v>?</v>
      </c>
      <c r="EI5" s="416" t="str">
        <f>IF(EI4="TX",INDEX(Input!$C$94:$GT$94, MATCH(Input!EJ6, Input!$C$91:$GT$91, 0)),INDEX(Input!$C$92:$GT$92, MATCH(Input!EJ6, Input!$C$91:$GT$91, 0)))</f>
        <v>?</v>
      </c>
      <c r="EJ5" s="416" t="str">
        <f>IF(EJ4="TX",INDEX(Input!$C$94:$GT$94, MATCH(Input!EK6, Input!$C$91:$GT$91, 0)),INDEX(Input!$C$92:$GT$92, MATCH(Input!EK6, Input!$C$91:$GT$91, 0)))</f>
        <v>?</v>
      </c>
      <c r="EK5" s="416" t="str">
        <f>IF(EK4="TX",INDEX(Input!$C$94:$GT$94, MATCH(Input!EL6, Input!$C$91:$GT$91, 0)),INDEX(Input!$C$92:$GT$92, MATCH(Input!EL6, Input!$C$91:$GT$91, 0)))</f>
        <v>?</v>
      </c>
      <c r="EL5" s="416" t="str">
        <f>IF(EL4="TX",INDEX(Input!$C$94:$GT$94, MATCH(Input!EM6, Input!$C$91:$GT$91, 0)),INDEX(Input!$C$92:$GT$92, MATCH(Input!EM6, Input!$C$91:$GT$91, 0)))</f>
        <v>?</v>
      </c>
      <c r="EM5" s="416" t="str">
        <f>IF(EM4="TX",INDEX(Input!$C$94:$GT$94, MATCH(Input!EN6, Input!$C$91:$GT$91, 0)),INDEX(Input!$C$92:$GT$92, MATCH(Input!EN6, Input!$C$91:$GT$91, 0)))</f>
        <v>?</v>
      </c>
      <c r="EN5" s="416" t="str">
        <f>IF(EN4="TX",INDEX(Input!$C$94:$GT$94, MATCH(Input!EO6, Input!$C$91:$GT$91, 0)),INDEX(Input!$C$92:$GT$92, MATCH(Input!EO6, Input!$C$91:$GT$91, 0)))</f>
        <v>?</v>
      </c>
      <c r="EO5" s="416" t="str">
        <f>IF(EO4="TX",INDEX(Input!$C$94:$GT$94, MATCH(Input!EP6, Input!$C$91:$GT$91, 0)),INDEX(Input!$C$92:$GT$92, MATCH(Input!EP6, Input!$C$91:$GT$91, 0)))</f>
        <v>?</v>
      </c>
      <c r="EP5" s="416" t="str">
        <f>IF(EP4="TX",INDEX(Input!$C$94:$GT$94, MATCH(Input!EQ6, Input!$C$91:$GT$91, 0)),INDEX(Input!$C$92:$GT$92, MATCH(Input!EQ6, Input!$C$91:$GT$91, 0)))</f>
        <v>?</v>
      </c>
      <c r="EQ5" s="416" t="str">
        <f>IF(EQ4="TX",INDEX(Input!$C$94:$GT$94, MATCH(Input!ER6, Input!$C$91:$GT$91, 0)),INDEX(Input!$C$92:$GT$92, MATCH(Input!ER6, Input!$C$91:$GT$91, 0)))</f>
        <v>?</v>
      </c>
      <c r="ER5" s="416" t="str">
        <f>IF(ER4="TX",INDEX(Input!$C$94:$GT$94, MATCH(Input!ES6, Input!$C$91:$GT$91, 0)),INDEX(Input!$C$92:$GT$92, MATCH(Input!ES6, Input!$C$91:$GT$91, 0)))</f>
        <v>?</v>
      </c>
      <c r="ES5" s="416" t="str">
        <f>IF(ES4="TX",INDEX(Input!$C$94:$GT$94, MATCH(Input!ET6, Input!$C$91:$GT$91, 0)),INDEX(Input!$C$92:$GT$92, MATCH(Input!ET6, Input!$C$91:$GT$91, 0)))</f>
        <v>?</v>
      </c>
      <c r="ET5" s="416" t="str">
        <f>IF(ET4="TX",INDEX(Input!$C$94:$GT$94, MATCH(Input!EU6, Input!$C$91:$GT$91, 0)),INDEX(Input!$C$92:$GT$92, MATCH(Input!EU6, Input!$C$91:$GT$91, 0)))</f>
        <v>?</v>
      </c>
      <c r="EU5" s="416" t="str">
        <f>IF(EU4="TX",INDEX(Input!$C$94:$GT$94, MATCH(Input!EV6, Input!$C$91:$GT$91, 0)),INDEX(Input!$C$92:$GT$92, MATCH(Input!EV6, Input!$C$91:$GT$91, 0)))</f>
        <v>?</v>
      </c>
      <c r="EV5" s="416" t="str">
        <f>IF(EV4="TX",INDEX(Input!$C$94:$GT$94, MATCH(Input!EW6, Input!$C$91:$GT$91, 0)),INDEX(Input!$C$92:$GT$92, MATCH(Input!EW6, Input!$C$91:$GT$91, 0)))</f>
        <v>?</v>
      </c>
      <c r="EW5" s="416" t="str">
        <f>IF(EW4="TX",INDEX(Input!$C$94:$GT$94, MATCH(Input!EX6, Input!$C$91:$GT$91, 0)),INDEX(Input!$C$92:$GT$92, MATCH(Input!EX6, Input!$C$91:$GT$91, 0)))</f>
        <v>?</v>
      </c>
      <c r="EX5" s="416" t="str">
        <f>IF(EX4="TX",INDEX(Input!$C$94:$GT$94, MATCH(Input!EY6, Input!$C$91:$GT$91, 0)),INDEX(Input!$C$92:$GT$92, MATCH(Input!EY6, Input!$C$91:$GT$91, 0)))</f>
        <v>?</v>
      </c>
      <c r="EY5" s="416" t="str">
        <f>IF(EY4="TX",INDEX(Input!$C$94:$GT$94, MATCH(Input!EZ6, Input!$C$91:$GT$91, 0)),INDEX(Input!$C$92:$GT$92, MATCH(Input!EZ6, Input!$C$91:$GT$91, 0)))</f>
        <v>?</v>
      </c>
      <c r="EZ5" s="416" t="str">
        <f>IF(EZ4="TX",INDEX(Input!$C$94:$GT$94, MATCH(Input!FA6, Input!$C$91:$GT$91, 0)),INDEX(Input!$C$92:$GT$92, MATCH(Input!FA6, Input!$C$91:$GT$91, 0)))</f>
        <v>?</v>
      </c>
      <c r="FA5" s="416" t="str">
        <f>IF(FA4="TX",INDEX(Input!$C$94:$GT$94, MATCH(Input!FB6, Input!$C$91:$GT$91, 0)),INDEX(Input!$C$92:$GT$92, MATCH(Input!FB6, Input!$C$91:$GT$91, 0)))</f>
        <v>?</v>
      </c>
      <c r="FB5" s="416" t="str">
        <f>IF(FB4="TX",INDEX(Input!$C$94:$GT$94, MATCH(Input!FC6, Input!$C$91:$GT$91, 0)),INDEX(Input!$C$92:$GT$92, MATCH(Input!FC6, Input!$C$91:$GT$91, 0)))</f>
        <v>?</v>
      </c>
      <c r="FC5" s="416" t="str">
        <f>IF(FC4="TX",INDEX(Input!$C$94:$GT$94, MATCH(Input!FD6, Input!$C$91:$GT$91, 0)),INDEX(Input!$C$92:$GT$92, MATCH(Input!FD6, Input!$C$91:$GT$91, 0)))</f>
        <v>?</v>
      </c>
      <c r="FD5" s="416" t="str">
        <f>IF(FD4="TX",INDEX(Input!$C$94:$GT$94, MATCH(Input!FE6, Input!$C$91:$GT$91, 0)),INDEX(Input!$C$92:$GT$92, MATCH(Input!FE6, Input!$C$91:$GT$91, 0)))</f>
        <v>?</v>
      </c>
      <c r="FE5" s="416" t="str">
        <f>IF(FE4="TX",INDEX(Input!$C$94:$GT$94, MATCH(Input!FF6, Input!$C$91:$GT$91, 0)),INDEX(Input!$C$92:$GT$92, MATCH(Input!FF6, Input!$C$91:$GT$91, 0)))</f>
        <v>?</v>
      </c>
      <c r="FF5" s="416" t="str">
        <f>IF(FF4="TX",INDEX(Input!$C$94:$GT$94, MATCH(Input!FG6, Input!$C$91:$GT$91, 0)),INDEX(Input!$C$92:$GT$92, MATCH(Input!FG6, Input!$C$91:$GT$91, 0)))</f>
        <v>?</v>
      </c>
      <c r="FG5" s="416" t="str">
        <f>IF(FG4="TX",INDEX(Input!$C$94:$GT$94, MATCH(Input!FH6, Input!$C$91:$GT$91, 0)),INDEX(Input!$C$92:$GT$92, MATCH(Input!FH6, Input!$C$91:$GT$91, 0)))</f>
        <v>?</v>
      </c>
      <c r="FH5" s="416" t="str">
        <f>IF(FH4="TX",INDEX(Input!$C$94:$GT$94, MATCH(Input!FI6, Input!$C$91:$GT$91, 0)),INDEX(Input!$C$92:$GT$92, MATCH(Input!FI6, Input!$C$91:$GT$91, 0)))</f>
        <v>?</v>
      </c>
      <c r="FI5" s="416" t="str">
        <f>IF(FI4="TX",INDEX(Input!$C$94:$GT$94, MATCH(Input!FJ6, Input!$C$91:$GT$91, 0)),INDEX(Input!$C$92:$GT$92, MATCH(Input!FJ6, Input!$C$91:$GT$91, 0)))</f>
        <v>?</v>
      </c>
      <c r="FJ5" s="416" t="str">
        <f>IF(FJ4="TX",INDEX(Input!$C$94:$GT$94, MATCH(Input!FK6, Input!$C$91:$GT$91, 0)),INDEX(Input!$C$92:$GT$92, MATCH(Input!FK6, Input!$C$91:$GT$91, 0)))</f>
        <v>?</v>
      </c>
      <c r="FK5" s="416" t="str">
        <f>IF(FK4="TX",INDEX(Input!$C$94:$GT$94, MATCH(Input!FL6, Input!$C$91:$GT$91, 0)),INDEX(Input!$C$92:$GT$92, MATCH(Input!FL6, Input!$C$91:$GT$91, 0)))</f>
        <v>?</v>
      </c>
      <c r="FL5" s="416" t="str">
        <f>IF(FL4="TX",INDEX(Input!$C$94:$GT$94, MATCH(Input!FM6, Input!$C$91:$GT$91, 0)),INDEX(Input!$C$92:$GT$92, MATCH(Input!FM6, Input!$C$91:$GT$91, 0)))</f>
        <v>?</v>
      </c>
      <c r="FM5" s="416" t="str">
        <f>IF(FM4="TX",INDEX(Input!$C$94:$GT$94, MATCH(Input!FN6, Input!$C$91:$GT$91, 0)),INDEX(Input!$C$92:$GT$92, MATCH(Input!FN6, Input!$C$91:$GT$91, 0)))</f>
        <v>?</v>
      </c>
      <c r="FN5" s="416" t="str">
        <f>IF(FN4="TX",INDEX(Input!$C$94:$GT$94, MATCH(Input!FO6, Input!$C$91:$GT$91, 0)),INDEX(Input!$C$92:$GT$92, MATCH(Input!FO6, Input!$C$91:$GT$91, 0)))</f>
        <v>?</v>
      </c>
      <c r="FO5" s="416" t="str">
        <f>IF(FO4="TX",INDEX(Input!$C$94:$GT$94, MATCH(Input!FP6, Input!$C$91:$GT$91, 0)),INDEX(Input!$C$92:$GT$92, MATCH(Input!FP6, Input!$C$91:$GT$91, 0)))</f>
        <v>?</v>
      </c>
      <c r="FP5" s="416" t="str">
        <f>IF(FP4="TX",INDEX(Input!$C$94:$GT$94, MATCH(Input!FQ6, Input!$C$91:$GT$91, 0)),INDEX(Input!$C$92:$GT$92, MATCH(Input!FQ6, Input!$C$91:$GT$91, 0)))</f>
        <v>?</v>
      </c>
      <c r="FQ5" s="416" t="str">
        <f>IF(FQ4="TX",INDEX(Input!$C$94:$GT$94, MATCH(Input!FR6, Input!$C$91:$GT$91, 0)),INDEX(Input!$C$92:$GT$92, MATCH(Input!FR6, Input!$C$91:$GT$91, 0)))</f>
        <v>?</v>
      </c>
      <c r="FR5" s="416" t="str">
        <f>IF(FR4="TX",INDEX(Input!$C$94:$GT$94, MATCH(Input!FS6, Input!$C$91:$GT$91, 0)),INDEX(Input!$C$92:$GT$92, MATCH(Input!FS6, Input!$C$91:$GT$91, 0)))</f>
        <v>?</v>
      </c>
      <c r="FS5" s="416" t="str">
        <f>IF(FS4="TX",INDEX(Input!$C$94:$GT$94, MATCH(Input!FT6, Input!$C$91:$GT$91, 0)),INDEX(Input!$C$92:$GT$92, MATCH(Input!FT6, Input!$C$91:$GT$91, 0)))</f>
        <v>?</v>
      </c>
      <c r="FT5" s="416" t="str">
        <f>IF(FT4="TX",INDEX(Input!$C$94:$GT$94, MATCH(Input!FU6, Input!$C$91:$GT$91, 0)),INDEX(Input!$C$92:$GT$92, MATCH(Input!FU6, Input!$C$91:$GT$91, 0)))</f>
        <v>?</v>
      </c>
      <c r="FU5" s="416" t="str">
        <f>IF(FU4="TX",INDEX(Input!$C$94:$GT$94, MATCH(Input!FV6, Input!$C$91:$GT$91, 0)),INDEX(Input!$C$92:$GT$92, MATCH(Input!FV6, Input!$C$91:$GT$91, 0)))</f>
        <v>?</v>
      </c>
      <c r="FV5" s="416" t="str">
        <f>IF(FV4="TX",INDEX(Input!$C$94:$GT$94, MATCH(Input!FW6, Input!$C$91:$GT$91, 0)),INDEX(Input!$C$92:$GT$92, MATCH(Input!FW6, Input!$C$91:$GT$91, 0)))</f>
        <v>?</v>
      </c>
      <c r="FW5" s="416" t="str">
        <f>IF(FW4="TX",INDEX(Input!$C$94:$GT$94, MATCH(Input!FX6, Input!$C$91:$GT$91, 0)),INDEX(Input!$C$92:$GT$92, MATCH(Input!FX6, Input!$C$91:$GT$91, 0)))</f>
        <v>?</v>
      </c>
      <c r="FX5" s="416" t="str">
        <f>IF(FX4="TX",INDEX(Input!$C$94:$GT$94, MATCH(Input!FY6, Input!$C$91:$GT$91, 0)),INDEX(Input!$C$92:$GT$92, MATCH(Input!FY6, Input!$C$91:$GT$91, 0)))</f>
        <v>?</v>
      </c>
      <c r="FY5" s="416" t="str">
        <f>IF(FY4="TX",INDEX(Input!$C$94:$GT$94, MATCH(Input!FZ6, Input!$C$91:$GT$91, 0)),INDEX(Input!$C$92:$GT$92, MATCH(Input!FZ6, Input!$C$91:$GT$91, 0)))</f>
        <v>?</v>
      </c>
      <c r="FZ5" s="416" t="str">
        <f>IF(FZ4="TX",INDEX(Input!$C$94:$GT$94, MATCH(Input!GA6, Input!$C$91:$GT$91, 0)),INDEX(Input!$C$92:$GT$92, MATCH(Input!GA6, Input!$C$91:$GT$91, 0)))</f>
        <v>?</v>
      </c>
      <c r="GA5" s="416" t="str">
        <f>IF(GA4="TX",INDEX(Input!$C$94:$GT$94, MATCH(Input!GB6, Input!$C$91:$GT$91, 0)),INDEX(Input!$C$92:$GT$92, MATCH(Input!GB6, Input!$C$91:$GT$91, 0)))</f>
        <v>?</v>
      </c>
      <c r="GB5" s="416" t="str">
        <f>IF(GB4="TX",INDEX(Input!$C$94:$GT$94, MATCH(Input!GC6, Input!$C$91:$GT$91, 0)),INDEX(Input!$C$92:$GT$92, MATCH(Input!GC6, Input!$C$91:$GT$91, 0)))</f>
        <v>?</v>
      </c>
      <c r="GC5" s="416" t="str">
        <f>IF(GC4="TX",INDEX(Input!$C$94:$GT$94, MATCH(Input!GD6, Input!$C$91:$GT$91, 0)),INDEX(Input!$C$92:$GT$92, MATCH(Input!GD6, Input!$C$91:$GT$91, 0)))</f>
        <v>?</v>
      </c>
      <c r="GD5" s="416" t="str">
        <f>IF(GD4="TX",INDEX(Input!$C$94:$GT$94, MATCH(Input!GE6, Input!$C$91:$GT$91, 0)),INDEX(Input!$C$92:$GT$92, MATCH(Input!GE6, Input!$C$91:$GT$91, 0)))</f>
        <v>?</v>
      </c>
      <c r="GE5" s="416" t="str">
        <f>IF(GE4="TX",INDEX(Input!$C$94:$GT$94, MATCH(Input!GF6, Input!$C$91:$GT$91, 0)),INDEX(Input!$C$92:$GT$92, MATCH(Input!GF6, Input!$C$91:$GT$91, 0)))</f>
        <v>?</v>
      </c>
      <c r="GF5" s="416" t="str">
        <f>IF(GF4="TX",INDEX(Input!$C$94:$GT$94, MATCH(Input!GG6, Input!$C$91:$GT$91, 0)),INDEX(Input!$C$92:$GT$92, MATCH(Input!GG6, Input!$C$91:$GT$91, 0)))</f>
        <v>?</v>
      </c>
      <c r="GG5" s="416" t="str">
        <f>IF(GG4="TX",INDEX(Input!$C$94:$GT$94, MATCH(Input!GH6, Input!$C$91:$GT$91, 0)),INDEX(Input!$C$92:$GT$92, MATCH(Input!GH6, Input!$C$91:$GT$91, 0)))</f>
        <v>?</v>
      </c>
      <c r="GH5" s="416" t="str">
        <f>IF(GH4="TX",INDEX(Input!$C$94:$GT$94, MATCH(Input!GI6, Input!$C$91:$GT$91, 0)),INDEX(Input!$C$92:$GT$92, MATCH(Input!GI6, Input!$C$91:$GT$91, 0)))</f>
        <v>?</v>
      </c>
      <c r="GI5" s="416" t="str">
        <f>IF(GI4="TX",INDEX(Input!$C$94:$GT$94, MATCH(Input!GJ6, Input!$C$91:$GT$91, 0)),INDEX(Input!$C$92:$GT$92, MATCH(Input!GJ6, Input!$C$91:$GT$91, 0)))</f>
        <v>?</v>
      </c>
      <c r="GJ5" s="416" t="str">
        <f>IF(GJ4="TX",INDEX(Input!$C$94:$GT$94, MATCH(Input!GK6, Input!$C$91:$GT$91, 0)),INDEX(Input!$C$92:$GT$92, MATCH(Input!GK6, Input!$C$91:$GT$91, 0)))</f>
        <v>?</v>
      </c>
      <c r="GK5" s="416" t="str">
        <f>IF(GK4="TX",INDEX(Input!$C$94:$GT$94, MATCH(Input!GL6, Input!$C$91:$GT$91, 0)),INDEX(Input!$C$92:$GT$92, MATCH(Input!GL6, Input!$C$91:$GT$91, 0)))</f>
        <v>?</v>
      </c>
      <c r="GL5" s="416" t="str">
        <f>IF(GL4="TX",INDEX(Input!$C$94:$GT$94, MATCH(Input!GM6, Input!$C$91:$GT$91, 0)),INDEX(Input!$C$92:$GT$92, MATCH(Input!GM6, Input!$C$91:$GT$91, 0)))</f>
        <v>?</v>
      </c>
      <c r="GM5" s="416" t="str">
        <f>IF(GM4="TX",INDEX(Input!$C$94:$GT$94, MATCH(Input!GN6, Input!$C$91:$GT$91, 0)),INDEX(Input!$C$92:$GT$92, MATCH(Input!GN6, Input!$C$91:$GT$91, 0)))</f>
        <v>?</v>
      </c>
      <c r="GN5" s="416" t="str">
        <f>IF(GN4="TX",INDEX(Input!$C$94:$GT$94, MATCH(Input!GO6, Input!$C$91:$GT$91, 0)),INDEX(Input!$C$92:$GT$92, MATCH(Input!GO6, Input!$C$91:$GT$91, 0)))</f>
        <v>?</v>
      </c>
      <c r="GO5" s="416" t="str">
        <f>IF(GO4="TX",INDEX(Input!$C$94:$GT$94, MATCH(Input!GP6, Input!$C$91:$GT$91, 0)),INDEX(Input!$C$92:$GT$92, MATCH(Input!GP6, Input!$C$91:$GT$91, 0)))</f>
        <v>?</v>
      </c>
      <c r="GP5" s="416" t="str">
        <f>IF(GP4="TX",INDEX(Input!$C$94:$GT$94, MATCH(Input!GQ6, Input!$C$91:$GT$91, 0)),INDEX(Input!$C$92:$GT$92, MATCH(Input!GQ6, Input!$C$91:$GT$91, 0)))</f>
        <v>?</v>
      </c>
      <c r="GQ5" s="416" t="str">
        <f>IF(GQ4="TX",INDEX(Input!$C$94:$GT$94, MATCH(Input!GR6, Input!$C$91:$GT$91, 0)),INDEX(Input!$C$92:$GT$92, MATCH(Input!GR6, Input!$C$91:$GT$91, 0)))</f>
        <v>?</v>
      </c>
      <c r="GR5" s="416" t="str">
        <f>IF(GR4="TX",INDEX(Input!$C$94:$GT$94, MATCH(Input!GS6, Input!$C$91:$GT$91, 0)),INDEX(Input!$C$92:$GT$92, MATCH(Input!GS6, Input!$C$91:$GT$91, 0)))</f>
        <v>?</v>
      </c>
      <c r="GS5" s="416" t="str">
        <f>IF(GS4="TX",INDEX(Input!$C$94:$GT$94, MATCH(Input!GT6, Input!$C$91:$GT$91, 0)),INDEX(Input!$C$92:$GT$92, MATCH(Input!GT6, Input!$C$91:$GT$91, 0)))</f>
        <v>?</v>
      </c>
    </row>
    <row r="6" spans="1:201" s="345" customFormat="1">
      <c r="A6" s="343" t="s">
        <v>8147</v>
      </c>
      <c r="B6" s="416" t="e">
        <f>INDEX(Territory!$1:$1048576,MATCH(B5,Territory!$A:$A,0),MATCH(B4,Territory!$1:$1,0))</f>
        <v>#N/A</v>
      </c>
      <c r="C6" s="416" t="e">
        <f>INDEX(Territory!$1:$1048576,MATCH(C5,Territory!$A:$A,0),MATCH(C4,Territory!$1:$1,0))</f>
        <v>#N/A</v>
      </c>
      <c r="D6" s="416" t="e">
        <f>INDEX(Territory!$1:$1048576,MATCH(D5,Territory!$A:$A,0),MATCH(D4,Territory!$1:$1,0))</f>
        <v>#N/A</v>
      </c>
      <c r="E6" s="416" t="e">
        <f>INDEX(Territory!$1:$1048576,MATCH(E5,Territory!$A:$A,0),MATCH(E4,Territory!$1:$1,0))</f>
        <v>#N/A</v>
      </c>
      <c r="F6" s="416" t="e">
        <f>INDEX(Territory!$1:$1048576,MATCH(F5,Territory!$A:$A,0),MATCH(F4,Territory!$1:$1,0))</f>
        <v>#N/A</v>
      </c>
      <c r="G6" s="416" t="e">
        <f>INDEX(Territory!$1:$1048576,MATCH(G5,Territory!$A:$A,0),MATCH(G4,Territory!$1:$1,0))</f>
        <v>#N/A</v>
      </c>
      <c r="H6" s="416" t="e">
        <f>INDEX(Territory!$1:$1048576,MATCH(H5,Territory!$A:$A,0),MATCH(H4,Territory!$1:$1,0))</f>
        <v>#N/A</v>
      </c>
      <c r="I6" s="416" t="e">
        <f>INDEX(Territory!$1:$1048576,MATCH(I5,Territory!$A:$A,0),MATCH(I4,Territory!$1:$1,0))</f>
        <v>#N/A</v>
      </c>
      <c r="J6" s="416" t="e">
        <f>INDEX(Territory!$1:$1048576,MATCH(J5,Territory!$A:$A,0),MATCH(J4,Territory!$1:$1,0))</f>
        <v>#N/A</v>
      </c>
      <c r="K6" s="416" t="e">
        <f>INDEX(Territory!$1:$1048576,MATCH(K5,Territory!$A:$A,0),MATCH(K4,Territory!$1:$1,0))</f>
        <v>#N/A</v>
      </c>
      <c r="L6" s="416" t="e">
        <f>INDEX(Territory!$1:$1048576,MATCH(L5,Territory!$A:$A,0),MATCH(L4,Territory!$1:$1,0))</f>
        <v>#N/A</v>
      </c>
      <c r="M6" s="416" t="e">
        <f>INDEX(Territory!$1:$1048576,MATCH(M5,Territory!$A:$A,0),MATCH(M4,Territory!$1:$1,0))</f>
        <v>#N/A</v>
      </c>
      <c r="N6" s="416" t="e">
        <f>INDEX(Territory!$1:$1048576,MATCH(N5,Territory!$A:$A,0),MATCH(N4,Territory!$1:$1,0))</f>
        <v>#N/A</v>
      </c>
      <c r="O6" s="416" t="e">
        <f>INDEX(Territory!$1:$1048576,MATCH(O5,Territory!$A:$A,0),MATCH(O4,Territory!$1:$1,0))</f>
        <v>#N/A</v>
      </c>
      <c r="P6" s="416" t="e">
        <f>INDEX(Territory!$1:$1048576,MATCH(P5,Territory!$A:$A,0),MATCH(P4,Territory!$1:$1,0))</f>
        <v>#N/A</v>
      </c>
      <c r="Q6" s="416" t="e">
        <f>INDEX(Territory!$1:$1048576,MATCH(Q5,Territory!$A:$A,0),MATCH(Q4,Territory!$1:$1,0))</f>
        <v>#N/A</v>
      </c>
      <c r="R6" s="416" t="e">
        <f>INDEX(Territory!$1:$1048576,MATCH(R5,Territory!$A:$A,0),MATCH(R4,Territory!$1:$1,0))</f>
        <v>#N/A</v>
      </c>
      <c r="S6" s="416" t="e">
        <f>INDEX(Territory!$1:$1048576,MATCH(S5,Territory!$A:$A,0),MATCH(S4,Territory!$1:$1,0))</f>
        <v>#N/A</v>
      </c>
      <c r="T6" s="416" t="e">
        <f>INDEX(Territory!$1:$1048576,MATCH(T5,Territory!$A:$A,0),MATCH(T4,Territory!$1:$1,0))</f>
        <v>#N/A</v>
      </c>
      <c r="U6" s="416" t="e">
        <f>INDEX(Territory!$1:$1048576,MATCH(U5,Territory!$A:$A,0),MATCH(U4,Territory!$1:$1,0))</f>
        <v>#N/A</v>
      </c>
      <c r="V6" s="416" t="e">
        <f>INDEX(Territory!$1:$1048576,MATCH(V5,Territory!$A:$A,0),MATCH(V4,Territory!$1:$1,0))</f>
        <v>#N/A</v>
      </c>
      <c r="W6" s="416" t="e">
        <f>INDEX(Territory!$1:$1048576,MATCH(W5,Territory!$A:$A,0),MATCH(W4,Territory!$1:$1,0))</f>
        <v>#N/A</v>
      </c>
      <c r="X6" s="416" t="e">
        <f>INDEX(Territory!$1:$1048576,MATCH(X5,Territory!$A:$A,0),MATCH(X4,Territory!$1:$1,0))</f>
        <v>#N/A</v>
      </c>
      <c r="Y6" s="416" t="e">
        <f>INDEX(Territory!$1:$1048576,MATCH(Y5,Territory!$A:$A,0),MATCH(Y4,Territory!$1:$1,0))</f>
        <v>#N/A</v>
      </c>
      <c r="Z6" s="416" t="e">
        <f>INDEX(Territory!$1:$1048576,MATCH(Z5,Territory!$A:$A,0),MATCH(Z4,Territory!$1:$1,0))</f>
        <v>#N/A</v>
      </c>
      <c r="AA6" s="416" t="e">
        <f>INDEX(Territory!$1:$1048576,MATCH(AA5,Territory!$A:$A,0),MATCH(AA4,Territory!$1:$1,0))</f>
        <v>#N/A</v>
      </c>
      <c r="AB6" s="416" t="e">
        <f>INDEX(Territory!$1:$1048576,MATCH(AB5,Territory!$A:$A,0),MATCH(AB4,Territory!$1:$1,0))</f>
        <v>#N/A</v>
      </c>
      <c r="AC6" s="416" t="e">
        <f>INDEX(Territory!$1:$1048576,MATCH(AC5,Territory!$A:$A,0),MATCH(AC4,Territory!$1:$1,0))</f>
        <v>#N/A</v>
      </c>
      <c r="AD6" s="416" t="e">
        <f>INDEX(Territory!$1:$1048576,MATCH(AD5,Territory!$A:$A,0),MATCH(AD4,Territory!$1:$1,0))</f>
        <v>#N/A</v>
      </c>
      <c r="AE6" s="416" t="e">
        <f>INDEX(Territory!$1:$1048576,MATCH(AE5,Territory!$A:$A,0),MATCH(AE4,Territory!$1:$1,0))</f>
        <v>#N/A</v>
      </c>
      <c r="AF6" s="416" t="e">
        <f>INDEX(Territory!$1:$1048576,MATCH(AF5,Territory!$A:$A,0),MATCH(AF4,Territory!$1:$1,0))</f>
        <v>#N/A</v>
      </c>
      <c r="AG6" s="416" t="e">
        <f>INDEX(Territory!$1:$1048576,MATCH(AG5,Territory!$A:$A,0),MATCH(AG4,Territory!$1:$1,0))</f>
        <v>#N/A</v>
      </c>
      <c r="AH6" s="416" t="e">
        <f>INDEX(Territory!$1:$1048576,MATCH(AH5,Territory!$A:$A,0),MATCH(AH4,Territory!$1:$1,0))</f>
        <v>#N/A</v>
      </c>
      <c r="AI6" s="416" t="e">
        <f>INDEX(Territory!$1:$1048576,MATCH(AI5,Territory!$A:$A,0),MATCH(AI4,Territory!$1:$1,0))</f>
        <v>#N/A</v>
      </c>
      <c r="AJ6" s="416" t="e">
        <f>INDEX(Territory!$1:$1048576,MATCH(AJ5,Territory!$A:$A,0),MATCH(AJ4,Territory!$1:$1,0))</f>
        <v>#N/A</v>
      </c>
      <c r="AK6" s="416" t="e">
        <f>INDEX(Territory!$1:$1048576,MATCH(AK5,Territory!$A:$A,0),MATCH(AK4,Territory!$1:$1,0))</f>
        <v>#N/A</v>
      </c>
      <c r="AL6" s="416" t="e">
        <f>INDEX(Territory!$1:$1048576,MATCH(AL5,Territory!$A:$A,0),MATCH(AL4,Territory!$1:$1,0))</f>
        <v>#N/A</v>
      </c>
      <c r="AM6" s="416" t="e">
        <f>INDEX(Territory!$1:$1048576,MATCH(AM5,Territory!$A:$A,0),MATCH(AM4,Territory!$1:$1,0))</f>
        <v>#N/A</v>
      </c>
      <c r="AN6" s="416" t="e">
        <f>INDEX(Territory!$1:$1048576,MATCH(AN5,Territory!$A:$A,0),MATCH(AN4,Territory!$1:$1,0))</f>
        <v>#N/A</v>
      </c>
      <c r="AO6" s="416" t="e">
        <f>INDEX(Territory!$1:$1048576,MATCH(AO5,Territory!$A:$A,0),MATCH(AO4,Territory!$1:$1,0))</f>
        <v>#N/A</v>
      </c>
      <c r="AP6" s="416" t="e">
        <f>INDEX(Territory!$1:$1048576,MATCH(AP5,Territory!$A:$A,0),MATCH(AP4,Territory!$1:$1,0))</f>
        <v>#N/A</v>
      </c>
      <c r="AQ6" s="416" t="e">
        <f>INDEX(Territory!$1:$1048576,MATCH(AQ5,Territory!$A:$A,0),MATCH(AQ4,Territory!$1:$1,0))</f>
        <v>#N/A</v>
      </c>
      <c r="AR6" s="416" t="e">
        <f>INDEX(Territory!$1:$1048576,MATCH(AR5,Territory!$A:$A,0),MATCH(AR4,Territory!$1:$1,0))</f>
        <v>#N/A</v>
      </c>
      <c r="AS6" s="416" t="e">
        <f>INDEX(Territory!$1:$1048576,MATCH(AS5,Territory!$A:$A,0),MATCH(AS4,Territory!$1:$1,0))</f>
        <v>#N/A</v>
      </c>
      <c r="AT6" s="416" t="e">
        <f>INDEX(Territory!$1:$1048576,MATCH(AT5,Territory!$A:$A,0),MATCH(AT4,Territory!$1:$1,0))</f>
        <v>#N/A</v>
      </c>
      <c r="AU6" s="416" t="e">
        <f>INDEX(Territory!$1:$1048576,MATCH(AU5,Territory!$A:$A,0),MATCH(AU4,Territory!$1:$1,0))</f>
        <v>#N/A</v>
      </c>
      <c r="AV6" s="416" t="e">
        <f>INDEX(Territory!$1:$1048576,MATCH(AV5,Territory!$A:$A,0),MATCH(AV4,Territory!$1:$1,0))</f>
        <v>#N/A</v>
      </c>
      <c r="AW6" s="416" t="e">
        <f>INDEX(Territory!$1:$1048576,MATCH(AW5,Territory!$A:$A,0),MATCH(AW4,Territory!$1:$1,0))</f>
        <v>#N/A</v>
      </c>
      <c r="AX6" s="416" t="e">
        <f>INDEX(Territory!$1:$1048576,MATCH(AX5,Territory!$A:$A,0),MATCH(AX4,Territory!$1:$1,0))</f>
        <v>#N/A</v>
      </c>
      <c r="AY6" s="416" t="e">
        <f>INDEX(Territory!$1:$1048576,MATCH(AY5,Territory!$A:$A,0),MATCH(AY4,Territory!$1:$1,0))</f>
        <v>#N/A</v>
      </c>
      <c r="AZ6" s="416" t="e">
        <f>INDEX(Territory!$1:$1048576,MATCH(AZ5,Territory!$A:$A,0),MATCH(AZ4,Territory!$1:$1,0))</f>
        <v>#N/A</v>
      </c>
      <c r="BA6" s="416" t="e">
        <f>INDEX(Territory!$1:$1048576,MATCH(BA5,Territory!$A:$A,0),MATCH(BA4,Territory!$1:$1,0))</f>
        <v>#N/A</v>
      </c>
      <c r="BB6" s="416" t="e">
        <f>INDEX(Territory!$1:$1048576,MATCH(BB5,Territory!$A:$A,0),MATCH(BB4,Territory!$1:$1,0))</f>
        <v>#N/A</v>
      </c>
      <c r="BC6" s="416" t="e">
        <f>INDEX(Territory!$1:$1048576,MATCH(BC5,Territory!$A:$A,0),MATCH(BC4,Territory!$1:$1,0))</f>
        <v>#N/A</v>
      </c>
      <c r="BD6" s="416" t="e">
        <f>INDEX(Territory!$1:$1048576,MATCH(BD5,Territory!$A:$A,0),MATCH(BD4,Territory!$1:$1,0))</f>
        <v>#N/A</v>
      </c>
      <c r="BE6" s="416" t="e">
        <f>INDEX(Territory!$1:$1048576,MATCH(BE5,Territory!$A:$A,0),MATCH(BE4,Territory!$1:$1,0))</f>
        <v>#N/A</v>
      </c>
      <c r="BF6" s="416" t="e">
        <f>INDEX(Territory!$1:$1048576,MATCH(BF5,Territory!$A:$A,0),MATCH(BF4,Territory!$1:$1,0))</f>
        <v>#N/A</v>
      </c>
      <c r="BG6" s="416" t="e">
        <f>INDEX(Territory!$1:$1048576,MATCH(BG5,Territory!$A:$A,0),MATCH(BG4,Territory!$1:$1,0))</f>
        <v>#N/A</v>
      </c>
      <c r="BH6" s="416" t="e">
        <f>INDEX(Territory!$1:$1048576,MATCH(BH5,Territory!$A:$A,0),MATCH(BH4,Territory!$1:$1,0))</f>
        <v>#N/A</v>
      </c>
      <c r="BI6" s="416" t="e">
        <f>INDEX(Territory!$1:$1048576,MATCH(BI5,Territory!$A:$A,0),MATCH(BI4,Territory!$1:$1,0))</f>
        <v>#N/A</v>
      </c>
      <c r="BJ6" s="416" t="e">
        <f>INDEX(Territory!$1:$1048576,MATCH(BJ5,Territory!$A:$A,0),MATCH(BJ4,Territory!$1:$1,0))</f>
        <v>#N/A</v>
      </c>
      <c r="BK6" s="416" t="e">
        <f>INDEX(Territory!$1:$1048576,MATCH(BK5,Territory!$A:$A,0),MATCH(BK4,Territory!$1:$1,0))</f>
        <v>#N/A</v>
      </c>
      <c r="BL6" s="416" t="e">
        <f>INDEX(Territory!$1:$1048576,MATCH(BL5,Territory!$A:$A,0),MATCH(BL4,Territory!$1:$1,0))</f>
        <v>#N/A</v>
      </c>
      <c r="BM6" s="416" t="e">
        <f>INDEX(Territory!$1:$1048576,MATCH(BM5,Territory!$A:$A,0),MATCH(BM4,Territory!$1:$1,0))</f>
        <v>#N/A</v>
      </c>
      <c r="BN6" s="416" t="e">
        <f>INDEX(Territory!$1:$1048576,MATCH(BN5,Territory!$A:$A,0),MATCH(BN4,Territory!$1:$1,0))</f>
        <v>#N/A</v>
      </c>
      <c r="BO6" s="416" t="e">
        <f>INDEX(Territory!$1:$1048576,MATCH(BO5,Territory!$A:$A,0),MATCH(BO4,Territory!$1:$1,0))</f>
        <v>#N/A</v>
      </c>
      <c r="BP6" s="416" t="e">
        <f>INDEX(Territory!$1:$1048576,MATCH(BP5,Territory!$A:$A,0),MATCH(BP4,Territory!$1:$1,0))</f>
        <v>#N/A</v>
      </c>
      <c r="BQ6" s="416" t="e">
        <f>INDEX(Territory!$1:$1048576,MATCH(BQ5,Territory!$A:$A,0),MATCH(BQ4,Territory!$1:$1,0))</f>
        <v>#N/A</v>
      </c>
      <c r="BR6" s="416" t="e">
        <f>INDEX(Territory!$1:$1048576,MATCH(BR5,Territory!$A:$A,0),MATCH(BR4,Territory!$1:$1,0))</f>
        <v>#N/A</v>
      </c>
      <c r="BS6" s="416" t="e">
        <f>INDEX(Territory!$1:$1048576,MATCH(BS5,Territory!$A:$A,0),MATCH(BS4,Territory!$1:$1,0))</f>
        <v>#N/A</v>
      </c>
      <c r="BT6" s="416" t="e">
        <f>INDEX(Territory!$1:$1048576,MATCH(BT5,Territory!$A:$A,0),MATCH(BT4,Territory!$1:$1,0))</f>
        <v>#N/A</v>
      </c>
      <c r="BU6" s="416" t="e">
        <f>INDEX(Territory!$1:$1048576,MATCH(BU5,Territory!$A:$A,0),MATCH(BU4,Territory!$1:$1,0))</f>
        <v>#N/A</v>
      </c>
      <c r="BV6" s="416" t="e">
        <f>INDEX(Territory!$1:$1048576,MATCH(BV5,Territory!$A:$A,0),MATCH(BV4,Territory!$1:$1,0))</f>
        <v>#N/A</v>
      </c>
      <c r="BW6" s="416" t="e">
        <f>INDEX(Territory!$1:$1048576,MATCH(BW5,Territory!$A:$A,0),MATCH(BW4,Territory!$1:$1,0))</f>
        <v>#N/A</v>
      </c>
      <c r="BX6" s="416" t="e">
        <f>INDEX(Territory!$1:$1048576,MATCH(BX5,Territory!$A:$A,0),MATCH(BX4,Territory!$1:$1,0))</f>
        <v>#N/A</v>
      </c>
      <c r="BY6" s="416" t="e">
        <f>INDEX(Territory!$1:$1048576,MATCH(BY5,Territory!$A:$A,0),MATCH(BY4,Territory!$1:$1,0))</f>
        <v>#N/A</v>
      </c>
      <c r="BZ6" s="416" t="e">
        <f>INDEX(Territory!$1:$1048576,MATCH(BZ5,Territory!$A:$A,0),MATCH(BZ4,Territory!$1:$1,0))</f>
        <v>#N/A</v>
      </c>
      <c r="CA6" s="416" t="e">
        <f>INDEX(Territory!$1:$1048576,MATCH(CA5,Territory!$A:$A,0),MATCH(CA4,Territory!$1:$1,0))</f>
        <v>#N/A</v>
      </c>
      <c r="CB6" s="416" t="e">
        <f>INDEX(Territory!$1:$1048576,MATCH(CB5,Territory!$A:$A,0),MATCH(CB4,Territory!$1:$1,0))</f>
        <v>#N/A</v>
      </c>
      <c r="CC6" s="416" t="e">
        <f>INDEX(Territory!$1:$1048576,MATCH(CC5,Territory!$A:$A,0),MATCH(CC4,Territory!$1:$1,0))</f>
        <v>#N/A</v>
      </c>
      <c r="CD6" s="416" t="e">
        <f>INDEX(Territory!$1:$1048576,MATCH(CD5,Territory!$A:$A,0),MATCH(CD4,Territory!$1:$1,0))</f>
        <v>#N/A</v>
      </c>
      <c r="CE6" s="416" t="e">
        <f>INDEX(Territory!$1:$1048576,MATCH(CE5,Territory!$A:$A,0),MATCH(CE4,Territory!$1:$1,0))</f>
        <v>#N/A</v>
      </c>
      <c r="CF6" s="416" t="e">
        <f>INDEX(Territory!$1:$1048576,MATCH(CF5,Territory!$A:$A,0),MATCH(CF4,Territory!$1:$1,0))</f>
        <v>#N/A</v>
      </c>
      <c r="CG6" s="416" t="e">
        <f>INDEX(Territory!$1:$1048576,MATCH(CG5,Territory!$A:$A,0),MATCH(CG4,Territory!$1:$1,0))</f>
        <v>#N/A</v>
      </c>
      <c r="CH6" s="416" t="e">
        <f>INDEX(Territory!$1:$1048576,MATCH(CH5,Territory!$A:$A,0),MATCH(CH4,Territory!$1:$1,0))</f>
        <v>#N/A</v>
      </c>
      <c r="CI6" s="416" t="e">
        <f>INDEX(Territory!$1:$1048576,MATCH(CI5,Territory!$A:$A,0),MATCH(CI4,Territory!$1:$1,0))</f>
        <v>#N/A</v>
      </c>
      <c r="CJ6" s="416" t="e">
        <f>INDEX(Territory!$1:$1048576,MATCH(CJ5,Territory!$A:$A,0),MATCH(CJ4,Territory!$1:$1,0))</f>
        <v>#N/A</v>
      </c>
      <c r="CK6" s="416" t="e">
        <f>INDEX(Territory!$1:$1048576,MATCH(CK5,Territory!$A:$A,0),MATCH(CK4,Territory!$1:$1,0))</f>
        <v>#N/A</v>
      </c>
      <c r="CL6" s="416" t="e">
        <f>INDEX(Territory!$1:$1048576,MATCH(CL5,Territory!$A:$A,0),MATCH(CL4,Territory!$1:$1,0))</f>
        <v>#N/A</v>
      </c>
      <c r="CM6" s="416" t="e">
        <f>INDEX(Territory!$1:$1048576,MATCH(CM5,Territory!$A:$A,0),MATCH(CM4,Territory!$1:$1,0))</f>
        <v>#N/A</v>
      </c>
      <c r="CN6" s="416" t="e">
        <f>INDEX(Territory!$1:$1048576,MATCH(CN5,Territory!$A:$A,0),MATCH(CN4,Territory!$1:$1,0))</f>
        <v>#N/A</v>
      </c>
      <c r="CO6" s="416" t="e">
        <f>INDEX(Territory!$1:$1048576,MATCH(CO5,Territory!$A:$A,0),MATCH(CO4,Territory!$1:$1,0))</f>
        <v>#N/A</v>
      </c>
      <c r="CP6" s="416" t="e">
        <f>INDEX(Territory!$1:$1048576,MATCH(CP5,Territory!$A:$A,0),MATCH(CP4,Territory!$1:$1,0))</f>
        <v>#N/A</v>
      </c>
      <c r="CQ6" s="416" t="e">
        <f>INDEX(Territory!$1:$1048576,MATCH(CQ5,Territory!$A:$A,0),MATCH(CQ4,Territory!$1:$1,0))</f>
        <v>#N/A</v>
      </c>
      <c r="CR6" s="416" t="e">
        <f>INDEX(Territory!$1:$1048576,MATCH(CR5,Territory!$A:$A,0),MATCH(CR4,Territory!$1:$1,0))</f>
        <v>#N/A</v>
      </c>
      <c r="CS6" s="416" t="e">
        <f>INDEX(Territory!$1:$1048576,MATCH(CS5,Territory!$A:$A,0),MATCH(CS4,Territory!$1:$1,0))</f>
        <v>#N/A</v>
      </c>
      <c r="CT6" s="416" t="e">
        <f>INDEX(Territory!$1:$1048576,MATCH(CT5,Territory!$A:$A,0),MATCH(CT4,Territory!$1:$1,0))</f>
        <v>#N/A</v>
      </c>
      <c r="CU6" s="416" t="e">
        <f>INDEX(Territory!$1:$1048576,MATCH(CU5,Territory!$A:$A,0),MATCH(CU4,Territory!$1:$1,0))</f>
        <v>#N/A</v>
      </c>
      <c r="CV6" s="416" t="e">
        <f>INDEX(Territory!$1:$1048576,MATCH(CV5,Territory!$A:$A,0),MATCH(CV4,Territory!$1:$1,0))</f>
        <v>#N/A</v>
      </c>
      <c r="CW6" s="416" t="e">
        <f>INDEX(Territory!$1:$1048576,MATCH(CW5,Territory!$A:$A,0),MATCH(CW4,Territory!$1:$1,0))</f>
        <v>#N/A</v>
      </c>
      <c r="CX6" s="416" t="e">
        <f>INDEX(Territory!$1:$1048576,MATCH(CX5,Territory!$A:$A,0),MATCH(CX4,Territory!$1:$1,0))</f>
        <v>#N/A</v>
      </c>
      <c r="CY6" s="416" t="e">
        <f>INDEX(Territory!$1:$1048576,MATCH(CY5,Territory!$A:$A,0),MATCH(CY4,Territory!$1:$1,0))</f>
        <v>#N/A</v>
      </c>
      <c r="CZ6" s="416" t="e">
        <f>INDEX(Territory!$1:$1048576,MATCH(CZ5,Territory!$A:$A,0),MATCH(CZ4,Territory!$1:$1,0))</f>
        <v>#N/A</v>
      </c>
      <c r="DA6" s="416" t="e">
        <f>INDEX(Territory!$1:$1048576,MATCH(DA5,Territory!$A:$A,0),MATCH(DA4,Territory!$1:$1,0))</f>
        <v>#N/A</v>
      </c>
      <c r="DB6" s="416" t="e">
        <f>INDEX(Territory!$1:$1048576,MATCH(DB5,Territory!$A:$A,0),MATCH(DB4,Territory!$1:$1,0))</f>
        <v>#N/A</v>
      </c>
      <c r="DC6" s="416" t="e">
        <f>INDEX(Territory!$1:$1048576,MATCH(DC5,Territory!$A:$A,0),MATCH(DC4,Territory!$1:$1,0))</f>
        <v>#N/A</v>
      </c>
      <c r="DD6" s="416" t="e">
        <f>INDEX(Territory!$1:$1048576,MATCH(DD5,Territory!$A:$A,0),MATCH(DD4,Territory!$1:$1,0))</f>
        <v>#N/A</v>
      </c>
      <c r="DE6" s="416" t="e">
        <f>INDEX(Territory!$1:$1048576,MATCH(DE5,Territory!$A:$A,0),MATCH(DE4,Territory!$1:$1,0))</f>
        <v>#N/A</v>
      </c>
      <c r="DF6" s="416" t="e">
        <f>INDEX(Territory!$1:$1048576,MATCH(DF5,Territory!$A:$A,0),MATCH(DF4,Territory!$1:$1,0))</f>
        <v>#N/A</v>
      </c>
      <c r="DG6" s="416" t="e">
        <f>INDEX(Territory!$1:$1048576,MATCH(DG5,Territory!$A:$A,0),MATCH(DG4,Territory!$1:$1,0))</f>
        <v>#N/A</v>
      </c>
      <c r="DH6" s="416" t="e">
        <f>INDEX(Territory!$1:$1048576,MATCH(DH5,Territory!$A:$A,0),MATCH(DH4,Territory!$1:$1,0))</f>
        <v>#N/A</v>
      </c>
      <c r="DI6" s="416" t="e">
        <f>INDEX(Territory!$1:$1048576,MATCH(DI5,Territory!$A:$A,0),MATCH(DI4,Territory!$1:$1,0))</f>
        <v>#N/A</v>
      </c>
      <c r="DJ6" s="416" t="e">
        <f>INDEX(Territory!$1:$1048576,MATCH(DJ5,Territory!$A:$A,0),MATCH(DJ4,Territory!$1:$1,0))</f>
        <v>#N/A</v>
      </c>
      <c r="DK6" s="416" t="e">
        <f>INDEX(Territory!$1:$1048576,MATCH(DK5,Territory!$A:$A,0),MATCH(DK4,Territory!$1:$1,0))</f>
        <v>#N/A</v>
      </c>
      <c r="DL6" s="416" t="e">
        <f>INDEX(Territory!$1:$1048576,MATCH(DL5,Territory!$A:$A,0),MATCH(DL4,Territory!$1:$1,0))</f>
        <v>#N/A</v>
      </c>
      <c r="DM6" s="416" t="e">
        <f>INDEX(Territory!$1:$1048576,MATCH(DM5,Territory!$A:$A,0),MATCH(DM4,Territory!$1:$1,0))</f>
        <v>#N/A</v>
      </c>
      <c r="DN6" s="416" t="e">
        <f>INDEX(Territory!$1:$1048576,MATCH(DN5,Territory!$A:$A,0),MATCH(DN4,Territory!$1:$1,0))</f>
        <v>#N/A</v>
      </c>
      <c r="DO6" s="416" t="e">
        <f>INDEX(Territory!$1:$1048576,MATCH(DO5,Territory!$A:$A,0),MATCH(DO4,Territory!$1:$1,0))</f>
        <v>#N/A</v>
      </c>
      <c r="DP6" s="416" t="e">
        <f>INDEX(Territory!$1:$1048576,MATCH(DP5,Territory!$A:$A,0),MATCH(DP4,Territory!$1:$1,0))</f>
        <v>#N/A</v>
      </c>
      <c r="DQ6" s="416" t="e">
        <f>INDEX(Territory!$1:$1048576,MATCH(DQ5,Territory!$A:$A,0),MATCH(DQ4,Territory!$1:$1,0))</f>
        <v>#N/A</v>
      </c>
      <c r="DR6" s="416" t="e">
        <f>INDEX(Territory!$1:$1048576,MATCH(DR5,Territory!$A:$A,0),MATCH(DR4,Territory!$1:$1,0))</f>
        <v>#N/A</v>
      </c>
      <c r="DS6" s="416" t="e">
        <f>INDEX(Territory!$1:$1048576,MATCH(DS5,Territory!$A:$A,0),MATCH(DS4,Territory!$1:$1,0))</f>
        <v>#N/A</v>
      </c>
      <c r="DT6" s="416" t="e">
        <f>INDEX(Territory!$1:$1048576,MATCH(DT5,Territory!$A:$A,0),MATCH(DT4,Territory!$1:$1,0))</f>
        <v>#N/A</v>
      </c>
      <c r="DU6" s="416" t="e">
        <f>INDEX(Territory!$1:$1048576,MATCH(DU5,Territory!$A:$A,0),MATCH(DU4,Territory!$1:$1,0))</f>
        <v>#N/A</v>
      </c>
      <c r="DV6" s="416" t="e">
        <f>INDEX(Territory!$1:$1048576,MATCH(DV5,Territory!$A:$A,0),MATCH(DV4,Territory!$1:$1,0))</f>
        <v>#N/A</v>
      </c>
      <c r="DW6" s="416" t="e">
        <f>INDEX(Territory!$1:$1048576,MATCH(DW5,Territory!$A:$A,0),MATCH(DW4,Territory!$1:$1,0))</f>
        <v>#N/A</v>
      </c>
      <c r="DX6" s="416" t="e">
        <f>INDEX(Territory!$1:$1048576,MATCH(DX5,Territory!$A:$A,0),MATCH(DX4,Territory!$1:$1,0))</f>
        <v>#N/A</v>
      </c>
      <c r="DY6" s="416" t="e">
        <f>INDEX(Territory!$1:$1048576,MATCH(DY5,Territory!$A:$A,0),MATCH(DY4,Territory!$1:$1,0))</f>
        <v>#N/A</v>
      </c>
      <c r="DZ6" s="416" t="e">
        <f>INDEX(Territory!$1:$1048576,MATCH(DZ5,Territory!$A:$A,0),MATCH(DZ4,Territory!$1:$1,0))</f>
        <v>#N/A</v>
      </c>
      <c r="EA6" s="416" t="e">
        <f>INDEX(Territory!$1:$1048576,MATCH(EA5,Territory!$A:$A,0),MATCH(EA4,Territory!$1:$1,0))</f>
        <v>#N/A</v>
      </c>
      <c r="EB6" s="416" t="e">
        <f>INDEX(Territory!$1:$1048576,MATCH(EB5,Territory!$A:$A,0),MATCH(EB4,Territory!$1:$1,0))</f>
        <v>#N/A</v>
      </c>
      <c r="EC6" s="416" t="e">
        <f>INDEX(Territory!$1:$1048576,MATCH(EC5,Territory!$A:$A,0),MATCH(EC4,Territory!$1:$1,0))</f>
        <v>#N/A</v>
      </c>
      <c r="ED6" s="416" t="e">
        <f>INDEX(Territory!$1:$1048576,MATCH(ED5,Territory!$A:$A,0),MATCH(ED4,Territory!$1:$1,0))</f>
        <v>#N/A</v>
      </c>
      <c r="EE6" s="416" t="e">
        <f>INDEX(Territory!$1:$1048576,MATCH(EE5,Territory!$A:$A,0),MATCH(EE4,Territory!$1:$1,0))</f>
        <v>#N/A</v>
      </c>
      <c r="EF6" s="416" t="e">
        <f>INDEX(Territory!$1:$1048576,MATCH(EF5,Territory!$A:$A,0),MATCH(EF4,Territory!$1:$1,0))</f>
        <v>#N/A</v>
      </c>
      <c r="EG6" s="416" t="e">
        <f>INDEX(Territory!$1:$1048576,MATCH(EG5,Territory!$A:$A,0),MATCH(EG4,Territory!$1:$1,0))</f>
        <v>#N/A</v>
      </c>
      <c r="EH6" s="416" t="e">
        <f>INDEX(Territory!$1:$1048576,MATCH(EH5,Territory!$A:$A,0),MATCH(EH4,Territory!$1:$1,0))</f>
        <v>#N/A</v>
      </c>
      <c r="EI6" s="416" t="e">
        <f>INDEX(Territory!$1:$1048576,MATCH(EI5,Territory!$A:$A,0),MATCH(EI4,Territory!$1:$1,0))</f>
        <v>#N/A</v>
      </c>
      <c r="EJ6" s="416" t="e">
        <f>INDEX(Territory!$1:$1048576,MATCH(EJ5,Territory!$A:$A,0),MATCH(EJ4,Territory!$1:$1,0))</f>
        <v>#N/A</v>
      </c>
      <c r="EK6" s="416" t="e">
        <f>INDEX(Territory!$1:$1048576,MATCH(EK5,Territory!$A:$A,0),MATCH(EK4,Territory!$1:$1,0))</f>
        <v>#N/A</v>
      </c>
      <c r="EL6" s="416" t="e">
        <f>INDEX(Territory!$1:$1048576,MATCH(EL5,Territory!$A:$A,0),MATCH(EL4,Territory!$1:$1,0))</f>
        <v>#N/A</v>
      </c>
      <c r="EM6" s="416" t="e">
        <f>INDEX(Territory!$1:$1048576,MATCH(EM5,Territory!$A:$A,0),MATCH(EM4,Territory!$1:$1,0))</f>
        <v>#N/A</v>
      </c>
      <c r="EN6" s="416" t="e">
        <f>INDEX(Territory!$1:$1048576,MATCH(EN5,Territory!$A:$A,0),MATCH(EN4,Territory!$1:$1,0))</f>
        <v>#N/A</v>
      </c>
      <c r="EO6" s="416" t="e">
        <f>INDEX(Territory!$1:$1048576,MATCH(EO5,Territory!$A:$A,0),MATCH(EO4,Territory!$1:$1,0))</f>
        <v>#N/A</v>
      </c>
      <c r="EP6" s="416" t="e">
        <f>INDEX(Territory!$1:$1048576,MATCH(EP5,Territory!$A:$A,0),MATCH(EP4,Territory!$1:$1,0))</f>
        <v>#N/A</v>
      </c>
      <c r="EQ6" s="416" t="e">
        <f>INDEX(Territory!$1:$1048576,MATCH(EQ5,Territory!$A:$A,0),MATCH(EQ4,Territory!$1:$1,0))</f>
        <v>#N/A</v>
      </c>
      <c r="ER6" s="416" t="e">
        <f>INDEX(Territory!$1:$1048576,MATCH(ER5,Territory!$A:$A,0),MATCH(ER4,Territory!$1:$1,0))</f>
        <v>#N/A</v>
      </c>
      <c r="ES6" s="416" t="e">
        <f>INDEX(Territory!$1:$1048576,MATCH(ES5,Territory!$A:$A,0),MATCH(ES4,Territory!$1:$1,0))</f>
        <v>#N/A</v>
      </c>
      <c r="ET6" s="416" t="e">
        <f>INDEX(Territory!$1:$1048576,MATCH(ET5,Territory!$A:$A,0),MATCH(ET4,Territory!$1:$1,0))</f>
        <v>#N/A</v>
      </c>
      <c r="EU6" s="416" t="e">
        <f>INDEX(Territory!$1:$1048576,MATCH(EU5,Territory!$A:$A,0),MATCH(EU4,Territory!$1:$1,0))</f>
        <v>#N/A</v>
      </c>
      <c r="EV6" s="416" t="e">
        <f>INDEX(Territory!$1:$1048576,MATCH(EV5,Territory!$A:$A,0),MATCH(EV4,Territory!$1:$1,0))</f>
        <v>#N/A</v>
      </c>
      <c r="EW6" s="416" t="e">
        <f>INDEX(Territory!$1:$1048576,MATCH(EW5,Territory!$A:$A,0),MATCH(EW4,Territory!$1:$1,0))</f>
        <v>#N/A</v>
      </c>
      <c r="EX6" s="416" t="e">
        <f>INDEX(Territory!$1:$1048576,MATCH(EX5,Territory!$A:$A,0),MATCH(EX4,Territory!$1:$1,0))</f>
        <v>#N/A</v>
      </c>
      <c r="EY6" s="416" t="e">
        <f>INDEX(Territory!$1:$1048576,MATCH(EY5,Territory!$A:$A,0),MATCH(EY4,Territory!$1:$1,0))</f>
        <v>#N/A</v>
      </c>
      <c r="EZ6" s="416" t="e">
        <f>INDEX(Territory!$1:$1048576,MATCH(EZ5,Territory!$A:$A,0),MATCH(EZ4,Territory!$1:$1,0))</f>
        <v>#N/A</v>
      </c>
      <c r="FA6" s="416" t="e">
        <f>INDEX(Territory!$1:$1048576,MATCH(FA5,Territory!$A:$A,0),MATCH(FA4,Territory!$1:$1,0))</f>
        <v>#N/A</v>
      </c>
      <c r="FB6" s="416" t="e">
        <f>INDEX(Territory!$1:$1048576,MATCH(FB5,Territory!$A:$A,0),MATCH(FB4,Territory!$1:$1,0))</f>
        <v>#N/A</v>
      </c>
      <c r="FC6" s="416" t="e">
        <f>INDEX(Territory!$1:$1048576,MATCH(FC5,Territory!$A:$A,0),MATCH(FC4,Territory!$1:$1,0))</f>
        <v>#N/A</v>
      </c>
      <c r="FD6" s="416" t="e">
        <f>INDEX(Territory!$1:$1048576,MATCH(FD5,Territory!$A:$A,0),MATCH(FD4,Territory!$1:$1,0))</f>
        <v>#N/A</v>
      </c>
      <c r="FE6" s="416" t="e">
        <f>INDEX(Territory!$1:$1048576,MATCH(FE5,Territory!$A:$A,0),MATCH(FE4,Territory!$1:$1,0))</f>
        <v>#N/A</v>
      </c>
      <c r="FF6" s="416" t="e">
        <f>INDEX(Territory!$1:$1048576,MATCH(FF5,Territory!$A:$A,0),MATCH(FF4,Territory!$1:$1,0))</f>
        <v>#N/A</v>
      </c>
      <c r="FG6" s="416" t="e">
        <f>INDEX(Territory!$1:$1048576,MATCH(FG5,Territory!$A:$A,0),MATCH(FG4,Territory!$1:$1,0))</f>
        <v>#N/A</v>
      </c>
      <c r="FH6" s="416" t="e">
        <f>INDEX(Territory!$1:$1048576,MATCH(FH5,Territory!$A:$A,0),MATCH(FH4,Territory!$1:$1,0))</f>
        <v>#N/A</v>
      </c>
      <c r="FI6" s="416" t="e">
        <f>INDEX(Territory!$1:$1048576,MATCH(FI5,Territory!$A:$A,0),MATCH(FI4,Territory!$1:$1,0))</f>
        <v>#N/A</v>
      </c>
      <c r="FJ6" s="416" t="e">
        <f>INDEX(Territory!$1:$1048576,MATCH(FJ5,Territory!$A:$A,0),MATCH(FJ4,Territory!$1:$1,0))</f>
        <v>#N/A</v>
      </c>
      <c r="FK6" s="416" t="e">
        <f>INDEX(Territory!$1:$1048576,MATCH(FK5,Territory!$A:$A,0),MATCH(FK4,Territory!$1:$1,0))</f>
        <v>#N/A</v>
      </c>
      <c r="FL6" s="416" t="e">
        <f>INDEX(Territory!$1:$1048576,MATCH(FL5,Territory!$A:$A,0),MATCH(FL4,Territory!$1:$1,0))</f>
        <v>#N/A</v>
      </c>
      <c r="FM6" s="416" t="e">
        <f>INDEX(Territory!$1:$1048576,MATCH(FM5,Territory!$A:$A,0),MATCH(FM4,Territory!$1:$1,0))</f>
        <v>#N/A</v>
      </c>
      <c r="FN6" s="416" t="e">
        <f>INDEX(Territory!$1:$1048576,MATCH(FN5,Territory!$A:$A,0),MATCH(FN4,Territory!$1:$1,0))</f>
        <v>#N/A</v>
      </c>
      <c r="FO6" s="416" t="e">
        <f>INDEX(Territory!$1:$1048576,MATCH(FO5,Territory!$A:$A,0),MATCH(FO4,Territory!$1:$1,0))</f>
        <v>#N/A</v>
      </c>
      <c r="FP6" s="416" t="e">
        <f>INDEX(Territory!$1:$1048576,MATCH(FP5,Territory!$A:$A,0),MATCH(FP4,Territory!$1:$1,0))</f>
        <v>#N/A</v>
      </c>
      <c r="FQ6" s="416" t="e">
        <f>INDEX(Territory!$1:$1048576,MATCH(FQ5,Territory!$A:$A,0),MATCH(FQ4,Territory!$1:$1,0))</f>
        <v>#N/A</v>
      </c>
      <c r="FR6" s="416" t="e">
        <f>INDEX(Territory!$1:$1048576,MATCH(FR5,Territory!$A:$A,0),MATCH(FR4,Territory!$1:$1,0))</f>
        <v>#N/A</v>
      </c>
      <c r="FS6" s="416" t="e">
        <f>INDEX(Territory!$1:$1048576,MATCH(FS5,Territory!$A:$A,0),MATCH(FS4,Territory!$1:$1,0))</f>
        <v>#N/A</v>
      </c>
      <c r="FT6" s="416" t="e">
        <f>INDEX(Territory!$1:$1048576,MATCH(FT5,Territory!$A:$A,0),MATCH(FT4,Territory!$1:$1,0))</f>
        <v>#N/A</v>
      </c>
      <c r="FU6" s="416" t="e">
        <f>INDEX(Territory!$1:$1048576,MATCH(FU5,Territory!$A:$A,0),MATCH(FU4,Territory!$1:$1,0))</f>
        <v>#N/A</v>
      </c>
      <c r="FV6" s="416" t="e">
        <f>INDEX(Territory!$1:$1048576,MATCH(FV5,Territory!$A:$A,0),MATCH(FV4,Territory!$1:$1,0))</f>
        <v>#N/A</v>
      </c>
      <c r="FW6" s="416" t="e">
        <f>INDEX(Territory!$1:$1048576,MATCH(FW5,Territory!$A:$A,0),MATCH(FW4,Territory!$1:$1,0))</f>
        <v>#N/A</v>
      </c>
      <c r="FX6" s="416" t="e">
        <f>INDEX(Territory!$1:$1048576,MATCH(FX5,Territory!$A:$A,0),MATCH(FX4,Territory!$1:$1,0))</f>
        <v>#N/A</v>
      </c>
      <c r="FY6" s="416" t="e">
        <f>INDEX(Territory!$1:$1048576,MATCH(FY5,Territory!$A:$A,0),MATCH(FY4,Territory!$1:$1,0))</f>
        <v>#N/A</v>
      </c>
      <c r="FZ6" s="416" t="e">
        <f>INDEX(Territory!$1:$1048576,MATCH(FZ5,Territory!$A:$A,0),MATCH(FZ4,Territory!$1:$1,0))</f>
        <v>#N/A</v>
      </c>
      <c r="GA6" s="416" t="e">
        <f>INDEX(Territory!$1:$1048576,MATCH(GA5,Territory!$A:$A,0),MATCH(GA4,Territory!$1:$1,0))</f>
        <v>#N/A</v>
      </c>
      <c r="GB6" s="416" t="e">
        <f>INDEX(Territory!$1:$1048576,MATCH(GB5,Territory!$A:$A,0),MATCH(GB4,Territory!$1:$1,0))</f>
        <v>#N/A</v>
      </c>
      <c r="GC6" s="416" t="e">
        <f>INDEX(Territory!$1:$1048576,MATCH(GC5,Territory!$A:$A,0),MATCH(GC4,Territory!$1:$1,0))</f>
        <v>#N/A</v>
      </c>
      <c r="GD6" s="416" t="e">
        <f>INDEX(Territory!$1:$1048576,MATCH(GD5,Territory!$A:$A,0),MATCH(GD4,Territory!$1:$1,0))</f>
        <v>#N/A</v>
      </c>
      <c r="GE6" s="416" t="e">
        <f>INDEX(Territory!$1:$1048576,MATCH(GE5,Territory!$A:$A,0),MATCH(GE4,Territory!$1:$1,0))</f>
        <v>#N/A</v>
      </c>
      <c r="GF6" s="416" t="e">
        <f>INDEX(Territory!$1:$1048576,MATCH(GF5,Territory!$A:$A,0),MATCH(GF4,Territory!$1:$1,0))</f>
        <v>#N/A</v>
      </c>
      <c r="GG6" s="416" t="e">
        <f>INDEX(Territory!$1:$1048576,MATCH(GG5,Territory!$A:$A,0),MATCH(GG4,Territory!$1:$1,0))</f>
        <v>#N/A</v>
      </c>
      <c r="GH6" s="416" t="e">
        <f>INDEX(Territory!$1:$1048576,MATCH(GH5,Territory!$A:$A,0),MATCH(GH4,Territory!$1:$1,0))</f>
        <v>#N/A</v>
      </c>
      <c r="GI6" s="416" t="e">
        <f>INDEX(Territory!$1:$1048576,MATCH(GI5,Territory!$A:$A,0),MATCH(GI4,Territory!$1:$1,0))</f>
        <v>#N/A</v>
      </c>
      <c r="GJ6" s="416" t="e">
        <f>INDEX(Territory!$1:$1048576,MATCH(GJ5,Territory!$A:$A,0),MATCH(GJ4,Territory!$1:$1,0))</f>
        <v>#N/A</v>
      </c>
      <c r="GK6" s="416" t="e">
        <f>INDEX(Territory!$1:$1048576,MATCH(GK5,Territory!$A:$A,0),MATCH(GK4,Territory!$1:$1,0))</f>
        <v>#N/A</v>
      </c>
      <c r="GL6" s="416" t="e">
        <f>INDEX(Territory!$1:$1048576,MATCH(GL5,Territory!$A:$A,0),MATCH(GL4,Territory!$1:$1,0))</f>
        <v>#N/A</v>
      </c>
      <c r="GM6" s="416" t="e">
        <f>INDEX(Territory!$1:$1048576,MATCH(GM5,Territory!$A:$A,0),MATCH(GM4,Territory!$1:$1,0))</f>
        <v>#N/A</v>
      </c>
      <c r="GN6" s="416" t="e">
        <f>INDEX(Territory!$1:$1048576,MATCH(GN5,Territory!$A:$A,0),MATCH(GN4,Territory!$1:$1,0))</f>
        <v>#N/A</v>
      </c>
      <c r="GO6" s="416" t="e">
        <f>INDEX(Territory!$1:$1048576,MATCH(GO5,Territory!$A:$A,0),MATCH(GO4,Territory!$1:$1,0))</f>
        <v>#N/A</v>
      </c>
      <c r="GP6" s="416" t="e">
        <f>INDEX(Territory!$1:$1048576,MATCH(GP5,Territory!$A:$A,0),MATCH(GP4,Territory!$1:$1,0))</f>
        <v>#N/A</v>
      </c>
      <c r="GQ6" s="416" t="e">
        <f>INDEX(Territory!$1:$1048576,MATCH(GQ5,Territory!$A:$A,0),MATCH(GQ4,Territory!$1:$1,0))</f>
        <v>#N/A</v>
      </c>
      <c r="GR6" s="416" t="e">
        <f>INDEX(Territory!$1:$1048576,MATCH(GR5,Territory!$A:$A,0),MATCH(GR4,Territory!$1:$1,0))</f>
        <v>#N/A</v>
      </c>
      <c r="GS6" s="416" t="e">
        <f>INDEX(Territory!$1:$1048576,MATCH(GS5,Territory!$A:$A,0),MATCH(GS4,Territory!$1:$1,0))</f>
        <v>#N/A</v>
      </c>
    </row>
    <row r="7" spans="1:201">
      <c r="A7" s="326" t="s">
        <v>8671</v>
      </c>
      <c r="B7" s="52">
        <f>_xlfn.IFNA(_xlfn.CONCAT(Info!C21:C22),0)</f>
        <v>0</v>
      </c>
      <c r="C7" s="52">
        <f>_xlfn.IFNA(_xlfn.CONCAT(Info!D21:D22),0)</f>
        <v>0</v>
      </c>
      <c r="D7" s="52">
        <f>_xlfn.IFNA(_xlfn.CONCAT(Info!E21:E22),0)</f>
        <v>0</v>
      </c>
      <c r="E7" s="52">
        <f>_xlfn.IFNA(_xlfn.CONCAT(Info!F21:F22),0)</f>
        <v>0</v>
      </c>
      <c r="F7" s="52">
        <f>_xlfn.IFNA(_xlfn.CONCAT(Info!G21:G22),0)</f>
        <v>0</v>
      </c>
      <c r="G7" s="52">
        <f>_xlfn.IFNA(_xlfn.CONCAT(Info!H21:H22),0)</f>
        <v>0</v>
      </c>
      <c r="H7" s="52">
        <f>_xlfn.IFNA(_xlfn.CONCAT(Info!I21:I22),0)</f>
        <v>0</v>
      </c>
      <c r="I7" s="52">
        <f>_xlfn.IFNA(_xlfn.CONCAT(Info!J21:J22),0)</f>
        <v>0</v>
      </c>
      <c r="J7" s="52">
        <f>_xlfn.IFNA(_xlfn.CONCAT(Info!K21:K22),0)</f>
        <v>0</v>
      </c>
      <c r="K7" s="52">
        <f>_xlfn.IFNA(_xlfn.CONCAT(Info!L21:L22),0)</f>
        <v>0</v>
      </c>
      <c r="L7" s="52">
        <f>_xlfn.IFNA(_xlfn.CONCAT(Info!M21:M22),0)</f>
        <v>0</v>
      </c>
      <c r="M7" s="52">
        <f>_xlfn.IFNA(_xlfn.CONCAT(Info!N21:N22),0)</f>
        <v>0</v>
      </c>
      <c r="N7" s="52">
        <f>_xlfn.IFNA(_xlfn.CONCAT(Info!O21:O22),0)</f>
        <v>0</v>
      </c>
      <c r="O7" s="52">
        <f>_xlfn.IFNA(_xlfn.CONCAT(Info!P21:P22),0)</f>
        <v>0</v>
      </c>
      <c r="P7" s="52">
        <f>_xlfn.IFNA(_xlfn.CONCAT(Info!Q21:Q22),0)</f>
        <v>0</v>
      </c>
      <c r="Q7" s="52">
        <f>_xlfn.IFNA(_xlfn.CONCAT(Info!R21:R22),0)</f>
        <v>0</v>
      </c>
      <c r="R7" s="52">
        <f>_xlfn.IFNA(_xlfn.CONCAT(Info!S21:S22),0)</f>
        <v>0</v>
      </c>
      <c r="S7" s="52">
        <f>_xlfn.IFNA(_xlfn.CONCAT(Info!T21:T22),0)</f>
        <v>0</v>
      </c>
      <c r="T7" s="52">
        <f>_xlfn.IFNA(_xlfn.CONCAT(Info!U21:U22),0)</f>
        <v>0</v>
      </c>
      <c r="U7" s="52">
        <f>_xlfn.IFNA(_xlfn.CONCAT(Info!V21:V22),0)</f>
        <v>0</v>
      </c>
      <c r="V7" s="52">
        <f>_xlfn.IFNA(_xlfn.CONCAT(Info!W21:W22),0)</f>
        <v>0</v>
      </c>
      <c r="W7" s="52">
        <f>_xlfn.IFNA(_xlfn.CONCAT(Info!X21:X22),0)</f>
        <v>0</v>
      </c>
      <c r="X7" s="52">
        <f>_xlfn.IFNA(_xlfn.CONCAT(Info!Y21:Y22),0)</f>
        <v>0</v>
      </c>
      <c r="Y7" s="52">
        <f>_xlfn.IFNA(_xlfn.CONCAT(Info!Z21:Z22),0)</f>
        <v>0</v>
      </c>
      <c r="Z7" s="52">
        <f>_xlfn.IFNA(_xlfn.CONCAT(Info!AA21:AA22),0)</f>
        <v>0</v>
      </c>
      <c r="AA7" s="52">
        <f>_xlfn.IFNA(_xlfn.CONCAT(Info!AB21:AB22),0)</f>
        <v>0</v>
      </c>
      <c r="AB7" s="52">
        <f>_xlfn.IFNA(_xlfn.CONCAT(Info!AC21:AC22),0)</f>
        <v>0</v>
      </c>
      <c r="AC7" s="52">
        <f>_xlfn.IFNA(_xlfn.CONCAT(Info!AD21:AD22),0)</f>
        <v>0</v>
      </c>
      <c r="AD7" s="52">
        <f>_xlfn.IFNA(_xlfn.CONCAT(Info!AE21:AE22),0)</f>
        <v>0</v>
      </c>
      <c r="AE7" s="52">
        <f>_xlfn.IFNA(_xlfn.CONCAT(Info!AF21:AF22),0)</f>
        <v>0</v>
      </c>
      <c r="AF7" s="52">
        <f>_xlfn.IFNA(_xlfn.CONCAT(Info!AG21:AG22),0)</f>
        <v>0</v>
      </c>
      <c r="AG7" s="52">
        <f>_xlfn.IFNA(_xlfn.CONCAT(Info!AH21:AH22),0)</f>
        <v>0</v>
      </c>
      <c r="AH7" s="52">
        <f>_xlfn.IFNA(_xlfn.CONCAT(Info!AI21:AI22),0)</f>
        <v>0</v>
      </c>
      <c r="AI7" s="52">
        <f>_xlfn.IFNA(_xlfn.CONCAT(Info!AJ21:AJ22),0)</f>
        <v>0</v>
      </c>
      <c r="AJ7" s="52">
        <f>_xlfn.IFNA(_xlfn.CONCAT(Info!AK21:AK22),0)</f>
        <v>0</v>
      </c>
      <c r="AK7" s="52">
        <f>_xlfn.IFNA(_xlfn.CONCAT(Info!AL21:AL22),0)</f>
        <v>0</v>
      </c>
      <c r="AL7" s="52">
        <f>_xlfn.IFNA(_xlfn.CONCAT(Info!AM21:AM22),0)</f>
        <v>0</v>
      </c>
      <c r="AM7" s="52">
        <f>_xlfn.IFNA(_xlfn.CONCAT(Info!AN21:AN22),0)</f>
        <v>0</v>
      </c>
      <c r="AN7" s="52">
        <f>_xlfn.IFNA(_xlfn.CONCAT(Info!AO21:AO22),0)</f>
        <v>0</v>
      </c>
      <c r="AO7" s="52">
        <f>_xlfn.IFNA(_xlfn.CONCAT(Info!AP21:AP22),0)</f>
        <v>0</v>
      </c>
      <c r="AP7" s="52">
        <f>_xlfn.IFNA(_xlfn.CONCAT(Info!AQ21:AQ22),0)</f>
        <v>0</v>
      </c>
      <c r="AQ7" s="52">
        <f>_xlfn.IFNA(_xlfn.CONCAT(Info!AR21:AR22),0)</f>
        <v>0</v>
      </c>
      <c r="AR7" s="52">
        <f>_xlfn.IFNA(_xlfn.CONCAT(Info!AS21:AS22),0)</f>
        <v>0</v>
      </c>
      <c r="AS7" s="52">
        <f>_xlfn.IFNA(_xlfn.CONCAT(Info!AT21:AT22),0)</f>
        <v>0</v>
      </c>
      <c r="AT7" s="52">
        <f>_xlfn.IFNA(_xlfn.CONCAT(Info!AU21:AU22),0)</f>
        <v>0</v>
      </c>
      <c r="AU7" s="52">
        <f>_xlfn.IFNA(_xlfn.CONCAT(Info!AV21:AV22),0)</f>
        <v>0</v>
      </c>
      <c r="AV7" s="52">
        <f>_xlfn.IFNA(_xlfn.CONCAT(Info!AW21:AW22),0)</f>
        <v>0</v>
      </c>
      <c r="AW7" s="52">
        <f>_xlfn.IFNA(_xlfn.CONCAT(Info!AX21:AX22),0)</f>
        <v>0</v>
      </c>
      <c r="AX7" s="52">
        <f>_xlfn.IFNA(_xlfn.CONCAT(Info!AY21:AY22),0)</f>
        <v>0</v>
      </c>
      <c r="AY7" s="52">
        <f>_xlfn.IFNA(_xlfn.CONCAT(Info!AZ21:AZ22),0)</f>
        <v>0</v>
      </c>
      <c r="AZ7" s="52">
        <f>_xlfn.IFNA(_xlfn.CONCAT(Info!BA21:BA22),0)</f>
        <v>0</v>
      </c>
      <c r="BA7" s="52">
        <f>_xlfn.IFNA(_xlfn.CONCAT(Info!BB21:BB22),0)</f>
        <v>0</v>
      </c>
      <c r="BB7" s="52">
        <f>_xlfn.IFNA(_xlfn.CONCAT(Info!BC21:BC22),0)</f>
        <v>0</v>
      </c>
      <c r="BC7" s="52">
        <f>_xlfn.IFNA(_xlfn.CONCAT(Info!BD21:BD22),0)</f>
        <v>0</v>
      </c>
      <c r="BD7" s="52">
        <f>_xlfn.IFNA(_xlfn.CONCAT(Info!BE21:BE22),0)</f>
        <v>0</v>
      </c>
      <c r="BE7" s="52">
        <f>_xlfn.IFNA(_xlfn.CONCAT(Info!BF21:BF22),0)</f>
        <v>0</v>
      </c>
      <c r="BF7" s="52">
        <f>_xlfn.IFNA(_xlfn.CONCAT(Info!BG21:BG22),0)</f>
        <v>0</v>
      </c>
      <c r="BG7" s="52">
        <f>_xlfn.IFNA(_xlfn.CONCAT(Info!BH21:BH22),0)</f>
        <v>0</v>
      </c>
      <c r="BH7" s="52">
        <f>_xlfn.IFNA(_xlfn.CONCAT(Info!BI21:BI22),0)</f>
        <v>0</v>
      </c>
      <c r="BI7" s="52">
        <f>_xlfn.IFNA(_xlfn.CONCAT(Info!BJ21:BJ22),0)</f>
        <v>0</v>
      </c>
      <c r="BJ7" s="52">
        <f>_xlfn.IFNA(_xlfn.CONCAT(Info!BK21:BK22),0)</f>
        <v>0</v>
      </c>
      <c r="BK7" s="52">
        <f>_xlfn.IFNA(_xlfn.CONCAT(Info!BL21:BL22),0)</f>
        <v>0</v>
      </c>
      <c r="BL7" s="52">
        <f>_xlfn.IFNA(_xlfn.CONCAT(Info!BM21:BM22),0)</f>
        <v>0</v>
      </c>
      <c r="BM7" s="52">
        <f>_xlfn.IFNA(_xlfn.CONCAT(Info!BN21:BN22),0)</f>
        <v>0</v>
      </c>
      <c r="BN7" s="52">
        <f>_xlfn.IFNA(_xlfn.CONCAT(Info!BO21:BO22),0)</f>
        <v>0</v>
      </c>
      <c r="BO7" s="52">
        <f>_xlfn.IFNA(_xlfn.CONCAT(Info!BP21:BP22),0)</f>
        <v>0</v>
      </c>
      <c r="BP7" s="52">
        <f>_xlfn.IFNA(_xlfn.CONCAT(Info!BQ21:BQ22),0)</f>
        <v>0</v>
      </c>
      <c r="BQ7" s="52">
        <f>_xlfn.IFNA(_xlfn.CONCAT(Info!BR21:BR22),0)</f>
        <v>0</v>
      </c>
      <c r="BR7" s="52">
        <f>_xlfn.IFNA(_xlfn.CONCAT(Info!BS21:BS22),0)</f>
        <v>0</v>
      </c>
      <c r="BS7" s="52">
        <f>_xlfn.IFNA(_xlfn.CONCAT(Info!BT21:BT22),0)</f>
        <v>0</v>
      </c>
      <c r="BT7" s="52">
        <f>_xlfn.IFNA(_xlfn.CONCAT(Info!BU21:BU22),0)</f>
        <v>0</v>
      </c>
      <c r="BU7" s="52">
        <f>_xlfn.IFNA(_xlfn.CONCAT(Info!BV21:BV22),0)</f>
        <v>0</v>
      </c>
      <c r="BV7" s="52">
        <f>_xlfn.IFNA(_xlfn.CONCAT(Info!BW21:BW22),0)</f>
        <v>0</v>
      </c>
      <c r="BW7" s="52">
        <f>_xlfn.IFNA(_xlfn.CONCAT(Info!BX21:BX22),0)</f>
        <v>0</v>
      </c>
      <c r="BX7" s="52">
        <f>_xlfn.IFNA(_xlfn.CONCAT(Info!BY21:BY22),0)</f>
        <v>0</v>
      </c>
      <c r="BY7" s="52">
        <f>_xlfn.IFNA(_xlfn.CONCAT(Info!BZ21:BZ22),0)</f>
        <v>0</v>
      </c>
      <c r="BZ7" s="52">
        <f>_xlfn.IFNA(_xlfn.CONCAT(Info!CA21:CA22),0)</f>
        <v>0</v>
      </c>
      <c r="CA7" s="52">
        <f>_xlfn.IFNA(_xlfn.CONCAT(Info!CB21:CB22),0)</f>
        <v>0</v>
      </c>
      <c r="CB7" s="52">
        <f>_xlfn.IFNA(_xlfn.CONCAT(Info!CC21:CC22),0)</f>
        <v>0</v>
      </c>
      <c r="CC7" s="52">
        <f>_xlfn.IFNA(_xlfn.CONCAT(Info!CD21:CD22),0)</f>
        <v>0</v>
      </c>
      <c r="CD7" s="52">
        <f>_xlfn.IFNA(_xlfn.CONCAT(Info!CE21:CE22),0)</f>
        <v>0</v>
      </c>
      <c r="CE7" s="52">
        <f>_xlfn.IFNA(_xlfn.CONCAT(Info!CF21:CF22),0)</f>
        <v>0</v>
      </c>
      <c r="CF7" s="52">
        <f>_xlfn.IFNA(_xlfn.CONCAT(Info!CG21:CG22),0)</f>
        <v>0</v>
      </c>
      <c r="CG7" s="52">
        <f>_xlfn.IFNA(_xlfn.CONCAT(Info!CH21:CH22),0)</f>
        <v>0</v>
      </c>
      <c r="CH7" s="52">
        <f>_xlfn.IFNA(_xlfn.CONCAT(Info!CI21:CI22),0)</f>
        <v>0</v>
      </c>
      <c r="CI7" s="52">
        <f>_xlfn.IFNA(_xlfn.CONCAT(Info!CJ21:CJ22),0)</f>
        <v>0</v>
      </c>
      <c r="CJ7" s="52">
        <f>_xlfn.IFNA(_xlfn.CONCAT(Info!CK21:CK22),0)</f>
        <v>0</v>
      </c>
      <c r="CK7" s="52">
        <f>_xlfn.IFNA(_xlfn.CONCAT(Info!CL21:CL22),0)</f>
        <v>0</v>
      </c>
      <c r="CL7" s="52">
        <f>_xlfn.IFNA(_xlfn.CONCAT(Info!CM21:CM22),0)</f>
        <v>0</v>
      </c>
      <c r="CM7" s="52">
        <f>_xlfn.IFNA(_xlfn.CONCAT(Info!CN21:CN22),0)</f>
        <v>0</v>
      </c>
      <c r="CN7" s="52">
        <f>_xlfn.IFNA(_xlfn.CONCAT(Info!CO21:CO22),0)</f>
        <v>0</v>
      </c>
      <c r="CO7" s="52">
        <f>_xlfn.IFNA(_xlfn.CONCAT(Info!CP21:CP22),0)</f>
        <v>0</v>
      </c>
      <c r="CP7" s="52">
        <f>_xlfn.IFNA(_xlfn.CONCAT(Info!CQ21:CQ22),0)</f>
        <v>0</v>
      </c>
      <c r="CQ7" s="52">
        <f>_xlfn.IFNA(_xlfn.CONCAT(Info!CR21:CR22),0)</f>
        <v>0</v>
      </c>
      <c r="CR7" s="52">
        <f>_xlfn.IFNA(_xlfn.CONCAT(Info!CS21:CS22),0)</f>
        <v>0</v>
      </c>
      <c r="CS7" s="52">
        <f>_xlfn.IFNA(_xlfn.CONCAT(Info!CT21:CT22),0)</f>
        <v>0</v>
      </c>
      <c r="CT7" s="52">
        <f>_xlfn.IFNA(_xlfn.CONCAT(Info!CU21:CU22),0)</f>
        <v>0</v>
      </c>
      <c r="CU7" s="52">
        <f>_xlfn.IFNA(_xlfn.CONCAT(Info!CV21:CV22),0)</f>
        <v>0</v>
      </c>
      <c r="CV7" s="52">
        <f>_xlfn.IFNA(_xlfn.CONCAT(Info!CW21:CW22),0)</f>
        <v>0</v>
      </c>
      <c r="CW7" s="52">
        <f>_xlfn.IFNA(_xlfn.CONCAT(Info!CX21:CX22),0)</f>
        <v>0</v>
      </c>
      <c r="CX7" s="52">
        <f>_xlfn.IFNA(_xlfn.CONCAT(Info!CY21:CY22),0)</f>
        <v>0</v>
      </c>
      <c r="CY7" s="52">
        <f>_xlfn.IFNA(_xlfn.CONCAT(Info!CZ21:CZ22),0)</f>
        <v>0</v>
      </c>
      <c r="CZ7" s="52">
        <f>_xlfn.IFNA(_xlfn.CONCAT(Info!DA21:DA22),0)</f>
        <v>0</v>
      </c>
      <c r="DA7" s="52">
        <f>_xlfn.IFNA(_xlfn.CONCAT(Info!DB21:DB22),0)</f>
        <v>0</v>
      </c>
      <c r="DB7" s="52">
        <f>_xlfn.IFNA(_xlfn.CONCAT(Info!DC21:DC22),0)</f>
        <v>0</v>
      </c>
      <c r="DC7" s="52">
        <f>_xlfn.IFNA(_xlfn.CONCAT(Info!DD21:DD22),0)</f>
        <v>0</v>
      </c>
      <c r="DD7" s="52">
        <f>_xlfn.IFNA(_xlfn.CONCAT(Info!DE21:DE22),0)</f>
        <v>0</v>
      </c>
      <c r="DE7" s="52">
        <f>_xlfn.IFNA(_xlfn.CONCAT(Info!DF21:DF22),0)</f>
        <v>0</v>
      </c>
      <c r="DF7" s="52">
        <f>_xlfn.IFNA(_xlfn.CONCAT(Info!DG21:DG22),0)</f>
        <v>0</v>
      </c>
      <c r="DG7" s="52">
        <f>_xlfn.IFNA(_xlfn.CONCAT(Info!DH21:DH22),0)</f>
        <v>0</v>
      </c>
      <c r="DH7" s="52">
        <f>_xlfn.IFNA(_xlfn.CONCAT(Info!DI21:DI22),0)</f>
        <v>0</v>
      </c>
      <c r="DI7" s="52">
        <f>_xlfn.IFNA(_xlfn.CONCAT(Info!DJ21:DJ22),0)</f>
        <v>0</v>
      </c>
      <c r="DJ7" s="52">
        <f>_xlfn.IFNA(_xlfn.CONCAT(Info!DK21:DK22),0)</f>
        <v>0</v>
      </c>
      <c r="DK7" s="52">
        <f>_xlfn.IFNA(_xlfn.CONCAT(Info!DL21:DL22),0)</f>
        <v>0</v>
      </c>
      <c r="DL7" s="52">
        <f>_xlfn.IFNA(_xlfn.CONCAT(Info!DM21:DM22),0)</f>
        <v>0</v>
      </c>
      <c r="DM7" s="52">
        <f>_xlfn.IFNA(_xlfn.CONCAT(Info!DN21:DN22),0)</f>
        <v>0</v>
      </c>
      <c r="DN7" s="52">
        <f>_xlfn.IFNA(_xlfn.CONCAT(Info!DO21:DO22),0)</f>
        <v>0</v>
      </c>
      <c r="DO7" s="52">
        <f>_xlfn.IFNA(_xlfn.CONCAT(Info!DP21:DP22),0)</f>
        <v>0</v>
      </c>
      <c r="DP7" s="52">
        <f>_xlfn.IFNA(_xlfn.CONCAT(Info!DQ21:DQ22),0)</f>
        <v>0</v>
      </c>
      <c r="DQ7" s="52">
        <f>_xlfn.IFNA(_xlfn.CONCAT(Info!DR21:DR22),0)</f>
        <v>0</v>
      </c>
      <c r="DR7" s="52">
        <f>_xlfn.IFNA(_xlfn.CONCAT(Info!DS21:DS22),0)</f>
        <v>0</v>
      </c>
      <c r="DS7" s="52">
        <f>_xlfn.IFNA(_xlfn.CONCAT(Info!DT21:DT22),0)</f>
        <v>0</v>
      </c>
      <c r="DT7" s="52">
        <f>_xlfn.IFNA(_xlfn.CONCAT(Info!DU21:DU22),0)</f>
        <v>0</v>
      </c>
      <c r="DU7" s="52">
        <f>_xlfn.IFNA(_xlfn.CONCAT(Info!DV21:DV22),0)</f>
        <v>0</v>
      </c>
      <c r="DV7" s="52">
        <f>_xlfn.IFNA(_xlfn.CONCAT(Info!DW21:DW22),0)</f>
        <v>0</v>
      </c>
      <c r="DW7" s="52">
        <f>_xlfn.IFNA(_xlfn.CONCAT(Info!DX21:DX22),0)</f>
        <v>0</v>
      </c>
      <c r="DX7" s="52">
        <f>_xlfn.IFNA(_xlfn.CONCAT(Info!DY21:DY22),0)</f>
        <v>0</v>
      </c>
      <c r="DY7" s="52">
        <f>_xlfn.IFNA(_xlfn.CONCAT(Info!DZ21:DZ22),0)</f>
        <v>0</v>
      </c>
      <c r="DZ7" s="52">
        <f>_xlfn.IFNA(_xlfn.CONCAT(Info!EA21:EA22),0)</f>
        <v>0</v>
      </c>
      <c r="EA7" s="52">
        <f>_xlfn.IFNA(_xlfn.CONCAT(Info!EB21:EB22),0)</f>
        <v>0</v>
      </c>
      <c r="EB7" s="52">
        <f>_xlfn.IFNA(_xlfn.CONCAT(Info!EC21:EC22),0)</f>
        <v>0</v>
      </c>
      <c r="EC7" s="52">
        <f>_xlfn.IFNA(_xlfn.CONCAT(Info!ED21:ED22),0)</f>
        <v>0</v>
      </c>
      <c r="ED7" s="52">
        <f>_xlfn.IFNA(_xlfn.CONCAT(Info!EE21:EE22),0)</f>
        <v>0</v>
      </c>
      <c r="EE7" s="52">
        <f>_xlfn.IFNA(_xlfn.CONCAT(Info!EF21:EF22),0)</f>
        <v>0</v>
      </c>
      <c r="EF7" s="52">
        <f>_xlfn.IFNA(_xlfn.CONCAT(Info!EG21:EG22),0)</f>
        <v>0</v>
      </c>
      <c r="EG7" s="52">
        <f>_xlfn.IFNA(_xlfn.CONCAT(Info!EH21:EH22),0)</f>
        <v>0</v>
      </c>
      <c r="EH7" s="52">
        <f>_xlfn.IFNA(_xlfn.CONCAT(Info!EI21:EI22),0)</f>
        <v>0</v>
      </c>
      <c r="EI7" s="52">
        <f>_xlfn.IFNA(_xlfn.CONCAT(Info!EJ21:EJ22),0)</f>
        <v>0</v>
      </c>
      <c r="EJ7" s="52">
        <f>_xlfn.IFNA(_xlfn.CONCAT(Info!EK21:EK22),0)</f>
        <v>0</v>
      </c>
      <c r="EK7" s="52">
        <f>_xlfn.IFNA(_xlfn.CONCAT(Info!EL21:EL22),0)</f>
        <v>0</v>
      </c>
      <c r="EL7" s="52">
        <f>_xlfn.IFNA(_xlfn.CONCAT(Info!EM21:EM22),0)</f>
        <v>0</v>
      </c>
      <c r="EM7" s="52">
        <f>_xlfn.IFNA(_xlfn.CONCAT(Info!EN21:EN22),0)</f>
        <v>0</v>
      </c>
      <c r="EN7" s="52">
        <f>_xlfn.IFNA(_xlfn.CONCAT(Info!EO21:EO22),0)</f>
        <v>0</v>
      </c>
      <c r="EO7" s="52">
        <f>_xlfn.IFNA(_xlfn.CONCAT(Info!EP21:EP22),0)</f>
        <v>0</v>
      </c>
      <c r="EP7" s="52">
        <f>_xlfn.IFNA(_xlfn.CONCAT(Info!EQ21:EQ22),0)</f>
        <v>0</v>
      </c>
      <c r="EQ7" s="52">
        <f>_xlfn.IFNA(_xlfn.CONCAT(Info!ER21:ER22),0)</f>
        <v>0</v>
      </c>
      <c r="ER7" s="52">
        <f>_xlfn.IFNA(_xlfn.CONCAT(Info!ES21:ES22),0)</f>
        <v>0</v>
      </c>
      <c r="ES7" s="52">
        <f>_xlfn.IFNA(_xlfn.CONCAT(Info!ET21:ET22),0)</f>
        <v>0</v>
      </c>
      <c r="ET7" s="52">
        <f>_xlfn.IFNA(_xlfn.CONCAT(Info!EU21:EU22),0)</f>
        <v>0</v>
      </c>
      <c r="EU7" s="52">
        <f>_xlfn.IFNA(_xlfn.CONCAT(Info!EV21:EV22),0)</f>
        <v>0</v>
      </c>
      <c r="EV7" s="52">
        <f>_xlfn.IFNA(_xlfn.CONCAT(Info!EW21:EW22),0)</f>
        <v>0</v>
      </c>
      <c r="EW7" s="52">
        <f>_xlfn.IFNA(_xlfn.CONCAT(Info!EX21:EX22),0)</f>
        <v>0</v>
      </c>
      <c r="EX7" s="52">
        <f>_xlfn.IFNA(_xlfn.CONCAT(Info!EY21:EY22),0)</f>
        <v>0</v>
      </c>
      <c r="EY7" s="52">
        <f>_xlfn.IFNA(_xlfn.CONCAT(Info!EZ21:EZ22),0)</f>
        <v>0</v>
      </c>
      <c r="EZ7" s="52">
        <f>_xlfn.IFNA(_xlfn.CONCAT(Info!FA21:FA22),0)</f>
        <v>0</v>
      </c>
      <c r="FA7" s="52">
        <f>_xlfn.IFNA(_xlfn.CONCAT(Info!FB21:FB22),0)</f>
        <v>0</v>
      </c>
      <c r="FB7" s="52">
        <f>_xlfn.IFNA(_xlfn.CONCAT(Info!FC21:FC22),0)</f>
        <v>0</v>
      </c>
      <c r="FC7" s="52">
        <f>_xlfn.IFNA(_xlfn.CONCAT(Info!FD21:FD22),0)</f>
        <v>0</v>
      </c>
      <c r="FD7" s="52">
        <f>_xlfn.IFNA(_xlfn.CONCAT(Info!FE21:FE22),0)</f>
        <v>0</v>
      </c>
      <c r="FE7" s="52">
        <f>_xlfn.IFNA(_xlfn.CONCAT(Info!FF21:FF22),0)</f>
        <v>0</v>
      </c>
      <c r="FF7" s="52">
        <f>_xlfn.IFNA(_xlfn.CONCAT(Info!FG21:FG22),0)</f>
        <v>0</v>
      </c>
      <c r="FG7" s="52">
        <f>_xlfn.IFNA(_xlfn.CONCAT(Info!FH21:FH22),0)</f>
        <v>0</v>
      </c>
      <c r="FH7" s="52">
        <f>_xlfn.IFNA(_xlfn.CONCAT(Info!FI21:FI22),0)</f>
        <v>0</v>
      </c>
      <c r="FI7" s="52">
        <f>_xlfn.IFNA(_xlfn.CONCAT(Info!FJ21:FJ22),0)</f>
        <v>0</v>
      </c>
      <c r="FJ7" s="52">
        <f>_xlfn.IFNA(_xlfn.CONCAT(Info!FK21:FK22),0)</f>
        <v>0</v>
      </c>
      <c r="FK7" s="52">
        <f>_xlfn.IFNA(_xlfn.CONCAT(Info!FL21:FL22),0)</f>
        <v>0</v>
      </c>
      <c r="FL7" s="52">
        <f>_xlfn.IFNA(_xlfn.CONCAT(Info!FM21:FM22),0)</f>
        <v>0</v>
      </c>
      <c r="FM7" s="52">
        <f>_xlfn.IFNA(_xlfn.CONCAT(Info!FN21:FN22),0)</f>
        <v>0</v>
      </c>
      <c r="FN7" s="52">
        <f>_xlfn.IFNA(_xlfn.CONCAT(Info!FO21:FO22),0)</f>
        <v>0</v>
      </c>
      <c r="FO7" s="52">
        <f>_xlfn.IFNA(_xlfn.CONCAT(Info!FP21:FP22),0)</f>
        <v>0</v>
      </c>
      <c r="FP7" s="52">
        <f>_xlfn.IFNA(_xlfn.CONCAT(Info!FQ21:FQ22),0)</f>
        <v>0</v>
      </c>
      <c r="FQ7" s="52">
        <f>_xlfn.IFNA(_xlfn.CONCAT(Info!FR21:FR22),0)</f>
        <v>0</v>
      </c>
      <c r="FR7" s="52">
        <f>_xlfn.IFNA(_xlfn.CONCAT(Info!FS21:FS22),0)</f>
        <v>0</v>
      </c>
      <c r="FS7" s="52">
        <f>_xlfn.IFNA(_xlfn.CONCAT(Info!FT21:FT22),0)</f>
        <v>0</v>
      </c>
      <c r="FT7" s="52">
        <f>_xlfn.IFNA(_xlfn.CONCAT(Info!FU21:FU22),0)</f>
        <v>0</v>
      </c>
      <c r="FU7" s="52">
        <f>_xlfn.IFNA(_xlfn.CONCAT(Info!FV21:FV22),0)</f>
        <v>0</v>
      </c>
      <c r="FV7" s="52">
        <f>_xlfn.IFNA(_xlfn.CONCAT(Info!FW21:FW22),0)</f>
        <v>0</v>
      </c>
      <c r="FW7" s="52">
        <f>_xlfn.IFNA(_xlfn.CONCAT(Info!FX21:FX22),0)</f>
        <v>0</v>
      </c>
      <c r="FX7" s="52">
        <f>_xlfn.IFNA(_xlfn.CONCAT(Info!FY21:FY22),0)</f>
        <v>0</v>
      </c>
      <c r="FY7" s="52">
        <f>_xlfn.IFNA(_xlfn.CONCAT(Info!FZ21:FZ22),0)</f>
        <v>0</v>
      </c>
      <c r="FZ7" s="52">
        <f>_xlfn.IFNA(_xlfn.CONCAT(Info!GA21:GA22),0)</f>
        <v>0</v>
      </c>
      <c r="GA7" s="52">
        <f>_xlfn.IFNA(_xlfn.CONCAT(Info!GB21:GB22),0)</f>
        <v>0</v>
      </c>
      <c r="GB7" s="52">
        <f>_xlfn.IFNA(_xlfn.CONCAT(Info!GC21:GC22),0)</f>
        <v>0</v>
      </c>
      <c r="GC7" s="52">
        <f>_xlfn.IFNA(_xlfn.CONCAT(Info!GD21:GD22),0)</f>
        <v>0</v>
      </c>
      <c r="GD7" s="52">
        <f>_xlfn.IFNA(_xlfn.CONCAT(Info!GE21:GE22),0)</f>
        <v>0</v>
      </c>
      <c r="GE7" s="52">
        <f>_xlfn.IFNA(_xlfn.CONCAT(Info!GF21:GF22),0)</f>
        <v>0</v>
      </c>
      <c r="GF7" s="52">
        <f>_xlfn.IFNA(_xlfn.CONCAT(Info!GG21:GG22),0)</f>
        <v>0</v>
      </c>
      <c r="GG7" s="52">
        <f>_xlfn.IFNA(_xlfn.CONCAT(Info!GH21:GH22),0)</f>
        <v>0</v>
      </c>
      <c r="GH7" s="52">
        <f>_xlfn.IFNA(_xlfn.CONCAT(Info!GI21:GI22),0)</f>
        <v>0</v>
      </c>
      <c r="GI7" s="52">
        <f>_xlfn.IFNA(_xlfn.CONCAT(Info!GJ21:GJ22),0)</f>
        <v>0</v>
      </c>
      <c r="GJ7" s="52">
        <f>_xlfn.IFNA(_xlfn.CONCAT(Info!GK21:GK22),0)</f>
        <v>0</v>
      </c>
      <c r="GK7" s="52">
        <f>_xlfn.IFNA(_xlfn.CONCAT(Info!GL21:GL22),0)</f>
        <v>0</v>
      </c>
      <c r="GL7" s="52">
        <f>_xlfn.IFNA(_xlfn.CONCAT(Info!GM21:GM22),0)</f>
        <v>0</v>
      </c>
      <c r="GM7" s="52">
        <f>_xlfn.IFNA(_xlfn.CONCAT(Info!GN21:GN22),0)</f>
        <v>0</v>
      </c>
      <c r="GN7" s="52">
        <f>_xlfn.IFNA(_xlfn.CONCAT(Info!GO21:GO22),0)</f>
        <v>0</v>
      </c>
      <c r="GO7" s="52">
        <f>_xlfn.IFNA(_xlfn.CONCAT(Info!GP21:GP22),0)</f>
        <v>0</v>
      </c>
      <c r="GP7" s="52">
        <f>_xlfn.IFNA(_xlfn.CONCAT(Info!GQ21:GQ22),0)</f>
        <v>0</v>
      </c>
      <c r="GQ7" s="52">
        <f>_xlfn.IFNA(_xlfn.CONCAT(Info!GR21:GR22),0)</f>
        <v>0</v>
      </c>
      <c r="GR7" s="52">
        <f>_xlfn.IFNA(_xlfn.CONCAT(Info!GS21:GS22),0)</f>
        <v>0</v>
      </c>
      <c r="GS7" s="52">
        <f>_xlfn.IFNA(_xlfn.CONCAT(Info!GT21:GT22),0)</f>
        <v>0</v>
      </c>
    </row>
    <row r="8" spans="1:201">
      <c r="A8" s="326" t="s">
        <v>8672</v>
      </c>
      <c r="B8" s="52" cm="1">
        <f t="array" ref="B8">IFERROR(_xlfn.IFS(Input!C5="",0,B9=TRUE,IF(Info!C24&gt;27,28,Info!C24+1),B9=FALSE,IF(Info!C24&gt;11,12,Info!C24+1)),0)</f>
        <v>0</v>
      </c>
      <c r="C8" s="52" cm="1">
        <f t="array" ref="C8">IFERROR(_xlfn.IFS(Input!D5="",0,C9=TRUE,IF(Info!D24&gt;27,28,Info!D24+1),C9=FALSE,IF(Info!D24&gt;11,12,Info!D24+1)),0)</f>
        <v>0</v>
      </c>
      <c r="D8" s="52" cm="1">
        <f t="array" ref="D8">IFERROR(_xlfn.IFS(Input!E5="",0,D9=TRUE,IF(Info!E24&gt;27,28,Info!E24+1),D9=FALSE,IF(Info!E24&gt;11,12,Info!E24+1)),0)</f>
        <v>0</v>
      </c>
      <c r="E8" s="52" cm="1">
        <f t="array" ref="E8">IFERROR(_xlfn.IFS(Input!F5="",0,E9=TRUE,IF(Info!F24&gt;27,28,Info!F24+1),E9=FALSE,IF(Info!F24&gt;11,12,Info!F24+1)),0)</f>
        <v>0</v>
      </c>
      <c r="F8" s="52" cm="1">
        <f t="array" ref="F8">IFERROR(_xlfn.IFS(Input!G5="",0,F9=TRUE,IF(Info!G24&gt;27,28,Info!G24+1),F9=FALSE,IF(Info!G24&gt;11,12,Info!G24+1)),0)</f>
        <v>0</v>
      </c>
      <c r="G8" s="52" cm="1">
        <f t="array" ref="G8">IFERROR(_xlfn.IFS(Input!H5="",0,G9=TRUE,IF(Info!H24&gt;27,28,Info!H24+1),G9=FALSE,IF(Info!H24&gt;11,12,Info!H24+1)),0)</f>
        <v>0</v>
      </c>
      <c r="H8" s="52" cm="1">
        <f t="array" ref="H8">IFERROR(_xlfn.IFS(Input!I5="",0,H9=TRUE,IF(Info!I24&gt;27,28,Info!I24+1),H9=FALSE,IF(Info!I24&gt;11,12,Info!I24+1)),0)</f>
        <v>0</v>
      </c>
      <c r="I8" s="52" cm="1">
        <f t="array" ref="I8">IFERROR(_xlfn.IFS(Input!J5="",0,I9=TRUE,IF(Info!J24&gt;27,28,Info!J24+1),I9=FALSE,IF(Info!J24&gt;11,12,Info!J24+1)),0)</f>
        <v>0</v>
      </c>
      <c r="J8" s="52" cm="1">
        <f t="array" ref="J8">IFERROR(_xlfn.IFS(Input!K5="",0,J9=TRUE,IF(Info!K24&gt;27,28,Info!K24+1),J9=FALSE,IF(Info!K24&gt;11,12,Info!K24+1)),0)</f>
        <v>0</v>
      </c>
      <c r="K8" s="52" cm="1">
        <f t="array" ref="K8">IFERROR(_xlfn.IFS(Input!L5="",0,K9=TRUE,IF(Info!L24&gt;27,28,Info!L24+1),K9=FALSE,IF(Info!L24&gt;11,12,Info!L24+1)),0)</f>
        <v>0</v>
      </c>
      <c r="L8" s="52" cm="1">
        <f t="array" ref="L8">IFERROR(_xlfn.IFS(Input!M5="",0,L9=TRUE,IF(Info!M24&gt;27,28,Info!M24+1),L9=FALSE,IF(Info!M24&gt;11,12,Info!M24+1)),0)</f>
        <v>0</v>
      </c>
      <c r="M8" s="52" cm="1">
        <f t="array" ref="M8">IFERROR(_xlfn.IFS(Input!N5="",0,M9=TRUE,IF(Info!N24&gt;27,28,Info!N24+1),M9=FALSE,IF(Info!N24&gt;11,12,Info!N24+1)),0)</f>
        <v>0</v>
      </c>
      <c r="N8" s="52" cm="1">
        <f t="array" ref="N8">IFERROR(_xlfn.IFS(Input!O5="",0,N9=TRUE,IF(Info!O24&gt;27,28,Info!O24+1),N9=FALSE,IF(Info!O24&gt;11,12,Info!O24+1)),0)</f>
        <v>0</v>
      </c>
      <c r="O8" s="52" cm="1">
        <f t="array" ref="O8">IFERROR(_xlfn.IFS(Input!P5="",0,O9=TRUE,IF(Info!P24&gt;27,28,Info!P24+1),O9=FALSE,IF(Info!P24&gt;11,12,Info!P24+1)),0)</f>
        <v>0</v>
      </c>
      <c r="P8" s="52" cm="1">
        <f t="array" ref="P8">IFERROR(_xlfn.IFS(Input!Q5="",0,P9=TRUE,IF(Info!Q24&gt;27,28,Info!Q24+1),P9=FALSE,IF(Info!Q24&gt;11,12,Info!Q24+1)),0)</f>
        <v>0</v>
      </c>
      <c r="Q8" s="52" cm="1">
        <f t="array" ref="Q8">IFERROR(_xlfn.IFS(Input!R5="",0,Q9=TRUE,IF(Info!R24&gt;27,28,Info!R24+1),Q9=FALSE,IF(Info!R24&gt;11,12,Info!R24+1)),0)</f>
        <v>0</v>
      </c>
      <c r="R8" s="52" cm="1">
        <f t="array" ref="R8">IFERROR(_xlfn.IFS(Input!S5="",0,R9=TRUE,IF(Info!S24&gt;27,28,Info!S24+1),R9=FALSE,IF(Info!S24&gt;11,12,Info!S24+1)),0)</f>
        <v>0</v>
      </c>
      <c r="S8" s="52" cm="1">
        <f t="array" ref="S8">IFERROR(_xlfn.IFS(Input!T5="",0,S9=TRUE,IF(Info!T24&gt;27,28,Info!T24+1),S9=FALSE,IF(Info!T24&gt;11,12,Info!T24+1)),0)</f>
        <v>0</v>
      </c>
      <c r="T8" s="52" cm="1">
        <f t="array" ref="T8">IFERROR(_xlfn.IFS(Input!U5="",0,T9=TRUE,IF(Info!U24&gt;27,28,Info!U24+1),T9=FALSE,IF(Info!U24&gt;11,12,Info!U24+1)),0)</f>
        <v>0</v>
      </c>
      <c r="U8" s="52" cm="1">
        <f t="array" ref="U8">IFERROR(_xlfn.IFS(Input!V5="",0,U9=TRUE,IF(Info!V24&gt;27,28,Info!V24+1),U9=FALSE,IF(Info!V24&gt;11,12,Info!V24+1)),0)</f>
        <v>0</v>
      </c>
      <c r="V8" s="52" cm="1">
        <f t="array" ref="V8">IFERROR(_xlfn.IFS(Input!W5="",0,V9=TRUE,IF(Info!W24&gt;27,28,Info!W24+1),V9=FALSE,IF(Info!W24&gt;11,12,Info!W24+1)),0)</f>
        <v>0</v>
      </c>
      <c r="W8" s="52" cm="1">
        <f t="array" ref="W8">IFERROR(_xlfn.IFS(Input!X5="",0,W9=TRUE,IF(Info!X24&gt;27,28,Info!X24+1),W9=FALSE,IF(Info!X24&gt;11,12,Info!X24+1)),0)</f>
        <v>0</v>
      </c>
      <c r="X8" s="52" cm="1">
        <f t="array" ref="X8">IFERROR(_xlfn.IFS(Input!Y5="",0,X9=TRUE,IF(Info!Y24&gt;27,28,Info!Y24+1),X9=FALSE,IF(Info!Y24&gt;11,12,Info!Y24+1)),0)</f>
        <v>0</v>
      </c>
      <c r="Y8" s="52" cm="1">
        <f t="array" ref="Y8">IFERROR(_xlfn.IFS(Input!Z5="",0,Y9=TRUE,IF(Info!Z24&gt;27,28,Info!Z24+1),Y9=FALSE,IF(Info!Z24&gt;11,12,Info!Z24+1)),0)</f>
        <v>0</v>
      </c>
      <c r="Z8" s="52" cm="1">
        <f t="array" ref="Z8">IFERROR(_xlfn.IFS(Input!AA5="",0,Z9=TRUE,IF(Info!AA24&gt;27,28,Info!AA24+1),Z9=FALSE,IF(Info!AA24&gt;11,12,Info!AA24+1)),0)</f>
        <v>0</v>
      </c>
      <c r="AA8" s="52" cm="1">
        <f t="array" ref="AA8">IFERROR(_xlfn.IFS(Input!AB5="",0,AA9=TRUE,IF(Info!AB24&gt;27,28,Info!AB24+1),AA9=FALSE,IF(Info!AB24&gt;11,12,Info!AB24+1)),0)</f>
        <v>0</v>
      </c>
      <c r="AB8" s="52" cm="1">
        <f t="array" ref="AB8">IFERROR(_xlfn.IFS(Input!AC5="",0,AB9=TRUE,IF(Info!AC24&gt;27,28,Info!AC24+1),AB9=FALSE,IF(Info!AC24&gt;11,12,Info!AC24+1)),0)</f>
        <v>0</v>
      </c>
      <c r="AC8" s="52" cm="1">
        <f t="array" ref="AC8">IFERROR(_xlfn.IFS(Input!AD5="",0,AC9=TRUE,IF(Info!AD24&gt;27,28,Info!AD24+1),AC9=FALSE,IF(Info!AD24&gt;11,12,Info!AD24+1)),0)</f>
        <v>0</v>
      </c>
      <c r="AD8" s="52" cm="1">
        <f t="array" ref="AD8">IFERROR(_xlfn.IFS(Input!AE5="",0,AD9=TRUE,IF(Info!AE24&gt;27,28,Info!AE24+1),AD9=FALSE,IF(Info!AE24&gt;11,12,Info!AE24+1)),0)</f>
        <v>0</v>
      </c>
      <c r="AE8" s="52" cm="1">
        <f t="array" ref="AE8">IFERROR(_xlfn.IFS(Input!AF5="",0,AE9=TRUE,IF(Info!AF24&gt;27,28,Info!AF24+1),AE9=FALSE,IF(Info!AF24&gt;11,12,Info!AF24+1)),0)</f>
        <v>0</v>
      </c>
      <c r="AF8" s="52" cm="1">
        <f t="array" ref="AF8">IFERROR(_xlfn.IFS(Input!AG5="",0,AF9=TRUE,IF(Info!AG24&gt;27,28,Info!AG24+1),AF9=FALSE,IF(Info!AG24&gt;11,12,Info!AG24+1)),0)</f>
        <v>0</v>
      </c>
      <c r="AG8" s="52" cm="1">
        <f t="array" ref="AG8">IFERROR(_xlfn.IFS(Input!AH5="",0,AG9=TRUE,IF(Info!AH24&gt;27,28,Info!AH24+1),AG9=FALSE,IF(Info!AH24&gt;11,12,Info!AH24+1)),0)</f>
        <v>0</v>
      </c>
      <c r="AH8" s="52" cm="1">
        <f t="array" ref="AH8">IFERROR(_xlfn.IFS(Input!AI5="",0,AH9=TRUE,IF(Info!AI24&gt;27,28,Info!AI24+1),AH9=FALSE,IF(Info!AI24&gt;11,12,Info!AI24+1)),0)</f>
        <v>0</v>
      </c>
      <c r="AI8" s="52" cm="1">
        <f t="array" ref="AI8">IFERROR(_xlfn.IFS(Input!AJ5="",0,AI9=TRUE,IF(Info!AJ24&gt;27,28,Info!AJ24+1),AI9=FALSE,IF(Info!AJ24&gt;11,12,Info!AJ24+1)),0)</f>
        <v>0</v>
      </c>
      <c r="AJ8" s="52" cm="1">
        <f t="array" ref="AJ8">IFERROR(_xlfn.IFS(Input!AK5="",0,AJ9=TRUE,IF(Info!AK24&gt;27,28,Info!AK24+1),AJ9=FALSE,IF(Info!AK24&gt;11,12,Info!AK24+1)),0)</f>
        <v>0</v>
      </c>
      <c r="AK8" s="52" cm="1">
        <f t="array" ref="AK8">IFERROR(_xlfn.IFS(Input!AL5="",0,AK9=TRUE,IF(Info!AL24&gt;27,28,Info!AL24+1),AK9=FALSE,IF(Info!AL24&gt;11,12,Info!AL24+1)),0)</f>
        <v>0</v>
      </c>
      <c r="AL8" s="52" cm="1">
        <f t="array" ref="AL8">IFERROR(_xlfn.IFS(Input!AM5="",0,AL9=TRUE,IF(Info!AM24&gt;27,28,Info!AM24+1),AL9=FALSE,IF(Info!AM24&gt;11,12,Info!AM24+1)),0)</f>
        <v>0</v>
      </c>
      <c r="AM8" s="52" cm="1">
        <f t="array" ref="AM8">IFERROR(_xlfn.IFS(Input!AN5="",0,AM9=TRUE,IF(Info!AN24&gt;27,28,Info!AN24+1),AM9=FALSE,IF(Info!AN24&gt;11,12,Info!AN24+1)),0)</f>
        <v>0</v>
      </c>
      <c r="AN8" s="52" cm="1">
        <f t="array" ref="AN8">IFERROR(_xlfn.IFS(Input!AO5="",0,AN9=TRUE,IF(Info!AO24&gt;27,28,Info!AO24+1),AN9=FALSE,IF(Info!AO24&gt;11,12,Info!AO24+1)),0)</f>
        <v>0</v>
      </c>
      <c r="AO8" s="52" cm="1">
        <f t="array" ref="AO8">IFERROR(_xlfn.IFS(Input!AP5="",0,AO9=TRUE,IF(Info!AP24&gt;27,28,Info!AP24+1),AO9=FALSE,IF(Info!AP24&gt;11,12,Info!AP24+1)),0)</f>
        <v>0</v>
      </c>
      <c r="AP8" s="52" cm="1">
        <f t="array" ref="AP8">IFERROR(_xlfn.IFS(Input!AQ5="",0,AP9=TRUE,IF(Info!AQ24&gt;27,28,Info!AQ24+1),AP9=FALSE,IF(Info!AQ24&gt;11,12,Info!AQ24+1)),0)</f>
        <v>0</v>
      </c>
      <c r="AQ8" s="52" cm="1">
        <f t="array" ref="AQ8">IFERROR(_xlfn.IFS(Input!AR5="",0,AQ9=TRUE,IF(Info!AR24&gt;27,28,Info!AR24+1),AQ9=FALSE,IF(Info!AR24&gt;11,12,Info!AR24+1)),0)</f>
        <v>0</v>
      </c>
      <c r="AR8" s="52" cm="1">
        <f t="array" ref="AR8">IFERROR(_xlfn.IFS(Input!AS5="",0,AR9=TRUE,IF(Info!AS24&gt;27,28,Info!AS24+1),AR9=FALSE,IF(Info!AS24&gt;11,12,Info!AS24+1)),0)</f>
        <v>0</v>
      </c>
      <c r="AS8" s="52" cm="1">
        <f t="array" ref="AS8">IFERROR(_xlfn.IFS(Input!AT5="",0,AS9=TRUE,IF(Info!AT24&gt;27,28,Info!AT24+1),AS9=FALSE,IF(Info!AT24&gt;11,12,Info!AT24+1)),0)</f>
        <v>0</v>
      </c>
      <c r="AT8" s="52" cm="1">
        <f t="array" ref="AT8">IFERROR(_xlfn.IFS(Input!AU5="",0,AT9=TRUE,IF(Info!AU24&gt;27,28,Info!AU24+1),AT9=FALSE,IF(Info!AU24&gt;11,12,Info!AU24+1)),0)</f>
        <v>0</v>
      </c>
      <c r="AU8" s="52" cm="1">
        <f t="array" ref="AU8">IFERROR(_xlfn.IFS(Input!AV5="",0,AU9=TRUE,IF(Info!AV24&gt;27,28,Info!AV24+1),AU9=FALSE,IF(Info!AV24&gt;11,12,Info!AV24+1)),0)</f>
        <v>0</v>
      </c>
      <c r="AV8" s="52" cm="1">
        <f t="array" ref="AV8">IFERROR(_xlfn.IFS(Input!AW5="",0,AV9=TRUE,IF(Info!AW24&gt;27,28,Info!AW24+1),AV9=FALSE,IF(Info!AW24&gt;11,12,Info!AW24+1)),0)</f>
        <v>0</v>
      </c>
      <c r="AW8" s="52" cm="1">
        <f t="array" ref="AW8">IFERROR(_xlfn.IFS(Input!AX5="",0,AW9=TRUE,IF(Info!AX24&gt;27,28,Info!AX24+1),AW9=FALSE,IF(Info!AX24&gt;11,12,Info!AX24+1)),0)</f>
        <v>0</v>
      </c>
      <c r="AX8" s="52" cm="1">
        <f t="array" ref="AX8">IFERROR(_xlfn.IFS(Input!AY5="",0,AX9=TRUE,IF(Info!AY24&gt;27,28,Info!AY24+1),AX9=FALSE,IF(Info!AY24&gt;11,12,Info!AY24+1)),0)</f>
        <v>0</v>
      </c>
      <c r="AY8" s="52" cm="1">
        <f t="array" ref="AY8">IFERROR(_xlfn.IFS(Input!AZ5="",0,AY9=TRUE,IF(Info!AZ24&gt;27,28,Info!AZ24+1),AY9=FALSE,IF(Info!AZ24&gt;11,12,Info!AZ24+1)),0)</f>
        <v>0</v>
      </c>
      <c r="AZ8" s="52" cm="1">
        <f t="array" ref="AZ8">IFERROR(_xlfn.IFS(Input!BA5="",0,AZ9=TRUE,IF(Info!BA24&gt;27,28,Info!BA24+1),AZ9=FALSE,IF(Info!BA24&gt;11,12,Info!BA24+1)),0)</f>
        <v>0</v>
      </c>
      <c r="BA8" s="52" cm="1">
        <f t="array" ref="BA8">IFERROR(_xlfn.IFS(Input!BB5="",0,BA9=TRUE,IF(Info!BB24&gt;27,28,Info!BB24+1),BA9=FALSE,IF(Info!BB24&gt;11,12,Info!BB24+1)),0)</f>
        <v>0</v>
      </c>
      <c r="BB8" s="52" cm="1">
        <f t="array" ref="BB8">IFERROR(_xlfn.IFS(Input!BC5="",0,BB9=TRUE,IF(Info!BC24&gt;27,28,Info!BC24+1),BB9=FALSE,IF(Info!BC24&gt;11,12,Info!BC24+1)),0)</f>
        <v>0</v>
      </c>
      <c r="BC8" s="52" cm="1">
        <f t="array" ref="BC8">IFERROR(_xlfn.IFS(Input!BD5="",0,BC9=TRUE,IF(Info!BD24&gt;27,28,Info!BD24+1),BC9=FALSE,IF(Info!BD24&gt;11,12,Info!BD24+1)),0)</f>
        <v>0</v>
      </c>
      <c r="BD8" s="52" cm="1">
        <f t="array" ref="BD8">IFERROR(_xlfn.IFS(Input!BE5="",0,BD9=TRUE,IF(Info!BE24&gt;27,28,Info!BE24+1),BD9=FALSE,IF(Info!BE24&gt;11,12,Info!BE24+1)),0)</f>
        <v>0</v>
      </c>
      <c r="BE8" s="52" cm="1">
        <f t="array" ref="BE8">IFERROR(_xlfn.IFS(Input!BF5="",0,BE9=TRUE,IF(Info!BF24&gt;27,28,Info!BF24+1),BE9=FALSE,IF(Info!BF24&gt;11,12,Info!BF24+1)),0)</f>
        <v>0</v>
      </c>
      <c r="BF8" s="52" cm="1">
        <f t="array" ref="BF8">IFERROR(_xlfn.IFS(Input!BG5="",0,BF9=TRUE,IF(Info!BG24&gt;27,28,Info!BG24+1),BF9=FALSE,IF(Info!BG24&gt;11,12,Info!BG24+1)),0)</f>
        <v>0</v>
      </c>
      <c r="BG8" s="52" cm="1">
        <f t="array" ref="BG8">IFERROR(_xlfn.IFS(Input!BH5="",0,BG9=TRUE,IF(Info!BH24&gt;27,28,Info!BH24+1),BG9=FALSE,IF(Info!BH24&gt;11,12,Info!BH24+1)),0)</f>
        <v>0</v>
      </c>
      <c r="BH8" s="52" cm="1">
        <f t="array" ref="BH8">IFERROR(_xlfn.IFS(Input!BI5="",0,BH9=TRUE,IF(Info!BI24&gt;27,28,Info!BI24+1),BH9=FALSE,IF(Info!BI24&gt;11,12,Info!BI24+1)),0)</f>
        <v>0</v>
      </c>
      <c r="BI8" s="52" cm="1">
        <f t="array" ref="BI8">IFERROR(_xlfn.IFS(Input!BJ5="",0,BI9=TRUE,IF(Info!BJ24&gt;27,28,Info!BJ24+1),BI9=FALSE,IF(Info!BJ24&gt;11,12,Info!BJ24+1)),0)</f>
        <v>0</v>
      </c>
      <c r="BJ8" s="52" cm="1">
        <f t="array" ref="BJ8">IFERROR(_xlfn.IFS(Input!BK5="",0,BJ9=TRUE,IF(Info!BK24&gt;27,28,Info!BK24+1),BJ9=FALSE,IF(Info!BK24&gt;11,12,Info!BK24+1)),0)</f>
        <v>0</v>
      </c>
      <c r="BK8" s="52" cm="1">
        <f t="array" ref="BK8">IFERROR(_xlfn.IFS(Input!BL5="",0,BK9=TRUE,IF(Info!BL24&gt;27,28,Info!BL24+1),BK9=FALSE,IF(Info!BL24&gt;11,12,Info!BL24+1)),0)</f>
        <v>0</v>
      </c>
      <c r="BL8" s="52" cm="1">
        <f t="array" ref="BL8">IFERROR(_xlfn.IFS(Input!BM5="",0,BL9=TRUE,IF(Info!BM24&gt;27,28,Info!BM24+1),BL9=FALSE,IF(Info!BM24&gt;11,12,Info!BM24+1)),0)</f>
        <v>0</v>
      </c>
      <c r="BM8" s="52" cm="1">
        <f t="array" ref="BM8">IFERROR(_xlfn.IFS(Input!BN5="",0,BM9=TRUE,IF(Info!BN24&gt;27,28,Info!BN24+1),BM9=FALSE,IF(Info!BN24&gt;11,12,Info!BN24+1)),0)</f>
        <v>0</v>
      </c>
      <c r="BN8" s="52" cm="1">
        <f t="array" ref="BN8">IFERROR(_xlfn.IFS(Input!BO5="",0,BN9=TRUE,IF(Info!BO24&gt;27,28,Info!BO24+1),BN9=FALSE,IF(Info!BO24&gt;11,12,Info!BO24+1)),0)</f>
        <v>0</v>
      </c>
      <c r="BO8" s="52" cm="1">
        <f t="array" ref="BO8">IFERROR(_xlfn.IFS(Input!BP5="",0,BO9=TRUE,IF(Info!BP24&gt;27,28,Info!BP24+1),BO9=FALSE,IF(Info!BP24&gt;11,12,Info!BP24+1)),0)</f>
        <v>0</v>
      </c>
      <c r="BP8" s="52" cm="1">
        <f t="array" ref="BP8">IFERROR(_xlfn.IFS(Input!BQ5="",0,BP9=TRUE,IF(Info!BQ24&gt;27,28,Info!BQ24+1),BP9=FALSE,IF(Info!BQ24&gt;11,12,Info!BQ24+1)),0)</f>
        <v>0</v>
      </c>
      <c r="BQ8" s="52" cm="1">
        <f t="array" ref="BQ8">IFERROR(_xlfn.IFS(Input!BR5="",0,BQ9=TRUE,IF(Info!BR24&gt;27,28,Info!BR24+1),BQ9=FALSE,IF(Info!BR24&gt;11,12,Info!BR24+1)),0)</f>
        <v>0</v>
      </c>
      <c r="BR8" s="52" cm="1">
        <f t="array" ref="BR8">IFERROR(_xlfn.IFS(Input!BS5="",0,BR9=TRUE,IF(Info!BS24&gt;27,28,Info!BS24+1),BR9=FALSE,IF(Info!BS24&gt;11,12,Info!BS24+1)),0)</f>
        <v>0</v>
      </c>
      <c r="BS8" s="52" cm="1">
        <f t="array" ref="BS8">IFERROR(_xlfn.IFS(Input!BT5="",0,BS9=TRUE,IF(Info!BT24&gt;27,28,Info!BT24+1),BS9=FALSE,IF(Info!BT24&gt;11,12,Info!BT24+1)),0)</f>
        <v>0</v>
      </c>
      <c r="BT8" s="52" cm="1">
        <f t="array" ref="BT8">IFERROR(_xlfn.IFS(Input!BU5="",0,BT9=TRUE,IF(Info!BU24&gt;27,28,Info!BU24+1),BT9=FALSE,IF(Info!BU24&gt;11,12,Info!BU24+1)),0)</f>
        <v>0</v>
      </c>
      <c r="BU8" s="52" cm="1">
        <f t="array" ref="BU8">IFERROR(_xlfn.IFS(Input!BV5="",0,BU9=TRUE,IF(Info!BV24&gt;27,28,Info!BV24+1),BU9=FALSE,IF(Info!BV24&gt;11,12,Info!BV24+1)),0)</f>
        <v>0</v>
      </c>
      <c r="BV8" s="52" cm="1">
        <f t="array" ref="BV8">IFERROR(_xlfn.IFS(Input!BW5="",0,BV9=TRUE,IF(Info!BW24&gt;27,28,Info!BW24+1),BV9=FALSE,IF(Info!BW24&gt;11,12,Info!BW24+1)),0)</f>
        <v>0</v>
      </c>
      <c r="BW8" s="52" cm="1">
        <f t="array" ref="BW8">IFERROR(_xlfn.IFS(Input!BX5="",0,BW9=TRUE,IF(Info!BX24&gt;27,28,Info!BX24+1),BW9=FALSE,IF(Info!BX24&gt;11,12,Info!BX24+1)),0)</f>
        <v>0</v>
      </c>
      <c r="BX8" s="52" cm="1">
        <f t="array" ref="BX8">IFERROR(_xlfn.IFS(Input!BY5="",0,BX9=TRUE,IF(Info!BY24&gt;27,28,Info!BY24+1),BX9=FALSE,IF(Info!BY24&gt;11,12,Info!BY24+1)),0)</f>
        <v>0</v>
      </c>
      <c r="BY8" s="52" cm="1">
        <f t="array" ref="BY8">IFERROR(_xlfn.IFS(Input!BZ5="",0,BY9=TRUE,IF(Info!BZ24&gt;27,28,Info!BZ24+1),BY9=FALSE,IF(Info!BZ24&gt;11,12,Info!BZ24+1)),0)</f>
        <v>0</v>
      </c>
      <c r="BZ8" s="52" cm="1">
        <f t="array" ref="BZ8">IFERROR(_xlfn.IFS(Input!CA5="",0,BZ9=TRUE,IF(Info!CA24&gt;27,28,Info!CA24+1),BZ9=FALSE,IF(Info!CA24&gt;11,12,Info!CA24+1)),0)</f>
        <v>0</v>
      </c>
      <c r="CA8" s="52" cm="1">
        <f t="array" ref="CA8">IFERROR(_xlfn.IFS(Input!CB5="",0,CA9=TRUE,IF(Info!CB24&gt;27,28,Info!CB24+1),CA9=FALSE,IF(Info!CB24&gt;11,12,Info!CB24+1)),0)</f>
        <v>0</v>
      </c>
      <c r="CB8" s="52" cm="1">
        <f t="array" ref="CB8">IFERROR(_xlfn.IFS(Input!CC5="",0,CB9=TRUE,IF(Info!CC24&gt;27,28,Info!CC24+1),CB9=FALSE,IF(Info!CC24&gt;11,12,Info!CC24+1)),0)</f>
        <v>0</v>
      </c>
      <c r="CC8" s="52" cm="1">
        <f t="array" ref="CC8">IFERROR(_xlfn.IFS(Input!CD5="",0,CC9=TRUE,IF(Info!CD24&gt;27,28,Info!CD24+1),CC9=FALSE,IF(Info!CD24&gt;11,12,Info!CD24+1)),0)</f>
        <v>0</v>
      </c>
      <c r="CD8" s="52" cm="1">
        <f t="array" ref="CD8">IFERROR(_xlfn.IFS(Input!CE5="",0,CD9=TRUE,IF(Info!CE24&gt;27,28,Info!CE24+1),CD9=FALSE,IF(Info!CE24&gt;11,12,Info!CE24+1)),0)</f>
        <v>0</v>
      </c>
      <c r="CE8" s="52" cm="1">
        <f t="array" ref="CE8">IFERROR(_xlfn.IFS(Input!CF5="",0,CE9=TRUE,IF(Info!CF24&gt;27,28,Info!CF24+1),CE9=FALSE,IF(Info!CF24&gt;11,12,Info!CF24+1)),0)</f>
        <v>0</v>
      </c>
      <c r="CF8" s="52" cm="1">
        <f t="array" ref="CF8">IFERROR(_xlfn.IFS(Input!CG5="",0,CF9=TRUE,IF(Info!CG24&gt;27,28,Info!CG24+1),CF9=FALSE,IF(Info!CG24&gt;11,12,Info!CG24+1)),0)</f>
        <v>0</v>
      </c>
      <c r="CG8" s="52" cm="1">
        <f t="array" ref="CG8">IFERROR(_xlfn.IFS(Input!CH5="",0,CG9=TRUE,IF(Info!CH24&gt;27,28,Info!CH24+1),CG9=FALSE,IF(Info!CH24&gt;11,12,Info!CH24+1)),0)</f>
        <v>0</v>
      </c>
      <c r="CH8" s="52" cm="1">
        <f t="array" ref="CH8">IFERROR(_xlfn.IFS(Input!CI5="",0,CH9=TRUE,IF(Info!CI24&gt;27,28,Info!CI24+1),CH9=FALSE,IF(Info!CI24&gt;11,12,Info!CI24+1)),0)</f>
        <v>0</v>
      </c>
      <c r="CI8" s="52" cm="1">
        <f t="array" ref="CI8">IFERROR(_xlfn.IFS(Input!CJ5="",0,CI9=TRUE,IF(Info!CJ24&gt;27,28,Info!CJ24+1),CI9=FALSE,IF(Info!CJ24&gt;11,12,Info!CJ24+1)),0)</f>
        <v>0</v>
      </c>
      <c r="CJ8" s="52" cm="1">
        <f t="array" ref="CJ8">IFERROR(_xlfn.IFS(Input!CK5="",0,CJ9=TRUE,IF(Info!CK24&gt;27,28,Info!CK24+1),CJ9=FALSE,IF(Info!CK24&gt;11,12,Info!CK24+1)),0)</f>
        <v>0</v>
      </c>
      <c r="CK8" s="52" cm="1">
        <f t="array" ref="CK8">IFERROR(_xlfn.IFS(Input!CL5="",0,CK9=TRUE,IF(Info!CL24&gt;27,28,Info!CL24+1),CK9=FALSE,IF(Info!CL24&gt;11,12,Info!CL24+1)),0)</f>
        <v>0</v>
      </c>
      <c r="CL8" s="52" cm="1">
        <f t="array" ref="CL8">IFERROR(_xlfn.IFS(Input!CM5="",0,CL9=TRUE,IF(Info!CM24&gt;27,28,Info!CM24+1),CL9=FALSE,IF(Info!CM24&gt;11,12,Info!CM24+1)),0)</f>
        <v>0</v>
      </c>
      <c r="CM8" s="52" cm="1">
        <f t="array" ref="CM8">IFERROR(_xlfn.IFS(Input!CN5="",0,CM9=TRUE,IF(Info!CN24&gt;27,28,Info!CN24+1),CM9=FALSE,IF(Info!CN24&gt;11,12,Info!CN24+1)),0)</f>
        <v>0</v>
      </c>
      <c r="CN8" s="52" cm="1">
        <f t="array" ref="CN8">IFERROR(_xlfn.IFS(Input!CO5="",0,CN9=TRUE,IF(Info!CO24&gt;27,28,Info!CO24+1),CN9=FALSE,IF(Info!CO24&gt;11,12,Info!CO24+1)),0)</f>
        <v>0</v>
      </c>
      <c r="CO8" s="52" cm="1">
        <f t="array" ref="CO8">IFERROR(_xlfn.IFS(Input!CP5="",0,CO9=TRUE,IF(Info!CP24&gt;27,28,Info!CP24+1),CO9=FALSE,IF(Info!CP24&gt;11,12,Info!CP24+1)),0)</f>
        <v>0</v>
      </c>
      <c r="CP8" s="52" cm="1">
        <f t="array" ref="CP8">IFERROR(_xlfn.IFS(Input!CQ5="",0,CP9=TRUE,IF(Info!CQ24&gt;27,28,Info!CQ24+1),CP9=FALSE,IF(Info!CQ24&gt;11,12,Info!CQ24+1)),0)</f>
        <v>0</v>
      </c>
      <c r="CQ8" s="52" cm="1">
        <f t="array" ref="CQ8">IFERROR(_xlfn.IFS(Input!CR5="",0,CQ9=TRUE,IF(Info!CR24&gt;27,28,Info!CR24+1),CQ9=FALSE,IF(Info!CR24&gt;11,12,Info!CR24+1)),0)</f>
        <v>0</v>
      </c>
      <c r="CR8" s="52" cm="1">
        <f t="array" ref="CR8">IFERROR(_xlfn.IFS(Input!CS5="",0,CR9=TRUE,IF(Info!CS24&gt;27,28,Info!CS24+1),CR9=FALSE,IF(Info!CS24&gt;11,12,Info!CS24+1)),0)</f>
        <v>0</v>
      </c>
      <c r="CS8" s="52" cm="1">
        <f t="array" ref="CS8">IFERROR(_xlfn.IFS(Input!CT5="",0,CS9=TRUE,IF(Info!CT24&gt;27,28,Info!CT24+1),CS9=FALSE,IF(Info!CT24&gt;11,12,Info!CT24+1)),0)</f>
        <v>0</v>
      </c>
      <c r="CT8" s="52" cm="1">
        <f t="array" ref="CT8">IFERROR(_xlfn.IFS(Input!CU5="",0,CT9=TRUE,IF(Info!CU24&gt;27,28,Info!CU24+1),CT9=FALSE,IF(Info!CU24&gt;11,12,Info!CU24+1)),0)</f>
        <v>0</v>
      </c>
      <c r="CU8" s="52" cm="1">
        <f t="array" ref="CU8">IFERROR(_xlfn.IFS(Input!CV5="",0,CU9=TRUE,IF(Info!CV24&gt;27,28,Info!CV24+1),CU9=FALSE,IF(Info!CV24&gt;11,12,Info!CV24+1)),0)</f>
        <v>0</v>
      </c>
      <c r="CV8" s="52" cm="1">
        <f t="array" ref="CV8">IFERROR(_xlfn.IFS(Input!CW5="",0,CV9=TRUE,IF(Info!CW24&gt;27,28,Info!CW24+1),CV9=FALSE,IF(Info!CW24&gt;11,12,Info!CW24+1)),0)</f>
        <v>0</v>
      </c>
      <c r="CW8" s="52" cm="1">
        <f t="array" ref="CW8">IFERROR(_xlfn.IFS(Input!CX5="",0,CW9=TRUE,IF(Info!CX24&gt;27,28,Info!CX24+1),CW9=FALSE,IF(Info!CX24&gt;11,12,Info!CX24+1)),0)</f>
        <v>0</v>
      </c>
      <c r="CX8" s="52" cm="1">
        <f t="array" ref="CX8">IFERROR(_xlfn.IFS(Input!CY5="",0,CX9=TRUE,IF(Info!CY24&gt;27,28,Info!CY24+1),CX9=FALSE,IF(Info!CY24&gt;11,12,Info!CY24+1)),0)</f>
        <v>0</v>
      </c>
      <c r="CY8" s="52" cm="1">
        <f t="array" ref="CY8">IFERROR(_xlfn.IFS(Input!CZ5="",0,CY9=TRUE,IF(Info!CZ24&gt;27,28,Info!CZ24+1),CY9=FALSE,IF(Info!CZ24&gt;11,12,Info!CZ24+1)),0)</f>
        <v>0</v>
      </c>
      <c r="CZ8" s="52" cm="1">
        <f t="array" ref="CZ8">IFERROR(_xlfn.IFS(Input!DA5="",0,CZ9=TRUE,IF(Info!DA24&gt;27,28,Info!DA24+1),CZ9=FALSE,IF(Info!DA24&gt;11,12,Info!DA24+1)),0)</f>
        <v>0</v>
      </c>
      <c r="DA8" s="52" cm="1">
        <f t="array" ref="DA8">IFERROR(_xlfn.IFS(Input!DB5="",0,DA9=TRUE,IF(Info!DB24&gt;27,28,Info!DB24+1),DA9=FALSE,IF(Info!DB24&gt;11,12,Info!DB24+1)),0)</f>
        <v>0</v>
      </c>
      <c r="DB8" s="52" cm="1">
        <f t="array" ref="DB8">IFERROR(_xlfn.IFS(Input!DC5="",0,DB9=TRUE,IF(Info!DC24&gt;27,28,Info!DC24+1),DB9=FALSE,IF(Info!DC24&gt;11,12,Info!DC24+1)),0)</f>
        <v>0</v>
      </c>
      <c r="DC8" s="52" cm="1">
        <f t="array" ref="DC8">IFERROR(_xlfn.IFS(Input!DD5="",0,DC9=TRUE,IF(Info!DD24&gt;27,28,Info!DD24+1),DC9=FALSE,IF(Info!DD24&gt;11,12,Info!DD24+1)),0)</f>
        <v>0</v>
      </c>
      <c r="DD8" s="52" cm="1">
        <f t="array" ref="DD8">IFERROR(_xlfn.IFS(Input!DE5="",0,DD9=TRUE,IF(Info!DE24&gt;27,28,Info!DE24+1),DD9=FALSE,IF(Info!DE24&gt;11,12,Info!DE24+1)),0)</f>
        <v>0</v>
      </c>
      <c r="DE8" s="52" cm="1">
        <f t="array" ref="DE8">IFERROR(_xlfn.IFS(Input!DF5="",0,DE9=TRUE,IF(Info!DF24&gt;27,28,Info!DF24+1),DE9=FALSE,IF(Info!DF24&gt;11,12,Info!DF24+1)),0)</f>
        <v>0</v>
      </c>
      <c r="DF8" s="52" cm="1">
        <f t="array" ref="DF8">IFERROR(_xlfn.IFS(Input!DG5="",0,DF9=TRUE,IF(Info!DG24&gt;27,28,Info!DG24+1),DF9=FALSE,IF(Info!DG24&gt;11,12,Info!DG24+1)),0)</f>
        <v>0</v>
      </c>
      <c r="DG8" s="52" cm="1">
        <f t="array" ref="DG8">IFERROR(_xlfn.IFS(Input!DH5="",0,DG9=TRUE,IF(Info!DH24&gt;27,28,Info!DH24+1),DG9=FALSE,IF(Info!DH24&gt;11,12,Info!DH24+1)),0)</f>
        <v>0</v>
      </c>
      <c r="DH8" s="52" cm="1">
        <f t="array" ref="DH8">IFERROR(_xlfn.IFS(Input!DI5="",0,DH9=TRUE,IF(Info!DI24&gt;27,28,Info!DI24+1),DH9=FALSE,IF(Info!DI24&gt;11,12,Info!DI24+1)),0)</f>
        <v>0</v>
      </c>
      <c r="DI8" s="52" cm="1">
        <f t="array" ref="DI8">IFERROR(_xlfn.IFS(Input!DJ5="",0,DI9=TRUE,IF(Info!DJ24&gt;27,28,Info!DJ24+1),DI9=FALSE,IF(Info!DJ24&gt;11,12,Info!DJ24+1)),0)</f>
        <v>0</v>
      </c>
      <c r="DJ8" s="52" cm="1">
        <f t="array" ref="DJ8">IFERROR(_xlfn.IFS(Input!DK5="",0,DJ9=TRUE,IF(Info!DK24&gt;27,28,Info!DK24+1),DJ9=FALSE,IF(Info!DK24&gt;11,12,Info!DK24+1)),0)</f>
        <v>0</v>
      </c>
      <c r="DK8" s="52" cm="1">
        <f t="array" ref="DK8">IFERROR(_xlfn.IFS(Input!DL5="",0,DK9=TRUE,IF(Info!DL24&gt;27,28,Info!DL24+1),DK9=FALSE,IF(Info!DL24&gt;11,12,Info!DL24+1)),0)</f>
        <v>0</v>
      </c>
      <c r="DL8" s="52" cm="1">
        <f t="array" ref="DL8">IFERROR(_xlfn.IFS(Input!DM5="",0,DL9=TRUE,IF(Info!DM24&gt;27,28,Info!DM24+1),DL9=FALSE,IF(Info!DM24&gt;11,12,Info!DM24+1)),0)</f>
        <v>0</v>
      </c>
      <c r="DM8" s="52" cm="1">
        <f t="array" ref="DM8">IFERROR(_xlfn.IFS(Input!DN5="",0,DM9=TRUE,IF(Info!DN24&gt;27,28,Info!DN24+1),DM9=FALSE,IF(Info!DN24&gt;11,12,Info!DN24+1)),0)</f>
        <v>0</v>
      </c>
      <c r="DN8" s="52" cm="1">
        <f t="array" ref="DN8">IFERROR(_xlfn.IFS(Input!DO5="",0,DN9=TRUE,IF(Info!DO24&gt;27,28,Info!DO24+1),DN9=FALSE,IF(Info!DO24&gt;11,12,Info!DO24+1)),0)</f>
        <v>0</v>
      </c>
      <c r="DO8" s="52" cm="1">
        <f t="array" ref="DO8">IFERROR(_xlfn.IFS(Input!DP5="",0,DO9=TRUE,IF(Info!DP24&gt;27,28,Info!DP24+1),DO9=FALSE,IF(Info!DP24&gt;11,12,Info!DP24+1)),0)</f>
        <v>0</v>
      </c>
      <c r="DP8" s="52" cm="1">
        <f t="array" ref="DP8">IFERROR(_xlfn.IFS(Input!DQ5="",0,DP9=TRUE,IF(Info!DQ24&gt;27,28,Info!DQ24+1),DP9=FALSE,IF(Info!DQ24&gt;11,12,Info!DQ24+1)),0)</f>
        <v>0</v>
      </c>
      <c r="DQ8" s="52" cm="1">
        <f t="array" ref="DQ8">IFERROR(_xlfn.IFS(Input!DR5="",0,DQ9=TRUE,IF(Info!DR24&gt;27,28,Info!DR24+1),DQ9=FALSE,IF(Info!DR24&gt;11,12,Info!DR24+1)),0)</f>
        <v>0</v>
      </c>
      <c r="DR8" s="52" cm="1">
        <f t="array" ref="DR8">IFERROR(_xlfn.IFS(Input!DS5="",0,DR9=TRUE,IF(Info!DS24&gt;27,28,Info!DS24+1),DR9=FALSE,IF(Info!DS24&gt;11,12,Info!DS24+1)),0)</f>
        <v>0</v>
      </c>
      <c r="DS8" s="52" cm="1">
        <f t="array" ref="DS8">IFERROR(_xlfn.IFS(Input!DT5="",0,DS9=TRUE,IF(Info!DT24&gt;27,28,Info!DT24+1),DS9=FALSE,IF(Info!DT24&gt;11,12,Info!DT24+1)),0)</f>
        <v>0</v>
      </c>
      <c r="DT8" s="52" cm="1">
        <f t="array" ref="DT8">IFERROR(_xlfn.IFS(Input!DU5="",0,DT9=TRUE,IF(Info!DU24&gt;27,28,Info!DU24+1),DT9=FALSE,IF(Info!DU24&gt;11,12,Info!DU24+1)),0)</f>
        <v>0</v>
      </c>
      <c r="DU8" s="52" cm="1">
        <f t="array" ref="DU8">IFERROR(_xlfn.IFS(Input!DV5="",0,DU9=TRUE,IF(Info!DV24&gt;27,28,Info!DV24+1),DU9=FALSE,IF(Info!DV24&gt;11,12,Info!DV24+1)),0)</f>
        <v>0</v>
      </c>
      <c r="DV8" s="52" cm="1">
        <f t="array" ref="DV8">IFERROR(_xlfn.IFS(Input!DW5="",0,DV9=TRUE,IF(Info!DW24&gt;27,28,Info!DW24+1),DV9=FALSE,IF(Info!DW24&gt;11,12,Info!DW24+1)),0)</f>
        <v>0</v>
      </c>
      <c r="DW8" s="52" cm="1">
        <f t="array" ref="DW8">IFERROR(_xlfn.IFS(Input!DX5="",0,DW9=TRUE,IF(Info!DX24&gt;27,28,Info!DX24+1),DW9=FALSE,IF(Info!DX24&gt;11,12,Info!DX24+1)),0)</f>
        <v>0</v>
      </c>
      <c r="DX8" s="52" cm="1">
        <f t="array" ref="DX8">IFERROR(_xlfn.IFS(Input!DY5="",0,DX9=TRUE,IF(Info!DY24&gt;27,28,Info!DY24+1),DX9=FALSE,IF(Info!DY24&gt;11,12,Info!DY24+1)),0)</f>
        <v>0</v>
      </c>
      <c r="DY8" s="52" cm="1">
        <f t="array" ref="DY8">IFERROR(_xlfn.IFS(Input!DZ5="",0,DY9=TRUE,IF(Info!DZ24&gt;27,28,Info!DZ24+1),DY9=FALSE,IF(Info!DZ24&gt;11,12,Info!DZ24+1)),0)</f>
        <v>0</v>
      </c>
      <c r="DZ8" s="52" cm="1">
        <f t="array" ref="DZ8">IFERROR(_xlfn.IFS(Input!EA5="",0,DZ9=TRUE,IF(Info!EA24&gt;27,28,Info!EA24+1),DZ9=FALSE,IF(Info!EA24&gt;11,12,Info!EA24+1)),0)</f>
        <v>0</v>
      </c>
      <c r="EA8" s="52" cm="1">
        <f t="array" ref="EA8">IFERROR(_xlfn.IFS(Input!EB5="",0,EA9=TRUE,IF(Info!EB24&gt;27,28,Info!EB24+1),EA9=FALSE,IF(Info!EB24&gt;11,12,Info!EB24+1)),0)</f>
        <v>0</v>
      </c>
      <c r="EB8" s="52" cm="1">
        <f t="array" ref="EB8">IFERROR(_xlfn.IFS(Input!EC5="",0,EB9=TRUE,IF(Info!EC24&gt;27,28,Info!EC24+1),EB9=FALSE,IF(Info!EC24&gt;11,12,Info!EC24+1)),0)</f>
        <v>0</v>
      </c>
      <c r="EC8" s="52" cm="1">
        <f t="array" ref="EC8">IFERROR(_xlfn.IFS(Input!ED5="",0,EC9=TRUE,IF(Info!ED24&gt;27,28,Info!ED24+1),EC9=FALSE,IF(Info!ED24&gt;11,12,Info!ED24+1)),0)</f>
        <v>0</v>
      </c>
      <c r="ED8" s="52" cm="1">
        <f t="array" ref="ED8">IFERROR(_xlfn.IFS(Input!EE5="",0,ED9=TRUE,IF(Info!EE24&gt;27,28,Info!EE24+1),ED9=FALSE,IF(Info!EE24&gt;11,12,Info!EE24+1)),0)</f>
        <v>0</v>
      </c>
      <c r="EE8" s="52" cm="1">
        <f t="array" ref="EE8">IFERROR(_xlfn.IFS(Input!EF5="",0,EE9=TRUE,IF(Info!EF24&gt;27,28,Info!EF24+1),EE9=FALSE,IF(Info!EF24&gt;11,12,Info!EF24+1)),0)</f>
        <v>0</v>
      </c>
      <c r="EF8" s="52" cm="1">
        <f t="array" ref="EF8">IFERROR(_xlfn.IFS(Input!EG5="",0,EF9=TRUE,IF(Info!EG24&gt;27,28,Info!EG24+1),EF9=FALSE,IF(Info!EG24&gt;11,12,Info!EG24+1)),0)</f>
        <v>0</v>
      </c>
      <c r="EG8" s="52" cm="1">
        <f t="array" ref="EG8">IFERROR(_xlfn.IFS(Input!EH5="",0,EG9=TRUE,IF(Info!EH24&gt;27,28,Info!EH24+1),EG9=FALSE,IF(Info!EH24&gt;11,12,Info!EH24+1)),0)</f>
        <v>0</v>
      </c>
      <c r="EH8" s="52" cm="1">
        <f t="array" ref="EH8">IFERROR(_xlfn.IFS(Input!EI5="",0,EH9=TRUE,IF(Info!EI24&gt;27,28,Info!EI24+1),EH9=FALSE,IF(Info!EI24&gt;11,12,Info!EI24+1)),0)</f>
        <v>0</v>
      </c>
      <c r="EI8" s="52" cm="1">
        <f t="array" ref="EI8">IFERROR(_xlfn.IFS(Input!EJ5="",0,EI9=TRUE,IF(Info!EJ24&gt;27,28,Info!EJ24+1),EI9=FALSE,IF(Info!EJ24&gt;11,12,Info!EJ24+1)),0)</f>
        <v>0</v>
      </c>
      <c r="EJ8" s="52" cm="1">
        <f t="array" ref="EJ8">IFERROR(_xlfn.IFS(Input!EK5="",0,EJ9=TRUE,IF(Info!EK24&gt;27,28,Info!EK24+1),EJ9=FALSE,IF(Info!EK24&gt;11,12,Info!EK24+1)),0)</f>
        <v>0</v>
      </c>
      <c r="EK8" s="52" cm="1">
        <f t="array" ref="EK8">IFERROR(_xlfn.IFS(Input!EL5="",0,EK9=TRUE,IF(Info!EL24&gt;27,28,Info!EL24+1),EK9=FALSE,IF(Info!EL24&gt;11,12,Info!EL24+1)),0)</f>
        <v>0</v>
      </c>
      <c r="EL8" s="52" cm="1">
        <f t="array" ref="EL8">IFERROR(_xlfn.IFS(Input!EM5="",0,EL9=TRUE,IF(Info!EM24&gt;27,28,Info!EM24+1),EL9=FALSE,IF(Info!EM24&gt;11,12,Info!EM24+1)),0)</f>
        <v>0</v>
      </c>
      <c r="EM8" s="52" cm="1">
        <f t="array" ref="EM8">IFERROR(_xlfn.IFS(Input!EN5="",0,EM9=TRUE,IF(Info!EN24&gt;27,28,Info!EN24+1),EM9=FALSE,IF(Info!EN24&gt;11,12,Info!EN24+1)),0)</f>
        <v>0</v>
      </c>
      <c r="EN8" s="52" cm="1">
        <f t="array" ref="EN8">IFERROR(_xlfn.IFS(Input!EO5="",0,EN9=TRUE,IF(Info!EO24&gt;27,28,Info!EO24+1),EN9=FALSE,IF(Info!EO24&gt;11,12,Info!EO24+1)),0)</f>
        <v>0</v>
      </c>
      <c r="EO8" s="52" cm="1">
        <f t="array" ref="EO8">IFERROR(_xlfn.IFS(Input!EP5="",0,EO9=TRUE,IF(Info!EP24&gt;27,28,Info!EP24+1),EO9=FALSE,IF(Info!EP24&gt;11,12,Info!EP24+1)),0)</f>
        <v>0</v>
      </c>
      <c r="EP8" s="52" cm="1">
        <f t="array" ref="EP8">IFERROR(_xlfn.IFS(Input!EQ5="",0,EP9=TRUE,IF(Info!EQ24&gt;27,28,Info!EQ24+1),EP9=FALSE,IF(Info!EQ24&gt;11,12,Info!EQ24+1)),0)</f>
        <v>0</v>
      </c>
      <c r="EQ8" s="52" cm="1">
        <f t="array" ref="EQ8">IFERROR(_xlfn.IFS(Input!ER5="",0,EQ9=TRUE,IF(Info!ER24&gt;27,28,Info!ER24+1),EQ9=FALSE,IF(Info!ER24&gt;11,12,Info!ER24+1)),0)</f>
        <v>0</v>
      </c>
      <c r="ER8" s="52" cm="1">
        <f t="array" ref="ER8">IFERROR(_xlfn.IFS(Input!ES5="",0,ER9=TRUE,IF(Info!ES24&gt;27,28,Info!ES24+1),ER9=FALSE,IF(Info!ES24&gt;11,12,Info!ES24+1)),0)</f>
        <v>0</v>
      </c>
      <c r="ES8" s="52" cm="1">
        <f t="array" ref="ES8">IFERROR(_xlfn.IFS(Input!ET5="",0,ES9=TRUE,IF(Info!ET24&gt;27,28,Info!ET24+1),ES9=FALSE,IF(Info!ET24&gt;11,12,Info!ET24+1)),0)</f>
        <v>0</v>
      </c>
      <c r="ET8" s="52" cm="1">
        <f t="array" ref="ET8">IFERROR(_xlfn.IFS(Input!EU5="",0,ET9=TRUE,IF(Info!EU24&gt;27,28,Info!EU24+1),ET9=FALSE,IF(Info!EU24&gt;11,12,Info!EU24+1)),0)</f>
        <v>0</v>
      </c>
      <c r="EU8" s="52" cm="1">
        <f t="array" ref="EU8">IFERROR(_xlfn.IFS(Input!EV5="",0,EU9=TRUE,IF(Info!EV24&gt;27,28,Info!EV24+1),EU9=FALSE,IF(Info!EV24&gt;11,12,Info!EV24+1)),0)</f>
        <v>0</v>
      </c>
      <c r="EV8" s="52" cm="1">
        <f t="array" ref="EV8">IFERROR(_xlfn.IFS(Input!EW5="",0,EV9=TRUE,IF(Info!EW24&gt;27,28,Info!EW24+1),EV9=FALSE,IF(Info!EW24&gt;11,12,Info!EW24+1)),0)</f>
        <v>0</v>
      </c>
      <c r="EW8" s="52" cm="1">
        <f t="array" ref="EW8">IFERROR(_xlfn.IFS(Input!EX5="",0,EW9=TRUE,IF(Info!EX24&gt;27,28,Info!EX24+1),EW9=FALSE,IF(Info!EX24&gt;11,12,Info!EX24+1)),0)</f>
        <v>0</v>
      </c>
      <c r="EX8" s="52" cm="1">
        <f t="array" ref="EX8">IFERROR(_xlfn.IFS(Input!EY5="",0,EX9=TRUE,IF(Info!EY24&gt;27,28,Info!EY24+1),EX9=FALSE,IF(Info!EY24&gt;11,12,Info!EY24+1)),0)</f>
        <v>0</v>
      </c>
      <c r="EY8" s="52" cm="1">
        <f t="array" ref="EY8">IFERROR(_xlfn.IFS(Input!EZ5="",0,EY9=TRUE,IF(Info!EZ24&gt;27,28,Info!EZ24+1),EY9=FALSE,IF(Info!EZ24&gt;11,12,Info!EZ24+1)),0)</f>
        <v>0</v>
      </c>
      <c r="EZ8" s="52" cm="1">
        <f t="array" ref="EZ8">IFERROR(_xlfn.IFS(Input!FA5="",0,EZ9=TRUE,IF(Info!FA24&gt;27,28,Info!FA24+1),EZ9=FALSE,IF(Info!FA24&gt;11,12,Info!FA24+1)),0)</f>
        <v>0</v>
      </c>
      <c r="FA8" s="52" cm="1">
        <f t="array" ref="FA8">IFERROR(_xlfn.IFS(Input!FB5="",0,FA9=TRUE,IF(Info!FB24&gt;27,28,Info!FB24+1),FA9=FALSE,IF(Info!FB24&gt;11,12,Info!FB24+1)),0)</f>
        <v>0</v>
      </c>
      <c r="FB8" s="52" cm="1">
        <f t="array" ref="FB8">IFERROR(_xlfn.IFS(Input!FC5="",0,FB9=TRUE,IF(Info!FC24&gt;27,28,Info!FC24+1),FB9=FALSE,IF(Info!FC24&gt;11,12,Info!FC24+1)),0)</f>
        <v>0</v>
      </c>
      <c r="FC8" s="52" cm="1">
        <f t="array" ref="FC8">IFERROR(_xlfn.IFS(Input!FD5="",0,FC9=TRUE,IF(Info!FD24&gt;27,28,Info!FD24+1),FC9=FALSE,IF(Info!FD24&gt;11,12,Info!FD24+1)),0)</f>
        <v>0</v>
      </c>
      <c r="FD8" s="52" cm="1">
        <f t="array" ref="FD8">IFERROR(_xlfn.IFS(Input!FE5="",0,FD9=TRUE,IF(Info!FE24&gt;27,28,Info!FE24+1),FD9=FALSE,IF(Info!FE24&gt;11,12,Info!FE24+1)),0)</f>
        <v>0</v>
      </c>
      <c r="FE8" s="52" cm="1">
        <f t="array" ref="FE8">IFERROR(_xlfn.IFS(Input!FF5="",0,FE9=TRUE,IF(Info!FF24&gt;27,28,Info!FF24+1),FE9=FALSE,IF(Info!FF24&gt;11,12,Info!FF24+1)),0)</f>
        <v>0</v>
      </c>
      <c r="FF8" s="52" cm="1">
        <f t="array" ref="FF8">IFERROR(_xlfn.IFS(Input!FG5="",0,FF9=TRUE,IF(Info!FG24&gt;27,28,Info!FG24+1),FF9=FALSE,IF(Info!FG24&gt;11,12,Info!FG24+1)),0)</f>
        <v>0</v>
      </c>
      <c r="FG8" s="52" cm="1">
        <f t="array" ref="FG8">IFERROR(_xlfn.IFS(Input!FH5="",0,FG9=TRUE,IF(Info!FH24&gt;27,28,Info!FH24+1),FG9=FALSE,IF(Info!FH24&gt;11,12,Info!FH24+1)),0)</f>
        <v>0</v>
      </c>
      <c r="FH8" s="52" cm="1">
        <f t="array" ref="FH8">IFERROR(_xlfn.IFS(Input!FI5="",0,FH9=TRUE,IF(Info!FI24&gt;27,28,Info!FI24+1),FH9=FALSE,IF(Info!FI24&gt;11,12,Info!FI24+1)),0)</f>
        <v>0</v>
      </c>
      <c r="FI8" s="52" cm="1">
        <f t="array" ref="FI8">IFERROR(_xlfn.IFS(Input!FJ5="",0,FI9=TRUE,IF(Info!FJ24&gt;27,28,Info!FJ24+1),FI9=FALSE,IF(Info!FJ24&gt;11,12,Info!FJ24+1)),0)</f>
        <v>0</v>
      </c>
      <c r="FJ8" s="52" cm="1">
        <f t="array" ref="FJ8">IFERROR(_xlfn.IFS(Input!FK5="",0,FJ9=TRUE,IF(Info!FK24&gt;27,28,Info!FK24+1),FJ9=FALSE,IF(Info!FK24&gt;11,12,Info!FK24+1)),0)</f>
        <v>0</v>
      </c>
      <c r="FK8" s="52" cm="1">
        <f t="array" ref="FK8">IFERROR(_xlfn.IFS(Input!FL5="",0,FK9=TRUE,IF(Info!FL24&gt;27,28,Info!FL24+1),FK9=FALSE,IF(Info!FL24&gt;11,12,Info!FL24+1)),0)</f>
        <v>0</v>
      </c>
      <c r="FL8" s="52" cm="1">
        <f t="array" ref="FL8">IFERROR(_xlfn.IFS(Input!FM5="",0,FL9=TRUE,IF(Info!FM24&gt;27,28,Info!FM24+1),FL9=FALSE,IF(Info!FM24&gt;11,12,Info!FM24+1)),0)</f>
        <v>0</v>
      </c>
      <c r="FM8" s="52" cm="1">
        <f t="array" ref="FM8">IFERROR(_xlfn.IFS(Input!FN5="",0,FM9=TRUE,IF(Info!FN24&gt;27,28,Info!FN24+1),FM9=FALSE,IF(Info!FN24&gt;11,12,Info!FN24+1)),0)</f>
        <v>0</v>
      </c>
      <c r="FN8" s="52" cm="1">
        <f t="array" ref="FN8">IFERROR(_xlfn.IFS(Input!FO5="",0,FN9=TRUE,IF(Info!FO24&gt;27,28,Info!FO24+1),FN9=FALSE,IF(Info!FO24&gt;11,12,Info!FO24+1)),0)</f>
        <v>0</v>
      </c>
      <c r="FO8" s="52" cm="1">
        <f t="array" ref="FO8">IFERROR(_xlfn.IFS(Input!FP5="",0,FO9=TRUE,IF(Info!FP24&gt;27,28,Info!FP24+1),FO9=FALSE,IF(Info!FP24&gt;11,12,Info!FP24+1)),0)</f>
        <v>0</v>
      </c>
      <c r="FP8" s="52" cm="1">
        <f t="array" ref="FP8">IFERROR(_xlfn.IFS(Input!FQ5="",0,FP9=TRUE,IF(Info!FQ24&gt;27,28,Info!FQ24+1),FP9=FALSE,IF(Info!FQ24&gt;11,12,Info!FQ24+1)),0)</f>
        <v>0</v>
      </c>
      <c r="FQ8" s="52" cm="1">
        <f t="array" ref="FQ8">IFERROR(_xlfn.IFS(Input!FR5="",0,FQ9=TRUE,IF(Info!FR24&gt;27,28,Info!FR24+1),FQ9=FALSE,IF(Info!FR24&gt;11,12,Info!FR24+1)),0)</f>
        <v>0</v>
      </c>
      <c r="FR8" s="52" cm="1">
        <f t="array" ref="FR8">IFERROR(_xlfn.IFS(Input!FS5="",0,FR9=TRUE,IF(Info!FS24&gt;27,28,Info!FS24+1),FR9=FALSE,IF(Info!FS24&gt;11,12,Info!FS24+1)),0)</f>
        <v>0</v>
      </c>
      <c r="FS8" s="52" cm="1">
        <f t="array" ref="FS8">IFERROR(_xlfn.IFS(Input!FT5="",0,FS9=TRUE,IF(Info!FT24&gt;27,28,Info!FT24+1),FS9=FALSE,IF(Info!FT24&gt;11,12,Info!FT24+1)),0)</f>
        <v>0</v>
      </c>
      <c r="FT8" s="52" cm="1">
        <f t="array" ref="FT8">IFERROR(_xlfn.IFS(Input!FU5="",0,FT9=TRUE,IF(Info!FU24&gt;27,28,Info!FU24+1),FT9=FALSE,IF(Info!FU24&gt;11,12,Info!FU24+1)),0)</f>
        <v>0</v>
      </c>
      <c r="FU8" s="52" cm="1">
        <f t="array" ref="FU8">IFERROR(_xlfn.IFS(Input!FV5="",0,FU9=TRUE,IF(Info!FV24&gt;27,28,Info!FV24+1),FU9=FALSE,IF(Info!FV24&gt;11,12,Info!FV24+1)),0)</f>
        <v>0</v>
      </c>
      <c r="FV8" s="52" cm="1">
        <f t="array" ref="FV8">IFERROR(_xlfn.IFS(Input!FW5="",0,FV9=TRUE,IF(Info!FW24&gt;27,28,Info!FW24+1),FV9=FALSE,IF(Info!FW24&gt;11,12,Info!FW24+1)),0)</f>
        <v>0</v>
      </c>
      <c r="FW8" s="52" cm="1">
        <f t="array" ref="FW8">IFERROR(_xlfn.IFS(Input!FX5="",0,FW9=TRUE,IF(Info!FX24&gt;27,28,Info!FX24+1),FW9=FALSE,IF(Info!FX24&gt;11,12,Info!FX24+1)),0)</f>
        <v>0</v>
      </c>
      <c r="FX8" s="52" cm="1">
        <f t="array" ref="FX8">IFERROR(_xlfn.IFS(Input!FY5="",0,FX9=TRUE,IF(Info!FY24&gt;27,28,Info!FY24+1),FX9=FALSE,IF(Info!FY24&gt;11,12,Info!FY24+1)),0)</f>
        <v>0</v>
      </c>
      <c r="FY8" s="52" cm="1">
        <f t="array" ref="FY8">IFERROR(_xlfn.IFS(Input!FZ5="",0,FY9=TRUE,IF(Info!FZ24&gt;27,28,Info!FZ24+1),FY9=FALSE,IF(Info!FZ24&gt;11,12,Info!FZ24+1)),0)</f>
        <v>0</v>
      </c>
      <c r="FZ8" s="52" cm="1">
        <f t="array" ref="FZ8">IFERROR(_xlfn.IFS(Input!GA5="",0,FZ9=TRUE,IF(Info!GA24&gt;27,28,Info!GA24+1),FZ9=FALSE,IF(Info!GA24&gt;11,12,Info!GA24+1)),0)</f>
        <v>0</v>
      </c>
      <c r="GA8" s="52" cm="1">
        <f t="array" ref="GA8">IFERROR(_xlfn.IFS(Input!GB5="",0,GA9=TRUE,IF(Info!GB24&gt;27,28,Info!GB24+1),GA9=FALSE,IF(Info!GB24&gt;11,12,Info!GB24+1)),0)</f>
        <v>0</v>
      </c>
      <c r="GB8" s="52" cm="1">
        <f t="array" ref="GB8">IFERROR(_xlfn.IFS(Input!GC5="",0,GB9=TRUE,IF(Info!GC24&gt;27,28,Info!GC24+1),GB9=FALSE,IF(Info!GC24&gt;11,12,Info!GC24+1)),0)</f>
        <v>0</v>
      </c>
      <c r="GC8" s="52" cm="1">
        <f t="array" ref="GC8">IFERROR(_xlfn.IFS(Input!GD5="",0,GC9=TRUE,IF(Info!GD24&gt;27,28,Info!GD24+1),GC9=FALSE,IF(Info!GD24&gt;11,12,Info!GD24+1)),0)</f>
        <v>0</v>
      </c>
      <c r="GD8" s="52" cm="1">
        <f t="array" ref="GD8">IFERROR(_xlfn.IFS(Input!GE5="",0,GD9=TRUE,IF(Info!GE24&gt;27,28,Info!GE24+1),GD9=FALSE,IF(Info!GE24&gt;11,12,Info!GE24+1)),0)</f>
        <v>0</v>
      </c>
      <c r="GE8" s="52" cm="1">
        <f t="array" ref="GE8">IFERROR(_xlfn.IFS(Input!GF5="",0,GE9=TRUE,IF(Info!GF24&gt;27,28,Info!GF24+1),GE9=FALSE,IF(Info!GF24&gt;11,12,Info!GF24+1)),0)</f>
        <v>0</v>
      </c>
      <c r="GF8" s="52" cm="1">
        <f t="array" ref="GF8">IFERROR(_xlfn.IFS(Input!GG5="",0,GF9=TRUE,IF(Info!GG24&gt;27,28,Info!GG24+1),GF9=FALSE,IF(Info!GG24&gt;11,12,Info!GG24+1)),0)</f>
        <v>0</v>
      </c>
      <c r="GG8" s="52" cm="1">
        <f t="array" ref="GG8">IFERROR(_xlfn.IFS(Input!GH5="",0,GG9=TRUE,IF(Info!GH24&gt;27,28,Info!GH24+1),GG9=FALSE,IF(Info!GH24&gt;11,12,Info!GH24+1)),0)</f>
        <v>0</v>
      </c>
      <c r="GH8" s="52" cm="1">
        <f t="array" ref="GH8">IFERROR(_xlfn.IFS(Input!GI5="",0,GH9=TRUE,IF(Info!GI24&gt;27,28,Info!GI24+1),GH9=FALSE,IF(Info!GI24&gt;11,12,Info!GI24+1)),0)</f>
        <v>0</v>
      </c>
      <c r="GI8" s="52" cm="1">
        <f t="array" ref="GI8">IFERROR(_xlfn.IFS(Input!GJ5="",0,GI9=TRUE,IF(Info!GJ24&gt;27,28,Info!GJ24+1),GI9=FALSE,IF(Info!GJ24&gt;11,12,Info!GJ24+1)),0)</f>
        <v>0</v>
      </c>
      <c r="GJ8" s="52" cm="1">
        <f t="array" ref="GJ8">IFERROR(_xlfn.IFS(Input!GK5="",0,GJ9=TRUE,IF(Info!GK24&gt;27,28,Info!GK24+1),GJ9=FALSE,IF(Info!GK24&gt;11,12,Info!GK24+1)),0)</f>
        <v>0</v>
      </c>
      <c r="GK8" s="52" cm="1">
        <f t="array" ref="GK8">IFERROR(_xlfn.IFS(Input!GL5="",0,GK9=TRUE,IF(Info!GL24&gt;27,28,Info!GL24+1),GK9=FALSE,IF(Info!GL24&gt;11,12,Info!GL24+1)),0)</f>
        <v>0</v>
      </c>
      <c r="GL8" s="52" cm="1">
        <f t="array" ref="GL8">IFERROR(_xlfn.IFS(Input!GM5="",0,GL9=TRUE,IF(Info!GM24&gt;27,28,Info!GM24+1),GL9=FALSE,IF(Info!GM24&gt;11,12,Info!GM24+1)),0)</f>
        <v>0</v>
      </c>
      <c r="GM8" s="52" cm="1">
        <f t="array" ref="GM8">IFERROR(_xlfn.IFS(Input!GN5="",0,GM9=TRUE,IF(Info!GN24&gt;27,28,Info!GN24+1),GM9=FALSE,IF(Info!GN24&gt;11,12,Info!GN24+1)),0)</f>
        <v>0</v>
      </c>
      <c r="GN8" s="52" cm="1">
        <f t="array" ref="GN8">IFERROR(_xlfn.IFS(Input!GO5="",0,GN9=TRUE,IF(Info!GO24&gt;27,28,Info!GO24+1),GN9=FALSE,IF(Info!GO24&gt;11,12,Info!GO24+1)),0)</f>
        <v>0</v>
      </c>
      <c r="GO8" s="52" cm="1">
        <f t="array" ref="GO8">IFERROR(_xlfn.IFS(Input!GP5="",0,GO9=TRUE,IF(Info!GP24&gt;27,28,Info!GP24+1),GO9=FALSE,IF(Info!GP24&gt;11,12,Info!GP24+1)),0)</f>
        <v>0</v>
      </c>
      <c r="GP8" s="52" cm="1">
        <f t="array" ref="GP8">IFERROR(_xlfn.IFS(Input!GQ5="",0,GP9=TRUE,IF(Info!GQ24&gt;27,28,Info!GQ24+1),GP9=FALSE,IF(Info!GQ24&gt;11,12,Info!GQ24+1)),0)</f>
        <v>0</v>
      </c>
      <c r="GQ8" s="52" cm="1">
        <f t="array" ref="GQ8">IFERROR(_xlfn.IFS(Input!GR5="",0,GQ9=TRUE,IF(Info!GR24&gt;27,28,Info!GR24+1),GQ9=FALSE,IF(Info!GR24&gt;11,12,Info!GR24+1)),0)</f>
        <v>0</v>
      </c>
      <c r="GR8" s="52" cm="1">
        <f t="array" ref="GR8">IFERROR(_xlfn.IFS(Input!GS5="",0,GR9=TRUE,IF(Info!GS24&gt;27,28,Info!GS24+1),GR9=FALSE,IF(Info!GS24&gt;11,12,Info!GS24+1)),0)</f>
        <v>0</v>
      </c>
      <c r="GS8" s="52" cm="1">
        <f t="array" ref="GS8">IFERROR(_xlfn.IFS(Input!GT5="",0,GS9=TRUE,IF(Info!GT24&gt;27,28,Info!GT24+1),GS9=FALSE,IF(Info!GT24&gt;11,12,Info!GT24+1)),0)</f>
        <v>0</v>
      </c>
    </row>
    <row r="9" spans="1:201">
      <c r="A9" s="326" t="s">
        <v>9502</v>
      </c>
      <c r="B9" s="52" t="b" cm="1">
        <f t="array" ref="B9">AND(OR(B4=CW!$T$36:$T$54),Info!C6=FALSE)</f>
        <v>0</v>
      </c>
      <c r="C9" s="52" t="b" cm="1">
        <f t="array" ref="C9">AND(OR(C4=CW!$T$36:$T$54),Info!D6=FALSE)</f>
        <v>0</v>
      </c>
      <c r="D9" s="52" t="b" cm="1">
        <f t="array" ref="D9">AND(OR(D4=CW!$T$36:$T$54),Info!E6=FALSE)</f>
        <v>0</v>
      </c>
      <c r="E9" s="52" t="b" cm="1">
        <f t="array" ref="E9">AND(OR(E4=CW!$T$36:$T$54),Info!F6=FALSE)</f>
        <v>0</v>
      </c>
      <c r="F9" s="52" t="b" cm="1">
        <f t="array" ref="F9">AND(OR(F4=CW!$T$36:$T$54),Info!G6=FALSE)</f>
        <v>0</v>
      </c>
      <c r="G9" s="52" t="b" cm="1">
        <f t="array" ref="G9">AND(OR(G4=CW!$T$36:$T$54),Info!H6=FALSE)</f>
        <v>0</v>
      </c>
      <c r="H9" s="52" t="b" cm="1">
        <f t="array" ref="H9">AND(OR(H4=CW!$T$36:$T$54),Info!I6=FALSE)</f>
        <v>0</v>
      </c>
      <c r="I9" s="52" t="b" cm="1">
        <f t="array" ref="I9">AND(OR(I4=CW!$T$36:$T$54),Info!J6=FALSE)</f>
        <v>0</v>
      </c>
      <c r="J9" s="52" t="b" cm="1">
        <f t="array" ref="J9">AND(OR(J4=CW!$T$36:$T$54),Info!K6=FALSE)</f>
        <v>0</v>
      </c>
      <c r="K9" s="52" t="b" cm="1">
        <f t="array" ref="K9">AND(OR(K4=CW!$T$36:$T$54),Info!L6=FALSE)</f>
        <v>0</v>
      </c>
      <c r="L9" s="52" t="b" cm="1">
        <f t="array" ref="L9">AND(OR(L4=CW!$T$36:$T$54),Info!M6=FALSE)</f>
        <v>0</v>
      </c>
      <c r="M9" s="52" t="b" cm="1">
        <f t="array" ref="M9">AND(OR(M4=CW!$T$36:$T$54),Info!N6=FALSE)</f>
        <v>0</v>
      </c>
      <c r="N9" s="52" t="b" cm="1">
        <f t="array" ref="N9">AND(OR(N4=CW!$T$36:$T$54),Info!O6=FALSE)</f>
        <v>0</v>
      </c>
      <c r="O9" s="52" t="b" cm="1">
        <f t="array" ref="O9">AND(OR(O4=CW!$T$36:$T$54),Info!P6=FALSE)</f>
        <v>0</v>
      </c>
      <c r="P9" s="52" t="b" cm="1">
        <f t="array" ref="P9">AND(OR(P4=CW!$T$36:$T$54),Info!Q6=FALSE)</f>
        <v>0</v>
      </c>
      <c r="Q9" s="52" t="b" cm="1">
        <f t="array" ref="Q9">AND(OR(Q4=CW!$T$36:$T$54),Info!R6=FALSE)</f>
        <v>0</v>
      </c>
      <c r="R9" s="52" t="b" cm="1">
        <f t="array" ref="R9">AND(OR(R4=CW!$T$36:$T$54),Info!S6=FALSE)</f>
        <v>0</v>
      </c>
      <c r="S9" s="52" t="b" cm="1">
        <f t="array" ref="S9">AND(OR(S4=CW!$T$36:$T$54),Info!T6=FALSE)</f>
        <v>0</v>
      </c>
      <c r="T9" s="52" t="b" cm="1">
        <f t="array" ref="T9">AND(OR(T4=CW!$T$36:$T$54),Info!U6=FALSE)</f>
        <v>0</v>
      </c>
      <c r="U9" s="52" t="b" cm="1">
        <f t="array" ref="U9">AND(OR(U4=CW!$T$36:$T$54),Info!V6=FALSE)</f>
        <v>0</v>
      </c>
      <c r="V9" s="52" t="b" cm="1">
        <f t="array" ref="V9">AND(OR(V4=CW!$T$36:$T$54),Info!W6=FALSE)</f>
        <v>0</v>
      </c>
      <c r="W9" s="52" t="b" cm="1">
        <f t="array" ref="W9">AND(OR(W4=CW!$T$36:$T$54),Info!X6=FALSE)</f>
        <v>0</v>
      </c>
      <c r="X9" s="52" t="b" cm="1">
        <f t="array" ref="X9">AND(OR(X4=CW!$T$36:$T$54),Info!Y6=FALSE)</f>
        <v>0</v>
      </c>
      <c r="Y9" s="52" t="b" cm="1">
        <f t="array" ref="Y9">AND(OR(Y4=CW!$T$36:$T$54),Info!Z6=FALSE)</f>
        <v>0</v>
      </c>
      <c r="Z9" s="52" t="b" cm="1">
        <f t="array" ref="Z9">AND(OR(Z4=CW!$T$36:$T$54),Info!AA6=FALSE)</f>
        <v>0</v>
      </c>
      <c r="AA9" s="52" t="b" cm="1">
        <f t="array" ref="AA9">AND(OR(AA4=CW!$T$36:$T$54),Info!AB6=FALSE)</f>
        <v>0</v>
      </c>
      <c r="AB9" s="52" t="b" cm="1">
        <f t="array" ref="AB9">AND(OR(AB4=CW!$T$36:$T$54),Info!AC6=FALSE)</f>
        <v>0</v>
      </c>
      <c r="AC9" s="52" t="b" cm="1">
        <f t="array" ref="AC9">AND(OR(AC4=CW!$T$36:$T$54),Info!AD6=FALSE)</f>
        <v>0</v>
      </c>
      <c r="AD9" s="52" t="b" cm="1">
        <f t="array" ref="AD9">AND(OR(AD4=CW!$T$36:$T$54),Info!AE6=FALSE)</f>
        <v>0</v>
      </c>
      <c r="AE9" s="52" t="b" cm="1">
        <f t="array" ref="AE9">AND(OR(AE4=CW!$T$36:$T$54),Info!AF6=FALSE)</f>
        <v>0</v>
      </c>
      <c r="AF9" s="52" t="b" cm="1">
        <f t="array" ref="AF9">AND(OR(AF4=CW!$T$36:$T$54),Info!AG6=FALSE)</f>
        <v>0</v>
      </c>
      <c r="AG9" s="52" t="b" cm="1">
        <f t="array" ref="AG9">AND(OR(AG4=CW!$T$36:$T$54),Info!AH6=FALSE)</f>
        <v>0</v>
      </c>
      <c r="AH9" s="52" t="b" cm="1">
        <f t="array" ref="AH9">AND(OR(AH4=CW!$T$36:$T$54),Info!AI6=FALSE)</f>
        <v>0</v>
      </c>
      <c r="AI9" s="52" t="b" cm="1">
        <f t="array" ref="AI9">AND(OR(AI4=CW!$T$36:$T$54),Info!AJ6=FALSE)</f>
        <v>0</v>
      </c>
      <c r="AJ9" s="52" t="b" cm="1">
        <f t="array" ref="AJ9">AND(OR(AJ4=CW!$T$36:$T$54),Info!AK6=FALSE)</f>
        <v>0</v>
      </c>
      <c r="AK9" s="52" t="b" cm="1">
        <f t="array" ref="AK9">AND(OR(AK4=CW!$T$36:$T$54),Info!AL6=FALSE)</f>
        <v>0</v>
      </c>
      <c r="AL9" s="52" t="b" cm="1">
        <f t="array" ref="AL9">AND(OR(AL4=CW!$T$36:$T$54),Info!AM6=FALSE)</f>
        <v>0</v>
      </c>
      <c r="AM9" s="52" t="b" cm="1">
        <f t="array" ref="AM9">AND(OR(AM4=CW!$T$36:$T$54),Info!AN6=FALSE)</f>
        <v>0</v>
      </c>
      <c r="AN9" s="52" t="b" cm="1">
        <f t="array" ref="AN9">AND(OR(AN4=CW!$T$36:$T$54),Info!AO6=FALSE)</f>
        <v>0</v>
      </c>
      <c r="AO9" s="52" t="b" cm="1">
        <f t="array" ref="AO9">AND(OR(AO4=CW!$T$36:$T$54),Info!AP6=FALSE)</f>
        <v>0</v>
      </c>
      <c r="AP9" s="52" t="b" cm="1">
        <f t="array" ref="AP9">AND(OR(AP4=CW!$T$36:$T$54),Info!AQ6=FALSE)</f>
        <v>0</v>
      </c>
      <c r="AQ9" s="52" t="b" cm="1">
        <f t="array" ref="AQ9">AND(OR(AQ4=CW!$T$36:$T$54),Info!AR6=FALSE)</f>
        <v>0</v>
      </c>
      <c r="AR9" s="52" t="b" cm="1">
        <f t="array" ref="AR9">AND(OR(AR4=CW!$T$36:$T$54),Info!AS6=FALSE)</f>
        <v>0</v>
      </c>
      <c r="AS9" s="52" t="b" cm="1">
        <f t="array" ref="AS9">AND(OR(AS4=CW!$T$36:$T$54),Info!AT6=FALSE)</f>
        <v>0</v>
      </c>
      <c r="AT9" s="52" t="b" cm="1">
        <f t="array" ref="AT9">AND(OR(AT4=CW!$T$36:$T$54),Info!AU6=FALSE)</f>
        <v>0</v>
      </c>
      <c r="AU9" s="52" t="b" cm="1">
        <f t="array" ref="AU9">AND(OR(AU4=CW!$T$36:$T$54),Info!AV6=FALSE)</f>
        <v>0</v>
      </c>
      <c r="AV9" s="52" t="b" cm="1">
        <f t="array" ref="AV9">AND(OR(AV4=CW!$T$36:$T$54),Info!AW6=FALSE)</f>
        <v>0</v>
      </c>
      <c r="AW9" s="52" t="b" cm="1">
        <f t="array" ref="AW9">AND(OR(AW4=CW!$T$36:$T$54),Info!AX6=FALSE)</f>
        <v>0</v>
      </c>
      <c r="AX9" s="52" t="b" cm="1">
        <f t="array" ref="AX9">AND(OR(AX4=CW!$T$36:$T$54),Info!AY6=FALSE)</f>
        <v>0</v>
      </c>
      <c r="AY9" s="52" t="b" cm="1">
        <f t="array" ref="AY9">AND(OR(AY4=CW!$T$36:$T$54),Info!AZ6=FALSE)</f>
        <v>0</v>
      </c>
      <c r="AZ9" s="52" t="b" cm="1">
        <f t="array" ref="AZ9">AND(OR(AZ4=CW!$T$36:$T$54),Info!BA6=FALSE)</f>
        <v>0</v>
      </c>
      <c r="BA9" s="52" t="b" cm="1">
        <f t="array" ref="BA9">AND(OR(BA4=CW!$T$36:$T$54),Info!BB6=FALSE)</f>
        <v>0</v>
      </c>
      <c r="BB9" s="52" t="b" cm="1">
        <f t="array" ref="BB9">AND(OR(BB4=CW!$T$36:$T$54),Info!BC6=FALSE)</f>
        <v>0</v>
      </c>
      <c r="BC9" s="52" t="b" cm="1">
        <f t="array" ref="BC9">AND(OR(BC4=CW!$T$36:$T$54),Info!BD6=FALSE)</f>
        <v>0</v>
      </c>
      <c r="BD9" s="52" t="b" cm="1">
        <f t="array" ref="BD9">AND(OR(BD4=CW!$T$36:$T$54),Info!BE6=FALSE)</f>
        <v>0</v>
      </c>
      <c r="BE9" s="52" t="b" cm="1">
        <f t="array" ref="BE9">AND(OR(BE4=CW!$T$36:$T$54),Info!BF6=FALSE)</f>
        <v>0</v>
      </c>
      <c r="BF9" s="52" t="b" cm="1">
        <f t="array" ref="BF9">AND(OR(BF4=CW!$T$36:$T$54),Info!BG6=FALSE)</f>
        <v>0</v>
      </c>
      <c r="BG9" s="52" t="b" cm="1">
        <f t="array" ref="BG9">AND(OR(BG4=CW!$T$36:$T$54),Info!BH6=FALSE)</f>
        <v>0</v>
      </c>
      <c r="BH9" s="52" t="b" cm="1">
        <f t="array" ref="BH9">AND(OR(BH4=CW!$T$36:$T$54),Info!BI6=FALSE)</f>
        <v>0</v>
      </c>
      <c r="BI9" s="52" t="b" cm="1">
        <f t="array" ref="BI9">AND(OR(BI4=CW!$T$36:$T$54),Info!BJ6=FALSE)</f>
        <v>0</v>
      </c>
      <c r="BJ9" s="52" t="b" cm="1">
        <f t="array" ref="BJ9">AND(OR(BJ4=CW!$T$36:$T$54),Info!BK6=FALSE)</f>
        <v>0</v>
      </c>
      <c r="BK9" s="52" t="b" cm="1">
        <f t="array" ref="BK9">AND(OR(BK4=CW!$T$36:$T$54),Info!BL6=FALSE)</f>
        <v>0</v>
      </c>
      <c r="BL9" s="52" t="b" cm="1">
        <f t="array" ref="BL9">AND(OR(BL4=CW!$T$36:$T$54),Info!BM6=FALSE)</f>
        <v>0</v>
      </c>
      <c r="BM9" s="52" t="b" cm="1">
        <f t="array" ref="BM9">AND(OR(BM4=CW!$T$36:$T$54),Info!BN6=FALSE)</f>
        <v>0</v>
      </c>
      <c r="BN9" s="52" t="b" cm="1">
        <f t="array" ref="BN9">AND(OR(BN4=CW!$T$36:$T$54),Info!BO6=FALSE)</f>
        <v>0</v>
      </c>
      <c r="BO9" s="52" t="b" cm="1">
        <f t="array" ref="BO9">AND(OR(BO4=CW!$T$36:$T$54),Info!BP6=FALSE)</f>
        <v>0</v>
      </c>
      <c r="BP9" s="52" t="b" cm="1">
        <f t="array" ref="BP9">AND(OR(BP4=CW!$T$36:$T$54),Info!BQ6=FALSE)</f>
        <v>0</v>
      </c>
      <c r="BQ9" s="52" t="b" cm="1">
        <f t="array" ref="BQ9">AND(OR(BQ4=CW!$T$36:$T$54),Info!BR6=FALSE)</f>
        <v>0</v>
      </c>
      <c r="BR9" s="52" t="b" cm="1">
        <f t="array" ref="BR9">AND(OR(BR4=CW!$T$36:$T$54),Info!BS6=FALSE)</f>
        <v>0</v>
      </c>
      <c r="BS9" s="52" t="b" cm="1">
        <f t="array" ref="BS9">AND(OR(BS4=CW!$T$36:$T$54),Info!BT6=FALSE)</f>
        <v>0</v>
      </c>
      <c r="BT9" s="52" t="b" cm="1">
        <f t="array" ref="BT9">AND(OR(BT4=CW!$T$36:$T$54),Info!BU6=FALSE)</f>
        <v>0</v>
      </c>
      <c r="BU9" s="52" t="b" cm="1">
        <f t="array" ref="BU9">AND(OR(BU4=CW!$T$36:$T$54),Info!BV6=FALSE)</f>
        <v>0</v>
      </c>
      <c r="BV9" s="52" t="b" cm="1">
        <f t="array" ref="BV9">AND(OR(BV4=CW!$T$36:$T$54),Info!BW6=FALSE)</f>
        <v>0</v>
      </c>
      <c r="BW9" s="52" t="b" cm="1">
        <f t="array" ref="BW9">AND(OR(BW4=CW!$T$36:$T$54),Info!BX6=FALSE)</f>
        <v>0</v>
      </c>
      <c r="BX9" s="52" t="b" cm="1">
        <f t="array" ref="BX9">AND(OR(BX4=CW!$T$36:$T$54),Info!BY6=FALSE)</f>
        <v>0</v>
      </c>
      <c r="BY9" s="52" t="b" cm="1">
        <f t="array" ref="BY9">AND(OR(BY4=CW!$T$36:$T$54),Info!BZ6=FALSE)</f>
        <v>0</v>
      </c>
      <c r="BZ9" s="52" t="b" cm="1">
        <f t="array" ref="BZ9">AND(OR(BZ4=CW!$T$36:$T$54),Info!CA6=FALSE)</f>
        <v>0</v>
      </c>
      <c r="CA9" s="52" t="b" cm="1">
        <f t="array" ref="CA9">AND(OR(CA4=CW!$T$36:$T$54),Info!CB6=FALSE)</f>
        <v>0</v>
      </c>
      <c r="CB9" s="52" t="b" cm="1">
        <f t="array" ref="CB9">AND(OR(CB4=CW!$T$36:$T$54),Info!CC6=FALSE)</f>
        <v>0</v>
      </c>
      <c r="CC9" s="52" t="b" cm="1">
        <f t="array" ref="CC9">AND(OR(CC4=CW!$T$36:$T$54),Info!CD6=FALSE)</f>
        <v>0</v>
      </c>
      <c r="CD9" s="52" t="b" cm="1">
        <f t="array" ref="CD9">AND(OR(CD4=CW!$T$36:$T$54),Info!CE6=FALSE)</f>
        <v>0</v>
      </c>
      <c r="CE9" s="52" t="b" cm="1">
        <f t="array" ref="CE9">AND(OR(CE4=CW!$T$36:$T$54),Info!CF6=FALSE)</f>
        <v>0</v>
      </c>
      <c r="CF9" s="52" t="b" cm="1">
        <f t="array" ref="CF9">AND(OR(CF4=CW!$T$36:$T$54),Info!CG6=FALSE)</f>
        <v>0</v>
      </c>
      <c r="CG9" s="52" t="b" cm="1">
        <f t="array" ref="CG9">AND(OR(CG4=CW!$T$36:$T$54),Info!CH6=FALSE)</f>
        <v>0</v>
      </c>
      <c r="CH9" s="52" t="b" cm="1">
        <f t="array" ref="CH9">AND(OR(CH4=CW!$T$36:$T$54),Info!CI6=FALSE)</f>
        <v>0</v>
      </c>
      <c r="CI9" s="52" t="b" cm="1">
        <f t="array" ref="CI9">AND(OR(CI4=CW!$T$36:$T$54),Info!CJ6=FALSE)</f>
        <v>0</v>
      </c>
      <c r="CJ9" s="52" t="b" cm="1">
        <f t="array" ref="CJ9">AND(OR(CJ4=CW!$T$36:$T$54),Info!CK6=FALSE)</f>
        <v>0</v>
      </c>
      <c r="CK9" s="52" t="b" cm="1">
        <f t="array" ref="CK9">AND(OR(CK4=CW!$T$36:$T$54),Info!CL6=FALSE)</f>
        <v>0</v>
      </c>
      <c r="CL9" s="52" t="b" cm="1">
        <f t="array" ref="CL9">AND(OR(CL4=CW!$T$36:$T$54),Info!CM6=FALSE)</f>
        <v>0</v>
      </c>
      <c r="CM9" s="52" t="b" cm="1">
        <f t="array" ref="CM9">AND(OR(CM4=CW!$T$36:$T$54),Info!CN6=FALSE)</f>
        <v>0</v>
      </c>
      <c r="CN9" s="52" t="b" cm="1">
        <f t="array" ref="CN9">AND(OR(CN4=CW!$T$36:$T$54),Info!CO6=FALSE)</f>
        <v>0</v>
      </c>
      <c r="CO9" s="52" t="b" cm="1">
        <f t="array" ref="CO9">AND(OR(CO4=CW!$T$36:$T$54),Info!CP6=FALSE)</f>
        <v>0</v>
      </c>
      <c r="CP9" s="52" t="b" cm="1">
        <f t="array" ref="CP9">AND(OR(CP4=CW!$T$36:$T$54),Info!CQ6=FALSE)</f>
        <v>0</v>
      </c>
      <c r="CQ9" s="52" t="b" cm="1">
        <f t="array" ref="CQ9">AND(OR(CQ4=CW!$T$36:$T$54),Info!CR6=FALSE)</f>
        <v>0</v>
      </c>
      <c r="CR9" s="52" t="b" cm="1">
        <f t="array" ref="CR9">AND(OR(CR4=CW!$T$36:$T$54),Info!CS6=FALSE)</f>
        <v>0</v>
      </c>
      <c r="CS9" s="52" t="b" cm="1">
        <f t="array" ref="CS9">AND(OR(CS4=CW!$T$36:$T$54),Info!CT6=FALSE)</f>
        <v>0</v>
      </c>
      <c r="CT9" s="52" t="b" cm="1">
        <f t="array" ref="CT9">AND(OR(CT4=CW!$T$36:$T$54),Info!CU6=FALSE)</f>
        <v>0</v>
      </c>
      <c r="CU9" s="52" t="b" cm="1">
        <f t="array" ref="CU9">AND(OR(CU4=CW!$T$36:$T$54),Info!CV6=FALSE)</f>
        <v>0</v>
      </c>
      <c r="CV9" s="52" t="b" cm="1">
        <f t="array" ref="CV9">AND(OR(CV4=CW!$T$36:$T$54),Info!CW6=FALSE)</f>
        <v>0</v>
      </c>
      <c r="CW9" s="52" t="b" cm="1">
        <f t="array" ref="CW9">AND(OR(CW4=CW!$T$36:$T$54),Info!CX6=FALSE)</f>
        <v>0</v>
      </c>
      <c r="CX9" s="52" t="b" cm="1">
        <f t="array" ref="CX9">AND(OR(CX4=CW!$T$36:$T$54),Info!CY6=FALSE)</f>
        <v>0</v>
      </c>
      <c r="CY9" s="52" t="b" cm="1">
        <f t="array" ref="CY9">AND(OR(CY4=CW!$T$36:$T$54),Info!CZ6=FALSE)</f>
        <v>0</v>
      </c>
      <c r="CZ9" s="52" t="b" cm="1">
        <f t="array" ref="CZ9">AND(OR(CZ4=CW!$T$36:$T$54),Info!DA6=FALSE)</f>
        <v>0</v>
      </c>
      <c r="DA9" s="52" t="b" cm="1">
        <f t="array" ref="DA9">AND(OR(DA4=CW!$T$36:$T$54),Info!DB6=FALSE)</f>
        <v>0</v>
      </c>
      <c r="DB9" s="52" t="b" cm="1">
        <f t="array" ref="DB9">AND(OR(DB4=CW!$T$36:$T$54),Info!DC6=FALSE)</f>
        <v>0</v>
      </c>
      <c r="DC9" s="52" t="b" cm="1">
        <f t="array" ref="DC9">AND(OR(DC4=CW!$T$36:$T$54),Info!DD6=FALSE)</f>
        <v>0</v>
      </c>
      <c r="DD9" s="52" t="b" cm="1">
        <f t="array" ref="DD9">AND(OR(DD4=CW!$T$36:$T$54),Info!DE6=FALSE)</f>
        <v>0</v>
      </c>
      <c r="DE9" s="52" t="b" cm="1">
        <f t="array" ref="DE9">AND(OR(DE4=CW!$T$36:$T$54),Info!DF6=FALSE)</f>
        <v>0</v>
      </c>
      <c r="DF9" s="52" t="b" cm="1">
        <f t="array" ref="DF9">AND(OR(DF4=CW!$T$36:$T$54),Info!DG6=FALSE)</f>
        <v>0</v>
      </c>
      <c r="DG9" s="52" t="b" cm="1">
        <f t="array" ref="DG9">AND(OR(DG4=CW!$T$36:$T$54),Info!DH6=FALSE)</f>
        <v>0</v>
      </c>
      <c r="DH9" s="52" t="b" cm="1">
        <f t="array" ref="DH9">AND(OR(DH4=CW!$T$36:$T$54),Info!DI6=FALSE)</f>
        <v>0</v>
      </c>
      <c r="DI9" s="52" t="b" cm="1">
        <f t="array" ref="DI9">AND(OR(DI4=CW!$T$36:$T$54),Info!DJ6=FALSE)</f>
        <v>0</v>
      </c>
      <c r="DJ9" s="52" t="b" cm="1">
        <f t="array" ref="DJ9">AND(OR(DJ4=CW!$T$36:$T$54),Info!DK6=FALSE)</f>
        <v>0</v>
      </c>
      <c r="DK9" s="52" t="b" cm="1">
        <f t="array" ref="DK9">AND(OR(DK4=CW!$T$36:$T$54),Info!DL6=FALSE)</f>
        <v>0</v>
      </c>
      <c r="DL9" s="52" t="b" cm="1">
        <f t="array" ref="DL9">AND(OR(DL4=CW!$T$36:$T$54),Info!DM6=FALSE)</f>
        <v>0</v>
      </c>
      <c r="DM9" s="52" t="b" cm="1">
        <f t="array" ref="DM9">AND(OR(DM4=CW!$T$36:$T$54),Info!DN6=FALSE)</f>
        <v>0</v>
      </c>
      <c r="DN9" s="52" t="b" cm="1">
        <f t="array" ref="DN9">AND(OR(DN4=CW!$T$36:$T$54),Info!DO6=FALSE)</f>
        <v>0</v>
      </c>
      <c r="DO9" s="52" t="b" cm="1">
        <f t="array" ref="DO9">AND(OR(DO4=CW!$T$36:$T$54),Info!DP6=FALSE)</f>
        <v>0</v>
      </c>
      <c r="DP9" s="52" t="b" cm="1">
        <f t="array" ref="DP9">AND(OR(DP4=CW!$T$36:$T$54),Info!DQ6=FALSE)</f>
        <v>0</v>
      </c>
      <c r="DQ9" s="52" t="b" cm="1">
        <f t="array" ref="DQ9">AND(OR(DQ4=CW!$T$36:$T$54),Info!DR6=FALSE)</f>
        <v>0</v>
      </c>
      <c r="DR9" s="52" t="b" cm="1">
        <f t="array" ref="DR9">AND(OR(DR4=CW!$T$36:$T$54),Info!DS6=FALSE)</f>
        <v>0</v>
      </c>
      <c r="DS9" s="52" t="b" cm="1">
        <f t="array" ref="DS9">AND(OR(DS4=CW!$T$36:$T$54),Info!DT6=FALSE)</f>
        <v>0</v>
      </c>
      <c r="DT9" s="52" t="b" cm="1">
        <f t="array" ref="DT9">AND(OR(DT4=CW!$T$36:$T$54),Info!DU6=FALSE)</f>
        <v>0</v>
      </c>
      <c r="DU9" s="52" t="b" cm="1">
        <f t="array" ref="DU9">AND(OR(DU4=CW!$T$36:$T$54),Info!DV6=FALSE)</f>
        <v>0</v>
      </c>
      <c r="DV9" s="52" t="b" cm="1">
        <f t="array" ref="DV9">AND(OR(DV4=CW!$T$36:$T$54),Info!DW6=FALSE)</f>
        <v>0</v>
      </c>
      <c r="DW9" s="52" t="b" cm="1">
        <f t="array" ref="DW9">AND(OR(DW4=CW!$T$36:$T$54),Info!DX6=FALSE)</f>
        <v>0</v>
      </c>
      <c r="DX9" s="52" t="b" cm="1">
        <f t="array" ref="DX9">AND(OR(DX4=CW!$T$36:$T$54),Info!DY6=FALSE)</f>
        <v>0</v>
      </c>
      <c r="DY9" s="52" t="b" cm="1">
        <f t="array" ref="DY9">AND(OR(DY4=CW!$T$36:$T$54),Info!DZ6=FALSE)</f>
        <v>0</v>
      </c>
      <c r="DZ9" s="52" t="b" cm="1">
        <f t="array" ref="DZ9">AND(OR(DZ4=CW!$T$36:$T$54),Info!EA6=FALSE)</f>
        <v>0</v>
      </c>
      <c r="EA9" s="52" t="b" cm="1">
        <f t="array" ref="EA9">AND(OR(EA4=CW!$T$36:$T$54),Info!EB6=FALSE)</f>
        <v>0</v>
      </c>
      <c r="EB9" s="52" t="b" cm="1">
        <f t="array" ref="EB9">AND(OR(EB4=CW!$T$36:$T$54),Info!EC6=FALSE)</f>
        <v>0</v>
      </c>
      <c r="EC9" s="52" t="b" cm="1">
        <f t="array" ref="EC9">AND(OR(EC4=CW!$T$36:$T$54),Info!ED6=FALSE)</f>
        <v>0</v>
      </c>
      <c r="ED9" s="52" t="b" cm="1">
        <f t="array" ref="ED9">AND(OR(ED4=CW!$T$36:$T$54),Info!EE6=FALSE)</f>
        <v>0</v>
      </c>
      <c r="EE9" s="52" t="b" cm="1">
        <f t="array" ref="EE9">AND(OR(EE4=CW!$T$36:$T$54),Info!EF6=FALSE)</f>
        <v>0</v>
      </c>
      <c r="EF9" s="52" t="b" cm="1">
        <f t="array" ref="EF9">AND(OR(EF4=CW!$T$36:$T$54),Info!EG6=FALSE)</f>
        <v>0</v>
      </c>
      <c r="EG9" s="52" t="b" cm="1">
        <f t="array" ref="EG9">AND(OR(EG4=CW!$T$36:$T$54),Info!EH6=FALSE)</f>
        <v>0</v>
      </c>
      <c r="EH9" s="52" t="b" cm="1">
        <f t="array" ref="EH9">AND(OR(EH4=CW!$T$36:$T$54),Info!EI6=FALSE)</f>
        <v>0</v>
      </c>
      <c r="EI9" s="52" t="b" cm="1">
        <f t="array" ref="EI9">AND(OR(EI4=CW!$T$36:$T$54),Info!EJ6=FALSE)</f>
        <v>0</v>
      </c>
      <c r="EJ9" s="52" t="b" cm="1">
        <f t="array" ref="EJ9">AND(OR(EJ4=CW!$T$36:$T$54),Info!EK6=FALSE)</f>
        <v>0</v>
      </c>
      <c r="EK9" s="52" t="b" cm="1">
        <f t="array" ref="EK9">AND(OR(EK4=CW!$T$36:$T$54),Info!EL6=FALSE)</f>
        <v>0</v>
      </c>
      <c r="EL9" s="52" t="b" cm="1">
        <f t="array" ref="EL9">AND(OR(EL4=CW!$T$36:$T$54),Info!EM6=FALSE)</f>
        <v>0</v>
      </c>
      <c r="EM9" s="52" t="b" cm="1">
        <f t="array" ref="EM9">AND(OR(EM4=CW!$T$36:$T$54),Info!EN6=FALSE)</f>
        <v>0</v>
      </c>
      <c r="EN9" s="52" t="b" cm="1">
        <f t="array" ref="EN9">AND(OR(EN4=CW!$T$36:$T$54),Info!EO6=FALSE)</f>
        <v>0</v>
      </c>
      <c r="EO9" s="52" t="b" cm="1">
        <f t="array" ref="EO9">AND(OR(EO4=CW!$T$36:$T$54),Info!EP6=FALSE)</f>
        <v>0</v>
      </c>
      <c r="EP9" s="52" t="b" cm="1">
        <f t="array" ref="EP9">AND(OR(EP4=CW!$T$36:$T$54),Info!EQ6=FALSE)</f>
        <v>0</v>
      </c>
      <c r="EQ9" s="52" t="b" cm="1">
        <f t="array" ref="EQ9">AND(OR(EQ4=CW!$T$36:$T$54),Info!ER6=FALSE)</f>
        <v>0</v>
      </c>
      <c r="ER9" s="52" t="b" cm="1">
        <f t="array" ref="ER9">AND(OR(ER4=CW!$T$36:$T$54),Info!ES6=FALSE)</f>
        <v>0</v>
      </c>
      <c r="ES9" s="52" t="b" cm="1">
        <f t="array" ref="ES9">AND(OR(ES4=CW!$T$36:$T$54),Info!ET6=FALSE)</f>
        <v>0</v>
      </c>
      <c r="ET9" s="52" t="b" cm="1">
        <f t="array" ref="ET9">AND(OR(ET4=CW!$T$36:$T$54),Info!EU6=FALSE)</f>
        <v>0</v>
      </c>
      <c r="EU9" s="52" t="b" cm="1">
        <f t="array" ref="EU9">AND(OR(EU4=CW!$T$36:$T$54),Info!EV6=FALSE)</f>
        <v>0</v>
      </c>
      <c r="EV9" s="52" t="b" cm="1">
        <f t="array" ref="EV9">AND(OR(EV4=CW!$T$36:$T$54),Info!EW6=FALSE)</f>
        <v>0</v>
      </c>
      <c r="EW9" s="52" t="b" cm="1">
        <f t="array" ref="EW9">AND(OR(EW4=CW!$T$36:$T$54),Info!EX6=FALSE)</f>
        <v>0</v>
      </c>
      <c r="EX9" s="52" t="b" cm="1">
        <f t="array" ref="EX9">AND(OR(EX4=CW!$T$36:$T$54),Info!EY6=FALSE)</f>
        <v>0</v>
      </c>
      <c r="EY9" s="52" t="b" cm="1">
        <f t="array" ref="EY9">AND(OR(EY4=CW!$T$36:$T$54),Info!EZ6=FALSE)</f>
        <v>0</v>
      </c>
      <c r="EZ9" s="52" t="b" cm="1">
        <f t="array" ref="EZ9">AND(OR(EZ4=CW!$T$36:$T$54),Info!FA6=FALSE)</f>
        <v>0</v>
      </c>
      <c r="FA9" s="52" t="b" cm="1">
        <f t="array" ref="FA9">AND(OR(FA4=CW!$T$36:$T$54),Info!FB6=FALSE)</f>
        <v>0</v>
      </c>
      <c r="FB9" s="52" t="b" cm="1">
        <f t="array" ref="FB9">AND(OR(FB4=CW!$T$36:$T$54),Info!FC6=FALSE)</f>
        <v>0</v>
      </c>
      <c r="FC9" s="52" t="b" cm="1">
        <f t="array" ref="FC9">AND(OR(FC4=CW!$T$36:$T$54),Info!FD6=FALSE)</f>
        <v>0</v>
      </c>
      <c r="FD9" s="52" t="b" cm="1">
        <f t="array" ref="FD9">AND(OR(FD4=CW!$T$36:$T$54),Info!FE6=FALSE)</f>
        <v>0</v>
      </c>
      <c r="FE9" s="52" t="b" cm="1">
        <f t="array" ref="FE9">AND(OR(FE4=CW!$T$36:$T$54),Info!FF6=FALSE)</f>
        <v>0</v>
      </c>
      <c r="FF9" s="52" t="b" cm="1">
        <f t="array" ref="FF9">AND(OR(FF4=CW!$T$36:$T$54),Info!FG6=FALSE)</f>
        <v>0</v>
      </c>
      <c r="FG9" s="52" t="b" cm="1">
        <f t="array" ref="FG9">AND(OR(FG4=CW!$T$36:$T$54),Info!FH6=FALSE)</f>
        <v>0</v>
      </c>
      <c r="FH9" s="52" t="b" cm="1">
        <f t="array" ref="FH9">AND(OR(FH4=CW!$T$36:$T$54),Info!FI6=FALSE)</f>
        <v>0</v>
      </c>
      <c r="FI9" s="52" t="b" cm="1">
        <f t="array" ref="FI9">AND(OR(FI4=CW!$T$36:$T$54),Info!FJ6=FALSE)</f>
        <v>0</v>
      </c>
      <c r="FJ9" s="52" t="b" cm="1">
        <f t="array" ref="FJ9">AND(OR(FJ4=CW!$T$36:$T$54),Info!FK6=FALSE)</f>
        <v>0</v>
      </c>
      <c r="FK9" s="52" t="b" cm="1">
        <f t="array" ref="FK9">AND(OR(FK4=CW!$T$36:$T$54),Info!FL6=FALSE)</f>
        <v>0</v>
      </c>
      <c r="FL9" s="52" t="b" cm="1">
        <f t="array" ref="FL9">AND(OR(FL4=CW!$T$36:$T$54),Info!FM6=FALSE)</f>
        <v>0</v>
      </c>
      <c r="FM9" s="52" t="b" cm="1">
        <f t="array" ref="FM9">AND(OR(FM4=CW!$T$36:$T$54),Info!FN6=FALSE)</f>
        <v>0</v>
      </c>
      <c r="FN9" s="52" t="b" cm="1">
        <f t="array" ref="FN9">AND(OR(FN4=CW!$T$36:$T$54),Info!FO6=FALSE)</f>
        <v>0</v>
      </c>
      <c r="FO9" s="52" t="b" cm="1">
        <f t="array" ref="FO9">AND(OR(FO4=CW!$T$36:$T$54),Info!FP6=FALSE)</f>
        <v>0</v>
      </c>
      <c r="FP9" s="52" t="b" cm="1">
        <f t="array" ref="FP9">AND(OR(FP4=CW!$T$36:$T$54),Info!FQ6=FALSE)</f>
        <v>0</v>
      </c>
      <c r="FQ9" s="52" t="b" cm="1">
        <f t="array" ref="FQ9">AND(OR(FQ4=CW!$T$36:$T$54),Info!FR6=FALSE)</f>
        <v>0</v>
      </c>
      <c r="FR9" s="52" t="b" cm="1">
        <f t="array" ref="FR9">AND(OR(FR4=CW!$T$36:$T$54),Info!FS6=FALSE)</f>
        <v>0</v>
      </c>
      <c r="FS9" s="52" t="b" cm="1">
        <f t="array" ref="FS9">AND(OR(FS4=CW!$T$36:$T$54),Info!FT6=FALSE)</f>
        <v>0</v>
      </c>
      <c r="FT9" s="52" t="b" cm="1">
        <f t="array" ref="FT9">AND(OR(FT4=CW!$T$36:$T$54),Info!FU6=FALSE)</f>
        <v>0</v>
      </c>
      <c r="FU9" s="52" t="b" cm="1">
        <f t="array" ref="FU9">AND(OR(FU4=CW!$T$36:$T$54),Info!FV6=FALSE)</f>
        <v>0</v>
      </c>
      <c r="FV9" s="52" t="b" cm="1">
        <f t="array" ref="FV9">AND(OR(FV4=CW!$T$36:$T$54),Info!FW6=FALSE)</f>
        <v>0</v>
      </c>
      <c r="FW9" s="52" t="b" cm="1">
        <f t="array" ref="FW9">AND(OR(FW4=CW!$T$36:$T$54),Info!FX6=FALSE)</f>
        <v>0</v>
      </c>
      <c r="FX9" s="52" t="b" cm="1">
        <f t="array" ref="FX9">AND(OR(FX4=CW!$T$36:$T$54),Info!FY6=FALSE)</f>
        <v>0</v>
      </c>
      <c r="FY9" s="52" t="b" cm="1">
        <f t="array" ref="FY9">AND(OR(FY4=CW!$T$36:$T$54),Info!FZ6=FALSE)</f>
        <v>0</v>
      </c>
      <c r="FZ9" s="52" t="b" cm="1">
        <f t="array" ref="FZ9">AND(OR(FZ4=CW!$T$36:$T$54),Info!GA6=FALSE)</f>
        <v>0</v>
      </c>
      <c r="GA9" s="52" t="b" cm="1">
        <f t="array" ref="GA9">AND(OR(GA4=CW!$T$36:$T$54),Info!GB6=FALSE)</f>
        <v>0</v>
      </c>
      <c r="GB9" s="52" t="b" cm="1">
        <f t="array" ref="GB9">AND(OR(GB4=CW!$T$36:$T$54),Info!GC6=FALSE)</f>
        <v>0</v>
      </c>
      <c r="GC9" s="52" t="b" cm="1">
        <f t="array" ref="GC9">AND(OR(GC4=CW!$T$36:$T$54),Info!GD6=FALSE)</f>
        <v>0</v>
      </c>
      <c r="GD9" s="52" t="b" cm="1">
        <f t="array" ref="GD9">AND(OR(GD4=CW!$T$36:$T$54),Info!GE6=FALSE)</f>
        <v>0</v>
      </c>
      <c r="GE9" s="52" t="b" cm="1">
        <f t="array" ref="GE9">AND(OR(GE4=CW!$T$36:$T$54),Info!GF6=FALSE)</f>
        <v>0</v>
      </c>
      <c r="GF9" s="52" t="b" cm="1">
        <f t="array" ref="GF9">AND(OR(GF4=CW!$T$36:$T$54),Info!GG6=FALSE)</f>
        <v>0</v>
      </c>
      <c r="GG9" s="52" t="b" cm="1">
        <f t="array" ref="GG9">AND(OR(GG4=CW!$T$36:$T$54),Info!GH6=FALSE)</f>
        <v>0</v>
      </c>
      <c r="GH9" s="52" t="b" cm="1">
        <f t="array" ref="GH9">AND(OR(GH4=CW!$T$36:$T$54),Info!GI6=FALSE)</f>
        <v>0</v>
      </c>
      <c r="GI9" s="52" t="b" cm="1">
        <f t="array" ref="GI9">AND(OR(GI4=CW!$T$36:$T$54),Info!GJ6=FALSE)</f>
        <v>0</v>
      </c>
      <c r="GJ9" s="52" t="b" cm="1">
        <f t="array" ref="GJ9">AND(OR(GJ4=CW!$T$36:$T$54),Info!GK6=FALSE)</f>
        <v>0</v>
      </c>
      <c r="GK9" s="52" t="b" cm="1">
        <f t="array" ref="GK9">AND(OR(GK4=CW!$T$36:$T$54),Info!GL6=FALSE)</f>
        <v>0</v>
      </c>
      <c r="GL9" s="52" t="b" cm="1">
        <f t="array" ref="GL9">AND(OR(GL4=CW!$T$36:$T$54),Info!GM6=FALSE)</f>
        <v>0</v>
      </c>
      <c r="GM9" s="52" t="b" cm="1">
        <f t="array" ref="GM9">AND(OR(GM4=CW!$T$36:$T$54),Info!GN6=FALSE)</f>
        <v>0</v>
      </c>
      <c r="GN9" s="52" t="b" cm="1">
        <f t="array" ref="GN9">AND(OR(GN4=CW!$T$36:$T$54),Info!GO6=FALSE)</f>
        <v>0</v>
      </c>
      <c r="GO9" s="52" t="b" cm="1">
        <f t="array" ref="GO9">AND(OR(GO4=CW!$T$36:$T$54),Info!GP6=FALSE)</f>
        <v>0</v>
      </c>
      <c r="GP9" s="52" t="b" cm="1">
        <f t="array" ref="GP9">AND(OR(GP4=CW!$T$36:$T$54),Info!GQ6=FALSE)</f>
        <v>0</v>
      </c>
      <c r="GQ9" s="52" t="b" cm="1">
        <f t="array" ref="GQ9">AND(OR(GQ4=CW!$T$36:$T$54),Info!GR6=FALSE)</f>
        <v>0</v>
      </c>
      <c r="GR9" s="52" t="b" cm="1">
        <f t="array" ref="GR9">AND(OR(GR4=CW!$T$36:$T$54),Info!GS6=FALSE)</f>
        <v>0</v>
      </c>
      <c r="GS9" s="52" t="b" cm="1">
        <f t="array" ref="GS9">AND(OR(GS4=CW!$T$36:$T$54),Info!GT6=FALSE)</f>
        <v>0</v>
      </c>
    </row>
    <row r="10" spans="1:201" s="328" customFormat="1">
      <c r="A10" s="391" t="s">
        <v>9361</v>
      </c>
      <c r="B10" s="387">
        <f>IFERROR(INDEX(Other!$12:$12,MATCH(B4,Other!$11:$11,0)),0)</f>
        <v>0</v>
      </c>
      <c r="C10" s="387">
        <f>IFERROR(INDEX(Other!$12:$12,MATCH(C4,Other!$11:$11,0)),0)</f>
        <v>0</v>
      </c>
      <c r="D10" s="387">
        <f>IFERROR(INDEX(Other!$12:$12,MATCH(D4,Other!$11:$11,0)),0)</f>
        <v>0</v>
      </c>
      <c r="E10" s="387">
        <f>IFERROR(INDEX(Other!$12:$12,MATCH(E4,Other!$11:$11,0)),0)</f>
        <v>0</v>
      </c>
      <c r="F10" s="387">
        <f>IFERROR(INDEX(Other!$12:$12,MATCH(F4,Other!$11:$11,0)),0)</f>
        <v>0</v>
      </c>
      <c r="G10" s="387">
        <f>IFERROR(INDEX(Other!$12:$12,MATCH(G4,Other!$11:$11,0)),0)</f>
        <v>0</v>
      </c>
      <c r="H10" s="387">
        <f>IFERROR(INDEX(Other!$12:$12,MATCH(H4,Other!$11:$11,0)),0)</f>
        <v>0</v>
      </c>
      <c r="I10" s="387">
        <f>IFERROR(INDEX(Other!$12:$12,MATCH(I4,Other!$11:$11,0)),0)</f>
        <v>0</v>
      </c>
      <c r="J10" s="387">
        <f>IFERROR(INDEX(Other!$12:$12,MATCH(J4,Other!$11:$11,0)),0)</f>
        <v>0</v>
      </c>
      <c r="K10" s="387">
        <f>IFERROR(INDEX(Other!$12:$12,MATCH(K4,Other!$11:$11,0)),0)</f>
        <v>0</v>
      </c>
      <c r="L10" s="387">
        <f>IFERROR(INDEX(Other!$12:$12,MATCH(L4,Other!$11:$11,0)),0)</f>
        <v>0</v>
      </c>
      <c r="M10" s="387">
        <f>IFERROR(INDEX(Other!$12:$12,MATCH(M4,Other!$11:$11,0)),0)</f>
        <v>0</v>
      </c>
      <c r="N10" s="387">
        <f>IFERROR(INDEX(Other!$12:$12,MATCH(N4,Other!$11:$11,0)),0)</f>
        <v>0</v>
      </c>
      <c r="O10" s="387">
        <f>IFERROR(INDEX(Other!$12:$12,MATCH(O4,Other!$11:$11,0)),0)</f>
        <v>0</v>
      </c>
      <c r="P10" s="387">
        <f>IFERROR(INDEX(Other!$12:$12,MATCH(P4,Other!$11:$11,0)),0)</f>
        <v>0</v>
      </c>
      <c r="Q10" s="387">
        <f>IFERROR(INDEX(Other!$12:$12,MATCH(Q4,Other!$11:$11,0)),0)</f>
        <v>0</v>
      </c>
      <c r="R10" s="387">
        <f>IFERROR(INDEX(Other!$12:$12,MATCH(R4,Other!$11:$11,0)),0)</f>
        <v>0</v>
      </c>
      <c r="S10" s="387">
        <f>IFERROR(INDEX(Other!$12:$12,MATCH(S4,Other!$11:$11,0)),0)</f>
        <v>0</v>
      </c>
      <c r="T10" s="387">
        <f>IFERROR(INDEX(Other!$12:$12,MATCH(T4,Other!$11:$11,0)),0)</f>
        <v>0</v>
      </c>
      <c r="U10" s="387">
        <f>IFERROR(INDEX(Other!$12:$12,MATCH(U4,Other!$11:$11,0)),0)</f>
        <v>0</v>
      </c>
      <c r="V10" s="387">
        <f>IFERROR(INDEX(Other!$12:$12,MATCH(V4,Other!$11:$11,0)),0)</f>
        <v>0</v>
      </c>
      <c r="W10" s="387">
        <f>IFERROR(INDEX(Other!$12:$12,MATCH(W4,Other!$11:$11,0)),0)</f>
        <v>0</v>
      </c>
      <c r="X10" s="387">
        <f>IFERROR(INDEX(Other!$12:$12,MATCH(X4,Other!$11:$11,0)),0)</f>
        <v>0</v>
      </c>
      <c r="Y10" s="387">
        <f>IFERROR(INDEX(Other!$12:$12,MATCH(Y4,Other!$11:$11,0)),0)</f>
        <v>0</v>
      </c>
      <c r="Z10" s="387">
        <f>IFERROR(INDEX(Other!$12:$12,MATCH(Z4,Other!$11:$11,0)),0)</f>
        <v>0</v>
      </c>
      <c r="AA10" s="387">
        <f>IFERROR(INDEX(Other!$12:$12,MATCH(AA4,Other!$11:$11,0)),0)</f>
        <v>0</v>
      </c>
      <c r="AB10" s="387">
        <f>IFERROR(INDEX(Other!$12:$12,MATCH(AB4,Other!$11:$11,0)),0)</f>
        <v>0</v>
      </c>
      <c r="AC10" s="387">
        <f>IFERROR(INDEX(Other!$12:$12,MATCH(AC4,Other!$11:$11,0)),0)</f>
        <v>0</v>
      </c>
      <c r="AD10" s="387">
        <f>IFERROR(INDEX(Other!$12:$12,MATCH(AD4,Other!$11:$11,0)),0)</f>
        <v>0</v>
      </c>
      <c r="AE10" s="387">
        <f>IFERROR(INDEX(Other!$12:$12,MATCH(AE4,Other!$11:$11,0)),0)</f>
        <v>0</v>
      </c>
      <c r="AF10" s="387">
        <f>IFERROR(INDEX(Other!$12:$12,MATCH(AF4,Other!$11:$11,0)),0)</f>
        <v>0</v>
      </c>
      <c r="AG10" s="387">
        <f>IFERROR(INDEX(Other!$12:$12,MATCH(AG4,Other!$11:$11,0)),0)</f>
        <v>0</v>
      </c>
      <c r="AH10" s="387">
        <f>IFERROR(INDEX(Other!$12:$12,MATCH(AH4,Other!$11:$11,0)),0)</f>
        <v>0</v>
      </c>
      <c r="AI10" s="387">
        <f>IFERROR(INDEX(Other!$12:$12,MATCH(AI4,Other!$11:$11,0)),0)</f>
        <v>0</v>
      </c>
      <c r="AJ10" s="387">
        <f>IFERROR(INDEX(Other!$12:$12,MATCH(AJ4,Other!$11:$11,0)),0)</f>
        <v>0</v>
      </c>
      <c r="AK10" s="387">
        <f>IFERROR(INDEX(Other!$12:$12,MATCH(AK4,Other!$11:$11,0)),0)</f>
        <v>0</v>
      </c>
      <c r="AL10" s="387">
        <f>IFERROR(INDEX(Other!$12:$12,MATCH(AL4,Other!$11:$11,0)),0)</f>
        <v>0</v>
      </c>
      <c r="AM10" s="387">
        <f>IFERROR(INDEX(Other!$12:$12,MATCH(AM4,Other!$11:$11,0)),0)</f>
        <v>0</v>
      </c>
      <c r="AN10" s="387">
        <f>IFERROR(INDEX(Other!$12:$12,MATCH(AN4,Other!$11:$11,0)),0)</f>
        <v>0</v>
      </c>
      <c r="AO10" s="387">
        <f>IFERROR(INDEX(Other!$12:$12,MATCH(AO4,Other!$11:$11,0)),0)</f>
        <v>0</v>
      </c>
      <c r="AP10" s="387">
        <f>IFERROR(INDEX(Other!$12:$12,MATCH(AP4,Other!$11:$11,0)),0)</f>
        <v>0</v>
      </c>
      <c r="AQ10" s="387">
        <f>IFERROR(INDEX(Other!$12:$12,MATCH(AQ4,Other!$11:$11,0)),0)</f>
        <v>0</v>
      </c>
      <c r="AR10" s="387">
        <f>IFERROR(INDEX(Other!$12:$12,MATCH(AR4,Other!$11:$11,0)),0)</f>
        <v>0</v>
      </c>
      <c r="AS10" s="387">
        <f>IFERROR(INDEX(Other!$12:$12,MATCH(AS4,Other!$11:$11,0)),0)</f>
        <v>0</v>
      </c>
      <c r="AT10" s="387">
        <f>IFERROR(INDEX(Other!$12:$12,MATCH(AT4,Other!$11:$11,0)),0)</f>
        <v>0</v>
      </c>
      <c r="AU10" s="387">
        <f>IFERROR(INDEX(Other!$12:$12,MATCH(AU4,Other!$11:$11,0)),0)</f>
        <v>0</v>
      </c>
      <c r="AV10" s="387">
        <f>IFERROR(INDEX(Other!$12:$12,MATCH(AV4,Other!$11:$11,0)),0)</f>
        <v>0</v>
      </c>
      <c r="AW10" s="387">
        <f>IFERROR(INDEX(Other!$12:$12,MATCH(AW4,Other!$11:$11,0)),0)</f>
        <v>0</v>
      </c>
      <c r="AX10" s="387">
        <f>IFERROR(INDEX(Other!$12:$12,MATCH(AX4,Other!$11:$11,0)),0)</f>
        <v>0</v>
      </c>
      <c r="AY10" s="387">
        <f>IFERROR(INDEX(Other!$12:$12,MATCH(AY4,Other!$11:$11,0)),0)</f>
        <v>0</v>
      </c>
      <c r="AZ10" s="387">
        <f>IFERROR(INDEX(Other!$12:$12,MATCH(AZ4,Other!$11:$11,0)),0)</f>
        <v>0</v>
      </c>
      <c r="BA10" s="387">
        <f>IFERROR(INDEX(Other!$12:$12,MATCH(BA4,Other!$11:$11,0)),0)</f>
        <v>0</v>
      </c>
      <c r="BB10" s="387">
        <f>IFERROR(INDEX(Other!$12:$12,MATCH(BB4,Other!$11:$11,0)),0)</f>
        <v>0</v>
      </c>
      <c r="BC10" s="387">
        <f>IFERROR(INDEX(Other!$12:$12,MATCH(BC4,Other!$11:$11,0)),0)</f>
        <v>0</v>
      </c>
      <c r="BD10" s="387">
        <f>IFERROR(INDEX(Other!$12:$12,MATCH(BD4,Other!$11:$11,0)),0)</f>
        <v>0</v>
      </c>
      <c r="BE10" s="387">
        <f>IFERROR(INDEX(Other!$12:$12,MATCH(BE4,Other!$11:$11,0)),0)</f>
        <v>0</v>
      </c>
      <c r="BF10" s="387">
        <f>IFERROR(INDEX(Other!$12:$12,MATCH(BF4,Other!$11:$11,0)),0)</f>
        <v>0</v>
      </c>
      <c r="BG10" s="387">
        <f>IFERROR(INDEX(Other!$12:$12,MATCH(BG4,Other!$11:$11,0)),0)</f>
        <v>0</v>
      </c>
      <c r="BH10" s="387">
        <f>IFERROR(INDEX(Other!$12:$12,MATCH(BH4,Other!$11:$11,0)),0)</f>
        <v>0</v>
      </c>
      <c r="BI10" s="387">
        <f>IFERROR(INDEX(Other!$12:$12,MATCH(BI4,Other!$11:$11,0)),0)</f>
        <v>0</v>
      </c>
      <c r="BJ10" s="387">
        <f>IFERROR(INDEX(Other!$12:$12,MATCH(BJ4,Other!$11:$11,0)),0)</f>
        <v>0</v>
      </c>
      <c r="BK10" s="387">
        <f>IFERROR(INDEX(Other!$12:$12,MATCH(BK4,Other!$11:$11,0)),0)</f>
        <v>0</v>
      </c>
      <c r="BL10" s="387">
        <f>IFERROR(INDEX(Other!$12:$12,MATCH(BL4,Other!$11:$11,0)),0)</f>
        <v>0</v>
      </c>
      <c r="BM10" s="387">
        <f>IFERROR(INDEX(Other!$12:$12,MATCH(BM4,Other!$11:$11,0)),0)</f>
        <v>0</v>
      </c>
      <c r="BN10" s="387">
        <f>IFERROR(INDEX(Other!$12:$12,MATCH(BN4,Other!$11:$11,0)),0)</f>
        <v>0</v>
      </c>
      <c r="BO10" s="387">
        <f>IFERROR(INDEX(Other!$12:$12,MATCH(BO4,Other!$11:$11,0)),0)</f>
        <v>0</v>
      </c>
      <c r="BP10" s="387">
        <f>IFERROR(INDEX(Other!$12:$12,MATCH(BP4,Other!$11:$11,0)),0)</f>
        <v>0</v>
      </c>
      <c r="BQ10" s="387">
        <f>IFERROR(INDEX(Other!$12:$12,MATCH(BQ4,Other!$11:$11,0)),0)</f>
        <v>0</v>
      </c>
      <c r="BR10" s="387">
        <f>IFERROR(INDEX(Other!$12:$12,MATCH(BR4,Other!$11:$11,0)),0)</f>
        <v>0</v>
      </c>
      <c r="BS10" s="387">
        <f>IFERROR(INDEX(Other!$12:$12,MATCH(BS4,Other!$11:$11,0)),0)</f>
        <v>0</v>
      </c>
      <c r="BT10" s="387">
        <f>IFERROR(INDEX(Other!$12:$12,MATCH(BT4,Other!$11:$11,0)),0)</f>
        <v>0</v>
      </c>
      <c r="BU10" s="387">
        <f>IFERROR(INDEX(Other!$12:$12,MATCH(BU4,Other!$11:$11,0)),0)</f>
        <v>0</v>
      </c>
      <c r="BV10" s="387">
        <f>IFERROR(INDEX(Other!$12:$12,MATCH(BV4,Other!$11:$11,0)),0)</f>
        <v>0</v>
      </c>
      <c r="BW10" s="387">
        <f>IFERROR(INDEX(Other!$12:$12,MATCH(BW4,Other!$11:$11,0)),0)</f>
        <v>0</v>
      </c>
      <c r="BX10" s="387">
        <f>IFERROR(INDEX(Other!$12:$12,MATCH(BX4,Other!$11:$11,0)),0)</f>
        <v>0</v>
      </c>
      <c r="BY10" s="387">
        <f>IFERROR(INDEX(Other!$12:$12,MATCH(BY4,Other!$11:$11,0)),0)</f>
        <v>0</v>
      </c>
      <c r="BZ10" s="387">
        <f>IFERROR(INDEX(Other!$12:$12,MATCH(BZ4,Other!$11:$11,0)),0)</f>
        <v>0</v>
      </c>
      <c r="CA10" s="387">
        <f>IFERROR(INDEX(Other!$12:$12,MATCH(CA4,Other!$11:$11,0)),0)</f>
        <v>0</v>
      </c>
      <c r="CB10" s="387">
        <f>IFERROR(INDEX(Other!$12:$12,MATCH(CB4,Other!$11:$11,0)),0)</f>
        <v>0</v>
      </c>
      <c r="CC10" s="387">
        <f>IFERROR(INDEX(Other!$12:$12,MATCH(CC4,Other!$11:$11,0)),0)</f>
        <v>0</v>
      </c>
      <c r="CD10" s="387">
        <f>IFERROR(INDEX(Other!$12:$12,MATCH(CD4,Other!$11:$11,0)),0)</f>
        <v>0</v>
      </c>
      <c r="CE10" s="387">
        <f>IFERROR(INDEX(Other!$12:$12,MATCH(CE4,Other!$11:$11,0)),0)</f>
        <v>0</v>
      </c>
      <c r="CF10" s="387">
        <f>IFERROR(INDEX(Other!$12:$12,MATCH(CF4,Other!$11:$11,0)),0)</f>
        <v>0</v>
      </c>
      <c r="CG10" s="387">
        <f>IFERROR(INDEX(Other!$12:$12,MATCH(CG4,Other!$11:$11,0)),0)</f>
        <v>0</v>
      </c>
      <c r="CH10" s="387">
        <f>IFERROR(INDEX(Other!$12:$12,MATCH(CH4,Other!$11:$11,0)),0)</f>
        <v>0</v>
      </c>
      <c r="CI10" s="387">
        <f>IFERROR(INDEX(Other!$12:$12,MATCH(CI4,Other!$11:$11,0)),0)</f>
        <v>0</v>
      </c>
      <c r="CJ10" s="387">
        <f>IFERROR(INDEX(Other!$12:$12,MATCH(CJ4,Other!$11:$11,0)),0)</f>
        <v>0</v>
      </c>
      <c r="CK10" s="387">
        <f>IFERROR(INDEX(Other!$12:$12,MATCH(CK4,Other!$11:$11,0)),0)</f>
        <v>0</v>
      </c>
      <c r="CL10" s="387">
        <f>IFERROR(INDEX(Other!$12:$12,MATCH(CL4,Other!$11:$11,0)),0)</f>
        <v>0</v>
      </c>
      <c r="CM10" s="387">
        <f>IFERROR(INDEX(Other!$12:$12,MATCH(CM4,Other!$11:$11,0)),0)</f>
        <v>0</v>
      </c>
      <c r="CN10" s="387">
        <f>IFERROR(INDEX(Other!$12:$12,MATCH(CN4,Other!$11:$11,0)),0)</f>
        <v>0</v>
      </c>
      <c r="CO10" s="387">
        <f>IFERROR(INDEX(Other!$12:$12,MATCH(CO4,Other!$11:$11,0)),0)</f>
        <v>0</v>
      </c>
      <c r="CP10" s="387">
        <f>IFERROR(INDEX(Other!$12:$12,MATCH(CP4,Other!$11:$11,0)),0)</f>
        <v>0</v>
      </c>
      <c r="CQ10" s="387">
        <f>IFERROR(INDEX(Other!$12:$12,MATCH(CQ4,Other!$11:$11,0)),0)</f>
        <v>0</v>
      </c>
      <c r="CR10" s="387">
        <f>IFERROR(INDEX(Other!$12:$12,MATCH(CR4,Other!$11:$11,0)),0)</f>
        <v>0</v>
      </c>
      <c r="CS10" s="387">
        <f>IFERROR(INDEX(Other!$12:$12,MATCH(CS4,Other!$11:$11,0)),0)</f>
        <v>0</v>
      </c>
      <c r="CT10" s="387">
        <f>IFERROR(INDEX(Other!$12:$12,MATCH(CT4,Other!$11:$11,0)),0)</f>
        <v>0</v>
      </c>
      <c r="CU10" s="387">
        <f>IFERROR(INDEX(Other!$12:$12,MATCH(CU4,Other!$11:$11,0)),0)</f>
        <v>0</v>
      </c>
      <c r="CV10" s="387">
        <f>IFERROR(INDEX(Other!$12:$12,MATCH(CV4,Other!$11:$11,0)),0)</f>
        <v>0</v>
      </c>
      <c r="CW10" s="387">
        <f>IFERROR(INDEX(Other!$12:$12,MATCH(CW4,Other!$11:$11,0)),0)</f>
        <v>0</v>
      </c>
      <c r="CX10" s="387">
        <f>IFERROR(INDEX(Other!$12:$12,MATCH(CX4,Other!$11:$11,0)),0)</f>
        <v>0</v>
      </c>
      <c r="CY10" s="387">
        <f>IFERROR(INDEX(Other!$12:$12,MATCH(CY4,Other!$11:$11,0)),0)</f>
        <v>0</v>
      </c>
      <c r="CZ10" s="387">
        <f>IFERROR(INDEX(Other!$12:$12,MATCH(CZ4,Other!$11:$11,0)),0)</f>
        <v>0</v>
      </c>
      <c r="DA10" s="387">
        <f>IFERROR(INDEX(Other!$12:$12,MATCH(DA4,Other!$11:$11,0)),0)</f>
        <v>0</v>
      </c>
      <c r="DB10" s="387">
        <f>IFERROR(INDEX(Other!$12:$12,MATCH(DB4,Other!$11:$11,0)),0)</f>
        <v>0</v>
      </c>
      <c r="DC10" s="387">
        <f>IFERROR(INDEX(Other!$12:$12,MATCH(DC4,Other!$11:$11,0)),0)</f>
        <v>0</v>
      </c>
      <c r="DD10" s="387">
        <f>IFERROR(INDEX(Other!$12:$12,MATCH(DD4,Other!$11:$11,0)),0)</f>
        <v>0</v>
      </c>
      <c r="DE10" s="387">
        <f>IFERROR(INDEX(Other!$12:$12,MATCH(DE4,Other!$11:$11,0)),0)</f>
        <v>0</v>
      </c>
      <c r="DF10" s="387">
        <f>IFERROR(INDEX(Other!$12:$12,MATCH(DF4,Other!$11:$11,0)),0)</f>
        <v>0</v>
      </c>
      <c r="DG10" s="387">
        <f>IFERROR(INDEX(Other!$12:$12,MATCH(DG4,Other!$11:$11,0)),0)</f>
        <v>0</v>
      </c>
      <c r="DH10" s="387">
        <f>IFERROR(INDEX(Other!$12:$12,MATCH(DH4,Other!$11:$11,0)),0)</f>
        <v>0</v>
      </c>
      <c r="DI10" s="387">
        <f>IFERROR(INDEX(Other!$12:$12,MATCH(DI4,Other!$11:$11,0)),0)</f>
        <v>0</v>
      </c>
      <c r="DJ10" s="387">
        <f>IFERROR(INDEX(Other!$12:$12,MATCH(DJ4,Other!$11:$11,0)),0)</f>
        <v>0</v>
      </c>
      <c r="DK10" s="387">
        <f>IFERROR(INDEX(Other!$12:$12,MATCH(DK4,Other!$11:$11,0)),0)</f>
        <v>0</v>
      </c>
      <c r="DL10" s="387">
        <f>IFERROR(INDEX(Other!$12:$12,MATCH(DL4,Other!$11:$11,0)),0)</f>
        <v>0</v>
      </c>
      <c r="DM10" s="387">
        <f>IFERROR(INDEX(Other!$12:$12,MATCH(DM4,Other!$11:$11,0)),0)</f>
        <v>0</v>
      </c>
      <c r="DN10" s="387">
        <f>IFERROR(INDEX(Other!$12:$12,MATCH(DN4,Other!$11:$11,0)),0)</f>
        <v>0</v>
      </c>
      <c r="DO10" s="387">
        <f>IFERROR(INDEX(Other!$12:$12,MATCH(DO4,Other!$11:$11,0)),0)</f>
        <v>0</v>
      </c>
      <c r="DP10" s="387">
        <f>IFERROR(INDEX(Other!$12:$12,MATCH(DP4,Other!$11:$11,0)),0)</f>
        <v>0</v>
      </c>
      <c r="DQ10" s="387">
        <f>IFERROR(INDEX(Other!$12:$12,MATCH(DQ4,Other!$11:$11,0)),0)</f>
        <v>0</v>
      </c>
      <c r="DR10" s="387">
        <f>IFERROR(INDEX(Other!$12:$12,MATCH(DR4,Other!$11:$11,0)),0)</f>
        <v>0</v>
      </c>
      <c r="DS10" s="387">
        <f>IFERROR(INDEX(Other!$12:$12,MATCH(DS4,Other!$11:$11,0)),0)</f>
        <v>0</v>
      </c>
      <c r="DT10" s="387">
        <f>IFERROR(INDEX(Other!$12:$12,MATCH(DT4,Other!$11:$11,0)),0)</f>
        <v>0</v>
      </c>
      <c r="DU10" s="387">
        <f>IFERROR(INDEX(Other!$12:$12,MATCH(DU4,Other!$11:$11,0)),0)</f>
        <v>0</v>
      </c>
      <c r="DV10" s="387">
        <f>IFERROR(INDEX(Other!$12:$12,MATCH(DV4,Other!$11:$11,0)),0)</f>
        <v>0</v>
      </c>
      <c r="DW10" s="387">
        <f>IFERROR(INDEX(Other!$12:$12,MATCH(DW4,Other!$11:$11,0)),0)</f>
        <v>0</v>
      </c>
      <c r="DX10" s="387">
        <f>IFERROR(INDEX(Other!$12:$12,MATCH(DX4,Other!$11:$11,0)),0)</f>
        <v>0</v>
      </c>
      <c r="DY10" s="387">
        <f>IFERROR(INDEX(Other!$12:$12,MATCH(DY4,Other!$11:$11,0)),0)</f>
        <v>0</v>
      </c>
      <c r="DZ10" s="387">
        <f>IFERROR(INDEX(Other!$12:$12,MATCH(DZ4,Other!$11:$11,0)),0)</f>
        <v>0</v>
      </c>
      <c r="EA10" s="387">
        <f>IFERROR(INDEX(Other!$12:$12,MATCH(EA4,Other!$11:$11,0)),0)</f>
        <v>0</v>
      </c>
      <c r="EB10" s="387">
        <f>IFERROR(INDEX(Other!$12:$12,MATCH(EB4,Other!$11:$11,0)),0)</f>
        <v>0</v>
      </c>
      <c r="EC10" s="387">
        <f>IFERROR(INDEX(Other!$12:$12,MATCH(EC4,Other!$11:$11,0)),0)</f>
        <v>0</v>
      </c>
      <c r="ED10" s="387">
        <f>IFERROR(INDEX(Other!$12:$12,MATCH(ED4,Other!$11:$11,0)),0)</f>
        <v>0</v>
      </c>
      <c r="EE10" s="387">
        <f>IFERROR(INDEX(Other!$12:$12,MATCH(EE4,Other!$11:$11,0)),0)</f>
        <v>0</v>
      </c>
      <c r="EF10" s="387">
        <f>IFERROR(INDEX(Other!$12:$12,MATCH(EF4,Other!$11:$11,0)),0)</f>
        <v>0</v>
      </c>
      <c r="EG10" s="387">
        <f>IFERROR(INDEX(Other!$12:$12,MATCH(EG4,Other!$11:$11,0)),0)</f>
        <v>0</v>
      </c>
      <c r="EH10" s="387">
        <f>IFERROR(INDEX(Other!$12:$12,MATCH(EH4,Other!$11:$11,0)),0)</f>
        <v>0</v>
      </c>
      <c r="EI10" s="387">
        <f>IFERROR(INDEX(Other!$12:$12,MATCH(EI4,Other!$11:$11,0)),0)</f>
        <v>0</v>
      </c>
      <c r="EJ10" s="387">
        <f>IFERROR(INDEX(Other!$12:$12,MATCH(EJ4,Other!$11:$11,0)),0)</f>
        <v>0</v>
      </c>
      <c r="EK10" s="387">
        <f>IFERROR(INDEX(Other!$12:$12,MATCH(EK4,Other!$11:$11,0)),0)</f>
        <v>0</v>
      </c>
      <c r="EL10" s="387">
        <f>IFERROR(INDEX(Other!$12:$12,MATCH(EL4,Other!$11:$11,0)),0)</f>
        <v>0</v>
      </c>
      <c r="EM10" s="387">
        <f>IFERROR(INDEX(Other!$12:$12,MATCH(EM4,Other!$11:$11,0)),0)</f>
        <v>0</v>
      </c>
      <c r="EN10" s="387">
        <f>IFERROR(INDEX(Other!$12:$12,MATCH(EN4,Other!$11:$11,0)),0)</f>
        <v>0</v>
      </c>
      <c r="EO10" s="387">
        <f>IFERROR(INDEX(Other!$12:$12,MATCH(EO4,Other!$11:$11,0)),0)</f>
        <v>0</v>
      </c>
      <c r="EP10" s="387">
        <f>IFERROR(INDEX(Other!$12:$12,MATCH(EP4,Other!$11:$11,0)),0)</f>
        <v>0</v>
      </c>
      <c r="EQ10" s="387">
        <f>IFERROR(INDEX(Other!$12:$12,MATCH(EQ4,Other!$11:$11,0)),0)</f>
        <v>0</v>
      </c>
      <c r="ER10" s="387">
        <f>IFERROR(INDEX(Other!$12:$12,MATCH(ER4,Other!$11:$11,0)),0)</f>
        <v>0</v>
      </c>
      <c r="ES10" s="387">
        <f>IFERROR(INDEX(Other!$12:$12,MATCH(ES4,Other!$11:$11,0)),0)</f>
        <v>0</v>
      </c>
      <c r="ET10" s="387">
        <f>IFERROR(INDEX(Other!$12:$12,MATCH(ET4,Other!$11:$11,0)),0)</f>
        <v>0</v>
      </c>
      <c r="EU10" s="387">
        <f>IFERROR(INDEX(Other!$12:$12,MATCH(EU4,Other!$11:$11,0)),0)</f>
        <v>0</v>
      </c>
      <c r="EV10" s="387">
        <f>IFERROR(INDEX(Other!$12:$12,MATCH(EV4,Other!$11:$11,0)),0)</f>
        <v>0</v>
      </c>
      <c r="EW10" s="387">
        <f>IFERROR(INDEX(Other!$12:$12,MATCH(EW4,Other!$11:$11,0)),0)</f>
        <v>0</v>
      </c>
      <c r="EX10" s="387">
        <f>IFERROR(INDEX(Other!$12:$12,MATCH(EX4,Other!$11:$11,0)),0)</f>
        <v>0</v>
      </c>
      <c r="EY10" s="387">
        <f>IFERROR(INDEX(Other!$12:$12,MATCH(EY4,Other!$11:$11,0)),0)</f>
        <v>0</v>
      </c>
      <c r="EZ10" s="387">
        <f>IFERROR(INDEX(Other!$12:$12,MATCH(EZ4,Other!$11:$11,0)),0)</f>
        <v>0</v>
      </c>
      <c r="FA10" s="387">
        <f>IFERROR(INDEX(Other!$12:$12,MATCH(FA4,Other!$11:$11,0)),0)</f>
        <v>0</v>
      </c>
      <c r="FB10" s="387">
        <f>IFERROR(INDEX(Other!$12:$12,MATCH(FB4,Other!$11:$11,0)),0)</f>
        <v>0</v>
      </c>
      <c r="FC10" s="387">
        <f>IFERROR(INDEX(Other!$12:$12,MATCH(FC4,Other!$11:$11,0)),0)</f>
        <v>0</v>
      </c>
      <c r="FD10" s="387">
        <f>IFERROR(INDEX(Other!$12:$12,MATCH(FD4,Other!$11:$11,0)),0)</f>
        <v>0</v>
      </c>
      <c r="FE10" s="387">
        <f>IFERROR(INDEX(Other!$12:$12,MATCH(FE4,Other!$11:$11,0)),0)</f>
        <v>0</v>
      </c>
      <c r="FF10" s="387">
        <f>IFERROR(INDEX(Other!$12:$12,MATCH(FF4,Other!$11:$11,0)),0)</f>
        <v>0</v>
      </c>
      <c r="FG10" s="387">
        <f>IFERROR(INDEX(Other!$12:$12,MATCH(FG4,Other!$11:$11,0)),0)</f>
        <v>0</v>
      </c>
      <c r="FH10" s="387">
        <f>IFERROR(INDEX(Other!$12:$12,MATCH(FH4,Other!$11:$11,0)),0)</f>
        <v>0</v>
      </c>
      <c r="FI10" s="387">
        <f>IFERROR(INDEX(Other!$12:$12,MATCH(FI4,Other!$11:$11,0)),0)</f>
        <v>0</v>
      </c>
      <c r="FJ10" s="387">
        <f>IFERROR(INDEX(Other!$12:$12,MATCH(FJ4,Other!$11:$11,0)),0)</f>
        <v>0</v>
      </c>
      <c r="FK10" s="387">
        <f>IFERROR(INDEX(Other!$12:$12,MATCH(FK4,Other!$11:$11,0)),0)</f>
        <v>0</v>
      </c>
      <c r="FL10" s="387">
        <f>IFERROR(INDEX(Other!$12:$12,MATCH(FL4,Other!$11:$11,0)),0)</f>
        <v>0</v>
      </c>
      <c r="FM10" s="387">
        <f>IFERROR(INDEX(Other!$12:$12,MATCH(FM4,Other!$11:$11,0)),0)</f>
        <v>0</v>
      </c>
      <c r="FN10" s="387">
        <f>IFERROR(INDEX(Other!$12:$12,MATCH(FN4,Other!$11:$11,0)),0)</f>
        <v>0</v>
      </c>
      <c r="FO10" s="387">
        <f>IFERROR(INDEX(Other!$12:$12,MATCH(FO4,Other!$11:$11,0)),0)</f>
        <v>0</v>
      </c>
      <c r="FP10" s="387">
        <f>IFERROR(INDEX(Other!$12:$12,MATCH(FP4,Other!$11:$11,0)),0)</f>
        <v>0</v>
      </c>
      <c r="FQ10" s="387">
        <f>IFERROR(INDEX(Other!$12:$12,MATCH(FQ4,Other!$11:$11,0)),0)</f>
        <v>0</v>
      </c>
      <c r="FR10" s="387">
        <f>IFERROR(INDEX(Other!$12:$12,MATCH(FR4,Other!$11:$11,0)),0)</f>
        <v>0</v>
      </c>
      <c r="FS10" s="387">
        <f>IFERROR(INDEX(Other!$12:$12,MATCH(FS4,Other!$11:$11,0)),0)</f>
        <v>0</v>
      </c>
      <c r="FT10" s="387">
        <f>IFERROR(INDEX(Other!$12:$12,MATCH(FT4,Other!$11:$11,0)),0)</f>
        <v>0</v>
      </c>
      <c r="FU10" s="387">
        <f>IFERROR(INDEX(Other!$12:$12,MATCH(FU4,Other!$11:$11,0)),0)</f>
        <v>0</v>
      </c>
      <c r="FV10" s="387">
        <f>IFERROR(INDEX(Other!$12:$12,MATCH(FV4,Other!$11:$11,0)),0)</f>
        <v>0</v>
      </c>
      <c r="FW10" s="387">
        <f>IFERROR(INDEX(Other!$12:$12,MATCH(FW4,Other!$11:$11,0)),0)</f>
        <v>0</v>
      </c>
      <c r="FX10" s="387">
        <f>IFERROR(INDEX(Other!$12:$12,MATCH(FX4,Other!$11:$11,0)),0)</f>
        <v>0</v>
      </c>
      <c r="FY10" s="387">
        <f>IFERROR(INDEX(Other!$12:$12,MATCH(FY4,Other!$11:$11,0)),0)</f>
        <v>0</v>
      </c>
      <c r="FZ10" s="387">
        <f>IFERROR(INDEX(Other!$12:$12,MATCH(FZ4,Other!$11:$11,0)),0)</f>
        <v>0</v>
      </c>
      <c r="GA10" s="387">
        <f>IFERROR(INDEX(Other!$12:$12,MATCH(GA4,Other!$11:$11,0)),0)</f>
        <v>0</v>
      </c>
      <c r="GB10" s="387">
        <f>IFERROR(INDEX(Other!$12:$12,MATCH(GB4,Other!$11:$11,0)),0)</f>
        <v>0</v>
      </c>
      <c r="GC10" s="387">
        <f>IFERROR(INDEX(Other!$12:$12,MATCH(GC4,Other!$11:$11,0)),0)</f>
        <v>0</v>
      </c>
      <c r="GD10" s="387">
        <f>IFERROR(INDEX(Other!$12:$12,MATCH(GD4,Other!$11:$11,0)),0)</f>
        <v>0</v>
      </c>
      <c r="GE10" s="387">
        <f>IFERROR(INDEX(Other!$12:$12,MATCH(GE4,Other!$11:$11,0)),0)</f>
        <v>0</v>
      </c>
      <c r="GF10" s="387">
        <f>IFERROR(INDEX(Other!$12:$12,MATCH(GF4,Other!$11:$11,0)),0)</f>
        <v>0</v>
      </c>
      <c r="GG10" s="387">
        <f>IFERROR(INDEX(Other!$12:$12,MATCH(GG4,Other!$11:$11,0)),0)</f>
        <v>0</v>
      </c>
      <c r="GH10" s="387">
        <f>IFERROR(INDEX(Other!$12:$12,MATCH(GH4,Other!$11:$11,0)),0)</f>
        <v>0</v>
      </c>
      <c r="GI10" s="387">
        <f>IFERROR(INDEX(Other!$12:$12,MATCH(GI4,Other!$11:$11,0)),0)</f>
        <v>0</v>
      </c>
      <c r="GJ10" s="387">
        <f>IFERROR(INDEX(Other!$12:$12,MATCH(GJ4,Other!$11:$11,0)),0)</f>
        <v>0</v>
      </c>
      <c r="GK10" s="387">
        <f>IFERROR(INDEX(Other!$12:$12,MATCH(GK4,Other!$11:$11,0)),0)</f>
        <v>0</v>
      </c>
      <c r="GL10" s="387">
        <f>IFERROR(INDEX(Other!$12:$12,MATCH(GL4,Other!$11:$11,0)),0)</f>
        <v>0</v>
      </c>
      <c r="GM10" s="387">
        <f>IFERROR(INDEX(Other!$12:$12,MATCH(GM4,Other!$11:$11,0)),0)</f>
        <v>0</v>
      </c>
      <c r="GN10" s="387">
        <f>IFERROR(INDEX(Other!$12:$12,MATCH(GN4,Other!$11:$11,0)),0)</f>
        <v>0</v>
      </c>
      <c r="GO10" s="387">
        <f>IFERROR(INDEX(Other!$12:$12,MATCH(GO4,Other!$11:$11,0)),0)</f>
        <v>0</v>
      </c>
      <c r="GP10" s="387">
        <f>IFERROR(INDEX(Other!$12:$12,MATCH(GP4,Other!$11:$11,0)),0)</f>
        <v>0</v>
      </c>
      <c r="GQ10" s="387">
        <f>IFERROR(INDEX(Other!$12:$12,MATCH(GQ4,Other!$11:$11,0)),0)</f>
        <v>0</v>
      </c>
      <c r="GR10" s="387">
        <f>IFERROR(INDEX(Other!$12:$12,MATCH(GR4,Other!$11:$11,0)),0)</f>
        <v>0</v>
      </c>
      <c r="GS10" s="387">
        <f>IFERROR(INDEX(Other!$12:$12,MATCH(GS4,Other!$11:$11,0)),0)</f>
        <v>0</v>
      </c>
    </row>
    <row r="11" spans="1:201" s="328" customFormat="1">
      <c r="A11" s="391" t="s">
        <v>9376</v>
      </c>
      <c r="B11" s="387">
        <f>IFERROR(INDEX(Other!$13:$13,MATCH(B4,Other!$11:$11,0)),0)</f>
        <v>0</v>
      </c>
      <c r="C11" s="387">
        <f>IFERROR(INDEX(Other!$13:$13,MATCH(C4,Other!$11:$11,0)),0)</f>
        <v>0</v>
      </c>
      <c r="D11" s="387">
        <f>IFERROR(INDEX(Other!$13:$13,MATCH(D4,Other!$11:$11,0)),0)</f>
        <v>0</v>
      </c>
      <c r="E11" s="387">
        <f>IFERROR(INDEX(Other!$13:$13,MATCH(E4,Other!$11:$11,0)),0)</f>
        <v>0</v>
      </c>
      <c r="F11" s="387">
        <f>IFERROR(INDEX(Other!$13:$13,MATCH(F4,Other!$11:$11,0)),0)</f>
        <v>0</v>
      </c>
      <c r="G11" s="387">
        <f>IFERROR(INDEX(Other!$13:$13,MATCH(G4,Other!$11:$11,0)),0)</f>
        <v>0</v>
      </c>
      <c r="H11" s="387">
        <f>IFERROR(INDEX(Other!$13:$13,MATCH(H4,Other!$11:$11,0)),0)</f>
        <v>0</v>
      </c>
      <c r="I11" s="387">
        <f>IFERROR(INDEX(Other!$13:$13,MATCH(I4,Other!$11:$11,0)),0)</f>
        <v>0</v>
      </c>
      <c r="J11" s="387">
        <f>IFERROR(INDEX(Other!$13:$13,MATCH(J4,Other!$11:$11,0)),0)</f>
        <v>0</v>
      </c>
      <c r="K11" s="387">
        <f>IFERROR(INDEX(Other!$13:$13,MATCH(K4,Other!$11:$11,0)),0)</f>
        <v>0</v>
      </c>
      <c r="L11" s="387">
        <f>IFERROR(INDEX(Other!$13:$13,MATCH(L4,Other!$11:$11,0)),0)</f>
        <v>0</v>
      </c>
      <c r="M11" s="387">
        <f>IFERROR(INDEX(Other!$13:$13,MATCH(M4,Other!$11:$11,0)),0)</f>
        <v>0</v>
      </c>
      <c r="N11" s="387">
        <f>IFERROR(INDEX(Other!$13:$13,MATCH(N4,Other!$11:$11,0)),0)</f>
        <v>0</v>
      </c>
      <c r="O11" s="387">
        <f>IFERROR(INDEX(Other!$13:$13,MATCH(O4,Other!$11:$11,0)),0)</f>
        <v>0</v>
      </c>
      <c r="P11" s="387">
        <f>IFERROR(INDEX(Other!$13:$13,MATCH(P4,Other!$11:$11,0)),0)</f>
        <v>0</v>
      </c>
      <c r="Q11" s="387">
        <f>IFERROR(INDEX(Other!$13:$13,MATCH(Q4,Other!$11:$11,0)),0)</f>
        <v>0</v>
      </c>
      <c r="R11" s="387">
        <f>IFERROR(INDEX(Other!$13:$13,MATCH(R4,Other!$11:$11,0)),0)</f>
        <v>0</v>
      </c>
      <c r="S11" s="387">
        <f>IFERROR(INDEX(Other!$13:$13,MATCH(S4,Other!$11:$11,0)),0)</f>
        <v>0</v>
      </c>
      <c r="T11" s="387">
        <f>IFERROR(INDEX(Other!$13:$13,MATCH(T4,Other!$11:$11,0)),0)</f>
        <v>0</v>
      </c>
      <c r="U11" s="387">
        <f>IFERROR(INDEX(Other!$13:$13,MATCH(U4,Other!$11:$11,0)),0)</f>
        <v>0</v>
      </c>
      <c r="V11" s="387">
        <f>IFERROR(INDEX(Other!$13:$13,MATCH(V4,Other!$11:$11,0)),0)</f>
        <v>0</v>
      </c>
      <c r="W11" s="387">
        <f>IFERROR(INDEX(Other!$13:$13,MATCH(W4,Other!$11:$11,0)),0)</f>
        <v>0</v>
      </c>
      <c r="X11" s="387">
        <f>IFERROR(INDEX(Other!$13:$13,MATCH(X4,Other!$11:$11,0)),0)</f>
        <v>0</v>
      </c>
      <c r="Y11" s="387">
        <f>IFERROR(INDEX(Other!$13:$13,MATCH(Y4,Other!$11:$11,0)),0)</f>
        <v>0</v>
      </c>
      <c r="Z11" s="387">
        <f>IFERROR(INDEX(Other!$13:$13,MATCH(Z4,Other!$11:$11,0)),0)</f>
        <v>0</v>
      </c>
      <c r="AA11" s="387">
        <f>IFERROR(INDEX(Other!$13:$13,MATCH(AA4,Other!$11:$11,0)),0)</f>
        <v>0</v>
      </c>
      <c r="AB11" s="387">
        <f>IFERROR(INDEX(Other!$13:$13,MATCH(AB4,Other!$11:$11,0)),0)</f>
        <v>0</v>
      </c>
      <c r="AC11" s="387">
        <f>IFERROR(INDEX(Other!$13:$13,MATCH(AC4,Other!$11:$11,0)),0)</f>
        <v>0</v>
      </c>
      <c r="AD11" s="387">
        <f>IFERROR(INDEX(Other!$13:$13,MATCH(AD4,Other!$11:$11,0)),0)</f>
        <v>0</v>
      </c>
      <c r="AE11" s="387">
        <f>IFERROR(INDEX(Other!$13:$13,MATCH(AE4,Other!$11:$11,0)),0)</f>
        <v>0</v>
      </c>
      <c r="AF11" s="387">
        <f>IFERROR(INDEX(Other!$13:$13,MATCH(AF4,Other!$11:$11,0)),0)</f>
        <v>0</v>
      </c>
      <c r="AG11" s="387">
        <f>IFERROR(INDEX(Other!$13:$13,MATCH(AG4,Other!$11:$11,0)),0)</f>
        <v>0</v>
      </c>
      <c r="AH11" s="387">
        <f>IFERROR(INDEX(Other!$13:$13,MATCH(AH4,Other!$11:$11,0)),0)</f>
        <v>0</v>
      </c>
      <c r="AI11" s="387">
        <f>IFERROR(INDEX(Other!$13:$13,MATCH(AI4,Other!$11:$11,0)),0)</f>
        <v>0</v>
      </c>
      <c r="AJ11" s="387">
        <f>IFERROR(INDEX(Other!$13:$13,MATCH(AJ4,Other!$11:$11,0)),0)</f>
        <v>0</v>
      </c>
      <c r="AK11" s="387">
        <f>IFERROR(INDEX(Other!$13:$13,MATCH(AK4,Other!$11:$11,0)),0)</f>
        <v>0</v>
      </c>
      <c r="AL11" s="387">
        <f>IFERROR(INDEX(Other!$13:$13,MATCH(AL4,Other!$11:$11,0)),0)</f>
        <v>0</v>
      </c>
      <c r="AM11" s="387">
        <f>IFERROR(INDEX(Other!$13:$13,MATCH(AM4,Other!$11:$11,0)),0)</f>
        <v>0</v>
      </c>
      <c r="AN11" s="387">
        <f>IFERROR(INDEX(Other!$13:$13,MATCH(AN4,Other!$11:$11,0)),0)</f>
        <v>0</v>
      </c>
      <c r="AO11" s="387">
        <f>IFERROR(INDEX(Other!$13:$13,MATCH(AO4,Other!$11:$11,0)),0)</f>
        <v>0</v>
      </c>
      <c r="AP11" s="387">
        <f>IFERROR(INDEX(Other!$13:$13,MATCH(AP4,Other!$11:$11,0)),0)</f>
        <v>0</v>
      </c>
      <c r="AQ11" s="387">
        <f>IFERROR(INDEX(Other!$13:$13,MATCH(AQ4,Other!$11:$11,0)),0)</f>
        <v>0</v>
      </c>
      <c r="AR11" s="387">
        <f>IFERROR(INDEX(Other!$13:$13,MATCH(AR4,Other!$11:$11,0)),0)</f>
        <v>0</v>
      </c>
      <c r="AS11" s="387">
        <f>IFERROR(INDEX(Other!$13:$13,MATCH(AS4,Other!$11:$11,0)),0)</f>
        <v>0</v>
      </c>
      <c r="AT11" s="387">
        <f>IFERROR(INDEX(Other!$13:$13,MATCH(AT4,Other!$11:$11,0)),0)</f>
        <v>0</v>
      </c>
      <c r="AU11" s="387">
        <f>IFERROR(INDEX(Other!$13:$13,MATCH(AU4,Other!$11:$11,0)),0)</f>
        <v>0</v>
      </c>
      <c r="AV11" s="387">
        <f>IFERROR(INDEX(Other!$13:$13,MATCH(AV4,Other!$11:$11,0)),0)</f>
        <v>0</v>
      </c>
      <c r="AW11" s="387">
        <f>IFERROR(INDEX(Other!$13:$13,MATCH(AW4,Other!$11:$11,0)),0)</f>
        <v>0</v>
      </c>
      <c r="AX11" s="387">
        <f>IFERROR(INDEX(Other!$13:$13,MATCH(AX4,Other!$11:$11,0)),0)</f>
        <v>0</v>
      </c>
      <c r="AY11" s="387">
        <f>IFERROR(INDEX(Other!$13:$13,MATCH(AY4,Other!$11:$11,0)),0)</f>
        <v>0</v>
      </c>
      <c r="AZ11" s="387">
        <f>IFERROR(INDEX(Other!$13:$13,MATCH(AZ4,Other!$11:$11,0)),0)</f>
        <v>0</v>
      </c>
      <c r="BA11" s="387">
        <f>IFERROR(INDEX(Other!$13:$13,MATCH(BA4,Other!$11:$11,0)),0)</f>
        <v>0</v>
      </c>
      <c r="BB11" s="387">
        <f>IFERROR(INDEX(Other!$13:$13,MATCH(BB4,Other!$11:$11,0)),0)</f>
        <v>0</v>
      </c>
      <c r="BC11" s="387">
        <f>IFERROR(INDEX(Other!$13:$13,MATCH(BC4,Other!$11:$11,0)),0)</f>
        <v>0</v>
      </c>
      <c r="BD11" s="387">
        <f>IFERROR(INDEX(Other!$13:$13,MATCH(BD4,Other!$11:$11,0)),0)</f>
        <v>0</v>
      </c>
      <c r="BE11" s="387">
        <f>IFERROR(INDEX(Other!$13:$13,MATCH(BE4,Other!$11:$11,0)),0)</f>
        <v>0</v>
      </c>
      <c r="BF11" s="387">
        <f>IFERROR(INDEX(Other!$13:$13,MATCH(BF4,Other!$11:$11,0)),0)</f>
        <v>0</v>
      </c>
      <c r="BG11" s="387">
        <f>IFERROR(INDEX(Other!$13:$13,MATCH(BG4,Other!$11:$11,0)),0)</f>
        <v>0</v>
      </c>
      <c r="BH11" s="387">
        <f>IFERROR(INDEX(Other!$13:$13,MATCH(BH4,Other!$11:$11,0)),0)</f>
        <v>0</v>
      </c>
      <c r="BI11" s="387">
        <f>IFERROR(INDEX(Other!$13:$13,MATCH(BI4,Other!$11:$11,0)),0)</f>
        <v>0</v>
      </c>
      <c r="BJ11" s="387">
        <f>IFERROR(INDEX(Other!$13:$13,MATCH(BJ4,Other!$11:$11,0)),0)</f>
        <v>0</v>
      </c>
      <c r="BK11" s="387">
        <f>IFERROR(INDEX(Other!$13:$13,MATCH(BK4,Other!$11:$11,0)),0)</f>
        <v>0</v>
      </c>
      <c r="BL11" s="387">
        <f>IFERROR(INDEX(Other!$13:$13,MATCH(BL4,Other!$11:$11,0)),0)</f>
        <v>0</v>
      </c>
      <c r="BM11" s="387">
        <f>IFERROR(INDEX(Other!$13:$13,MATCH(BM4,Other!$11:$11,0)),0)</f>
        <v>0</v>
      </c>
      <c r="BN11" s="387">
        <f>IFERROR(INDEX(Other!$13:$13,MATCH(BN4,Other!$11:$11,0)),0)</f>
        <v>0</v>
      </c>
      <c r="BO11" s="387">
        <f>IFERROR(INDEX(Other!$13:$13,MATCH(BO4,Other!$11:$11,0)),0)</f>
        <v>0</v>
      </c>
      <c r="BP11" s="387">
        <f>IFERROR(INDEX(Other!$13:$13,MATCH(BP4,Other!$11:$11,0)),0)</f>
        <v>0</v>
      </c>
      <c r="BQ11" s="387">
        <f>IFERROR(INDEX(Other!$13:$13,MATCH(BQ4,Other!$11:$11,0)),0)</f>
        <v>0</v>
      </c>
      <c r="BR11" s="387">
        <f>IFERROR(INDEX(Other!$13:$13,MATCH(BR4,Other!$11:$11,0)),0)</f>
        <v>0</v>
      </c>
      <c r="BS11" s="387">
        <f>IFERROR(INDEX(Other!$13:$13,MATCH(BS4,Other!$11:$11,0)),0)</f>
        <v>0</v>
      </c>
      <c r="BT11" s="387">
        <f>IFERROR(INDEX(Other!$13:$13,MATCH(BT4,Other!$11:$11,0)),0)</f>
        <v>0</v>
      </c>
      <c r="BU11" s="387">
        <f>IFERROR(INDEX(Other!$13:$13,MATCH(BU4,Other!$11:$11,0)),0)</f>
        <v>0</v>
      </c>
      <c r="BV11" s="387">
        <f>IFERROR(INDEX(Other!$13:$13,MATCH(BV4,Other!$11:$11,0)),0)</f>
        <v>0</v>
      </c>
      <c r="BW11" s="387">
        <f>IFERROR(INDEX(Other!$13:$13,MATCH(BW4,Other!$11:$11,0)),0)</f>
        <v>0</v>
      </c>
      <c r="BX11" s="387">
        <f>IFERROR(INDEX(Other!$13:$13,MATCH(BX4,Other!$11:$11,0)),0)</f>
        <v>0</v>
      </c>
      <c r="BY11" s="387">
        <f>IFERROR(INDEX(Other!$13:$13,MATCH(BY4,Other!$11:$11,0)),0)</f>
        <v>0</v>
      </c>
      <c r="BZ11" s="387">
        <f>IFERROR(INDEX(Other!$13:$13,MATCH(BZ4,Other!$11:$11,0)),0)</f>
        <v>0</v>
      </c>
      <c r="CA11" s="387">
        <f>IFERROR(INDEX(Other!$13:$13,MATCH(CA4,Other!$11:$11,0)),0)</f>
        <v>0</v>
      </c>
      <c r="CB11" s="387">
        <f>IFERROR(INDEX(Other!$13:$13,MATCH(CB4,Other!$11:$11,0)),0)</f>
        <v>0</v>
      </c>
      <c r="CC11" s="387">
        <f>IFERROR(INDEX(Other!$13:$13,MATCH(CC4,Other!$11:$11,0)),0)</f>
        <v>0</v>
      </c>
      <c r="CD11" s="387">
        <f>IFERROR(INDEX(Other!$13:$13,MATCH(CD4,Other!$11:$11,0)),0)</f>
        <v>0</v>
      </c>
      <c r="CE11" s="387">
        <f>IFERROR(INDEX(Other!$13:$13,MATCH(CE4,Other!$11:$11,0)),0)</f>
        <v>0</v>
      </c>
      <c r="CF11" s="387">
        <f>IFERROR(INDEX(Other!$13:$13,MATCH(CF4,Other!$11:$11,0)),0)</f>
        <v>0</v>
      </c>
      <c r="CG11" s="387">
        <f>IFERROR(INDEX(Other!$13:$13,MATCH(CG4,Other!$11:$11,0)),0)</f>
        <v>0</v>
      </c>
      <c r="CH11" s="387">
        <f>IFERROR(INDEX(Other!$13:$13,MATCH(CH4,Other!$11:$11,0)),0)</f>
        <v>0</v>
      </c>
      <c r="CI11" s="387">
        <f>IFERROR(INDEX(Other!$13:$13,MATCH(CI4,Other!$11:$11,0)),0)</f>
        <v>0</v>
      </c>
      <c r="CJ11" s="387">
        <f>IFERROR(INDEX(Other!$13:$13,MATCH(CJ4,Other!$11:$11,0)),0)</f>
        <v>0</v>
      </c>
      <c r="CK11" s="387">
        <f>IFERROR(INDEX(Other!$13:$13,MATCH(CK4,Other!$11:$11,0)),0)</f>
        <v>0</v>
      </c>
      <c r="CL11" s="387">
        <f>IFERROR(INDEX(Other!$13:$13,MATCH(CL4,Other!$11:$11,0)),0)</f>
        <v>0</v>
      </c>
      <c r="CM11" s="387">
        <f>IFERROR(INDEX(Other!$13:$13,MATCH(CM4,Other!$11:$11,0)),0)</f>
        <v>0</v>
      </c>
      <c r="CN11" s="387">
        <f>IFERROR(INDEX(Other!$13:$13,MATCH(CN4,Other!$11:$11,0)),0)</f>
        <v>0</v>
      </c>
      <c r="CO11" s="387">
        <f>IFERROR(INDEX(Other!$13:$13,MATCH(CO4,Other!$11:$11,0)),0)</f>
        <v>0</v>
      </c>
      <c r="CP11" s="387">
        <f>IFERROR(INDEX(Other!$13:$13,MATCH(CP4,Other!$11:$11,0)),0)</f>
        <v>0</v>
      </c>
      <c r="CQ11" s="387">
        <f>IFERROR(INDEX(Other!$13:$13,MATCH(CQ4,Other!$11:$11,0)),0)</f>
        <v>0</v>
      </c>
      <c r="CR11" s="387">
        <f>IFERROR(INDEX(Other!$13:$13,MATCH(CR4,Other!$11:$11,0)),0)</f>
        <v>0</v>
      </c>
      <c r="CS11" s="387">
        <f>IFERROR(INDEX(Other!$13:$13,MATCH(CS4,Other!$11:$11,0)),0)</f>
        <v>0</v>
      </c>
      <c r="CT11" s="387">
        <f>IFERROR(INDEX(Other!$13:$13,MATCH(CT4,Other!$11:$11,0)),0)</f>
        <v>0</v>
      </c>
      <c r="CU11" s="387">
        <f>IFERROR(INDEX(Other!$13:$13,MATCH(CU4,Other!$11:$11,0)),0)</f>
        <v>0</v>
      </c>
      <c r="CV11" s="387">
        <f>IFERROR(INDEX(Other!$13:$13,MATCH(CV4,Other!$11:$11,0)),0)</f>
        <v>0</v>
      </c>
      <c r="CW11" s="387">
        <f>IFERROR(INDEX(Other!$13:$13,MATCH(CW4,Other!$11:$11,0)),0)</f>
        <v>0</v>
      </c>
      <c r="CX11" s="387">
        <f>IFERROR(INDEX(Other!$13:$13,MATCH(CX4,Other!$11:$11,0)),0)</f>
        <v>0</v>
      </c>
      <c r="CY11" s="387">
        <f>IFERROR(INDEX(Other!$13:$13,MATCH(CY4,Other!$11:$11,0)),0)</f>
        <v>0</v>
      </c>
      <c r="CZ11" s="387">
        <f>IFERROR(INDEX(Other!$13:$13,MATCH(CZ4,Other!$11:$11,0)),0)</f>
        <v>0</v>
      </c>
      <c r="DA11" s="387">
        <f>IFERROR(INDEX(Other!$13:$13,MATCH(DA4,Other!$11:$11,0)),0)</f>
        <v>0</v>
      </c>
      <c r="DB11" s="387">
        <f>IFERROR(INDEX(Other!$13:$13,MATCH(DB4,Other!$11:$11,0)),0)</f>
        <v>0</v>
      </c>
      <c r="DC11" s="387">
        <f>IFERROR(INDEX(Other!$13:$13,MATCH(DC4,Other!$11:$11,0)),0)</f>
        <v>0</v>
      </c>
      <c r="DD11" s="387">
        <f>IFERROR(INDEX(Other!$13:$13,MATCH(DD4,Other!$11:$11,0)),0)</f>
        <v>0</v>
      </c>
      <c r="DE11" s="387">
        <f>IFERROR(INDEX(Other!$13:$13,MATCH(DE4,Other!$11:$11,0)),0)</f>
        <v>0</v>
      </c>
      <c r="DF11" s="387">
        <f>IFERROR(INDEX(Other!$13:$13,MATCH(DF4,Other!$11:$11,0)),0)</f>
        <v>0</v>
      </c>
      <c r="DG11" s="387">
        <f>IFERROR(INDEX(Other!$13:$13,MATCH(DG4,Other!$11:$11,0)),0)</f>
        <v>0</v>
      </c>
      <c r="DH11" s="387">
        <f>IFERROR(INDEX(Other!$13:$13,MATCH(DH4,Other!$11:$11,0)),0)</f>
        <v>0</v>
      </c>
      <c r="DI11" s="387">
        <f>IFERROR(INDEX(Other!$13:$13,MATCH(DI4,Other!$11:$11,0)),0)</f>
        <v>0</v>
      </c>
      <c r="DJ11" s="387">
        <f>IFERROR(INDEX(Other!$13:$13,MATCH(DJ4,Other!$11:$11,0)),0)</f>
        <v>0</v>
      </c>
      <c r="DK11" s="387">
        <f>IFERROR(INDEX(Other!$13:$13,MATCH(DK4,Other!$11:$11,0)),0)</f>
        <v>0</v>
      </c>
      <c r="DL11" s="387">
        <f>IFERROR(INDEX(Other!$13:$13,MATCH(DL4,Other!$11:$11,0)),0)</f>
        <v>0</v>
      </c>
      <c r="DM11" s="387">
        <f>IFERROR(INDEX(Other!$13:$13,MATCH(DM4,Other!$11:$11,0)),0)</f>
        <v>0</v>
      </c>
      <c r="DN11" s="387">
        <f>IFERROR(INDEX(Other!$13:$13,MATCH(DN4,Other!$11:$11,0)),0)</f>
        <v>0</v>
      </c>
      <c r="DO11" s="387">
        <f>IFERROR(INDEX(Other!$13:$13,MATCH(DO4,Other!$11:$11,0)),0)</f>
        <v>0</v>
      </c>
      <c r="DP11" s="387">
        <f>IFERROR(INDEX(Other!$13:$13,MATCH(DP4,Other!$11:$11,0)),0)</f>
        <v>0</v>
      </c>
      <c r="DQ11" s="387">
        <f>IFERROR(INDEX(Other!$13:$13,MATCH(DQ4,Other!$11:$11,0)),0)</f>
        <v>0</v>
      </c>
      <c r="DR11" s="387">
        <f>IFERROR(INDEX(Other!$13:$13,MATCH(DR4,Other!$11:$11,0)),0)</f>
        <v>0</v>
      </c>
      <c r="DS11" s="387">
        <f>IFERROR(INDEX(Other!$13:$13,MATCH(DS4,Other!$11:$11,0)),0)</f>
        <v>0</v>
      </c>
      <c r="DT11" s="387">
        <f>IFERROR(INDEX(Other!$13:$13,MATCH(DT4,Other!$11:$11,0)),0)</f>
        <v>0</v>
      </c>
      <c r="DU11" s="387">
        <f>IFERROR(INDEX(Other!$13:$13,MATCH(DU4,Other!$11:$11,0)),0)</f>
        <v>0</v>
      </c>
      <c r="DV11" s="387">
        <f>IFERROR(INDEX(Other!$13:$13,MATCH(DV4,Other!$11:$11,0)),0)</f>
        <v>0</v>
      </c>
      <c r="DW11" s="387">
        <f>IFERROR(INDEX(Other!$13:$13,MATCH(DW4,Other!$11:$11,0)),0)</f>
        <v>0</v>
      </c>
      <c r="DX11" s="387">
        <f>IFERROR(INDEX(Other!$13:$13,MATCH(DX4,Other!$11:$11,0)),0)</f>
        <v>0</v>
      </c>
      <c r="DY11" s="387">
        <f>IFERROR(INDEX(Other!$13:$13,MATCH(DY4,Other!$11:$11,0)),0)</f>
        <v>0</v>
      </c>
      <c r="DZ11" s="387">
        <f>IFERROR(INDEX(Other!$13:$13,MATCH(DZ4,Other!$11:$11,0)),0)</f>
        <v>0</v>
      </c>
      <c r="EA11" s="387">
        <f>IFERROR(INDEX(Other!$13:$13,MATCH(EA4,Other!$11:$11,0)),0)</f>
        <v>0</v>
      </c>
      <c r="EB11" s="387">
        <f>IFERROR(INDEX(Other!$13:$13,MATCH(EB4,Other!$11:$11,0)),0)</f>
        <v>0</v>
      </c>
      <c r="EC11" s="387">
        <f>IFERROR(INDEX(Other!$13:$13,MATCH(EC4,Other!$11:$11,0)),0)</f>
        <v>0</v>
      </c>
      <c r="ED11" s="387">
        <f>IFERROR(INDEX(Other!$13:$13,MATCH(ED4,Other!$11:$11,0)),0)</f>
        <v>0</v>
      </c>
      <c r="EE11" s="387">
        <f>IFERROR(INDEX(Other!$13:$13,MATCH(EE4,Other!$11:$11,0)),0)</f>
        <v>0</v>
      </c>
      <c r="EF11" s="387">
        <f>IFERROR(INDEX(Other!$13:$13,MATCH(EF4,Other!$11:$11,0)),0)</f>
        <v>0</v>
      </c>
      <c r="EG11" s="387">
        <f>IFERROR(INDEX(Other!$13:$13,MATCH(EG4,Other!$11:$11,0)),0)</f>
        <v>0</v>
      </c>
      <c r="EH11" s="387">
        <f>IFERROR(INDEX(Other!$13:$13,MATCH(EH4,Other!$11:$11,0)),0)</f>
        <v>0</v>
      </c>
      <c r="EI11" s="387">
        <f>IFERROR(INDEX(Other!$13:$13,MATCH(EI4,Other!$11:$11,0)),0)</f>
        <v>0</v>
      </c>
      <c r="EJ11" s="387">
        <f>IFERROR(INDEX(Other!$13:$13,MATCH(EJ4,Other!$11:$11,0)),0)</f>
        <v>0</v>
      </c>
      <c r="EK11" s="387">
        <f>IFERROR(INDEX(Other!$13:$13,MATCH(EK4,Other!$11:$11,0)),0)</f>
        <v>0</v>
      </c>
      <c r="EL11" s="387">
        <f>IFERROR(INDEX(Other!$13:$13,MATCH(EL4,Other!$11:$11,0)),0)</f>
        <v>0</v>
      </c>
      <c r="EM11" s="387">
        <f>IFERROR(INDEX(Other!$13:$13,MATCH(EM4,Other!$11:$11,0)),0)</f>
        <v>0</v>
      </c>
      <c r="EN11" s="387">
        <f>IFERROR(INDEX(Other!$13:$13,MATCH(EN4,Other!$11:$11,0)),0)</f>
        <v>0</v>
      </c>
      <c r="EO11" s="387">
        <f>IFERROR(INDEX(Other!$13:$13,MATCH(EO4,Other!$11:$11,0)),0)</f>
        <v>0</v>
      </c>
      <c r="EP11" s="387">
        <f>IFERROR(INDEX(Other!$13:$13,MATCH(EP4,Other!$11:$11,0)),0)</f>
        <v>0</v>
      </c>
      <c r="EQ11" s="387">
        <f>IFERROR(INDEX(Other!$13:$13,MATCH(EQ4,Other!$11:$11,0)),0)</f>
        <v>0</v>
      </c>
      <c r="ER11" s="387">
        <f>IFERROR(INDEX(Other!$13:$13,MATCH(ER4,Other!$11:$11,0)),0)</f>
        <v>0</v>
      </c>
      <c r="ES11" s="387">
        <f>IFERROR(INDEX(Other!$13:$13,MATCH(ES4,Other!$11:$11,0)),0)</f>
        <v>0</v>
      </c>
      <c r="ET11" s="387">
        <f>IFERROR(INDEX(Other!$13:$13,MATCH(ET4,Other!$11:$11,0)),0)</f>
        <v>0</v>
      </c>
      <c r="EU11" s="387">
        <f>IFERROR(INDEX(Other!$13:$13,MATCH(EU4,Other!$11:$11,0)),0)</f>
        <v>0</v>
      </c>
      <c r="EV11" s="387">
        <f>IFERROR(INDEX(Other!$13:$13,MATCH(EV4,Other!$11:$11,0)),0)</f>
        <v>0</v>
      </c>
      <c r="EW11" s="387">
        <f>IFERROR(INDEX(Other!$13:$13,MATCH(EW4,Other!$11:$11,0)),0)</f>
        <v>0</v>
      </c>
      <c r="EX11" s="387">
        <f>IFERROR(INDEX(Other!$13:$13,MATCH(EX4,Other!$11:$11,0)),0)</f>
        <v>0</v>
      </c>
      <c r="EY11" s="387">
        <f>IFERROR(INDEX(Other!$13:$13,MATCH(EY4,Other!$11:$11,0)),0)</f>
        <v>0</v>
      </c>
      <c r="EZ11" s="387">
        <f>IFERROR(INDEX(Other!$13:$13,MATCH(EZ4,Other!$11:$11,0)),0)</f>
        <v>0</v>
      </c>
      <c r="FA11" s="387">
        <f>IFERROR(INDEX(Other!$13:$13,MATCH(FA4,Other!$11:$11,0)),0)</f>
        <v>0</v>
      </c>
      <c r="FB11" s="387">
        <f>IFERROR(INDEX(Other!$13:$13,MATCH(FB4,Other!$11:$11,0)),0)</f>
        <v>0</v>
      </c>
      <c r="FC11" s="387">
        <f>IFERROR(INDEX(Other!$13:$13,MATCH(FC4,Other!$11:$11,0)),0)</f>
        <v>0</v>
      </c>
      <c r="FD11" s="387">
        <f>IFERROR(INDEX(Other!$13:$13,MATCH(FD4,Other!$11:$11,0)),0)</f>
        <v>0</v>
      </c>
      <c r="FE11" s="387">
        <f>IFERROR(INDEX(Other!$13:$13,MATCH(FE4,Other!$11:$11,0)),0)</f>
        <v>0</v>
      </c>
      <c r="FF11" s="387">
        <f>IFERROR(INDEX(Other!$13:$13,MATCH(FF4,Other!$11:$11,0)),0)</f>
        <v>0</v>
      </c>
      <c r="FG11" s="387">
        <f>IFERROR(INDEX(Other!$13:$13,MATCH(FG4,Other!$11:$11,0)),0)</f>
        <v>0</v>
      </c>
      <c r="FH11" s="387">
        <f>IFERROR(INDEX(Other!$13:$13,MATCH(FH4,Other!$11:$11,0)),0)</f>
        <v>0</v>
      </c>
      <c r="FI11" s="387">
        <f>IFERROR(INDEX(Other!$13:$13,MATCH(FI4,Other!$11:$11,0)),0)</f>
        <v>0</v>
      </c>
      <c r="FJ11" s="387">
        <f>IFERROR(INDEX(Other!$13:$13,MATCH(FJ4,Other!$11:$11,0)),0)</f>
        <v>0</v>
      </c>
      <c r="FK11" s="387">
        <f>IFERROR(INDEX(Other!$13:$13,MATCH(FK4,Other!$11:$11,0)),0)</f>
        <v>0</v>
      </c>
      <c r="FL11" s="387">
        <f>IFERROR(INDEX(Other!$13:$13,MATCH(FL4,Other!$11:$11,0)),0)</f>
        <v>0</v>
      </c>
      <c r="FM11" s="387">
        <f>IFERROR(INDEX(Other!$13:$13,MATCH(FM4,Other!$11:$11,0)),0)</f>
        <v>0</v>
      </c>
      <c r="FN11" s="387">
        <f>IFERROR(INDEX(Other!$13:$13,MATCH(FN4,Other!$11:$11,0)),0)</f>
        <v>0</v>
      </c>
      <c r="FO11" s="387">
        <f>IFERROR(INDEX(Other!$13:$13,MATCH(FO4,Other!$11:$11,0)),0)</f>
        <v>0</v>
      </c>
      <c r="FP11" s="387">
        <f>IFERROR(INDEX(Other!$13:$13,MATCH(FP4,Other!$11:$11,0)),0)</f>
        <v>0</v>
      </c>
      <c r="FQ11" s="387">
        <f>IFERROR(INDEX(Other!$13:$13,MATCH(FQ4,Other!$11:$11,0)),0)</f>
        <v>0</v>
      </c>
      <c r="FR11" s="387">
        <f>IFERROR(INDEX(Other!$13:$13,MATCH(FR4,Other!$11:$11,0)),0)</f>
        <v>0</v>
      </c>
      <c r="FS11" s="387">
        <f>IFERROR(INDEX(Other!$13:$13,MATCH(FS4,Other!$11:$11,0)),0)</f>
        <v>0</v>
      </c>
      <c r="FT11" s="387">
        <f>IFERROR(INDEX(Other!$13:$13,MATCH(FT4,Other!$11:$11,0)),0)</f>
        <v>0</v>
      </c>
      <c r="FU11" s="387">
        <f>IFERROR(INDEX(Other!$13:$13,MATCH(FU4,Other!$11:$11,0)),0)</f>
        <v>0</v>
      </c>
      <c r="FV11" s="387">
        <f>IFERROR(INDEX(Other!$13:$13,MATCH(FV4,Other!$11:$11,0)),0)</f>
        <v>0</v>
      </c>
      <c r="FW11" s="387">
        <f>IFERROR(INDEX(Other!$13:$13,MATCH(FW4,Other!$11:$11,0)),0)</f>
        <v>0</v>
      </c>
      <c r="FX11" s="387">
        <f>IFERROR(INDEX(Other!$13:$13,MATCH(FX4,Other!$11:$11,0)),0)</f>
        <v>0</v>
      </c>
      <c r="FY11" s="387">
        <f>IFERROR(INDEX(Other!$13:$13,MATCH(FY4,Other!$11:$11,0)),0)</f>
        <v>0</v>
      </c>
      <c r="FZ11" s="387">
        <f>IFERROR(INDEX(Other!$13:$13,MATCH(FZ4,Other!$11:$11,0)),0)</f>
        <v>0</v>
      </c>
      <c r="GA11" s="387">
        <f>IFERROR(INDEX(Other!$13:$13,MATCH(GA4,Other!$11:$11,0)),0)</f>
        <v>0</v>
      </c>
      <c r="GB11" s="387">
        <f>IFERROR(INDEX(Other!$13:$13,MATCH(GB4,Other!$11:$11,0)),0)</f>
        <v>0</v>
      </c>
      <c r="GC11" s="387">
        <f>IFERROR(INDEX(Other!$13:$13,MATCH(GC4,Other!$11:$11,0)),0)</f>
        <v>0</v>
      </c>
      <c r="GD11" s="387">
        <f>IFERROR(INDEX(Other!$13:$13,MATCH(GD4,Other!$11:$11,0)),0)</f>
        <v>0</v>
      </c>
      <c r="GE11" s="387">
        <f>IFERROR(INDEX(Other!$13:$13,MATCH(GE4,Other!$11:$11,0)),0)</f>
        <v>0</v>
      </c>
      <c r="GF11" s="387">
        <f>IFERROR(INDEX(Other!$13:$13,MATCH(GF4,Other!$11:$11,0)),0)</f>
        <v>0</v>
      </c>
      <c r="GG11" s="387">
        <f>IFERROR(INDEX(Other!$13:$13,MATCH(GG4,Other!$11:$11,0)),0)</f>
        <v>0</v>
      </c>
      <c r="GH11" s="387">
        <f>IFERROR(INDEX(Other!$13:$13,MATCH(GH4,Other!$11:$11,0)),0)</f>
        <v>0</v>
      </c>
      <c r="GI11" s="387">
        <f>IFERROR(INDEX(Other!$13:$13,MATCH(GI4,Other!$11:$11,0)),0)</f>
        <v>0</v>
      </c>
      <c r="GJ11" s="387">
        <f>IFERROR(INDEX(Other!$13:$13,MATCH(GJ4,Other!$11:$11,0)),0)</f>
        <v>0</v>
      </c>
      <c r="GK11" s="387">
        <f>IFERROR(INDEX(Other!$13:$13,MATCH(GK4,Other!$11:$11,0)),0)</f>
        <v>0</v>
      </c>
      <c r="GL11" s="387">
        <f>IFERROR(INDEX(Other!$13:$13,MATCH(GL4,Other!$11:$11,0)),0)</f>
        <v>0</v>
      </c>
      <c r="GM11" s="387">
        <f>IFERROR(INDEX(Other!$13:$13,MATCH(GM4,Other!$11:$11,0)),0)</f>
        <v>0</v>
      </c>
      <c r="GN11" s="387">
        <f>IFERROR(INDEX(Other!$13:$13,MATCH(GN4,Other!$11:$11,0)),0)</f>
        <v>0</v>
      </c>
      <c r="GO11" s="387">
        <f>IFERROR(INDEX(Other!$13:$13,MATCH(GO4,Other!$11:$11,0)),0)</f>
        <v>0</v>
      </c>
      <c r="GP11" s="387">
        <f>IFERROR(INDEX(Other!$13:$13,MATCH(GP4,Other!$11:$11,0)),0)</f>
        <v>0</v>
      </c>
      <c r="GQ11" s="387">
        <f>IFERROR(INDEX(Other!$13:$13,MATCH(GQ4,Other!$11:$11,0)),0)</f>
        <v>0</v>
      </c>
      <c r="GR11" s="387">
        <f>IFERROR(INDEX(Other!$13:$13,MATCH(GR4,Other!$11:$11,0)),0)</f>
        <v>0</v>
      </c>
      <c r="GS11" s="387">
        <f>IFERROR(INDEX(Other!$13:$13,MATCH(GS4,Other!$11:$11,0)),0)</f>
        <v>0</v>
      </c>
    </row>
    <row r="12" spans="1:201">
      <c r="A12" s="325" t="s">
        <v>8673</v>
      </c>
      <c r="B12" s="327" cm="1">
        <f t="array" ref="B12">IFERROR(_xlfn.IFS(B9=FALSE,ROUND(ROUND(ROUND(B13*B10*B14,0)*B20,0)*B15*B16*B21,0),B9=TRUE,ROUND(ROUND(ROUND(B13*B10*B16*B15*B17*B18*B19,0)*B20,0)*B21,0))*N(Input!C27),0)</f>
        <v>0</v>
      </c>
      <c r="C12" s="327" cm="1">
        <f t="array" ref="C12">IFERROR(_xlfn.IFS(C9=FALSE,ROUND(ROUND(ROUND(C13*C10*C14,0)*C20,0)*C15*C16*C21,0),C9=TRUE,ROUND(ROUND(ROUND(C13*C10*C16*C15*C17*C18*C19,0)*C20,0)*C21,0))*N(Input!D27),0)</f>
        <v>0</v>
      </c>
      <c r="D12" s="327" cm="1">
        <f t="array" ref="D12">IFERROR(_xlfn.IFS(D9=FALSE,ROUND(ROUND(ROUND(D13*D10*D14,0)*D20,0)*D15*D16*D21,0),D9=TRUE,ROUND(ROUND(ROUND(D13*D10*D16*D15*D17*D18*D19,0)*D20,0)*D21,0))*N(Input!E27),0)</f>
        <v>0</v>
      </c>
      <c r="E12" s="327" cm="1">
        <f t="array" ref="E12">IFERROR(_xlfn.IFS(E9=FALSE,ROUND(ROUND(ROUND(E13*E10*E14,0)*E20,0)*E15*E16*E21,0),E9=TRUE,ROUND(ROUND(ROUND(E13*E10*E16*E15*E17*E18*E19,0)*E20,0)*E21,0))*N(Input!F27),0)</f>
        <v>0</v>
      </c>
      <c r="F12" s="327" cm="1">
        <f t="array" ref="F12">IFERROR(_xlfn.IFS(F9=FALSE,ROUND(ROUND(ROUND(F13*F10*F14,0)*F20,0)*F15*F16*F21,0),F9=TRUE,ROUND(ROUND(ROUND(F13*F10*F16*F15*F17*F18*F19,0)*F20,0)*F21,0))*N(Input!G27),0)</f>
        <v>0</v>
      </c>
      <c r="G12" s="327" cm="1">
        <f t="array" ref="G12">IFERROR(_xlfn.IFS(G9=FALSE,ROUND(ROUND(ROUND(G13*G10*G14,0)*G20,0)*G15*G16*G21,0),G9=TRUE,ROUND(ROUND(ROUND(G13*G10*G16*G15*G17*G18*G19,0)*G20,0)*G21,0))*N(Input!H27),0)</f>
        <v>0</v>
      </c>
      <c r="H12" s="327" cm="1">
        <f t="array" ref="H12">IFERROR(_xlfn.IFS(H9=FALSE,ROUND(ROUND(ROUND(H13*H10*H14,0)*H20,0)*H15*H16*H21,0),H9=TRUE,ROUND(ROUND(ROUND(H13*H10*H16*H15*H17*H18*H19,0)*H20,0)*H21,0))*N(Input!I27),0)</f>
        <v>0</v>
      </c>
      <c r="I12" s="327" cm="1">
        <f t="array" ref="I12">IFERROR(_xlfn.IFS(I9=FALSE,ROUND(ROUND(ROUND(I13*I10*I14,0)*I20,0)*I15*I16*I21,0),I9=TRUE,ROUND(ROUND(ROUND(I13*I10*I16*I15*I17*I18*I19,0)*I20,0)*I21,0))*N(Input!J27),0)</f>
        <v>0</v>
      </c>
      <c r="J12" s="327" cm="1">
        <f t="array" ref="J12">IFERROR(_xlfn.IFS(J9=FALSE,ROUND(ROUND(ROUND(J13*J10*J14,0)*J20,0)*J15*J16*J21,0),J9=TRUE,ROUND(ROUND(ROUND(J13*J10*J16*J15*J17*J18*J19,0)*J20,0)*J21,0))*N(Input!K27),0)</f>
        <v>0</v>
      </c>
      <c r="K12" s="327" cm="1">
        <f t="array" ref="K12">IFERROR(_xlfn.IFS(K9=FALSE,ROUND(ROUND(ROUND(K13*K10*K14,0)*K20,0)*K15*K16*K21,0),K9=TRUE,ROUND(ROUND(ROUND(K13*K10*K16*K15*K17*K18*K19,0)*K20,0)*K21,0))*N(Input!L27),0)</f>
        <v>0</v>
      </c>
      <c r="L12" s="327" cm="1">
        <f t="array" ref="L12">IFERROR(_xlfn.IFS(L9=FALSE,ROUND(ROUND(ROUND(L13*L10*L14,0)*L20,0)*L15*L16*L21,0),L9=TRUE,ROUND(ROUND(ROUND(L13*L10*L16*L15*L17*L18*L19,0)*L20,0)*L21,0))*N(Input!M27),0)</f>
        <v>0</v>
      </c>
      <c r="M12" s="327" cm="1">
        <f t="array" ref="M12">IFERROR(_xlfn.IFS(M9=FALSE,ROUND(ROUND(ROUND(M13*M10*M14,0)*M20,0)*M15*M16*M21,0),M9=TRUE,ROUND(ROUND(ROUND(M13*M10*M16*M15*M17*M18*M19,0)*M20,0)*M21,0))*N(Input!N27),0)</f>
        <v>0</v>
      </c>
      <c r="N12" s="327" cm="1">
        <f t="array" ref="N12">IFERROR(_xlfn.IFS(N9=FALSE,ROUND(ROUND(ROUND(N13*N10*N14,0)*N20,0)*N15*N16*N21,0),N9=TRUE,ROUND(ROUND(ROUND(N13*N10*N16*N15*N17*N18*N19,0)*N20,0)*N21,0))*N(Input!O27),0)</f>
        <v>0</v>
      </c>
      <c r="O12" s="327" cm="1">
        <f t="array" ref="O12">IFERROR(_xlfn.IFS(O9=FALSE,ROUND(ROUND(ROUND(O13*O10*O14,0)*O20,0)*O15*O16*O21,0),O9=TRUE,ROUND(ROUND(ROUND(O13*O10*O16*O15*O17*O18*O19,0)*O20,0)*O21,0))*N(Input!P27),0)</f>
        <v>0</v>
      </c>
      <c r="P12" s="327" cm="1">
        <f t="array" ref="P12">IFERROR(_xlfn.IFS(P9=FALSE,ROUND(ROUND(ROUND(P13*P10*P14,0)*P20,0)*P15*P16*P21,0),P9=TRUE,ROUND(ROUND(ROUND(P13*P10*P16*P15*P17*P18*P19,0)*P20,0)*P21,0))*N(Input!Q27),0)</f>
        <v>0</v>
      </c>
      <c r="Q12" s="327" cm="1">
        <f t="array" ref="Q12">IFERROR(_xlfn.IFS(Q9=FALSE,ROUND(ROUND(ROUND(Q13*Q10*Q14,0)*Q20,0)*Q15*Q16*Q21,0),Q9=TRUE,ROUND(ROUND(ROUND(Q13*Q10*Q16*Q15*Q17*Q18*Q19,0)*Q20,0)*Q21,0))*N(Input!R27),0)</f>
        <v>0</v>
      </c>
      <c r="R12" s="327" cm="1">
        <f t="array" ref="R12">IFERROR(_xlfn.IFS(R9=FALSE,ROUND(ROUND(ROUND(R13*R10*R14,0)*R20,0)*R15*R16*R21,0),R9=TRUE,ROUND(ROUND(ROUND(R13*R10*R16*R15*R17*R18*R19,0)*R20,0)*R21,0))*N(Input!S27),0)</f>
        <v>0</v>
      </c>
      <c r="S12" s="327" cm="1">
        <f t="array" ref="S12">IFERROR(_xlfn.IFS(S9=FALSE,ROUND(ROUND(ROUND(S13*S10*S14,0)*S20,0)*S15*S16*S21,0),S9=TRUE,ROUND(ROUND(ROUND(S13*S10*S16*S15*S17*S18*S19,0)*S20,0)*S21,0))*N(Input!T27),0)</f>
        <v>0</v>
      </c>
      <c r="T12" s="327" cm="1">
        <f t="array" ref="T12">IFERROR(_xlfn.IFS(T9=FALSE,ROUND(ROUND(ROUND(T13*T10*T14,0)*T20,0)*T15*T16*T21,0),T9=TRUE,ROUND(ROUND(ROUND(T13*T10*T16*T15*T17*T18*T19,0)*T20,0)*T21,0))*N(Input!U27),0)</f>
        <v>0</v>
      </c>
      <c r="U12" s="327" cm="1">
        <f t="array" ref="U12">IFERROR(_xlfn.IFS(U9=FALSE,ROUND(ROUND(ROUND(U13*U10*U14,0)*U20,0)*U15*U16*U21,0),U9=TRUE,ROUND(ROUND(ROUND(U13*U10*U16*U15*U17*U18*U19,0)*U20,0)*U21,0))*N(Input!V27),0)</f>
        <v>0</v>
      </c>
      <c r="V12" s="327" cm="1">
        <f t="array" ref="V12">IFERROR(_xlfn.IFS(V9=FALSE,ROUND(ROUND(ROUND(V13*V10*V14,0)*V20,0)*V15*V16*V21,0),V9=TRUE,ROUND(ROUND(ROUND(V13*V10*V16*V15*V17*V18*V19,0)*V20,0)*V21,0))*N(Input!W27),0)</f>
        <v>0</v>
      </c>
      <c r="W12" s="327" cm="1">
        <f t="array" ref="W12">IFERROR(_xlfn.IFS(W9=FALSE,ROUND(ROUND(ROUND(W13*W10*W14,0)*W20,0)*W15*W16*W21,0),W9=TRUE,ROUND(ROUND(ROUND(W13*W10*W16*W15*W17*W18*W19,0)*W20,0)*W21,0))*N(Input!X27),0)</f>
        <v>0</v>
      </c>
      <c r="X12" s="327" cm="1">
        <f t="array" ref="X12">IFERROR(_xlfn.IFS(X9=FALSE,ROUND(ROUND(ROUND(X13*X10*X14,0)*X20,0)*X15*X16*X21,0),X9=TRUE,ROUND(ROUND(ROUND(X13*X10*X16*X15*X17*X18*X19,0)*X20,0)*X21,0))*N(Input!Y27),0)</f>
        <v>0</v>
      </c>
      <c r="Y12" s="327" cm="1">
        <f t="array" ref="Y12">IFERROR(_xlfn.IFS(Y9=FALSE,ROUND(ROUND(ROUND(Y13*Y10*Y14,0)*Y20,0)*Y15*Y16*Y21,0),Y9=TRUE,ROUND(ROUND(ROUND(Y13*Y10*Y16*Y15*Y17*Y18*Y19,0)*Y20,0)*Y21,0))*N(Input!Z27),0)</f>
        <v>0</v>
      </c>
      <c r="Z12" s="327" cm="1">
        <f t="array" ref="Z12">IFERROR(_xlfn.IFS(Z9=FALSE,ROUND(ROUND(ROUND(Z13*Z10*Z14,0)*Z20,0)*Z15*Z16*Z21,0),Z9=TRUE,ROUND(ROUND(ROUND(Z13*Z10*Z16*Z15*Z17*Z18*Z19,0)*Z20,0)*Z21,0))*N(Input!AA27),0)</f>
        <v>0</v>
      </c>
      <c r="AA12" s="327" cm="1">
        <f t="array" ref="AA12">IFERROR(_xlfn.IFS(AA9=FALSE,ROUND(ROUND(ROUND(AA13*AA10*AA14,0)*AA20,0)*AA15*AA16*AA21,0),AA9=TRUE,ROUND(ROUND(ROUND(AA13*AA10*AA16*AA15*AA17*AA18*AA19,0)*AA20,0)*AA21,0))*N(Input!AB27),0)</f>
        <v>0</v>
      </c>
      <c r="AB12" s="327" cm="1">
        <f t="array" ref="AB12">IFERROR(_xlfn.IFS(AB9=FALSE,ROUND(ROUND(ROUND(AB13*AB10*AB14,0)*AB20,0)*AB15*AB16*AB21,0),AB9=TRUE,ROUND(ROUND(ROUND(AB13*AB10*AB16*AB15*AB17*AB18*AB19,0)*AB20,0)*AB21,0))*N(Input!AC27),0)</f>
        <v>0</v>
      </c>
      <c r="AC12" s="327" cm="1">
        <f t="array" ref="AC12">IFERROR(_xlfn.IFS(AC9=FALSE,ROUND(ROUND(ROUND(AC13*AC10*AC14,0)*AC20,0)*AC15*AC16*AC21,0),AC9=TRUE,ROUND(ROUND(ROUND(AC13*AC10*AC16*AC15*AC17*AC18*AC19,0)*AC20,0)*AC21,0))*N(Input!AD27),0)</f>
        <v>0</v>
      </c>
      <c r="AD12" s="327" cm="1">
        <f t="array" ref="AD12">IFERROR(_xlfn.IFS(AD9=FALSE,ROUND(ROUND(ROUND(AD13*AD10*AD14,0)*AD20,0)*AD15*AD16*AD21,0),AD9=TRUE,ROUND(ROUND(ROUND(AD13*AD10*AD16*AD15*AD17*AD18*AD19,0)*AD20,0)*AD21,0))*N(Input!AE27),0)</f>
        <v>0</v>
      </c>
      <c r="AE12" s="327" cm="1">
        <f t="array" ref="AE12">IFERROR(_xlfn.IFS(AE9=FALSE,ROUND(ROUND(ROUND(AE13*AE10*AE14,0)*AE20,0)*AE15*AE16*AE21,0),AE9=TRUE,ROUND(ROUND(ROUND(AE13*AE10*AE16*AE15*AE17*AE18*AE19,0)*AE20,0)*AE21,0))*N(Input!AF27),0)</f>
        <v>0</v>
      </c>
      <c r="AF12" s="327" cm="1">
        <f t="array" ref="AF12">IFERROR(_xlfn.IFS(AF9=FALSE,ROUND(ROUND(ROUND(AF13*AF10*AF14,0)*AF20,0)*AF15*AF16*AF21,0),AF9=TRUE,ROUND(ROUND(ROUND(AF13*AF10*AF16*AF15*AF17*AF18*AF19,0)*AF20,0)*AF21,0))*N(Input!AG27),0)</f>
        <v>0</v>
      </c>
      <c r="AG12" s="327" cm="1">
        <f t="array" ref="AG12">IFERROR(_xlfn.IFS(AG9=FALSE,ROUND(ROUND(ROUND(AG13*AG10*AG14,0)*AG20,0)*AG15*AG16*AG21,0),AG9=TRUE,ROUND(ROUND(ROUND(AG13*AG10*AG16*AG15*AG17*AG18*AG19,0)*AG20,0)*AG21,0))*N(Input!AH27),0)</f>
        <v>0</v>
      </c>
      <c r="AH12" s="327" cm="1">
        <f t="array" ref="AH12">IFERROR(_xlfn.IFS(AH9=FALSE,ROUND(ROUND(ROUND(AH13*AH10*AH14,0)*AH20,0)*AH15*AH16*AH21,0),AH9=TRUE,ROUND(ROUND(ROUND(AH13*AH10*AH16*AH15*AH17*AH18*AH19,0)*AH20,0)*AH21,0))*N(Input!AI27),0)</f>
        <v>0</v>
      </c>
      <c r="AI12" s="327" cm="1">
        <f t="array" ref="AI12">IFERROR(_xlfn.IFS(AI9=FALSE,ROUND(ROUND(ROUND(AI13*AI10*AI14,0)*AI20,0)*AI15*AI16*AI21,0),AI9=TRUE,ROUND(ROUND(ROUND(AI13*AI10*AI16*AI15*AI17*AI18*AI19,0)*AI20,0)*AI21,0))*N(Input!AJ27),0)</f>
        <v>0</v>
      </c>
      <c r="AJ12" s="327" cm="1">
        <f t="array" ref="AJ12">IFERROR(_xlfn.IFS(AJ9=FALSE,ROUND(ROUND(ROUND(AJ13*AJ10*AJ14,0)*AJ20,0)*AJ15*AJ16*AJ21,0),AJ9=TRUE,ROUND(ROUND(ROUND(AJ13*AJ10*AJ16*AJ15*AJ17*AJ18*AJ19,0)*AJ20,0)*AJ21,0))*N(Input!AK27),0)</f>
        <v>0</v>
      </c>
      <c r="AK12" s="327" cm="1">
        <f t="array" ref="AK12">IFERROR(_xlfn.IFS(AK9=FALSE,ROUND(ROUND(ROUND(AK13*AK10*AK14,0)*AK20,0)*AK15*AK16*AK21,0),AK9=TRUE,ROUND(ROUND(ROUND(AK13*AK10*AK16*AK15*AK17*AK18*AK19,0)*AK20,0)*AK21,0))*N(Input!AL27),0)</f>
        <v>0</v>
      </c>
      <c r="AL12" s="327" cm="1">
        <f t="array" ref="AL12">IFERROR(_xlfn.IFS(AL9=FALSE,ROUND(ROUND(ROUND(AL13*AL10*AL14,0)*AL20,0)*AL15*AL16*AL21,0),AL9=TRUE,ROUND(ROUND(ROUND(AL13*AL10*AL16*AL15*AL17*AL18*AL19,0)*AL20,0)*AL21,0))*N(Input!AM27),0)</f>
        <v>0</v>
      </c>
      <c r="AM12" s="327" cm="1">
        <f t="array" ref="AM12">IFERROR(_xlfn.IFS(AM9=FALSE,ROUND(ROUND(ROUND(AM13*AM10*AM14,0)*AM20,0)*AM15*AM16*AM21,0),AM9=TRUE,ROUND(ROUND(ROUND(AM13*AM10*AM16*AM15*AM17*AM18*AM19,0)*AM20,0)*AM21,0))*N(Input!AN27),0)</f>
        <v>0</v>
      </c>
      <c r="AN12" s="327" cm="1">
        <f t="array" ref="AN12">IFERROR(_xlfn.IFS(AN9=FALSE,ROUND(ROUND(ROUND(AN13*AN10*AN14,0)*AN20,0)*AN15*AN16*AN21,0),AN9=TRUE,ROUND(ROUND(ROUND(AN13*AN10*AN16*AN15*AN17*AN18*AN19,0)*AN20,0)*AN21,0))*N(Input!AO27),0)</f>
        <v>0</v>
      </c>
      <c r="AO12" s="327" cm="1">
        <f t="array" ref="AO12">IFERROR(_xlfn.IFS(AO9=FALSE,ROUND(ROUND(ROUND(AO13*AO10*AO14,0)*AO20,0)*AO15*AO16*AO21,0),AO9=TRUE,ROUND(ROUND(ROUND(AO13*AO10*AO16*AO15*AO17*AO18*AO19,0)*AO20,0)*AO21,0))*N(Input!AP27),0)</f>
        <v>0</v>
      </c>
      <c r="AP12" s="327" cm="1">
        <f t="array" ref="AP12">IFERROR(_xlfn.IFS(AP9=FALSE,ROUND(ROUND(ROUND(AP13*AP10*AP14,0)*AP20,0)*AP15*AP16*AP21,0),AP9=TRUE,ROUND(ROUND(ROUND(AP13*AP10*AP16*AP15*AP17*AP18*AP19,0)*AP20,0)*AP21,0))*N(Input!AQ27),0)</f>
        <v>0</v>
      </c>
      <c r="AQ12" s="327" cm="1">
        <f t="array" ref="AQ12">IFERROR(_xlfn.IFS(AQ9=FALSE,ROUND(ROUND(ROUND(AQ13*AQ10*AQ14,0)*AQ20,0)*AQ15*AQ16*AQ21,0),AQ9=TRUE,ROUND(ROUND(ROUND(AQ13*AQ10*AQ16*AQ15*AQ17*AQ18*AQ19,0)*AQ20,0)*AQ21,0))*N(Input!AR27),0)</f>
        <v>0</v>
      </c>
      <c r="AR12" s="327" cm="1">
        <f t="array" ref="AR12">IFERROR(_xlfn.IFS(AR9=FALSE,ROUND(ROUND(ROUND(AR13*AR10*AR14,0)*AR20,0)*AR15*AR16*AR21,0),AR9=TRUE,ROUND(ROUND(ROUND(AR13*AR10*AR16*AR15*AR17*AR18*AR19,0)*AR20,0)*AR21,0))*N(Input!AS27),0)</f>
        <v>0</v>
      </c>
      <c r="AS12" s="327" cm="1">
        <f t="array" ref="AS12">IFERROR(_xlfn.IFS(AS9=FALSE,ROUND(ROUND(ROUND(AS13*AS10*AS14,0)*AS20,0)*AS15*AS16*AS21,0),AS9=TRUE,ROUND(ROUND(ROUND(AS13*AS10*AS16*AS15*AS17*AS18*AS19,0)*AS20,0)*AS21,0))*N(Input!AT27),0)</f>
        <v>0</v>
      </c>
      <c r="AT12" s="327" cm="1">
        <f t="array" ref="AT12">IFERROR(_xlfn.IFS(AT9=FALSE,ROUND(ROUND(ROUND(AT13*AT10*AT14,0)*AT20,0)*AT15*AT16*AT21,0),AT9=TRUE,ROUND(ROUND(ROUND(AT13*AT10*AT16*AT15*AT17*AT18*AT19,0)*AT20,0)*AT21,0))*N(Input!AU27),0)</f>
        <v>0</v>
      </c>
      <c r="AU12" s="327" cm="1">
        <f t="array" ref="AU12">IFERROR(_xlfn.IFS(AU9=FALSE,ROUND(ROUND(ROUND(AU13*AU10*AU14,0)*AU20,0)*AU15*AU16*AU21,0),AU9=TRUE,ROUND(ROUND(ROUND(AU13*AU10*AU16*AU15*AU17*AU18*AU19,0)*AU20,0)*AU21,0))*N(Input!AV27),0)</f>
        <v>0</v>
      </c>
      <c r="AV12" s="327" cm="1">
        <f t="array" ref="AV12">IFERROR(_xlfn.IFS(AV9=FALSE,ROUND(ROUND(ROUND(AV13*AV10*AV14,0)*AV20,0)*AV15*AV16*AV21,0),AV9=TRUE,ROUND(ROUND(ROUND(AV13*AV10*AV16*AV15*AV17*AV18*AV19,0)*AV20,0)*AV21,0))*N(Input!AW27),0)</f>
        <v>0</v>
      </c>
      <c r="AW12" s="327" cm="1">
        <f t="array" ref="AW12">IFERROR(_xlfn.IFS(AW9=FALSE,ROUND(ROUND(ROUND(AW13*AW10*AW14,0)*AW20,0)*AW15*AW16*AW21,0),AW9=TRUE,ROUND(ROUND(ROUND(AW13*AW10*AW16*AW15*AW17*AW18*AW19,0)*AW20,0)*AW21,0))*N(Input!AX27),0)</f>
        <v>0</v>
      </c>
      <c r="AX12" s="327" cm="1">
        <f t="array" ref="AX12">IFERROR(_xlfn.IFS(AX9=FALSE,ROUND(ROUND(ROUND(AX13*AX10*AX14,0)*AX20,0)*AX15*AX16*AX21,0),AX9=TRUE,ROUND(ROUND(ROUND(AX13*AX10*AX16*AX15*AX17*AX18*AX19,0)*AX20,0)*AX21,0))*N(Input!AY27),0)</f>
        <v>0</v>
      </c>
      <c r="AY12" s="327" cm="1">
        <f t="array" ref="AY12">IFERROR(_xlfn.IFS(AY9=FALSE,ROUND(ROUND(ROUND(AY13*AY10*AY14,0)*AY20,0)*AY15*AY16*AY21,0),AY9=TRUE,ROUND(ROUND(ROUND(AY13*AY10*AY16*AY15*AY17*AY18*AY19,0)*AY20,0)*AY21,0))*N(Input!AZ27),0)</f>
        <v>0</v>
      </c>
      <c r="AZ12" s="327" cm="1">
        <f t="array" ref="AZ12">IFERROR(_xlfn.IFS(AZ9=FALSE,ROUND(ROUND(ROUND(AZ13*AZ10*AZ14,0)*AZ20,0)*AZ15*AZ16*AZ21,0),AZ9=TRUE,ROUND(ROUND(ROUND(AZ13*AZ10*AZ16*AZ15*AZ17*AZ18*AZ19,0)*AZ20,0)*AZ21,0))*N(Input!BA27),0)</f>
        <v>0</v>
      </c>
      <c r="BA12" s="327" cm="1">
        <f t="array" ref="BA12">IFERROR(_xlfn.IFS(BA9=FALSE,ROUND(ROUND(ROUND(BA13*BA10*BA14,0)*BA20,0)*BA15*BA16*BA21,0),BA9=TRUE,ROUND(ROUND(ROUND(BA13*BA10*BA16*BA15*BA17*BA18*BA19,0)*BA20,0)*BA21,0))*N(Input!BB27),0)</f>
        <v>0</v>
      </c>
      <c r="BB12" s="327" cm="1">
        <f t="array" ref="BB12">IFERROR(_xlfn.IFS(BB9=FALSE,ROUND(ROUND(ROUND(BB13*BB10*BB14,0)*BB20,0)*BB15*BB16*BB21,0),BB9=TRUE,ROUND(ROUND(ROUND(BB13*BB10*BB16*BB15*BB17*BB18*BB19,0)*BB20,0)*BB21,0))*N(Input!BC27),0)</f>
        <v>0</v>
      </c>
      <c r="BC12" s="327" cm="1">
        <f t="array" ref="BC12">IFERROR(_xlfn.IFS(BC9=FALSE,ROUND(ROUND(ROUND(BC13*BC10*BC14,0)*BC20,0)*BC15*BC16*BC21,0),BC9=TRUE,ROUND(ROUND(ROUND(BC13*BC10*BC16*BC15*BC17*BC18*BC19,0)*BC20,0)*BC21,0))*N(Input!BD27),0)</f>
        <v>0</v>
      </c>
      <c r="BD12" s="327" cm="1">
        <f t="array" ref="BD12">IFERROR(_xlfn.IFS(BD9=FALSE,ROUND(ROUND(ROUND(BD13*BD10*BD14,0)*BD20,0)*BD15*BD16*BD21,0),BD9=TRUE,ROUND(ROUND(ROUND(BD13*BD10*BD16*BD15*BD17*BD18*BD19,0)*BD20,0)*BD21,0))*N(Input!BE27),0)</f>
        <v>0</v>
      </c>
      <c r="BE12" s="327" cm="1">
        <f t="array" ref="BE12">IFERROR(_xlfn.IFS(BE9=FALSE,ROUND(ROUND(ROUND(BE13*BE10*BE14,0)*BE20,0)*BE15*BE16*BE21,0),BE9=TRUE,ROUND(ROUND(ROUND(BE13*BE10*BE16*BE15*BE17*BE18*BE19,0)*BE20,0)*BE21,0))*N(Input!BF27),0)</f>
        <v>0</v>
      </c>
      <c r="BF12" s="327" cm="1">
        <f t="array" ref="BF12">IFERROR(_xlfn.IFS(BF9=FALSE,ROUND(ROUND(ROUND(BF13*BF10*BF14,0)*BF20,0)*BF15*BF16*BF21,0),BF9=TRUE,ROUND(ROUND(ROUND(BF13*BF10*BF16*BF15*BF17*BF18*BF19,0)*BF20,0)*BF21,0))*N(Input!BG27),0)</f>
        <v>0</v>
      </c>
      <c r="BG12" s="327" cm="1">
        <f t="array" ref="BG12">IFERROR(_xlfn.IFS(BG9=FALSE,ROUND(ROUND(ROUND(BG13*BG10*BG14,0)*BG20,0)*BG15*BG16*BG21,0),BG9=TRUE,ROUND(ROUND(ROUND(BG13*BG10*BG16*BG15*BG17*BG18*BG19,0)*BG20,0)*BG21,0))*N(Input!BH27),0)</f>
        <v>0</v>
      </c>
      <c r="BH12" s="327" cm="1">
        <f t="array" ref="BH12">IFERROR(_xlfn.IFS(BH9=FALSE,ROUND(ROUND(ROUND(BH13*BH10*BH14,0)*BH20,0)*BH15*BH16*BH21,0),BH9=TRUE,ROUND(ROUND(ROUND(BH13*BH10*BH16*BH15*BH17*BH18*BH19,0)*BH20,0)*BH21,0))*N(Input!BI27),0)</f>
        <v>0</v>
      </c>
      <c r="BI12" s="327" cm="1">
        <f t="array" ref="BI12">IFERROR(_xlfn.IFS(BI9=FALSE,ROUND(ROUND(ROUND(BI13*BI10*BI14,0)*BI20,0)*BI15*BI16*BI21,0),BI9=TRUE,ROUND(ROUND(ROUND(BI13*BI10*BI16*BI15*BI17*BI18*BI19,0)*BI20,0)*BI21,0))*N(Input!BJ27),0)</f>
        <v>0</v>
      </c>
      <c r="BJ12" s="327" cm="1">
        <f t="array" ref="BJ12">IFERROR(_xlfn.IFS(BJ9=FALSE,ROUND(ROUND(ROUND(BJ13*BJ10*BJ14,0)*BJ20,0)*BJ15*BJ16*BJ21,0),BJ9=TRUE,ROUND(ROUND(ROUND(BJ13*BJ10*BJ16*BJ15*BJ17*BJ18*BJ19,0)*BJ20,0)*BJ21,0))*N(Input!BK27),0)</f>
        <v>0</v>
      </c>
      <c r="BK12" s="327" cm="1">
        <f t="array" ref="BK12">IFERROR(_xlfn.IFS(BK9=FALSE,ROUND(ROUND(ROUND(BK13*BK10*BK14,0)*BK20,0)*BK15*BK16*BK21,0),BK9=TRUE,ROUND(ROUND(ROUND(BK13*BK10*BK16*BK15*BK17*BK18*BK19,0)*BK20,0)*BK21,0))*N(Input!BL27),0)</f>
        <v>0</v>
      </c>
      <c r="BL12" s="327" cm="1">
        <f t="array" ref="BL12">IFERROR(_xlfn.IFS(BL9=FALSE,ROUND(ROUND(ROUND(BL13*BL10*BL14,0)*BL20,0)*BL15*BL16*BL21,0),BL9=TRUE,ROUND(ROUND(ROUND(BL13*BL10*BL16*BL15*BL17*BL18*BL19,0)*BL20,0)*BL21,0))*N(Input!BM27),0)</f>
        <v>0</v>
      </c>
      <c r="BM12" s="327" cm="1">
        <f t="array" ref="BM12">IFERROR(_xlfn.IFS(BM9=FALSE,ROUND(ROUND(ROUND(BM13*BM10*BM14,0)*BM20,0)*BM15*BM16*BM21,0),BM9=TRUE,ROUND(ROUND(ROUND(BM13*BM10*BM16*BM15*BM17*BM18*BM19,0)*BM20,0)*BM21,0))*N(Input!BN27),0)</f>
        <v>0</v>
      </c>
      <c r="BN12" s="327" cm="1">
        <f t="array" ref="BN12">IFERROR(_xlfn.IFS(BN9=FALSE,ROUND(ROUND(ROUND(BN13*BN10*BN14,0)*BN20,0)*BN15*BN16*BN21,0),BN9=TRUE,ROUND(ROUND(ROUND(BN13*BN10*BN16*BN15*BN17*BN18*BN19,0)*BN20,0)*BN21,0))*N(Input!BO27),0)</f>
        <v>0</v>
      </c>
      <c r="BO12" s="327" cm="1">
        <f t="array" ref="BO12">IFERROR(_xlfn.IFS(BO9=FALSE,ROUND(ROUND(ROUND(BO13*BO10*BO14,0)*BO20,0)*BO15*BO16*BO21,0),BO9=TRUE,ROUND(ROUND(ROUND(BO13*BO10*BO16*BO15*BO17*BO18*BO19,0)*BO20,0)*BO21,0))*N(Input!BP27),0)</f>
        <v>0</v>
      </c>
      <c r="BP12" s="327" cm="1">
        <f t="array" ref="BP12">IFERROR(_xlfn.IFS(BP9=FALSE,ROUND(ROUND(ROUND(BP13*BP10*BP14,0)*BP20,0)*BP15*BP16*BP21,0),BP9=TRUE,ROUND(ROUND(ROUND(BP13*BP10*BP16*BP15*BP17*BP18*BP19,0)*BP20,0)*BP21,0))*N(Input!BQ27),0)</f>
        <v>0</v>
      </c>
      <c r="BQ12" s="327" cm="1">
        <f t="array" ref="BQ12">IFERROR(_xlfn.IFS(BQ9=FALSE,ROUND(ROUND(ROUND(BQ13*BQ10*BQ14,0)*BQ20,0)*BQ15*BQ16*BQ21,0),BQ9=TRUE,ROUND(ROUND(ROUND(BQ13*BQ10*BQ16*BQ15*BQ17*BQ18*BQ19,0)*BQ20,0)*BQ21,0))*N(Input!BR27),0)</f>
        <v>0</v>
      </c>
      <c r="BR12" s="327" cm="1">
        <f t="array" ref="BR12">IFERROR(_xlfn.IFS(BR9=FALSE,ROUND(ROUND(ROUND(BR13*BR10*BR14,0)*BR20,0)*BR15*BR16*BR21,0),BR9=TRUE,ROUND(ROUND(ROUND(BR13*BR10*BR16*BR15*BR17*BR18*BR19,0)*BR20,0)*BR21,0))*N(Input!BS27),0)</f>
        <v>0</v>
      </c>
      <c r="BS12" s="327" cm="1">
        <f t="array" ref="BS12">IFERROR(_xlfn.IFS(BS9=FALSE,ROUND(ROUND(ROUND(BS13*BS10*BS14,0)*BS20,0)*BS15*BS16*BS21,0),BS9=TRUE,ROUND(ROUND(ROUND(BS13*BS10*BS16*BS15*BS17*BS18*BS19,0)*BS20,0)*BS21,0))*N(Input!BT27),0)</f>
        <v>0</v>
      </c>
      <c r="BT12" s="327" cm="1">
        <f t="array" ref="BT12">IFERROR(_xlfn.IFS(BT9=FALSE,ROUND(ROUND(ROUND(BT13*BT10*BT14,0)*BT20,0)*BT15*BT16*BT21,0),BT9=TRUE,ROUND(ROUND(ROUND(BT13*BT10*BT16*BT15*BT17*BT18*BT19,0)*BT20,0)*BT21,0))*N(Input!BU27),0)</f>
        <v>0</v>
      </c>
      <c r="BU12" s="327" cm="1">
        <f t="array" ref="BU12">IFERROR(_xlfn.IFS(BU9=FALSE,ROUND(ROUND(ROUND(BU13*BU10*BU14,0)*BU20,0)*BU15*BU16*BU21,0),BU9=TRUE,ROUND(ROUND(ROUND(BU13*BU10*BU16*BU15*BU17*BU18*BU19,0)*BU20,0)*BU21,0))*N(Input!BV27),0)</f>
        <v>0</v>
      </c>
      <c r="BV12" s="327" cm="1">
        <f t="array" ref="BV12">IFERROR(_xlfn.IFS(BV9=FALSE,ROUND(ROUND(ROUND(BV13*BV10*BV14,0)*BV20,0)*BV15*BV16*BV21,0),BV9=TRUE,ROUND(ROUND(ROUND(BV13*BV10*BV16*BV15*BV17*BV18*BV19,0)*BV20,0)*BV21,0))*N(Input!BW27),0)</f>
        <v>0</v>
      </c>
      <c r="BW12" s="327" cm="1">
        <f t="array" ref="BW12">IFERROR(_xlfn.IFS(BW9=FALSE,ROUND(ROUND(ROUND(BW13*BW10*BW14,0)*BW20,0)*BW15*BW16*BW21,0),BW9=TRUE,ROUND(ROUND(ROUND(BW13*BW10*BW16*BW15*BW17*BW18*BW19,0)*BW20,0)*BW21,0))*N(Input!BX27),0)</f>
        <v>0</v>
      </c>
      <c r="BX12" s="327" cm="1">
        <f t="array" ref="BX12">IFERROR(_xlfn.IFS(BX9=FALSE,ROUND(ROUND(ROUND(BX13*BX10*BX14,0)*BX20,0)*BX15*BX16*BX21,0),BX9=TRUE,ROUND(ROUND(ROUND(BX13*BX10*BX16*BX15*BX17*BX18*BX19,0)*BX20,0)*BX21,0))*N(Input!BY27),0)</f>
        <v>0</v>
      </c>
      <c r="BY12" s="327" cm="1">
        <f t="array" ref="BY12">IFERROR(_xlfn.IFS(BY9=FALSE,ROUND(ROUND(ROUND(BY13*BY10*BY14,0)*BY20,0)*BY15*BY16*BY21,0),BY9=TRUE,ROUND(ROUND(ROUND(BY13*BY10*BY16*BY15*BY17*BY18*BY19,0)*BY20,0)*BY21,0))*N(Input!BZ27),0)</f>
        <v>0</v>
      </c>
      <c r="BZ12" s="327" cm="1">
        <f t="array" ref="BZ12">IFERROR(_xlfn.IFS(BZ9=FALSE,ROUND(ROUND(ROUND(BZ13*BZ10*BZ14,0)*BZ20,0)*BZ15*BZ16*BZ21,0),BZ9=TRUE,ROUND(ROUND(ROUND(BZ13*BZ10*BZ16*BZ15*BZ17*BZ18*BZ19,0)*BZ20,0)*BZ21,0))*N(Input!CA27),0)</f>
        <v>0</v>
      </c>
      <c r="CA12" s="327" cm="1">
        <f t="array" ref="CA12">IFERROR(_xlfn.IFS(CA9=FALSE,ROUND(ROUND(ROUND(CA13*CA10*CA14,0)*CA20,0)*CA15*CA16*CA21,0),CA9=TRUE,ROUND(ROUND(ROUND(CA13*CA10*CA16*CA15*CA17*CA18*CA19,0)*CA20,0)*CA21,0))*N(Input!CB27),0)</f>
        <v>0</v>
      </c>
      <c r="CB12" s="327" cm="1">
        <f t="array" ref="CB12">IFERROR(_xlfn.IFS(CB9=FALSE,ROUND(ROUND(ROUND(CB13*CB10*CB14,0)*CB20,0)*CB15*CB16*CB21,0),CB9=TRUE,ROUND(ROUND(ROUND(CB13*CB10*CB16*CB15*CB17*CB18*CB19,0)*CB20,0)*CB21,0))*N(Input!CC27),0)</f>
        <v>0</v>
      </c>
      <c r="CC12" s="327" cm="1">
        <f t="array" ref="CC12">IFERROR(_xlfn.IFS(CC9=FALSE,ROUND(ROUND(ROUND(CC13*CC10*CC14,0)*CC20,0)*CC15*CC16*CC21,0),CC9=TRUE,ROUND(ROUND(ROUND(CC13*CC10*CC16*CC15*CC17*CC18*CC19,0)*CC20,0)*CC21,0))*N(Input!CD27),0)</f>
        <v>0</v>
      </c>
      <c r="CD12" s="327" cm="1">
        <f t="array" ref="CD12">IFERROR(_xlfn.IFS(CD9=FALSE,ROUND(ROUND(ROUND(CD13*CD10*CD14,0)*CD20,0)*CD15*CD16*CD21,0),CD9=TRUE,ROUND(ROUND(ROUND(CD13*CD10*CD16*CD15*CD17*CD18*CD19,0)*CD20,0)*CD21,0))*N(Input!CE27),0)</f>
        <v>0</v>
      </c>
      <c r="CE12" s="327" cm="1">
        <f t="array" ref="CE12">IFERROR(_xlfn.IFS(CE9=FALSE,ROUND(ROUND(ROUND(CE13*CE10*CE14,0)*CE20,0)*CE15*CE16*CE21,0),CE9=TRUE,ROUND(ROUND(ROUND(CE13*CE10*CE16*CE15*CE17*CE18*CE19,0)*CE20,0)*CE21,0))*N(Input!CF27),0)</f>
        <v>0</v>
      </c>
      <c r="CF12" s="327" cm="1">
        <f t="array" ref="CF12">IFERROR(_xlfn.IFS(CF9=FALSE,ROUND(ROUND(ROUND(CF13*CF10*CF14,0)*CF20,0)*CF15*CF16*CF21,0),CF9=TRUE,ROUND(ROUND(ROUND(CF13*CF10*CF16*CF15*CF17*CF18*CF19,0)*CF20,0)*CF21,0))*N(Input!CG27),0)</f>
        <v>0</v>
      </c>
      <c r="CG12" s="327" cm="1">
        <f t="array" ref="CG12">IFERROR(_xlfn.IFS(CG9=FALSE,ROUND(ROUND(ROUND(CG13*CG10*CG14,0)*CG20,0)*CG15*CG16*CG21,0),CG9=TRUE,ROUND(ROUND(ROUND(CG13*CG10*CG16*CG15*CG17*CG18*CG19,0)*CG20,0)*CG21,0))*N(Input!CH27),0)</f>
        <v>0</v>
      </c>
      <c r="CH12" s="327" cm="1">
        <f t="array" ref="CH12">IFERROR(_xlfn.IFS(CH9=FALSE,ROUND(ROUND(ROUND(CH13*CH10*CH14,0)*CH20,0)*CH15*CH16*CH21,0),CH9=TRUE,ROUND(ROUND(ROUND(CH13*CH10*CH16*CH15*CH17*CH18*CH19,0)*CH20,0)*CH21,0))*N(Input!CI27),0)</f>
        <v>0</v>
      </c>
      <c r="CI12" s="327" cm="1">
        <f t="array" ref="CI12">IFERROR(_xlfn.IFS(CI9=FALSE,ROUND(ROUND(ROUND(CI13*CI10*CI14,0)*CI20,0)*CI15*CI16*CI21,0),CI9=TRUE,ROUND(ROUND(ROUND(CI13*CI10*CI16*CI15*CI17*CI18*CI19,0)*CI20,0)*CI21,0))*N(Input!CJ27),0)</f>
        <v>0</v>
      </c>
      <c r="CJ12" s="327" cm="1">
        <f t="array" ref="CJ12">IFERROR(_xlfn.IFS(CJ9=FALSE,ROUND(ROUND(ROUND(CJ13*CJ10*CJ14,0)*CJ20,0)*CJ15*CJ16*CJ21,0),CJ9=TRUE,ROUND(ROUND(ROUND(CJ13*CJ10*CJ16*CJ15*CJ17*CJ18*CJ19,0)*CJ20,0)*CJ21,0))*N(Input!CK27),0)</f>
        <v>0</v>
      </c>
      <c r="CK12" s="327" cm="1">
        <f t="array" ref="CK12">IFERROR(_xlfn.IFS(CK9=FALSE,ROUND(ROUND(ROUND(CK13*CK10*CK14,0)*CK20,0)*CK15*CK16*CK21,0),CK9=TRUE,ROUND(ROUND(ROUND(CK13*CK10*CK16*CK15*CK17*CK18*CK19,0)*CK20,0)*CK21,0))*N(Input!CL27),0)</f>
        <v>0</v>
      </c>
      <c r="CL12" s="327" cm="1">
        <f t="array" ref="CL12">IFERROR(_xlfn.IFS(CL9=FALSE,ROUND(ROUND(ROUND(CL13*CL10*CL14,0)*CL20,0)*CL15*CL16*CL21,0),CL9=TRUE,ROUND(ROUND(ROUND(CL13*CL10*CL16*CL15*CL17*CL18*CL19,0)*CL20,0)*CL21,0))*N(Input!CM27),0)</f>
        <v>0</v>
      </c>
      <c r="CM12" s="327" cm="1">
        <f t="array" ref="CM12">IFERROR(_xlfn.IFS(CM9=FALSE,ROUND(ROUND(ROUND(CM13*CM10*CM14,0)*CM20,0)*CM15*CM16*CM21,0),CM9=TRUE,ROUND(ROUND(ROUND(CM13*CM10*CM16*CM15*CM17*CM18*CM19,0)*CM20,0)*CM21,0))*N(Input!CN27),0)</f>
        <v>0</v>
      </c>
      <c r="CN12" s="327" cm="1">
        <f t="array" ref="CN12">IFERROR(_xlfn.IFS(CN9=FALSE,ROUND(ROUND(ROUND(CN13*CN10*CN14,0)*CN20,0)*CN15*CN16*CN21,0),CN9=TRUE,ROUND(ROUND(ROUND(CN13*CN10*CN16*CN15*CN17*CN18*CN19,0)*CN20,0)*CN21,0))*N(Input!CO27),0)</f>
        <v>0</v>
      </c>
      <c r="CO12" s="327" cm="1">
        <f t="array" ref="CO12">IFERROR(_xlfn.IFS(CO9=FALSE,ROUND(ROUND(ROUND(CO13*CO10*CO14,0)*CO20,0)*CO15*CO16*CO21,0),CO9=TRUE,ROUND(ROUND(ROUND(CO13*CO10*CO16*CO15*CO17*CO18*CO19,0)*CO20,0)*CO21,0))*N(Input!CP27),0)</f>
        <v>0</v>
      </c>
      <c r="CP12" s="327" cm="1">
        <f t="array" ref="CP12">IFERROR(_xlfn.IFS(CP9=FALSE,ROUND(ROUND(ROUND(CP13*CP10*CP14,0)*CP20,0)*CP15*CP16*CP21,0),CP9=TRUE,ROUND(ROUND(ROUND(CP13*CP10*CP16*CP15*CP17*CP18*CP19,0)*CP20,0)*CP21,0))*N(Input!CQ27),0)</f>
        <v>0</v>
      </c>
      <c r="CQ12" s="327" cm="1">
        <f t="array" ref="CQ12">IFERROR(_xlfn.IFS(CQ9=FALSE,ROUND(ROUND(ROUND(CQ13*CQ10*CQ14,0)*CQ20,0)*CQ15*CQ16*CQ21,0),CQ9=TRUE,ROUND(ROUND(ROUND(CQ13*CQ10*CQ16*CQ15*CQ17*CQ18*CQ19,0)*CQ20,0)*CQ21,0))*N(Input!CR27),0)</f>
        <v>0</v>
      </c>
      <c r="CR12" s="327" cm="1">
        <f t="array" ref="CR12">IFERROR(_xlfn.IFS(CR9=FALSE,ROUND(ROUND(ROUND(CR13*CR10*CR14,0)*CR20,0)*CR15*CR16*CR21,0),CR9=TRUE,ROUND(ROUND(ROUND(CR13*CR10*CR16*CR15*CR17*CR18*CR19,0)*CR20,0)*CR21,0))*N(Input!CS27),0)</f>
        <v>0</v>
      </c>
      <c r="CS12" s="327" cm="1">
        <f t="array" ref="CS12">IFERROR(_xlfn.IFS(CS9=FALSE,ROUND(ROUND(ROUND(CS13*CS10*CS14,0)*CS20,0)*CS15*CS16*CS21,0),CS9=TRUE,ROUND(ROUND(ROUND(CS13*CS10*CS16*CS15*CS17*CS18*CS19,0)*CS20,0)*CS21,0))*N(Input!CT27),0)</f>
        <v>0</v>
      </c>
      <c r="CT12" s="327" cm="1">
        <f t="array" ref="CT12">IFERROR(_xlfn.IFS(CT9=FALSE,ROUND(ROUND(ROUND(CT13*CT10*CT14,0)*CT20,0)*CT15*CT16*CT21,0),CT9=TRUE,ROUND(ROUND(ROUND(CT13*CT10*CT16*CT15*CT17*CT18*CT19,0)*CT20,0)*CT21,0))*N(Input!CU27),0)</f>
        <v>0</v>
      </c>
      <c r="CU12" s="327" cm="1">
        <f t="array" ref="CU12">IFERROR(_xlfn.IFS(CU9=FALSE,ROUND(ROUND(ROUND(CU13*CU10*CU14,0)*CU20,0)*CU15*CU16*CU21,0),CU9=TRUE,ROUND(ROUND(ROUND(CU13*CU10*CU16*CU15*CU17*CU18*CU19,0)*CU20,0)*CU21,0))*N(Input!CV27),0)</f>
        <v>0</v>
      </c>
      <c r="CV12" s="327" cm="1">
        <f t="array" ref="CV12">IFERROR(_xlfn.IFS(CV9=FALSE,ROUND(ROUND(ROUND(CV13*CV10*CV14,0)*CV20,0)*CV15*CV16*CV21,0),CV9=TRUE,ROUND(ROUND(ROUND(CV13*CV10*CV16*CV15*CV17*CV18*CV19,0)*CV20,0)*CV21,0))*N(Input!CW27),0)</f>
        <v>0</v>
      </c>
      <c r="CW12" s="327" cm="1">
        <f t="array" ref="CW12">IFERROR(_xlfn.IFS(CW9=FALSE,ROUND(ROUND(ROUND(CW13*CW10*CW14,0)*CW20,0)*CW15*CW16*CW21,0),CW9=TRUE,ROUND(ROUND(ROUND(CW13*CW10*CW16*CW15*CW17*CW18*CW19,0)*CW20,0)*CW21,0))*N(Input!CX27),0)</f>
        <v>0</v>
      </c>
      <c r="CX12" s="327" cm="1">
        <f t="array" ref="CX12">IFERROR(_xlfn.IFS(CX9=FALSE,ROUND(ROUND(ROUND(CX13*CX10*CX14,0)*CX20,0)*CX15*CX16*CX21,0),CX9=TRUE,ROUND(ROUND(ROUND(CX13*CX10*CX16*CX15*CX17*CX18*CX19,0)*CX20,0)*CX21,0))*N(Input!CY27),0)</f>
        <v>0</v>
      </c>
      <c r="CY12" s="327" cm="1">
        <f t="array" ref="CY12">IFERROR(_xlfn.IFS(CY9=FALSE,ROUND(ROUND(ROUND(CY13*CY10*CY14,0)*CY20,0)*CY15*CY16*CY21,0),CY9=TRUE,ROUND(ROUND(ROUND(CY13*CY10*CY16*CY15*CY17*CY18*CY19,0)*CY20,0)*CY21,0))*N(Input!CZ27),0)</f>
        <v>0</v>
      </c>
      <c r="CZ12" s="327" cm="1">
        <f t="array" ref="CZ12">IFERROR(_xlfn.IFS(CZ9=FALSE,ROUND(ROUND(ROUND(CZ13*CZ10*CZ14,0)*CZ20,0)*CZ15*CZ16*CZ21,0),CZ9=TRUE,ROUND(ROUND(ROUND(CZ13*CZ10*CZ16*CZ15*CZ17*CZ18*CZ19,0)*CZ20,0)*CZ21,0))*N(Input!DA27),0)</f>
        <v>0</v>
      </c>
      <c r="DA12" s="327" cm="1">
        <f t="array" ref="DA12">IFERROR(_xlfn.IFS(DA9=FALSE,ROUND(ROUND(ROUND(DA13*DA10*DA14,0)*DA20,0)*DA15*DA16*DA21,0),DA9=TRUE,ROUND(ROUND(ROUND(DA13*DA10*DA16*DA15*DA17*DA18*DA19,0)*DA20,0)*DA21,0))*N(Input!DB27),0)</f>
        <v>0</v>
      </c>
      <c r="DB12" s="327" cm="1">
        <f t="array" ref="DB12">IFERROR(_xlfn.IFS(DB9=FALSE,ROUND(ROUND(ROUND(DB13*DB10*DB14,0)*DB20,0)*DB15*DB16*DB21,0),DB9=TRUE,ROUND(ROUND(ROUND(DB13*DB10*DB16*DB15*DB17*DB18*DB19,0)*DB20,0)*DB21,0))*N(Input!DC27),0)</f>
        <v>0</v>
      </c>
      <c r="DC12" s="327" cm="1">
        <f t="array" ref="DC12">IFERROR(_xlfn.IFS(DC9=FALSE,ROUND(ROUND(ROUND(DC13*DC10*DC14,0)*DC20,0)*DC15*DC16*DC21,0),DC9=TRUE,ROUND(ROUND(ROUND(DC13*DC10*DC16*DC15*DC17*DC18*DC19,0)*DC20,0)*DC21,0))*N(Input!DD27),0)</f>
        <v>0</v>
      </c>
      <c r="DD12" s="327" cm="1">
        <f t="array" ref="DD12">IFERROR(_xlfn.IFS(DD9=FALSE,ROUND(ROUND(ROUND(DD13*DD10*DD14,0)*DD20,0)*DD15*DD16*DD21,0),DD9=TRUE,ROUND(ROUND(ROUND(DD13*DD10*DD16*DD15*DD17*DD18*DD19,0)*DD20,0)*DD21,0))*N(Input!DE27),0)</f>
        <v>0</v>
      </c>
      <c r="DE12" s="327" cm="1">
        <f t="array" ref="DE12">IFERROR(_xlfn.IFS(DE9=FALSE,ROUND(ROUND(ROUND(DE13*DE10*DE14,0)*DE20,0)*DE15*DE16*DE21,0),DE9=TRUE,ROUND(ROUND(ROUND(DE13*DE10*DE16*DE15*DE17*DE18*DE19,0)*DE20,0)*DE21,0))*N(Input!DF27),0)</f>
        <v>0</v>
      </c>
      <c r="DF12" s="327" cm="1">
        <f t="array" ref="DF12">IFERROR(_xlfn.IFS(DF9=FALSE,ROUND(ROUND(ROUND(DF13*DF10*DF14,0)*DF20,0)*DF15*DF16*DF21,0),DF9=TRUE,ROUND(ROUND(ROUND(DF13*DF10*DF16*DF15*DF17*DF18*DF19,0)*DF20,0)*DF21,0))*N(Input!DG27),0)</f>
        <v>0</v>
      </c>
      <c r="DG12" s="327" cm="1">
        <f t="array" ref="DG12">IFERROR(_xlfn.IFS(DG9=FALSE,ROUND(ROUND(ROUND(DG13*DG10*DG14,0)*DG20,0)*DG15*DG16*DG21,0),DG9=TRUE,ROUND(ROUND(ROUND(DG13*DG10*DG16*DG15*DG17*DG18*DG19,0)*DG20,0)*DG21,0))*N(Input!DH27),0)</f>
        <v>0</v>
      </c>
      <c r="DH12" s="327" cm="1">
        <f t="array" ref="DH12">IFERROR(_xlfn.IFS(DH9=FALSE,ROUND(ROUND(ROUND(DH13*DH10*DH14,0)*DH20,0)*DH15*DH16*DH21,0),DH9=TRUE,ROUND(ROUND(ROUND(DH13*DH10*DH16*DH15*DH17*DH18*DH19,0)*DH20,0)*DH21,0))*N(Input!DI27),0)</f>
        <v>0</v>
      </c>
      <c r="DI12" s="327" cm="1">
        <f t="array" ref="DI12">IFERROR(_xlfn.IFS(DI9=FALSE,ROUND(ROUND(ROUND(DI13*DI10*DI14,0)*DI20,0)*DI15*DI16*DI21,0),DI9=TRUE,ROUND(ROUND(ROUND(DI13*DI10*DI16*DI15*DI17*DI18*DI19,0)*DI20,0)*DI21,0))*N(Input!DJ27),0)</f>
        <v>0</v>
      </c>
      <c r="DJ12" s="327" cm="1">
        <f t="array" ref="DJ12">IFERROR(_xlfn.IFS(DJ9=FALSE,ROUND(ROUND(ROUND(DJ13*DJ10*DJ14,0)*DJ20,0)*DJ15*DJ16*DJ21,0),DJ9=TRUE,ROUND(ROUND(ROUND(DJ13*DJ10*DJ16*DJ15*DJ17*DJ18*DJ19,0)*DJ20,0)*DJ21,0))*N(Input!DK27),0)</f>
        <v>0</v>
      </c>
      <c r="DK12" s="327" cm="1">
        <f t="array" ref="DK12">IFERROR(_xlfn.IFS(DK9=FALSE,ROUND(ROUND(ROUND(DK13*DK10*DK14,0)*DK20,0)*DK15*DK16*DK21,0),DK9=TRUE,ROUND(ROUND(ROUND(DK13*DK10*DK16*DK15*DK17*DK18*DK19,0)*DK20,0)*DK21,0))*N(Input!DL27),0)</f>
        <v>0</v>
      </c>
      <c r="DL12" s="327" cm="1">
        <f t="array" ref="DL12">IFERROR(_xlfn.IFS(DL9=FALSE,ROUND(ROUND(ROUND(DL13*DL10*DL14,0)*DL20,0)*DL15*DL16*DL21,0),DL9=TRUE,ROUND(ROUND(ROUND(DL13*DL10*DL16*DL15*DL17*DL18*DL19,0)*DL20,0)*DL21,0))*N(Input!DM27),0)</f>
        <v>0</v>
      </c>
      <c r="DM12" s="327" cm="1">
        <f t="array" ref="DM12">IFERROR(_xlfn.IFS(DM9=FALSE,ROUND(ROUND(ROUND(DM13*DM10*DM14,0)*DM20,0)*DM15*DM16*DM21,0),DM9=TRUE,ROUND(ROUND(ROUND(DM13*DM10*DM16*DM15*DM17*DM18*DM19,0)*DM20,0)*DM21,0))*N(Input!DN27),0)</f>
        <v>0</v>
      </c>
      <c r="DN12" s="327" cm="1">
        <f t="array" ref="DN12">IFERROR(_xlfn.IFS(DN9=FALSE,ROUND(ROUND(ROUND(DN13*DN10*DN14,0)*DN20,0)*DN15*DN16*DN21,0),DN9=TRUE,ROUND(ROUND(ROUND(DN13*DN10*DN16*DN15*DN17*DN18*DN19,0)*DN20,0)*DN21,0))*N(Input!DO27),0)</f>
        <v>0</v>
      </c>
      <c r="DO12" s="327" cm="1">
        <f t="array" ref="DO12">IFERROR(_xlfn.IFS(DO9=FALSE,ROUND(ROUND(ROUND(DO13*DO10*DO14,0)*DO20,0)*DO15*DO16*DO21,0),DO9=TRUE,ROUND(ROUND(ROUND(DO13*DO10*DO16*DO15*DO17*DO18*DO19,0)*DO20,0)*DO21,0))*N(Input!DP27),0)</f>
        <v>0</v>
      </c>
      <c r="DP12" s="327" cm="1">
        <f t="array" ref="DP12">IFERROR(_xlfn.IFS(DP9=FALSE,ROUND(ROUND(ROUND(DP13*DP10*DP14,0)*DP20,0)*DP15*DP16*DP21,0),DP9=TRUE,ROUND(ROUND(ROUND(DP13*DP10*DP16*DP15*DP17*DP18*DP19,0)*DP20,0)*DP21,0))*N(Input!DQ27),0)</f>
        <v>0</v>
      </c>
      <c r="DQ12" s="327" cm="1">
        <f t="array" ref="DQ12">IFERROR(_xlfn.IFS(DQ9=FALSE,ROUND(ROUND(ROUND(DQ13*DQ10*DQ14,0)*DQ20,0)*DQ15*DQ16*DQ21,0),DQ9=TRUE,ROUND(ROUND(ROUND(DQ13*DQ10*DQ16*DQ15*DQ17*DQ18*DQ19,0)*DQ20,0)*DQ21,0))*N(Input!DR27),0)</f>
        <v>0</v>
      </c>
      <c r="DR12" s="327" cm="1">
        <f t="array" ref="DR12">IFERROR(_xlfn.IFS(DR9=FALSE,ROUND(ROUND(ROUND(DR13*DR10*DR14,0)*DR20,0)*DR15*DR16*DR21,0),DR9=TRUE,ROUND(ROUND(ROUND(DR13*DR10*DR16*DR15*DR17*DR18*DR19,0)*DR20,0)*DR21,0))*N(Input!DS27),0)</f>
        <v>0</v>
      </c>
      <c r="DS12" s="327" cm="1">
        <f t="array" ref="DS12">IFERROR(_xlfn.IFS(DS9=FALSE,ROUND(ROUND(ROUND(DS13*DS10*DS14,0)*DS20,0)*DS15*DS16*DS21,0),DS9=TRUE,ROUND(ROUND(ROUND(DS13*DS10*DS16*DS15*DS17*DS18*DS19,0)*DS20,0)*DS21,0))*N(Input!DT27),0)</f>
        <v>0</v>
      </c>
      <c r="DT12" s="327" cm="1">
        <f t="array" ref="DT12">IFERROR(_xlfn.IFS(DT9=FALSE,ROUND(ROUND(ROUND(DT13*DT10*DT14,0)*DT20,0)*DT15*DT16*DT21,0),DT9=TRUE,ROUND(ROUND(ROUND(DT13*DT10*DT16*DT15*DT17*DT18*DT19,0)*DT20,0)*DT21,0))*N(Input!DU27),0)</f>
        <v>0</v>
      </c>
      <c r="DU12" s="327" cm="1">
        <f t="array" ref="DU12">IFERROR(_xlfn.IFS(DU9=FALSE,ROUND(ROUND(ROUND(DU13*DU10*DU14,0)*DU20,0)*DU15*DU16*DU21,0),DU9=TRUE,ROUND(ROUND(ROUND(DU13*DU10*DU16*DU15*DU17*DU18*DU19,0)*DU20,0)*DU21,0))*N(Input!DV27),0)</f>
        <v>0</v>
      </c>
      <c r="DV12" s="327" cm="1">
        <f t="array" ref="DV12">IFERROR(_xlfn.IFS(DV9=FALSE,ROUND(ROUND(ROUND(DV13*DV10*DV14,0)*DV20,0)*DV15*DV16*DV21,0),DV9=TRUE,ROUND(ROUND(ROUND(DV13*DV10*DV16*DV15*DV17*DV18*DV19,0)*DV20,0)*DV21,0))*N(Input!DW27),0)</f>
        <v>0</v>
      </c>
      <c r="DW12" s="327" cm="1">
        <f t="array" ref="DW12">IFERROR(_xlfn.IFS(DW9=FALSE,ROUND(ROUND(ROUND(DW13*DW10*DW14,0)*DW20,0)*DW15*DW16*DW21,0),DW9=TRUE,ROUND(ROUND(ROUND(DW13*DW10*DW16*DW15*DW17*DW18*DW19,0)*DW20,0)*DW21,0))*N(Input!DX27),0)</f>
        <v>0</v>
      </c>
      <c r="DX12" s="327" cm="1">
        <f t="array" ref="DX12">IFERROR(_xlfn.IFS(DX9=FALSE,ROUND(ROUND(ROUND(DX13*DX10*DX14,0)*DX20,0)*DX15*DX16*DX21,0),DX9=TRUE,ROUND(ROUND(ROUND(DX13*DX10*DX16*DX15*DX17*DX18*DX19,0)*DX20,0)*DX21,0))*N(Input!DY27),0)</f>
        <v>0</v>
      </c>
      <c r="DY12" s="327" cm="1">
        <f t="array" ref="DY12">IFERROR(_xlfn.IFS(DY9=FALSE,ROUND(ROUND(ROUND(DY13*DY10*DY14,0)*DY20,0)*DY15*DY16*DY21,0),DY9=TRUE,ROUND(ROUND(ROUND(DY13*DY10*DY16*DY15*DY17*DY18*DY19,0)*DY20,0)*DY21,0))*N(Input!DZ27),0)</f>
        <v>0</v>
      </c>
      <c r="DZ12" s="327" cm="1">
        <f t="array" ref="DZ12">IFERROR(_xlfn.IFS(DZ9=FALSE,ROUND(ROUND(ROUND(DZ13*DZ10*DZ14,0)*DZ20,0)*DZ15*DZ16*DZ21,0),DZ9=TRUE,ROUND(ROUND(ROUND(DZ13*DZ10*DZ16*DZ15*DZ17*DZ18*DZ19,0)*DZ20,0)*DZ21,0))*N(Input!EA27),0)</f>
        <v>0</v>
      </c>
      <c r="EA12" s="327" cm="1">
        <f t="array" ref="EA12">IFERROR(_xlfn.IFS(EA9=FALSE,ROUND(ROUND(ROUND(EA13*EA10*EA14,0)*EA20,0)*EA15*EA16*EA21,0),EA9=TRUE,ROUND(ROUND(ROUND(EA13*EA10*EA16*EA15*EA17*EA18*EA19,0)*EA20,0)*EA21,0))*N(Input!EB27),0)</f>
        <v>0</v>
      </c>
      <c r="EB12" s="327" cm="1">
        <f t="array" ref="EB12">IFERROR(_xlfn.IFS(EB9=FALSE,ROUND(ROUND(ROUND(EB13*EB10*EB14,0)*EB20,0)*EB15*EB16*EB21,0),EB9=TRUE,ROUND(ROUND(ROUND(EB13*EB10*EB16*EB15*EB17*EB18*EB19,0)*EB20,0)*EB21,0))*N(Input!EC27),0)</f>
        <v>0</v>
      </c>
      <c r="EC12" s="327" cm="1">
        <f t="array" ref="EC12">IFERROR(_xlfn.IFS(EC9=FALSE,ROUND(ROUND(ROUND(EC13*EC10*EC14,0)*EC20,0)*EC15*EC16*EC21,0),EC9=TRUE,ROUND(ROUND(ROUND(EC13*EC10*EC16*EC15*EC17*EC18*EC19,0)*EC20,0)*EC21,0))*N(Input!ED27),0)</f>
        <v>0</v>
      </c>
      <c r="ED12" s="327" cm="1">
        <f t="array" ref="ED12">IFERROR(_xlfn.IFS(ED9=FALSE,ROUND(ROUND(ROUND(ED13*ED10*ED14,0)*ED20,0)*ED15*ED16*ED21,0),ED9=TRUE,ROUND(ROUND(ROUND(ED13*ED10*ED16*ED15*ED17*ED18*ED19,0)*ED20,0)*ED21,0))*N(Input!EE27),0)</f>
        <v>0</v>
      </c>
      <c r="EE12" s="327" cm="1">
        <f t="array" ref="EE12">IFERROR(_xlfn.IFS(EE9=FALSE,ROUND(ROUND(ROUND(EE13*EE10*EE14,0)*EE20,0)*EE15*EE16*EE21,0),EE9=TRUE,ROUND(ROUND(ROUND(EE13*EE10*EE16*EE15*EE17*EE18*EE19,0)*EE20,0)*EE21,0))*N(Input!EF27),0)</f>
        <v>0</v>
      </c>
      <c r="EF12" s="327" cm="1">
        <f t="array" ref="EF12">IFERROR(_xlfn.IFS(EF9=FALSE,ROUND(ROUND(ROUND(EF13*EF10*EF14,0)*EF20,0)*EF15*EF16*EF21,0),EF9=TRUE,ROUND(ROUND(ROUND(EF13*EF10*EF16*EF15*EF17*EF18*EF19,0)*EF20,0)*EF21,0))*N(Input!EG27),0)</f>
        <v>0</v>
      </c>
      <c r="EG12" s="327" cm="1">
        <f t="array" ref="EG12">IFERROR(_xlfn.IFS(EG9=FALSE,ROUND(ROUND(ROUND(EG13*EG10*EG14,0)*EG20,0)*EG15*EG16*EG21,0),EG9=TRUE,ROUND(ROUND(ROUND(EG13*EG10*EG16*EG15*EG17*EG18*EG19,0)*EG20,0)*EG21,0))*N(Input!EH27),0)</f>
        <v>0</v>
      </c>
      <c r="EH12" s="327" cm="1">
        <f t="array" ref="EH12">IFERROR(_xlfn.IFS(EH9=FALSE,ROUND(ROUND(ROUND(EH13*EH10*EH14,0)*EH20,0)*EH15*EH16*EH21,0),EH9=TRUE,ROUND(ROUND(ROUND(EH13*EH10*EH16*EH15*EH17*EH18*EH19,0)*EH20,0)*EH21,0))*N(Input!EI27),0)</f>
        <v>0</v>
      </c>
      <c r="EI12" s="327" cm="1">
        <f t="array" ref="EI12">IFERROR(_xlfn.IFS(EI9=FALSE,ROUND(ROUND(ROUND(EI13*EI10*EI14,0)*EI20,0)*EI15*EI16*EI21,0),EI9=TRUE,ROUND(ROUND(ROUND(EI13*EI10*EI16*EI15*EI17*EI18*EI19,0)*EI20,0)*EI21,0))*N(Input!EJ27),0)</f>
        <v>0</v>
      </c>
      <c r="EJ12" s="327" cm="1">
        <f t="array" ref="EJ12">IFERROR(_xlfn.IFS(EJ9=FALSE,ROUND(ROUND(ROUND(EJ13*EJ10*EJ14,0)*EJ20,0)*EJ15*EJ16*EJ21,0),EJ9=TRUE,ROUND(ROUND(ROUND(EJ13*EJ10*EJ16*EJ15*EJ17*EJ18*EJ19,0)*EJ20,0)*EJ21,0))*N(Input!EK27),0)</f>
        <v>0</v>
      </c>
      <c r="EK12" s="327" cm="1">
        <f t="array" ref="EK12">IFERROR(_xlfn.IFS(EK9=FALSE,ROUND(ROUND(ROUND(EK13*EK10*EK14,0)*EK20,0)*EK15*EK16*EK21,0),EK9=TRUE,ROUND(ROUND(ROUND(EK13*EK10*EK16*EK15*EK17*EK18*EK19,0)*EK20,0)*EK21,0))*N(Input!EL27),0)</f>
        <v>0</v>
      </c>
      <c r="EL12" s="327" cm="1">
        <f t="array" ref="EL12">IFERROR(_xlfn.IFS(EL9=FALSE,ROUND(ROUND(ROUND(EL13*EL10*EL14,0)*EL20,0)*EL15*EL16*EL21,0),EL9=TRUE,ROUND(ROUND(ROUND(EL13*EL10*EL16*EL15*EL17*EL18*EL19,0)*EL20,0)*EL21,0))*N(Input!EM27),0)</f>
        <v>0</v>
      </c>
      <c r="EM12" s="327" cm="1">
        <f t="array" ref="EM12">IFERROR(_xlfn.IFS(EM9=FALSE,ROUND(ROUND(ROUND(EM13*EM10*EM14,0)*EM20,0)*EM15*EM16*EM21,0),EM9=TRUE,ROUND(ROUND(ROUND(EM13*EM10*EM16*EM15*EM17*EM18*EM19,0)*EM20,0)*EM21,0))*N(Input!EN27),0)</f>
        <v>0</v>
      </c>
      <c r="EN12" s="327" cm="1">
        <f t="array" ref="EN12">IFERROR(_xlfn.IFS(EN9=FALSE,ROUND(ROUND(ROUND(EN13*EN10*EN14,0)*EN20,0)*EN15*EN16*EN21,0),EN9=TRUE,ROUND(ROUND(ROUND(EN13*EN10*EN16*EN15*EN17*EN18*EN19,0)*EN20,0)*EN21,0))*N(Input!EO27),0)</f>
        <v>0</v>
      </c>
      <c r="EO12" s="327" cm="1">
        <f t="array" ref="EO12">IFERROR(_xlfn.IFS(EO9=FALSE,ROUND(ROUND(ROUND(EO13*EO10*EO14,0)*EO20,0)*EO15*EO16*EO21,0),EO9=TRUE,ROUND(ROUND(ROUND(EO13*EO10*EO16*EO15*EO17*EO18*EO19,0)*EO20,0)*EO21,0))*N(Input!EP27),0)</f>
        <v>0</v>
      </c>
      <c r="EP12" s="327" cm="1">
        <f t="array" ref="EP12">IFERROR(_xlfn.IFS(EP9=FALSE,ROUND(ROUND(ROUND(EP13*EP10*EP14,0)*EP20,0)*EP15*EP16*EP21,0),EP9=TRUE,ROUND(ROUND(ROUND(EP13*EP10*EP16*EP15*EP17*EP18*EP19,0)*EP20,0)*EP21,0))*N(Input!EQ27),0)</f>
        <v>0</v>
      </c>
      <c r="EQ12" s="327" cm="1">
        <f t="array" ref="EQ12">IFERROR(_xlfn.IFS(EQ9=FALSE,ROUND(ROUND(ROUND(EQ13*EQ10*EQ14,0)*EQ20,0)*EQ15*EQ16*EQ21,0),EQ9=TRUE,ROUND(ROUND(ROUND(EQ13*EQ10*EQ16*EQ15*EQ17*EQ18*EQ19,0)*EQ20,0)*EQ21,0))*N(Input!ER27),0)</f>
        <v>0</v>
      </c>
      <c r="ER12" s="327" cm="1">
        <f t="array" ref="ER12">IFERROR(_xlfn.IFS(ER9=FALSE,ROUND(ROUND(ROUND(ER13*ER10*ER14,0)*ER20,0)*ER15*ER16*ER21,0),ER9=TRUE,ROUND(ROUND(ROUND(ER13*ER10*ER16*ER15*ER17*ER18*ER19,0)*ER20,0)*ER21,0))*N(Input!ES27),0)</f>
        <v>0</v>
      </c>
      <c r="ES12" s="327" cm="1">
        <f t="array" ref="ES12">IFERROR(_xlfn.IFS(ES9=FALSE,ROUND(ROUND(ROUND(ES13*ES10*ES14,0)*ES20,0)*ES15*ES16*ES21,0),ES9=TRUE,ROUND(ROUND(ROUND(ES13*ES10*ES16*ES15*ES17*ES18*ES19,0)*ES20,0)*ES21,0))*N(Input!ET27),0)</f>
        <v>0</v>
      </c>
      <c r="ET12" s="327" cm="1">
        <f t="array" ref="ET12">IFERROR(_xlfn.IFS(ET9=FALSE,ROUND(ROUND(ROUND(ET13*ET10*ET14,0)*ET20,0)*ET15*ET16*ET21,0),ET9=TRUE,ROUND(ROUND(ROUND(ET13*ET10*ET16*ET15*ET17*ET18*ET19,0)*ET20,0)*ET21,0))*N(Input!EU27),0)</f>
        <v>0</v>
      </c>
      <c r="EU12" s="327" cm="1">
        <f t="array" ref="EU12">IFERROR(_xlfn.IFS(EU9=FALSE,ROUND(ROUND(ROUND(EU13*EU10*EU14,0)*EU20,0)*EU15*EU16*EU21,0),EU9=TRUE,ROUND(ROUND(ROUND(EU13*EU10*EU16*EU15*EU17*EU18*EU19,0)*EU20,0)*EU21,0))*N(Input!EV27),0)</f>
        <v>0</v>
      </c>
      <c r="EV12" s="327" cm="1">
        <f t="array" ref="EV12">IFERROR(_xlfn.IFS(EV9=FALSE,ROUND(ROUND(ROUND(EV13*EV10*EV14,0)*EV20,0)*EV15*EV16*EV21,0),EV9=TRUE,ROUND(ROUND(ROUND(EV13*EV10*EV16*EV15*EV17*EV18*EV19,0)*EV20,0)*EV21,0))*N(Input!EW27),0)</f>
        <v>0</v>
      </c>
      <c r="EW12" s="327" cm="1">
        <f t="array" ref="EW12">IFERROR(_xlfn.IFS(EW9=FALSE,ROUND(ROUND(ROUND(EW13*EW10*EW14,0)*EW20,0)*EW15*EW16*EW21,0),EW9=TRUE,ROUND(ROUND(ROUND(EW13*EW10*EW16*EW15*EW17*EW18*EW19,0)*EW20,0)*EW21,0))*N(Input!EX27),0)</f>
        <v>0</v>
      </c>
      <c r="EX12" s="327" cm="1">
        <f t="array" ref="EX12">IFERROR(_xlfn.IFS(EX9=FALSE,ROUND(ROUND(ROUND(EX13*EX10*EX14,0)*EX20,0)*EX15*EX16*EX21,0),EX9=TRUE,ROUND(ROUND(ROUND(EX13*EX10*EX16*EX15*EX17*EX18*EX19,0)*EX20,0)*EX21,0))*N(Input!EY27),0)</f>
        <v>0</v>
      </c>
      <c r="EY12" s="327" cm="1">
        <f t="array" ref="EY12">IFERROR(_xlfn.IFS(EY9=FALSE,ROUND(ROUND(ROUND(EY13*EY10*EY14,0)*EY20,0)*EY15*EY16*EY21,0),EY9=TRUE,ROUND(ROUND(ROUND(EY13*EY10*EY16*EY15*EY17*EY18*EY19,0)*EY20,0)*EY21,0))*N(Input!EZ27),0)</f>
        <v>0</v>
      </c>
      <c r="EZ12" s="327" cm="1">
        <f t="array" ref="EZ12">IFERROR(_xlfn.IFS(EZ9=FALSE,ROUND(ROUND(ROUND(EZ13*EZ10*EZ14,0)*EZ20,0)*EZ15*EZ16*EZ21,0),EZ9=TRUE,ROUND(ROUND(ROUND(EZ13*EZ10*EZ16*EZ15*EZ17*EZ18*EZ19,0)*EZ20,0)*EZ21,0))*N(Input!FA27),0)</f>
        <v>0</v>
      </c>
      <c r="FA12" s="327" cm="1">
        <f t="array" ref="FA12">IFERROR(_xlfn.IFS(FA9=FALSE,ROUND(ROUND(ROUND(FA13*FA10*FA14,0)*FA20,0)*FA15*FA16*FA21,0),FA9=TRUE,ROUND(ROUND(ROUND(FA13*FA10*FA16*FA15*FA17*FA18*FA19,0)*FA20,0)*FA21,0))*N(Input!FB27),0)</f>
        <v>0</v>
      </c>
      <c r="FB12" s="327" cm="1">
        <f t="array" ref="FB12">IFERROR(_xlfn.IFS(FB9=FALSE,ROUND(ROUND(ROUND(FB13*FB10*FB14,0)*FB20,0)*FB15*FB16*FB21,0),FB9=TRUE,ROUND(ROUND(ROUND(FB13*FB10*FB16*FB15*FB17*FB18*FB19,0)*FB20,0)*FB21,0))*N(Input!FC27),0)</f>
        <v>0</v>
      </c>
      <c r="FC12" s="327" cm="1">
        <f t="array" ref="FC12">IFERROR(_xlfn.IFS(FC9=FALSE,ROUND(ROUND(ROUND(FC13*FC10*FC14,0)*FC20,0)*FC15*FC16*FC21,0),FC9=TRUE,ROUND(ROUND(ROUND(FC13*FC10*FC16*FC15*FC17*FC18*FC19,0)*FC20,0)*FC21,0))*N(Input!FD27),0)</f>
        <v>0</v>
      </c>
      <c r="FD12" s="327" cm="1">
        <f t="array" ref="FD12">IFERROR(_xlfn.IFS(FD9=FALSE,ROUND(ROUND(ROUND(FD13*FD10*FD14,0)*FD20,0)*FD15*FD16*FD21,0),FD9=TRUE,ROUND(ROUND(ROUND(FD13*FD10*FD16*FD15*FD17*FD18*FD19,0)*FD20,0)*FD21,0))*N(Input!FE27),0)</f>
        <v>0</v>
      </c>
      <c r="FE12" s="327" cm="1">
        <f t="array" ref="FE12">IFERROR(_xlfn.IFS(FE9=FALSE,ROUND(ROUND(ROUND(FE13*FE10*FE14,0)*FE20,0)*FE15*FE16*FE21,0),FE9=TRUE,ROUND(ROUND(ROUND(FE13*FE10*FE16*FE15*FE17*FE18*FE19,0)*FE20,0)*FE21,0))*N(Input!FF27),0)</f>
        <v>0</v>
      </c>
      <c r="FF12" s="327" cm="1">
        <f t="array" ref="FF12">IFERROR(_xlfn.IFS(FF9=FALSE,ROUND(ROUND(ROUND(FF13*FF10*FF14,0)*FF20,0)*FF15*FF16*FF21,0),FF9=TRUE,ROUND(ROUND(ROUND(FF13*FF10*FF16*FF15*FF17*FF18*FF19,0)*FF20,0)*FF21,0))*N(Input!FG27),0)</f>
        <v>0</v>
      </c>
      <c r="FG12" s="327" cm="1">
        <f t="array" ref="FG12">IFERROR(_xlfn.IFS(FG9=FALSE,ROUND(ROUND(ROUND(FG13*FG10*FG14,0)*FG20,0)*FG15*FG16*FG21,0),FG9=TRUE,ROUND(ROUND(ROUND(FG13*FG10*FG16*FG15*FG17*FG18*FG19,0)*FG20,0)*FG21,0))*N(Input!FH27),0)</f>
        <v>0</v>
      </c>
      <c r="FH12" s="327" cm="1">
        <f t="array" ref="FH12">IFERROR(_xlfn.IFS(FH9=FALSE,ROUND(ROUND(ROUND(FH13*FH10*FH14,0)*FH20,0)*FH15*FH16*FH21,0),FH9=TRUE,ROUND(ROUND(ROUND(FH13*FH10*FH16*FH15*FH17*FH18*FH19,0)*FH20,0)*FH21,0))*N(Input!FI27),0)</f>
        <v>0</v>
      </c>
      <c r="FI12" s="327" cm="1">
        <f t="array" ref="FI12">IFERROR(_xlfn.IFS(FI9=FALSE,ROUND(ROUND(ROUND(FI13*FI10*FI14,0)*FI20,0)*FI15*FI16*FI21,0),FI9=TRUE,ROUND(ROUND(ROUND(FI13*FI10*FI16*FI15*FI17*FI18*FI19,0)*FI20,0)*FI21,0))*N(Input!FJ27),0)</f>
        <v>0</v>
      </c>
      <c r="FJ12" s="327" cm="1">
        <f t="array" ref="FJ12">IFERROR(_xlfn.IFS(FJ9=FALSE,ROUND(ROUND(ROUND(FJ13*FJ10*FJ14,0)*FJ20,0)*FJ15*FJ16*FJ21,0),FJ9=TRUE,ROUND(ROUND(ROUND(FJ13*FJ10*FJ16*FJ15*FJ17*FJ18*FJ19,0)*FJ20,0)*FJ21,0))*N(Input!FK27),0)</f>
        <v>0</v>
      </c>
      <c r="FK12" s="327" cm="1">
        <f t="array" ref="FK12">IFERROR(_xlfn.IFS(FK9=FALSE,ROUND(ROUND(ROUND(FK13*FK10*FK14,0)*FK20,0)*FK15*FK16*FK21,0),FK9=TRUE,ROUND(ROUND(ROUND(FK13*FK10*FK16*FK15*FK17*FK18*FK19,0)*FK20,0)*FK21,0))*N(Input!FL27),0)</f>
        <v>0</v>
      </c>
      <c r="FL12" s="327" cm="1">
        <f t="array" ref="FL12">IFERROR(_xlfn.IFS(FL9=FALSE,ROUND(ROUND(ROUND(FL13*FL10*FL14,0)*FL20,0)*FL15*FL16*FL21,0),FL9=TRUE,ROUND(ROUND(ROUND(FL13*FL10*FL16*FL15*FL17*FL18*FL19,0)*FL20,0)*FL21,0))*N(Input!FM27),0)</f>
        <v>0</v>
      </c>
      <c r="FM12" s="327" cm="1">
        <f t="array" ref="FM12">IFERROR(_xlfn.IFS(FM9=FALSE,ROUND(ROUND(ROUND(FM13*FM10*FM14,0)*FM20,0)*FM15*FM16*FM21,0),FM9=TRUE,ROUND(ROUND(ROUND(FM13*FM10*FM16*FM15*FM17*FM18*FM19,0)*FM20,0)*FM21,0))*N(Input!FN27),0)</f>
        <v>0</v>
      </c>
      <c r="FN12" s="327" cm="1">
        <f t="array" ref="FN12">IFERROR(_xlfn.IFS(FN9=FALSE,ROUND(ROUND(ROUND(FN13*FN10*FN14,0)*FN20,0)*FN15*FN16*FN21,0),FN9=TRUE,ROUND(ROUND(ROUND(FN13*FN10*FN16*FN15*FN17*FN18*FN19,0)*FN20,0)*FN21,0))*N(Input!FO27),0)</f>
        <v>0</v>
      </c>
      <c r="FO12" s="327" cm="1">
        <f t="array" ref="FO12">IFERROR(_xlfn.IFS(FO9=FALSE,ROUND(ROUND(ROUND(FO13*FO10*FO14,0)*FO20,0)*FO15*FO16*FO21,0),FO9=TRUE,ROUND(ROUND(ROUND(FO13*FO10*FO16*FO15*FO17*FO18*FO19,0)*FO20,0)*FO21,0))*N(Input!FP27),0)</f>
        <v>0</v>
      </c>
      <c r="FP12" s="327" cm="1">
        <f t="array" ref="FP12">IFERROR(_xlfn.IFS(FP9=FALSE,ROUND(ROUND(ROUND(FP13*FP10*FP14,0)*FP20,0)*FP15*FP16*FP21,0),FP9=TRUE,ROUND(ROUND(ROUND(FP13*FP10*FP16*FP15*FP17*FP18*FP19,0)*FP20,0)*FP21,0))*N(Input!FQ27),0)</f>
        <v>0</v>
      </c>
      <c r="FQ12" s="327" cm="1">
        <f t="array" ref="FQ12">IFERROR(_xlfn.IFS(FQ9=FALSE,ROUND(ROUND(ROUND(FQ13*FQ10*FQ14,0)*FQ20,0)*FQ15*FQ16*FQ21,0),FQ9=TRUE,ROUND(ROUND(ROUND(FQ13*FQ10*FQ16*FQ15*FQ17*FQ18*FQ19,0)*FQ20,0)*FQ21,0))*N(Input!FR27),0)</f>
        <v>0</v>
      </c>
      <c r="FR12" s="327" cm="1">
        <f t="array" ref="FR12">IFERROR(_xlfn.IFS(FR9=FALSE,ROUND(ROUND(ROUND(FR13*FR10*FR14,0)*FR20,0)*FR15*FR16*FR21,0),FR9=TRUE,ROUND(ROUND(ROUND(FR13*FR10*FR16*FR15*FR17*FR18*FR19,0)*FR20,0)*FR21,0))*N(Input!FS27),0)</f>
        <v>0</v>
      </c>
      <c r="FS12" s="327" cm="1">
        <f t="array" ref="FS12">IFERROR(_xlfn.IFS(FS9=FALSE,ROUND(ROUND(ROUND(FS13*FS10*FS14,0)*FS20,0)*FS15*FS16*FS21,0),FS9=TRUE,ROUND(ROUND(ROUND(FS13*FS10*FS16*FS15*FS17*FS18*FS19,0)*FS20,0)*FS21,0))*N(Input!FT27),0)</f>
        <v>0</v>
      </c>
      <c r="FT12" s="327" cm="1">
        <f t="array" ref="FT12">IFERROR(_xlfn.IFS(FT9=FALSE,ROUND(ROUND(ROUND(FT13*FT10*FT14,0)*FT20,0)*FT15*FT16*FT21,0),FT9=TRUE,ROUND(ROUND(ROUND(FT13*FT10*FT16*FT15*FT17*FT18*FT19,0)*FT20,0)*FT21,0))*N(Input!FU27),0)</f>
        <v>0</v>
      </c>
      <c r="FU12" s="327" cm="1">
        <f t="array" ref="FU12">IFERROR(_xlfn.IFS(FU9=FALSE,ROUND(ROUND(ROUND(FU13*FU10*FU14,0)*FU20,0)*FU15*FU16*FU21,0),FU9=TRUE,ROUND(ROUND(ROUND(FU13*FU10*FU16*FU15*FU17*FU18*FU19,0)*FU20,0)*FU21,0))*N(Input!FV27),0)</f>
        <v>0</v>
      </c>
      <c r="FV12" s="327" cm="1">
        <f t="array" ref="FV12">IFERROR(_xlfn.IFS(FV9=FALSE,ROUND(ROUND(ROUND(FV13*FV10*FV14,0)*FV20,0)*FV15*FV16*FV21,0),FV9=TRUE,ROUND(ROUND(ROUND(FV13*FV10*FV16*FV15*FV17*FV18*FV19,0)*FV20,0)*FV21,0))*N(Input!FW27),0)</f>
        <v>0</v>
      </c>
      <c r="FW12" s="327" cm="1">
        <f t="array" ref="FW12">IFERROR(_xlfn.IFS(FW9=FALSE,ROUND(ROUND(ROUND(FW13*FW10*FW14,0)*FW20,0)*FW15*FW16*FW21,0),FW9=TRUE,ROUND(ROUND(ROUND(FW13*FW10*FW16*FW15*FW17*FW18*FW19,0)*FW20,0)*FW21,0))*N(Input!FX27),0)</f>
        <v>0</v>
      </c>
      <c r="FX12" s="327" cm="1">
        <f t="array" ref="FX12">IFERROR(_xlfn.IFS(FX9=FALSE,ROUND(ROUND(ROUND(FX13*FX10*FX14,0)*FX20,0)*FX15*FX16*FX21,0),FX9=TRUE,ROUND(ROUND(ROUND(FX13*FX10*FX16*FX15*FX17*FX18*FX19,0)*FX20,0)*FX21,0))*N(Input!FY27),0)</f>
        <v>0</v>
      </c>
      <c r="FY12" s="327" cm="1">
        <f t="array" ref="FY12">IFERROR(_xlfn.IFS(FY9=FALSE,ROUND(ROUND(ROUND(FY13*FY10*FY14,0)*FY20,0)*FY15*FY16*FY21,0),FY9=TRUE,ROUND(ROUND(ROUND(FY13*FY10*FY16*FY15*FY17*FY18*FY19,0)*FY20,0)*FY21,0))*N(Input!FZ27),0)</f>
        <v>0</v>
      </c>
      <c r="FZ12" s="327" cm="1">
        <f t="array" ref="FZ12">IFERROR(_xlfn.IFS(FZ9=FALSE,ROUND(ROUND(ROUND(FZ13*FZ10*FZ14,0)*FZ20,0)*FZ15*FZ16*FZ21,0),FZ9=TRUE,ROUND(ROUND(ROUND(FZ13*FZ10*FZ16*FZ15*FZ17*FZ18*FZ19,0)*FZ20,0)*FZ21,0))*N(Input!GA27),0)</f>
        <v>0</v>
      </c>
      <c r="GA12" s="327" cm="1">
        <f t="array" ref="GA12">IFERROR(_xlfn.IFS(GA9=FALSE,ROUND(ROUND(ROUND(GA13*GA10*GA14,0)*GA20,0)*GA15*GA16*GA21,0),GA9=TRUE,ROUND(ROUND(ROUND(GA13*GA10*GA16*GA15*GA17*GA18*GA19,0)*GA20,0)*GA21,0))*N(Input!GB27),0)</f>
        <v>0</v>
      </c>
      <c r="GB12" s="327" cm="1">
        <f t="array" ref="GB12">IFERROR(_xlfn.IFS(GB9=FALSE,ROUND(ROUND(ROUND(GB13*GB10*GB14,0)*GB20,0)*GB15*GB16*GB21,0),GB9=TRUE,ROUND(ROUND(ROUND(GB13*GB10*GB16*GB15*GB17*GB18*GB19,0)*GB20,0)*GB21,0))*N(Input!GC27),0)</f>
        <v>0</v>
      </c>
      <c r="GC12" s="327" cm="1">
        <f t="array" ref="GC12">IFERROR(_xlfn.IFS(GC9=FALSE,ROUND(ROUND(ROUND(GC13*GC10*GC14,0)*GC20,0)*GC15*GC16*GC21,0),GC9=TRUE,ROUND(ROUND(ROUND(GC13*GC10*GC16*GC15*GC17*GC18*GC19,0)*GC20,0)*GC21,0))*N(Input!GD27),0)</f>
        <v>0</v>
      </c>
      <c r="GD12" s="327" cm="1">
        <f t="array" ref="GD12">IFERROR(_xlfn.IFS(GD9=FALSE,ROUND(ROUND(ROUND(GD13*GD10*GD14,0)*GD20,0)*GD15*GD16*GD21,0),GD9=TRUE,ROUND(ROUND(ROUND(GD13*GD10*GD16*GD15*GD17*GD18*GD19,0)*GD20,0)*GD21,0))*N(Input!GE27),0)</f>
        <v>0</v>
      </c>
      <c r="GE12" s="327" cm="1">
        <f t="array" ref="GE12">IFERROR(_xlfn.IFS(GE9=FALSE,ROUND(ROUND(ROUND(GE13*GE10*GE14,0)*GE20,0)*GE15*GE16*GE21,0),GE9=TRUE,ROUND(ROUND(ROUND(GE13*GE10*GE16*GE15*GE17*GE18*GE19,0)*GE20,0)*GE21,0))*N(Input!GF27),0)</f>
        <v>0</v>
      </c>
      <c r="GF12" s="327" cm="1">
        <f t="array" ref="GF12">IFERROR(_xlfn.IFS(GF9=FALSE,ROUND(ROUND(ROUND(GF13*GF10*GF14,0)*GF20,0)*GF15*GF16*GF21,0),GF9=TRUE,ROUND(ROUND(ROUND(GF13*GF10*GF16*GF15*GF17*GF18*GF19,0)*GF20,0)*GF21,0))*N(Input!GG27),0)</f>
        <v>0</v>
      </c>
      <c r="GG12" s="327" cm="1">
        <f t="array" ref="GG12">IFERROR(_xlfn.IFS(GG9=FALSE,ROUND(ROUND(ROUND(GG13*GG10*GG14,0)*GG20,0)*GG15*GG16*GG21,0),GG9=TRUE,ROUND(ROUND(ROUND(GG13*GG10*GG16*GG15*GG17*GG18*GG19,0)*GG20,0)*GG21,0))*N(Input!GH27),0)</f>
        <v>0</v>
      </c>
      <c r="GH12" s="327" cm="1">
        <f t="array" ref="GH12">IFERROR(_xlfn.IFS(GH9=FALSE,ROUND(ROUND(ROUND(GH13*GH10*GH14,0)*GH20,0)*GH15*GH16*GH21,0),GH9=TRUE,ROUND(ROUND(ROUND(GH13*GH10*GH16*GH15*GH17*GH18*GH19,0)*GH20,0)*GH21,0))*N(Input!GI27),0)</f>
        <v>0</v>
      </c>
      <c r="GI12" s="327" cm="1">
        <f t="array" ref="GI12">IFERROR(_xlfn.IFS(GI9=FALSE,ROUND(ROUND(ROUND(GI13*GI10*GI14,0)*GI20,0)*GI15*GI16*GI21,0),GI9=TRUE,ROUND(ROUND(ROUND(GI13*GI10*GI16*GI15*GI17*GI18*GI19,0)*GI20,0)*GI21,0))*N(Input!GJ27),0)</f>
        <v>0</v>
      </c>
      <c r="GJ12" s="327" cm="1">
        <f t="array" ref="GJ12">IFERROR(_xlfn.IFS(GJ9=FALSE,ROUND(ROUND(ROUND(GJ13*GJ10*GJ14,0)*GJ20,0)*GJ15*GJ16*GJ21,0),GJ9=TRUE,ROUND(ROUND(ROUND(GJ13*GJ10*GJ16*GJ15*GJ17*GJ18*GJ19,0)*GJ20,0)*GJ21,0))*N(Input!GK27),0)</f>
        <v>0</v>
      </c>
      <c r="GK12" s="327" cm="1">
        <f t="array" ref="GK12">IFERROR(_xlfn.IFS(GK9=FALSE,ROUND(ROUND(ROUND(GK13*GK10*GK14,0)*GK20,0)*GK15*GK16*GK21,0),GK9=TRUE,ROUND(ROUND(ROUND(GK13*GK10*GK16*GK15*GK17*GK18*GK19,0)*GK20,0)*GK21,0))*N(Input!GL27),0)</f>
        <v>0</v>
      </c>
      <c r="GL12" s="327" cm="1">
        <f t="array" ref="GL12">IFERROR(_xlfn.IFS(GL9=FALSE,ROUND(ROUND(ROUND(GL13*GL10*GL14,0)*GL20,0)*GL15*GL16*GL21,0),GL9=TRUE,ROUND(ROUND(ROUND(GL13*GL10*GL16*GL15*GL17*GL18*GL19,0)*GL20,0)*GL21,0))*N(Input!GM27),0)</f>
        <v>0</v>
      </c>
      <c r="GM12" s="327" cm="1">
        <f t="array" ref="GM12">IFERROR(_xlfn.IFS(GM9=FALSE,ROUND(ROUND(ROUND(GM13*GM10*GM14,0)*GM20,0)*GM15*GM16*GM21,0),GM9=TRUE,ROUND(ROUND(ROUND(GM13*GM10*GM16*GM15*GM17*GM18*GM19,0)*GM20,0)*GM21,0))*N(Input!GN27),0)</f>
        <v>0</v>
      </c>
      <c r="GN12" s="327" cm="1">
        <f t="array" ref="GN12">IFERROR(_xlfn.IFS(GN9=FALSE,ROUND(ROUND(ROUND(GN13*GN10*GN14,0)*GN20,0)*GN15*GN16*GN21,0),GN9=TRUE,ROUND(ROUND(ROUND(GN13*GN10*GN16*GN15*GN17*GN18*GN19,0)*GN20,0)*GN21,0))*N(Input!GO27),0)</f>
        <v>0</v>
      </c>
      <c r="GO12" s="327" cm="1">
        <f t="array" ref="GO12">IFERROR(_xlfn.IFS(GO9=FALSE,ROUND(ROUND(ROUND(GO13*GO10*GO14,0)*GO20,0)*GO15*GO16*GO21,0),GO9=TRUE,ROUND(ROUND(ROUND(GO13*GO10*GO16*GO15*GO17*GO18*GO19,0)*GO20,0)*GO21,0))*N(Input!GP27),0)</f>
        <v>0</v>
      </c>
      <c r="GP12" s="327" cm="1">
        <f t="array" ref="GP12">IFERROR(_xlfn.IFS(GP9=FALSE,ROUND(ROUND(ROUND(GP13*GP10*GP14,0)*GP20,0)*GP15*GP16*GP21,0),GP9=TRUE,ROUND(ROUND(ROUND(GP13*GP10*GP16*GP15*GP17*GP18*GP19,0)*GP20,0)*GP21,0))*N(Input!GQ27),0)</f>
        <v>0</v>
      </c>
      <c r="GQ12" s="327" cm="1">
        <f t="array" ref="GQ12">IFERROR(_xlfn.IFS(GQ9=FALSE,ROUND(ROUND(ROUND(GQ13*GQ10*GQ14,0)*GQ20,0)*GQ15*GQ16*GQ21,0),GQ9=TRUE,ROUND(ROUND(ROUND(GQ13*GQ10*GQ16*GQ15*GQ17*GQ18*GQ19,0)*GQ20,0)*GQ21,0))*N(Input!GR27),0)</f>
        <v>0</v>
      </c>
      <c r="GR12" s="327" cm="1">
        <f t="array" ref="GR12">IFERROR(_xlfn.IFS(GR9=FALSE,ROUND(ROUND(ROUND(GR13*GR10*GR14,0)*GR20,0)*GR15*GR16*GR21,0),GR9=TRUE,ROUND(ROUND(ROUND(GR13*GR10*GR16*GR15*GR17*GR18*GR19,0)*GR20,0)*GR21,0))*N(Input!GS27),0)</f>
        <v>0</v>
      </c>
      <c r="GS12" s="327" cm="1">
        <f t="array" ref="GS12">IFERROR(_xlfn.IFS(GS9=FALSE,ROUND(ROUND(ROUND(GS13*GS10*GS14,0)*GS20,0)*GS15*GS16*GS21,0),GS9=TRUE,ROUND(ROUND(ROUND(GS13*GS10*GS16*GS15*GS17*GS18*GS19,0)*GS20,0)*GS21,0))*N(Input!GT27),0)</f>
        <v>0</v>
      </c>
    </row>
    <row r="13" spans="1:201" s="328" customFormat="1" outlineLevel="1">
      <c r="A13" s="356" t="s">
        <v>9360</v>
      </c>
      <c r="B13" s="357">
        <f>IFERROR(IF(Info!C6=TRUE,INDEX(Zone!$3:$49,MATCH(Input!C20,Zone!$B$3:$B$49,0),MATCH(Input!C19,Zone!$2:$2,0)),IF(Input!C12=TRUE,INDEX(Main!$E:$E,MATCH(_xlfn.CONCAT(B4,B6),Main!$A:$A,0)),INDEX(Main!$B:$B,MATCH(_xlfn.CONCAT(B4,B6),Main!$A:$A,0)))),0)</f>
        <v>0</v>
      </c>
      <c r="C13" s="357">
        <f>IFERROR(IF(Info!D6=TRUE,INDEX(Zone!$3:$49,MATCH(Input!D20,Zone!$B$3:$B$49,0),MATCH(Input!D19,Zone!$2:$2,0)),IF(Input!D12=TRUE,INDEX(Main!$E:$E,MATCH(_xlfn.CONCAT(C4,C6),Main!$A:$A,0)),INDEX(Main!$B:$B,MATCH(_xlfn.CONCAT(C4,C6),Main!$A:$A,0)))),0)</f>
        <v>0</v>
      </c>
      <c r="D13" s="357">
        <f>IFERROR(IF(Info!E6=TRUE,INDEX(Zone!$3:$49,MATCH(Input!E20,Zone!$B$3:$B$49,0),MATCH(Input!E19,Zone!$2:$2,0)),IF(Input!E12=TRUE,INDEX(Main!$E:$E,MATCH(_xlfn.CONCAT(D4,D6),Main!$A:$A,0)),INDEX(Main!$B:$B,MATCH(_xlfn.CONCAT(D4,D6),Main!$A:$A,0)))),0)</f>
        <v>0</v>
      </c>
      <c r="E13" s="357">
        <f>IFERROR(IF(Info!F6=TRUE,INDEX(Zone!$3:$49,MATCH(Input!F20,Zone!$B$3:$B$49,0),MATCH(Input!F19,Zone!$2:$2,0)),IF(Input!F12=TRUE,INDEX(Main!$E:$E,MATCH(_xlfn.CONCAT(E4,E6),Main!$A:$A,0)),INDEX(Main!$B:$B,MATCH(_xlfn.CONCAT(E4,E6),Main!$A:$A,0)))),0)</f>
        <v>0</v>
      </c>
      <c r="F13" s="357">
        <f>IFERROR(IF(Info!G6=TRUE,INDEX(Zone!$3:$49,MATCH(Input!G20,Zone!$B$3:$B$49,0),MATCH(Input!G19,Zone!$2:$2,0)),IF(Input!G12=TRUE,INDEX(Main!$E:$E,MATCH(_xlfn.CONCAT(F4,F6),Main!$A:$A,0)),INDEX(Main!$B:$B,MATCH(_xlfn.CONCAT(F4,F6),Main!$A:$A,0)))),0)</f>
        <v>0</v>
      </c>
      <c r="G13" s="357">
        <f>IFERROR(IF(Info!H6=TRUE,INDEX(Zone!$3:$49,MATCH(Input!H20,Zone!$B$3:$B$49,0),MATCH(Input!H19,Zone!$2:$2,0)),IF(Input!H12=TRUE,INDEX(Main!$E:$E,MATCH(_xlfn.CONCAT(G4,G6),Main!$A:$A,0)),INDEX(Main!$B:$B,MATCH(_xlfn.CONCAT(G4,G6),Main!$A:$A,0)))),0)</f>
        <v>0</v>
      </c>
      <c r="H13" s="357">
        <f>IFERROR(IF(Info!I6=TRUE,INDEX(Zone!$3:$49,MATCH(Input!I20,Zone!$B$3:$B$49,0),MATCH(Input!I19,Zone!$2:$2,0)),IF(Input!I12=TRUE,INDEX(Main!$E:$E,MATCH(_xlfn.CONCAT(H4,H6),Main!$A:$A,0)),INDEX(Main!$B:$B,MATCH(_xlfn.CONCAT(H4,H6),Main!$A:$A,0)))),0)</f>
        <v>0</v>
      </c>
      <c r="I13" s="357">
        <f>IFERROR(IF(Info!J6=TRUE,INDEX(Zone!$3:$49,MATCH(Input!J20,Zone!$B$3:$B$49,0),MATCH(Input!J19,Zone!$2:$2,0)),IF(Input!J12=TRUE,INDEX(Main!$E:$E,MATCH(_xlfn.CONCAT(I4,I6),Main!$A:$A,0)),INDEX(Main!$B:$B,MATCH(_xlfn.CONCAT(I4,I6),Main!$A:$A,0)))),0)</f>
        <v>0</v>
      </c>
      <c r="J13" s="357">
        <f>IFERROR(IF(Info!K6=TRUE,INDEX(Zone!$3:$49,MATCH(Input!K20,Zone!$B$3:$B$49,0),MATCH(Input!K19,Zone!$2:$2,0)),IF(Input!K12=TRUE,INDEX(Main!$E:$E,MATCH(_xlfn.CONCAT(J4,J6),Main!$A:$A,0)),INDEX(Main!$B:$B,MATCH(_xlfn.CONCAT(J4,J6),Main!$A:$A,0)))),0)</f>
        <v>0</v>
      </c>
      <c r="K13" s="357">
        <f>IFERROR(IF(Info!L6=TRUE,INDEX(Zone!$3:$49,MATCH(Input!L20,Zone!$B$3:$B$49,0),MATCH(Input!L19,Zone!$2:$2,0)),IF(Input!L12=TRUE,INDEX(Main!$E:$E,MATCH(_xlfn.CONCAT(K4,K6),Main!$A:$A,0)),INDEX(Main!$B:$B,MATCH(_xlfn.CONCAT(K4,K6),Main!$A:$A,0)))),0)</f>
        <v>0</v>
      </c>
      <c r="L13" s="357">
        <f>IFERROR(IF(Info!M6=TRUE,INDEX(Zone!$3:$49,MATCH(Input!M20,Zone!$B$3:$B$49,0),MATCH(Input!M19,Zone!$2:$2,0)),IF(Input!M12=TRUE,INDEX(Main!$E:$E,MATCH(_xlfn.CONCAT(L4,L6),Main!$A:$A,0)),INDEX(Main!$B:$B,MATCH(_xlfn.CONCAT(L4,L6),Main!$A:$A,0)))),0)</f>
        <v>0</v>
      </c>
      <c r="M13" s="357">
        <f>IFERROR(IF(Info!N6=TRUE,INDEX(Zone!$3:$49,MATCH(Input!N20,Zone!$B$3:$B$49,0),MATCH(Input!N19,Zone!$2:$2,0)),IF(Input!N12=TRUE,INDEX(Main!$E:$E,MATCH(_xlfn.CONCAT(M4,M6),Main!$A:$A,0)),INDEX(Main!$B:$B,MATCH(_xlfn.CONCAT(M4,M6),Main!$A:$A,0)))),0)</f>
        <v>0</v>
      </c>
      <c r="N13" s="357">
        <f>IFERROR(IF(Info!O6=TRUE,INDEX(Zone!$3:$49,MATCH(Input!O20,Zone!$B$3:$B$49,0),MATCH(Input!O19,Zone!$2:$2,0)),IF(Input!O12=TRUE,INDEX(Main!$E:$E,MATCH(_xlfn.CONCAT(N4,N6),Main!$A:$A,0)),INDEX(Main!$B:$B,MATCH(_xlfn.CONCAT(N4,N6),Main!$A:$A,0)))),0)</f>
        <v>0</v>
      </c>
      <c r="O13" s="357">
        <f>IFERROR(IF(Info!P6=TRUE,INDEX(Zone!$3:$49,MATCH(Input!P20,Zone!$B$3:$B$49,0),MATCH(Input!P19,Zone!$2:$2,0)),IF(Input!P12=TRUE,INDEX(Main!$E:$E,MATCH(_xlfn.CONCAT(O4,O6),Main!$A:$A,0)),INDEX(Main!$B:$B,MATCH(_xlfn.CONCAT(O4,O6),Main!$A:$A,0)))),0)</f>
        <v>0</v>
      </c>
      <c r="P13" s="357">
        <f>IFERROR(IF(Info!Q6=TRUE,INDEX(Zone!$3:$49,MATCH(Input!Q20,Zone!$B$3:$B$49,0),MATCH(Input!Q19,Zone!$2:$2,0)),IF(Input!Q12=TRUE,INDEX(Main!$E:$E,MATCH(_xlfn.CONCAT(P4,P6),Main!$A:$A,0)),INDEX(Main!$B:$B,MATCH(_xlfn.CONCAT(P4,P6),Main!$A:$A,0)))),0)</f>
        <v>0</v>
      </c>
      <c r="Q13" s="357">
        <f>IFERROR(IF(Info!R6=TRUE,INDEX(Zone!$3:$49,MATCH(Input!R20,Zone!$B$3:$B$49,0),MATCH(Input!R19,Zone!$2:$2,0)),IF(Input!R12=TRUE,INDEX(Main!$E:$E,MATCH(_xlfn.CONCAT(Q4,Q6),Main!$A:$A,0)),INDEX(Main!$B:$B,MATCH(_xlfn.CONCAT(Q4,Q6),Main!$A:$A,0)))),0)</f>
        <v>0</v>
      </c>
      <c r="R13" s="357">
        <f>IFERROR(IF(Info!S6=TRUE,INDEX(Zone!$3:$49,MATCH(Input!S20,Zone!$B$3:$B$49,0),MATCH(Input!S19,Zone!$2:$2,0)),IF(Input!S12=TRUE,INDEX(Main!$E:$E,MATCH(_xlfn.CONCAT(R4,R6),Main!$A:$A,0)),INDEX(Main!$B:$B,MATCH(_xlfn.CONCAT(R4,R6),Main!$A:$A,0)))),0)</f>
        <v>0</v>
      </c>
      <c r="S13" s="357">
        <f>IFERROR(IF(Info!T6=TRUE,INDEX(Zone!$3:$49,MATCH(Input!T20,Zone!$B$3:$B$49,0),MATCH(Input!T19,Zone!$2:$2,0)),IF(Input!T12=TRUE,INDEX(Main!$E:$E,MATCH(_xlfn.CONCAT(S4,S6),Main!$A:$A,0)),INDEX(Main!$B:$B,MATCH(_xlfn.CONCAT(S4,S6),Main!$A:$A,0)))),0)</f>
        <v>0</v>
      </c>
      <c r="T13" s="357">
        <f>IFERROR(IF(Info!U6=TRUE,INDEX(Zone!$3:$49,MATCH(Input!U20,Zone!$B$3:$B$49,0),MATCH(Input!U19,Zone!$2:$2,0)),IF(Input!U12=TRUE,INDEX(Main!$E:$E,MATCH(_xlfn.CONCAT(T4,T6),Main!$A:$A,0)),INDEX(Main!$B:$B,MATCH(_xlfn.CONCAT(T4,T6),Main!$A:$A,0)))),0)</f>
        <v>0</v>
      </c>
      <c r="U13" s="357">
        <f>IFERROR(IF(Info!V6=TRUE,INDEX(Zone!$3:$49,MATCH(Input!V20,Zone!$B$3:$B$49,0),MATCH(Input!V19,Zone!$2:$2,0)),IF(Input!V12=TRUE,INDEX(Main!$E:$E,MATCH(_xlfn.CONCAT(U4,U6),Main!$A:$A,0)),INDEX(Main!$B:$B,MATCH(_xlfn.CONCAT(U4,U6),Main!$A:$A,0)))),0)</f>
        <v>0</v>
      </c>
      <c r="V13" s="357">
        <f>IFERROR(IF(Info!W6=TRUE,INDEX(Zone!$3:$49,MATCH(Input!W20,Zone!$B$3:$B$49,0),MATCH(Input!W19,Zone!$2:$2,0)),IF(Input!W12=TRUE,INDEX(Main!$E:$E,MATCH(_xlfn.CONCAT(V4,V6),Main!$A:$A,0)),INDEX(Main!$B:$B,MATCH(_xlfn.CONCAT(V4,V6),Main!$A:$A,0)))),0)</f>
        <v>0</v>
      </c>
      <c r="W13" s="357">
        <f>IFERROR(IF(Info!X6=TRUE,INDEX(Zone!$3:$49,MATCH(Input!X20,Zone!$B$3:$B$49,0),MATCH(Input!X19,Zone!$2:$2,0)),IF(Input!X12=TRUE,INDEX(Main!$E:$E,MATCH(_xlfn.CONCAT(W4,W6),Main!$A:$A,0)),INDEX(Main!$B:$B,MATCH(_xlfn.CONCAT(W4,W6),Main!$A:$A,0)))),0)</f>
        <v>0</v>
      </c>
      <c r="X13" s="357">
        <f>IFERROR(IF(Info!Y6=TRUE,INDEX(Zone!$3:$49,MATCH(Input!Y20,Zone!$B$3:$B$49,0),MATCH(Input!Y19,Zone!$2:$2,0)),IF(Input!Y12=TRUE,INDEX(Main!$E:$E,MATCH(_xlfn.CONCAT(X4,X6),Main!$A:$A,0)),INDEX(Main!$B:$B,MATCH(_xlfn.CONCAT(X4,X6),Main!$A:$A,0)))),0)</f>
        <v>0</v>
      </c>
      <c r="Y13" s="357">
        <f>IFERROR(IF(Info!Z6=TRUE,INDEX(Zone!$3:$49,MATCH(Input!Z20,Zone!$B$3:$B$49,0),MATCH(Input!Z19,Zone!$2:$2,0)),IF(Input!Z12=TRUE,INDEX(Main!$E:$E,MATCH(_xlfn.CONCAT(Y4,Y6),Main!$A:$A,0)),INDEX(Main!$B:$B,MATCH(_xlfn.CONCAT(Y4,Y6),Main!$A:$A,0)))),0)</f>
        <v>0</v>
      </c>
      <c r="Z13" s="357">
        <f>IFERROR(IF(Info!AA6=TRUE,INDEX(Zone!$3:$49,MATCH(Input!AA20,Zone!$B$3:$B$49,0),MATCH(Input!AA19,Zone!$2:$2,0)),IF(Input!AA12=TRUE,INDEX(Main!$E:$E,MATCH(_xlfn.CONCAT(Z4,Z6),Main!$A:$A,0)),INDEX(Main!$B:$B,MATCH(_xlfn.CONCAT(Z4,Z6),Main!$A:$A,0)))),0)</f>
        <v>0</v>
      </c>
      <c r="AA13" s="357">
        <f>IFERROR(IF(Info!AB6=TRUE,INDEX(Zone!$3:$49,MATCH(Input!AB20,Zone!$B$3:$B$49,0),MATCH(Input!AB19,Zone!$2:$2,0)),IF(Input!AB12=TRUE,INDEX(Main!$E:$E,MATCH(_xlfn.CONCAT(AA4,AA6),Main!$A:$A,0)),INDEX(Main!$B:$B,MATCH(_xlfn.CONCAT(AA4,AA6),Main!$A:$A,0)))),0)</f>
        <v>0</v>
      </c>
      <c r="AB13" s="357">
        <f>IFERROR(IF(Info!AC6=TRUE,INDEX(Zone!$3:$49,MATCH(Input!AC20,Zone!$B$3:$B$49,0),MATCH(Input!AC19,Zone!$2:$2,0)),IF(Input!AC12=TRUE,INDEX(Main!$E:$E,MATCH(_xlfn.CONCAT(AB4,AB6),Main!$A:$A,0)),INDEX(Main!$B:$B,MATCH(_xlfn.CONCAT(AB4,AB6),Main!$A:$A,0)))),0)</f>
        <v>0</v>
      </c>
      <c r="AC13" s="357">
        <f>IFERROR(IF(Info!AD6=TRUE,INDEX(Zone!$3:$49,MATCH(Input!AD20,Zone!$B$3:$B$49,0),MATCH(Input!AD19,Zone!$2:$2,0)),IF(Input!AD12=TRUE,INDEX(Main!$E:$E,MATCH(_xlfn.CONCAT(AC4,AC6),Main!$A:$A,0)),INDEX(Main!$B:$B,MATCH(_xlfn.CONCAT(AC4,AC6),Main!$A:$A,0)))),0)</f>
        <v>0</v>
      </c>
      <c r="AD13" s="357">
        <f>IFERROR(IF(Info!AE6=TRUE,INDEX(Zone!$3:$49,MATCH(Input!AE20,Zone!$B$3:$B$49,0),MATCH(Input!AE19,Zone!$2:$2,0)),IF(Input!AE12=TRUE,INDEX(Main!$E:$E,MATCH(_xlfn.CONCAT(AD4,AD6),Main!$A:$A,0)),INDEX(Main!$B:$B,MATCH(_xlfn.CONCAT(AD4,AD6),Main!$A:$A,0)))),0)</f>
        <v>0</v>
      </c>
      <c r="AE13" s="357">
        <f>IFERROR(IF(Info!AF6=TRUE,INDEX(Zone!$3:$49,MATCH(Input!AF20,Zone!$B$3:$B$49,0),MATCH(Input!AF19,Zone!$2:$2,0)),IF(Input!AF12=TRUE,INDEX(Main!$E:$E,MATCH(_xlfn.CONCAT(AE4,AE6),Main!$A:$A,0)),INDEX(Main!$B:$B,MATCH(_xlfn.CONCAT(AE4,AE6),Main!$A:$A,0)))),0)</f>
        <v>0</v>
      </c>
      <c r="AF13" s="357">
        <f>IFERROR(IF(Info!AG6=TRUE,INDEX(Zone!$3:$49,MATCH(Input!AG20,Zone!$B$3:$B$49,0),MATCH(Input!AG19,Zone!$2:$2,0)),IF(Input!AG12=TRUE,INDEX(Main!$E:$E,MATCH(_xlfn.CONCAT(AF4,AF6),Main!$A:$A,0)),INDEX(Main!$B:$B,MATCH(_xlfn.CONCAT(AF4,AF6),Main!$A:$A,0)))),0)</f>
        <v>0</v>
      </c>
      <c r="AG13" s="357">
        <f>IFERROR(IF(Info!AH6=TRUE,INDEX(Zone!$3:$49,MATCH(Input!AH20,Zone!$B$3:$B$49,0),MATCH(Input!AH19,Zone!$2:$2,0)),IF(Input!AH12=TRUE,INDEX(Main!$E:$E,MATCH(_xlfn.CONCAT(AG4,AG6),Main!$A:$A,0)),INDEX(Main!$B:$B,MATCH(_xlfn.CONCAT(AG4,AG6),Main!$A:$A,0)))),0)</f>
        <v>0</v>
      </c>
      <c r="AH13" s="357">
        <f>IFERROR(IF(Info!AI6=TRUE,INDEX(Zone!$3:$49,MATCH(Input!AI20,Zone!$B$3:$B$49,0),MATCH(Input!AI19,Zone!$2:$2,0)),IF(Input!AI12=TRUE,INDEX(Main!$E:$E,MATCH(_xlfn.CONCAT(AH4,AH6),Main!$A:$A,0)),INDEX(Main!$B:$B,MATCH(_xlfn.CONCAT(AH4,AH6),Main!$A:$A,0)))),0)</f>
        <v>0</v>
      </c>
      <c r="AI13" s="357">
        <f>IFERROR(IF(Info!AJ6=TRUE,INDEX(Zone!$3:$49,MATCH(Input!AJ20,Zone!$B$3:$B$49,0),MATCH(Input!AJ19,Zone!$2:$2,0)),IF(Input!AJ12=TRUE,INDEX(Main!$E:$E,MATCH(_xlfn.CONCAT(AI4,AI6),Main!$A:$A,0)),INDEX(Main!$B:$B,MATCH(_xlfn.CONCAT(AI4,AI6),Main!$A:$A,0)))),0)</f>
        <v>0</v>
      </c>
      <c r="AJ13" s="357">
        <f>IFERROR(IF(Info!AK6=TRUE,INDEX(Zone!$3:$49,MATCH(Input!AK20,Zone!$B$3:$B$49,0),MATCH(Input!AK19,Zone!$2:$2,0)),IF(Input!AK12=TRUE,INDEX(Main!$E:$E,MATCH(_xlfn.CONCAT(AJ4,AJ6),Main!$A:$A,0)),INDEX(Main!$B:$B,MATCH(_xlfn.CONCAT(AJ4,AJ6),Main!$A:$A,0)))),0)</f>
        <v>0</v>
      </c>
      <c r="AK13" s="357">
        <f>IFERROR(IF(Info!AL6=TRUE,INDEX(Zone!$3:$49,MATCH(Input!AL20,Zone!$B$3:$B$49,0),MATCH(Input!AL19,Zone!$2:$2,0)),IF(Input!AL12=TRUE,INDEX(Main!$E:$E,MATCH(_xlfn.CONCAT(AK4,AK6),Main!$A:$A,0)),INDEX(Main!$B:$B,MATCH(_xlfn.CONCAT(AK4,AK6),Main!$A:$A,0)))),0)</f>
        <v>0</v>
      </c>
      <c r="AL13" s="357">
        <f>IFERROR(IF(Info!AM6=TRUE,INDEX(Zone!$3:$49,MATCH(Input!AM20,Zone!$B$3:$B$49,0),MATCH(Input!AM19,Zone!$2:$2,0)),IF(Input!AM12=TRUE,INDEX(Main!$E:$E,MATCH(_xlfn.CONCAT(AL4,AL6),Main!$A:$A,0)),INDEX(Main!$B:$B,MATCH(_xlfn.CONCAT(AL4,AL6),Main!$A:$A,0)))),0)</f>
        <v>0</v>
      </c>
      <c r="AM13" s="357">
        <f>IFERROR(IF(Info!AN6=TRUE,INDEX(Zone!$3:$49,MATCH(Input!AN20,Zone!$B$3:$B$49,0),MATCH(Input!AN19,Zone!$2:$2,0)),IF(Input!AN12=TRUE,INDEX(Main!$E:$E,MATCH(_xlfn.CONCAT(AM4,AM6),Main!$A:$A,0)),INDEX(Main!$B:$B,MATCH(_xlfn.CONCAT(AM4,AM6),Main!$A:$A,0)))),0)</f>
        <v>0</v>
      </c>
      <c r="AN13" s="357">
        <f>IFERROR(IF(Info!AO6=TRUE,INDEX(Zone!$3:$49,MATCH(Input!AO20,Zone!$B$3:$B$49,0),MATCH(Input!AO19,Zone!$2:$2,0)),IF(Input!AO12=TRUE,INDEX(Main!$E:$E,MATCH(_xlfn.CONCAT(AN4,AN6),Main!$A:$A,0)),INDEX(Main!$B:$B,MATCH(_xlfn.CONCAT(AN4,AN6),Main!$A:$A,0)))),0)</f>
        <v>0</v>
      </c>
      <c r="AO13" s="357">
        <f>IFERROR(IF(Info!AP6=TRUE,INDEX(Zone!$3:$49,MATCH(Input!AP20,Zone!$B$3:$B$49,0),MATCH(Input!AP19,Zone!$2:$2,0)),IF(Input!AP12=TRUE,INDEX(Main!$E:$E,MATCH(_xlfn.CONCAT(AO4,AO6),Main!$A:$A,0)),INDEX(Main!$B:$B,MATCH(_xlfn.CONCAT(AO4,AO6),Main!$A:$A,0)))),0)</f>
        <v>0</v>
      </c>
      <c r="AP13" s="357">
        <f>IFERROR(IF(Info!AQ6=TRUE,INDEX(Zone!$3:$49,MATCH(Input!AQ20,Zone!$B$3:$B$49,0),MATCH(Input!AQ19,Zone!$2:$2,0)),IF(Input!AQ12=TRUE,INDEX(Main!$E:$E,MATCH(_xlfn.CONCAT(AP4,AP6),Main!$A:$A,0)),INDEX(Main!$B:$B,MATCH(_xlfn.CONCAT(AP4,AP6),Main!$A:$A,0)))),0)</f>
        <v>0</v>
      </c>
      <c r="AQ13" s="357">
        <f>IFERROR(IF(Info!AR6=TRUE,INDEX(Zone!$3:$49,MATCH(Input!AR20,Zone!$B$3:$B$49,0),MATCH(Input!AR19,Zone!$2:$2,0)),IF(Input!AR12=TRUE,INDEX(Main!$E:$E,MATCH(_xlfn.CONCAT(AQ4,AQ6),Main!$A:$A,0)),INDEX(Main!$B:$B,MATCH(_xlfn.CONCAT(AQ4,AQ6),Main!$A:$A,0)))),0)</f>
        <v>0</v>
      </c>
      <c r="AR13" s="357">
        <f>IFERROR(IF(Info!AS6=TRUE,INDEX(Zone!$3:$49,MATCH(Input!AS20,Zone!$B$3:$B$49,0),MATCH(Input!AS19,Zone!$2:$2,0)),IF(Input!AS12=TRUE,INDEX(Main!$E:$E,MATCH(_xlfn.CONCAT(AR4,AR6),Main!$A:$A,0)),INDEX(Main!$B:$B,MATCH(_xlfn.CONCAT(AR4,AR6),Main!$A:$A,0)))),0)</f>
        <v>0</v>
      </c>
      <c r="AS13" s="357">
        <f>IFERROR(IF(Info!AT6=TRUE,INDEX(Zone!$3:$49,MATCH(Input!AT20,Zone!$B$3:$B$49,0),MATCH(Input!AT19,Zone!$2:$2,0)),IF(Input!AT12=TRUE,INDEX(Main!$E:$E,MATCH(_xlfn.CONCAT(AS4,AS6),Main!$A:$A,0)),INDEX(Main!$B:$B,MATCH(_xlfn.CONCAT(AS4,AS6),Main!$A:$A,0)))),0)</f>
        <v>0</v>
      </c>
      <c r="AT13" s="357">
        <f>IFERROR(IF(Info!AU6=TRUE,INDEX(Zone!$3:$49,MATCH(Input!AU20,Zone!$B$3:$B$49,0),MATCH(Input!AU19,Zone!$2:$2,0)),IF(Input!AU12=TRUE,INDEX(Main!$E:$E,MATCH(_xlfn.CONCAT(AT4,AT6),Main!$A:$A,0)),INDEX(Main!$B:$B,MATCH(_xlfn.CONCAT(AT4,AT6),Main!$A:$A,0)))),0)</f>
        <v>0</v>
      </c>
      <c r="AU13" s="357">
        <f>IFERROR(IF(Info!AV6=TRUE,INDEX(Zone!$3:$49,MATCH(Input!AV20,Zone!$B$3:$B$49,0),MATCH(Input!AV19,Zone!$2:$2,0)),IF(Input!AV12=TRUE,INDEX(Main!$E:$E,MATCH(_xlfn.CONCAT(AU4,AU6),Main!$A:$A,0)),INDEX(Main!$B:$B,MATCH(_xlfn.CONCAT(AU4,AU6),Main!$A:$A,0)))),0)</f>
        <v>0</v>
      </c>
      <c r="AV13" s="357">
        <f>IFERROR(IF(Info!AW6=TRUE,INDEX(Zone!$3:$49,MATCH(Input!AW20,Zone!$B$3:$B$49,0),MATCH(Input!AW19,Zone!$2:$2,0)),IF(Input!AW12=TRUE,INDEX(Main!$E:$E,MATCH(_xlfn.CONCAT(AV4,AV6),Main!$A:$A,0)),INDEX(Main!$B:$B,MATCH(_xlfn.CONCAT(AV4,AV6),Main!$A:$A,0)))),0)</f>
        <v>0</v>
      </c>
      <c r="AW13" s="357">
        <f>IFERROR(IF(Info!AX6=TRUE,INDEX(Zone!$3:$49,MATCH(Input!AX20,Zone!$B$3:$B$49,0),MATCH(Input!AX19,Zone!$2:$2,0)),IF(Input!AX12=TRUE,INDEX(Main!$E:$E,MATCH(_xlfn.CONCAT(AW4,AW6),Main!$A:$A,0)),INDEX(Main!$B:$B,MATCH(_xlfn.CONCAT(AW4,AW6),Main!$A:$A,0)))),0)</f>
        <v>0</v>
      </c>
      <c r="AX13" s="357">
        <f>IFERROR(IF(Info!AY6=TRUE,INDEX(Zone!$3:$49,MATCH(Input!AY20,Zone!$B$3:$B$49,0),MATCH(Input!AY19,Zone!$2:$2,0)),IF(Input!AY12=TRUE,INDEX(Main!$E:$E,MATCH(_xlfn.CONCAT(AX4,AX6),Main!$A:$A,0)),INDEX(Main!$B:$B,MATCH(_xlfn.CONCAT(AX4,AX6),Main!$A:$A,0)))),0)</f>
        <v>0</v>
      </c>
      <c r="AY13" s="357">
        <f>IFERROR(IF(Info!AZ6=TRUE,INDEX(Zone!$3:$49,MATCH(Input!AZ20,Zone!$B$3:$B$49,0),MATCH(Input!AZ19,Zone!$2:$2,0)),IF(Input!AZ12=TRUE,INDEX(Main!$E:$E,MATCH(_xlfn.CONCAT(AY4,AY6),Main!$A:$A,0)),INDEX(Main!$B:$B,MATCH(_xlfn.CONCAT(AY4,AY6),Main!$A:$A,0)))),0)</f>
        <v>0</v>
      </c>
      <c r="AZ13" s="357">
        <f>IFERROR(IF(Info!BA6=TRUE,INDEX(Zone!$3:$49,MATCH(Input!BA20,Zone!$B$3:$B$49,0),MATCH(Input!BA19,Zone!$2:$2,0)),IF(Input!BA12=TRUE,INDEX(Main!$E:$E,MATCH(_xlfn.CONCAT(AZ4,AZ6),Main!$A:$A,0)),INDEX(Main!$B:$B,MATCH(_xlfn.CONCAT(AZ4,AZ6),Main!$A:$A,0)))),0)</f>
        <v>0</v>
      </c>
      <c r="BA13" s="357">
        <f>IFERROR(IF(Info!BB6=TRUE,INDEX(Zone!$3:$49,MATCH(Input!BB20,Zone!$B$3:$B$49,0),MATCH(Input!BB19,Zone!$2:$2,0)),IF(Input!BB12=TRUE,INDEX(Main!$E:$E,MATCH(_xlfn.CONCAT(BA4,BA6),Main!$A:$A,0)),INDEX(Main!$B:$B,MATCH(_xlfn.CONCAT(BA4,BA6),Main!$A:$A,0)))),0)</f>
        <v>0</v>
      </c>
      <c r="BB13" s="357">
        <f>IFERROR(IF(Info!BC6=TRUE,INDEX(Zone!$3:$49,MATCH(Input!BC20,Zone!$B$3:$B$49,0),MATCH(Input!BC19,Zone!$2:$2,0)),IF(Input!BC12=TRUE,INDEX(Main!$E:$E,MATCH(_xlfn.CONCAT(BB4,BB6),Main!$A:$A,0)),INDEX(Main!$B:$B,MATCH(_xlfn.CONCAT(BB4,BB6),Main!$A:$A,0)))),0)</f>
        <v>0</v>
      </c>
      <c r="BC13" s="357">
        <f>IFERROR(IF(Info!BD6=TRUE,INDEX(Zone!$3:$49,MATCH(Input!BD20,Zone!$B$3:$B$49,0),MATCH(Input!BD19,Zone!$2:$2,0)),IF(Input!BD12=TRUE,INDEX(Main!$E:$E,MATCH(_xlfn.CONCAT(BC4,BC6),Main!$A:$A,0)),INDEX(Main!$B:$B,MATCH(_xlfn.CONCAT(BC4,BC6),Main!$A:$A,0)))),0)</f>
        <v>0</v>
      </c>
      <c r="BD13" s="357">
        <f>IFERROR(IF(Info!BE6=TRUE,INDEX(Zone!$3:$49,MATCH(Input!BE20,Zone!$B$3:$B$49,0),MATCH(Input!BE19,Zone!$2:$2,0)),IF(Input!BE12=TRUE,INDEX(Main!$E:$E,MATCH(_xlfn.CONCAT(BD4,BD6),Main!$A:$A,0)),INDEX(Main!$B:$B,MATCH(_xlfn.CONCAT(BD4,BD6),Main!$A:$A,0)))),0)</f>
        <v>0</v>
      </c>
      <c r="BE13" s="357">
        <f>IFERROR(IF(Info!BF6=TRUE,INDEX(Zone!$3:$49,MATCH(Input!BF20,Zone!$B$3:$B$49,0),MATCH(Input!BF19,Zone!$2:$2,0)),IF(Input!BF12=TRUE,INDEX(Main!$E:$E,MATCH(_xlfn.CONCAT(BE4,BE6),Main!$A:$A,0)),INDEX(Main!$B:$B,MATCH(_xlfn.CONCAT(BE4,BE6),Main!$A:$A,0)))),0)</f>
        <v>0</v>
      </c>
      <c r="BF13" s="357">
        <f>IFERROR(IF(Info!BG6=TRUE,INDEX(Zone!$3:$49,MATCH(Input!BG20,Zone!$B$3:$B$49,0),MATCH(Input!BG19,Zone!$2:$2,0)),IF(Input!BG12=TRUE,INDEX(Main!$E:$E,MATCH(_xlfn.CONCAT(BF4,BF6),Main!$A:$A,0)),INDEX(Main!$B:$B,MATCH(_xlfn.CONCAT(BF4,BF6),Main!$A:$A,0)))),0)</f>
        <v>0</v>
      </c>
      <c r="BG13" s="357">
        <f>IFERROR(IF(Info!BH6=TRUE,INDEX(Zone!$3:$49,MATCH(Input!BH20,Zone!$B$3:$B$49,0),MATCH(Input!BH19,Zone!$2:$2,0)),IF(Input!BH12=TRUE,INDEX(Main!$E:$E,MATCH(_xlfn.CONCAT(BG4,BG6),Main!$A:$A,0)),INDEX(Main!$B:$B,MATCH(_xlfn.CONCAT(BG4,BG6),Main!$A:$A,0)))),0)</f>
        <v>0</v>
      </c>
      <c r="BH13" s="357">
        <f>IFERROR(IF(Info!BI6=TRUE,INDEX(Zone!$3:$49,MATCH(Input!BI20,Zone!$B$3:$B$49,0),MATCH(Input!BI19,Zone!$2:$2,0)),IF(Input!BI12=TRUE,INDEX(Main!$E:$E,MATCH(_xlfn.CONCAT(BH4,BH6),Main!$A:$A,0)),INDEX(Main!$B:$B,MATCH(_xlfn.CONCAT(BH4,BH6),Main!$A:$A,0)))),0)</f>
        <v>0</v>
      </c>
      <c r="BI13" s="357">
        <f>IFERROR(IF(Info!BJ6=TRUE,INDEX(Zone!$3:$49,MATCH(Input!BJ20,Zone!$B$3:$B$49,0),MATCH(Input!BJ19,Zone!$2:$2,0)),IF(Input!BJ12=TRUE,INDEX(Main!$E:$E,MATCH(_xlfn.CONCAT(BI4,BI6),Main!$A:$A,0)),INDEX(Main!$B:$B,MATCH(_xlfn.CONCAT(BI4,BI6),Main!$A:$A,0)))),0)</f>
        <v>0</v>
      </c>
      <c r="BJ13" s="357">
        <f>IFERROR(IF(Info!BK6=TRUE,INDEX(Zone!$3:$49,MATCH(Input!BK20,Zone!$B$3:$B$49,0),MATCH(Input!BK19,Zone!$2:$2,0)),IF(Input!BK12=TRUE,INDEX(Main!$E:$E,MATCH(_xlfn.CONCAT(BJ4,BJ6),Main!$A:$A,0)),INDEX(Main!$B:$B,MATCH(_xlfn.CONCAT(BJ4,BJ6),Main!$A:$A,0)))),0)</f>
        <v>0</v>
      </c>
      <c r="BK13" s="357">
        <f>IFERROR(IF(Info!BL6=TRUE,INDEX(Zone!$3:$49,MATCH(Input!BL20,Zone!$B$3:$B$49,0),MATCH(Input!BL19,Zone!$2:$2,0)),IF(Input!BL12=TRUE,INDEX(Main!$E:$E,MATCH(_xlfn.CONCAT(BK4,BK6),Main!$A:$A,0)),INDEX(Main!$B:$B,MATCH(_xlfn.CONCAT(BK4,BK6),Main!$A:$A,0)))),0)</f>
        <v>0</v>
      </c>
      <c r="BL13" s="357">
        <f>IFERROR(IF(Info!BM6=TRUE,INDEX(Zone!$3:$49,MATCH(Input!BM20,Zone!$B$3:$B$49,0),MATCH(Input!BM19,Zone!$2:$2,0)),IF(Input!BM12=TRUE,INDEX(Main!$E:$E,MATCH(_xlfn.CONCAT(BL4,BL6),Main!$A:$A,0)),INDEX(Main!$B:$B,MATCH(_xlfn.CONCAT(BL4,BL6),Main!$A:$A,0)))),0)</f>
        <v>0</v>
      </c>
      <c r="BM13" s="357">
        <f>IFERROR(IF(Info!BN6=TRUE,INDEX(Zone!$3:$49,MATCH(Input!BN20,Zone!$B$3:$B$49,0),MATCH(Input!BN19,Zone!$2:$2,0)),IF(Input!BN12=TRUE,INDEX(Main!$E:$E,MATCH(_xlfn.CONCAT(BM4,BM6),Main!$A:$A,0)),INDEX(Main!$B:$B,MATCH(_xlfn.CONCAT(BM4,BM6),Main!$A:$A,0)))),0)</f>
        <v>0</v>
      </c>
      <c r="BN13" s="357">
        <f>IFERROR(IF(Info!BO6=TRUE,INDEX(Zone!$3:$49,MATCH(Input!BO20,Zone!$B$3:$B$49,0),MATCH(Input!BO19,Zone!$2:$2,0)),IF(Input!BO12=TRUE,INDEX(Main!$E:$E,MATCH(_xlfn.CONCAT(BN4,BN6),Main!$A:$A,0)),INDEX(Main!$B:$B,MATCH(_xlfn.CONCAT(BN4,BN6),Main!$A:$A,0)))),0)</f>
        <v>0</v>
      </c>
      <c r="BO13" s="357">
        <f>IFERROR(IF(Info!BP6=TRUE,INDEX(Zone!$3:$49,MATCH(Input!BP20,Zone!$B$3:$B$49,0),MATCH(Input!BP19,Zone!$2:$2,0)),IF(Input!BP12=TRUE,INDEX(Main!$E:$E,MATCH(_xlfn.CONCAT(BO4,BO6),Main!$A:$A,0)),INDEX(Main!$B:$B,MATCH(_xlfn.CONCAT(BO4,BO6),Main!$A:$A,0)))),0)</f>
        <v>0</v>
      </c>
      <c r="BP13" s="357">
        <f>IFERROR(IF(Info!BQ6=TRUE,INDEX(Zone!$3:$49,MATCH(Input!BQ20,Zone!$B$3:$B$49,0),MATCH(Input!BQ19,Zone!$2:$2,0)),IF(Input!BQ12=TRUE,INDEX(Main!$E:$E,MATCH(_xlfn.CONCAT(BP4,BP6),Main!$A:$A,0)),INDEX(Main!$B:$B,MATCH(_xlfn.CONCAT(BP4,BP6),Main!$A:$A,0)))),0)</f>
        <v>0</v>
      </c>
      <c r="BQ13" s="357">
        <f>IFERROR(IF(Info!BR6=TRUE,INDEX(Zone!$3:$49,MATCH(Input!BR20,Zone!$B$3:$B$49,0),MATCH(Input!BR19,Zone!$2:$2,0)),IF(Input!BR12=TRUE,INDEX(Main!$E:$E,MATCH(_xlfn.CONCAT(BQ4,BQ6),Main!$A:$A,0)),INDEX(Main!$B:$B,MATCH(_xlfn.CONCAT(BQ4,BQ6),Main!$A:$A,0)))),0)</f>
        <v>0</v>
      </c>
      <c r="BR13" s="357">
        <f>IFERROR(IF(Info!BS6=TRUE,INDEX(Zone!$3:$49,MATCH(Input!BS20,Zone!$B$3:$B$49,0),MATCH(Input!BS19,Zone!$2:$2,0)),IF(Input!BS12=TRUE,INDEX(Main!$E:$E,MATCH(_xlfn.CONCAT(BR4,BR6),Main!$A:$A,0)),INDEX(Main!$B:$B,MATCH(_xlfn.CONCAT(BR4,BR6),Main!$A:$A,0)))),0)</f>
        <v>0</v>
      </c>
      <c r="BS13" s="357">
        <f>IFERROR(IF(Info!BT6=TRUE,INDEX(Zone!$3:$49,MATCH(Input!BT20,Zone!$B$3:$B$49,0),MATCH(Input!BT19,Zone!$2:$2,0)),IF(Input!BT12=TRUE,INDEX(Main!$E:$E,MATCH(_xlfn.CONCAT(BS4,BS6),Main!$A:$A,0)),INDEX(Main!$B:$B,MATCH(_xlfn.CONCAT(BS4,BS6),Main!$A:$A,0)))),0)</f>
        <v>0</v>
      </c>
      <c r="BT13" s="357">
        <f>IFERROR(IF(Info!BU6=TRUE,INDEX(Zone!$3:$49,MATCH(Input!BU20,Zone!$B$3:$B$49,0),MATCH(Input!BU19,Zone!$2:$2,0)),IF(Input!BU12=TRUE,INDEX(Main!$E:$E,MATCH(_xlfn.CONCAT(BT4,BT6),Main!$A:$A,0)),INDEX(Main!$B:$B,MATCH(_xlfn.CONCAT(BT4,BT6),Main!$A:$A,0)))),0)</f>
        <v>0</v>
      </c>
      <c r="BU13" s="357">
        <f>IFERROR(IF(Info!BV6=TRUE,INDEX(Zone!$3:$49,MATCH(Input!BV20,Zone!$B$3:$B$49,0),MATCH(Input!BV19,Zone!$2:$2,0)),IF(Input!BV12=TRUE,INDEX(Main!$E:$E,MATCH(_xlfn.CONCAT(BU4,BU6),Main!$A:$A,0)),INDEX(Main!$B:$B,MATCH(_xlfn.CONCAT(BU4,BU6),Main!$A:$A,0)))),0)</f>
        <v>0</v>
      </c>
      <c r="BV13" s="357">
        <f>IFERROR(IF(Info!BW6=TRUE,INDEX(Zone!$3:$49,MATCH(Input!BW20,Zone!$B$3:$B$49,0),MATCH(Input!BW19,Zone!$2:$2,0)),IF(Input!BW12=TRUE,INDEX(Main!$E:$E,MATCH(_xlfn.CONCAT(BV4,BV6),Main!$A:$A,0)),INDEX(Main!$B:$B,MATCH(_xlfn.CONCAT(BV4,BV6),Main!$A:$A,0)))),0)</f>
        <v>0</v>
      </c>
      <c r="BW13" s="357">
        <f>IFERROR(IF(Info!BX6=TRUE,INDEX(Zone!$3:$49,MATCH(Input!BX20,Zone!$B$3:$B$49,0),MATCH(Input!BX19,Zone!$2:$2,0)),IF(Input!BX12=TRUE,INDEX(Main!$E:$E,MATCH(_xlfn.CONCAT(BW4,BW6),Main!$A:$A,0)),INDEX(Main!$B:$B,MATCH(_xlfn.CONCAT(BW4,BW6),Main!$A:$A,0)))),0)</f>
        <v>0</v>
      </c>
      <c r="BX13" s="357">
        <f>IFERROR(IF(Info!BY6=TRUE,INDEX(Zone!$3:$49,MATCH(Input!BY20,Zone!$B$3:$B$49,0),MATCH(Input!BY19,Zone!$2:$2,0)),IF(Input!BY12=TRUE,INDEX(Main!$E:$E,MATCH(_xlfn.CONCAT(BX4,BX6),Main!$A:$A,0)),INDEX(Main!$B:$B,MATCH(_xlfn.CONCAT(BX4,BX6),Main!$A:$A,0)))),0)</f>
        <v>0</v>
      </c>
      <c r="BY13" s="357">
        <f>IFERROR(IF(Info!BZ6=TRUE,INDEX(Zone!$3:$49,MATCH(Input!BZ20,Zone!$B$3:$B$49,0),MATCH(Input!BZ19,Zone!$2:$2,0)),IF(Input!BZ12=TRUE,INDEX(Main!$E:$E,MATCH(_xlfn.CONCAT(BY4,BY6),Main!$A:$A,0)),INDEX(Main!$B:$B,MATCH(_xlfn.CONCAT(BY4,BY6),Main!$A:$A,0)))),0)</f>
        <v>0</v>
      </c>
      <c r="BZ13" s="357">
        <f>IFERROR(IF(Info!CA6=TRUE,INDEX(Zone!$3:$49,MATCH(Input!CA20,Zone!$B$3:$B$49,0),MATCH(Input!CA19,Zone!$2:$2,0)),IF(Input!CA12=TRUE,INDEX(Main!$E:$E,MATCH(_xlfn.CONCAT(BZ4,BZ6),Main!$A:$A,0)),INDEX(Main!$B:$B,MATCH(_xlfn.CONCAT(BZ4,BZ6),Main!$A:$A,0)))),0)</f>
        <v>0</v>
      </c>
      <c r="CA13" s="357">
        <f>IFERROR(IF(Info!CB6=TRUE,INDEX(Zone!$3:$49,MATCH(Input!CB20,Zone!$B$3:$B$49,0),MATCH(Input!CB19,Zone!$2:$2,0)),IF(Input!CB12=TRUE,INDEX(Main!$E:$E,MATCH(_xlfn.CONCAT(CA4,CA6),Main!$A:$A,0)),INDEX(Main!$B:$B,MATCH(_xlfn.CONCAT(CA4,CA6),Main!$A:$A,0)))),0)</f>
        <v>0</v>
      </c>
      <c r="CB13" s="357">
        <f>IFERROR(IF(Info!CC6=TRUE,INDEX(Zone!$3:$49,MATCH(Input!CC20,Zone!$B$3:$B$49,0),MATCH(Input!CC19,Zone!$2:$2,0)),IF(Input!CC12=TRUE,INDEX(Main!$E:$E,MATCH(_xlfn.CONCAT(CB4,CB6),Main!$A:$A,0)),INDEX(Main!$B:$B,MATCH(_xlfn.CONCAT(CB4,CB6),Main!$A:$A,0)))),0)</f>
        <v>0</v>
      </c>
      <c r="CC13" s="357">
        <f>IFERROR(IF(Info!CD6=TRUE,INDEX(Zone!$3:$49,MATCH(Input!CD20,Zone!$B$3:$B$49,0),MATCH(Input!CD19,Zone!$2:$2,0)),IF(Input!CD12=TRUE,INDEX(Main!$E:$E,MATCH(_xlfn.CONCAT(CC4,CC6),Main!$A:$A,0)),INDEX(Main!$B:$B,MATCH(_xlfn.CONCAT(CC4,CC6),Main!$A:$A,0)))),0)</f>
        <v>0</v>
      </c>
      <c r="CD13" s="357">
        <f>IFERROR(IF(Info!CE6=TRUE,INDEX(Zone!$3:$49,MATCH(Input!CE20,Zone!$B$3:$B$49,0),MATCH(Input!CE19,Zone!$2:$2,0)),IF(Input!CE12=TRUE,INDEX(Main!$E:$E,MATCH(_xlfn.CONCAT(CD4,CD6),Main!$A:$A,0)),INDEX(Main!$B:$B,MATCH(_xlfn.CONCAT(CD4,CD6),Main!$A:$A,0)))),0)</f>
        <v>0</v>
      </c>
      <c r="CE13" s="357">
        <f>IFERROR(IF(Info!CF6=TRUE,INDEX(Zone!$3:$49,MATCH(Input!CF20,Zone!$B$3:$B$49,0),MATCH(Input!CF19,Zone!$2:$2,0)),IF(Input!CF12=TRUE,INDEX(Main!$E:$E,MATCH(_xlfn.CONCAT(CE4,CE6),Main!$A:$A,0)),INDEX(Main!$B:$B,MATCH(_xlfn.CONCAT(CE4,CE6),Main!$A:$A,0)))),0)</f>
        <v>0</v>
      </c>
      <c r="CF13" s="357">
        <f>IFERROR(IF(Info!CG6=TRUE,INDEX(Zone!$3:$49,MATCH(Input!CG20,Zone!$B$3:$B$49,0),MATCH(Input!CG19,Zone!$2:$2,0)),IF(Input!CG12=TRUE,INDEX(Main!$E:$E,MATCH(_xlfn.CONCAT(CF4,CF6),Main!$A:$A,0)),INDEX(Main!$B:$B,MATCH(_xlfn.CONCAT(CF4,CF6),Main!$A:$A,0)))),0)</f>
        <v>0</v>
      </c>
      <c r="CG13" s="357">
        <f>IFERROR(IF(Info!CH6=TRUE,INDEX(Zone!$3:$49,MATCH(Input!CH20,Zone!$B$3:$B$49,0),MATCH(Input!CH19,Zone!$2:$2,0)),IF(Input!CH12=TRUE,INDEX(Main!$E:$E,MATCH(_xlfn.CONCAT(CG4,CG6),Main!$A:$A,0)),INDEX(Main!$B:$B,MATCH(_xlfn.CONCAT(CG4,CG6),Main!$A:$A,0)))),0)</f>
        <v>0</v>
      </c>
      <c r="CH13" s="357">
        <f>IFERROR(IF(Info!CI6=TRUE,INDEX(Zone!$3:$49,MATCH(Input!CI20,Zone!$B$3:$B$49,0),MATCH(Input!CI19,Zone!$2:$2,0)),IF(Input!CI12=TRUE,INDEX(Main!$E:$E,MATCH(_xlfn.CONCAT(CH4,CH6),Main!$A:$A,0)),INDEX(Main!$B:$B,MATCH(_xlfn.CONCAT(CH4,CH6),Main!$A:$A,0)))),0)</f>
        <v>0</v>
      </c>
      <c r="CI13" s="357">
        <f>IFERROR(IF(Info!CJ6=TRUE,INDEX(Zone!$3:$49,MATCH(Input!CJ20,Zone!$B$3:$B$49,0),MATCH(Input!CJ19,Zone!$2:$2,0)),IF(Input!CJ12=TRUE,INDEX(Main!$E:$E,MATCH(_xlfn.CONCAT(CI4,CI6),Main!$A:$A,0)),INDEX(Main!$B:$B,MATCH(_xlfn.CONCAT(CI4,CI6),Main!$A:$A,0)))),0)</f>
        <v>0</v>
      </c>
      <c r="CJ13" s="357">
        <f>IFERROR(IF(Info!CK6=TRUE,INDEX(Zone!$3:$49,MATCH(Input!CK20,Zone!$B$3:$B$49,0),MATCH(Input!CK19,Zone!$2:$2,0)),IF(Input!CK12=TRUE,INDEX(Main!$E:$E,MATCH(_xlfn.CONCAT(CJ4,CJ6),Main!$A:$A,0)),INDEX(Main!$B:$B,MATCH(_xlfn.CONCAT(CJ4,CJ6),Main!$A:$A,0)))),0)</f>
        <v>0</v>
      </c>
      <c r="CK13" s="357">
        <f>IFERROR(IF(Info!CL6=TRUE,INDEX(Zone!$3:$49,MATCH(Input!CL20,Zone!$B$3:$B$49,0),MATCH(Input!CL19,Zone!$2:$2,0)),IF(Input!CL12=TRUE,INDEX(Main!$E:$E,MATCH(_xlfn.CONCAT(CK4,CK6),Main!$A:$A,0)),INDEX(Main!$B:$B,MATCH(_xlfn.CONCAT(CK4,CK6),Main!$A:$A,0)))),0)</f>
        <v>0</v>
      </c>
      <c r="CL13" s="357">
        <f>IFERROR(IF(Info!CM6=TRUE,INDEX(Zone!$3:$49,MATCH(Input!CM20,Zone!$B$3:$B$49,0),MATCH(Input!CM19,Zone!$2:$2,0)),IF(Input!CM12=TRUE,INDEX(Main!$E:$E,MATCH(_xlfn.CONCAT(CL4,CL6),Main!$A:$A,0)),INDEX(Main!$B:$B,MATCH(_xlfn.CONCAT(CL4,CL6),Main!$A:$A,0)))),0)</f>
        <v>0</v>
      </c>
      <c r="CM13" s="357">
        <f>IFERROR(IF(Info!CN6=TRUE,INDEX(Zone!$3:$49,MATCH(Input!CN20,Zone!$B$3:$B$49,0),MATCH(Input!CN19,Zone!$2:$2,0)),IF(Input!CN12=TRUE,INDEX(Main!$E:$E,MATCH(_xlfn.CONCAT(CM4,CM6),Main!$A:$A,0)),INDEX(Main!$B:$B,MATCH(_xlfn.CONCAT(CM4,CM6),Main!$A:$A,0)))),0)</f>
        <v>0</v>
      </c>
      <c r="CN13" s="357">
        <f>IFERROR(IF(Info!CO6=TRUE,INDEX(Zone!$3:$49,MATCH(Input!CO20,Zone!$B$3:$B$49,0),MATCH(Input!CO19,Zone!$2:$2,0)),IF(Input!CO12=TRUE,INDEX(Main!$E:$E,MATCH(_xlfn.CONCAT(CN4,CN6),Main!$A:$A,0)),INDEX(Main!$B:$B,MATCH(_xlfn.CONCAT(CN4,CN6),Main!$A:$A,0)))),0)</f>
        <v>0</v>
      </c>
      <c r="CO13" s="357">
        <f>IFERROR(IF(Info!CP6=TRUE,INDEX(Zone!$3:$49,MATCH(Input!CP20,Zone!$B$3:$B$49,0),MATCH(Input!CP19,Zone!$2:$2,0)),IF(Input!CP12=TRUE,INDEX(Main!$E:$E,MATCH(_xlfn.CONCAT(CO4,CO6),Main!$A:$A,0)),INDEX(Main!$B:$B,MATCH(_xlfn.CONCAT(CO4,CO6),Main!$A:$A,0)))),0)</f>
        <v>0</v>
      </c>
      <c r="CP13" s="357">
        <f>IFERROR(IF(Info!CQ6=TRUE,INDEX(Zone!$3:$49,MATCH(Input!CQ20,Zone!$B$3:$B$49,0),MATCH(Input!CQ19,Zone!$2:$2,0)),IF(Input!CQ12=TRUE,INDEX(Main!$E:$E,MATCH(_xlfn.CONCAT(CP4,CP6),Main!$A:$A,0)),INDEX(Main!$B:$B,MATCH(_xlfn.CONCAT(CP4,CP6),Main!$A:$A,0)))),0)</f>
        <v>0</v>
      </c>
      <c r="CQ13" s="357">
        <f>IFERROR(IF(Info!CR6=TRUE,INDEX(Zone!$3:$49,MATCH(Input!CR20,Zone!$B$3:$B$49,0),MATCH(Input!CR19,Zone!$2:$2,0)),IF(Input!CR12=TRUE,INDEX(Main!$E:$E,MATCH(_xlfn.CONCAT(CQ4,CQ6),Main!$A:$A,0)),INDEX(Main!$B:$B,MATCH(_xlfn.CONCAT(CQ4,CQ6),Main!$A:$A,0)))),0)</f>
        <v>0</v>
      </c>
      <c r="CR13" s="357">
        <f>IFERROR(IF(Info!CS6=TRUE,INDEX(Zone!$3:$49,MATCH(Input!CS20,Zone!$B$3:$B$49,0),MATCH(Input!CS19,Zone!$2:$2,0)),IF(Input!CS12=TRUE,INDEX(Main!$E:$E,MATCH(_xlfn.CONCAT(CR4,CR6),Main!$A:$A,0)),INDEX(Main!$B:$B,MATCH(_xlfn.CONCAT(CR4,CR6),Main!$A:$A,0)))),0)</f>
        <v>0</v>
      </c>
      <c r="CS13" s="357">
        <f>IFERROR(IF(Info!CT6=TRUE,INDEX(Zone!$3:$49,MATCH(Input!CT20,Zone!$B$3:$B$49,0),MATCH(Input!CT19,Zone!$2:$2,0)),IF(Input!CT12=TRUE,INDEX(Main!$E:$E,MATCH(_xlfn.CONCAT(CS4,CS6),Main!$A:$A,0)),INDEX(Main!$B:$B,MATCH(_xlfn.CONCAT(CS4,CS6),Main!$A:$A,0)))),0)</f>
        <v>0</v>
      </c>
      <c r="CT13" s="357">
        <f>IFERROR(IF(Info!CU6=TRUE,INDEX(Zone!$3:$49,MATCH(Input!CU20,Zone!$B$3:$B$49,0),MATCH(Input!CU19,Zone!$2:$2,0)),IF(Input!CU12=TRUE,INDEX(Main!$E:$E,MATCH(_xlfn.CONCAT(CT4,CT6),Main!$A:$A,0)),INDEX(Main!$B:$B,MATCH(_xlfn.CONCAT(CT4,CT6),Main!$A:$A,0)))),0)</f>
        <v>0</v>
      </c>
      <c r="CU13" s="357">
        <f>IFERROR(IF(Info!CV6=TRUE,INDEX(Zone!$3:$49,MATCH(Input!CV20,Zone!$B$3:$B$49,0),MATCH(Input!CV19,Zone!$2:$2,0)),IF(Input!CV12=TRUE,INDEX(Main!$E:$E,MATCH(_xlfn.CONCAT(CU4,CU6),Main!$A:$A,0)),INDEX(Main!$B:$B,MATCH(_xlfn.CONCAT(CU4,CU6),Main!$A:$A,0)))),0)</f>
        <v>0</v>
      </c>
      <c r="CV13" s="357">
        <f>IFERROR(IF(Info!CW6=TRUE,INDEX(Zone!$3:$49,MATCH(Input!CW20,Zone!$B$3:$B$49,0),MATCH(Input!CW19,Zone!$2:$2,0)),IF(Input!CW12=TRUE,INDEX(Main!$E:$E,MATCH(_xlfn.CONCAT(CV4,CV6),Main!$A:$A,0)),INDEX(Main!$B:$B,MATCH(_xlfn.CONCAT(CV4,CV6),Main!$A:$A,0)))),0)</f>
        <v>0</v>
      </c>
      <c r="CW13" s="357">
        <f>IFERROR(IF(Info!CX6=TRUE,INDEX(Zone!$3:$49,MATCH(Input!CX20,Zone!$B$3:$B$49,0),MATCH(Input!CX19,Zone!$2:$2,0)),IF(Input!CX12=TRUE,INDEX(Main!$E:$E,MATCH(_xlfn.CONCAT(CW4,CW6),Main!$A:$A,0)),INDEX(Main!$B:$B,MATCH(_xlfn.CONCAT(CW4,CW6),Main!$A:$A,0)))),0)</f>
        <v>0</v>
      </c>
      <c r="CX13" s="357">
        <f>IFERROR(IF(Info!CY6=TRUE,INDEX(Zone!$3:$49,MATCH(Input!CY20,Zone!$B$3:$B$49,0),MATCH(Input!CY19,Zone!$2:$2,0)),IF(Input!CY12=TRUE,INDEX(Main!$E:$E,MATCH(_xlfn.CONCAT(CX4,CX6),Main!$A:$A,0)),INDEX(Main!$B:$B,MATCH(_xlfn.CONCAT(CX4,CX6),Main!$A:$A,0)))),0)</f>
        <v>0</v>
      </c>
      <c r="CY13" s="357">
        <f>IFERROR(IF(Info!CZ6=TRUE,INDEX(Zone!$3:$49,MATCH(Input!CZ20,Zone!$B$3:$B$49,0),MATCH(Input!CZ19,Zone!$2:$2,0)),IF(Input!CZ12=TRUE,INDEX(Main!$E:$E,MATCH(_xlfn.CONCAT(CY4,CY6),Main!$A:$A,0)),INDEX(Main!$B:$B,MATCH(_xlfn.CONCAT(CY4,CY6),Main!$A:$A,0)))),0)</f>
        <v>0</v>
      </c>
      <c r="CZ13" s="357">
        <f>IFERROR(IF(Info!DA6=TRUE,INDEX(Zone!$3:$49,MATCH(Input!DA20,Zone!$B$3:$B$49,0),MATCH(Input!DA19,Zone!$2:$2,0)),IF(Input!DA12=TRUE,INDEX(Main!$E:$E,MATCH(_xlfn.CONCAT(CZ4,CZ6),Main!$A:$A,0)),INDEX(Main!$B:$B,MATCH(_xlfn.CONCAT(CZ4,CZ6),Main!$A:$A,0)))),0)</f>
        <v>0</v>
      </c>
      <c r="DA13" s="357">
        <f>IFERROR(IF(Info!DB6=TRUE,INDEX(Zone!$3:$49,MATCH(Input!DB20,Zone!$B$3:$B$49,0),MATCH(Input!DB19,Zone!$2:$2,0)),IF(Input!DB12=TRUE,INDEX(Main!$E:$E,MATCH(_xlfn.CONCAT(DA4,DA6),Main!$A:$A,0)),INDEX(Main!$B:$B,MATCH(_xlfn.CONCAT(DA4,DA6),Main!$A:$A,0)))),0)</f>
        <v>0</v>
      </c>
      <c r="DB13" s="357">
        <f>IFERROR(IF(Info!DC6=TRUE,INDEX(Zone!$3:$49,MATCH(Input!DC20,Zone!$B$3:$B$49,0),MATCH(Input!DC19,Zone!$2:$2,0)),IF(Input!DC12=TRUE,INDEX(Main!$E:$E,MATCH(_xlfn.CONCAT(DB4,DB6),Main!$A:$A,0)),INDEX(Main!$B:$B,MATCH(_xlfn.CONCAT(DB4,DB6),Main!$A:$A,0)))),0)</f>
        <v>0</v>
      </c>
      <c r="DC13" s="357">
        <f>IFERROR(IF(Info!DD6=TRUE,INDEX(Zone!$3:$49,MATCH(Input!DD20,Zone!$B$3:$B$49,0),MATCH(Input!DD19,Zone!$2:$2,0)),IF(Input!DD12=TRUE,INDEX(Main!$E:$E,MATCH(_xlfn.CONCAT(DC4,DC6),Main!$A:$A,0)),INDEX(Main!$B:$B,MATCH(_xlfn.CONCAT(DC4,DC6),Main!$A:$A,0)))),0)</f>
        <v>0</v>
      </c>
      <c r="DD13" s="357">
        <f>IFERROR(IF(Info!DE6=TRUE,INDEX(Zone!$3:$49,MATCH(Input!DE20,Zone!$B$3:$B$49,0),MATCH(Input!DE19,Zone!$2:$2,0)),IF(Input!DE12=TRUE,INDEX(Main!$E:$E,MATCH(_xlfn.CONCAT(DD4,DD6),Main!$A:$A,0)),INDEX(Main!$B:$B,MATCH(_xlfn.CONCAT(DD4,DD6),Main!$A:$A,0)))),0)</f>
        <v>0</v>
      </c>
      <c r="DE13" s="357">
        <f>IFERROR(IF(Info!DF6=TRUE,INDEX(Zone!$3:$49,MATCH(Input!DF20,Zone!$B$3:$B$49,0),MATCH(Input!DF19,Zone!$2:$2,0)),IF(Input!DF12=TRUE,INDEX(Main!$E:$E,MATCH(_xlfn.CONCAT(DE4,DE6),Main!$A:$A,0)),INDEX(Main!$B:$B,MATCH(_xlfn.CONCAT(DE4,DE6),Main!$A:$A,0)))),0)</f>
        <v>0</v>
      </c>
      <c r="DF13" s="357">
        <f>IFERROR(IF(Info!DG6=TRUE,INDEX(Zone!$3:$49,MATCH(Input!DG20,Zone!$B$3:$B$49,0),MATCH(Input!DG19,Zone!$2:$2,0)),IF(Input!DG12=TRUE,INDEX(Main!$E:$E,MATCH(_xlfn.CONCAT(DF4,DF6),Main!$A:$A,0)),INDEX(Main!$B:$B,MATCH(_xlfn.CONCAT(DF4,DF6),Main!$A:$A,0)))),0)</f>
        <v>0</v>
      </c>
      <c r="DG13" s="357">
        <f>IFERROR(IF(Info!DH6=TRUE,INDEX(Zone!$3:$49,MATCH(Input!DH20,Zone!$B$3:$B$49,0),MATCH(Input!DH19,Zone!$2:$2,0)),IF(Input!DH12=TRUE,INDEX(Main!$E:$E,MATCH(_xlfn.CONCAT(DG4,DG6),Main!$A:$A,0)),INDEX(Main!$B:$B,MATCH(_xlfn.CONCAT(DG4,DG6),Main!$A:$A,0)))),0)</f>
        <v>0</v>
      </c>
      <c r="DH13" s="357">
        <f>IFERROR(IF(Info!DI6=TRUE,INDEX(Zone!$3:$49,MATCH(Input!DI20,Zone!$B$3:$B$49,0),MATCH(Input!DI19,Zone!$2:$2,0)),IF(Input!DI12=TRUE,INDEX(Main!$E:$E,MATCH(_xlfn.CONCAT(DH4,DH6),Main!$A:$A,0)),INDEX(Main!$B:$B,MATCH(_xlfn.CONCAT(DH4,DH6),Main!$A:$A,0)))),0)</f>
        <v>0</v>
      </c>
      <c r="DI13" s="357">
        <f>IFERROR(IF(Info!DJ6=TRUE,INDEX(Zone!$3:$49,MATCH(Input!DJ20,Zone!$B$3:$B$49,0),MATCH(Input!DJ19,Zone!$2:$2,0)),IF(Input!DJ12=TRUE,INDEX(Main!$E:$E,MATCH(_xlfn.CONCAT(DI4,DI6),Main!$A:$A,0)),INDEX(Main!$B:$B,MATCH(_xlfn.CONCAT(DI4,DI6),Main!$A:$A,0)))),0)</f>
        <v>0</v>
      </c>
      <c r="DJ13" s="357">
        <f>IFERROR(IF(Info!DK6=TRUE,INDEX(Zone!$3:$49,MATCH(Input!DK20,Zone!$B$3:$B$49,0),MATCH(Input!DK19,Zone!$2:$2,0)),IF(Input!DK12=TRUE,INDEX(Main!$E:$E,MATCH(_xlfn.CONCAT(DJ4,DJ6),Main!$A:$A,0)),INDEX(Main!$B:$B,MATCH(_xlfn.CONCAT(DJ4,DJ6),Main!$A:$A,0)))),0)</f>
        <v>0</v>
      </c>
      <c r="DK13" s="357">
        <f>IFERROR(IF(Info!DL6=TRUE,INDEX(Zone!$3:$49,MATCH(Input!DL20,Zone!$B$3:$B$49,0),MATCH(Input!DL19,Zone!$2:$2,0)),IF(Input!DL12=TRUE,INDEX(Main!$E:$E,MATCH(_xlfn.CONCAT(DK4,DK6),Main!$A:$A,0)),INDEX(Main!$B:$B,MATCH(_xlfn.CONCAT(DK4,DK6),Main!$A:$A,0)))),0)</f>
        <v>0</v>
      </c>
      <c r="DL13" s="357">
        <f>IFERROR(IF(Info!DM6=TRUE,INDEX(Zone!$3:$49,MATCH(Input!DM20,Zone!$B$3:$B$49,0),MATCH(Input!DM19,Zone!$2:$2,0)),IF(Input!DM12=TRUE,INDEX(Main!$E:$E,MATCH(_xlfn.CONCAT(DL4,DL6),Main!$A:$A,0)),INDEX(Main!$B:$B,MATCH(_xlfn.CONCAT(DL4,DL6),Main!$A:$A,0)))),0)</f>
        <v>0</v>
      </c>
      <c r="DM13" s="357">
        <f>IFERROR(IF(Info!DN6=TRUE,INDEX(Zone!$3:$49,MATCH(Input!DN20,Zone!$B$3:$B$49,0),MATCH(Input!DN19,Zone!$2:$2,0)),IF(Input!DN12=TRUE,INDEX(Main!$E:$E,MATCH(_xlfn.CONCAT(DM4,DM6),Main!$A:$A,0)),INDEX(Main!$B:$B,MATCH(_xlfn.CONCAT(DM4,DM6),Main!$A:$A,0)))),0)</f>
        <v>0</v>
      </c>
      <c r="DN13" s="357">
        <f>IFERROR(IF(Info!DO6=TRUE,INDEX(Zone!$3:$49,MATCH(Input!DO20,Zone!$B$3:$B$49,0),MATCH(Input!DO19,Zone!$2:$2,0)),IF(Input!DO12=TRUE,INDEX(Main!$E:$E,MATCH(_xlfn.CONCAT(DN4,DN6),Main!$A:$A,0)),INDEX(Main!$B:$B,MATCH(_xlfn.CONCAT(DN4,DN6),Main!$A:$A,0)))),0)</f>
        <v>0</v>
      </c>
      <c r="DO13" s="357">
        <f>IFERROR(IF(Info!DP6=TRUE,INDEX(Zone!$3:$49,MATCH(Input!DP20,Zone!$B$3:$B$49,0),MATCH(Input!DP19,Zone!$2:$2,0)),IF(Input!DP12=TRUE,INDEX(Main!$E:$E,MATCH(_xlfn.CONCAT(DO4,DO6),Main!$A:$A,0)),INDEX(Main!$B:$B,MATCH(_xlfn.CONCAT(DO4,DO6),Main!$A:$A,0)))),0)</f>
        <v>0</v>
      </c>
      <c r="DP13" s="357">
        <f>IFERROR(IF(Info!DQ6=TRUE,INDEX(Zone!$3:$49,MATCH(Input!DQ20,Zone!$B$3:$B$49,0),MATCH(Input!DQ19,Zone!$2:$2,0)),IF(Input!DQ12=TRUE,INDEX(Main!$E:$E,MATCH(_xlfn.CONCAT(DP4,DP6),Main!$A:$A,0)),INDEX(Main!$B:$B,MATCH(_xlfn.CONCAT(DP4,DP6),Main!$A:$A,0)))),0)</f>
        <v>0</v>
      </c>
      <c r="DQ13" s="357">
        <f>IFERROR(IF(Info!DR6=TRUE,INDEX(Zone!$3:$49,MATCH(Input!DR20,Zone!$B$3:$B$49,0),MATCH(Input!DR19,Zone!$2:$2,0)),IF(Input!DR12=TRUE,INDEX(Main!$E:$E,MATCH(_xlfn.CONCAT(DQ4,DQ6),Main!$A:$A,0)),INDEX(Main!$B:$B,MATCH(_xlfn.CONCAT(DQ4,DQ6),Main!$A:$A,0)))),0)</f>
        <v>0</v>
      </c>
      <c r="DR13" s="357">
        <f>IFERROR(IF(Info!DS6=TRUE,INDEX(Zone!$3:$49,MATCH(Input!DS20,Zone!$B$3:$B$49,0),MATCH(Input!DS19,Zone!$2:$2,0)),IF(Input!DS12=TRUE,INDEX(Main!$E:$E,MATCH(_xlfn.CONCAT(DR4,DR6),Main!$A:$A,0)),INDEX(Main!$B:$B,MATCH(_xlfn.CONCAT(DR4,DR6),Main!$A:$A,0)))),0)</f>
        <v>0</v>
      </c>
      <c r="DS13" s="357">
        <f>IFERROR(IF(Info!DT6=TRUE,INDEX(Zone!$3:$49,MATCH(Input!DT20,Zone!$B$3:$B$49,0),MATCH(Input!DT19,Zone!$2:$2,0)),IF(Input!DT12=TRUE,INDEX(Main!$E:$E,MATCH(_xlfn.CONCAT(DS4,DS6),Main!$A:$A,0)),INDEX(Main!$B:$B,MATCH(_xlfn.CONCAT(DS4,DS6),Main!$A:$A,0)))),0)</f>
        <v>0</v>
      </c>
      <c r="DT13" s="357">
        <f>IFERROR(IF(Info!DU6=TRUE,INDEX(Zone!$3:$49,MATCH(Input!DU20,Zone!$B$3:$B$49,0),MATCH(Input!DU19,Zone!$2:$2,0)),IF(Input!DU12=TRUE,INDEX(Main!$E:$E,MATCH(_xlfn.CONCAT(DT4,DT6),Main!$A:$A,0)),INDEX(Main!$B:$B,MATCH(_xlfn.CONCAT(DT4,DT6),Main!$A:$A,0)))),0)</f>
        <v>0</v>
      </c>
      <c r="DU13" s="357">
        <f>IFERROR(IF(Info!DV6=TRUE,INDEX(Zone!$3:$49,MATCH(Input!DV20,Zone!$B$3:$B$49,0),MATCH(Input!DV19,Zone!$2:$2,0)),IF(Input!DV12=TRUE,INDEX(Main!$E:$E,MATCH(_xlfn.CONCAT(DU4,DU6),Main!$A:$A,0)),INDEX(Main!$B:$B,MATCH(_xlfn.CONCAT(DU4,DU6),Main!$A:$A,0)))),0)</f>
        <v>0</v>
      </c>
      <c r="DV13" s="357">
        <f>IFERROR(IF(Info!DW6=TRUE,INDEX(Zone!$3:$49,MATCH(Input!DW20,Zone!$B$3:$B$49,0),MATCH(Input!DW19,Zone!$2:$2,0)),IF(Input!DW12=TRUE,INDEX(Main!$E:$E,MATCH(_xlfn.CONCAT(DV4,DV6),Main!$A:$A,0)),INDEX(Main!$B:$B,MATCH(_xlfn.CONCAT(DV4,DV6),Main!$A:$A,0)))),0)</f>
        <v>0</v>
      </c>
      <c r="DW13" s="357">
        <f>IFERROR(IF(Info!DX6=TRUE,INDEX(Zone!$3:$49,MATCH(Input!DX20,Zone!$B$3:$B$49,0),MATCH(Input!DX19,Zone!$2:$2,0)),IF(Input!DX12=TRUE,INDEX(Main!$E:$E,MATCH(_xlfn.CONCAT(DW4,DW6),Main!$A:$A,0)),INDEX(Main!$B:$B,MATCH(_xlfn.CONCAT(DW4,DW6),Main!$A:$A,0)))),0)</f>
        <v>0</v>
      </c>
      <c r="DX13" s="357">
        <f>IFERROR(IF(Info!DY6=TRUE,INDEX(Zone!$3:$49,MATCH(Input!DY20,Zone!$B$3:$B$49,0),MATCH(Input!DY19,Zone!$2:$2,0)),IF(Input!DY12=TRUE,INDEX(Main!$E:$E,MATCH(_xlfn.CONCAT(DX4,DX6),Main!$A:$A,0)),INDEX(Main!$B:$B,MATCH(_xlfn.CONCAT(DX4,DX6),Main!$A:$A,0)))),0)</f>
        <v>0</v>
      </c>
      <c r="DY13" s="357">
        <f>IFERROR(IF(Info!DZ6=TRUE,INDEX(Zone!$3:$49,MATCH(Input!DZ20,Zone!$B$3:$B$49,0),MATCH(Input!DZ19,Zone!$2:$2,0)),IF(Input!DZ12=TRUE,INDEX(Main!$E:$E,MATCH(_xlfn.CONCAT(DY4,DY6),Main!$A:$A,0)),INDEX(Main!$B:$B,MATCH(_xlfn.CONCAT(DY4,DY6),Main!$A:$A,0)))),0)</f>
        <v>0</v>
      </c>
      <c r="DZ13" s="357">
        <f>IFERROR(IF(Info!EA6=TRUE,INDEX(Zone!$3:$49,MATCH(Input!EA20,Zone!$B$3:$B$49,0),MATCH(Input!EA19,Zone!$2:$2,0)),IF(Input!EA12=TRUE,INDEX(Main!$E:$E,MATCH(_xlfn.CONCAT(DZ4,DZ6),Main!$A:$A,0)),INDEX(Main!$B:$B,MATCH(_xlfn.CONCAT(DZ4,DZ6),Main!$A:$A,0)))),0)</f>
        <v>0</v>
      </c>
      <c r="EA13" s="357">
        <f>IFERROR(IF(Info!EB6=TRUE,INDEX(Zone!$3:$49,MATCH(Input!EB20,Zone!$B$3:$B$49,0),MATCH(Input!EB19,Zone!$2:$2,0)),IF(Input!EB12=TRUE,INDEX(Main!$E:$E,MATCH(_xlfn.CONCAT(EA4,EA6),Main!$A:$A,0)),INDEX(Main!$B:$B,MATCH(_xlfn.CONCAT(EA4,EA6),Main!$A:$A,0)))),0)</f>
        <v>0</v>
      </c>
      <c r="EB13" s="357">
        <f>IFERROR(IF(Info!EC6=TRUE,INDEX(Zone!$3:$49,MATCH(Input!EC20,Zone!$B$3:$B$49,0),MATCH(Input!EC19,Zone!$2:$2,0)),IF(Input!EC12=TRUE,INDEX(Main!$E:$E,MATCH(_xlfn.CONCAT(EB4,EB6),Main!$A:$A,0)),INDEX(Main!$B:$B,MATCH(_xlfn.CONCAT(EB4,EB6),Main!$A:$A,0)))),0)</f>
        <v>0</v>
      </c>
      <c r="EC13" s="357">
        <f>IFERROR(IF(Info!ED6=TRUE,INDEX(Zone!$3:$49,MATCH(Input!ED20,Zone!$B$3:$B$49,0),MATCH(Input!ED19,Zone!$2:$2,0)),IF(Input!ED12=TRUE,INDEX(Main!$E:$E,MATCH(_xlfn.CONCAT(EC4,EC6),Main!$A:$A,0)),INDEX(Main!$B:$B,MATCH(_xlfn.CONCAT(EC4,EC6),Main!$A:$A,0)))),0)</f>
        <v>0</v>
      </c>
      <c r="ED13" s="357">
        <f>IFERROR(IF(Info!EE6=TRUE,INDEX(Zone!$3:$49,MATCH(Input!EE20,Zone!$B$3:$B$49,0),MATCH(Input!EE19,Zone!$2:$2,0)),IF(Input!EE12=TRUE,INDEX(Main!$E:$E,MATCH(_xlfn.CONCAT(ED4,ED6),Main!$A:$A,0)),INDEX(Main!$B:$B,MATCH(_xlfn.CONCAT(ED4,ED6),Main!$A:$A,0)))),0)</f>
        <v>0</v>
      </c>
      <c r="EE13" s="357">
        <f>IFERROR(IF(Info!EF6=TRUE,INDEX(Zone!$3:$49,MATCH(Input!EF20,Zone!$B$3:$B$49,0),MATCH(Input!EF19,Zone!$2:$2,0)),IF(Input!EF12=TRUE,INDEX(Main!$E:$E,MATCH(_xlfn.CONCAT(EE4,EE6),Main!$A:$A,0)),INDEX(Main!$B:$B,MATCH(_xlfn.CONCAT(EE4,EE6),Main!$A:$A,0)))),0)</f>
        <v>0</v>
      </c>
      <c r="EF13" s="357">
        <f>IFERROR(IF(Info!EG6=TRUE,INDEX(Zone!$3:$49,MATCH(Input!EG20,Zone!$B$3:$B$49,0),MATCH(Input!EG19,Zone!$2:$2,0)),IF(Input!EG12=TRUE,INDEX(Main!$E:$E,MATCH(_xlfn.CONCAT(EF4,EF6),Main!$A:$A,0)),INDEX(Main!$B:$B,MATCH(_xlfn.CONCAT(EF4,EF6),Main!$A:$A,0)))),0)</f>
        <v>0</v>
      </c>
      <c r="EG13" s="357">
        <f>IFERROR(IF(Info!EH6=TRUE,INDEX(Zone!$3:$49,MATCH(Input!EH20,Zone!$B$3:$B$49,0),MATCH(Input!EH19,Zone!$2:$2,0)),IF(Input!EH12=TRUE,INDEX(Main!$E:$E,MATCH(_xlfn.CONCAT(EG4,EG6),Main!$A:$A,0)),INDEX(Main!$B:$B,MATCH(_xlfn.CONCAT(EG4,EG6),Main!$A:$A,0)))),0)</f>
        <v>0</v>
      </c>
      <c r="EH13" s="357">
        <f>IFERROR(IF(Info!EI6=TRUE,INDEX(Zone!$3:$49,MATCH(Input!EI20,Zone!$B$3:$B$49,0),MATCH(Input!EI19,Zone!$2:$2,0)),IF(Input!EI12=TRUE,INDEX(Main!$E:$E,MATCH(_xlfn.CONCAT(EH4,EH6),Main!$A:$A,0)),INDEX(Main!$B:$B,MATCH(_xlfn.CONCAT(EH4,EH6),Main!$A:$A,0)))),0)</f>
        <v>0</v>
      </c>
      <c r="EI13" s="357">
        <f>IFERROR(IF(Info!EJ6=TRUE,INDEX(Zone!$3:$49,MATCH(Input!EJ20,Zone!$B$3:$B$49,0),MATCH(Input!EJ19,Zone!$2:$2,0)),IF(Input!EJ12=TRUE,INDEX(Main!$E:$E,MATCH(_xlfn.CONCAT(EI4,EI6),Main!$A:$A,0)),INDEX(Main!$B:$B,MATCH(_xlfn.CONCAT(EI4,EI6),Main!$A:$A,0)))),0)</f>
        <v>0</v>
      </c>
      <c r="EJ13" s="357">
        <f>IFERROR(IF(Info!EK6=TRUE,INDEX(Zone!$3:$49,MATCH(Input!EK20,Zone!$B$3:$B$49,0),MATCH(Input!EK19,Zone!$2:$2,0)),IF(Input!EK12=TRUE,INDEX(Main!$E:$E,MATCH(_xlfn.CONCAT(EJ4,EJ6),Main!$A:$A,0)),INDEX(Main!$B:$B,MATCH(_xlfn.CONCAT(EJ4,EJ6),Main!$A:$A,0)))),0)</f>
        <v>0</v>
      </c>
      <c r="EK13" s="357">
        <f>IFERROR(IF(Info!EL6=TRUE,INDEX(Zone!$3:$49,MATCH(Input!EL20,Zone!$B$3:$B$49,0),MATCH(Input!EL19,Zone!$2:$2,0)),IF(Input!EL12=TRUE,INDEX(Main!$E:$E,MATCH(_xlfn.CONCAT(EK4,EK6),Main!$A:$A,0)),INDEX(Main!$B:$B,MATCH(_xlfn.CONCAT(EK4,EK6),Main!$A:$A,0)))),0)</f>
        <v>0</v>
      </c>
      <c r="EL13" s="357">
        <f>IFERROR(IF(Info!EM6=TRUE,INDEX(Zone!$3:$49,MATCH(Input!EM20,Zone!$B$3:$B$49,0),MATCH(Input!EM19,Zone!$2:$2,0)),IF(Input!EM12=TRUE,INDEX(Main!$E:$E,MATCH(_xlfn.CONCAT(EL4,EL6),Main!$A:$A,0)),INDEX(Main!$B:$B,MATCH(_xlfn.CONCAT(EL4,EL6),Main!$A:$A,0)))),0)</f>
        <v>0</v>
      </c>
      <c r="EM13" s="357">
        <f>IFERROR(IF(Info!EN6=TRUE,INDEX(Zone!$3:$49,MATCH(Input!EN20,Zone!$B$3:$B$49,0),MATCH(Input!EN19,Zone!$2:$2,0)),IF(Input!EN12=TRUE,INDEX(Main!$E:$E,MATCH(_xlfn.CONCAT(EM4,EM6),Main!$A:$A,0)),INDEX(Main!$B:$B,MATCH(_xlfn.CONCAT(EM4,EM6),Main!$A:$A,0)))),0)</f>
        <v>0</v>
      </c>
      <c r="EN13" s="357">
        <f>IFERROR(IF(Info!EO6=TRUE,INDEX(Zone!$3:$49,MATCH(Input!EO20,Zone!$B$3:$B$49,0),MATCH(Input!EO19,Zone!$2:$2,0)),IF(Input!EO12=TRUE,INDEX(Main!$E:$E,MATCH(_xlfn.CONCAT(EN4,EN6),Main!$A:$A,0)),INDEX(Main!$B:$B,MATCH(_xlfn.CONCAT(EN4,EN6),Main!$A:$A,0)))),0)</f>
        <v>0</v>
      </c>
      <c r="EO13" s="357">
        <f>IFERROR(IF(Info!EP6=TRUE,INDEX(Zone!$3:$49,MATCH(Input!EP20,Zone!$B$3:$B$49,0),MATCH(Input!EP19,Zone!$2:$2,0)),IF(Input!EP12=TRUE,INDEX(Main!$E:$E,MATCH(_xlfn.CONCAT(EO4,EO6),Main!$A:$A,0)),INDEX(Main!$B:$B,MATCH(_xlfn.CONCAT(EO4,EO6),Main!$A:$A,0)))),0)</f>
        <v>0</v>
      </c>
      <c r="EP13" s="357">
        <f>IFERROR(IF(Info!EQ6=TRUE,INDEX(Zone!$3:$49,MATCH(Input!EQ20,Zone!$B$3:$B$49,0),MATCH(Input!EQ19,Zone!$2:$2,0)),IF(Input!EQ12=TRUE,INDEX(Main!$E:$E,MATCH(_xlfn.CONCAT(EP4,EP6),Main!$A:$A,0)),INDEX(Main!$B:$B,MATCH(_xlfn.CONCAT(EP4,EP6),Main!$A:$A,0)))),0)</f>
        <v>0</v>
      </c>
      <c r="EQ13" s="357">
        <f>IFERROR(IF(Info!ER6=TRUE,INDEX(Zone!$3:$49,MATCH(Input!ER20,Zone!$B$3:$B$49,0),MATCH(Input!ER19,Zone!$2:$2,0)),IF(Input!ER12=TRUE,INDEX(Main!$E:$E,MATCH(_xlfn.CONCAT(EQ4,EQ6),Main!$A:$A,0)),INDEX(Main!$B:$B,MATCH(_xlfn.CONCAT(EQ4,EQ6),Main!$A:$A,0)))),0)</f>
        <v>0</v>
      </c>
      <c r="ER13" s="357">
        <f>IFERROR(IF(Info!ES6=TRUE,INDEX(Zone!$3:$49,MATCH(Input!ES20,Zone!$B$3:$B$49,0),MATCH(Input!ES19,Zone!$2:$2,0)),IF(Input!ES12=TRUE,INDEX(Main!$E:$E,MATCH(_xlfn.CONCAT(ER4,ER6),Main!$A:$A,0)),INDEX(Main!$B:$B,MATCH(_xlfn.CONCAT(ER4,ER6),Main!$A:$A,0)))),0)</f>
        <v>0</v>
      </c>
      <c r="ES13" s="357">
        <f>IFERROR(IF(Info!ET6=TRUE,INDEX(Zone!$3:$49,MATCH(Input!ET20,Zone!$B$3:$B$49,0),MATCH(Input!ET19,Zone!$2:$2,0)),IF(Input!ET12=TRUE,INDEX(Main!$E:$E,MATCH(_xlfn.CONCAT(ES4,ES6),Main!$A:$A,0)),INDEX(Main!$B:$B,MATCH(_xlfn.CONCAT(ES4,ES6),Main!$A:$A,0)))),0)</f>
        <v>0</v>
      </c>
      <c r="ET13" s="357">
        <f>IFERROR(IF(Info!EU6=TRUE,INDEX(Zone!$3:$49,MATCH(Input!EU20,Zone!$B$3:$B$49,0),MATCH(Input!EU19,Zone!$2:$2,0)),IF(Input!EU12=TRUE,INDEX(Main!$E:$E,MATCH(_xlfn.CONCAT(ET4,ET6),Main!$A:$A,0)),INDEX(Main!$B:$B,MATCH(_xlfn.CONCAT(ET4,ET6),Main!$A:$A,0)))),0)</f>
        <v>0</v>
      </c>
      <c r="EU13" s="357">
        <f>IFERROR(IF(Info!EV6=TRUE,INDEX(Zone!$3:$49,MATCH(Input!EV20,Zone!$B$3:$B$49,0),MATCH(Input!EV19,Zone!$2:$2,0)),IF(Input!EV12=TRUE,INDEX(Main!$E:$E,MATCH(_xlfn.CONCAT(EU4,EU6),Main!$A:$A,0)),INDEX(Main!$B:$B,MATCH(_xlfn.CONCAT(EU4,EU6),Main!$A:$A,0)))),0)</f>
        <v>0</v>
      </c>
      <c r="EV13" s="357">
        <f>IFERROR(IF(Info!EW6=TRUE,INDEX(Zone!$3:$49,MATCH(Input!EW20,Zone!$B$3:$B$49,0),MATCH(Input!EW19,Zone!$2:$2,0)),IF(Input!EW12=TRUE,INDEX(Main!$E:$E,MATCH(_xlfn.CONCAT(EV4,EV6),Main!$A:$A,0)),INDEX(Main!$B:$B,MATCH(_xlfn.CONCAT(EV4,EV6),Main!$A:$A,0)))),0)</f>
        <v>0</v>
      </c>
      <c r="EW13" s="357">
        <f>IFERROR(IF(Info!EX6=TRUE,INDEX(Zone!$3:$49,MATCH(Input!EX20,Zone!$B$3:$B$49,0),MATCH(Input!EX19,Zone!$2:$2,0)),IF(Input!EX12=TRUE,INDEX(Main!$E:$E,MATCH(_xlfn.CONCAT(EW4,EW6),Main!$A:$A,0)),INDEX(Main!$B:$B,MATCH(_xlfn.CONCAT(EW4,EW6),Main!$A:$A,0)))),0)</f>
        <v>0</v>
      </c>
      <c r="EX13" s="357">
        <f>IFERROR(IF(Info!EY6=TRUE,INDEX(Zone!$3:$49,MATCH(Input!EY20,Zone!$B$3:$B$49,0),MATCH(Input!EY19,Zone!$2:$2,0)),IF(Input!EY12=TRUE,INDEX(Main!$E:$E,MATCH(_xlfn.CONCAT(EX4,EX6),Main!$A:$A,0)),INDEX(Main!$B:$B,MATCH(_xlfn.CONCAT(EX4,EX6),Main!$A:$A,0)))),0)</f>
        <v>0</v>
      </c>
      <c r="EY13" s="357">
        <f>IFERROR(IF(Info!EZ6=TRUE,INDEX(Zone!$3:$49,MATCH(Input!EZ20,Zone!$B$3:$B$49,0),MATCH(Input!EZ19,Zone!$2:$2,0)),IF(Input!EZ12=TRUE,INDEX(Main!$E:$E,MATCH(_xlfn.CONCAT(EY4,EY6),Main!$A:$A,0)),INDEX(Main!$B:$B,MATCH(_xlfn.CONCAT(EY4,EY6),Main!$A:$A,0)))),0)</f>
        <v>0</v>
      </c>
      <c r="EZ13" s="357">
        <f>IFERROR(IF(Info!FA6=TRUE,INDEX(Zone!$3:$49,MATCH(Input!FA20,Zone!$B$3:$B$49,0),MATCH(Input!FA19,Zone!$2:$2,0)),IF(Input!FA12=TRUE,INDEX(Main!$E:$E,MATCH(_xlfn.CONCAT(EZ4,EZ6),Main!$A:$A,0)),INDEX(Main!$B:$B,MATCH(_xlfn.CONCAT(EZ4,EZ6),Main!$A:$A,0)))),0)</f>
        <v>0</v>
      </c>
      <c r="FA13" s="357">
        <f>IFERROR(IF(Info!FB6=TRUE,INDEX(Zone!$3:$49,MATCH(Input!FB20,Zone!$B$3:$B$49,0),MATCH(Input!FB19,Zone!$2:$2,0)),IF(Input!FB12=TRUE,INDEX(Main!$E:$E,MATCH(_xlfn.CONCAT(FA4,FA6),Main!$A:$A,0)),INDEX(Main!$B:$B,MATCH(_xlfn.CONCAT(FA4,FA6),Main!$A:$A,0)))),0)</f>
        <v>0</v>
      </c>
      <c r="FB13" s="357">
        <f>IFERROR(IF(Info!FC6=TRUE,INDEX(Zone!$3:$49,MATCH(Input!FC20,Zone!$B$3:$B$49,0),MATCH(Input!FC19,Zone!$2:$2,0)),IF(Input!FC12=TRUE,INDEX(Main!$E:$E,MATCH(_xlfn.CONCAT(FB4,FB6),Main!$A:$A,0)),INDEX(Main!$B:$B,MATCH(_xlfn.CONCAT(FB4,FB6),Main!$A:$A,0)))),0)</f>
        <v>0</v>
      </c>
      <c r="FC13" s="357">
        <f>IFERROR(IF(Info!FD6=TRUE,INDEX(Zone!$3:$49,MATCH(Input!FD20,Zone!$B$3:$B$49,0),MATCH(Input!FD19,Zone!$2:$2,0)),IF(Input!FD12=TRUE,INDEX(Main!$E:$E,MATCH(_xlfn.CONCAT(FC4,FC6),Main!$A:$A,0)),INDEX(Main!$B:$B,MATCH(_xlfn.CONCAT(FC4,FC6),Main!$A:$A,0)))),0)</f>
        <v>0</v>
      </c>
      <c r="FD13" s="357">
        <f>IFERROR(IF(Info!FE6=TRUE,INDEX(Zone!$3:$49,MATCH(Input!FE20,Zone!$B$3:$B$49,0),MATCH(Input!FE19,Zone!$2:$2,0)),IF(Input!FE12=TRUE,INDEX(Main!$E:$E,MATCH(_xlfn.CONCAT(FD4,FD6),Main!$A:$A,0)),INDEX(Main!$B:$B,MATCH(_xlfn.CONCAT(FD4,FD6),Main!$A:$A,0)))),0)</f>
        <v>0</v>
      </c>
      <c r="FE13" s="357">
        <f>IFERROR(IF(Info!FF6=TRUE,INDEX(Zone!$3:$49,MATCH(Input!FF20,Zone!$B$3:$B$49,0),MATCH(Input!FF19,Zone!$2:$2,0)),IF(Input!FF12=TRUE,INDEX(Main!$E:$E,MATCH(_xlfn.CONCAT(FE4,FE6),Main!$A:$A,0)),INDEX(Main!$B:$B,MATCH(_xlfn.CONCAT(FE4,FE6),Main!$A:$A,0)))),0)</f>
        <v>0</v>
      </c>
      <c r="FF13" s="357">
        <f>IFERROR(IF(Info!FG6=TRUE,INDEX(Zone!$3:$49,MATCH(Input!FG20,Zone!$B$3:$B$49,0),MATCH(Input!FG19,Zone!$2:$2,0)),IF(Input!FG12=TRUE,INDEX(Main!$E:$E,MATCH(_xlfn.CONCAT(FF4,FF6),Main!$A:$A,0)),INDEX(Main!$B:$B,MATCH(_xlfn.CONCAT(FF4,FF6),Main!$A:$A,0)))),0)</f>
        <v>0</v>
      </c>
      <c r="FG13" s="357">
        <f>IFERROR(IF(Info!FH6=TRUE,INDEX(Zone!$3:$49,MATCH(Input!FH20,Zone!$B$3:$B$49,0),MATCH(Input!FH19,Zone!$2:$2,0)),IF(Input!FH12=TRUE,INDEX(Main!$E:$E,MATCH(_xlfn.CONCAT(FG4,FG6),Main!$A:$A,0)),INDEX(Main!$B:$B,MATCH(_xlfn.CONCAT(FG4,FG6),Main!$A:$A,0)))),0)</f>
        <v>0</v>
      </c>
      <c r="FH13" s="357">
        <f>IFERROR(IF(Info!FI6=TRUE,INDEX(Zone!$3:$49,MATCH(Input!FI20,Zone!$B$3:$B$49,0),MATCH(Input!FI19,Zone!$2:$2,0)),IF(Input!FI12=TRUE,INDEX(Main!$E:$E,MATCH(_xlfn.CONCAT(FH4,FH6),Main!$A:$A,0)),INDEX(Main!$B:$B,MATCH(_xlfn.CONCAT(FH4,FH6),Main!$A:$A,0)))),0)</f>
        <v>0</v>
      </c>
      <c r="FI13" s="357">
        <f>IFERROR(IF(Info!FJ6=TRUE,INDEX(Zone!$3:$49,MATCH(Input!FJ20,Zone!$B$3:$B$49,0),MATCH(Input!FJ19,Zone!$2:$2,0)),IF(Input!FJ12=TRUE,INDEX(Main!$E:$E,MATCH(_xlfn.CONCAT(FI4,FI6),Main!$A:$A,0)),INDEX(Main!$B:$B,MATCH(_xlfn.CONCAT(FI4,FI6),Main!$A:$A,0)))),0)</f>
        <v>0</v>
      </c>
      <c r="FJ13" s="357">
        <f>IFERROR(IF(Info!FK6=TRUE,INDEX(Zone!$3:$49,MATCH(Input!FK20,Zone!$B$3:$B$49,0),MATCH(Input!FK19,Zone!$2:$2,0)),IF(Input!FK12=TRUE,INDEX(Main!$E:$E,MATCH(_xlfn.CONCAT(FJ4,FJ6),Main!$A:$A,0)),INDEX(Main!$B:$B,MATCH(_xlfn.CONCAT(FJ4,FJ6),Main!$A:$A,0)))),0)</f>
        <v>0</v>
      </c>
      <c r="FK13" s="357">
        <f>IFERROR(IF(Info!FL6=TRUE,INDEX(Zone!$3:$49,MATCH(Input!FL20,Zone!$B$3:$B$49,0),MATCH(Input!FL19,Zone!$2:$2,0)),IF(Input!FL12=TRUE,INDEX(Main!$E:$E,MATCH(_xlfn.CONCAT(FK4,FK6),Main!$A:$A,0)),INDEX(Main!$B:$B,MATCH(_xlfn.CONCAT(FK4,FK6),Main!$A:$A,0)))),0)</f>
        <v>0</v>
      </c>
      <c r="FL13" s="357">
        <f>IFERROR(IF(Info!FM6=TRUE,INDEX(Zone!$3:$49,MATCH(Input!FM20,Zone!$B$3:$B$49,0),MATCH(Input!FM19,Zone!$2:$2,0)),IF(Input!FM12=TRUE,INDEX(Main!$E:$E,MATCH(_xlfn.CONCAT(FL4,FL6),Main!$A:$A,0)),INDEX(Main!$B:$B,MATCH(_xlfn.CONCAT(FL4,FL6),Main!$A:$A,0)))),0)</f>
        <v>0</v>
      </c>
      <c r="FM13" s="357">
        <f>IFERROR(IF(Info!FN6=TRUE,INDEX(Zone!$3:$49,MATCH(Input!FN20,Zone!$B$3:$B$49,0),MATCH(Input!FN19,Zone!$2:$2,0)),IF(Input!FN12=TRUE,INDEX(Main!$E:$E,MATCH(_xlfn.CONCAT(FM4,FM6),Main!$A:$A,0)),INDEX(Main!$B:$B,MATCH(_xlfn.CONCAT(FM4,FM6),Main!$A:$A,0)))),0)</f>
        <v>0</v>
      </c>
      <c r="FN13" s="357">
        <f>IFERROR(IF(Info!FO6=TRUE,INDEX(Zone!$3:$49,MATCH(Input!FO20,Zone!$B$3:$B$49,0),MATCH(Input!FO19,Zone!$2:$2,0)),IF(Input!FO12=TRUE,INDEX(Main!$E:$E,MATCH(_xlfn.CONCAT(FN4,FN6),Main!$A:$A,0)),INDEX(Main!$B:$B,MATCH(_xlfn.CONCAT(FN4,FN6),Main!$A:$A,0)))),0)</f>
        <v>0</v>
      </c>
      <c r="FO13" s="357">
        <f>IFERROR(IF(Info!FP6=TRUE,INDEX(Zone!$3:$49,MATCH(Input!FP20,Zone!$B$3:$B$49,0),MATCH(Input!FP19,Zone!$2:$2,0)),IF(Input!FP12=TRUE,INDEX(Main!$E:$E,MATCH(_xlfn.CONCAT(FO4,FO6),Main!$A:$A,0)),INDEX(Main!$B:$B,MATCH(_xlfn.CONCAT(FO4,FO6),Main!$A:$A,0)))),0)</f>
        <v>0</v>
      </c>
      <c r="FP13" s="357">
        <f>IFERROR(IF(Info!FQ6=TRUE,INDEX(Zone!$3:$49,MATCH(Input!FQ20,Zone!$B$3:$B$49,0),MATCH(Input!FQ19,Zone!$2:$2,0)),IF(Input!FQ12=TRUE,INDEX(Main!$E:$E,MATCH(_xlfn.CONCAT(FP4,FP6),Main!$A:$A,0)),INDEX(Main!$B:$B,MATCH(_xlfn.CONCAT(FP4,FP6),Main!$A:$A,0)))),0)</f>
        <v>0</v>
      </c>
      <c r="FQ13" s="357">
        <f>IFERROR(IF(Info!FR6=TRUE,INDEX(Zone!$3:$49,MATCH(Input!FR20,Zone!$B$3:$B$49,0),MATCH(Input!FR19,Zone!$2:$2,0)),IF(Input!FR12=TRUE,INDEX(Main!$E:$E,MATCH(_xlfn.CONCAT(FQ4,FQ6),Main!$A:$A,0)),INDEX(Main!$B:$B,MATCH(_xlfn.CONCAT(FQ4,FQ6),Main!$A:$A,0)))),0)</f>
        <v>0</v>
      </c>
      <c r="FR13" s="357">
        <f>IFERROR(IF(Info!FS6=TRUE,INDEX(Zone!$3:$49,MATCH(Input!FS20,Zone!$B$3:$B$49,0),MATCH(Input!FS19,Zone!$2:$2,0)),IF(Input!FS12=TRUE,INDEX(Main!$E:$E,MATCH(_xlfn.CONCAT(FR4,FR6),Main!$A:$A,0)),INDEX(Main!$B:$B,MATCH(_xlfn.CONCAT(FR4,FR6),Main!$A:$A,0)))),0)</f>
        <v>0</v>
      </c>
      <c r="FS13" s="357">
        <f>IFERROR(IF(Info!FT6=TRUE,INDEX(Zone!$3:$49,MATCH(Input!FT20,Zone!$B$3:$B$49,0),MATCH(Input!FT19,Zone!$2:$2,0)),IF(Input!FT12=TRUE,INDEX(Main!$E:$E,MATCH(_xlfn.CONCAT(FS4,FS6),Main!$A:$A,0)),INDEX(Main!$B:$B,MATCH(_xlfn.CONCAT(FS4,FS6),Main!$A:$A,0)))),0)</f>
        <v>0</v>
      </c>
      <c r="FT13" s="357">
        <f>IFERROR(IF(Info!FU6=TRUE,INDEX(Zone!$3:$49,MATCH(Input!FU20,Zone!$B$3:$B$49,0),MATCH(Input!FU19,Zone!$2:$2,0)),IF(Input!FU12=TRUE,INDEX(Main!$E:$E,MATCH(_xlfn.CONCAT(FT4,FT6),Main!$A:$A,0)),INDEX(Main!$B:$B,MATCH(_xlfn.CONCAT(FT4,FT6),Main!$A:$A,0)))),0)</f>
        <v>0</v>
      </c>
      <c r="FU13" s="357">
        <f>IFERROR(IF(Info!FV6=TRUE,INDEX(Zone!$3:$49,MATCH(Input!FV20,Zone!$B$3:$B$49,0),MATCH(Input!FV19,Zone!$2:$2,0)),IF(Input!FV12=TRUE,INDEX(Main!$E:$E,MATCH(_xlfn.CONCAT(FU4,FU6),Main!$A:$A,0)),INDEX(Main!$B:$B,MATCH(_xlfn.CONCAT(FU4,FU6),Main!$A:$A,0)))),0)</f>
        <v>0</v>
      </c>
      <c r="FV13" s="357">
        <f>IFERROR(IF(Info!FW6=TRUE,INDEX(Zone!$3:$49,MATCH(Input!FW20,Zone!$B$3:$B$49,0),MATCH(Input!FW19,Zone!$2:$2,0)),IF(Input!FW12=TRUE,INDEX(Main!$E:$E,MATCH(_xlfn.CONCAT(FV4,FV6),Main!$A:$A,0)),INDEX(Main!$B:$B,MATCH(_xlfn.CONCAT(FV4,FV6),Main!$A:$A,0)))),0)</f>
        <v>0</v>
      </c>
      <c r="FW13" s="357">
        <f>IFERROR(IF(Info!FX6=TRUE,INDEX(Zone!$3:$49,MATCH(Input!FX20,Zone!$B$3:$B$49,0),MATCH(Input!FX19,Zone!$2:$2,0)),IF(Input!FX12=TRUE,INDEX(Main!$E:$E,MATCH(_xlfn.CONCAT(FW4,FW6),Main!$A:$A,0)),INDEX(Main!$B:$B,MATCH(_xlfn.CONCAT(FW4,FW6),Main!$A:$A,0)))),0)</f>
        <v>0</v>
      </c>
      <c r="FX13" s="357">
        <f>IFERROR(IF(Info!FY6=TRUE,INDEX(Zone!$3:$49,MATCH(Input!FY20,Zone!$B$3:$B$49,0),MATCH(Input!FY19,Zone!$2:$2,0)),IF(Input!FY12=TRUE,INDEX(Main!$E:$E,MATCH(_xlfn.CONCAT(FX4,FX6),Main!$A:$A,0)),INDEX(Main!$B:$B,MATCH(_xlfn.CONCAT(FX4,FX6),Main!$A:$A,0)))),0)</f>
        <v>0</v>
      </c>
      <c r="FY13" s="357">
        <f>IFERROR(IF(Info!FZ6=TRUE,INDEX(Zone!$3:$49,MATCH(Input!FZ20,Zone!$B$3:$B$49,0),MATCH(Input!FZ19,Zone!$2:$2,0)),IF(Input!FZ12=TRUE,INDEX(Main!$E:$E,MATCH(_xlfn.CONCAT(FY4,FY6),Main!$A:$A,0)),INDEX(Main!$B:$B,MATCH(_xlfn.CONCAT(FY4,FY6),Main!$A:$A,0)))),0)</f>
        <v>0</v>
      </c>
      <c r="FZ13" s="357">
        <f>IFERROR(IF(Info!GA6=TRUE,INDEX(Zone!$3:$49,MATCH(Input!GA20,Zone!$B$3:$B$49,0),MATCH(Input!GA19,Zone!$2:$2,0)),IF(Input!GA12=TRUE,INDEX(Main!$E:$E,MATCH(_xlfn.CONCAT(FZ4,FZ6),Main!$A:$A,0)),INDEX(Main!$B:$B,MATCH(_xlfn.CONCAT(FZ4,FZ6),Main!$A:$A,0)))),0)</f>
        <v>0</v>
      </c>
      <c r="GA13" s="357">
        <f>IFERROR(IF(Info!GB6=TRUE,INDEX(Zone!$3:$49,MATCH(Input!GB20,Zone!$B$3:$B$49,0),MATCH(Input!GB19,Zone!$2:$2,0)),IF(Input!GB12=TRUE,INDEX(Main!$E:$E,MATCH(_xlfn.CONCAT(GA4,GA6),Main!$A:$A,0)),INDEX(Main!$B:$B,MATCH(_xlfn.CONCAT(GA4,GA6),Main!$A:$A,0)))),0)</f>
        <v>0</v>
      </c>
      <c r="GB13" s="357">
        <f>IFERROR(IF(Info!GC6=TRUE,INDEX(Zone!$3:$49,MATCH(Input!GC20,Zone!$B$3:$B$49,0),MATCH(Input!GC19,Zone!$2:$2,0)),IF(Input!GC12=TRUE,INDEX(Main!$E:$E,MATCH(_xlfn.CONCAT(GB4,GB6),Main!$A:$A,0)),INDEX(Main!$B:$B,MATCH(_xlfn.CONCAT(GB4,GB6),Main!$A:$A,0)))),0)</f>
        <v>0</v>
      </c>
      <c r="GC13" s="357">
        <f>IFERROR(IF(Info!GD6=TRUE,INDEX(Zone!$3:$49,MATCH(Input!GD20,Zone!$B$3:$B$49,0),MATCH(Input!GD19,Zone!$2:$2,0)),IF(Input!GD12=TRUE,INDEX(Main!$E:$E,MATCH(_xlfn.CONCAT(GC4,GC6),Main!$A:$A,0)),INDEX(Main!$B:$B,MATCH(_xlfn.CONCAT(GC4,GC6),Main!$A:$A,0)))),0)</f>
        <v>0</v>
      </c>
      <c r="GD13" s="357">
        <f>IFERROR(IF(Info!GE6=TRUE,INDEX(Zone!$3:$49,MATCH(Input!GE20,Zone!$B$3:$B$49,0),MATCH(Input!GE19,Zone!$2:$2,0)),IF(Input!GE12=TRUE,INDEX(Main!$E:$E,MATCH(_xlfn.CONCAT(GD4,GD6),Main!$A:$A,0)),INDEX(Main!$B:$B,MATCH(_xlfn.CONCAT(GD4,GD6),Main!$A:$A,0)))),0)</f>
        <v>0</v>
      </c>
      <c r="GE13" s="357">
        <f>IFERROR(IF(Info!GF6=TRUE,INDEX(Zone!$3:$49,MATCH(Input!GF20,Zone!$B$3:$B$49,0),MATCH(Input!GF19,Zone!$2:$2,0)),IF(Input!GF12=TRUE,INDEX(Main!$E:$E,MATCH(_xlfn.CONCAT(GE4,GE6),Main!$A:$A,0)),INDEX(Main!$B:$B,MATCH(_xlfn.CONCAT(GE4,GE6),Main!$A:$A,0)))),0)</f>
        <v>0</v>
      </c>
      <c r="GF13" s="357">
        <f>IFERROR(IF(Info!GG6=TRUE,INDEX(Zone!$3:$49,MATCH(Input!GG20,Zone!$B$3:$B$49,0),MATCH(Input!GG19,Zone!$2:$2,0)),IF(Input!GG12=TRUE,INDEX(Main!$E:$E,MATCH(_xlfn.CONCAT(GF4,GF6),Main!$A:$A,0)),INDEX(Main!$B:$B,MATCH(_xlfn.CONCAT(GF4,GF6),Main!$A:$A,0)))),0)</f>
        <v>0</v>
      </c>
      <c r="GG13" s="357">
        <f>IFERROR(IF(Info!GH6=TRUE,INDEX(Zone!$3:$49,MATCH(Input!GH20,Zone!$B$3:$B$49,0),MATCH(Input!GH19,Zone!$2:$2,0)),IF(Input!GH12=TRUE,INDEX(Main!$E:$E,MATCH(_xlfn.CONCAT(GG4,GG6),Main!$A:$A,0)),INDEX(Main!$B:$B,MATCH(_xlfn.CONCAT(GG4,GG6),Main!$A:$A,0)))),0)</f>
        <v>0</v>
      </c>
      <c r="GH13" s="357">
        <f>IFERROR(IF(Info!GI6=TRUE,INDEX(Zone!$3:$49,MATCH(Input!GI20,Zone!$B$3:$B$49,0),MATCH(Input!GI19,Zone!$2:$2,0)),IF(Input!GI12=TRUE,INDEX(Main!$E:$E,MATCH(_xlfn.CONCAT(GH4,GH6),Main!$A:$A,0)),INDEX(Main!$B:$B,MATCH(_xlfn.CONCAT(GH4,GH6),Main!$A:$A,0)))),0)</f>
        <v>0</v>
      </c>
      <c r="GI13" s="357">
        <f>IFERROR(IF(Info!GJ6=TRUE,INDEX(Zone!$3:$49,MATCH(Input!GJ20,Zone!$B$3:$B$49,0),MATCH(Input!GJ19,Zone!$2:$2,0)),IF(Input!GJ12=TRUE,INDEX(Main!$E:$E,MATCH(_xlfn.CONCAT(GI4,GI6),Main!$A:$A,0)),INDEX(Main!$B:$B,MATCH(_xlfn.CONCAT(GI4,GI6),Main!$A:$A,0)))),0)</f>
        <v>0</v>
      </c>
      <c r="GJ13" s="357">
        <f>IFERROR(IF(Info!GK6=TRUE,INDEX(Zone!$3:$49,MATCH(Input!GK20,Zone!$B$3:$B$49,0),MATCH(Input!GK19,Zone!$2:$2,0)),IF(Input!GK12=TRUE,INDEX(Main!$E:$E,MATCH(_xlfn.CONCAT(GJ4,GJ6),Main!$A:$A,0)),INDEX(Main!$B:$B,MATCH(_xlfn.CONCAT(GJ4,GJ6),Main!$A:$A,0)))),0)</f>
        <v>0</v>
      </c>
      <c r="GK13" s="357">
        <f>IFERROR(IF(Info!GL6=TRUE,INDEX(Zone!$3:$49,MATCH(Input!GL20,Zone!$B$3:$B$49,0),MATCH(Input!GL19,Zone!$2:$2,0)),IF(Input!GL12=TRUE,INDEX(Main!$E:$E,MATCH(_xlfn.CONCAT(GK4,GK6),Main!$A:$A,0)),INDEX(Main!$B:$B,MATCH(_xlfn.CONCAT(GK4,GK6),Main!$A:$A,0)))),0)</f>
        <v>0</v>
      </c>
      <c r="GL13" s="357">
        <f>IFERROR(IF(Info!GM6=TRUE,INDEX(Zone!$3:$49,MATCH(Input!GM20,Zone!$B$3:$B$49,0),MATCH(Input!GM19,Zone!$2:$2,0)),IF(Input!GM12=TRUE,INDEX(Main!$E:$E,MATCH(_xlfn.CONCAT(GL4,GL6),Main!$A:$A,0)),INDEX(Main!$B:$B,MATCH(_xlfn.CONCAT(GL4,GL6),Main!$A:$A,0)))),0)</f>
        <v>0</v>
      </c>
      <c r="GM13" s="357">
        <f>IFERROR(IF(Info!GN6=TRUE,INDEX(Zone!$3:$49,MATCH(Input!GN20,Zone!$B$3:$B$49,0),MATCH(Input!GN19,Zone!$2:$2,0)),IF(Input!GN12=TRUE,INDEX(Main!$E:$E,MATCH(_xlfn.CONCAT(GM4,GM6),Main!$A:$A,0)),INDEX(Main!$B:$B,MATCH(_xlfn.CONCAT(GM4,GM6),Main!$A:$A,0)))),0)</f>
        <v>0</v>
      </c>
      <c r="GN13" s="357">
        <f>IFERROR(IF(Info!GO6=TRUE,INDEX(Zone!$3:$49,MATCH(Input!GO20,Zone!$B$3:$B$49,0),MATCH(Input!GO19,Zone!$2:$2,0)),IF(Input!GO12=TRUE,INDEX(Main!$E:$E,MATCH(_xlfn.CONCAT(GN4,GN6),Main!$A:$A,0)),INDEX(Main!$B:$B,MATCH(_xlfn.CONCAT(GN4,GN6),Main!$A:$A,0)))),0)</f>
        <v>0</v>
      </c>
      <c r="GO13" s="357">
        <f>IFERROR(IF(Info!GP6=TRUE,INDEX(Zone!$3:$49,MATCH(Input!GP20,Zone!$B$3:$B$49,0),MATCH(Input!GP19,Zone!$2:$2,0)),IF(Input!GP12=TRUE,INDEX(Main!$E:$E,MATCH(_xlfn.CONCAT(GO4,GO6),Main!$A:$A,0)),INDEX(Main!$B:$B,MATCH(_xlfn.CONCAT(GO4,GO6),Main!$A:$A,0)))),0)</f>
        <v>0</v>
      </c>
      <c r="GP13" s="357">
        <f>IFERROR(IF(Info!GQ6=TRUE,INDEX(Zone!$3:$49,MATCH(Input!GQ20,Zone!$B$3:$B$49,0),MATCH(Input!GQ19,Zone!$2:$2,0)),IF(Input!GQ12=TRUE,INDEX(Main!$E:$E,MATCH(_xlfn.CONCAT(GP4,GP6),Main!$A:$A,0)),INDEX(Main!$B:$B,MATCH(_xlfn.CONCAT(GP4,GP6),Main!$A:$A,0)))),0)</f>
        <v>0</v>
      </c>
      <c r="GQ13" s="357">
        <f>IFERROR(IF(Info!GR6=TRUE,INDEX(Zone!$3:$49,MATCH(Input!GR20,Zone!$B$3:$B$49,0),MATCH(Input!GR19,Zone!$2:$2,0)),IF(Input!GR12=TRUE,INDEX(Main!$E:$E,MATCH(_xlfn.CONCAT(GQ4,GQ6),Main!$A:$A,0)),INDEX(Main!$B:$B,MATCH(_xlfn.CONCAT(GQ4,GQ6),Main!$A:$A,0)))),0)</f>
        <v>0</v>
      </c>
      <c r="GR13" s="357">
        <f>IFERROR(IF(Info!GS6=TRUE,INDEX(Zone!$3:$49,MATCH(Input!GS20,Zone!$B$3:$B$49,0),MATCH(Input!GS19,Zone!$2:$2,0)),IF(Input!GS12=TRUE,INDEX(Main!$E:$E,MATCH(_xlfn.CONCAT(GR4,GR6),Main!$A:$A,0)),INDEX(Main!$B:$B,MATCH(_xlfn.CONCAT(GR4,GR6),Main!$A:$A,0)))),0)</f>
        <v>0</v>
      </c>
      <c r="GS13" s="357">
        <f>IFERROR(IF(Info!GT6=TRUE,INDEX(Zone!$3:$49,MATCH(Input!GT20,Zone!$B$3:$B$49,0),MATCH(Input!GT19,Zone!$2:$2,0)),IF(Input!GT12=TRUE,INDEX(Main!$E:$E,MATCH(_xlfn.CONCAT(GS4,GS6),Main!$A:$A,0)),INDEX(Main!$B:$B,MATCH(_xlfn.CONCAT(GS4,GS6),Main!$A:$A,0)))),0)</f>
        <v>0</v>
      </c>
    </row>
    <row r="14" spans="1:201" s="328" customFormat="1" outlineLevel="1">
      <c r="A14" s="356" t="s">
        <v>9389</v>
      </c>
      <c r="B14" s="387">
        <f>IF(B4="NJ",IF(AND(OR(Input!C7=TRUE,Input!C8=TRUE),Input!$C$134=TRUE),INDEX(Other!$22:$22,MATCH(B4,Other!$11:$11,0)),IF(Input!C12=TRUE,INDEX(Other!$28:$28,MATCH(B4,Other!$11:$11,0)),INDEX(Other!$23:$23,MATCH(B4,Other!$11:$11,0)))),1)</f>
        <v>1</v>
      </c>
      <c r="C14" s="387">
        <f>IF(C4="NJ",IF(AND(OR(Input!D7=TRUE,Input!D8=TRUE),Input!$C$134=TRUE),INDEX(Other!$22:$22,MATCH(C4,Other!$11:$11,0)),IF(Input!D12=TRUE,INDEX(Other!$28:$28,MATCH(C4,Other!$11:$11,0)),INDEX(Other!$23:$23,MATCH(C4,Other!$11:$11,0)))),1)</f>
        <v>1</v>
      </c>
      <c r="D14" s="387">
        <f>IF(D4="NJ",IF(AND(OR(Input!E7=TRUE,Input!E8=TRUE),Input!$C$134=TRUE),INDEX(Other!$22:$22,MATCH(D4,Other!$11:$11,0)),IF(Input!E12=TRUE,INDEX(Other!$28:$28,MATCH(D4,Other!$11:$11,0)),INDEX(Other!$23:$23,MATCH(D4,Other!$11:$11,0)))),1)</f>
        <v>1</v>
      </c>
      <c r="E14" s="387">
        <f>IF(E4="NJ",IF(AND(OR(Input!F7=TRUE,Input!F8=TRUE),Input!$C$134=TRUE),INDEX(Other!$22:$22,MATCH(E4,Other!$11:$11,0)),IF(Input!F12=TRUE,INDEX(Other!$28:$28,MATCH(E4,Other!$11:$11,0)),INDEX(Other!$23:$23,MATCH(E4,Other!$11:$11,0)))),1)</f>
        <v>1</v>
      </c>
      <c r="F14" s="387">
        <f>IF(F4="NJ",IF(AND(OR(Input!G7=TRUE,Input!G8=TRUE),Input!$C$134=TRUE),INDEX(Other!$22:$22,MATCH(F4,Other!$11:$11,0)),IF(Input!G12=TRUE,INDEX(Other!$28:$28,MATCH(F4,Other!$11:$11,0)),INDEX(Other!$23:$23,MATCH(F4,Other!$11:$11,0)))),1)</f>
        <v>1</v>
      </c>
      <c r="G14" s="387">
        <f>IF(G4="NJ",IF(AND(OR(Input!H7=TRUE,Input!H8=TRUE),Input!$C$134=TRUE),INDEX(Other!$22:$22,MATCH(G4,Other!$11:$11,0)),IF(Input!H12=TRUE,INDEX(Other!$28:$28,MATCH(G4,Other!$11:$11,0)),INDEX(Other!$23:$23,MATCH(G4,Other!$11:$11,0)))),1)</f>
        <v>1</v>
      </c>
      <c r="H14" s="387">
        <f>IF(H4="NJ",IF(AND(OR(Input!I7=TRUE,Input!I8=TRUE),Input!$C$134=TRUE),INDEX(Other!$22:$22,MATCH(H4,Other!$11:$11,0)),IF(Input!I12=TRUE,INDEX(Other!$28:$28,MATCH(H4,Other!$11:$11,0)),INDEX(Other!$23:$23,MATCH(H4,Other!$11:$11,0)))),1)</f>
        <v>1</v>
      </c>
      <c r="I14" s="387">
        <f>IF(I4="NJ",IF(AND(OR(Input!J7=TRUE,Input!J8=TRUE),Input!$C$134=TRUE),INDEX(Other!$22:$22,MATCH(I4,Other!$11:$11,0)),IF(Input!J12=TRUE,INDEX(Other!$28:$28,MATCH(I4,Other!$11:$11,0)),INDEX(Other!$23:$23,MATCH(I4,Other!$11:$11,0)))),1)</f>
        <v>1</v>
      </c>
      <c r="J14" s="387">
        <f>IF(J4="NJ",IF(AND(OR(Input!K7=TRUE,Input!K8=TRUE),Input!$C$134=TRUE),INDEX(Other!$22:$22,MATCH(J4,Other!$11:$11,0)),IF(Input!K12=TRUE,INDEX(Other!$28:$28,MATCH(J4,Other!$11:$11,0)),INDEX(Other!$23:$23,MATCH(J4,Other!$11:$11,0)))),1)</f>
        <v>1</v>
      </c>
      <c r="K14" s="387">
        <f>IF(K4="NJ",IF(AND(OR(Input!L7=TRUE,Input!L8=TRUE),Input!$C$134=TRUE),INDEX(Other!$22:$22,MATCH(K4,Other!$11:$11,0)),IF(Input!L12=TRUE,INDEX(Other!$28:$28,MATCH(K4,Other!$11:$11,0)),INDEX(Other!$23:$23,MATCH(K4,Other!$11:$11,0)))),1)</f>
        <v>1</v>
      </c>
      <c r="L14" s="387">
        <f>IF(L4="NJ",IF(AND(OR(Input!M7=TRUE,Input!M8=TRUE),Input!$C$134=TRUE),INDEX(Other!$22:$22,MATCH(L4,Other!$11:$11,0)),IF(Input!M12=TRUE,INDEX(Other!$28:$28,MATCH(L4,Other!$11:$11,0)),INDEX(Other!$23:$23,MATCH(L4,Other!$11:$11,0)))),1)</f>
        <v>1</v>
      </c>
      <c r="M14" s="387">
        <f>IF(M4="NJ",IF(AND(OR(Input!N7=TRUE,Input!N8=TRUE),Input!$C$134=TRUE),INDEX(Other!$22:$22,MATCH(M4,Other!$11:$11,0)),IF(Input!N12=TRUE,INDEX(Other!$28:$28,MATCH(M4,Other!$11:$11,0)),INDEX(Other!$23:$23,MATCH(M4,Other!$11:$11,0)))),1)</f>
        <v>1</v>
      </c>
      <c r="N14" s="387">
        <f>IF(N4="NJ",IF(AND(OR(Input!O7=TRUE,Input!O8=TRUE),Input!$C$134=TRUE),INDEX(Other!$22:$22,MATCH(N4,Other!$11:$11,0)),IF(Input!O12=TRUE,INDEX(Other!$28:$28,MATCH(N4,Other!$11:$11,0)),INDEX(Other!$23:$23,MATCH(N4,Other!$11:$11,0)))),1)</f>
        <v>1</v>
      </c>
      <c r="O14" s="387">
        <f>IF(O4="NJ",IF(AND(OR(Input!P7=TRUE,Input!P8=TRUE),Input!$C$134=TRUE),INDEX(Other!$22:$22,MATCH(O4,Other!$11:$11,0)),IF(Input!P12=TRUE,INDEX(Other!$28:$28,MATCH(O4,Other!$11:$11,0)),INDEX(Other!$23:$23,MATCH(O4,Other!$11:$11,0)))),1)</f>
        <v>1</v>
      </c>
      <c r="P14" s="387">
        <f>IF(P4="NJ",IF(AND(OR(Input!Q7=TRUE,Input!Q8=TRUE),Input!$C$134=TRUE),INDEX(Other!$22:$22,MATCH(P4,Other!$11:$11,0)),IF(Input!Q12=TRUE,INDEX(Other!$28:$28,MATCH(P4,Other!$11:$11,0)),INDEX(Other!$23:$23,MATCH(P4,Other!$11:$11,0)))),1)</f>
        <v>1</v>
      </c>
      <c r="Q14" s="387">
        <f>IF(Q4="NJ",IF(AND(OR(Input!R7=TRUE,Input!R8=TRUE),Input!$C$134=TRUE),INDEX(Other!$22:$22,MATCH(Q4,Other!$11:$11,0)),IF(Input!R12=TRUE,INDEX(Other!$28:$28,MATCH(Q4,Other!$11:$11,0)),INDEX(Other!$23:$23,MATCH(Q4,Other!$11:$11,0)))),1)</f>
        <v>1</v>
      </c>
      <c r="R14" s="387">
        <f>IF(R4="NJ",IF(AND(OR(Input!S7=TRUE,Input!S8=TRUE),Input!$C$134=TRUE),INDEX(Other!$22:$22,MATCH(R4,Other!$11:$11,0)),IF(Input!S12=TRUE,INDEX(Other!$28:$28,MATCH(R4,Other!$11:$11,0)),INDEX(Other!$23:$23,MATCH(R4,Other!$11:$11,0)))),1)</f>
        <v>1</v>
      </c>
      <c r="S14" s="387">
        <f>IF(S4="NJ",IF(AND(OR(Input!T7=TRUE,Input!T8=TRUE),Input!$C$134=TRUE),INDEX(Other!$22:$22,MATCH(S4,Other!$11:$11,0)),IF(Input!T12=TRUE,INDEX(Other!$28:$28,MATCH(S4,Other!$11:$11,0)),INDEX(Other!$23:$23,MATCH(S4,Other!$11:$11,0)))),1)</f>
        <v>1</v>
      </c>
      <c r="T14" s="387">
        <f>IF(T4="NJ",IF(AND(OR(Input!U7=TRUE,Input!U8=TRUE),Input!$C$134=TRUE),INDEX(Other!$22:$22,MATCH(T4,Other!$11:$11,0)),IF(Input!U12=TRUE,INDEX(Other!$28:$28,MATCH(T4,Other!$11:$11,0)),INDEX(Other!$23:$23,MATCH(T4,Other!$11:$11,0)))),1)</f>
        <v>1</v>
      </c>
      <c r="U14" s="387">
        <f>IF(U4="NJ",IF(AND(OR(Input!V7=TRUE,Input!V8=TRUE),Input!$C$134=TRUE),INDEX(Other!$22:$22,MATCH(U4,Other!$11:$11,0)),IF(Input!V12=TRUE,INDEX(Other!$28:$28,MATCH(U4,Other!$11:$11,0)),INDEX(Other!$23:$23,MATCH(U4,Other!$11:$11,0)))),1)</f>
        <v>1</v>
      </c>
      <c r="V14" s="387">
        <f>IF(V4="NJ",IF(AND(OR(Input!W7=TRUE,Input!W8=TRUE),Input!$C$134=TRUE),INDEX(Other!$22:$22,MATCH(V4,Other!$11:$11,0)),IF(Input!W12=TRUE,INDEX(Other!$28:$28,MATCH(V4,Other!$11:$11,0)),INDEX(Other!$23:$23,MATCH(V4,Other!$11:$11,0)))),1)</f>
        <v>1</v>
      </c>
      <c r="W14" s="387">
        <f>IF(W4="NJ",IF(AND(OR(Input!X7=TRUE,Input!X8=TRUE),Input!$C$134=TRUE),INDEX(Other!$22:$22,MATCH(W4,Other!$11:$11,0)),IF(Input!X12=TRUE,INDEX(Other!$28:$28,MATCH(W4,Other!$11:$11,0)),INDEX(Other!$23:$23,MATCH(W4,Other!$11:$11,0)))),1)</f>
        <v>1</v>
      </c>
      <c r="X14" s="387">
        <f>IF(X4="NJ",IF(AND(OR(Input!Y7=TRUE,Input!Y8=TRUE),Input!$C$134=TRUE),INDEX(Other!$22:$22,MATCH(X4,Other!$11:$11,0)),IF(Input!Y12=TRUE,INDEX(Other!$28:$28,MATCH(X4,Other!$11:$11,0)),INDEX(Other!$23:$23,MATCH(X4,Other!$11:$11,0)))),1)</f>
        <v>1</v>
      </c>
      <c r="Y14" s="387">
        <f>IF(Y4="NJ",IF(AND(OR(Input!Z7=TRUE,Input!Z8=TRUE),Input!$C$134=TRUE),INDEX(Other!$22:$22,MATCH(Y4,Other!$11:$11,0)),IF(Input!Z12=TRUE,INDEX(Other!$28:$28,MATCH(Y4,Other!$11:$11,0)),INDEX(Other!$23:$23,MATCH(Y4,Other!$11:$11,0)))),1)</f>
        <v>1</v>
      </c>
      <c r="Z14" s="387">
        <f>IF(Z4="NJ",IF(AND(OR(Input!AA7=TRUE,Input!AA8=TRUE),Input!$C$134=TRUE),INDEX(Other!$22:$22,MATCH(Z4,Other!$11:$11,0)),IF(Input!AA12=TRUE,INDEX(Other!$28:$28,MATCH(Z4,Other!$11:$11,0)),INDEX(Other!$23:$23,MATCH(Z4,Other!$11:$11,0)))),1)</f>
        <v>1</v>
      </c>
      <c r="AA14" s="387">
        <f>IF(AA4="NJ",IF(AND(OR(Input!AB7=TRUE,Input!AB8=TRUE),Input!$C$134=TRUE),INDEX(Other!$22:$22,MATCH(AA4,Other!$11:$11,0)),IF(Input!AB12=TRUE,INDEX(Other!$28:$28,MATCH(AA4,Other!$11:$11,0)),INDEX(Other!$23:$23,MATCH(AA4,Other!$11:$11,0)))),1)</f>
        <v>1</v>
      </c>
      <c r="AB14" s="387">
        <f>IF(AB4="NJ",IF(AND(OR(Input!AC7=TRUE,Input!AC8=TRUE),Input!$C$134=TRUE),INDEX(Other!$22:$22,MATCH(AB4,Other!$11:$11,0)),IF(Input!AC12=TRUE,INDEX(Other!$28:$28,MATCH(AB4,Other!$11:$11,0)),INDEX(Other!$23:$23,MATCH(AB4,Other!$11:$11,0)))),1)</f>
        <v>1</v>
      </c>
      <c r="AC14" s="387">
        <f>IF(AC4="NJ",IF(AND(OR(Input!AD7=TRUE,Input!AD8=TRUE),Input!$C$134=TRUE),INDEX(Other!$22:$22,MATCH(AC4,Other!$11:$11,0)),IF(Input!AD12=TRUE,INDEX(Other!$28:$28,MATCH(AC4,Other!$11:$11,0)),INDEX(Other!$23:$23,MATCH(AC4,Other!$11:$11,0)))),1)</f>
        <v>1</v>
      </c>
      <c r="AD14" s="387">
        <f>IF(AD4="NJ",IF(AND(OR(Input!AE7=TRUE,Input!AE8=TRUE),Input!$C$134=TRUE),INDEX(Other!$22:$22,MATCH(AD4,Other!$11:$11,0)),IF(Input!AE12=TRUE,INDEX(Other!$28:$28,MATCH(AD4,Other!$11:$11,0)),INDEX(Other!$23:$23,MATCH(AD4,Other!$11:$11,0)))),1)</f>
        <v>1</v>
      </c>
      <c r="AE14" s="387">
        <f>IF(AE4="NJ",IF(AND(OR(Input!AF7=TRUE,Input!AF8=TRUE),Input!$C$134=TRUE),INDEX(Other!$22:$22,MATCH(AE4,Other!$11:$11,0)),IF(Input!AF12=TRUE,INDEX(Other!$28:$28,MATCH(AE4,Other!$11:$11,0)),INDEX(Other!$23:$23,MATCH(AE4,Other!$11:$11,0)))),1)</f>
        <v>1</v>
      </c>
      <c r="AF14" s="387">
        <f>IF(AF4="NJ",IF(AND(OR(Input!AG7=TRUE,Input!AG8=TRUE),Input!$C$134=TRUE),INDEX(Other!$22:$22,MATCH(AF4,Other!$11:$11,0)),IF(Input!AG12=TRUE,INDEX(Other!$28:$28,MATCH(AF4,Other!$11:$11,0)),INDEX(Other!$23:$23,MATCH(AF4,Other!$11:$11,0)))),1)</f>
        <v>1</v>
      </c>
      <c r="AG14" s="387">
        <f>IF(AG4="NJ",IF(AND(OR(Input!AH7=TRUE,Input!AH8=TRUE),Input!$C$134=TRUE),INDEX(Other!$22:$22,MATCH(AG4,Other!$11:$11,0)),IF(Input!AH12=TRUE,INDEX(Other!$28:$28,MATCH(AG4,Other!$11:$11,0)),INDEX(Other!$23:$23,MATCH(AG4,Other!$11:$11,0)))),1)</f>
        <v>1</v>
      </c>
      <c r="AH14" s="387">
        <f>IF(AH4="NJ",IF(AND(OR(Input!AI7=TRUE,Input!AI8=TRUE),Input!$C$134=TRUE),INDEX(Other!$22:$22,MATCH(AH4,Other!$11:$11,0)),IF(Input!AI12=TRUE,INDEX(Other!$28:$28,MATCH(AH4,Other!$11:$11,0)),INDEX(Other!$23:$23,MATCH(AH4,Other!$11:$11,0)))),1)</f>
        <v>1</v>
      </c>
      <c r="AI14" s="387">
        <f>IF(AI4="NJ",IF(AND(OR(Input!AJ7=TRUE,Input!AJ8=TRUE),Input!$C$134=TRUE),INDEX(Other!$22:$22,MATCH(AI4,Other!$11:$11,0)),IF(Input!AJ12=TRUE,INDEX(Other!$28:$28,MATCH(AI4,Other!$11:$11,0)),INDEX(Other!$23:$23,MATCH(AI4,Other!$11:$11,0)))),1)</f>
        <v>1</v>
      </c>
      <c r="AJ14" s="387">
        <f>IF(AJ4="NJ",IF(AND(OR(Input!AK7=TRUE,Input!AK8=TRUE),Input!$C$134=TRUE),INDEX(Other!$22:$22,MATCH(AJ4,Other!$11:$11,0)),IF(Input!AK12=TRUE,INDEX(Other!$28:$28,MATCH(AJ4,Other!$11:$11,0)),INDEX(Other!$23:$23,MATCH(AJ4,Other!$11:$11,0)))),1)</f>
        <v>1</v>
      </c>
      <c r="AK14" s="387">
        <f>IF(AK4="NJ",IF(AND(OR(Input!AL7=TRUE,Input!AL8=TRUE),Input!$C$134=TRUE),INDEX(Other!$22:$22,MATCH(AK4,Other!$11:$11,0)),IF(Input!AL12=TRUE,INDEX(Other!$28:$28,MATCH(AK4,Other!$11:$11,0)),INDEX(Other!$23:$23,MATCH(AK4,Other!$11:$11,0)))),1)</f>
        <v>1</v>
      </c>
      <c r="AL14" s="387">
        <f>IF(AL4="NJ",IF(AND(OR(Input!AM7=TRUE,Input!AM8=TRUE),Input!$C$134=TRUE),INDEX(Other!$22:$22,MATCH(AL4,Other!$11:$11,0)),IF(Input!AM12=TRUE,INDEX(Other!$28:$28,MATCH(AL4,Other!$11:$11,0)),INDEX(Other!$23:$23,MATCH(AL4,Other!$11:$11,0)))),1)</f>
        <v>1</v>
      </c>
      <c r="AM14" s="387">
        <f>IF(AM4="NJ",IF(AND(OR(Input!AN7=TRUE,Input!AN8=TRUE),Input!$C$134=TRUE),INDEX(Other!$22:$22,MATCH(AM4,Other!$11:$11,0)),IF(Input!AN12=TRUE,INDEX(Other!$28:$28,MATCH(AM4,Other!$11:$11,0)),INDEX(Other!$23:$23,MATCH(AM4,Other!$11:$11,0)))),1)</f>
        <v>1</v>
      </c>
      <c r="AN14" s="387">
        <f>IF(AN4="NJ",IF(AND(OR(Input!AO7=TRUE,Input!AO8=TRUE),Input!$C$134=TRUE),INDEX(Other!$22:$22,MATCH(AN4,Other!$11:$11,0)),IF(Input!AO12=TRUE,INDEX(Other!$28:$28,MATCH(AN4,Other!$11:$11,0)),INDEX(Other!$23:$23,MATCH(AN4,Other!$11:$11,0)))),1)</f>
        <v>1</v>
      </c>
      <c r="AO14" s="387">
        <f>IF(AO4="NJ",IF(AND(OR(Input!AP7=TRUE,Input!AP8=TRUE),Input!$C$134=TRUE),INDEX(Other!$22:$22,MATCH(AO4,Other!$11:$11,0)),IF(Input!AP12=TRUE,INDEX(Other!$28:$28,MATCH(AO4,Other!$11:$11,0)),INDEX(Other!$23:$23,MATCH(AO4,Other!$11:$11,0)))),1)</f>
        <v>1</v>
      </c>
      <c r="AP14" s="387">
        <f>IF(AP4="NJ",IF(AND(OR(Input!AQ7=TRUE,Input!AQ8=TRUE),Input!$C$134=TRUE),INDEX(Other!$22:$22,MATCH(AP4,Other!$11:$11,0)),IF(Input!AQ12=TRUE,INDEX(Other!$28:$28,MATCH(AP4,Other!$11:$11,0)),INDEX(Other!$23:$23,MATCH(AP4,Other!$11:$11,0)))),1)</f>
        <v>1</v>
      </c>
      <c r="AQ14" s="387">
        <f>IF(AQ4="NJ",IF(AND(OR(Input!AR7=TRUE,Input!AR8=TRUE),Input!$C$134=TRUE),INDEX(Other!$22:$22,MATCH(AQ4,Other!$11:$11,0)),IF(Input!AR12=TRUE,INDEX(Other!$28:$28,MATCH(AQ4,Other!$11:$11,0)),INDEX(Other!$23:$23,MATCH(AQ4,Other!$11:$11,0)))),1)</f>
        <v>1</v>
      </c>
      <c r="AR14" s="387">
        <f>IF(AR4="NJ",IF(AND(OR(Input!AS7=TRUE,Input!AS8=TRUE),Input!$C$134=TRUE),INDEX(Other!$22:$22,MATCH(AR4,Other!$11:$11,0)),IF(Input!AS12=TRUE,INDEX(Other!$28:$28,MATCH(AR4,Other!$11:$11,0)),INDEX(Other!$23:$23,MATCH(AR4,Other!$11:$11,0)))),1)</f>
        <v>1</v>
      </c>
      <c r="AS14" s="387">
        <f>IF(AS4="NJ",IF(AND(OR(Input!AT7=TRUE,Input!AT8=TRUE),Input!$C$134=TRUE),INDEX(Other!$22:$22,MATCH(AS4,Other!$11:$11,0)),IF(Input!AT12=TRUE,INDEX(Other!$28:$28,MATCH(AS4,Other!$11:$11,0)),INDEX(Other!$23:$23,MATCH(AS4,Other!$11:$11,0)))),1)</f>
        <v>1</v>
      </c>
      <c r="AT14" s="387">
        <f>IF(AT4="NJ",IF(AND(OR(Input!AU7=TRUE,Input!AU8=TRUE),Input!$C$134=TRUE),INDEX(Other!$22:$22,MATCH(AT4,Other!$11:$11,0)),IF(Input!AU12=TRUE,INDEX(Other!$28:$28,MATCH(AT4,Other!$11:$11,0)),INDEX(Other!$23:$23,MATCH(AT4,Other!$11:$11,0)))),1)</f>
        <v>1</v>
      </c>
      <c r="AU14" s="387">
        <f>IF(AU4="NJ",IF(AND(OR(Input!AV7=TRUE,Input!AV8=TRUE),Input!$C$134=TRUE),INDEX(Other!$22:$22,MATCH(AU4,Other!$11:$11,0)),IF(Input!AV12=TRUE,INDEX(Other!$28:$28,MATCH(AU4,Other!$11:$11,0)),INDEX(Other!$23:$23,MATCH(AU4,Other!$11:$11,0)))),1)</f>
        <v>1</v>
      </c>
      <c r="AV14" s="387">
        <f>IF(AV4="NJ",IF(AND(OR(Input!AW7=TRUE,Input!AW8=TRUE),Input!$C$134=TRUE),INDEX(Other!$22:$22,MATCH(AV4,Other!$11:$11,0)),IF(Input!AW12=TRUE,INDEX(Other!$28:$28,MATCH(AV4,Other!$11:$11,0)),INDEX(Other!$23:$23,MATCH(AV4,Other!$11:$11,0)))),1)</f>
        <v>1</v>
      </c>
      <c r="AW14" s="387">
        <f>IF(AW4="NJ",IF(AND(OR(Input!AX7=TRUE,Input!AX8=TRUE),Input!$C$134=TRUE),INDEX(Other!$22:$22,MATCH(AW4,Other!$11:$11,0)),IF(Input!AX12=TRUE,INDEX(Other!$28:$28,MATCH(AW4,Other!$11:$11,0)),INDEX(Other!$23:$23,MATCH(AW4,Other!$11:$11,0)))),1)</f>
        <v>1</v>
      </c>
      <c r="AX14" s="387">
        <f>IF(AX4="NJ",IF(AND(OR(Input!AY7=TRUE,Input!AY8=TRUE),Input!$C$134=TRUE),INDEX(Other!$22:$22,MATCH(AX4,Other!$11:$11,0)),IF(Input!AY12=TRUE,INDEX(Other!$28:$28,MATCH(AX4,Other!$11:$11,0)),INDEX(Other!$23:$23,MATCH(AX4,Other!$11:$11,0)))),1)</f>
        <v>1</v>
      </c>
      <c r="AY14" s="387">
        <f>IF(AY4="NJ",IF(AND(OR(Input!AZ7=TRUE,Input!AZ8=TRUE),Input!$C$134=TRUE),INDEX(Other!$22:$22,MATCH(AY4,Other!$11:$11,0)),IF(Input!AZ12=TRUE,INDEX(Other!$28:$28,MATCH(AY4,Other!$11:$11,0)),INDEX(Other!$23:$23,MATCH(AY4,Other!$11:$11,0)))),1)</f>
        <v>1</v>
      </c>
      <c r="AZ14" s="387">
        <f>IF(AZ4="NJ",IF(AND(OR(Input!BA7=TRUE,Input!BA8=TRUE),Input!$C$134=TRUE),INDEX(Other!$22:$22,MATCH(AZ4,Other!$11:$11,0)),IF(Input!BA12=TRUE,INDEX(Other!$28:$28,MATCH(AZ4,Other!$11:$11,0)),INDEX(Other!$23:$23,MATCH(AZ4,Other!$11:$11,0)))),1)</f>
        <v>1</v>
      </c>
      <c r="BA14" s="387">
        <f>IF(BA4="NJ",IF(AND(OR(Input!BB7=TRUE,Input!BB8=TRUE),Input!$C$134=TRUE),INDEX(Other!$22:$22,MATCH(BA4,Other!$11:$11,0)),IF(Input!BB12=TRUE,INDEX(Other!$28:$28,MATCH(BA4,Other!$11:$11,0)),INDEX(Other!$23:$23,MATCH(BA4,Other!$11:$11,0)))),1)</f>
        <v>1</v>
      </c>
      <c r="BB14" s="387">
        <f>IF(BB4="NJ",IF(AND(OR(Input!BC7=TRUE,Input!BC8=TRUE),Input!$C$134=TRUE),INDEX(Other!$22:$22,MATCH(BB4,Other!$11:$11,0)),IF(Input!BC12=TRUE,INDEX(Other!$28:$28,MATCH(BB4,Other!$11:$11,0)),INDEX(Other!$23:$23,MATCH(BB4,Other!$11:$11,0)))),1)</f>
        <v>1</v>
      </c>
      <c r="BC14" s="387">
        <f>IF(BC4="NJ",IF(AND(OR(Input!BD7=TRUE,Input!BD8=TRUE),Input!$C$134=TRUE),INDEX(Other!$22:$22,MATCH(BC4,Other!$11:$11,0)),IF(Input!BD12=TRUE,INDEX(Other!$28:$28,MATCH(BC4,Other!$11:$11,0)),INDEX(Other!$23:$23,MATCH(BC4,Other!$11:$11,0)))),1)</f>
        <v>1</v>
      </c>
      <c r="BD14" s="387">
        <f>IF(BD4="NJ",IF(AND(OR(Input!BE7=TRUE,Input!BE8=TRUE),Input!$C$134=TRUE),INDEX(Other!$22:$22,MATCH(BD4,Other!$11:$11,0)),IF(Input!BE12=TRUE,INDEX(Other!$28:$28,MATCH(BD4,Other!$11:$11,0)),INDEX(Other!$23:$23,MATCH(BD4,Other!$11:$11,0)))),1)</f>
        <v>1</v>
      </c>
      <c r="BE14" s="387">
        <f>IF(BE4="NJ",IF(AND(OR(Input!BF7=TRUE,Input!BF8=TRUE),Input!$C$134=TRUE),INDEX(Other!$22:$22,MATCH(BE4,Other!$11:$11,0)),IF(Input!BF12=TRUE,INDEX(Other!$28:$28,MATCH(BE4,Other!$11:$11,0)),INDEX(Other!$23:$23,MATCH(BE4,Other!$11:$11,0)))),1)</f>
        <v>1</v>
      </c>
      <c r="BF14" s="387">
        <f>IF(BF4="NJ",IF(AND(OR(Input!BG7=TRUE,Input!BG8=TRUE),Input!$C$134=TRUE),INDEX(Other!$22:$22,MATCH(BF4,Other!$11:$11,0)),IF(Input!BG12=TRUE,INDEX(Other!$28:$28,MATCH(BF4,Other!$11:$11,0)),INDEX(Other!$23:$23,MATCH(BF4,Other!$11:$11,0)))),1)</f>
        <v>1</v>
      </c>
      <c r="BG14" s="387">
        <f>IF(BG4="NJ",IF(AND(OR(Input!BH7=TRUE,Input!BH8=TRUE),Input!$C$134=TRUE),INDEX(Other!$22:$22,MATCH(BG4,Other!$11:$11,0)),IF(Input!BH12=TRUE,INDEX(Other!$28:$28,MATCH(BG4,Other!$11:$11,0)),INDEX(Other!$23:$23,MATCH(BG4,Other!$11:$11,0)))),1)</f>
        <v>1</v>
      </c>
      <c r="BH14" s="387">
        <f>IF(BH4="NJ",IF(AND(OR(Input!BI7=TRUE,Input!BI8=TRUE),Input!$C$134=TRUE),INDEX(Other!$22:$22,MATCH(BH4,Other!$11:$11,0)),IF(Input!BI12=TRUE,INDEX(Other!$28:$28,MATCH(BH4,Other!$11:$11,0)),INDEX(Other!$23:$23,MATCH(BH4,Other!$11:$11,0)))),1)</f>
        <v>1</v>
      </c>
      <c r="BI14" s="387">
        <f>IF(BI4="NJ",IF(AND(OR(Input!BJ7=TRUE,Input!BJ8=TRUE),Input!$C$134=TRUE),INDEX(Other!$22:$22,MATCH(BI4,Other!$11:$11,0)),IF(Input!BJ12=TRUE,INDEX(Other!$28:$28,MATCH(BI4,Other!$11:$11,0)),INDEX(Other!$23:$23,MATCH(BI4,Other!$11:$11,0)))),1)</f>
        <v>1</v>
      </c>
      <c r="BJ14" s="387">
        <f>IF(BJ4="NJ",IF(AND(OR(Input!BK7=TRUE,Input!BK8=TRUE),Input!$C$134=TRUE),INDEX(Other!$22:$22,MATCH(BJ4,Other!$11:$11,0)),IF(Input!BK12=TRUE,INDEX(Other!$28:$28,MATCH(BJ4,Other!$11:$11,0)),INDEX(Other!$23:$23,MATCH(BJ4,Other!$11:$11,0)))),1)</f>
        <v>1</v>
      </c>
      <c r="BK14" s="387">
        <f>IF(BK4="NJ",IF(AND(OR(Input!BL7=TRUE,Input!BL8=TRUE),Input!$C$134=TRUE),INDEX(Other!$22:$22,MATCH(BK4,Other!$11:$11,0)),IF(Input!BL12=TRUE,INDEX(Other!$28:$28,MATCH(BK4,Other!$11:$11,0)),INDEX(Other!$23:$23,MATCH(BK4,Other!$11:$11,0)))),1)</f>
        <v>1</v>
      </c>
      <c r="BL14" s="387">
        <f>IF(BL4="NJ",IF(AND(OR(Input!BM7=TRUE,Input!BM8=TRUE),Input!$C$134=TRUE),INDEX(Other!$22:$22,MATCH(BL4,Other!$11:$11,0)),IF(Input!BM12=TRUE,INDEX(Other!$28:$28,MATCH(BL4,Other!$11:$11,0)),INDEX(Other!$23:$23,MATCH(BL4,Other!$11:$11,0)))),1)</f>
        <v>1</v>
      </c>
      <c r="BM14" s="387">
        <f>IF(BM4="NJ",IF(AND(OR(Input!BN7=TRUE,Input!BN8=TRUE),Input!$C$134=TRUE),INDEX(Other!$22:$22,MATCH(BM4,Other!$11:$11,0)),IF(Input!BN12=TRUE,INDEX(Other!$28:$28,MATCH(BM4,Other!$11:$11,0)),INDEX(Other!$23:$23,MATCH(BM4,Other!$11:$11,0)))),1)</f>
        <v>1</v>
      </c>
      <c r="BN14" s="387">
        <f>IF(BN4="NJ",IF(AND(OR(Input!BO7=TRUE,Input!BO8=TRUE),Input!$C$134=TRUE),INDEX(Other!$22:$22,MATCH(BN4,Other!$11:$11,0)),IF(Input!BO12=TRUE,INDEX(Other!$28:$28,MATCH(BN4,Other!$11:$11,0)),INDEX(Other!$23:$23,MATCH(BN4,Other!$11:$11,0)))),1)</f>
        <v>1</v>
      </c>
      <c r="BO14" s="387">
        <f>IF(BO4="NJ",IF(AND(OR(Input!BP7=TRUE,Input!BP8=TRUE),Input!$C$134=TRUE),INDEX(Other!$22:$22,MATCH(BO4,Other!$11:$11,0)),IF(Input!BP12=TRUE,INDEX(Other!$28:$28,MATCH(BO4,Other!$11:$11,0)),INDEX(Other!$23:$23,MATCH(BO4,Other!$11:$11,0)))),1)</f>
        <v>1</v>
      </c>
      <c r="BP14" s="387">
        <f>IF(BP4="NJ",IF(AND(OR(Input!BQ7=TRUE,Input!BQ8=TRUE),Input!$C$134=TRUE),INDEX(Other!$22:$22,MATCH(BP4,Other!$11:$11,0)),IF(Input!BQ12=TRUE,INDEX(Other!$28:$28,MATCH(BP4,Other!$11:$11,0)),INDEX(Other!$23:$23,MATCH(BP4,Other!$11:$11,0)))),1)</f>
        <v>1</v>
      </c>
      <c r="BQ14" s="387">
        <f>IF(BQ4="NJ",IF(AND(OR(Input!BR7=TRUE,Input!BR8=TRUE),Input!$C$134=TRUE),INDEX(Other!$22:$22,MATCH(BQ4,Other!$11:$11,0)),IF(Input!BR12=TRUE,INDEX(Other!$28:$28,MATCH(BQ4,Other!$11:$11,0)),INDEX(Other!$23:$23,MATCH(BQ4,Other!$11:$11,0)))),1)</f>
        <v>1</v>
      </c>
      <c r="BR14" s="387">
        <f>IF(BR4="NJ",IF(AND(OR(Input!BS7=TRUE,Input!BS8=TRUE),Input!$C$134=TRUE),INDEX(Other!$22:$22,MATCH(BR4,Other!$11:$11,0)),IF(Input!BS12=TRUE,INDEX(Other!$28:$28,MATCH(BR4,Other!$11:$11,0)),INDEX(Other!$23:$23,MATCH(BR4,Other!$11:$11,0)))),1)</f>
        <v>1</v>
      </c>
      <c r="BS14" s="387">
        <f>IF(BS4="NJ",IF(AND(OR(Input!BT7=TRUE,Input!BT8=TRUE),Input!$C$134=TRUE),INDEX(Other!$22:$22,MATCH(BS4,Other!$11:$11,0)),IF(Input!BT12=TRUE,INDEX(Other!$28:$28,MATCH(BS4,Other!$11:$11,0)),INDEX(Other!$23:$23,MATCH(BS4,Other!$11:$11,0)))),1)</f>
        <v>1</v>
      </c>
      <c r="BT14" s="387">
        <f>IF(BT4="NJ",IF(AND(OR(Input!BU7=TRUE,Input!BU8=TRUE),Input!$C$134=TRUE),INDEX(Other!$22:$22,MATCH(BT4,Other!$11:$11,0)),IF(Input!BU12=TRUE,INDEX(Other!$28:$28,MATCH(BT4,Other!$11:$11,0)),INDEX(Other!$23:$23,MATCH(BT4,Other!$11:$11,0)))),1)</f>
        <v>1</v>
      </c>
      <c r="BU14" s="387">
        <f>IF(BU4="NJ",IF(AND(OR(Input!BV7=TRUE,Input!BV8=TRUE),Input!$C$134=TRUE),INDEX(Other!$22:$22,MATCH(BU4,Other!$11:$11,0)),IF(Input!BV12=TRUE,INDEX(Other!$28:$28,MATCH(BU4,Other!$11:$11,0)),INDEX(Other!$23:$23,MATCH(BU4,Other!$11:$11,0)))),1)</f>
        <v>1</v>
      </c>
      <c r="BV14" s="387">
        <f>IF(BV4="NJ",IF(AND(OR(Input!BW7=TRUE,Input!BW8=TRUE),Input!$C$134=TRUE),INDEX(Other!$22:$22,MATCH(BV4,Other!$11:$11,0)),IF(Input!BW12=TRUE,INDEX(Other!$28:$28,MATCH(BV4,Other!$11:$11,0)),INDEX(Other!$23:$23,MATCH(BV4,Other!$11:$11,0)))),1)</f>
        <v>1</v>
      </c>
      <c r="BW14" s="387">
        <f>IF(BW4="NJ",IF(AND(OR(Input!BX7=TRUE,Input!BX8=TRUE),Input!$C$134=TRUE),INDEX(Other!$22:$22,MATCH(BW4,Other!$11:$11,0)),IF(Input!BX12=TRUE,INDEX(Other!$28:$28,MATCH(BW4,Other!$11:$11,0)),INDEX(Other!$23:$23,MATCH(BW4,Other!$11:$11,0)))),1)</f>
        <v>1</v>
      </c>
      <c r="BX14" s="387">
        <f>IF(BX4="NJ",IF(AND(OR(Input!BY7=TRUE,Input!BY8=TRUE),Input!$C$134=TRUE),INDEX(Other!$22:$22,MATCH(BX4,Other!$11:$11,0)),IF(Input!BY12=TRUE,INDEX(Other!$28:$28,MATCH(BX4,Other!$11:$11,0)),INDEX(Other!$23:$23,MATCH(BX4,Other!$11:$11,0)))),1)</f>
        <v>1</v>
      </c>
      <c r="BY14" s="387">
        <f>IF(BY4="NJ",IF(AND(OR(Input!BZ7=TRUE,Input!BZ8=TRUE),Input!$C$134=TRUE),INDEX(Other!$22:$22,MATCH(BY4,Other!$11:$11,0)),IF(Input!BZ12=TRUE,INDEX(Other!$28:$28,MATCH(BY4,Other!$11:$11,0)),INDEX(Other!$23:$23,MATCH(BY4,Other!$11:$11,0)))),1)</f>
        <v>1</v>
      </c>
      <c r="BZ14" s="387">
        <f>IF(BZ4="NJ",IF(AND(OR(Input!CA7=TRUE,Input!CA8=TRUE),Input!$C$134=TRUE),INDEX(Other!$22:$22,MATCH(BZ4,Other!$11:$11,0)),IF(Input!CA12=TRUE,INDEX(Other!$28:$28,MATCH(BZ4,Other!$11:$11,0)),INDEX(Other!$23:$23,MATCH(BZ4,Other!$11:$11,0)))),1)</f>
        <v>1</v>
      </c>
      <c r="CA14" s="387">
        <f>IF(CA4="NJ",IF(AND(OR(Input!CB7=TRUE,Input!CB8=TRUE),Input!$C$134=TRUE),INDEX(Other!$22:$22,MATCH(CA4,Other!$11:$11,0)),IF(Input!CB12=TRUE,INDEX(Other!$28:$28,MATCH(CA4,Other!$11:$11,0)),INDEX(Other!$23:$23,MATCH(CA4,Other!$11:$11,0)))),1)</f>
        <v>1</v>
      </c>
      <c r="CB14" s="387">
        <f>IF(CB4="NJ",IF(AND(OR(Input!CC7=TRUE,Input!CC8=TRUE),Input!$C$134=TRUE),INDEX(Other!$22:$22,MATCH(CB4,Other!$11:$11,0)),IF(Input!CC12=TRUE,INDEX(Other!$28:$28,MATCH(CB4,Other!$11:$11,0)),INDEX(Other!$23:$23,MATCH(CB4,Other!$11:$11,0)))),1)</f>
        <v>1</v>
      </c>
      <c r="CC14" s="387">
        <f>IF(CC4="NJ",IF(AND(OR(Input!CD7=TRUE,Input!CD8=TRUE),Input!$C$134=TRUE),INDEX(Other!$22:$22,MATCH(CC4,Other!$11:$11,0)),IF(Input!CD12=TRUE,INDEX(Other!$28:$28,MATCH(CC4,Other!$11:$11,0)),INDEX(Other!$23:$23,MATCH(CC4,Other!$11:$11,0)))),1)</f>
        <v>1</v>
      </c>
      <c r="CD14" s="387">
        <f>IF(CD4="NJ",IF(AND(OR(Input!CE7=TRUE,Input!CE8=TRUE),Input!$C$134=TRUE),INDEX(Other!$22:$22,MATCH(CD4,Other!$11:$11,0)),IF(Input!CE12=TRUE,INDEX(Other!$28:$28,MATCH(CD4,Other!$11:$11,0)),INDEX(Other!$23:$23,MATCH(CD4,Other!$11:$11,0)))),1)</f>
        <v>1</v>
      </c>
      <c r="CE14" s="387">
        <f>IF(CE4="NJ",IF(AND(OR(Input!CF7=TRUE,Input!CF8=TRUE),Input!$C$134=TRUE),INDEX(Other!$22:$22,MATCH(CE4,Other!$11:$11,0)),IF(Input!CF12=TRUE,INDEX(Other!$28:$28,MATCH(CE4,Other!$11:$11,0)),INDEX(Other!$23:$23,MATCH(CE4,Other!$11:$11,0)))),1)</f>
        <v>1</v>
      </c>
      <c r="CF14" s="387">
        <f>IF(CF4="NJ",IF(AND(OR(Input!CG7=TRUE,Input!CG8=TRUE),Input!$C$134=TRUE),INDEX(Other!$22:$22,MATCH(CF4,Other!$11:$11,0)),IF(Input!CG12=TRUE,INDEX(Other!$28:$28,MATCH(CF4,Other!$11:$11,0)),INDEX(Other!$23:$23,MATCH(CF4,Other!$11:$11,0)))),1)</f>
        <v>1</v>
      </c>
      <c r="CG14" s="387">
        <f>IF(CG4="NJ",IF(AND(OR(Input!CH7=TRUE,Input!CH8=TRUE),Input!$C$134=TRUE),INDEX(Other!$22:$22,MATCH(CG4,Other!$11:$11,0)),IF(Input!CH12=TRUE,INDEX(Other!$28:$28,MATCH(CG4,Other!$11:$11,0)),INDEX(Other!$23:$23,MATCH(CG4,Other!$11:$11,0)))),1)</f>
        <v>1</v>
      </c>
      <c r="CH14" s="387">
        <f>IF(CH4="NJ",IF(AND(OR(Input!CI7=TRUE,Input!CI8=TRUE),Input!$C$134=TRUE),INDEX(Other!$22:$22,MATCH(CH4,Other!$11:$11,0)),IF(Input!CI12=TRUE,INDEX(Other!$28:$28,MATCH(CH4,Other!$11:$11,0)),INDEX(Other!$23:$23,MATCH(CH4,Other!$11:$11,0)))),1)</f>
        <v>1</v>
      </c>
      <c r="CI14" s="387">
        <f>IF(CI4="NJ",IF(AND(OR(Input!CJ7=TRUE,Input!CJ8=TRUE),Input!$C$134=TRUE),INDEX(Other!$22:$22,MATCH(CI4,Other!$11:$11,0)),IF(Input!CJ12=TRUE,INDEX(Other!$28:$28,MATCH(CI4,Other!$11:$11,0)),INDEX(Other!$23:$23,MATCH(CI4,Other!$11:$11,0)))),1)</f>
        <v>1</v>
      </c>
      <c r="CJ14" s="387">
        <f>IF(CJ4="NJ",IF(AND(OR(Input!CK7=TRUE,Input!CK8=TRUE),Input!$C$134=TRUE),INDEX(Other!$22:$22,MATCH(CJ4,Other!$11:$11,0)),IF(Input!CK12=TRUE,INDEX(Other!$28:$28,MATCH(CJ4,Other!$11:$11,0)),INDEX(Other!$23:$23,MATCH(CJ4,Other!$11:$11,0)))),1)</f>
        <v>1</v>
      </c>
      <c r="CK14" s="387">
        <f>IF(CK4="NJ",IF(AND(OR(Input!CL7=TRUE,Input!CL8=TRUE),Input!$C$134=TRUE),INDEX(Other!$22:$22,MATCH(CK4,Other!$11:$11,0)),IF(Input!CL12=TRUE,INDEX(Other!$28:$28,MATCH(CK4,Other!$11:$11,0)),INDEX(Other!$23:$23,MATCH(CK4,Other!$11:$11,0)))),1)</f>
        <v>1</v>
      </c>
      <c r="CL14" s="387">
        <f>IF(CL4="NJ",IF(AND(OR(Input!CM7=TRUE,Input!CM8=TRUE),Input!$C$134=TRUE),INDEX(Other!$22:$22,MATCH(CL4,Other!$11:$11,0)),IF(Input!CM12=TRUE,INDEX(Other!$28:$28,MATCH(CL4,Other!$11:$11,0)),INDEX(Other!$23:$23,MATCH(CL4,Other!$11:$11,0)))),1)</f>
        <v>1</v>
      </c>
      <c r="CM14" s="387">
        <f>IF(CM4="NJ",IF(AND(OR(Input!CN7=TRUE,Input!CN8=TRUE),Input!$C$134=TRUE),INDEX(Other!$22:$22,MATCH(CM4,Other!$11:$11,0)),IF(Input!CN12=TRUE,INDEX(Other!$28:$28,MATCH(CM4,Other!$11:$11,0)),INDEX(Other!$23:$23,MATCH(CM4,Other!$11:$11,0)))),1)</f>
        <v>1</v>
      </c>
      <c r="CN14" s="387">
        <f>IF(CN4="NJ",IF(AND(OR(Input!CO7=TRUE,Input!CO8=TRUE),Input!$C$134=TRUE),INDEX(Other!$22:$22,MATCH(CN4,Other!$11:$11,0)),IF(Input!CO12=TRUE,INDEX(Other!$28:$28,MATCH(CN4,Other!$11:$11,0)),INDEX(Other!$23:$23,MATCH(CN4,Other!$11:$11,0)))),1)</f>
        <v>1</v>
      </c>
      <c r="CO14" s="387">
        <f>IF(CO4="NJ",IF(AND(OR(Input!CP7=TRUE,Input!CP8=TRUE),Input!$C$134=TRUE),INDEX(Other!$22:$22,MATCH(CO4,Other!$11:$11,0)),IF(Input!CP12=TRUE,INDEX(Other!$28:$28,MATCH(CO4,Other!$11:$11,0)),INDEX(Other!$23:$23,MATCH(CO4,Other!$11:$11,0)))),1)</f>
        <v>1</v>
      </c>
      <c r="CP14" s="387">
        <f>IF(CP4="NJ",IF(AND(OR(Input!CQ7=TRUE,Input!CQ8=TRUE),Input!$C$134=TRUE),INDEX(Other!$22:$22,MATCH(CP4,Other!$11:$11,0)),IF(Input!CQ12=TRUE,INDEX(Other!$28:$28,MATCH(CP4,Other!$11:$11,0)),INDEX(Other!$23:$23,MATCH(CP4,Other!$11:$11,0)))),1)</f>
        <v>1</v>
      </c>
      <c r="CQ14" s="387">
        <f>IF(CQ4="NJ",IF(AND(OR(Input!CR7=TRUE,Input!CR8=TRUE),Input!$C$134=TRUE),INDEX(Other!$22:$22,MATCH(CQ4,Other!$11:$11,0)),IF(Input!CR12=TRUE,INDEX(Other!$28:$28,MATCH(CQ4,Other!$11:$11,0)),INDEX(Other!$23:$23,MATCH(CQ4,Other!$11:$11,0)))),1)</f>
        <v>1</v>
      </c>
      <c r="CR14" s="387">
        <f>IF(CR4="NJ",IF(AND(OR(Input!CS7=TRUE,Input!CS8=TRUE),Input!$C$134=TRUE),INDEX(Other!$22:$22,MATCH(CR4,Other!$11:$11,0)),IF(Input!CS12=TRUE,INDEX(Other!$28:$28,MATCH(CR4,Other!$11:$11,0)),INDEX(Other!$23:$23,MATCH(CR4,Other!$11:$11,0)))),1)</f>
        <v>1</v>
      </c>
      <c r="CS14" s="387">
        <f>IF(CS4="NJ",IF(AND(OR(Input!CT7=TRUE,Input!CT8=TRUE),Input!$C$134=TRUE),INDEX(Other!$22:$22,MATCH(CS4,Other!$11:$11,0)),IF(Input!CT12=TRUE,INDEX(Other!$28:$28,MATCH(CS4,Other!$11:$11,0)),INDEX(Other!$23:$23,MATCH(CS4,Other!$11:$11,0)))),1)</f>
        <v>1</v>
      </c>
      <c r="CT14" s="387">
        <f>IF(CT4="NJ",IF(AND(OR(Input!CU7=TRUE,Input!CU8=TRUE),Input!$C$134=TRUE),INDEX(Other!$22:$22,MATCH(CT4,Other!$11:$11,0)),IF(Input!CU12=TRUE,INDEX(Other!$28:$28,MATCH(CT4,Other!$11:$11,0)),INDEX(Other!$23:$23,MATCH(CT4,Other!$11:$11,0)))),1)</f>
        <v>1</v>
      </c>
      <c r="CU14" s="387">
        <f>IF(CU4="NJ",IF(AND(OR(Input!CV7=TRUE,Input!CV8=TRUE),Input!$C$134=TRUE),INDEX(Other!$22:$22,MATCH(CU4,Other!$11:$11,0)),IF(Input!CV12=TRUE,INDEX(Other!$28:$28,MATCH(CU4,Other!$11:$11,0)),INDEX(Other!$23:$23,MATCH(CU4,Other!$11:$11,0)))),1)</f>
        <v>1</v>
      </c>
      <c r="CV14" s="387">
        <f>IF(CV4="NJ",IF(AND(OR(Input!CW7=TRUE,Input!CW8=TRUE),Input!$C$134=TRUE),INDEX(Other!$22:$22,MATCH(CV4,Other!$11:$11,0)),IF(Input!CW12=TRUE,INDEX(Other!$28:$28,MATCH(CV4,Other!$11:$11,0)),INDEX(Other!$23:$23,MATCH(CV4,Other!$11:$11,0)))),1)</f>
        <v>1</v>
      </c>
      <c r="CW14" s="387">
        <f>IF(CW4="NJ",IF(AND(OR(Input!CX7=TRUE,Input!CX8=TRUE),Input!$C$134=TRUE),INDEX(Other!$22:$22,MATCH(CW4,Other!$11:$11,0)),IF(Input!CX12=TRUE,INDEX(Other!$28:$28,MATCH(CW4,Other!$11:$11,0)),INDEX(Other!$23:$23,MATCH(CW4,Other!$11:$11,0)))),1)</f>
        <v>1</v>
      </c>
      <c r="CX14" s="387">
        <f>IF(CX4="NJ",IF(AND(OR(Input!CY7=TRUE,Input!CY8=TRUE),Input!$C$134=TRUE),INDEX(Other!$22:$22,MATCH(CX4,Other!$11:$11,0)),IF(Input!CY12=TRUE,INDEX(Other!$28:$28,MATCH(CX4,Other!$11:$11,0)),INDEX(Other!$23:$23,MATCH(CX4,Other!$11:$11,0)))),1)</f>
        <v>1</v>
      </c>
      <c r="CY14" s="387">
        <f>IF(CY4="NJ",IF(AND(OR(Input!CZ7=TRUE,Input!CZ8=TRUE),Input!$C$134=TRUE),INDEX(Other!$22:$22,MATCH(CY4,Other!$11:$11,0)),IF(Input!CZ12=TRUE,INDEX(Other!$28:$28,MATCH(CY4,Other!$11:$11,0)),INDEX(Other!$23:$23,MATCH(CY4,Other!$11:$11,0)))),1)</f>
        <v>1</v>
      </c>
      <c r="CZ14" s="387">
        <f>IF(CZ4="NJ",IF(AND(OR(Input!DA7=TRUE,Input!DA8=TRUE),Input!$C$134=TRUE),INDEX(Other!$22:$22,MATCH(CZ4,Other!$11:$11,0)),IF(Input!DA12=TRUE,INDEX(Other!$28:$28,MATCH(CZ4,Other!$11:$11,0)),INDEX(Other!$23:$23,MATCH(CZ4,Other!$11:$11,0)))),1)</f>
        <v>1</v>
      </c>
      <c r="DA14" s="387">
        <f>IF(DA4="NJ",IF(AND(OR(Input!DB7=TRUE,Input!DB8=TRUE),Input!$C$134=TRUE),INDEX(Other!$22:$22,MATCH(DA4,Other!$11:$11,0)),IF(Input!DB12=TRUE,INDEX(Other!$28:$28,MATCH(DA4,Other!$11:$11,0)),INDEX(Other!$23:$23,MATCH(DA4,Other!$11:$11,0)))),1)</f>
        <v>1</v>
      </c>
      <c r="DB14" s="387">
        <f>IF(DB4="NJ",IF(AND(OR(Input!DC7=TRUE,Input!DC8=TRUE),Input!$C$134=TRUE),INDEX(Other!$22:$22,MATCH(DB4,Other!$11:$11,0)),IF(Input!DC12=TRUE,INDEX(Other!$28:$28,MATCH(DB4,Other!$11:$11,0)),INDEX(Other!$23:$23,MATCH(DB4,Other!$11:$11,0)))),1)</f>
        <v>1</v>
      </c>
      <c r="DC14" s="387">
        <f>IF(DC4="NJ",IF(AND(OR(Input!DD7=TRUE,Input!DD8=TRUE),Input!$C$134=TRUE),INDEX(Other!$22:$22,MATCH(DC4,Other!$11:$11,0)),IF(Input!DD12=TRUE,INDEX(Other!$28:$28,MATCH(DC4,Other!$11:$11,0)),INDEX(Other!$23:$23,MATCH(DC4,Other!$11:$11,0)))),1)</f>
        <v>1</v>
      </c>
      <c r="DD14" s="387">
        <f>IF(DD4="NJ",IF(AND(OR(Input!DE7=TRUE,Input!DE8=TRUE),Input!$C$134=TRUE),INDEX(Other!$22:$22,MATCH(DD4,Other!$11:$11,0)),IF(Input!DE12=TRUE,INDEX(Other!$28:$28,MATCH(DD4,Other!$11:$11,0)),INDEX(Other!$23:$23,MATCH(DD4,Other!$11:$11,0)))),1)</f>
        <v>1</v>
      </c>
      <c r="DE14" s="387">
        <f>IF(DE4="NJ",IF(AND(OR(Input!DF7=TRUE,Input!DF8=TRUE),Input!$C$134=TRUE),INDEX(Other!$22:$22,MATCH(DE4,Other!$11:$11,0)),IF(Input!DF12=TRUE,INDEX(Other!$28:$28,MATCH(DE4,Other!$11:$11,0)),INDEX(Other!$23:$23,MATCH(DE4,Other!$11:$11,0)))),1)</f>
        <v>1</v>
      </c>
      <c r="DF14" s="387">
        <f>IF(DF4="NJ",IF(AND(OR(Input!DG7=TRUE,Input!DG8=TRUE),Input!$C$134=TRUE),INDEX(Other!$22:$22,MATCH(DF4,Other!$11:$11,0)),IF(Input!DG12=TRUE,INDEX(Other!$28:$28,MATCH(DF4,Other!$11:$11,0)),INDEX(Other!$23:$23,MATCH(DF4,Other!$11:$11,0)))),1)</f>
        <v>1</v>
      </c>
      <c r="DG14" s="387">
        <f>IF(DG4="NJ",IF(AND(OR(Input!DH7=TRUE,Input!DH8=TRUE),Input!$C$134=TRUE),INDEX(Other!$22:$22,MATCH(DG4,Other!$11:$11,0)),IF(Input!DH12=TRUE,INDEX(Other!$28:$28,MATCH(DG4,Other!$11:$11,0)),INDEX(Other!$23:$23,MATCH(DG4,Other!$11:$11,0)))),1)</f>
        <v>1</v>
      </c>
      <c r="DH14" s="387">
        <f>IF(DH4="NJ",IF(AND(OR(Input!DI7=TRUE,Input!DI8=TRUE),Input!$C$134=TRUE),INDEX(Other!$22:$22,MATCH(DH4,Other!$11:$11,0)),IF(Input!DI12=TRUE,INDEX(Other!$28:$28,MATCH(DH4,Other!$11:$11,0)),INDEX(Other!$23:$23,MATCH(DH4,Other!$11:$11,0)))),1)</f>
        <v>1</v>
      </c>
      <c r="DI14" s="387">
        <f>IF(DI4="NJ",IF(AND(OR(Input!DJ7=TRUE,Input!DJ8=TRUE),Input!$C$134=TRUE),INDEX(Other!$22:$22,MATCH(DI4,Other!$11:$11,0)),IF(Input!DJ12=TRUE,INDEX(Other!$28:$28,MATCH(DI4,Other!$11:$11,0)),INDEX(Other!$23:$23,MATCH(DI4,Other!$11:$11,0)))),1)</f>
        <v>1</v>
      </c>
      <c r="DJ14" s="387">
        <f>IF(DJ4="NJ",IF(AND(OR(Input!DK7=TRUE,Input!DK8=TRUE),Input!$C$134=TRUE),INDEX(Other!$22:$22,MATCH(DJ4,Other!$11:$11,0)),IF(Input!DK12=TRUE,INDEX(Other!$28:$28,MATCH(DJ4,Other!$11:$11,0)),INDEX(Other!$23:$23,MATCH(DJ4,Other!$11:$11,0)))),1)</f>
        <v>1</v>
      </c>
      <c r="DK14" s="387">
        <f>IF(DK4="NJ",IF(AND(OR(Input!DL7=TRUE,Input!DL8=TRUE),Input!$C$134=TRUE),INDEX(Other!$22:$22,MATCH(DK4,Other!$11:$11,0)),IF(Input!DL12=TRUE,INDEX(Other!$28:$28,MATCH(DK4,Other!$11:$11,0)),INDEX(Other!$23:$23,MATCH(DK4,Other!$11:$11,0)))),1)</f>
        <v>1</v>
      </c>
      <c r="DL14" s="387">
        <f>IF(DL4="NJ",IF(AND(OR(Input!DM7=TRUE,Input!DM8=TRUE),Input!$C$134=TRUE),INDEX(Other!$22:$22,MATCH(DL4,Other!$11:$11,0)),IF(Input!DM12=TRUE,INDEX(Other!$28:$28,MATCH(DL4,Other!$11:$11,0)),INDEX(Other!$23:$23,MATCH(DL4,Other!$11:$11,0)))),1)</f>
        <v>1</v>
      </c>
      <c r="DM14" s="387">
        <f>IF(DM4="NJ",IF(AND(OR(Input!DN7=TRUE,Input!DN8=TRUE),Input!$C$134=TRUE),INDEX(Other!$22:$22,MATCH(DM4,Other!$11:$11,0)),IF(Input!DN12=TRUE,INDEX(Other!$28:$28,MATCH(DM4,Other!$11:$11,0)),INDEX(Other!$23:$23,MATCH(DM4,Other!$11:$11,0)))),1)</f>
        <v>1</v>
      </c>
      <c r="DN14" s="387">
        <f>IF(DN4="NJ",IF(AND(OR(Input!DO7=TRUE,Input!DO8=TRUE),Input!$C$134=TRUE),INDEX(Other!$22:$22,MATCH(DN4,Other!$11:$11,0)),IF(Input!DO12=TRUE,INDEX(Other!$28:$28,MATCH(DN4,Other!$11:$11,0)),INDEX(Other!$23:$23,MATCH(DN4,Other!$11:$11,0)))),1)</f>
        <v>1</v>
      </c>
      <c r="DO14" s="387">
        <f>IF(DO4="NJ",IF(AND(OR(Input!DP7=TRUE,Input!DP8=TRUE),Input!$C$134=TRUE),INDEX(Other!$22:$22,MATCH(DO4,Other!$11:$11,0)),IF(Input!DP12=TRUE,INDEX(Other!$28:$28,MATCH(DO4,Other!$11:$11,0)),INDEX(Other!$23:$23,MATCH(DO4,Other!$11:$11,0)))),1)</f>
        <v>1</v>
      </c>
      <c r="DP14" s="387">
        <f>IF(DP4="NJ",IF(AND(OR(Input!DQ7=TRUE,Input!DQ8=TRUE),Input!$C$134=TRUE),INDEX(Other!$22:$22,MATCH(DP4,Other!$11:$11,0)),IF(Input!DQ12=TRUE,INDEX(Other!$28:$28,MATCH(DP4,Other!$11:$11,0)),INDEX(Other!$23:$23,MATCH(DP4,Other!$11:$11,0)))),1)</f>
        <v>1</v>
      </c>
      <c r="DQ14" s="387">
        <f>IF(DQ4="NJ",IF(AND(OR(Input!DR7=TRUE,Input!DR8=TRUE),Input!$C$134=TRUE),INDEX(Other!$22:$22,MATCH(DQ4,Other!$11:$11,0)),IF(Input!DR12=TRUE,INDEX(Other!$28:$28,MATCH(DQ4,Other!$11:$11,0)),INDEX(Other!$23:$23,MATCH(DQ4,Other!$11:$11,0)))),1)</f>
        <v>1</v>
      </c>
      <c r="DR14" s="387">
        <f>IF(DR4="NJ",IF(AND(OR(Input!DS7=TRUE,Input!DS8=TRUE),Input!$C$134=TRUE),INDEX(Other!$22:$22,MATCH(DR4,Other!$11:$11,0)),IF(Input!DS12=TRUE,INDEX(Other!$28:$28,MATCH(DR4,Other!$11:$11,0)),INDEX(Other!$23:$23,MATCH(DR4,Other!$11:$11,0)))),1)</f>
        <v>1</v>
      </c>
      <c r="DS14" s="387">
        <f>IF(DS4="NJ",IF(AND(OR(Input!DT7=TRUE,Input!DT8=TRUE),Input!$C$134=TRUE),INDEX(Other!$22:$22,MATCH(DS4,Other!$11:$11,0)),IF(Input!DT12=TRUE,INDEX(Other!$28:$28,MATCH(DS4,Other!$11:$11,0)),INDEX(Other!$23:$23,MATCH(DS4,Other!$11:$11,0)))),1)</f>
        <v>1</v>
      </c>
      <c r="DT14" s="387">
        <f>IF(DT4="NJ",IF(AND(OR(Input!DU7=TRUE,Input!DU8=TRUE),Input!$C$134=TRUE),INDEX(Other!$22:$22,MATCH(DT4,Other!$11:$11,0)),IF(Input!DU12=TRUE,INDEX(Other!$28:$28,MATCH(DT4,Other!$11:$11,0)),INDEX(Other!$23:$23,MATCH(DT4,Other!$11:$11,0)))),1)</f>
        <v>1</v>
      </c>
      <c r="DU14" s="387">
        <f>IF(DU4="NJ",IF(AND(OR(Input!DV7=TRUE,Input!DV8=TRUE),Input!$C$134=TRUE),INDEX(Other!$22:$22,MATCH(DU4,Other!$11:$11,0)),IF(Input!DV12=TRUE,INDEX(Other!$28:$28,MATCH(DU4,Other!$11:$11,0)),INDEX(Other!$23:$23,MATCH(DU4,Other!$11:$11,0)))),1)</f>
        <v>1</v>
      </c>
      <c r="DV14" s="387">
        <f>IF(DV4="NJ",IF(AND(OR(Input!DW7=TRUE,Input!DW8=TRUE),Input!$C$134=TRUE),INDEX(Other!$22:$22,MATCH(DV4,Other!$11:$11,0)),IF(Input!DW12=TRUE,INDEX(Other!$28:$28,MATCH(DV4,Other!$11:$11,0)),INDEX(Other!$23:$23,MATCH(DV4,Other!$11:$11,0)))),1)</f>
        <v>1</v>
      </c>
      <c r="DW14" s="387">
        <f>IF(DW4="NJ",IF(AND(OR(Input!DX7=TRUE,Input!DX8=TRUE),Input!$C$134=TRUE),INDEX(Other!$22:$22,MATCH(DW4,Other!$11:$11,0)),IF(Input!DX12=TRUE,INDEX(Other!$28:$28,MATCH(DW4,Other!$11:$11,0)),INDEX(Other!$23:$23,MATCH(DW4,Other!$11:$11,0)))),1)</f>
        <v>1</v>
      </c>
      <c r="DX14" s="387">
        <f>IF(DX4="NJ",IF(AND(OR(Input!DY7=TRUE,Input!DY8=TRUE),Input!$C$134=TRUE),INDEX(Other!$22:$22,MATCH(DX4,Other!$11:$11,0)),IF(Input!DY12=TRUE,INDEX(Other!$28:$28,MATCH(DX4,Other!$11:$11,0)),INDEX(Other!$23:$23,MATCH(DX4,Other!$11:$11,0)))),1)</f>
        <v>1</v>
      </c>
      <c r="DY14" s="387">
        <f>IF(DY4="NJ",IF(AND(OR(Input!DZ7=TRUE,Input!DZ8=TRUE),Input!$C$134=TRUE),INDEX(Other!$22:$22,MATCH(DY4,Other!$11:$11,0)),IF(Input!DZ12=TRUE,INDEX(Other!$28:$28,MATCH(DY4,Other!$11:$11,0)),INDEX(Other!$23:$23,MATCH(DY4,Other!$11:$11,0)))),1)</f>
        <v>1</v>
      </c>
      <c r="DZ14" s="387">
        <f>IF(DZ4="NJ",IF(AND(OR(Input!EA7=TRUE,Input!EA8=TRUE),Input!$C$134=TRUE),INDEX(Other!$22:$22,MATCH(DZ4,Other!$11:$11,0)),IF(Input!EA12=TRUE,INDEX(Other!$28:$28,MATCH(DZ4,Other!$11:$11,0)),INDEX(Other!$23:$23,MATCH(DZ4,Other!$11:$11,0)))),1)</f>
        <v>1</v>
      </c>
      <c r="EA14" s="387">
        <f>IF(EA4="NJ",IF(AND(OR(Input!EB7=TRUE,Input!EB8=TRUE),Input!$C$134=TRUE),INDEX(Other!$22:$22,MATCH(EA4,Other!$11:$11,0)),IF(Input!EB12=TRUE,INDEX(Other!$28:$28,MATCH(EA4,Other!$11:$11,0)),INDEX(Other!$23:$23,MATCH(EA4,Other!$11:$11,0)))),1)</f>
        <v>1</v>
      </c>
      <c r="EB14" s="387">
        <f>IF(EB4="NJ",IF(AND(OR(Input!EC7=TRUE,Input!EC8=TRUE),Input!$C$134=TRUE),INDEX(Other!$22:$22,MATCH(EB4,Other!$11:$11,0)),IF(Input!EC12=TRUE,INDEX(Other!$28:$28,MATCH(EB4,Other!$11:$11,0)),INDEX(Other!$23:$23,MATCH(EB4,Other!$11:$11,0)))),1)</f>
        <v>1</v>
      </c>
      <c r="EC14" s="387">
        <f>IF(EC4="NJ",IF(AND(OR(Input!ED7=TRUE,Input!ED8=TRUE),Input!$C$134=TRUE),INDEX(Other!$22:$22,MATCH(EC4,Other!$11:$11,0)),IF(Input!ED12=TRUE,INDEX(Other!$28:$28,MATCH(EC4,Other!$11:$11,0)),INDEX(Other!$23:$23,MATCH(EC4,Other!$11:$11,0)))),1)</f>
        <v>1</v>
      </c>
      <c r="ED14" s="387">
        <f>IF(ED4="NJ",IF(AND(OR(Input!EE7=TRUE,Input!EE8=TRUE),Input!$C$134=TRUE),INDEX(Other!$22:$22,MATCH(ED4,Other!$11:$11,0)),IF(Input!EE12=TRUE,INDEX(Other!$28:$28,MATCH(ED4,Other!$11:$11,0)),INDEX(Other!$23:$23,MATCH(ED4,Other!$11:$11,0)))),1)</f>
        <v>1</v>
      </c>
      <c r="EE14" s="387">
        <f>IF(EE4="NJ",IF(AND(OR(Input!EF7=TRUE,Input!EF8=TRUE),Input!$C$134=TRUE),INDEX(Other!$22:$22,MATCH(EE4,Other!$11:$11,0)),IF(Input!EF12=TRUE,INDEX(Other!$28:$28,MATCH(EE4,Other!$11:$11,0)),INDEX(Other!$23:$23,MATCH(EE4,Other!$11:$11,0)))),1)</f>
        <v>1</v>
      </c>
      <c r="EF14" s="387">
        <f>IF(EF4="NJ",IF(AND(OR(Input!EG7=TRUE,Input!EG8=TRUE),Input!$C$134=TRUE),INDEX(Other!$22:$22,MATCH(EF4,Other!$11:$11,0)),IF(Input!EG12=TRUE,INDEX(Other!$28:$28,MATCH(EF4,Other!$11:$11,0)),INDEX(Other!$23:$23,MATCH(EF4,Other!$11:$11,0)))),1)</f>
        <v>1</v>
      </c>
      <c r="EG14" s="387">
        <f>IF(EG4="NJ",IF(AND(OR(Input!EH7=TRUE,Input!EH8=TRUE),Input!$C$134=TRUE),INDEX(Other!$22:$22,MATCH(EG4,Other!$11:$11,0)),IF(Input!EH12=TRUE,INDEX(Other!$28:$28,MATCH(EG4,Other!$11:$11,0)),INDEX(Other!$23:$23,MATCH(EG4,Other!$11:$11,0)))),1)</f>
        <v>1</v>
      </c>
      <c r="EH14" s="387">
        <f>IF(EH4="NJ",IF(AND(OR(Input!EI7=TRUE,Input!EI8=TRUE),Input!$C$134=TRUE),INDEX(Other!$22:$22,MATCH(EH4,Other!$11:$11,0)),IF(Input!EI12=TRUE,INDEX(Other!$28:$28,MATCH(EH4,Other!$11:$11,0)),INDEX(Other!$23:$23,MATCH(EH4,Other!$11:$11,0)))),1)</f>
        <v>1</v>
      </c>
      <c r="EI14" s="387">
        <f>IF(EI4="NJ",IF(AND(OR(Input!EJ7=TRUE,Input!EJ8=TRUE),Input!$C$134=TRUE),INDEX(Other!$22:$22,MATCH(EI4,Other!$11:$11,0)),IF(Input!EJ12=TRUE,INDEX(Other!$28:$28,MATCH(EI4,Other!$11:$11,0)),INDEX(Other!$23:$23,MATCH(EI4,Other!$11:$11,0)))),1)</f>
        <v>1</v>
      </c>
      <c r="EJ14" s="387">
        <f>IF(EJ4="NJ",IF(AND(OR(Input!EK7=TRUE,Input!EK8=TRUE),Input!$C$134=TRUE),INDEX(Other!$22:$22,MATCH(EJ4,Other!$11:$11,0)),IF(Input!EK12=TRUE,INDEX(Other!$28:$28,MATCH(EJ4,Other!$11:$11,0)),INDEX(Other!$23:$23,MATCH(EJ4,Other!$11:$11,0)))),1)</f>
        <v>1</v>
      </c>
      <c r="EK14" s="387">
        <f>IF(EK4="NJ",IF(AND(OR(Input!EL7=TRUE,Input!EL8=TRUE),Input!$C$134=TRUE),INDEX(Other!$22:$22,MATCH(EK4,Other!$11:$11,0)),IF(Input!EL12=TRUE,INDEX(Other!$28:$28,MATCH(EK4,Other!$11:$11,0)),INDEX(Other!$23:$23,MATCH(EK4,Other!$11:$11,0)))),1)</f>
        <v>1</v>
      </c>
      <c r="EL14" s="387">
        <f>IF(EL4="NJ",IF(AND(OR(Input!EM7=TRUE,Input!EM8=TRUE),Input!$C$134=TRUE),INDEX(Other!$22:$22,MATCH(EL4,Other!$11:$11,0)),IF(Input!EM12=TRUE,INDEX(Other!$28:$28,MATCH(EL4,Other!$11:$11,0)),INDEX(Other!$23:$23,MATCH(EL4,Other!$11:$11,0)))),1)</f>
        <v>1</v>
      </c>
      <c r="EM14" s="387">
        <f>IF(EM4="NJ",IF(AND(OR(Input!EN7=TRUE,Input!EN8=TRUE),Input!$C$134=TRUE),INDEX(Other!$22:$22,MATCH(EM4,Other!$11:$11,0)),IF(Input!EN12=TRUE,INDEX(Other!$28:$28,MATCH(EM4,Other!$11:$11,0)),INDEX(Other!$23:$23,MATCH(EM4,Other!$11:$11,0)))),1)</f>
        <v>1</v>
      </c>
      <c r="EN14" s="387">
        <f>IF(EN4="NJ",IF(AND(OR(Input!EO7=TRUE,Input!EO8=TRUE),Input!$C$134=TRUE),INDEX(Other!$22:$22,MATCH(EN4,Other!$11:$11,0)),IF(Input!EO12=TRUE,INDEX(Other!$28:$28,MATCH(EN4,Other!$11:$11,0)),INDEX(Other!$23:$23,MATCH(EN4,Other!$11:$11,0)))),1)</f>
        <v>1</v>
      </c>
      <c r="EO14" s="387">
        <f>IF(EO4="NJ",IF(AND(OR(Input!EP7=TRUE,Input!EP8=TRUE),Input!$C$134=TRUE),INDEX(Other!$22:$22,MATCH(EO4,Other!$11:$11,0)),IF(Input!EP12=TRUE,INDEX(Other!$28:$28,MATCH(EO4,Other!$11:$11,0)),INDEX(Other!$23:$23,MATCH(EO4,Other!$11:$11,0)))),1)</f>
        <v>1</v>
      </c>
      <c r="EP14" s="387">
        <f>IF(EP4="NJ",IF(AND(OR(Input!EQ7=TRUE,Input!EQ8=TRUE),Input!$C$134=TRUE),INDEX(Other!$22:$22,MATCH(EP4,Other!$11:$11,0)),IF(Input!EQ12=TRUE,INDEX(Other!$28:$28,MATCH(EP4,Other!$11:$11,0)),INDEX(Other!$23:$23,MATCH(EP4,Other!$11:$11,0)))),1)</f>
        <v>1</v>
      </c>
      <c r="EQ14" s="387">
        <f>IF(EQ4="NJ",IF(AND(OR(Input!ER7=TRUE,Input!ER8=TRUE),Input!$C$134=TRUE),INDEX(Other!$22:$22,MATCH(EQ4,Other!$11:$11,0)),IF(Input!ER12=TRUE,INDEX(Other!$28:$28,MATCH(EQ4,Other!$11:$11,0)),INDEX(Other!$23:$23,MATCH(EQ4,Other!$11:$11,0)))),1)</f>
        <v>1</v>
      </c>
      <c r="ER14" s="387">
        <f>IF(ER4="NJ",IF(AND(OR(Input!ES7=TRUE,Input!ES8=TRUE),Input!$C$134=TRUE),INDEX(Other!$22:$22,MATCH(ER4,Other!$11:$11,0)),IF(Input!ES12=TRUE,INDEX(Other!$28:$28,MATCH(ER4,Other!$11:$11,0)),INDEX(Other!$23:$23,MATCH(ER4,Other!$11:$11,0)))),1)</f>
        <v>1</v>
      </c>
      <c r="ES14" s="387">
        <f>IF(ES4="NJ",IF(AND(OR(Input!ET7=TRUE,Input!ET8=TRUE),Input!$C$134=TRUE),INDEX(Other!$22:$22,MATCH(ES4,Other!$11:$11,0)),IF(Input!ET12=TRUE,INDEX(Other!$28:$28,MATCH(ES4,Other!$11:$11,0)),INDEX(Other!$23:$23,MATCH(ES4,Other!$11:$11,0)))),1)</f>
        <v>1</v>
      </c>
      <c r="ET14" s="387">
        <f>IF(ET4="NJ",IF(AND(OR(Input!EU7=TRUE,Input!EU8=TRUE),Input!$C$134=TRUE),INDEX(Other!$22:$22,MATCH(ET4,Other!$11:$11,0)),IF(Input!EU12=TRUE,INDEX(Other!$28:$28,MATCH(ET4,Other!$11:$11,0)),INDEX(Other!$23:$23,MATCH(ET4,Other!$11:$11,0)))),1)</f>
        <v>1</v>
      </c>
      <c r="EU14" s="387">
        <f>IF(EU4="NJ",IF(AND(OR(Input!EV7=TRUE,Input!EV8=TRUE),Input!$C$134=TRUE),INDEX(Other!$22:$22,MATCH(EU4,Other!$11:$11,0)),IF(Input!EV12=TRUE,INDEX(Other!$28:$28,MATCH(EU4,Other!$11:$11,0)),INDEX(Other!$23:$23,MATCH(EU4,Other!$11:$11,0)))),1)</f>
        <v>1</v>
      </c>
      <c r="EV14" s="387">
        <f>IF(EV4="NJ",IF(AND(OR(Input!EW7=TRUE,Input!EW8=TRUE),Input!$C$134=TRUE),INDEX(Other!$22:$22,MATCH(EV4,Other!$11:$11,0)),IF(Input!EW12=TRUE,INDEX(Other!$28:$28,MATCH(EV4,Other!$11:$11,0)),INDEX(Other!$23:$23,MATCH(EV4,Other!$11:$11,0)))),1)</f>
        <v>1</v>
      </c>
      <c r="EW14" s="387">
        <f>IF(EW4="NJ",IF(AND(OR(Input!EX7=TRUE,Input!EX8=TRUE),Input!$C$134=TRUE),INDEX(Other!$22:$22,MATCH(EW4,Other!$11:$11,0)),IF(Input!EX12=TRUE,INDEX(Other!$28:$28,MATCH(EW4,Other!$11:$11,0)),INDEX(Other!$23:$23,MATCH(EW4,Other!$11:$11,0)))),1)</f>
        <v>1</v>
      </c>
      <c r="EX14" s="387">
        <f>IF(EX4="NJ",IF(AND(OR(Input!EY7=TRUE,Input!EY8=TRUE),Input!$C$134=TRUE),INDEX(Other!$22:$22,MATCH(EX4,Other!$11:$11,0)),IF(Input!EY12=TRUE,INDEX(Other!$28:$28,MATCH(EX4,Other!$11:$11,0)),INDEX(Other!$23:$23,MATCH(EX4,Other!$11:$11,0)))),1)</f>
        <v>1</v>
      </c>
      <c r="EY14" s="387">
        <f>IF(EY4="NJ",IF(AND(OR(Input!EZ7=TRUE,Input!EZ8=TRUE),Input!$C$134=TRUE),INDEX(Other!$22:$22,MATCH(EY4,Other!$11:$11,0)),IF(Input!EZ12=TRUE,INDEX(Other!$28:$28,MATCH(EY4,Other!$11:$11,0)),INDEX(Other!$23:$23,MATCH(EY4,Other!$11:$11,0)))),1)</f>
        <v>1</v>
      </c>
      <c r="EZ14" s="387">
        <f>IF(EZ4="NJ",IF(AND(OR(Input!FA7=TRUE,Input!FA8=TRUE),Input!$C$134=TRUE),INDEX(Other!$22:$22,MATCH(EZ4,Other!$11:$11,0)),IF(Input!FA12=TRUE,INDEX(Other!$28:$28,MATCH(EZ4,Other!$11:$11,0)),INDEX(Other!$23:$23,MATCH(EZ4,Other!$11:$11,0)))),1)</f>
        <v>1</v>
      </c>
      <c r="FA14" s="387">
        <f>IF(FA4="NJ",IF(AND(OR(Input!FB7=TRUE,Input!FB8=TRUE),Input!$C$134=TRUE),INDEX(Other!$22:$22,MATCH(FA4,Other!$11:$11,0)),IF(Input!FB12=TRUE,INDEX(Other!$28:$28,MATCH(FA4,Other!$11:$11,0)),INDEX(Other!$23:$23,MATCH(FA4,Other!$11:$11,0)))),1)</f>
        <v>1</v>
      </c>
      <c r="FB14" s="387">
        <f>IF(FB4="NJ",IF(AND(OR(Input!FC7=TRUE,Input!FC8=TRUE),Input!$C$134=TRUE),INDEX(Other!$22:$22,MATCH(FB4,Other!$11:$11,0)),IF(Input!FC12=TRUE,INDEX(Other!$28:$28,MATCH(FB4,Other!$11:$11,0)),INDEX(Other!$23:$23,MATCH(FB4,Other!$11:$11,0)))),1)</f>
        <v>1</v>
      </c>
      <c r="FC14" s="387">
        <f>IF(FC4="NJ",IF(AND(OR(Input!FD7=TRUE,Input!FD8=TRUE),Input!$C$134=TRUE),INDEX(Other!$22:$22,MATCH(FC4,Other!$11:$11,0)),IF(Input!FD12=TRUE,INDEX(Other!$28:$28,MATCH(FC4,Other!$11:$11,0)),INDEX(Other!$23:$23,MATCH(FC4,Other!$11:$11,0)))),1)</f>
        <v>1</v>
      </c>
      <c r="FD14" s="387">
        <f>IF(FD4="NJ",IF(AND(OR(Input!FE7=TRUE,Input!FE8=TRUE),Input!$C$134=TRUE),INDEX(Other!$22:$22,MATCH(FD4,Other!$11:$11,0)),IF(Input!FE12=TRUE,INDEX(Other!$28:$28,MATCH(FD4,Other!$11:$11,0)),INDEX(Other!$23:$23,MATCH(FD4,Other!$11:$11,0)))),1)</f>
        <v>1</v>
      </c>
      <c r="FE14" s="387">
        <f>IF(FE4="NJ",IF(AND(OR(Input!FF7=TRUE,Input!FF8=TRUE),Input!$C$134=TRUE),INDEX(Other!$22:$22,MATCH(FE4,Other!$11:$11,0)),IF(Input!FF12=TRUE,INDEX(Other!$28:$28,MATCH(FE4,Other!$11:$11,0)),INDEX(Other!$23:$23,MATCH(FE4,Other!$11:$11,0)))),1)</f>
        <v>1</v>
      </c>
      <c r="FF14" s="387">
        <f>IF(FF4="NJ",IF(AND(OR(Input!FG7=TRUE,Input!FG8=TRUE),Input!$C$134=TRUE),INDEX(Other!$22:$22,MATCH(FF4,Other!$11:$11,0)),IF(Input!FG12=TRUE,INDEX(Other!$28:$28,MATCH(FF4,Other!$11:$11,0)),INDEX(Other!$23:$23,MATCH(FF4,Other!$11:$11,0)))),1)</f>
        <v>1</v>
      </c>
      <c r="FG14" s="387">
        <f>IF(FG4="NJ",IF(AND(OR(Input!FH7=TRUE,Input!FH8=TRUE),Input!$C$134=TRUE),INDEX(Other!$22:$22,MATCH(FG4,Other!$11:$11,0)),IF(Input!FH12=TRUE,INDEX(Other!$28:$28,MATCH(FG4,Other!$11:$11,0)),INDEX(Other!$23:$23,MATCH(FG4,Other!$11:$11,0)))),1)</f>
        <v>1</v>
      </c>
      <c r="FH14" s="387">
        <f>IF(FH4="NJ",IF(AND(OR(Input!FI7=TRUE,Input!FI8=TRUE),Input!$C$134=TRUE),INDEX(Other!$22:$22,MATCH(FH4,Other!$11:$11,0)),IF(Input!FI12=TRUE,INDEX(Other!$28:$28,MATCH(FH4,Other!$11:$11,0)),INDEX(Other!$23:$23,MATCH(FH4,Other!$11:$11,0)))),1)</f>
        <v>1</v>
      </c>
      <c r="FI14" s="387">
        <f>IF(FI4="NJ",IF(AND(OR(Input!FJ7=TRUE,Input!FJ8=TRUE),Input!$C$134=TRUE),INDEX(Other!$22:$22,MATCH(FI4,Other!$11:$11,0)),IF(Input!FJ12=TRUE,INDEX(Other!$28:$28,MATCH(FI4,Other!$11:$11,0)),INDEX(Other!$23:$23,MATCH(FI4,Other!$11:$11,0)))),1)</f>
        <v>1</v>
      </c>
      <c r="FJ14" s="387">
        <f>IF(FJ4="NJ",IF(AND(OR(Input!FK7=TRUE,Input!FK8=TRUE),Input!$C$134=TRUE),INDEX(Other!$22:$22,MATCH(FJ4,Other!$11:$11,0)),IF(Input!FK12=TRUE,INDEX(Other!$28:$28,MATCH(FJ4,Other!$11:$11,0)),INDEX(Other!$23:$23,MATCH(FJ4,Other!$11:$11,0)))),1)</f>
        <v>1</v>
      </c>
      <c r="FK14" s="387">
        <f>IF(FK4="NJ",IF(AND(OR(Input!FL7=TRUE,Input!FL8=TRUE),Input!$C$134=TRUE),INDEX(Other!$22:$22,MATCH(FK4,Other!$11:$11,0)),IF(Input!FL12=TRUE,INDEX(Other!$28:$28,MATCH(FK4,Other!$11:$11,0)),INDEX(Other!$23:$23,MATCH(FK4,Other!$11:$11,0)))),1)</f>
        <v>1</v>
      </c>
      <c r="FL14" s="387">
        <f>IF(FL4="NJ",IF(AND(OR(Input!FM7=TRUE,Input!FM8=TRUE),Input!$C$134=TRUE),INDEX(Other!$22:$22,MATCH(FL4,Other!$11:$11,0)),IF(Input!FM12=TRUE,INDEX(Other!$28:$28,MATCH(FL4,Other!$11:$11,0)),INDEX(Other!$23:$23,MATCH(FL4,Other!$11:$11,0)))),1)</f>
        <v>1</v>
      </c>
      <c r="FM14" s="387">
        <f>IF(FM4="NJ",IF(AND(OR(Input!FN7=TRUE,Input!FN8=TRUE),Input!$C$134=TRUE),INDEX(Other!$22:$22,MATCH(FM4,Other!$11:$11,0)),IF(Input!FN12=TRUE,INDEX(Other!$28:$28,MATCH(FM4,Other!$11:$11,0)),INDEX(Other!$23:$23,MATCH(FM4,Other!$11:$11,0)))),1)</f>
        <v>1</v>
      </c>
      <c r="FN14" s="387">
        <f>IF(FN4="NJ",IF(AND(OR(Input!FO7=TRUE,Input!FO8=TRUE),Input!$C$134=TRUE),INDEX(Other!$22:$22,MATCH(FN4,Other!$11:$11,0)),IF(Input!FO12=TRUE,INDEX(Other!$28:$28,MATCH(FN4,Other!$11:$11,0)),INDEX(Other!$23:$23,MATCH(FN4,Other!$11:$11,0)))),1)</f>
        <v>1</v>
      </c>
      <c r="FO14" s="387">
        <f>IF(FO4="NJ",IF(AND(OR(Input!FP7=TRUE,Input!FP8=TRUE),Input!$C$134=TRUE),INDEX(Other!$22:$22,MATCH(FO4,Other!$11:$11,0)),IF(Input!FP12=TRUE,INDEX(Other!$28:$28,MATCH(FO4,Other!$11:$11,0)),INDEX(Other!$23:$23,MATCH(FO4,Other!$11:$11,0)))),1)</f>
        <v>1</v>
      </c>
      <c r="FP14" s="387">
        <f>IF(FP4="NJ",IF(AND(OR(Input!FQ7=TRUE,Input!FQ8=TRUE),Input!$C$134=TRUE),INDEX(Other!$22:$22,MATCH(FP4,Other!$11:$11,0)),IF(Input!FQ12=TRUE,INDEX(Other!$28:$28,MATCH(FP4,Other!$11:$11,0)),INDEX(Other!$23:$23,MATCH(FP4,Other!$11:$11,0)))),1)</f>
        <v>1</v>
      </c>
      <c r="FQ14" s="387">
        <f>IF(FQ4="NJ",IF(AND(OR(Input!FR7=TRUE,Input!FR8=TRUE),Input!$C$134=TRUE),INDEX(Other!$22:$22,MATCH(FQ4,Other!$11:$11,0)),IF(Input!FR12=TRUE,INDEX(Other!$28:$28,MATCH(FQ4,Other!$11:$11,0)),INDEX(Other!$23:$23,MATCH(FQ4,Other!$11:$11,0)))),1)</f>
        <v>1</v>
      </c>
      <c r="FR14" s="387">
        <f>IF(FR4="NJ",IF(AND(OR(Input!FS7=TRUE,Input!FS8=TRUE),Input!$C$134=TRUE),INDEX(Other!$22:$22,MATCH(FR4,Other!$11:$11,0)),IF(Input!FS12=TRUE,INDEX(Other!$28:$28,MATCH(FR4,Other!$11:$11,0)),INDEX(Other!$23:$23,MATCH(FR4,Other!$11:$11,0)))),1)</f>
        <v>1</v>
      </c>
      <c r="FS14" s="387">
        <f>IF(FS4="NJ",IF(AND(OR(Input!FT7=TRUE,Input!FT8=TRUE),Input!$C$134=TRUE),INDEX(Other!$22:$22,MATCH(FS4,Other!$11:$11,0)),IF(Input!FT12=TRUE,INDEX(Other!$28:$28,MATCH(FS4,Other!$11:$11,0)),INDEX(Other!$23:$23,MATCH(FS4,Other!$11:$11,0)))),1)</f>
        <v>1</v>
      </c>
      <c r="FT14" s="387">
        <f>IF(FT4="NJ",IF(AND(OR(Input!FU7=TRUE,Input!FU8=TRUE),Input!$C$134=TRUE),INDEX(Other!$22:$22,MATCH(FT4,Other!$11:$11,0)),IF(Input!FU12=TRUE,INDEX(Other!$28:$28,MATCH(FT4,Other!$11:$11,0)),INDEX(Other!$23:$23,MATCH(FT4,Other!$11:$11,0)))),1)</f>
        <v>1</v>
      </c>
      <c r="FU14" s="387">
        <f>IF(FU4="NJ",IF(AND(OR(Input!FV7=TRUE,Input!FV8=TRUE),Input!$C$134=TRUE),INDEX(Other!$22:$22,MATCH(FU4,Other!$11:$11,0)),IF(Input!FV12=TRUE,INDEX(Other!$28:$28,MATCH(FU4,Other!$11:$11,0)),INDEX(Other!$23:$23,MATCH(FU4,Other!$11:$11,0)))),1)</f>
        <v>1</v>
      </c>
      <c r="FV14" s="387">
        <f>IF(FV4="NJ",IF(AND(OR(Input!FW7=TRUE,Input!FW8=TRUE),Input!$C$134=TRUE),INDEX(Other!$22:$22,MATCH(FV4,Other!$11:$11,0)),IF(Input!FW12=TRUE,INDEX(Other!$28:$28,MATCH(FV4,Other!$11:$11,0)),INDEX(Other!$23:$23,MATCH(FV4,Other!$11:$11,0)))),1)</f>
        <v>1</v>
      </c>
      <c r="FW14" s="387">
        <f>IF(FW4="NJ",IF(AND(OR(Input!FX7=TRUE,Input!FX8=TRUE),Input!$C$134=TRUE),INDEX(Other!$22:$22,MATCH(FW4,Other!$11:$11,0)),IF(Input!FX12=TRUE,INDEX(Other!$28:$28,MATCH(FW4,Other!$11:$11,0)),INDEX(Other!$23:$23,MATCH(FW4,Other!$11:$11,0)))),1)</f>
        <v>1</v>
      </c>
      <c r="FX14" s="387">
        <f>IF(FX4="NJ",IF(AND(OR(Input!FY7=TRUE,Input!FY8=TRUE),Input!$C$134=TRUE),INDEX(Other!$22:$22,MATCH(FX4,Other!$11:$11,0)),IF(Input!FY12=TRUE,INDEX(Other!$28:$28,MATCH(FX4,Other!$11:$11,0)),INDEX(Other!$23:$23,MATCH(FX4,Other!$11:$11,0)))),1)</f>
        <v>1</v>
      </c>
      <c r="FY14" s="387">
        <f>IF(FY4="NJ",IF(AND(OR(Input!FZ7=TRUE,Input!FZ8=TRUE),Input!$C$134=TRUE),INDEX(Other!$22:$22,MATCH(FY4,Other!$11:$11,0)),IF(Input!FZ12=TRUE,INDEX(Other!$28:$28,MATCH(FY4,Other!$11:$11,0)),INDEX(Other!$23:$23,MATCH(FY4,Other!$11:$11,0)))),1)</f>
        <v>1</v>
      </c>
      <c r="FZ14" s="387">
        <f>IF(FZ4="NJ",IF(AND(OR(Input!GA7=TRUE,Input!GA8=TRUE),Input!$C$134=TRUE),INDEX(Other!$22:$22,MATCH(FZ4,Other!$11:$11,0)),IF(Input!GA12=TRUE,INDEX(Other!$28:$28,MATCH(FZ4,Other!$11:$11,0)),INDEX(Other!$23:$23,MATCH(FZ4,Other!$11:$11,0)))),1)</f>
        <v>1</v>
      </c>
      <c r="GA14" s="387">
        <f>IF(GA4="NJ",IF(AND(OR(Input!GB7=TRUE,Input!GB8=TRUE),Input!$C$134=TRUE),INDEX(Other!$22:$22,MATCH(GA4,Other!$11:$11,0)),IF(Input!GB12=TRUE,INDEX(Other!$28:$28,MATCH(GA4,Other!$11:$11,0)),INDEX(Other!$23:$23,MATCH(GA4,Other!$11:$11,0)))),1)</f>
        <v>1</v>
      </c>
      <c r="GB14" s="387">
        <f>IF(GB4="NJ",IF(AND(OR(Input!GC7=TRUE,Input!GC8=TRUE),Input!$C$134=TRUE),INDEX(Other!$22:$22,MATCH(GB4,Other!$11:$11,0)),IF(Input!GC12=TRUE,INDEX(Other!$28:$28,MATCH(GB4,Other!$11:$11,0)),INDEX(Other!$23:$23,MATCH(GB4,Other!$11:$11,0)))),1)</f>
        <v>1</v>
      </c>
      <c r="GC14" s="387">
        <f>IF(GC4="NJ",IF(AND(OR(Input!GD7=TRUE,Input!GD8=TRUE),Input!$C$134=TRUE),INDEX(Other!$22:$22,MATCH(GC4,Other!$11:$11,0)),IF(Input!GD12=TRUE,INDEX(Other!$28:$28,MATCH(GC4,Other!$11:$11,0)),INDEX(Other!$23:$23,MATCH(GC4,Other!$11:$11,0)))),1)</f>
        <v>1</v>
      </c>
      <c r="GD14" s="387">
        <f>IF(GD4="NJ",IF(AND(OR(Input!GE7=TRUE,Input!GE8=TRUE),Input!$C$134=TRUE),INDEX(Other!$22:$22,MATCH(GD4,Other!$11:$11,0)),IF(Input!GE12=TRUE,INDEX(Other!$28:$28,MATCH(GD4,Other!$11:$11,0)),INDEX(Other!$23:$23,MATCH(GD4,Other!$11:$11,0)))),1)</f>
        <v>1</v>
      </c>
      <c r="GE14" s="387">
        <f>IF(GE4="NJ",IF(AND(OR(Input!GF7=TRUE,Input!GF8=TRUE),Input!$C$134=TRUE),INDEX(Other!$22:$22,MATCH(GE4,Other!$11:$11,0)),IF(Input!GF12=TRUE,INDEX(Other!$28:$28,MATCH(GE4,Other!$11:$11,0)),INDEX(Other!$23:$23,MATCH(GE4,Other!$11:$11,0)))),1)</f>
        <v>1</v>
      </c>
      <c r="GF14" s="387">
        <f>IF(GF4="NJ",IF(AND(OR(Input!GG7=TRUE,Input!GG8=TRUE),Input!$C$134=TRUE),INDEX(Other!$22:$22,MATCH(GF4,Other!$11:$11,0)),IF(Input!GG12=TRUE,INDEX(Other!$28:$28,MATCH(GF4,Other!$11:$11,0)),INDEX(Other!$23:$23,MATCH(GF4,Other!$11:$11,0)))),1)</f>
        <v>1</v>
      </c>
      <c r="GG14" s="387">
        <f>IF(GG4="NJ",IF(AND(OR(Input!GH7=TRUE,Input!GH8=TRUE),Input!$C$134=TRUE),INDEX(Other!$22:$22,MATCH(GG4,Other!$11:$11,0)),IF(Input!GH12=TRUE,INDEX(Other!$28:$28,MATCH(GG4,Other!$11:$11,0)),INDEX(Other!$23:$23,MATCH(GG4,Other!$11:$11,0)))),1)</f>
        <v>1</v>
      </c>
      <c r="GH14" s="387">
        <f>IF(GH4="NJ",IF(AND(OR(Input!GI7=TRUE,Input!GI8=TRUE),Input!$C$134=TRUE),INDEX(Other!$22:$22,MATCH(GH4,Other!$11:$11,0)),IF(Input!GI12=TRUE,INDEX(Other!$28:$28,MATCH(GH4,Other!$11:$11,0)),INDEX(Other!$23:$23,MATCH(GH4,Other!$11:$11,0)))),1)</f>
        <v>1</v>
      </c>
      <c r="GI14" s="387">
        <f>IF(GI4="NJ",IF(AND(OR(Input!GJ7=TRUE,Input!GJ8=TRUE),Input!$C$134=TRUE),INDEX(Other!$22:$22,MATCH(GI4,Other!$11:$11,0)),IF(Input!GJ12=TRUE,INDEX(Other!$28:$28,MATCH(GI4,Other!$11:$11,0)),INDEX(Other!$23:$23,MATCH(GI4,Other!$11:$11,0)))),1)</f>
        <v>1</v>
      </c>
      <c r="GJ14" s="387">
        <f>IF(GJ4="NJ",IF(AND(OR(Input!GK7=TRUE,Input!GK8=TRUE),Input!$C$134=TRUE),INDEX(Other!$22:$22,MATCH(GJ4,Other!$11:$11,0)),IF(Input!GK12=TRUE,INDEX(Other!$28:$28,MATCH(GJ4,Other!$11:$11,0)),INDEX(Other!$23:$23,MATCH(GJ4,Other!$11:$11,0)))),1)</f>
        <v>1</v>
      </c>
      <c r="GK14" s="387">
        <f>IF(GK4="NJ",IF(AND(OR(Input!GL7=TRUE,Input!GL8=TRUE),Input!$C$134=TRUE),INDEX(Other!$22:$22,MATCH(GK4,Other!$11:$11,0)),IF(Input!GL12=TRUE,INDEX(Other!$28:$28,MATCH(GK4,Other!$11:$11,0)),INDEX(Other!$23:$23,MATCH(GK4,Other!$11:$11,0)))),1)</f>
        <v>1</v>
      </c>
      <c r="GL14" s="387">
        <f>IF(GL4="NJ",IF(AND(OR(Input!GM7=TRUE,Input!GM8=TRUE),Input!$C$134=TRUE),INDEX(Other!$22:$22,MATCH(GL4,Other!$11:$11,0)),IF(Input!GM12=TRUE,INDEX(Other!$28:$28,MATCH(GL4,Other!$11:$11,0)),INDEX(Other!$23:$23,MATCH(GL4,Other!$11:$11,0)))),1)</f>
        <v>1</v>
      </c>
      <c r="GM14" s="387">
        <f>IF(GM4="NJ",IF(AND(OR(Input!GN7=TRUE,Input!GN8=TRUE),Input!$C$134=TRUE),INDEX(Other!$22:$22,MATCH(GM4,Other!$11:$11,0)),IF(Input!GN12=TRUE,INDEX(Other!$28:$28,MATCH(GM4,Other!$11:$11,0)),INDEX(Other!$23:$23,MATCH(GM4,Other!$11:$11,0)))),1)</f>
        <v>1</v>
      </c>
      <c r="GN14" s="387">
        <f>IF(GN4="NJ",IF(AND(OR(Input!GO7=TRUE,Input!GO8=TRUE),Input!$C$134=TRUE),INDEX(Other!$22:$22,MATCH(GN4,Other!$11:$11,0)),IF(Input!GO12=TRUE,INDEX(Other!$28:$28,MATCH(GN4,Other!$11:$11,0)),INDEX(Other!$23:$23,MATCH(GN4,Other!$11:$11,0)))),1)</f>
        <v>1</v>
      </c>
      <c r="GO14" s="387">
        <f>IF(GO4="NJ",IF(AND(OR(Input!GP7=TRUE,Input!GP8=TRUE),Input!$C$134=TRUE),INDEX(Other!$22:$22,MATCH(GO4,Other!$11:$11,0)),IF(Input!GP12=TRUE,INDEX(Other!$28:$28,MATCH(GO4,Other!$11:$11,0)),INDEX(Other!$23:$23,MATCH(GO4,Other!$11:$11,0)))),1)</f>
        <v>1</v>
      </c>
      <c r="GP14" s="387">
        <f>IF(GP4="NJ",IF(AND(OR(Input!GQ7=TRUE,Input!GQ8=TRUE),Input!$C$134=TRUE),INDEX(Other!$22:$22,MATCH(GP4,Other!$11:$11,0)),IF(Input!GQ12=TRUE,INDEX(Other!$28:$28,MATCH(GP4,Other!$11:$11,0)),INDEX(Other!$23:$23,MATCH(GP4,Other!$11:$11,0)))),1)</f>
        <v>1</v>
      </c>
      <c r="GQ14" s="387">
        <f>IF(GQ4="NJ",IF(AND(OR(Input!GR7=TRUE,Input!GR8=TRUE),Input!$C$134=TRUE),INDEX(Other!$22:$22,MATCH(GQ4,Other!$11:$11,0)),IF(Input!GR12=TRUE,INDEX(Other!$28:$28,MATCH(GQ4,Other!$11:$11,0)),INDEX(Other!$23:$23,MATCH(GQ4,Other!$11:$11,0)))),1)</f>
        <v>1</v>
      </c>
      <c r="GR14" s="387">
        <f>IF(GR4="NJ",IF(AND(OR(Input!GS7=TRUE,Input!GS8=TRUE),Input!$C$134=TRUE),INDEX(Other!$22:$22,MATCH(GR4,Other!$11:$11,0)),IF(Input!GS12=TRUE,INDEX(Other!$28:$28,MATCH(GR4,Other!$11:$11,0)),INDEX(Other!$23:$23,MATCH(GR4,Other!$11:$11,0)))),1)</f>
        <v>1</v>
      </c>
      <c r="GS14" s="387">
        <f>IF(GS4="NJ",IF(AND(OR(Input!GT7=TRUE,Input!GT8=TRUE),Input!$C$134=TRUE),INDEX(Other!$22:$22,MATCH(GS4,Other!$11:$11,0)),IF(Input!GT12=TRUE,INDEX(Other!$28:$28,MATCH(GS4,Other!$11:$11,0)),INDEX(Other!$23:$23,MATCH(GS4,Other!$11:$11,0)))),1)</f>
        <v>1</v>
      </c>
    </row>
    <row r="15" spans="1:201" s="328" customFormat="1" outlineLevel="1">
      <c r="A15" s="356" t="s">
        <v>9390</v>
      </c>
      <c r="B15" s="387" cm="1">
        <f t="array" ref="B15">IFERROR(IF(Input!C12=TRUE,1,IF(Info!C6=TRUE,INDEX(Other!$20:$20,MATCH(B4,Other!$11:$11,0)),_xlfn.IFS(B9=FALSE,INDEX(Other!$18:$18,MATCH(B4,Other!$11:$11,0)),B9=TRUE,INDEX(CW!$M$45:$M$53,MATCH(Info!C9,CW!$L$45:$L$53,0))))),0)</f>
        <v>0</v>
      </c>
      <c r="C15" s="387" cm="1">
        <f t="array" ref="C15">IFERROR(IF(Input!D12=TRUE,1,IF(Info!D6=TRUE,INDEX(Other!$20:$20,MATCH(C4,Other!$11:$11,0)),_xlfn.IFS(C9=FALSE,INDEX(Other!$18:$18,MATCH(C4,Other!$11:$11,0)),C9=TRUE,INDEX(CW!$M$45:$M$53,MATCH(Info!D9,CW!$L$45:$L$53,0))))),0)</f>
        <v>0</v>
      </c>
      <c r="D15" s="387" cm="1">
        <f t="array" ref="D15">IFERROR(IF(Input!E12=TRUE,1,IF(Info!E6=TRUE,INDEX(Other!$20:$20,MATCH(D4,Other!$11:$11,0)),_xlfn.IFS(D9=FALSE,INDEX(Other!$18:$18,MATCH(D4,Other!$11:$11,0)),D9=TRUE,INDEX(CW!$M$45:$M$53,MATCH(Info!E9,CW!$L$45:$L$53,0))))),0)</f>
        <v>0</v>
      </c>
      <c r="E15" s="387" cm="1">
        <f t="array" ref="E15">IFERROR(IF(Input!F12=TRUE,1,IF(Info!F6=TRUE,INDEX(Other!$20:$20,MATCH(E4,Other!$11:$11,0)),_xlfn.IFS(E9=FALSE,INDEX(Other!$18:$18,MATCH(E4,Other!$11:$11,0)),E9=TRUE,INDEX(CW!$M$45:$M$53,MATCH(Info!F9,CW!$L$45:$L$53,0))))),0)</f>
        <v>0</v>
      </c>
      <c r="F15" s="387" cm="1">
        <f t="array" ref="F15">IFERROR(IF(Input!G12=TRUE,1,IF(Info!G6=TRUE,INDEX(Other!$20:$20,MATCH(F4,Other!$11:$11,0)),_xlfn.IFS(F9=FALSE,INDEX(Other!$18:$18,MATCH(F4,Other!$11:$11,0)),F9=TRUE,INDEX(CW!$M$45:$M$53,MATCH(Info!G9,CW!$L$45:$L$53,0))))),0)</f>
        <v>0</v>
      </c>
      <c r="G15" s="387" cm="1">
        <f t="array" ref="G15">IFERROR(IF(Input!H12=TRUE,1,IF(Info!H6=TRUE,INDEX(Other!$20:$20,MATCH(G4,Other!$11:$11,0)),_xlfn.IFS(G9=FALSE,INDEX(Other!$18:$18,MATCH(G4,Other!$11:$11,0)),G9=TRUE,INDEX(CW!$M$45:$M$53,MATCH(Info!H9,CW!$L$45:$L$53,0))))),0)</f>
        <v>0</v>
      </c>
      <c r="H15" s="387" cm="1">
        <f t="array" ref="H15">IFERROR(IF(Input!I12=TRUE,1,IF(Info!I6=TRUE,INDEX(Other!$20:$20,MATCH(H4,Other!$11:$11,0)),_xlfn.IFS(H9=FALSE,INDEX(Other!$18:$18,MATCH(H4,Other!$11:$11,0)),H9=TRUE,INDEX(CW!$M$45:$M$53,MATCH(Info!I9,CW!$L$45:$L$53,0))))),0)</f>
        <v>0</v>
      </c>
      <c r="I15" s="387" cm="1">
        <f t="array" ref="I15">IFERROR(IF(Input!J12=TRUE,1,IF(Info!J6=TRUE,INDEX(Other!$20:$20,MATCH(I4,Other!$11:$11,0)),_xlfn.IFS(I9=FALSE,INDEX(Other!$18:$18,MATCH(I4,Other!$11:$11,0)),I9=TRUE,INDEX(CW!$M$45:$M$53,MATCH(Info!J9,CW!$L$45:$L$53,0))))),0)</f>
        <v>0</v>
      </c>
      <c r="J15" s="387" cm="1">
        <f t="array" ref="J15">IFERROR(IF(Input!K12=TRUE,1,IF(Info!K6=TRUE,INDEX(Other!$20:$20,MATCH(J4,Other!$11:$11,0)),_xlfn.IFS(J9=FALSE,INDEX(Other!$18:$18,MATCH(J4,Other!$11:$11,0)),J9=TRUE,INDEX(CW!$M$45:$M$53,MATCH(Info!K9,CW!$L$45:$L$53,0))))),0)</f>
        <v>0</v>
      </c>
      <c r="K15" s="387" cm="1">
        <f t="array" ref="K15">IFERROR(IF(Input!L12=TRUE,1,IF(Info!L6=TRUE,INDEX(Other!$20:$20,MATCH(K4,Other!$11:$11,0)),_xlfn.IFS(K9=FALSE,INDEX(Other!$18:$18,MATCH(K4,Other!$11:$11,0)),K9=TRUE,INDEX(CW!$M$45:$M$53,MATCH(Info!L9,CW!$L$45:$L$53,0))))),0)</f>
        <v>0</v>
      </c>
      <c r="L15" s="387" cm="1">
        <f t="array" ref="L15">IFERROR(IF(Input!M12=TRUE,1,IF(Info!M6=TRUE,INDEX(Other!$20:$20,MATCH(L4,Other!$11:$11,0)),_xlfn.IFS(L9=FALSE,INDEX(Other!$18:$18,MATCH(L4,Other!$11:$11,0)),L9=TRUE,INDEX(CW!$M$45:$M$53,MATCH(Info!M9,CW!$L$45:$L$53,0))))),0)</f>
        <v>0</v>
      </c>
      <c r="M15" s="387" cm="1">
        <f t="array" ref="M15">IFERROR(IF(Input!N12=TRUE,1,IF(Info!N6=TRUE,INDEX(Other!$20:$20,MATCH(M4,Other!$11:$11,0)),_xlfn.IFS(M9=FALSE,INDEX(Other!$18:$18,MATCH(M4,Other!$11:$11,0)),M9=TRUE,INDEX(CW!$M$45:$M$53,MATCH(Info!N9,CW!$L$45:$L$53,0))))),0)</f>
        <v>0</v>
      </c>
      <c r="N15" s="387" cm="1">
        <f t="array" ref="N15">IFERROR(IF(Input!O12=TRUE,1,IF(Info!O6=TRUE,INDEX(Other!$20:$20,MATCH(N4,Other!$11:$11,0)),_xlfn.IFS(N9=FALSE,INDEX(Other!$18:$18,MATCH(N4,Other!$11:$11,0)),N9=TRUE,INDEX(CW!$M$45:$M$53,MATCH(Info!O9,CW!$L$45:$L$53,0))))),0)</f>
        <v>0</v>
      </c>
      <c r="O15" s="387" cm="1">
        <f t="array" ref="O15">IFERROR(IF(Input!P12=TRUE,1,IF(Info!P6=TRUE,INDEX(Other!$20:$20,MATCH(O4,Other!$11:$11,0)),_xlfn.IFS(O9=FALSE,INDEX(Other!$18:$18,MATCH(O4,Other!$11:$11,0)),O9=TRUE,INDEX(CW!$M$45:$M$53,MATCH(Info!P9,CW!$L$45:$L$53,0))))),0)</f>
        <v>0</v>
      </c>
      <c r="P15" s="387" cm="1">
        <f t="array" ref="P15">IFERROR(IF(Input!Q12=TRUE,1,IF(Info!Q6=TRUE,INDEX(Other!$20:$20,MATCH(P4,Other!$11:$11,0)),_xlfn.IFS(P9=FALSE,INDEX(Other!$18:$18,MATCH(P4,Other!$11:$11,0)),P9=TRUE,INDEX(CW!$M$45:$M$53,MATCH(Info!Q9,CW!$L$45:$L$53,0))))),0)</f>
        <v>0</v>
      </c>
      <c r="Q15" s="387" cm="1">
        <f t="array" ref="Q15">IFERROR(IF(Input!R12=TRUE,1,IF(Info!R6=TRUE,INDEX(Other!$20:$20,MATCH(Q4,Other!$11:$11,0)),_xlfn.IFS(Q9=FALSE,INDEX(Other!$18:$18,MATCH(Q4,Other!$11:$11,0)),Q9=TRUE,INDEX(CW!$M$45:$M$53,MATCH(Info!R9,CW!$L$45:$L$53,0))))),0)</f>
        <v>0</v>
      </c>
      <c r="R15" s="387" cm="1">
        <f t="array" ref="R15">IFERROR(IF(Input!S12=TRUE,1,IF(Info!S6=TRUE,INDEX(Other!$20:$20,MATCH(R4,Other!$11:$11,0)),_xlfn.IFS(R9=FALSE,INDEX(Other!$18:$18,MATCH(R4,Other!$11:$11,0)),R9=TRUE,INDEX(CW!$M$45:$M$53,MATCH(Info!S9,CW!$L$45:$L$53,0))))),0)</f>
        <v>0</v>
      </c>
      <c r="S15" s="387" cm="1">
        <f t="array" ref="S15">IFERROR(IF(Input!T12=TRUE,1,IF(Info!T6=TRUE,INDEX(Other!$20:$20,MATCH(S4,Other!$11:$11,0)),_xlfn.IFS(S9=FALSE,INDEX(Other!$18:$18,MATCH(S4,Other!$11:$11,0)),S9=TRUE,INDEX(CW!$M$45:$M$53,MATCH(Info!T9,CW!$L$45:$L$53,0))))),0)</f>
        <v>0</v>
      </c>
      <c r="T15" s="387" cm="1">
        <f t="array" ref="T15">IFERROR(IF(Input!U12=TRUE,1,IF(Info!U6=TRUE,INDEX(Other!$20:$20,MATCH(T4,Other!$11:$11,0)),_xlfn.IFS(T9=FALSE,INDEX(Other!$18:$18,MATCH(T4,Other!$11:$11,0)),T9=TRUE,INDEX(CW!$M$45:$M$53,MATCH(Info!U9,CW!$L$45:$L$53,0))))),0)</f>
        <v>0</v>
      </c>
      <c r="U15" s="387" cm="1">
        <f t="array" ref="U15">IFERROR(IF(Input!V12=TRUE,1,IF(Info!V6=TRUE,INDEX(Other!$20:$20,MATCH(U4,Other!$11:$11,0)),_xlfn.IFS(U9=FALSE,INDEX(Other!$18:$18,MATCH(U4,Other!$11:$11,0)),U9=TRUE,INDEX(CW!$M$45:$M$53,MATCH(Info!V9,CW!$L$45:$L$53,0))))),0)</f>
        <v>0</v>
      </c>
      <c r="V15" s="387" cm="1">
        <f t="array" ref="V15">IFERROR(IF(Input!W12=TRUE,1,IF(Info!W6=TRUE,INDEX(Other!$20:$20,MATCH(V4,Other!$11:$11,0)),_xlfn.IFS(V9=FALSE,INDEX(Other!$18:$18,MATCH(V4,Other!$11:$11,0)),V9=TRUE,INDEX(CW!$M$45:$M$53,MATCH(Info!W9,CW!$L$45:$L$53,0))))),0)</f>
        <v>0</v>
      </c>
      <c r="W15" s="387" cm="1">
        <f t="array" ref="W15">IFERROR(IF(Input!X12=TRUE,1,IF(Info!X6=TRUE,INDEX(Other!$20:$20,MATCH(W4,Other!$11:$11,0)),_xlfn.IFS(W9=FALSE,INDEX(Other!$18:$18,MATCH(W4,Other!$11:$11,0)),W9=TRUE,INDEX(CW!$M$45:$M$53,MATCH(Info!X9,CW!$L$45:$L$53,0))))),0)</f>
        <v>0</v>
      </c>
      <c r="X15" s="387" cm="1">
        <f t="array" ref="X15">IFERROR(IF(Input!Y12=TRUE,1,IF(Info!Y6=TRUE,INDEX(Other!$20:$20,MATCH(X4,Other!$11:$11,0)),_xlfn.IFS(X9=FALSE,INDEX(Other!$18:$18,MATCH(X4,Other!$11:$11,0)),X9=TRUE,INDEX(CW!$M$45:$M$53,MATCH(Info!Y9,CW!$L$45:$L$53,0))))),0)</f>
        <v>0</v>
      </c>
      <c r="Y15" s="387" cm="1">
        <f t="array" ref="Y15">IFERROR(IF(Input!Z12=TRUE,1,IF(Info!Z6=TRUE,INDEX(Other!$20:$20,MATCH(Y4,Other!$11:$11,0)),_xlfn.IFS(Y9=FALSE,INDEX(Other!$18:$18,MATCH(Y4,Other!$11:$11,0)),Y9=TRUE,INDEX(CW!$M$45:$M$53,MATCH(Info!Z9,CW!$L$45:$L$53,0))))),0)</f>
        <v>0</v>
      </c>
      <c r="Z15" s="387" cm="1">
        <f t="array" ref="Z15">IFERROR(IF(Input!AA12=TRUE,1,IF(Info!AA6=TRUE,INDEX(Other!$20:$20,MATCH(Z4,Other!$11:$11,0)),_xlfn.IFS(Z9=FALSE,INDEX(Other!$18:$18,MATCH(Z4,Other!$11:$11,0)),Z9=TRUE,INDEX(CW!$M$45:$M$53,MATCH(Info!AA9,CW!$L$45:$L$53,0))))),0)</f>
        <v>0</v>
      </c>
      <c r="AA15" s="387" cm="1">
        <f t="array" ref="AA15">IFERROR(IF(Input!AB12=TRUE,1,IF(Info!AB6=TRUE,INDEX(Other!$20:$20,MATCH(AA4,Other!$11:$11,0)),_xlfn.IFS(AA9=FALSE,INDEX(Other!$18:$18,MATCH(AA4,Other!$11:$11,0)),AA9=TRUE,INDEX(CW!$M$45:$M$53,MATCH(Info!AB9,CW!$L$45:$L$53,0))))),0)</f>
        <v>0</v>
      </c>
      <c r="AB15" s="387" cm="1">
        <f t="array" ref="AB15">IFERROR(IF(Input!AC12=TRUE,1,IF(Info!AC6=TRUE,INDEX(Other!$20:$20,MATCH(AB4,Other!$11:$11,0)),_xlfn.IFS(AB9=FALSE,INDEX(Other!$18:$18,MATCH(AB4,Other!$11:$11,0)),AB9=TRUE,INDEX(CW!$M$45:$M$53,MATCH(Info!AC9,CW!$L$45:$L$53,0))))),0)</f>
        <v>0</v>
      </c>
      <c r="AC15" s="387" cm="1">
        <f t="array" ref="AC15">IFERROR(IF(Input!AD12=TRUE,1,IF(Info!AD6=TRUE,INDEX(Other!$20:$20,MATCH(AC4,Other!$11:$11,0)),_xlfn.IFS(AC9=FALSE,INDEX(Other!$18:$18,MATCH(AC4,Other!$11:$11,0)),AC9=TRUE,INDEX(CW!$M$45:$M$53,MATCH(Info!AD9,CW!$L$45:$L$53,0))))),0)</f>
        <v>0</v>
      </c>
      <c r="AD15" s="387" cm="1">
        <f t="array" ref="AD15">IFERROR(IF(Input!AE12=TRUE,1,IF(Info!AE6=TRUE,INDEX(Other!$20:$20,MATCH(AD4,Other!$11:$11,0)),_xlfn.IFS(AD9=FALSE,INDEX(Other!$18:$18,MATCH(AD4,Other!$11:$11,0)),AD9=TRUE,INDEX(CW!$M$45:$M$53,MATCH(Info!AE9,CW!$L$45:$L$53,0))))),0)</f>
        <v>0</v>
      </c>
      <c r="AE15" s="387" cm="1">
        <f t="array" ref="AE15">IFERROR(IF(Input!AF12=TRUE,1,IF(Info!AF6=TRUE,INDEX(Other!$20:$20,MATCH(AE4,Other!$11:$11,0)),_xlfn.IFS(AE9=FALSE,INDEX(Other!$18:$18,MATCH(AE4,Other!$11:$11,0)),AE9=TRUE,INDEX(CW!$M$45:$M$53,MATCH(Info!AF9,CW!$L$45:$L$53,0))))),0)</f>
        <v>0</v>
      </c>
      <c r="AF15" s="387" cm="1">
        <f t="array" ref="AF15">IFERROR(IF(Input!AG12=TRUE,1,IF(Info!AG6=TRUE,INDEX(Other!$20:$20,MATCH(AF4,Other!$11:$11,0)),_xlfn.IFS(AF9=FALSE,INDEX(Other!$18:$18,MATCH(AF4,Other!$11:$11,0)),AF9=TRUE,INDEX(CW!$M$45:$M$53,MATCH(Info!AG9,CW!$L$45:$L$53,0))))),0)</f>
        <v>0</v>
      </c>
      <c r="AG15" s="387" cm="1">
        <f t="array" ref="AG15">IFERROR(IF(Input!AH12=TRUE,1,IF(Info!AH6=TRUE,INDEX(Other!$20:$20,MATCH(AG4,Other!$11:$11,0)),_xlfn.IFS(AG9=FALSE,INDEX(Other!$18:$18,MATCH(AG4,Other!$11:$11,0)),AG9=TRUE,INDEX(CW!$M$45:$M$53,MATCH(Info!AH9,CW!$L$45:$L$53,0))))),0)</f>
        <v>0</v>
      </c>
      <c r="AH15" s="387" cm="1">
        <f t="array" ref="AH15">IFERROR(IF(Input!AI12=TRUE,1,IF(Info!AI6=TRUE,INDEX(Other!$20:$20,MATCH(AH4,Other!$11:$11,0)),_xlfn.IFS(AH9=FALSE,INDEX(Other!$18:$18,MATCH(AH4,Other!$11:$11,0)),AH9=TRUE,INDEX(CW!$M$45:$M$53,MATCH(Info!AI9,CW!$L$45:$L$53,0))))),0)</f>
        <v>0</v>
      </c>
      <c r="AI15" s="387" cm="1">
        <f t="array" ref="AI15">IFERROR(IF(Input!AJ12=TRUE,1,IF(Info!AJ6=TRUE,INDEX(Other!$20:$20,MATCH(AI4,Other!$11:$11,0)),_xlfn.IFS(AI9=FALSE,INDEX(Other!$18:$18,MATCH(AI4,Other!$11:$11,0)),AI9=TRUE,INDEX(CW!$M$45:$M$53,MATCH(Info!AJ9,CW!$L$45:$L$53,0))))),0)</f>
        <v>0</v>
      </c>
      <c r="AJ15" s="387" cm="1">
        <f t="array" ref="AJ15">IFERROR(IF(Input!AK12=TRUE,1,IF(Info!AK6=TRUE,INDEX(Other!$20:$20,MATCH(AJ4,Other!$11:$11,0)),_xlfn.IFS(AJ9=FALSE,INDEX(Other!$18:$18,MATCH(AJ4,Other!$11:$11,0)),AJ9=TRUE,INDEX(CW!$M$45:$M$53,MATCH(Info!AK9,CW!$L$45:$L$53,0))))),0)</f>
        <v>0</v>
      </c>
      <c r="AK15" s="387" cm="1">
        <f t="array" ref="AK15">IFERROR(IF(Input!AL12=TRUE,1,IF(Info!AL6=TRUE,INDEX(Other!$20:$20,MATCH(AK4,Other!$11:$11,0)),_xlfn.IFS(AK9=FALSE,INDEX(Other!$18:$18,MATCH(AK4,Other!$11:$11,0)),AK9=TRUE,INDEX(CW!$M$45:$M$53,MATCH(Info!AL9,CW!$L$45:$L$53,0))))),0)</f>
        <v>0</v>
      </c>
      <c r="AL15" s="387" cm="1">
        <f t="array" ref="AL15">IFERROR(IF(Input!AM12=TRUE,1,IF(Info!AM6=TRUE,INDEX(Other!$20:$20,MATCH(AL4,Other!$11:$11,0)),_xlfn.IFS(AL9=FALSE,INDEX(Other!$18:$18,MATCH(AL4,Other!$11:$11,0)),AL9=TRUE,INDEX(CW!$M$45:$M$53,MATCH(Info!AM9,CW!$L$45:$L$53,0))))),0)</f>
        <v>0</v>
      </c>
      <c r="AM15" s="387" cm="1">
        <f t="array" ref="AM15">IFERROR(IF(Input!AN12=TRUE,1,IF(Info!AN6=TRUE,INDEX(Other!$20:$20,MATCH(AM4,Other!$11:$11,0)),_xlfn.IFS(AM9=FALSE,INDEX(Other!$18:$18,MATCH(AM4,Other!$11:$11,0)),AM9=TRUE,INDEX(CW!$M$45:$M$53,MATCH(Info!AN9,CW!$L$45:$L$53,0))))),0)</f>
        <v>0</v>
      </c>
      <c r="AN15" s="387" cm="1">
        <f t="array" ref="AN15">IFERROR(IF(Input!AO12=TRUE,1,IF(Info!AO6=TRUE,INDEX(Other!$20:$20,MATCH(AN4,Other!$11:$11,0)),_xlfn.IFS(AN9=FALSE,INDEX(Other!$18:$18,MATCH(AN4,Other!$11:$11,0)),AN9=TRUE,INDEX(CW!$M$45:$M$53,MATCH(Info!AO9,CW!$L$45:$L$53,0))))),0)</f>
        <v>0</v>
      </c>
      <c r="AO15" s="387" cm="1">
        <f t="array" ref="AO15">IFERROR(IF(Input!AP12=TRUE,1,IF(Info!AP6=TRUE,INDEX(Other!$20:$20,MATCH(AO4,Other!$11:$11,0)),_xlfn.IFS(AO9=FALSE,INDEX(Other!$18:$18,MATCH(AO4,Other!$11:$11,0)),AO9=TRUE,INDEX(CW!$M$45:$M$53,MATCH(Info!AP9,CW!$L$45:$L$53,0))))),0)</f>
        <v>0</v>
      </c>
      <c r="AP15" s="387" cm="1">
        <f t="array" ref="AP15">IFERROR(IF(Input!AQ12=TRUE,1,IF(Info!AQ6=TRUE,INDEX(Other!$20:$20,MATCH(AP4,Other!$11:$11,0)),_xlfn.IFS(AP9=FALSE,INDEX(Other!$18:$18,MATCH(AP4,Other!$11:$11,0)),AP9=TRUE,INDEX(CW!$M$45:$M$53,MATCH(Info!AQ9,CW!$L$45:$L$53,0))))),0)</f>
        <v>0</v>
      </c>
      <c r="AQ15" s="387" cm="1">
        <f t="array" ref="AQ15">IFERROR(IF(Input!AR12=TRUE,1,IF(Info!AR6=TRUE,INDEX(Other!$20:$20,MATCH(AQ4,Other!$11:$11,0)),_xlfn.IFS(AQ9=FALSE,INDEX(Other!$18:$18,MATCH(AQ4,Other!$11:$11,0)),AQ9=TRUE,INDEX(CW!$M$45:$M$53,MATCH(Info!AR9,CW!$L$45:$L$53,0))))),0)</f>
        <v>0</v>
      </c>
      <c r="AR15" s="387" cm="1">
        <f t="array" ref="AR15">IFERROR(IF(Input!AS12=TRUE,1,IF(Info!AS6=TRUE,INDEX(Other!$20:$20,MATCH(AR4,Other!$11:$11,0)),_xlfn.IFS(AR9=FALSE,INDEX(Other!$18:$18,MATCH(AR4,Other!$11:$11,0)),AR9=TRUE,INDEX(CW!$M$45:$M$53,MATCH(Info!AS9,CW!$L$45:$L$53,0))))),0)</f>
        <v>0</v>
      </c>
      <c r="AS15" s="387" cm="1">
        <f t="array" ref="AS15">IFERROR(IF(Input!AT12=TRUE,1,IF(Info!AT6=TRUE,INDEX(Other!$20:$20,MATCH(AS4,Other!$11:$11,0)),_xlfn.IFS(AS9=FALSE,INDEX(Other!$18:$18,MATCH(AS4,Other!$11:$11,0)),AS9=TRUE,INDEX(CW!$M$45:$M$53,MATCH(Info!AT9,CW!$L$45:$L$53,0))))),0)</f>
        <v>0</v>
      </c>
      <c r="AT15" s="387" cm="1">
        <f t="array" ref="AT15">IFERROR(IF(Input!AU12=TRUE,1,IF(Info!AU6=TRUE,INDEX(Other!$20:$20,MATCH(AT4,Other!$11:$11,0)),_xlfn.IFS(AT9=FALSE,INDEX(Other!$18:$18,MATCH(AT4,Other!$11:$11,0)),AT9=TRUE,INDEX(CW!$M$45:$M$53,MATCH(Info!AU9,CW!$L$45:$L$53,0))))),0)</f>
        <v>0</v>
      </c>
      <c r="AU15" s="387" cm="1">
        <f t="array" ref="AU15">IFERROR(IF(Input!AV12=TRUE,1,IF(Info!AV6=TRUE,INDEX(Other!$20:$20,MATCH(AU4,Other!$11:$11,0)),_xlfn.IFS(AU9=FALSE,INDEX(Other!$18:$18,MATCH(AU4,Other!$11:$11,0)),AU9=TRUE,INDEX(CW!$M$45:$M$53,MATCH(Info!AV9,CW!$L$45:$L$53,0))))),0)</f>
        <v>0</v>
      </c>
      <c r="AV15" s="387" cm="1">
        <f t="array" ref="AV15">IFERROR(IF(Input!AW12=TRUE,1,IF(Info!AW6=TRUE,INDEX(Other!$20:$20,MATCH(AV4,Other!$11:$11,0)),_xlfn.IFS(AV9=FALSE,INDEX(Other!$18:$18,MATCH(AV4,Other!$11:$11,0)),AV9=TRUE,INDEX(CW!$M$45:$M$53,MATCH(Info!AW9,CW!$L$45:$L$53,0))))),0)</f>
        <v>0</v>
      </c>
      <c r="AW15" s="387" cm="1">
        <f t="array" ref="AW15">IFERROR(IF(Input!AX12=TRUE,1,IF(Info!AX6=TRUE,INDEX(Other!$20:$20,MATCH(AW4,Other!$11:$11,0)),_xlfn.IFS(AW9=FALSE,INDEX(Other!$18:$18,MATCH(AW4,Other!$11:$11,0)),AW9=TRUE,INDEX(CW!$M$45:$M$53,MATCH(Info!AX9,CW!$L$45:$L$53,0))))),0)</f>
        <v>0</v>
      </c>
      <c r="AX15" s="387" cm="1">
        <f t="array" ref="AX15">IFERROR(IF(Input!AY12=TRUE,1,IF(Info!AY6=TRUE,INDEX(Other!$20:$20,MATCH(AX4,Other!$11:$11,0)),_xlfn.IFS(AX9=FALSE,INDEX(Other!$18:$18,MATCH(AX4,Other!$11:$11,0)),AX9=TRUE,INDEX(CW!$M$45:$M$53,MATCH(Info!AY9,CW!$L$45:$L$53,0))))),0)</f>
        <v>0</v>
      </c>
      <c r="AY15" s="387" cm="1">
        <f t="array" ref="AY15">IFERROR(IF(Input!AZ12=TRUE,1,IF(Info!AZ6=TRUE,INDEX(Other!$20:$20,MATCH(AY4,Other!$11:$11,0)),_xlfn.IFS(AY9=FALSE,INDEX(Other!$18:$18,MATCH(AY4,Other!$11:$11,0)),AY9=TRUE,INDEX(CW!$M$45:$M$53,MATCH(Info!AZ9,CW!$L$45:$L$53,0))))),0)</f>
        <v>0</v>
      </c>
      <c r="AZ15" s="387" cm="1">
        <f t="array" ref="AZ15">IFERROR(IF(Input!BA12=TRUE,1,IF(Info!BA6=TRUE,INDEX(Other!$20:$20,MATCH(AZ4,Other!$11:$11,0)),_xlfn.IFS(AZ9=FALSE,INDEX(Other!$18:$18,MATCH(AZ4,Other!$11:$11,0)),AZ9=TRUE,INDEX(CW!$M$45:$M$53,MATCH(Info!BA9,CW!$L$45:$L$53,0))))),0)</f>
        <v>0</v>
      </c>
      <c r="BA15" s="387" cm="1">
        <f t="array" ref="BA15">IFERROR(IF(Input!BB12=TRUE,1,IF(Info!BB6=TRUE,INDEX(Other!$20:$20,MATCH(BA4,Other!$11:$11,0)),_xlfn.IFS(BA9=FALSE,INDEX(Other!$18:$18,MATCH(BA4,Other!$11:$11,0)),BA9=TRUE,INDEX(CW!$M$45:$M$53,MATCH(Info!BB9,CW!$L$45:$L$53,0))))),0)</f>
        <v>0</v>
      </c>
      <c r="BB15" s="387" cm="1">
        <f t="array" ref="BB15">IFERROR(IF(Input!BC12=TRUE,1,IF(Info!BC6=TRUE,INDEX(Other!$20:$20,MATCH(BB4,Other!$11:$11,0)),_xlfn.IFS(BB9=FALSE,INDEX(Other!$18:$18,MATCH(BB4,Other!$11:$11,0)),BB9=TRUE,INDEX(CW!$M$45:$M$53,MATCH(Info!BC9,CW!$L$45:$L$53,0))))),0)</f>
        <v>0</v>
      </c>
      <c r="BC15" s="387" cm="1">
        <f t="array" ref="BC15">IFERROR(IF(Input!BD12=TRUE,1,IF(Info!BD6=TRUE,INDEX(Other!$20:$20,MATCH(BC4,Other!$11:$11,0)),_xlfn.IFS(BC9=FALSE,INDEX(Other!$18:$18,MATCH(BC4,Other!$11:$11,0)),BC9=TRUE,INDEX(CW!$M$45:$M$53,MATCH(Info!BD9,CW!$L$45:$L$53,0))))),0)</f>
        <v>0</v>
      </c>
      <c r="BD15" s="387" cm="1">
        <f t="array" ref="BD15">IFERROR(IF(Input!BE12=TRUE,1,IF(Info!BE6=TRUE,INDEX(Other!$20:$20,MATCH(BD4,Other!$11:$11,0)),_xlfn.IFS(BD9=FALSE,INDEX(Other!$18:$18,MATCH(BD4,Other!$11:$11,0)),BD9=TRUE,INDEX(CW!$M$45:$M$53,MATCH(Info!BE9,CW!$L$45:$L$53,0))))),0)</f>
        <v>0</v>
      </c>
      <c r="BE15" s="387" cm="1">
        <f t="array" ref="BE15">IFERROR(IF(Input!BF12=TRUE,1,IF(Info!BF6=TRUE,INDEX(Other!$20:$20,MATCH(BE4,Other!$11:$11,0)),_xlfn.IFS(BE9=FALSE,INDEX(Other!$18:$18,MATCH(BE4,Other!$11:$11,0)),BE9=TRUE,INDEX(CW!$M$45:$M$53,MATCH(Info!BF9,CW!$L$45:$L$53,0))))),0)</f>
        <v>0</v>
      </c>
      <c r="BF15" s="387" cm="1">
        <f t="array" ref="BF15">IFERROR(IF(Input!BG12=TRUE,1,IF(Info!BG6=TRUE,INDEX(Other!$20:$20,MATCH(BF4,Other!$11:$11,0)),_xlfn.IFS(BF9=FALSE,INDEX(Other!$18:$18,MATCH(BF4,Other!$11:$11,0)),BF9=TRUE,INDEX(CW!$M$45:$M$53,MATCH(Info!BG9,CW!$L$45:$L$53,0))))),0)</f>
        <v>0</v>
      </c>
      <c r="BG15" s="387" cm="1">
        <f t="array" ref="BG15">IFERROR(IF(Input!BH12=TRUE,1,IF(Info!BH6=TRUE,INDEX(Other!$20:$20,MATCH(BG4,Other!$11:$11,0)),_xlfn.IFS(BG9=FALSE,INDEX(Other!$18:$18,MATCH(BG4,Other!$11:$11,0)),BG9=TRUE,INDEX(CW!$M$45:$M$53,MATCH(Info!BH9,CW!$L$45:$L$53,0))))),0)</f>
        <v>0</v>
      </c>
      <c r="BH15" s="387" cm="1">
        <f t="array" ref="BH15">IFERROR(IF(Input!BI12=TRUE,1,IF(Info!BI6=TRUE,INDEX(Other!$20:$20,MATCH(BH4,Other!$11:$11,0)),_xlfn.IFS(BH9=FALSE,INDEX(Other!$18:$18,MATCH(BH4,Other!$11:$11,0)),BH9=TRUE,INDEX(CW!$M$45:$M$53,MATCH(Info!BI9,CW!$L$45:$L$53,0))))),0)</f>
        <v>0</v>
      </c>
      <c r="BI15" s="387" cm="1">
        <f t="array" ref="BI15">IFERROR(IF(Input!BJ12=TRUE,1,IF(Info!BJ6=TRUE,INDEX(Other!$20:$20,MATCH(BI4,Other!$11:$11,0)),_xlfn.IFS(BI9=FALSE,INDEX(Other!$18:$18,MATCH(BI4,Other!$11:$11,0)),BI9=TRUE,INDEX(CW!$M$45:$M$53,MATCH(Info!BJ9,CW!$L$45:$L$53,0))))),0)</f>
        <v>0</v>
      </c>
      <c r="BJ15" s="387" cm="1">
        <f t="array" ref="BJ15">IFERROR(IF(Input!BK12=TRUE,1,IF(Info!BK6=TRUE,INDEX(Other!$20:$20,MATCH(BJ4,Other!$11:$11,0)),_xlfn.IFS(BJ9=FALSE,INDEX(Other!$18:$18,MATCH(BJ4,Other!$11:$11,0)),BJ9=TRUE,INDEX(CW!$M$45:$M$53,MATCH(Info!BK9,CW!$L$45:$L$53,0))))),0)</f>
        <v>0</v>
      </c>
      <c r="BK15" s="387" cm="1">
        <f t="array" ref="BK15">IFERROR(IF(Input!BL12=TRUE,1,IF(Info!BL6=TRUE,INDEX(Other!$20:$20,MATCH(BK4,Other!$11:$11,0)),_xlfn.IFS(BK9=FALSE,INDEX(Other!$18:$18,MATCH(BK4,Other!$11:$11,0)),BK9=TRUE,INDEX(CW!$M$45:$M$53,MATCH(Info!BL9,CW!$L$45:$L$53,0))))),0)</f>
        <v>0</v>
      </c>
      <c r="BL15" s="387" cm="1">
        <f t="array" ref="BL15">IFERROR(IF(Input!BM12=TRUE,1,IF(Info!BM6=TRUE,INDEX(Other!$20:$20,MATCH(BL4,Other!$11:$11,0)),_xlfn.IFS(BL9=FALSE,INDEX(Other!$18:$18,MATCH(BL4,Other!$11:$11,0)),BL9=TRUE,INDEX(CW!$M$45:$M$53,MATCH(Info!BM9,CW!$L$45:$L$53,0))))),0)</f>
        <v>0</v>
      </c>
      <c r="BM15" s="387" cm="1">
        <f t="array" ref="BM15">IFERROR(IF(Input!BN12=TRUE,1,IF(Info!BN6=TRUE,INDEX(Other!$20:$20,MATCH(BM4,Other!$11:$11,0)),_xlfn.IFS(BM9=FALSE,INDEX(Other!$18:$18,MATCH(BM4,Other!$11:$11,0)),BM9=TRUE,INDEX(CW!$M$45:$M$53,MATCH(Info!BN9,CW!$L$45:$L$53,0))))),0)</f>
        <v>0</v>
      </c>
      <c r="BN15" s="387" cm="1">
        <f t="array" ref="BN15">IFERROR(IF(Input!BO12=TRUE,1,IF(Info!BO6=TRUE,INDEX(Other!$20:$20,MATCH(BN4,Other!$11:$11,0)),_xlfn.IFS(BN9=FALSE,INDEX(Other!$18:$18,MATCH(BN4,Other!$11:$11,0)),BN9=TRUE,INDEX(CW!$M$45:$M$53,MATCH(Info!BO9,CW!$L$45:$L$53,0))))),0)</f>
        <v>0</v>
      </c>
      <c r="BO15" s="387" cm="1">
        <f t="array" ref="BO15">IFERROR(IF(Input!BP12=TRUE,1,IF(Info!BP6=TRUE,INDEX(Other!$20:$20,MATCH(BO4,Other!$11:$11,0)),_xlfn.IFS(BO9=FALSE,INDEX(Other!$18:$18,MATCH(BO4,Other!$11:$11,0)),BO9=TRUE,INDEX(CW!$M$45:$M$53,MATCH(Info!BP9,CW!$L$45:$L$53,0))))),0)</f>
        <v>0</v>
      </c>
      <c r="BP15" s="387" cm="1">
        <f t="array" ref="BP15">IFERROR(IF(Input!BQ12=TRUE,1,IF(Info!BQ6=TRUE,INDEX(Other!$20:$20,MATCH(BP4,Other!$11:$11,0)),_xlfn.IFS(BP9=FALSE,INDEX(Other!$18:$18,MATCH(BP4,Other!$11:$11,0)),BP9=TRUE,INDEX(CW!$M$45:$M$53,MATCH(Info!BQ9,CW!$L$45:$L$53,0))))),0)</f>
        <v>0</v>
      </c>
      <c r="BQ15" s="387" cm="1">
        <f t="array" ref="BQ15">IFERROR(IF(Input!BR12=TRUE,1,IF(Info!BR6=TRUE,INDEX(Other!$20:$20,MATCH(BQ4,Other!$11:$11,0)),_xlfn.IFS(BQ9=FALSE,INDEX(Other!$18:$18,MATCH(BQ4,Other!$11:$11,0)),BQ9=TRUE,INDEX(CW!$M$45:$M$53,MATCH(Info!BR9,CW!$L$45:$L$53,0))))),0)</f>
        <v>0</v>
      </c>
      <c r="BR15" s="387" cm="1">
        <f t="array" ref="BR15">IFERROR(IF(Input!BS12=TRUE,1,IF(Info!BS6=TRUE,INDEX(Other!$20:$20,MATCH(BR4,Other!$11:$11,0)),_xlfn.IFS(BR9=FALSE,INDEX(Other!$18:$18,MATCH(BR4,Other!$11:$11,0)),BR9=TRUE,INDEX(CW!$M$45:$M$53,MATCH(Info!BS9,CW!$L$45:$L$53,0))))),0)</f>
        <v>0</v>
      </c>
      <c r="BS15" s="387" cm="1">
        <f t="array" ref="BS15">IFERROR(IF(Input!BT12=TRUE,1,IF(Info!BT6=TRUE,INDEX(Other!$20:$20,MATCH(BS4,Other!$11:$11,0)),_xlfn.IFS(BS9=FALSE,INDEX(Other!$18:$18,MATCH(BS4,Other!$11:$11,0)),BS9=TRUE,INDEX(CW!$M$45:$M$53,MATCH(Info!BT9,CW!$L$45:$L$53,0))))),0)</f>
        <v>0</v>
      </c>
      <c r="BT15" s="387" cm="1">
        <f t="array" ref="BT15">IFERROR(IF(Input!BU12=TRUE,1,IF(Info!BU6=TRUE,INDEX(Other!$20:$20,MATCH(BT4,Other!$11:$11,0)),_xlfn.IFS(BT9=FALSE,INDEX(Other!$18:$18,MATCH(BT4,Other!$11:$11,0)),BT9=TRUE,INDEX(CW!$M$45:$M$53,MATCH(Info!BU9,CW!$L$45:$L$53,0))))),0)</f>
        <v>0</v>
      </c>
      <c r="BU15" s="387" cm="1">
        <f t="array" ref="BU15">IFERROR(IF(Input!BV12=TRUE,1,IF(Info!BV6=TRUE,INDEX(Other!$20:$20,MATCH(BU4,Other!$11:$11,0)),_xlfn.IFS(BU9=FALSE,INDEX(Other!$18:$18,MATCH(BU4,Other!$11:$11,0)),BU9=TRUE,INDEX(CW!$M$45:$M$53,MATCH(Info!BV9,CW!$L$45:$L$53,0))))),0)</f>
        <v>0</v>
      </c>
      <c r="BV15" s="387" cm="1">
        <f t="array" ref="BV15">IFERROR(IF(Input!BW12=TRUE,1,IF(Info!BW6=TRUE,INDEX(Other!$20:$20,MATCH(BV4,Other!$11:$11,0)),_xlfn.IFS(BV9=FALSE,INDEX(Other!$18:$18,MATCH(BV4,Other!$11:$11,0)),BV9=TRUE,INDEX(CW!$M$45:$M$53,MATCH(Info!BW9,CW!$L$45:$L$53,0))))),0)</f>
        <v>0</v>
      </c>
      <c r="BW15" s="387" cm="1">
        <f t="array" ref="BW15">IFERROR(IF(Input!BX12=TRUE,1,IF(Info!BX6=TRUE,INDEX(Other!$20:$20,MATCH(BW4,Other!$11:$11,0)),_xlfn.IFS(BW9=FALSE,INDEX(Other!$18:$18,MATCH(BW4,Other!$11:$11,0)),BW9=TRUE,INDEX(CW!$M$45:$M$53,MATCH(Info!BX9,CW!$L$45:$L$53,0))))),0)</f>
        <v>0</v>
      </c>
      <c r="BX15" s="387" cm="1">
        <f t="array" ref="BX15">IFERROR(IF(Input!BY12=TRUE,1,IF(Info!BY6=TRUE,INDEX(Other!$20:$20,MATCH(BX4,Other!$11:$11,0)),_xlfn.IFS(BX9=FALSE,INDEX(Other!$18:$18,MATCH(BX4,Other!$11:$11,0)),BX9=TRUE,INDEX(CW!$M$45:$M$53,MATCH(Info!BY9,CW!$L$45:$L$53,0))))),0)</f>
        <v>0</v>
      </c>
      <c r="BY15" s="387" cm="1">
        <f t="array" ref="BY15">IFERROR(IF(Input!BZ12=TRUE,1,IF(Info!BZ6=TRUE,INDEX(Other!$20:$20,MATCH(BY4,Other!$11:$11,0)),_xlfn.IFS(BY9=FALSE,INDEX(Other!$18:$18,MATCH(BY4,Other!$11:$11,0)),BY9=TRUE,INDEX(CW!$M$45:$M$53,MATCH(Info!BZ9,CW!$L$45:$L$53,0))))),0)</f>
        <v>0</v>
      </c>
      <c r="BZ15" s="387" cm="1">
        <f t="array" ref="BZ15">IFERROR(IF(Input!CA12=TRUE,1,IF(Info!CA6=TRUE,INDEX(Other!$20:$20,MATCH(BZ4,Other!$11:$11,0)),_xlfn.IFS(BZ9=FALSE,INDEX(Other!$18:$18,MATCH(BZ4,Other!$11:$11,0)),BZ9=TRUE,INDEX(CW!$M$45:$M$53,MATCH(Info!CA9,CW!$L$45:$L$53,0))))),0)</f>
        <v>0</v>
      </c>
      <c r="CA15" s="387" cm="1">
        <f t="array" ref="CA15">IFERROR(IF(Input!CB12=TRUE,1,IF(Info!CB6=TRUE,INDEX(Other!$20:$20,MATCH(CA4,Other!$11:$11,0)),_xlfn.IFS(CA9=FALSE,INDEX(Other!$18:$18,MATCH(CA4,Other!$11:$11,0)),CA9=TRUE,INDEX(CW!$M$45:$M$53,MATCH(Info!CB9,CW!$L$45:$L$53,0))))),0)</f>
        <v>0</v>
      </c>
      <c r="CB15" s="387" cm="1">
        <f t="array" ref="CB15">IFERROR(IF(Input!CC12=TRUE,1,IF(Info!CC6=TRUE,INDEX(Other!$20:$20,MATCH(CB4,Other!$11:$11,0)),_xlfn.IFS(CB9=FALSE,INDEX(Other!$18:$18,MATCH(CB4,Other!$11:$11,0)),CB9=TRUE,INDEX(CW!$M$45:$M$53,MATCH(Info!CC9,CW!$L$45:$L$53,0))))),0)</f>
        <v>0</v>
      </c>
      <c r="CC15" s="387" cm="1">
        <f t="array" ref="CC15">IFERROR(IF(Input!CD12=TRUE,1,IF(Info!CD6=TRUE,INDEX(Other!$20:$20,MATCH(CC4,Other!$11:$11,0)),_xlfn.IFS(CC9=FALSE,INDEX(Other!$18:$18,MATCH(CC4,Other!$11:$11,0)),CC9=TRUE,INDEX(CW!$M$45:$M$53,MATCH(Info!CD9,CW!$L$45:$L$53,0))))),0)</f>
        <v>0</v>
      </c>
      <c r="CD15" s="387" cm="1">
        <f t="array" ref="CD15">IFERROR(IF(Input!CE12=TRUE,1,IF(Info!CE6=TRUE,INDEX(Other!$20:$20,MATCH(CD4,Other!$11:$11,0)),_xlfn.IFS(CD9=FALSE,INDEX(Other!$18:$18,MATCH(CD4,Other!$11:$11,0)),CD9=TRUE,INDEX(CW!$M$45:$M$53,MATCH(Info!CE9,CW!$L$45:$L$53,0))))),0)</f>
        <v>0</v>
      </c>
      <c r="CE15" s="387" cm="1">
        <f t="array" ref="CE15">IFERROR(IF(Input!CF12=TRUE,1,IF(Info!CF6=TRUE,INDEX(Other!$20:$20,MATCH(CE4,Other!$11:$11,0)),_xlfn.IFS(CE9=FALSE,INDEX(Other!$18:$18,MATCH(CE4,Other!$11:$11,0)),CE9=TRUE,INDEX(CW!$M$45:$M$53,MATCH(Info!CF9,CW!$L$45:$L$53,0))))),0)</f>
        <v>0</v>
      </c>
      <c r="CF15" s="387" cm="1">
        <f t="array" ref="CF15">IFERROR(IF(Input!CG12=TRUE,1,IF(Info!CG6=TRUE,INDEX(Other!$20:$20,MATCH(CF4,Other!$11:$11,0)),_xlfn.IFS(CF9=FALSE,INDEX(Other!$18:$18,MATCH(CF4,Other!$11:$11,0)),CF9=TRUE,INDEX(CW!$M$45:$M$53,MATCH(Info!CG9,CW!$L$45:$L$53,0))))),0)</f>
        <v>0</v>
      </c>
      <c r="CG15" s="387" cm="1">
        <f t="array" ref="CG15">IFERROR(IF(Input!CH12=TRUE,1,IF(Info!CH6=TRUE,INDEX(Other!$20:$20,MATCH(CG4,Other!$11:$11,0)),_xlfn.IFS(CG9=FALSE,INDEX(Other!$18:$18,MATCH(CG4,Other!$11:$11,0)),CG9=TRUE,INDEX(CW!$M$45:$M$53,MATCH(Info!CH9,CW!$L$45:$L$53,0))))),0)</f>
        <v>0</v>
      </c>
      <c r="CH15" s="387" cm="1">
        <f t="array" ref="CH15">IFERROR(IF(Input!CI12=TRUE,1,IF(Info!CI6=TRUE,INDEX(Other!$20:$20,MATCH(CH4,Other!$11:$11,0)),_xlfn.IFS(CH9=FALSE,INDEX(Other!$18:$18,MATCH(CH4,Other!$11:$11,0)),CH9=TRUE,INDEX(CW!$M$45:$M$53,MATCH(Info!CI9,CW!$L$45:$L$53,0))))),0)</f>
        <v>0</v>
      </c>
      <c r="CI15" s="387" cm="1">
        <f t="array" ref="CI15">IFERROR(IF(Input!CJ12=TRUE,1,IF(Info!CJ6=TRUE,INDEX(Other!$20:$20,MATCH(CI4,Other!$11:$11,0)),_xlfn.IFS(CI9=FALSE,INDEX(Other!$18:$18,MATCH(CI4,Other!$11:$11,0)),CI9=TRUE,INDEX(CW!$M$45:$M$53,MATCH(Info!CJ9,CW!$L$45:$L$53,0))))),0)</f>
        <v>0</v>
      </c>
      <c r="CJ15" s="387" cm="1">
        <f t="array" ref="CJ15">IFERROR(IF(Input!CK12=TRUE,1,IF(Info!CK6=TRUE,INDEX(Other!$20:$20,MATCH(CJ4,Other!$11:$11,0)),_xlfn.IFS(CJ9=FALSE,INDEX(Other!$18:$18,MATCH(CJ4,Other!$11:$11,0)),CJ9=TRUE,INDEX(CW!$M$45:$M$53,MATCH(Info!CK9,CW!$L$45:$L$53,0))))),0)</f>
        <v>0</v>
      </c>
      <c r="CK15" s="387" cm="1">
        <f t="array" ref="CK15">IFERROR(IF(Input!CL12=TRUE,1,IF(Info!CL6=TRUE,INDEX(Other!$20:$20,MATCH(CK4,Other!$11:$11,0)),_xlfn.IFS(CK9=FALSE,INDEX(Other!$18:$18,MATCH(CK4,Other!$11:$11,0)),CK9=TRUE,INDEX(CW!$M$45:$M$53,MATCH(Info!CL9,CW!$L$45:$L$53,0))))),0)</f>
        <v>0</v>
      </c>
      <c r="CL15" s="387" cm="1">
        <f t="array" ref="CL15">IFERROR(IF(Input!CM12=TRUE,1,IF(Info!CM6=TRUE,INDEX(Other!$20:$20,MATCH(CL4,Other!$11:$11,0)),_xlfn.IFS(CL9=FALSE,INDEX(Other!$18:$18,MATCH(CL4,Other!$11:$11,0)),CL9=TRUE,INDEX(CW!$M$45:$M$53,MATCH(Info!CM9,CW!$L$45:$L$53,0))))),0)</f>
        <v>0</v>
      </c>
      <c r="CM15" s="387" cm="1">
        <f t="array" ref="CM15">IFERROR(IF(Input!CN12=TRUE,1,IF(Info!CN6=TRUE,INDEX(Other!$20:$20,MATCH(CM4,Other!$11:$11,0)),_xlfn.IFS(CM9=FALSE,INDEX(Other!$18:$18,MATCH(CM4,Other!$11:$11,0)),CM9=TRUE,INDEX(CW!$M$45:$M$53,MATCH(Info!CN9,CW!$L$45:$L$53,0))))),0)</f>
        <v>0</v>
      </c>
      <c r="CN15" s="387" cm="1">
        <f t="array" ref="CN15">IFERROR(IF(Input!CO12=TRUE,1,IF(Info!CO6=TRUE,INDEX(Other!$20:$20,MATCH(CN4,Other!$11:$11,0)),_xlfn.IFS(CN9=FALSE,INDEX(Other!$18:$18,MATCH(CN4,Other!$11:$11,0)),CN9=TRUE,INDEX(CW!$M$45:$M$53,MATCH(Info!CO9,CW!$L$45:$L$53,0))))),0)</f>
        <v>0</v>
      </c>
      <c r="CO15" s="387" cm="1">
        <f t="array" ref="CO15">IFERROR(IF(Input!CP12=TRUE,1,IF(Info!CP6=TRUE,INDEX(Other!$20:$20,MATCH(CO4,Other!$11:$11,0)),_xlfn.IFS(CO9=FALSE,INDEX(Other!$18:$18,MATCH(CO4,Other!$11:$11,0)),CO9=TRUE,INDEX(CW!$M$45:$M$53,MATCH(Info!CP9,CW!$L$45:$L$53,0))))),0)</f>
        <v>0</v>
      </c>
      <c r="CP15" s="387" cm="1">
        <f t="array" ref="CP15">IFERROR(IF(Input!CQ12=TRUE,1,IF(Info!CQ6=TRUE,INDEX(Other!$20:$20,MATCH(CP4,Other!$11:$11,0)),_xlfn.IFS(CP9=FALSE,INDEX(Other!$18:$18,MATCH(CP4,Other!$11:$11,0)),CP9=TRUE,INDEX(CW!$M$45:$M$53,MATCH(Info!CQ9,CW!$L$45:$L$53,0))))),0)</f>
        <v>0</v>
      </c>
      <c r="CQ15" s="387" cm="1">
        <f t="array" ref="CQ15">IFERROR(IF(Input!CR12=TRUE,1,IF(Info!CR6=TRUE,INDEX(Other!$20:$20,MATCH(CQ4,Other!$11:$11,0)),_xlfn.IFS(CQ9=FALSE,INDEX(Other!$18:$18,MATCH(CQ4,Other!$11:$11,0)),CQ9=TRUE,INDEX(CW!$M$45:$M$53,MATCH(Info!CR9,CW!$L$45:$L$53,0))))),0)</f>
        <v>0</v>
      </c>
      <c r="CR15" s="387" cm="1">
        <f t="array" ref="CR15">IFERROR(IF(Input!CS12=TRUE,1,IF(Info!CS6=TRUE,INDEX(Other!$20:$20,MATCH(CR4,Other!$11:$11,0)),_xlfn.IFS(CR9=FALSE,INDEX(Other!$18:$18,MATCH(CR4,Other!$11:$11,0)),CR9=TRUE,INDEX(CW!$M$45:$M$53,MATCH(Info!CS9,CW!$L$45:$L$53,0))))),0)</f>
        <v>0</v>
      </c>
      <c r="CS15" s="387" cm="1">
        <f t="array" ref="CS15">IFERROR(IF(Input!CT12=TRUE,1,IF(Info!CT6=TRUE,INDEX(Other!$20:$20,MATCH(CS4,Other!$11:$11,0)),_xlfn.IFS(CS9=FALSE,INDEX(Other!$18:$18,MATCH(CS4,Other!$11:$11,0)),CS9=TRUE,INDEX(CW!$M$45:$M$53,MATCH(Info!CT9,CW!$L$45:$L$53,0))))),0)</f>
        <v>0</v>
      </c>
      <c r="CT15" s="387" cm="1">
        <f t="array" ref="CT15">IFERROR(IF(Input!CU12=TRUE,1,IF(Info!CU6=TRUE,INDEX(Other!$20:$20,MATCH(CT4,Other!$11:$11,0)),_xlfn.IFS(CT9=FALSE,INDEX(Other!$18:$18,MATCH(CT4,Other!$11:$11,0)),CT9=TRUE,INDEX(CW!$M$45:$M$53,MATCH(Info!CU9,CW!$L$45:$L$53,0))))),0)</f>
        <v>0</v>
      </c>
      <c r="CU15" s="387" cm="1">
        <f t="array" ref="CU15">IFERROR(IF(Input!CV12=TRUE,1,IF(Info!CV6=TRUE,INDEX(Other!$20:$20,MATCH(CU4,Other!$11:$11,0)),_xlfn.IFS(CU9=FALSE,INDEX(Other!$18:$18,MATCH(CU4,Other!$11:$11,0)),CU9=TRUE,INDEX(CW!$M$45:$M$53,MATCH(Info!CV9,CW!$L$45:$L$53,0))))),0)</f>
        <v>0</v>
      </c>
      <c r="CV15" s="387" cm="1">
        <f t="array" ref="CV15">IFERROR(IF(Input!CW12=TRUE,1,IF(Info!CW6=TRUE,INDEX(Other!$20:$20,MATCH(CV4,Other!$11:$11,0)),_xlfn.IFS(CV9=FALSE,INDEX(Other!$18:$18,MATCH(CV4,Other!$11:$11,0)),CV9=TRUE,INDEX(CW!$M$45:$M$53,MATCH(Info!CW9,CW!$L$45:$L$53,0))))),0)</f>
        <v>0</v>
      </c>
      <c r="CW15" s="387" cm="1">
        <f t="array" ref="CW15">IFERROR(IF(Input!CX12=TRUE,1,IF(Info!CX6=TRUE,INDEX(Other!$20:$20,MATCH(CW4,Other!$11:$11,0)),_xlfn.IFS(CW9=FALSE,INDEX(Other!$18:$18,MATCH(CW4,Other!$11:$11,0)),CW9=TRUE,INDEX(CW!$M$45:$M$53,MATCH(Info!CX9,CW!$L$45:$L$53,0))))),0)</f>
        <v>0</v>
      </c>
      <c r="CX15" s="387" cm="1">
        <f t="array" ref="CX15">IFERROR(IF(Input!CY12=TRUE,1,IF(Info!CY6=TRUE,INDEX(Other!$20:$20,MATCH(CX4,Other!$11:$11,0)),_xlfn.IFS(CX9=FALSE,INDEX(Other!$18:$18,MATCH(CX4,Other!$11:$11,0)),CX9=TRUE,INDEX(CW!$M$45:$M$53,MATCH(Info!CY9,CW!$L$45:$L$53,0))))),0)</f>
        <v>0</v>
      </c>
      <c r="CY15" s="387" cm="1">
        <f t="array" ref="CY15">IFERROR(IF(Input!CZ12=TRUE,1,IF(Info!CZ6=TRUE,INDEX(Other!$20:$20,MATCH(CY4,Other!$11:$11,0)),_xlfn.IFS(CY9=FALSE,INDEX(Other!$18:$18,MATCH(CY4,Other!$11:$11,0)),CY9=TRUE,INDEX(CW!$M$45:$M$53,MATCH(Info!CZ9,CW!$L$45:$L$53,0))))),0)</f>
        <v>0</v>
      </c>
      <c r="CZ15" s="387" cm="1">
        <f t="array" ref="CZ15">IFERROR(IF(Input!DA12=TRUE,1,IF(Info!DA6=TRUE,INDEX(Other!$20:$20,MATCH(CZ4,Other!$11:$11,0)),_xlfn.IFS(CZ9=FALSE,INDEX(Other!$18:$18,MATCH(CZ4,Other!$11:$11,0)),CZ9=TRUE,INDEX(CW!$M$45:$M$53,MATCH(Info!DA9,CW!$L$45:$L$53,0))))),0)</f>
        <v>0</v>
      </c>
      <c r="DA15" s="387" cm="1">
        <f t="array" ref="DA15">IFERROR(IF(Input!DB12=TRUE,1,IF(Info!DB6=TRUE,INDEX(Other!$20:$20,MATCH(DA4,Other!$11:$11,0)),_xlfn.IFS(DA9=FALSE,INDEX(Other!$18:$18,MATCH(DA4,Other!$11:$11,0)),DA9=TRUE,INDEX(CW!$M$45:$M$53,MATCH(Info!DB9,CW!$L$45:$L$53,0))))),0)</f>
        <v>0</v>
      </c>
      <c r="DB15" s="387" cm="1">
        <f t="array" ref="DB15">IFERROR(IF(Input!DC12=TRUE,1,IF(Info!DC6=TRUE,INDEX(Other!$20:$20,MATCH(DB4,Other!$11:$11,0)),_xlfn.IFS(DB9=FALSE,INDEX(Other!$18:$18,MATCH(DB4,Other!$11:$11,0)),DB9=TRUE,INDEX(CW!$M$45:$M$53,MATCH(Info!DC9,CW!$L$45:$L$53,0))))),0)</f>
        <v>0</v>
      </c>
      <c r="DC15" s="387" cm="1">
        <f t="array" ref="DC15">IFERROR(IF(Input!DD12=TRUE,1,IF(Info!DD6=TRUE,INDEX(Other!$20:$20,MATCH(DC4,Other!$11:$11,0)),_xlfn.IFS(DC9=FALSE,INDEX(Other!$18:$18,MATCH(DC4,Other!$11:$11,0)),DC9=TRUE,INDEX(CW!$M$45:$M$53,MATCH(Info!DD9,CW!$L$45:$L$53,0))))),0)</f>
        <v>0</v>
      </c>
      <c r="DD15" s="387" cm="1">
        <f t="array" ref="DD15">IFERROR(IF(Input!DE12=TRUE,1,IF(Info!DE6=TRUE,INDEX(Other!$20:$20,MATCH(DD4,Other!$11:$11,0)),_xlfn.IFS(DD9=FALSE,INDEX(Other!$18:$18,MATCH(DD4,Other!$11:$11,0)),DD9=TRUE,INDEX(CW!$M$45:$M$53,MATCH(Info!DE9,CW!$L$45:$L$53,0))))),0)</f>
        <v>0</v>
      </c>
      <c r="DE15" s="387" cm="1">
        <f t="array" ref="DE15">IFERROR(IF(Input!DF12=TRUE,1,IF(Info!DF6=TRUE,INDEX(Other!$20:$20,MATCH(DE4,Other!$11:$11,0)),_xlfn.IFS(DE9=FALSE,INDEX(Other!$18:$18,MATCH(DE4,Other!$11:$11,0)),DE9=TRUE,INDEX(CW!$M$45:$M$53,MATCH(Info!DF9,CW!$L$45:$L$53,0))))),0)</f>
        <v>0</v>
      </c>
      <c r="DF15" s="387" cm="1">
        <f t="array" ref="DF15">IFERROR(IF(Input!DG12=TRUE,1,IF(Info!DG6=TRUE,INDEX(Other!$20:$20,MATCH(DF4,Other!$11:$11,0)),_xlfn.IFS(DF9=FALSE,INDEX(Other!$18:$18,MATCH(DF4,Other!$11:$11,0)),DF9=TRUE,INDEX(CW!$M$45:$M$53,MATCH(Info!DG9,CW!$L$45:$L$53,0))))),0)</f>
        <v>0</v>
      </c>
      <c r="DG15" s="387" cm="1">
        <f t="array" ref="DG15">IFERROR(IF(Input!DH12=TRUE,1,IF(Info!DH6=TRUE,INDEX(Other!$20:$20,MATCH(DG4,Other!$11:$11,0)),_xlfn.IFS(DG9=FALSE,INDEX(Other!$18:$18,MATCH(DG4,Other!$11:$11,0)),DG9=TRUE,INDEX(CW!$M$45:$M$53,MATCH(Info!DH9,CW!$L$45:$L$53,0))))),0)</f>
        <v>0</v>
      </c>
      <c r="DH15" s="387" cm="1">
        <f t="array" ref="DH15">IFERROR(IF(Input!DI12=TRUE,1,IF(Info!DI6=TRUE,INDEX(Other!$20:$20,MATCH(DH4,Other!$11:$11,0)),_xlfn.IFS(DH9=FALSE,INDEX(Other!$18:$18,MATCH(DH4,Other!$11:$11,0)),DH9=TRUE,INDEX(CW!$M$45:$M$53,MATCH(Info!DI9,CW!$L$45:$L$53,0))))),0)</f>
        <v>0</v>
      </c>
      <c r="DI15" s="387" cm="1">
        <f t="array" ref="DI15">IFERROR(IF(Input!DJ12=TRUE,1,IF(Info!DJ6=TRUE,INDEX(Other!$20:$20,MATCH(DI4,Other!$11:$11,0)),_xlfn.IFS(DI9=FALSE,INDEX(Other!$18:$18,MATCH(DI4,Other!$11:$11,0)),DI9=TRUE,INDEX(CW!$M$45:$M$53,MATCH(Info!DJ9,CW!$L$45:$L$53,0))))),0)</f>
        <v>0</v>
      </c>
      <c r="DJ15" s="387" cm="1">
        <f t="array" ref="DJ15">IFERROR(IF(Input!DK12=TRUE,1,IF(Info!DK6=TRUE,INDEX(Other!$20:$20,MATCH(DJ4,Other!$11:$11,0)),_xlfn.IFS(DJ9=FALSE,INDEX(Other!$18:$18,MATCH(DJ4,Other!$11:$11,0)),DJ9=TRUE,INDEX(CW!$M$45:$M$53,MATCH(Info!DK9,CW!$L$45:$L$53,0))))),0)</f>
        <v>0</v>
      </c>
      <c r="DK15" s="387" cm="1">
        <f t="array" ref="DK15">IFERROR(IF(Input!DL12=TRUE,1,IF(Info!DL6=TRUE,INDEX(Other!$20:$20,MATCH(DK4,Other!$11:$11,0)),_xlfn.IFS(DK9=FALSE,INDEX(Other!$18:$18,MATCH(DK4,Other!$11:$11,0)),DK9=TRUE,INDEX(CW!$M$45:$M$53,MATCH(Info!DL9,CW!$L$45:$L$53,0))))),0)</f>
        <v>0</v>
      </c>
      <c r="DL15" s="387" cm="1">
        <f t="array" ref="DL15">IFERROR(IF(Input!DM12=TRUE,1,IF(Info!DM6=TRUE,INDEX(Other!$20:$20,MATCH(DL4,Other!$11:$11,0)),_xlfn.IFS(DL9=FALSE,INDEX(Other!$18:$18,MATCH(DL4,Other!$11:$11,0)),DL9=TRUE,INDEX(CW!$M$45:$M$53,MATCH(Info!DM9,CW!$L$45:$L$53,0))))),0)</f>
        <v>0</v>
      </c>
      <c r="DM15" s="387" cm="1">
        <f t="array" ref="DM15">IFERROR(IF(Input!DN12=TRUE,1,IF(Info!DN6=TRUE,INDEX(Other!$20:$20,MATCH(DM4,Other!$11:$11,0)),_xlfn.IFS(DM9=FALSE,INDEX(Other!$18:$18,MATCH(DM4,Other!$11:$11,0)),DM9=TRUE,INDEX(CW!$M$45:$M$53,MATCH(Info!DN9,CW!$L$45:$L$53,0))))),0)</f>
        <v>0</v>
      </c>
      <c r="DN15" s="387" cm="1">
        <f t="array" ref="DN15">IFERROR(IF(Input!DO12=TRUE,1,IF(Info!DO6=TRUE,INDEX(Other!$20:$20,MATCH(DN4,Other!$11:$11,0)),_xlfn.IFS(DN9=FALSE,INDEX(Other!$18:$18,MATCH(DN4,Other!$11:$11,0)),DN9=TRUE,INDEX(CW!$M$45:$M$53,MATCH(Info!DO9,CW!$L$45:$L$53,0))))),0)</f>
        <v>0</v>
      </c>
      <c r="DO15" s="387" cm="1">
        <f t="array" ref="DO15">IFERROR(IF(Input!DP12=TRUE,1,IF(Info!DP6=TRUE,INDEX(Other!$20:$20,MATCH(DO4,Other!$11:$11,0)),_xlfn.IFS(DO9=FALSE,INDEX(Other!$18:$18,MATCH(DO4,Other!$11:$11,0)),DO9=TRUE,INDEX(CW!$M$45:$M$53,MATCH(Info!DP9,CW!$L$45:$L$53,0))))),0)</f>
        <v>0</v>
      </c>
      <c r="DP15" s="387" cm="1">
        <f t="array" ref="DP15">IFERROR(IF(Input!DQ12=TRUE,1,IF(Info!DQ6=TRUE,INDEX(Other!$20:$20,MATCH(DP4,Other!$11:$11,0)),_xlfn.IFS(DP9=FALSE,INDEX(Other!$18:$18,MATCH(DP4,Other!$11:$11,0)),DP9=TRUE,INDEX(CW!$M$45:$M$53,MATCH(Info!DQ9,CW!$L$45:$L$53,0))))),0)</f>
        <v>0</v>
      </c>
      <c r="DQ15" s="387" cm="1">
        <f t="array" ref="DQ15">IFERROR(IF(Input!DR12=TRUE,1,IF(Info!DR6=TRUE,INDEX(Other!$20:$20,MATCH(DQ4,Other!$11:$11,0)),_xlfn.IFS(DQ9=FALSE,INDEX(Other!$18:$18,MATCH(DQ4,Other!$11:$11,0)),DQ9=TRUE,INDEX(CW!$M$45:$M$53,MATCH(Info!DR9,CW!$L$45:$L$53,0))))),0)</f>
        <v>0</v>
      </c>
      <c r="DR15" s="387" cm="1">
        <f t="array" ref="DR15">IFERROR(IF(Input!DS12=TRUE,1,IF(Info!DS6=TRUE,INDEX(Other!$20:$20,MATCH(DR4,Other!$11:$11,0)),_xlfn.IFS(DR9=FALSE,INDEX(Other!$18:$18,MATCH(DR4,Other!$11:$11,0)),DR9=TRUE,INDEX(CW!$M$45:$M$53,MATCH(Info!DS9,CW!$L$45:$L$53,0))))),0)</f>
        <v>0</v>
      </c>
      <c r="DS15" s="387" cm="1">
        <f t="array" ref="DS15">IFERROR(IF(Input!DT12=TRUE,1,IF(Info!DT6=TRUE,INDEX(Other!$20:$20,MATCH(DS4,Other!$11:$11,0)),_xlfn.IFS(DS9=FALSE,INDEX(Other!$18:$18,MATCH(DS4,Other!$11:$11,0)),DS9=TRUE,INDEX(CW!$M$45:$M$53,MATCH(Info!DT9,CW!$L$45:$L$53,0))))),0)</f>
        <v>0</v>
      </c>
      <c r="DT15" s="387" cm="1">
        <f t="array" ref="DT15">IFERROR(IF(Input!DU12=TRUE,1,IF(Info!DU6=TRUE,INDEX(Other!$20:$20,MATCH(DT4,Other!$11:$11,0)),_xlfn.IFS(DT9=FALSE,INDEX(Other!$18:$18,MATCH(DT4,Other!$11:$11,0)),DT9=TRUE,INDEX(CW!$M$45:$M$53,MATCH(Info!DU9,CW!$L$45:$L$53,0))))),0)</f>
        <v>0</v>
      </c>
      <c r="DU15" s="387" cm="1">
        <f t="array" ref="DU15">IFERROR(IF(Input!DV12=TRUE,1,IF(Info!DV6=TRUE,INDEX(Other!$20:$20,MATCH(DU4,Other!$11:$11,0)),_xlfn.IFS(DU9=FALSE,INDEX(Other!$18:$18,MATCH(DU4,Other!$11:$11,0)),DU9=TRUE,INDEX(CW!$M$45:$M$53,MATCH(Info!DV9,CW!$L$45:$L$53,0))))),0)</f>
        <v>0</v>
      </c>
      <c r="DV15" s="387" cm="1">
        <f t="array" ref="DV15">IFERROR(IF(Input!DW12=TRUE,1,IF(Info!DW6=TRUE,INDEX(Other!$20:$20,MATCH(DV4,Other!$11:$11,0)),_xlfn.IFS(DV9=FALSE,INDEX(Other!$18:$18,MATCH(DV4,Other!$11:$11,0)),DV9=TRUE,INDEX(CW!$M$45:$M$53,MATCH(Info!DW9,CW!$L$45:$L$53,0))))),0)</f>
        <v>0</v>
      </c>
      <c r="DW15" s="387" cm="1">
        <f t="array" ref="DW15">IFERROR(IF(Input!DX12=TRUE,1,IF(Info!DX6=TRUE,INDEX(Other!$20:$20,MATCH(DW4,Other!$11:$11,0)),_xlfn.IFS(DW9=FALSE,INDEX(Other!$18:$18,MATCH(DW4,Other!$11:$11,0)),DW9=TRUE,INDEX(CW!$M$45:$M$53,MATCH(Info!DX9,CW!$L$45:$L$53,0))))),0)</f>
        <v>0</v>
      </c>
      <c r="DX15" s="387" cm="1">
        <f t="array" ref="DX15">IFERROR(IF(Input!DY12=TRUE,1,IF(Info!DY6=TRUE,INDEX(Other!$20:$20,MATCH(DX4,Other!$11:$11,0)),_xlfn.IFS(DX9=FALSE,INDEX(Other!$18:$18,MATCH(DX4,Other!$11:$11,0)),DX9=TRUE,INDEX(CW!$M$45:$M$53,MATCH(Info!DY9,CW!$L$45:$L$53,0))))),0)</f>
        <v>0</v>
      </c>
      <c r="DY15" s="387" cm="1">
        <f t="array" ref="DY15">IFERROR(IF(Input!DZ12=TRUE,1,IF(Info!DZ6=TRUE,INDEX(Other!$20:$20,MATCH(DY4,Other!$11:$11,0)),_xlfn.IFS(DY9=FALSE,INDEX(Other!$18:$18,MATCH(DY4,Other!$11:$11,0)),DY9=TRUE,INDEX(CW!$M$45:$M$53,MATCH(Info!DZ9,CW!$L$45:$L$53,0))))),0)</f>
        <v>0</v>
      </c>
      <c r="DZ15" s="387" cm="1">
        <f t="array" ref="DZ15">IFERROR(IF(Input!EA12=TRUE,1,IF(Info!EA6=TRUE,INDEX(Other!$20:$20,MATCH(DZ4,Other!$11:$11,0)),_xlfn.IFS(DZ9=FALSE,INDEX(Other!$18:$18,MATCH(DZ4,Other!$11:$11,0)),DZ9=TRUE,INDEX(CW!$M$45:$M$53,MATCH(Info!EA9,CW!$L$45:$L$53,0))))),0)</f>
        <v>0</v>
      </c>
      <c r="EA15" s="387" cm="1">
        <f t="array" ref="EA15">IFERROR(IF(Input!EB12=TRUE,1,IF(Info!EB6=TRUE,INDEX(Other!$20:$20,MATCH(EA4,Other!$11:$11,0)),_xlfn.IFS(EA9=FALSE,INDEX(Other!$18:$18,MATCH(EA4,Other!$11:$11,0)),EA9=TRUE,INDEX(CW!$M$45:$M$53,MATCH(Info!EB9,CW!$L$45:$L$53,0))))),0)</f>
        <v>0</v>
      </c>
      <c r="EB15" s="387" cm="1">
        <f t="array" ref="EB15">IFERROR(IF(Input!EC12=TRUE,1,IF(Info!EC6=TRUE,INDEX(Other!$20:$20,MATCH(EB4,Other!$11:$11,0)),_xlfn.IFS(EB9=FALSE,INDEX(Other!$18:$18,MATCH(EB4,Other!$11:$11,0)),EB9=TRUE,INDEX(CW!$M$45:$M$53,MATCH(Info!EC9,CW!$L$45:$L$53,0))))),0)</f>
        <v>0</v>
      </c>
      <c r="EC15" s="387" cm="1">
        <f t="array" ref="EC15">IFERROR(IF(Input!ED12=TRUE,1,IF(Info!ED6=TRUE,INDEX(Other!$20:$20,MATCH(EC4,Other!$11:$11,0)),_xlfn.IFS(EC9=FALSE,INDEX(Other!$18:$18,MATCH(EC4,Other!$11:$11,0)),EC9=TRUE,INDEX(CW!$M$45:$M$53,MATCH(Info!ED9,CW!$L$45:$L$53,0))))),0)</f>
        <v>0</v>
      </c>
      <c r="ED15" s="387" cm="1">
        <f t="array" ref="ED15">IFERROR(IF(Input!EE12=TRUE,1,IF(Info!EE6=TRUE,INDEX(Other!$20:$20,MATCH(ED4,Other!$11:$11,0)),_xlfn.IFS(ED9=FALSE,INDEX(Other!$18:$18,MATCH(ED4,Other!$11:$11,0)),ED9=TRUE,INDEX(CW!$M$45:$M$53,MATCH(Info!EE9,CW!$L$45:$L$53,0))))),0)</f>
        <v>0</v>
      </c>
      <c r="EE15" s="387" cm="1">
        <f t="array" ref="EE15">IFERROR(IF(Input!EF12=TRUE,1,IF(Info!EF6=TRUE,INDEX(Other!$20:$20,MATCH(EE4,Other!$11:$11,0)),_xlfn.IFS(EE9=FALSE,INDEX(Other!$18:$18,MATCH(EE4,Other!$11:$11,0)),EE9=TRUE,INDEX(CW!$M$45:$M$53,MATCH(Info!EF9,CW!$L$45:$L$53,0))))),0)</f>
        <v>0</v>
      </c>
      <c r="EF15" s="387" cm="1">
        <f t="array" ref="EF15">IFERROR(IF(Input!EG12=TRUE,1,IF(Info!EG6=TRUE,INDEX(Other!$20:$20,MATCH(EF4,Other!$11:$11,0)),_xlfn.IFS(EF9=FALSE,INDEX(Other!$18:$18,MATCH(EF4,Other!$11:$11,0)),EF9=TRUE,INDEX(CW!$M$45:$M$53,MATCH(Info!EG9,CW!$L$45:$L$53,0))))),0)</f>
        <v>0</v>
      </c>
      <c r="EG15" s="387" cm="1">
        <f t="array" ref="EG15">IFERROR(IF(Input!EH12=TRUE,1,IF(Info!EH6=TRUE,INDEX(Other!$20:$20,MATCH(EG4,Other!$11:$11,0)),_xlfn.IFS(EG9=FALSE,INDEX(Other!$18:$18,MATCH(EG4,Other!$11:$11,0)),EG9=TRUE,INDEX(CW!$M$45:$M$53,MATCH(Info!EH9,CW!$L$45:$L$53,0))))),0)</f>
        <v>0</v>
      </c>
      <c r="EH15" s="387" cm="1">
        <f t="array" ref="EH15">IFERROR(IF(Input!EI12=TRUE,1,IF(Info!EI6=TRUE,INDEX(Other!$20:$20,MATCH(EH4,Other!$11:$11,0)),_xlfn.IFS(EH9=FALSE,INDEX(Other!$18:$18,MATCH(EH4,Other!$11:$11,0)),EH9=TRUE,INDEX(CW!$M$45:$M$53,MATCH(Info!EI9,CW!$L$45:$L$53,0))))),0)</f>
        <v>0</v>
      </c>
      <c r="EI15" s="387" cm="1">
        <f t="array" ref="EI15">IFERROR(IF(Input!EJ12=TRUE,1,IF(Info!EJ6=TRUE,INDEX(Other!$20:$20,MATCH(EI4,Other!$11:$11,0)),_xlfn.IFS(EI9=FALSE,INDEX(Other!$18:$18,MATCH(EI4,Other!$11:$11,0)),EI9=TRUE,INDEX(CW!$M$45:$M$53,MATCH(Info!EJ9,CW!$L$45:$L$53,0))))),0)</f>
        <v>0</v>
      </c>
      <c r="EJ15" s="387" cm="1">
        <f t="array" ref="EJ15">IFERROR(IF(Input!EK12=TRUE,1,IF(Info!EK6=TRUE,INDEX(Other!$20:$20,MATCH(EJ4,Other!$11:$11,0)),_xlfn.IFS(EJ9=FALSE,INDEX(Other!$18:$18,MATCH(EJ4,Other!$11:$11,0)),EJ9=TRUE,INDEX(CW!$M$45:$M$53,MATCH(Info!EK9,CW!$L$45:$L$53,0))))),0)</f>
        <v>0</v>
      </c>
      <c r="EK15" s="387" cm="1">
        <f t="array" ref="EK15">IFERROR(IF(Input!EL12=TRUE,1,IF(Info!EL6=TRUE,INDEX(Other!$20:$20,MATCH(EK4,Other!$11:$11,0)),_xlfn.IFS(EK9=FALSE,INDEX(Other!$18:$18,MATCH(EK4,Other!$11:$11,0)),EK9=TRUE,INDEX(CW!$M$45:$M$53,MATCH(Info!EL9,CW!$L$45:$L$53,0))))),0)</f>
        <v>0</v>
      </c>
      <c r="EL15" s="387" cm="1">
        <f t="array" ref="EL15">IFERROR(IF(Input!EM12=TRUE,1,IF(Info!EM6=TRUE,INDEX(Other!$20:$20,MATCH(EL4,Other!$11:$11,0)),_xlfn.IFS(EL9=FALSE,INDEX(Other!$18:$18,MATCH(EL4,Other!$11:$11,0)),EL9=TRUE,INDEX(CW!$M$45:$M$53,MATCH(Info!EM9,CW!$L$45:$L$53,0))))),0)</f>
        <v>0</v>
      </c>
      <c r="EM15" s="387" cm="1">
        <f t="array" ref="EM15">IFERROR(IF(Input!EN12=TRUE,1,IF(Info!EN6=TRUE,INDEX(Other!$20:$20,MATCH(EM4,Other!$11:$11,0)),_xlfn.IFS(EM9=FALSE,INDEX(Other!$18:$18,MATCH(EM4,Other!$11:$11,0)),EM9=TRUE,INDEX(CW!$M$45:$M$53,MATCH(Info!EN9,CW!$L$45:$L$53,0))))),0)</f>
        <v>0</v>
      </c>
      <c r="EN15" s="387" cm="1">
        <f t="array" ref="EN15">IFERROR(IF(Input!EO12=TRUE,1,IF(Info!EO6=TRUE,INDEX(Other!$20:$20,MATCH(EN4,Other!$11:$11,0)),_xlfn.IFS(EN9=FALSE,INDEX(Other!$18:$18,MATCH(EN4,Other!$11:$11,0)),EN9=TRUE,INDEX(CW!$M$45:$M$53,MATCH(Info!EO9,CW!$L$45:$L$53,0))))),0)</f>
        <v>0</v>
      </c>
      <c r="EO15" s="387" cm="1">
        <f t="array" ref="EO15">IFERROR(IF(Input!EP12=TRUE,1,IF(Info!EP6=TRUE,INDEX(Other!$20:$20,MATCH(EO4,Other!$11:$11,0)),_xlfn.IFS(EO9=FALSE,INDEX(Other!$18:$18,MATCH(EO4,Other!$11:$11,0)),EO9=TRUE,INDEX(CW!$M$45:$M$53,MATCH(Info!EP9,CW!$L$45:$L$53,0))))),0)</f>
        <v>0</v>
      </c>
      <c r="EP15" s="387" cm="1">
        <f t="array" ref="EP15">IFERROR(IF(Input!EQ12=TRUE,1,IF(Info!EQ6=TRUE,INDEX(Other!$20:$20,MATCH(EP4,Other!$11:$11,0)),_xlfn.IFS(EP9=FALSE,INDEX(Other!$18:$18,MATCH(EP4,Other!$11:$11,0)),EP9=TRUE,INDEX(CW!$M$45:$M$53,MATCH(Info!EQ9,CW!$L$45:$L$53,0))))),0)</f>
        <v>0</v>
      </c>
      <c r="EQ15" s="387" cm="1">
        <f t="array" ref="EQ15">IFERROR(IF(Input!ER12=TRUE,1,IF(Info!ER6=TRUE,INDEX(Other!$20:$20,MATCH(EQ4,Other!$11:$11,0)),_xlfn.IFS(EQ9=FALSE,INDEX(Other!$18:$18,MATCH(EQ4,Other!$11:$11,0)),EQ9=TRUE,INDEX(CW!$M$45:$M$53,MATCH(Info!ER9,CW!$L$45:$L$53,0))))),0)</f>
        <v>0</v>
      </c>
      <c r="ER15" s="387" cm="1">
        <f t="array" ref="ER15">IFERROR(IF(Input!ES12=TRUE,1,IF(Info!ES6=TRUE,INDEX(Other!$20:$20,MATCH(ER4,Other!$11:$11,0)),_xlfn.IFS(ER9=FALSE,INDEX(Other!$18:$18,MATCH(ER4,Other!$11:$11,0)),ER9=TRUE,INDEX(CW!$M$45:$M$53,MATCH(Info!ES9,CW!$L$45:$L$53,0))))),0)</f>
        <v>0</v>
      </c>
      <c r="ES15" s="387" cm="1">
        <f t="array" ref="ES15">IFERROR(IF(Input!ET12=TRUE,1,IF(Info!ET6=TRUE,INDEX(Other!$20:$20,MATCH(ES4,Other!$11:$11,0)),_xlfn.IFS(ES9=FALSE,INDEX(Other!$18:$18,MATCH(ES4,Other!$11:$11,0)),ES9=TRUE,INDEX(CW!$M$45:$M$53,MATCH(Info!ET9,CW!$L$45:$L$53,0))))),0)</f>
        <v>0</v>
      </c>
      <c r="ET15" s="387" cm="1">
        <f t="array" ref="ET15">IFERROR(IF(Input!EU12=TRUE,1,IF(Info!EU6=TRUE,INDEX(Other!$20:$20,MATCH(ET4,Other!$11:$11,0)),_xlfn.IFS(ET9=FALSE,INDEX(Other!$18:$18,MATCH(ET4,Other!$11:$11,0)),ET9=TRUE,INDEX(CW!$M$45:$M$53,MATCH(Info!EU9,CW!$L$45:$L$53,0))))),0)</f>
        <v>0</v>
      </c>
      <c r="EU15" s="387" cm="1">
        <f t="array" ref="EU15">IFERROR(IF(Input!EV12=TRUE,1,IF(Info!EV6=TRUE,INDEX(Other!$20:$20,MATCH(EU4,Other!$11:$11,0)),_xlfn.IFS(EU9=FALSE,INDEX(Other!$18:$18,MATCH(EU4,Other!$11:$11,0)),EU9=TRUE,INDEX(CW!$M$45:$M$53,MATCH(Info!EV9,CW!$L$45:$L$53,0))))),0)</f>
        <v>0</v>
      </c>
      <c r="EV15" s="387" cm="1">
        <f t="array" ref="EV15">IFERROR(IF(Input!EW12=TRUE,1,IF(Info!EW6=TRUE,INDEX(Other!$20:$20,MATCH(EV4,Other!$11:$11,0)),_xlfn.IFS(EV9=FALSE,INDEX(Other!$18:$18,MATCH(EV4,Other!$11:$11,0)),EV9=TRUE,INDEX(CW!$M$45:$M$53,MATCH(Info!EW9,CW!$L$45:$L$53,0))))),0)</f>
        <v>0</v>
      </c>
      <c r="EW15" s="387" cm="1">
        <f t="array" ref="EW15">IFERROR(IF(Input!EX12=TRUE,1,IF(Info!EX6=TRUE,INDEX(Other!$20:$20,MATCH(EW4,Other!$11:$11,0)),_xlfn.IFS(EW9=FALSE,INDEX(Other!$18:$18,MATCH(EW4,Other!$11:$11,0)),EW9=TRUE,INDEX(CW!$M$45:$M$53,MATCH(Info!EX9,CW!$L$45:$L$53,0))))),0)</f>
        <v>0</v>
      </c>
      <c r="EX15" s="387" cm="1">
        <f t="array" ref="EX15">IFERROR(IF(Input!EY12=TRUE,1,IF(Info!EY6=TRUE,INDEX(Other!$20:$20,MATCH(EX4,Other!$11:$11,0)),_xlfn.IFS(EX9=FALSE,INDEX(Other!$18:$18,MATCH(EX4,Other!$11:$11,0)),EX9=TRUE,INDEX(CW!$M$45:$M$53,MATCH(Info!EY9,CW!$L$45:$L$53,0))))),0)</f>
        <v>0</v>
      </c>
      <c r="EY15" s="387" cm="1">
        <f t="array" ref="EY15">IFERROR(IF(Input!EZ12=TRUE,1,IF(Info!EZ6=TRUE,INDEX(Other!$20:$20,MATCH(EY4,Other!$11:$11,0)),_xlfn.IFS(EY9=FALSE,INDEX(Other!$18:$18,MATCH(EY4,Other!$11:$11,0)),EY9=TRUE,INDEX(CW!$M$45:$M$53,MATCH(Info!EZ9,CW!$L$45:$L$53,0))))),0)</f>
        <v>0</v>
      </c>
      <c r="EZ15" s="387" cm="1">
        <f t="array" ref="EZ15">IFERROR(IF(Input!FA12=TRUE,1,IF(Info!FA6=TRUE,INDEX(Other!$20:$20,MATCH(EZ4,Other!$11:$11,0)),_xlfn.IFS(EZ9=FALSE,INDEX(Other!$18:$18,MATCH(EZ4,Other!$11:$11,0)),EZ9=TRUE,INDEX(CW!$M$45:$M$53,MATCH(Info!FA9,CW!$L$45:$L$53,0))))),0)</f>
        <v>0</v>
      </c>
      <c r="FA15" s="387" cm="1">
        <f t="array" ref="FA15">IFERROR(IF(Input!FB12=TRUE,1,IF(Info!FB6=TRUE,INDEX(Other!$20:$20,MATCH(FA4,Other!$11:$11,0)),_xlfn.IFS(FA9=FALSE,INDEX(Other!$18:$18,MATCH(FA4,Other!$11:$11,0)),FA9=TRUE,INDEX(CW!$M$45:$M$53,MATCH(Info!FB9,CW!$L$45:$L$53,0))))),0)</f>
        <v>0</v>
      </c>
      <c r="FB15" s="387" cm="1">
        <f t="array" ref="FB15">IFERROR(IF(Input!FC12=TRUE,1,IF(Info!FC6=TRUE,INDEX(Other!$20:$20,MATCH(FB4,Other!$11:$11,0)),_xlfn.IFS(FB9=FALSE,INDEX(Other!$18:$18,MATCH(FB4,Other!$11:$11,0)),FB9=TRUE,INDEX(CW!$M$45:$M$53,MATCH(Info!FC9,CW!$L$45:$L$53,0))))),0)</f>
        <v>0</v>
      </c>
      <c r="FC15" s="387" cm="1">
        <f t="array" ref="FC15">IFERROR(IF(Input!FD12=TRUE,1,IF(Info!FD6=TRUE,INDEX(Other!$20:$20,MATCH(FC4,Other!$11:$11,0)),_xlfn.IFS(FC9=FALSE,INDEX(Other!$18:$18,MATCH(FC4,Other!$11:$11,0)),FC9=TRUE,INDEX(CW!$M$45:$M$53,MATCH(Info!FD9,CW!$L$45:$L$53,0))))),0)</f>
        <v>0</v>
      </c>
      <c r="FD15" s="387" cm="1">
        <f t="array" ref="FD15">IFERROR(IF(Input!FE12=TRUE,1,IF(Info!FE6=TRUE,INDEX(Other!$20:$20,MATCH(FD4,Other!$11:$11,0)),_xlfn.IFS(FD9=FALSE,INDEX(Other!$18:$18,MATCH(FD4,Other!$11:$11,0)),FD9=TRUE,INDEX(CW!$M$45:$M$53,MATCH(Info!FE9,CW!$L$45:$L$53,0))))),0)</f>
        <v>0</v>
      </c>
      <c r="FE15" s="387" cm="1">
        <f t="array" ref="FE15">IFERROR(IF(Input!FF12=TRUE,1,IF(Info!FF6=TRUE,INDEX(Other!$20:$20,MATCH(FE4,Other!$11:$11,0)),_xlfn.IFS(FE9=FALSE,INDEX(Other!$18:$18,MATCH(FE4,Other!$11:$11,0)),FE9=TRUE,INDEX(CW!$M$45:$M$53,MATCH(Info!FF9,CW!$L$45:$L$53,0))))),0)</f>
        <v>0</v>
      </c>
      <c r="FF15" s="387" cm="1">
        <f t="array" ref="FF15">IFERROR(IF(Input!FG12=TRUE,1,IF(Info!FG6=TRUE,INDEX(Other!$20:$20,MATCH(FF4,Other!$11:$11,0)),_xlfn.IFS(FF9=FALSE,INDEX(Other!$18:$18,MATCH(FF4,Other!$11:$11,0)),FF9=TRUE,INDEX(CW!$M$45:$M$53,MATCH(Info!FG9,CW!$L$45:$L$53,0))))),0)</f>
        <v>0</v>
      </c>
      <c r="FG15" s="387" cm="1">
        <f t="array" ref="FG15">IFERROR(IF(Input!FH12=TRUE,1,IF(Info!FH6=TRUE,INDEX(Other!$20:$20,MATCH(FG4,Other!$11:$11,0)),_xlfn.IFS(FG9=FALSE,INDEX(Other!$18:$18,MATCH(FG4,Other!$11:$11,0)),FG9=TRUE,INDEX(CW!$M$45:$M$53,MATCH(Info!FH9,CW!$L$45:$L$53,0))))),0)</f>
        <v>0</v>
      </c>
      <c r="FH15" s="387" cm="1">
        <f t="array" ref="FH15">IFERROR(IF(Input!FI12=TRUE,1,IF(Info!FI6=TRUE,INDEX(Other!$20:$20,MATCH(FH4,Other!$11:$11,0)),_xlfn.IFS(FH9=FALSE,INDEX(Other!$18:$18,MATCH(FH4,Other!$11:$11,0)),FH9=TRUE,INDEX(CW!$M$45:$M$53,MATCH(Info!FI9,CW!$L$45:$L$53,0))))),0)</f>
        <v>0</v>
      </c>
      <c r="FI15" s="387" cm="1">
        <f t="array" ref="FI15">IFERROR(IF(Input!FJ12=TRUE,1,IF(Info!FJ6=TRUE,INDEX(Other!$20:$20,MATCH(FI4,Other!$11:$11,0)),_xlfn.IFS(FI9=FALSE,INDEX(Other!$18:$18,MATCH(FI4,Other!$11:$11,0)),FI9=TRUE,INDEX(CW!$M$45:$M$53,MATCH(Info!FJ9,CW!$L$45:$L$53,0))))),0)</f>
        <v>0</v>
      </c>
      <c r="FJ15" s="387" cm="1">
        <f t="array" ref="FJ15">IFERROR(IF(Input!FK12=TRUE,1,IF(Info!FK6=TRUE,INDEX(Other!$20:$20,MATCH(FJ4,Other!$11:$11,0)),_xlfn.IFS(FJ9=FALSE,INDEX(Other!$18:$18,MATCH(FJ4,Other!$11:$11,0)),FJ9=TRUE,INDEX(CW!$M$45:$M$53,MATCH(Info!FK9,CW!$L$45:$L$53,0))))),0)</f>
        <v>0</v>
      </c>
      <c r="FK15" s="387" cm="1">
        <f t="array" ref="FK15">IFERROR(IF(Input!FL12=TRUE,1,IF(Info!FL6=TRUE,INDEX(Other!$20:$20,MATCH(FK4,Other!$11:$11,0)),_xlfn.IFS(FK9=FALSE,INDEX(Other!$18:$18,MATCH(FK4,Other!$11:$11,0)),FK9=TRUE,INDEX(CW!$M$45:$M$53,MATCH(Info!FL9,CW!$L$45:$L$53,0))))),0)</f>
        <v>0</v>
      </c>
      <c r="FL15" s="387" cm="1">
        <f t="array" ref="FL15">IFERROR(IF(Input!FM12=TRUE,1,IF(Info!FM6=TRUE,INDEX(Other!$20:$20,MATCH(FL4,Other!$11:$11,0)),_xlfn.IFS(FL9=FALSE,INDEX(Other!$18:$18,MATCH(FL4,Other!$11:$11,0)),FL9=TRUE,INDEX(CW!$M$45:$M$53,MATCH(Info!FM9,CW!$L$45:$L$53,0))))),0)</f>
        <v>0</v>
      </c>
      <c r="FM15" s="387" cm="1">
        <f t="array" ref="FM15">IFERROR(IF(Input!FN12=TRUE,1,IF(Info!FN6=TRUE,INDEX(Other!$20:$20,MATCH(FM4,Other!$11:$11,0)),_xlfn.IFS(FM9=FALSE,INDEX(Other!$18:$18,MATCH(FM4,Other!$11:$11,0)),FM9=TRUE,INDEX(CW!$M$45:$M$53,MATCH(Info!FN9,CW!$L$45:$L$53,0))))),0)</f>
        <v>0</v>
      </c>
      <c r="FN15" s="387" cm="1">
        <f t="array" ref="FN15">IFERROR(IF(Input!FO12=TRUE,1,IF(Info!FO6=TRUE,INDEX(Other!$20:$20,MATCH(FN4,Other!$11:$11,0)),_xlfn.IFS(FN9=FALSE,INDEX(Other!$18:$18,MATCH(FN4,Other!$11:$11,0)),FN9=TRUE,INDEX(CW!$M$45:$M$53,MATCH(Info!FO9,CW!$L$45:$L$53,0))))),0)</f>
        <v>0</v>
      </c>
      <c r="FO15" s="387" cm="1">
        <f t="array" ref="FO15">IFERROR(IF(Input!FP12=TRUE,1,IF(Info!FP6=TRUE,INDEX(Other!$20:$20,MATCH(FO4,Other!$11:$11,0)),_xlfn.IFS(FO9=FALSE,INDEX(Other!$18:$18,MATCH(FO4,Other!$11:$11,0)),FO9=TRUE,INDEX(CW!$M$45:$M$53,MATCH(Info!FP9,CW!$L$45:$L$53,0))))),0)</f>
        <v>0</v>
      </c>
      <c r="FP15" s="387" cm="1">
        <f t="array" ref="FP15">IFERROR(IF(Input!FQ12=TRUE,1,IF(Info!FQ6=TRUE,INDEX(Other!$20:$20,MATCH(FP4,Other!$11:$11,0)),_xlfn.IFS(FP9=FALSE,INDEX(Other!$18:$18,MATCH(FP4,Other!$11:$11,0)),FP9=TRUE,INDEX(CW!$M$45:$M$53,MATCH(Info!FQ9,CW!$L$45:$L$53,0))))),0)</f>
        <v>0</v>
      </c>
      <c r="FQ15" s="387" cm="1">
        <f t="array" ref="FQ15">IFERROR(IF(Input!FR12=TRUE,1,IF(Info!FR6=TRUE,INDEX(Other!$20:$20,MATCH(FQ4,Other!$11:$11,0)),_xlfn.IFS(FQ9=FALSE,INDEX(Other!$18:$18,MATCH(FQ4,Other!$11:$11,0)),FQ9=TRUE,INDEX(CW!$M$45:$M$53,MATCH(Info!FR9,CW!$L$45:$L$53,0))))),0)</f>
        <v>0</v>
      </c>
      <c r="FR15" s="387" cm="1">
        <f t="array" ref="FR15">IFERROR(IF(Input!FS12=TRUE,1,IF(Info!FS6=TRUE,INDEX(Other!$20:$20,MATCH(FR4,Other!$11:$11,0)),_xlfn.IFS(FR9=FALSE,INDEX(Other!$18:$18,MATCH(FR4,Other!$11:$11,0)),FR9=TRUE,INDEX(CW!$M$45:$M$53,MATCH(Info!FS9,CW!$L$45:$L$53,0))))),0)</f>
        <v>0</v>
      </c>
      <c r="FS15" s="387" cm="1">
        <f t="array" ref="FS15">IFERROR(IF(Input!FT12=TRUE,1,IF(Info!FT6=TRUE,INDEX(Other!$20:$20,MATCH(FS4,Other!$11:$11,0)),_xlfn.IFS(FS9=FALSE,INDEX(Other!$18:$18,MATCH(FS4,Other!$11:$11,0)),FS9=TRUE,INDEX(CW!$M$45:$M$53,MATCH(Info!FT9,CW!$L$45:$L$53,0))))),0)</f>
        <v>0</v>
      </c>
      <c r="FT15" s="387" cm="1">
        <f t="array" ref="FT15">IFERROR(IF(Input!FU12=TRUE,1,IF(Info!FU6=TRUE,INDEX(Other!$20:$20,MATCH(FT4,Other!$11:$11,0)),_xlfn.IFS(FT9=FALSE,INDEX(Other!$18:$18,MATCH(FT4,Other!$11:$11,0)),FT9=TRUE,INDEX(CW!$M$45:$M$53,MATCH(Info!FU9,CW!$L$45:$L$53,0))))),0)</f>
        <v>0</v>
      </c>
      <c r="FU15" s="387" cm="1">
        <f t="array" ref="FU15">IFERROR(IF(Input!FV12=TRUE,1,IF(Info!FV6=TRUE,INDEX(Other!$20:$20,MATCH(FU4,Other!$11:$11,0)),_xlfn.IFS(FU9=FALSE,INDEX(Other!$18:$18,MATCH(FU4,Other!$11:$11,0)),FU9=TRUE,INDEX(CW!$M$45:$M$53,MATCH(Info!FV9,CW!$L$45:$L$53,0))))),0)</f>
        <v>0</v>
      </c>
      <c r="FV15" s="387" cm="1">
        <f t="array" ref="FV15">IFERROR(IF(Input!FW12=TRUE,1,IF(Info!FW6=TRUE,INDEX(Other!$20:$20,MATCH(FV4,Other!$11:$11,0)),_xlfn.IFS(FV9=FALSE,INDEX(Other!$18:$18,MATCH(FV4,Other!$11:$11,0)),FV9=TRUE,INDEX(CW!$M$45:$M$53,MATCH(Info!FW9,CW!$L$45:$L$53,0))))),0)</f>
        <v>0</v>
      </c>
      <c r="FW15" s="387" cm="1">
        <f t="array" ref="FW15">IFERROR(IF(Input!FX12=TRUE,1,IF(Info!FX6=TRUE,INDEX(Other!$20:$20,MATCH(FW4,Other!$11:$11,0)),_xlfn.IFS(FW9=FALSE,INDEX(Other!$18:$18,MATCH(FW4,Other!$11:$11,0)),FW9=TRUE,INDEX(CW!$M$45:$M$53,MATCH(Info!FX9,CW!$L$45:$L$53,0))))),0)</f>
        <v>0</v>
      </c>
      <c r="FX15" s="387" cm="1">
        <f t="array" ref="FX15">IFERROR(IF(Input!FY12=TRUE,1,IF(Info!FY6=TRUE,INDEX(Other!$20:$20,MATCH(FX4,Other!$11:$11,0)),_xlfn.IFS(FX9=FALSE,INDEX(Other!$18:$18,MATCH(FX4,Other!$11:$11,0)),FX9=TRUE,INDEX(CW!$M$45:$M$53,MATCH(Info!FY9,CW!$L$45:$L$53,0))))),0)</f>
        <v>0</v>
      </c>
      <c r="FY15" s="387" cm="1">
        <f t="array" ref="FY15">IFERROR(IF(Input!FZ12=TRUE,1,IF(Info!FZ6=TRUE,INDEX(Other!$20:$20,MATCH(FY4,Other!$11:$11,0)),_xlfn.IFS(FY9=FALSE,INDEX(Other!$18:$18,MATCH(FY4,Other!$11:$11,0)),FY9=TRUE,INDEX(CW!$M$45:$M$53,MATCH(Info!FZ9,CW!$L$45:$L$53,0))))),0)</f>
        <v>0</v>
      </c>
      <c r="FZ15" s="387" cm="1">
        <f t="array" ref="FZ15">IFERROR(IF(Input!GA12=TRUE,1,IF(Info!GA6=TRUE,INDEX(Other!$20:$20,MATCH(FZ4,Other!$11:$11,0)),_xlfn.IFS(FZ9=FALSE,INDEX(Other!$18:$18,MATCH(FZ4,Other!$11:$11,0)),FZ9=TRUE,INDEX(CW!$M$45:$M$53,MATCH(Info!GA9,CW!$L$45:$L$53,0))))),0)</f>
        <v>0</v>
      </c>
      <c r="GA15" s="387" cm="1">
        <f t="array" ref="GA15">IFERROR(IF(Input!GB12=TRUE,1,IF(Info!GB6=TRUE,INDEX(Other!$20:$20,MATCH(GA4,Other!$11:$11,0)),_xlfn.IFS(GA9=FALSE,INDEX(Other!$18:$18,MATCH(GA4,Other!$11:$11,0)),GA9=TRUE,INDEX(CW!$M$45:$M$53,MATCH(Info!GB9,CW!$L$45:$L$53,0))))),0)</f>
        <v>0</v>
      </c>
      <c r="GB15" s="387" cm="1">
        <f t="array" ref="GB15">IFERROR(IF(Input!GC12=TRUE,1,IF(Info!GC6=TRUE,INDEX(Other!$20:$20,MATCH(GB4,Other!$11:$11,0)),_xlfn.IFS(GB9=FALSE,INDEX(Other!$18:$18,MATCH(GB4,Other!$11:$11,0)),GB9=TRUE,INDEX(CW!$M$45:$M$53,MATCH(Info!GC9,CW!$L$45:$L$53,0))))),0)</f>
        <v>0</v>
      </c>
      <c r="GC15" s="387" cm="1">
        <f t="array" ref="GC15">IFERROR(IF(Input!GD12=TRUE,1,IF(Info!GD6=TRUE,INDEX(Other!$20:$20,MATCH(GC4,Other!$11:$11,0)),_xlfn.IFS(GC9=FALSE,INDEX(Other!$18:$18,MATCH(GC4,Other!$11:$11,0)),GC9=TRUE,INDEX(CW!$M$45:$M$53,MATCH(Info!GD9,CW!$L$45:$L$53,0))))),0)</f>
        <v>0</v>
      </c>
      <c r="GD15" s="387" cm="1">
        <f t="array" ref="GD15">IFERROR(IF(Input!GE12=TRUE,1,IF(Info!GE6=TRUE,INDEX(Other!$20:$20,MATCH(GD4,Other!$11:$11,0)),_xlfn.IFS(GD9=FALSE,INDEX(Other!$18:$18,MATCH(GD4,Other!$11:$11,0)),GD9=TRUE,INDEX(CW!$M$45:$M$53,MATCH(Info!GE9,CW!$L$45:$L$53,0))))),0)</f>
        <v>0</v>
      </c>
      <c r="GE15" s="387" cm="1">
        <f t="array" ref="GE15">IFERROR(IF(Input!GF12=TRUE,1,IF(Info!GF6=TRUE,INDEX(Other!$20:$20,MATCH(GE4,Other!$11:$11,0)),_xlfn.IFS(GE9=FALSE,INDEX(Other!$18:$18,MATCH(GE4,Other!$11:$11,0)),GE9=TRUE,INDEX(CW!$M$45:$M$53,MATCH(Info!GF9,CW!$L$45:$L$53,0))))),0)</f>
        <v>0</v>
      </c>
      <c r="GF15" s="387" cm="1">
        <f t="array" ref="GF15">IFERROR(IF(Input!GG12=TRUE,1,IF(Info!GG6=TRUE,INDEX(Other!$20:$20,MATCH(GF4,Other!$11:$11,0)),_xlfn.IFS(GF9=FALSE,INDEX(Other!$18:$18,MATCH(GF4,Other!$11:$11,0)),GF9=TRUE,INDEX(CW!$M$45:$M$53,MATCH(Info!GG9,CW!$L$45:$L$53,0))))),0)</f>
        <v>0</v>
      </c>
      <c r="GG15" s="387" cm="1">
        <f t="array" ref="GG15">IFERROR(IF(Input!GH12=TRUE,1,IF(Info!GH6=TRUE,INDEX(Other!$20:$20,MATCH(GG4,Other!$11:$11,0)),_xlfn.IFS(GG9=FALSE,INDEX(Other!$18:$18,MATCH(GG4,Other!$11:$11,0)),GG9=TRUE,INDEX(CW!$M$45:$M$53,MATCH(Info!GH9,CW!$L$45:$L$53,0))))),0)</f>
        <v>0</v>
      </c>
      <c r="GH15" s="387" cm="1">
        <f t="array" ref="GH15">IFERROR(IF(Input!GI12=TRUE,1,IF(Info!GI6=TRUE,INDEX(Other!$20:$20,MATCH(GH4,Other!$11:$11,0)),_xlfn.IFS(GH9=FALSE,INDEX(Other!$18:$18,MATCH(GH4,Other!$11:$11,0)),GH9=TRUE,INDEX(CW!$M$45:$M$53,MATCH(Info!GI9,CW!$L$45:$L$53,0))))),0)</f>
        <v>0</v>
      </c>
      <c r="GI15" s="387" cm="1">
        <f t="array" ref="GI15">IFERROR(IF(Input!GJ12=TRUE,1,IF(Info!GJ6=TRUE,INDEX(Other!$20:$20,MATCH(GI4,Other!$11:$11,0)),_xlfn.IFS(GI9=FALSE,INDEX(Other!$18:$18,MATCH(GI4,Other!$11:$11,0)),GI9=TRUE,INDEX(CW!$M$45:$M$53,MATCH(Info!GJ9,CW!$L$45:$L$53,0))))),0)</f>
        <v>0</v>
      </c>
      <c r="GJ15" s="387" cm="1">
        <f t="array" ref="GJ15">IFERROR(IF(Input!GK12=TRUE,1,IF(Info!GK6=TRUE,INDEX(Other!$20:$20,MATCH(GJ4,Other!$11:$11,0)),_xlfn.IFS(GJ9=FALSE,INDEX(Other!$18:$18,MATCH(GJ4,Other!$11:$11,0)),GJ9=TRUE,INDEX(CW!$M$45:$M$53,MATCH(Info!GK9,CW!$L$45:$L$53,0))))),0)</f>
        <v>0</v>
      </c>
      <c r="GK15" s="387" cm="1">
        <f t="array" ref="GK15">IFERROR(IF(Input!GL12=TRUE,1,IF(Info!GL6=TRUE,INDEX(Other!$20:$20,MATCH(GK4,Other!$11:$11,0)),_xlfn.IFS(GK9=FALSE,INDEX(Other!$18:$18,MATCH(GK4,Other!$11:$11,0)),GK9=TRUE,INDEX(CW!$M$45:$M$53,MATCH(Info!GL9,CW!$L$45:$L$53,0))))),0)</f>
        <v>0</v>
      </c>
      <c r="GL15" s="387" cm="1">
        <f t="array" ref="GL15">IFERROR(IF(Input!GM12=TRUE,1,IF(Info!GM6=TRUE,INDEX(Other!$20:$20,MATCH(GL4,Other!$11:$11,0)),_xlfn.IFS(GL9=FALSE,INDEX(Other!$18:$18,MATCH(GL4,Other!$11:$11,0)),GL9=TRUE,INDEX(CW!$M$45:$M$53,MATCH(Info!GM9,CW!$L$45:$L$53,0))))),0)</f>
        <v>0</v>
      </c>
      <c r="GM15" s="387" cm="1">
        <f t="array" ref="GM15">IFERROR(IF(Input!GN12=TRUE,1,IF(Info!GN6=TRUE,INDEX(Other!$20:$20,MATCH(GM4,Other!$11:$11,0)),_xlfn.IFS(GM9=FALSE,INDEX(Other!$18:$18,MATCH(GM4,Other!$11:$11,0)),GM9=TRUE,INDEX(CW!$M$45:$M$53,MATCH(Info!GN9,CW!$L$45:$L$53,0))))),0)</f>
        <v>0</v>
      </c>
      <c r="GN15" s="387" cm="1">
        <f t="array" ref="GN15">IFERROR(IF(Input!GO12=TRUE,1,IF(Info!GO6=TRUE,INDEX(Other!$20:$20,MATCH(GN4,Other!$11:$11,0)),_xlfn.IFS(GN9=FALSE,INDEX(Other!$18:$18,MATCH(GN4,Other!$11:$11,0)),GN9=TRUE,INDEX(CW!$M$45:$M$53,MATCH(Info!GO9,CW!$L$45:$L$53,0))))),0)</f>
        <v>0</v>
      </c>
      <c r="GO15" s="387" cm="1">
        <f t="array" ref="GO15">IFERROR(IF(Input!GP12=TRUE,1,IF(Info!GP6=TRUE,INDEX(Other!$20:$20,MATCH(GO4,Other!$11:$11,0)),_xlfn.IFS(GO9=FALSE,INDEX(Other!$18:$18,MATCH(GO4,Other!$11:$11,0)),GO9=TRUE,INDEX(CW!$M$45:$M$53,MATCH(Info!GP9,CW!$L$45:$L$53,0))))),0)</f>
        <v>0</v>
      </c>
      <c r="GP15" s="387" cm="1">
        <f t="array" ref="GP15">IFERROR(IF(Input!GQ12=TRUE,1,IF(Info!GQ6=TRUE,INDEX(Other!$20:$20,MATCH(GP4,Other!$11:$11,0)),_xlfn.IFS(GP9=FALSE,INDEX(Other!$18:$18,MATCH(GP4,Other!$11:$11,0)),GP9=TRUE,INDEX(CW!$M$45:$M$53,MATCH(Info!GQ9,CW!$L$45:$L$53,0))))),0)</f>
        <v>0</v>
      </c>
      <c r="GQ15" s="387" cm="1">
        <f t="array" ref="GQ15">IFERROR(IF(Input!GR12=TRUE,1,IF(Info!GR6=TRUE,INDEX(Other!$20:$20,MATCH(GQ4,Other!$11:$11,0)),_xlfn.IFS(GQ9=FALSE,INDEX(Other!$18:$18,MATCH(GQ4,Other!$11:$11,0)),GQ9=TRUE,INDEX(CW!$M$45:$M$53,MATCH(Info!GR9,CW!$L$45:$L$53,0))))),0)</f>
        <v>0</v>
      </c>
      <c r="GR15" s="387" cm="1">
        <f t="array" ref="GR15">IFERROR(IF(Input!GS12=TRUE,1,IF(Info!GS6=TRUE,INDEX(Other!$20:$20,MATCH(GR4,Other!$11:$11,0)),_xlfn.IFS(GR9=FALSE,INDEX(Other!$18:$18,MATCH(GR4,Other!$11:$11,0)),GR9=TRUE,INDEX(CW!$M$45:$M$53,MATCH(Info!GS9,CW!$L$45:$L$53,0))))),0)</f>
        <v>0</v>
      </c>
      <c r="GS15" s="387" cm="1">
        <f t="array" ref="GS15">IFERROR(IF(Input!GT12=TRUE,1,IF(Info!GT6=TRUE,INDEX(Other!$20:$20,MATCH(GS4,Other!$11:$11,0)),_xlfn.IFS(GS9=FALSE,INDEX(Other!$18:$18,MATCH(GS4,Other!$11:$11,0)),GS9=TRUE,INDEX(CW!$M$45:$M$53,MATCH(Info!GT9,CW!$L$45:$L$53,0))))),0)</f>
        <v>0</v>
      </c>
    </row>
    <row r="16" spans="1:201" s="328" customFormat="1" outlineLevel="1">
      <c r="A16" s="356" t="s">
        <v>9391</v>
      </c>
      <c r="B16" s="387" cm="1">
        <f t="array" ref="B16">IFERROR(IF(Input!C12=TRUE,1,IF(Info!C6=TRUE,INDEX(Class!$G:$G,MATCH(Info!C21,Class!$F:$F,0)),_xlfn.IFS(B9=FALSE,INDEX(Class!$G:$G,MATCH(Info!C21,Class!$F:$F,0))+IF(Info!C4="Truck",INDEX(Class!$O:$O,MATCH(Info!C22,Class!$N:$N,0)),0),B9=TRUE,INDEX(Class!$I:$I,MATCH(Info!C21,Class!$F:$F,0))*INDEX(Class!$P:$P,MATCH(Info!C22,Class!$N:$N,0))))),0)</f>
        <v>0</v>
      </c>
      <c r="C16" s="387" cm="1">
        <f t="array" ref="C16">IFERROR(IF(Input!D12=TRUE,1,IF(Info!D6=TRUE,INDEX(Class!$G:$G,MATCH(Info!D21,Class!$F:$F,0)),_xlfn.IFS(C9=FALSE,INDEX(Class!$G:$G,MATCH(Info!D21,Class!$F:$F,0))+IF(Info!D4="Truck",INDEX(Class!$O:$O,MATCH(Info!D22,Class!$N:$N,0)),0),C9=TRUE,INDEX(Class!$I:$I,MATCH(Info!D21,Class!$F:$F,0))*INDEX(Class!$P:$P,MATCH(Info!D22,Class!$N:$N,0))))),0)</f>
        <v>0</v>
      </c>
      <c r="D16" s="387" cm="1">
        <f t="array" ref="D16">IFERROR(IF(Input!E12=TRUE,1,IF(Info!E6=TRUE,INDEX(Class!$G:$G,MATCH(Info!E21,Class!$F:$F,0)),_xlfn.IFS(D9=FALSE,INDEX(Class!$G:$G,MATCH(Info!E21,Class!$F:$F,0))+IF(Info!E4="Truck",INDEX(Class!$O:$O,MATCH(Info!E22,Class!$N:$N,0)),0),D9=TRUE,INDEX(Class!$I:$I,MATCH(Info!E21,Class!$F:$F,0))*INDEX(Class!$P:$P,MATCH(Info!E22,Class!$N:$N,0))))),0)</f>
        <v>0</v>
      </c>
      <c r="E16" s="387" cm="1">
        <f t="array" ref="E16">IFERROR(IF(Input!F12=TRUE,1,IF(Info!F6=TRUE,INDEX(Class!$G:$G,MATCH(Info!F21,Class!$F:$F,0)),_xlfn.IFS(E9=FALSE,INDEX(Class!$G:$G,MATCH(Info!F21,Class!$F:$F,0))+IF(Info!F4="Truck",INDEX(Class!$O:$O,MATCH(Info!F22,Class!$N:$N,0)),0),E9=TRUE,INDEX(Class!$I:$I,MATCH(Info!F21,Class!$F:$F,0))*INDEX(Class!$P:$P,MATCH(Info!F22,Class!$N:$N,0))))),0)</f>
        <v>0</v>
      </c>
      <c r="F16" s="387" cm="1">
        <f t="array" ref="F16">IFERROR(IF(Input!G12=TRUE,1,IF(Info!G6=TRUE,INDEX(Class!$G:$G,MATCH(Info!G21,Class!$F:$F,0)),_xlfn.IFS(F9=FALSE,INDEX(Class!$G:$G,MATCH(Info!G21,Class!$F:$F,0))+IF(Info!G4="Truck",INDEX(Class!$O:$O,MATCH(Info!G22,Class!$N:$N,0)),0),F9=TRUE,INDEX(Class!$I:$I,MATCH(Info!G21,Class!$F:$F,0))*INDEX(Class!$P:$P,MATCH(Info!G22,Class!$N:$N,0))))),0)</f>
        <v>0</v>
      </c>
      <c r="G16" s="387" cm="1">
        <f t="array" ref="G16">IFERROR(IF(Input!H12=TRUE,1,IF(Info!H6=TRUE,INDEX(Class!$G:$G,MATCH(Info!H21,Class!$F:$F,0)),_xlfn.IFS(G9=FALSE,INDEX(Class!$G:$G,MATCH(Info!H21,Class!$F:$F,0))+IF(Info!H4="Truck",INDEX(Class!$O:$O,MATCH(Info!H22,Class!$N:$N,0)),0),G9=TRUE,INDEX(Class!$I:$I,MATCH(Info!H21,Class!$F:$F,0))*INDEX(Class!$P:$P,MATCH(Info!H22,Class!$N:$N,0))))),0)</f>
        <v>0</v>
      </c>
      <c r="H16" s="387" cm="1">
        <f t="array" ref="H16">IFERROR(IF(Input!I12=TRUE,1,IF(Info!I6=TRUE,INDEX(Class!$G:$G,MATCH(Info!I21,Class!$F:$F,0)),_xlfn.IFS(H9=FALSE,INDEX(Class!$G:$G,MATCH(Info!I21,Class!$F:$F,0))+IF(Info!I4="Truck",INDEX(Class!$O:$O,MATCH(Info!I22,Class!$N:$N,0)),0),H9=TRUE,INDEX(Class!$I:$I,MATCH(Info!I21,Class!$F:$F,0))*INDEX(Class!$P:$P,MATCH(Info!I22,Class!$N:$N,0))))),0)</f>
        <v>0</v>
      </c>
      <c r="I16" s="387" cm="1">
        <f t="array" ref="I16">IFERROR(IF(Input!J12=TRUE,1,IF(Info!J6=TRUE,INDEX(Class!$G:$G,MATCH(Info!J21,Class!$F:$F,0)),_xlfn.IFS(I9=FALSE,INDEX(Class!$G:$G,MATCH(Info!J21,Class!$F:$F,0))+IF(Info!J4="Truck",INDEX(Class!$O:$O,MATCH(Info!J22,Class!$N:$N,0)),0),I9=TRUE,INDEX(Class!$I:$I,MATCH(Info!J21,Class!$F:$F,0))*INDEX(Class!$P:$P,MATCH(Info!J22,Class!$N:$N,0))))),0)</f>
        <v>0</v>
      </c>
      <c r="J16" s="387" cm="1">
        <f t="array" ref="J16">IFERROR(IF(Input!K12=TRUE,1,IF(Info!K6=TRUE,INDEX(Class!$G:$G,MATCH(Info!K21,Class!$F:$F,0)),_xlfn.IFS(J9=FALSE,INDEX(Class!$G:$G,MATCH(Info!K21,Class!$F:$F,0))+IF(Info!K4="Truck",INDEX(Class!$O:$O,MATCH(Info!K22,Class!$N:$N,0)),0),J9=TRUE,INDEX(Class!$I:$I,MATCH(Info!K21,Class!$F:$F,0))*INDEX(Class!$P:$P,MATCH(Info!K22,Class!$N:$N,0))))),0)</f>
        <v>0</v>
      </c>
      <c r="K16" s="387" cm="1">
        <f t="array" ref="K16">IFERROR(IF(Input!L12=TRUE,1,IF(Info!L6=TRUE,INDEX(Class!$G:$G,MATCH(Info!L21,Class!$F:$F,0)),_xlfn.IFS(K9=FALSE,INDEX(Class!$G:$G,MATCH(Info!L21,Class!$F:$F,0))+IF(Info!L4="Truck",INDEX(Class!$O:$O,MATCH(Info!L22,Class!$N:$N,0)),0),K9=TRUE,INDEX(Class!$I:$I,MATCH(Info!L21,Class!$F:$F,0))*INDEX(Class!$P:$P,MATCH(Info!L22,Class!$N:$N,0))))),0)</f>
        <v>0</v>
      </c>
      <c r="L16" s="387" cm="1">
        <f t="array" ref="L16">IFERROR(IF(Input!M12=TRUE,1,IF(Info!M6=TRUE,INDEX(Class!$G:$G,MATCH(Info!M21,Class!$F:$F,0)),_xlfn.IFS(L9=FALSE,INDEX(Class!$G:$G,MATCH(Info!M21,Class!$F:$F,0))+IF(Info!M4="Truck",INDEX(Class!$O:$O,MATCH(Info!M22,Class!$N:$N,0)),0),L9=TRUE,INDEX(Class!$I:$I,MATCH(Info!M21,Class!$F:$F,0))*INDEX(Class!$P:$P,MATCH(Info!M22,Class!$N:$N,0))))),0)</f>
        <v>0</v>
      </c>
      <c r="M16" s="387" cm="1">
        <f t="array" ref="M16">IFERROR(IF(Input!N12=TRUE,1,IF(Info!N6=TRUE,INDEX(Class!$G:$G,MATCH(Info!N21,Class!$F:$F,0)),_xlfn.IFS(M9=FALSE,INDEX(Class!$G:$G,MATCH(Info!N21,Class!$F:$F,0))+IF(Info!N4="Truck",INDEX(Class!$O:$O,MATCH(Info!N22,Class!$N:$N,0)),0),M9=TRUE,INDEX(Class!$I:$I,MATCH(Info!N21,Class!$F:$F,0))*INDEX(Class!$P:$P,MATCH(Info!N22,Class!$N:$N,0))))),0)</f>
        <v>0</v>
      </c>
      <c r="N16" s="387" cm="1">
        <f t="array" ref="N16">IFERROR(IF(Input!O12=TRUE,1,IF(Info!O6=TRUE,INDEX(Class!$G:$G,MATCH(Info!O21,Class!$F:$F,0)),_xlfn.IFS(N9=FALSE,INDEX(Class!$G:$G,MATCH(Info!O21,Class!$F:$F,0))+IF(Info!O4="Truck",INDEX(Class!$O:$O,MATCH(Info!O22,Class!$N:$N,0)),0),N9=TRUE,INDEX(Class!$I:$I,MATCH(Info!O21,Class!$F:$F,0))*INDEX(Class!$P:$P,MATCH(Info!O22,Class!$N:$N,0))))),0)</f>
        <v>0</v>
      </c>
      <c r="O16" s="387" cm="1">
        <f t="array" ref="O16">IFERROR(IF(Input!P12=TRUE,1,IF(Info!P6=TRUE,INDEX(Class!$G:$G,MATCH(Info!P21,Class!$F:$F,0)),_xlfn.IFS(O9=FALSE,INDEX(Class!$G:$G,MATCH(Info!P21,Class!$F:$F,0))+IF(Info!P4="Truck",INDEX(Class!$O:$O,MATCH(Info!P22,Class!$N:$N,0)),0),O9=TRUE,INDEX(Class!$I:$I,MATCH(Info!P21,Class!$F:$F,0))*INDEX(Class!$P:$P,MATCH(Info!P22,Class!$N:$N,0))))),0)</f>
        <v>0</v>
      </c>
      <c r="P16" s="387" cm="1">
        <f t="array" ref="P16">IFERROR(IF(Input!Q12=TRUE,1,IF(Info!Q6=TRUE,INDEX(Class!$G:$G,MATCH(Info!Q21,Class!$F:$F,0)),_xlfn.IFS(P9=FALSE,INDEX(Class!$G:$G,MATCH(Info!Q21,Class!$F:$F,0))+IF(Info!Q4="Truck",INDEX(Class!$O:$O,MATCH(Info!Q22,Class!$N:$N,0)),0),P9=TRUE,INDEX(Class!$I:$I,MATCH(Info!Q21,Class!$F:$F,0))*INDEX(Class!$P:$P,MATCH(Info!Q22,Class!$N:$N,0))))),0)</f>
        <v>0</v>
      </c>
      <c r="Q16" s="387" cm="1">
        <f t="array" ref="Q16">IFERROR(IF(Input!R12=TRUE,1,IF(Info!R6=TRUE,INDEX(Class!$G:$G,MATCH(Info!R21,Class!$F:$F,0)),_xlfn.IFS(Q9=FALSE,INDEX(Class!$G:$G,MATCH(Info!R21,Class!$F:$F,0))+IF(Info!R4="Truck",INDEX(Class!$O:$O,MATCH(Info!R22,Class!$N:$N,0)),0),Q9=TRUE,INDEX(Class!$I:$I,MATCH(Info!R21,Class!$F:$F,0))*INDEX(Class!$P:$P,MATCH(Info!R22,Class!$N:$N,0))))),0)</f>
        <v>0</v>
      </c>
      <c r="R16" s="387" cm="1">
        <f t="array" ref="R16">IFERROR(IF(Input!S12=TRUE,1,IF(Info!S6=TRUE,INDEX(Class!$G:$G,MATCH(Info!S21,Class!$F:$F,0)),_xlfn.IFS(R9=FALSE,INDEX(Class!$G:$G,MATCH(Info!S21,Class!$F:$F,0))+IF(Info!S4="Truck",INDEX(Class!$O:$O,MATCH(Info!S22,Class!$N:$N,0)),0),R9=TRUE,INDEX(Class!$I:$I,MATCH(Info!S21,Class!$F:$F,0))*INDEX(Class!$P:$P,MATCH(Info!S22,Class!$N:$N,0))))),0)</f>
        <v>0</v>
      </c>
      <c r="S16" s="387" cm="1">
        <f t="array" ref="S16">IFERROR(IF(Input!T12=TRUE,1,IF(Info!T6=TRUE,INDEX(Class!$G:$G,MATCH(Info!T21,Class!$F:$F,0)),_xlfn.IFS(S9=FALSE,INDEX(Class!$G:$G,MATCH(Info!T21,Class!$F:$F,0))+IF(Info!T4="Truck",INDEX(Class!$O:$O,MATCH(Info!T22,Class!$N:$N,0)),0),S9=TRUE,INDEX(Class!$I:$I,MATCH(Info!T21,Class!$F:$F,0))*INDEX(Class!$P:$P,MATCH(Info!T22,Class!$N:$N,0))))),0)</f>
        <v>0</v>
      </c>
      <c r="T16" s="387" cm="1">
        <f t="array" ref="T16">IFERROR(IF(Input!U12=TRUE,1,IF(Info!U6=TRUE,INDEX(Class!$G:$G,MATCH(Info!U21,Class!$F:$F,0)),_xlfn.IFS(T9=FALSE,INDEX(Class!$G:$G,MATCH(Info!U21,Class!$F:$F,0))+IF(Info!U4="Truck",INDEX(Class!$O:$O,MATCH(Info!U22,Class!$N:$N,0)),0),T9=TRUE,INDEX(Class!$I:$I,MATCH(Info!U21,Class!$F:$F,0))*INDEX(Class!$P:$P,MATCH(Info!U22,Class!$N:$N,0))))),0)</f>
        <v>0</v>
      </c>
      <c r="U16" s="387" cm="1">
        <f t="array" ref="U16">IFERROR(IF(Input!V12=TRUE,1,IF(Info!V6=TRUE,INDEX(Class!$G:$G,MATCH(Info!V21,Class!$F:$F,0)),_xlfn.IFS(U9=FALSE,INDEX(Class!$G:$G,MATCH(Info!V21,Class!$F:$F,0))+IF(Info!V4="Truck",INDEX(Class!$O:$O,MATCH(Info!V22,Class!$N:$N,0)),0),U9=TRUE,INDEX(Class!$I:$I,MATCH(Info!V21,Class!$F:$F,0))*INDEX(Class!$P:$P,MATCH(Info!V22,Class!$N:$N,0))))),0)</f>
        <v>0</v>
      </c>
      <c r="V16" s="387" cm="1">
        <f t="array" ref="V16">IFERROR(IF(Input!W12=TRUE,1,IF(Info!W6=TRUE,INDEX(Class!$G:$G,MATCH(Info!W21,Class!$F:$F,0)),_xlfn.IFS(V9=FALSE,INDEX(Class!$G:$G,MATCH(Info!W21,Class!$F:$F,0))+IF(Info!W4="Truck",INDEX(Class!$O:$O,MATCH(Info!W22,Class!$N:$N,0)),0),V9=TRUE,INDEX(Class!$I:$I,MATCH(Info!W21,Class!$F:$F,0))*INDEX(Class!$P:$P,MATCH(Info!W22,Class!$N:$N,0))))),0)</f>
        <v>0</v>
      </c>
      <c r="W16" s="387" cm="1">
        <f t="array" ref="W16">IFERROR(IF(Input!X12=TRUE,1,IF(Info!X6=TRUE,INDEX(Class!$G:$G,MATCH(Info!X21,Class!$F:$F,0)),_xlfn.IFS(W9=FALSE,INDEX(Class!$G:$G,MATCH(Info!X21,Class!$F:$F,0))+IF(Info!X4="Truck",INDEX(Class!$O:$O,MATCH(Info!X22,Class!$N:$N,0)),0),W9=TRUE,INDEX(Class!$I:$I,MATCH(Info!X21,Class!$F:$F,0))*INDEX(Class!$P:$P,MATCH(Info!X22,Class!$N:$N,0))))),0)</f>
        <v>0</v>
      </c>
      <c r="X16" s="387" cm="1">
        <f t="array" ref="X16">IFERROR(IF(Input!Y12=TRUE,1,IF(Info!Y6=TRUE,INDEX(Class!$G:$G,MATCH(Info!Y21,Class!$F:$F,0)),_xlfn.IFS(X9=FALSE,INDEX(Class!$G:$G,MATCH(Info!Y21,Class!$F:$F,0))+IF(Info!Y4="Truck",INDEX(Class!$O:$O,MATCH(Info!Y22,Class!$N:$N,0)),0),X9=TRUE,INDEX(Class!$I:$I,MATCH(Info!Y21,Class!$F:$F,0))*INDEX(Class!$P:$P,MATCH(Info!Y22,Class!$N:$N,0))))),0)</f>
        <v>0</v>
      </c>
      <c r="Y16" s="387" cm="1">
        <f t="array" ref="Y16">IFERROR(IF(Input!Z12=TRUE,1,IF(Info!Z6=TRUE,INDEX(Class!$G:$G,MATCH(Info!Z21,Class!$F:$F,0)),_xlfn.IFS(Y9=FALSE,INDEX(Class!$G:$G,MATCH(Info!Z21,Class!$F:$F,0))+IF(Info!Z4="Truck",INDEX(Class!$O:$O,MATCH(Info!Z22,Class!$N:$N,0)),0),Y9=TRUE,INDEX(Class!$I:$I,MATCH(Info!Z21,Class!$F:$F,0))*INDEX(Class!$P:$P,MATCH(Info!Z22,Class!$N:$N,0))))),0)</f>
        <v>0</v>
      </c>
      <c r="Z16" s="387" cm="1">
        <f t="array" ref="Z16">IFERROR(IF(Input!AA12=TRUE,1,IF(Info!AA6=TRUE,INDEX(Class!$G:$G,MATCH(Info!AA21,Class!$F:$F,0)),_xlfn.IFS(Z9=FALSE,INDEX(Class!$G:$G,MATCH(Info!AA21,Class!$F:$F,0))+IF(Info!AA4="Truck",INDEX(Class!$O:$O,MATCH(Info!AA22,Class!$N:$N,0)),0),Z9=TRUE,INDEX(Class!$I:$I,MATCH(Info!AA21,Class!$F:$F,0))*INDEX(Class!$P:$P,MATCH(Info!AA22,Class!$N:$N,0))))),0)</f>
        <v>0</v>
      </c>
      <c r="AA16" s="387" cm="1">
        <f t="array" ref="AA16">IFERROR(IF(Input!AB12=TRUE,1,IF(Info!AB6=TRUE,INDEX(Class!$G:$G,MATCH(Info!AB21,Class!$F:$F,0)),_xlfn.IFS(AA9=FALSE,INDEX(Class!$G:$G,MATCH(Info!AB21,Class!$F:$F,0))+IF(Info!AB4="Truck",INDEX(Class!$O:$O,MATCH(Info!AB22,Class!$N:$N,0)),0),AA9=TRUE,INDEX(Class!$I:$I,MATCH(Info!AB21,Class!$F:$F,0))*INDEX(Class!$P:$P,MATCH(Info!AB22,Class!$N:$N,0))))),0)</f>
        <v>0</v>
      </c>
      <c r="AB16" s="387" cm="1">
        <f t="array" ref="AB16">IFERROR(IF(Input!AC12=TRUE,1,IF(Info!AC6=TRUE,INDEX(Class!$G:$G,MATCH(Info!AC21,Class!$F:$F,0)),_xlfn.IFS(AB9=FALSE,INDEX(Class!$G:$G,MATCH(Info!AC21,Class!$F:$F,0))+IF(Info!AC4="Truck",INDEX(Class!$O:$O,MATCH(Info!AC22,Class!$N:$N,0)),0),AB9=TRUE,INDEX(Class!$I:$I,MATCH(Info!AC21,Class!$F:$F,0))*INDEX(Class!$P:$P,MATCH(Info!AC22,Class!$N:$N,0))))),0)</f>
        <v>0</v>
      </c>
      <c r="AC16" s="387" cm="1">
        <f t="array" ref="AC16">IFERROR(IF(Input!AD12=TRUE,1,IF(Info!AD6=TRUE,INDEX(Class!$G:$G,MATCH(Info!AD21,Class!$F:$F,0)),_xlfn.IFS(AC9=FALSE,INDEX(Class!$G:$G,MATCH(Info!AD21,Class!$F:$F,0))+IF(Info!AD4="Truck",INDEX(Class!$O:$O,MATCH(Info!AD22,Class!$N:$N,0)),0),AC9=TRUE,INDEX(Class!$I:$I,MATCH(Info!AD21,Class!$F:$F,0))*INDEX(Class!$P:$P,MATCH(Info!AD22,Class!$N:$N,0))))),0)</f>
        <v>0</v>
      </c>
      <c r="AD16" s="387" cm="1">
        <f t="array" ref="AD16">IFERROR(IF(Input!AE12=TRUE,1,IF(Info!AE6=TRUE,INDEX(Class!$G:$G,MATCH(Info!AE21,Class!$F:$F,0)),_xlfn.IFS(AD9=FALSE,INDEX(Class!$G:$G,MATCH(Info!AE21,Class!$F:$F,0))+IF(Info!AE4="Truck",INDEX(Class!$O:$O,MATCH(Info!AE22,Class!$N:$N,0)),0),AD9=TRUE,INDEX(Class!$I:$I,MATCH(Info!AE21,Class!$F:$F,0))*INDEX(Class!$P:$P,MATCH(Info!AE22,Class!$N:$N,0))))),0)</f>
        <v>0</v>
      </c>
      <c r="AE16" s="387" cm="1">
        <f t="array" ref="AE16">IFERROR(IF(Input!AF12=TRUE,1,IF(Info!AF6=TRUE,INDEX(Class!$G:$G,MATCH(Info!AF21,Class!$F:$F,0)),_xlfn.IFS(AE9=FALSE,INDEX(Class!$G:$G,MATCH(Info!AF21,Class!$F:$F,0))+IF(Info!AF4="Truck",INDEX(Class!$O:$O,MATCH(Info!AF22,Class!$N:$N,0)),0),AE9=TRUE,INDEX(Class!$I:$I,MATCH(Info!AF21,Class!$F:$F,0))*INDEX(Class!$P:$P,MATCH(Info!AF22,Class!$N:$N,0))))),0)</f>
        <v>0</v>
      </c>
      <c r="AF16" s="387" cm="1">
        <f t="array" ref="AF16">IFERROR(IF(Input!AG12=TRUE,1,IF(Info!AG6=TRUE,INDEX(Class!$G:$G,MATCH(Info!AG21,Class!$F:$F,0)),_xlfn.IFS(AF9=FALSE,INDEX(Class!$G:$G,MATCH(Info!AG21,Class!$F:$F,0))+IF(Info!AG4="Truck",INDEX(Class!$O:$O,MATCH(Info!AG22,Class!$N:$N,0)),0),AF9=TRUE,INDEX(Class!$I:$I,MATCH(Info!AG21,Class!$F:$F,0))*INDEX(Class!$P:$P,MATCH(Info!AG22,Class!$N:$N,0))))),0)</f>
        <v>0</v>
      </c>
      <c r="AG16" s="387" cm="1">
        <f t="array" ref="AG16">IFERROR(IF(Input!AH12=TRUE,1,IF(Info!AH6=TRUE,INDEX(Class!$G:$G,MATCH(Info!AH21,Class!$F:$F,0)),_xlfn.IFS(AG9=FALSE,INDEX(Class!$G:$G,MATCH(Info!AH21,Class!$F:$F,0))+IF(Info!AH4="Truck",INDEX(Class!$O:$O,MATCH(Info!AH22,Class!$N:$N,0)),0),AG9=TRUE,INDEX(Class!$I:$I,MATCH(Info!AH21,Class!$F:$F,0))*INDEX(Class!$P:$P,MATCH(Info!AH22,Class!$N:$N,0))))),0)</f>
        <v>0</v>
      </c>
      <c r="AH16" s="387" cm="1">
        <f t="array" ref="AH16">IFERROR(IF(Input!AI12=TRUE,1,IF(Info!AI6=TRUE,INDEX(Class!$G:$G,MATCH(Info!AI21,Class!$F:$F,0)),_xlfn.IFS(AH9=FALSE,INDEX(Class!$G:$G,MATCH(Info!AI21,Class!$F:$F,0))+IF(Info!AI4="Truck",INDEX(Class!$O:$O,MATCH(Info!AI22,Class!$N:$N,0)),0),AH9=TRUE,INDEX(Class!$I:$I,MATCH(Info!AI21,Class!$F:$F,0))*INDEX(Class!$P:$P,MATCH(Info!AI22,Class!$N:$N,0))))),0)</f>
        <v>0</v>
      </c>
      <c r="AI16" s="387" cm="1">
        <f t="array" ref="AI16">IFERROR(IF(Input!AJ12=TRUE,1,IF(Info!AJ6=TRUE,INDEX(Class!$G:$G,MATCH(Info!AJ21,Class!$F:$F,0)),_xlfn.IFS(AI9=FALSE,INDEX(Class!$G:$G,MATCH(Info!AJ21,Class!$F:$F,0))+IF(Info!AJ4="Truck",INDEX(Class!$O:$O,MATCH(Info!AJ22,Class!$N:$N,0)),0),AI9=TRUE,INDEX(Class!$I:$I,MATCH(Info!AJ21,Class!$F:$F,0))*INDEX(Class!$P:$P,MATCH(Info!AJ22,Class!$N:$N,0))))),0)</f>
        <v>0</v>
      </c>
      <c r="AJ16" s="387" cm="1">
        <f t="array" ref="AJ16">IFERROR(IF(Input!AK12=TRUE,1,IF(Info!AK6=TRUE,INDEX(Class!$G:$G,MATCH(Info!AK21,Class!$F:$F,0)),_xlfn.IFS(AJ9=FALSE,INDEX(Class!$G:$G,MATCH(Info!AK21,Class!$F:$F,0))+IF(Info!AK4="Truck",INDEX(Class!$O:$O,MATCH(Info!AK22,Class!$N:$N,0)),0),AJ9=TRUE,INDEX(Class!$I:$I,MATCH(Info!AK21,Class!$F:$F,0))*INDEX(Class!$P:$P,MATCH(Info!AK22,Class!$N:$N,0))))),0)</f>
        <v>0</v>
      </c>
      <c r="AK16" s="387" cm="1">
        <f t="array" ref="AK16">IFERROR(IF(Input!AL12=TRUE,1,IF(Info!AL6=TRUE,INDEX(Class!$G:$G,MATCH(Info!AL21,Class!$F:$F,0)),_xlfn.IFS(AK9=FALSE,INDEX(Class!$G:$G,MATCH(Info!AL21,Class!$F:$F,0))+IF(Info!AL4="Truck",INDEX(Class!$O:$O,MATCH(Info!AL22,Class!$N:$N,0)),0),AK9=TRUE,INDEX(Class!$I:$I,MATCH(Info!AL21,Class!$F:$F,0))*INDEX(Class!$P:$P,MATCH(Info!AL22,Class!$N:$N,0))))),0)</f>
        <v>0</v>
      </c>
      <c r="AL16" s="387" cm="1">
        <f t="array" ref="AL16">IFERROR(IF(Input!AM12=TRUE,1,IF(Info!AM6=TRUE,INDEX(Class!$G:$G,MATCH(Info!AM21,Class!$F:$F,0)),_xlfn.IFS(AL9=FALSE,INDEX(Class!$G:$G,MATCH(Info!AM21,Class!$F:$F,0))+IF(Info!AM4="Truck",INDEX(Class!$O:$O,MATCH(Info!AM22,Class!$N:$N,0)),0),AL9=TRUE,INDEX(Class!$I:$I,MATCH(Info!AM21,Class!$F:$F,0))*INDEX(Class!$P:$P,MATCH(Info!AM22,Class!$N:$N,0))))),0)</f>
        <v>0</v>
      </c>
      <c r="AM16" s="387" cm="1">
        <f t="array" ref="AM16">IFERROR(IF(Input!AN12=TRUE,1,IF(Info!AN6=TRUE,INDEX(Class!$G:$G,MATCH(Info!AN21,Class!$F:$F,0)),_xlfn.IFS(AM9=FALSE,INDEX(Class!$G:$G,MATCH(Info!AN21,Class!$F:$F,0))+IF(Info!AN4="Truck",INDEX(Class!$O:$O,MATCH(Info!AN22,Class!$N:$N,0)),0),AM9=TRUE,INDEX(Class!$I:$I,MATCH(Info!AN21,Class!$F:$F,0))*INDEX(Class!$P:$P,MATCH(Info!AN22,Class!$N:$N,0))))),0)</f>
        <v>0</v>
      </c>
      <c r="AN16" s="387" cm="1">
        <f t="array" ref="AN16">IFERROR(IF(Input!AO12=TRUE,1,IF(Info!AO6=TRUE,INDEX(Class!$G:$G,MATCH(Info!AO21,Class!$F:$F,0)),_xlfn.IFS(AN9=FALSE,INDEX(Class!$G:$G,MATCH(Info!AO21,Class!$F:$F,0))+IF(Info!AO4="Truck",INDEX(Class!$O:$O,MATCH(Info!AO22,Class!$N:$N,0)),0),AN9=TRUE,INDEX(Class!$I:$I,MATCH(Info!AO21,Class!$F:$F,0))*INDEX(Class!$P:$P,MATCH(Info!AO22,Class!$N:$N,0))))),0)</f>
        <v>0</v>
      </c>
      <c r="AO16" s="387" cm="1">
        <f t="array" ref="AO16">IFERROR(IF(Input!AP12=TRUE,1,IF(Info!AP6=TRUE,INDEX(Class!$G:$G,MATCH(Info!AP21,Class!$F:$F,0)),_xlfn.IFS(AO9=FALSE,INDEX(Class!$G:$G,MATCH(Info!AP21,Class!$F:$F,0))+IF(Info!AP4="Truck",INDEX(Class!$O:$O,MATCH(Info!AP22,Class!$N:$N,0)),0),AO9=TRUE,INDEX(Class!$I:$I,MATCH(Info!AP21,Class!$F:$F,0))*INDEX(Class!$P:$P,MATCH(Info!AP22,Class!$N:$N,0))))),0)</f>
        <v>0</v>
      </c>
      <c r="AP16" s="387" cm="1">
        <f t="array" ref="AP16">IFERROR(IF(Input!AQ12=TRUE,1,IF(Info!AQ6=TRUE,INDEX(Class!$G:$G,MATCH(Info!AQ21,Class!$F:$F,0)),_xlfn.IFS(AP9=FALSE,INDEX(Class!$G:$G,MATCH(Info!AQ21,Class!$F:$F,0))+IF(Info!AQ4="Truck",INDEX(Class!$O:$O,MATCH(Info!AQ22,Class!$N:$N,0)),0),AP9=TRUE,INDEX(Class!$I:$I,MATCH(Info!AQ21,Class!$F:$F,0))*INDEX(Class!$P:$P,MATCH(Info!AQ22,Class!$N:$N,0))))),0)</f>
        <v>0</v>
      </c>
      <c r="AQ16" s="387" cm="1">
        <f t="array" ref="AQ16">IFERROR(IF(Input!AR12=TRUE,1,IF(Info!AR6=TRUE,INDEX(Class!$G:$G,MATCH(Info!AR21,Class!$F:$F,0)),_xlfn.IFS(AQ9=FALSE,INDEX(Class!$G:$G,MATCH(Info!AR21,Class!$F:$F,0))+IF(Info!AR4="Truck",INDEX(Class!$O:$O,MATCH(Info!AR22,Class!$N:$N,0)),0),AQ9=TRUE,INDEX(Class!$I:$I,MATCH(Info!AR21,Class!$F:$F,0))*INDEX(Class!$P:$P,MATCH(Info!AR22,Class!$N:$N,0))))),0)</f>
        <v>0</v>
      </c>
      <c r="AR16" s="387" cm="1">
        <f t="array" ref="AR16">IFERROR(IF(Input!AS12=TRUE,1,IF(Info!AS6=TRUE,INDEX(Class!$G:$G,MATCH(Info!AS21,Class!$F:$F,0)),_xlfn.IFS(AR9=FALSE,INDEX(Class!$G:$G,MATCH(Info!AS21,Class!$F:$F,0))+IF(Info!AS4="Truck",INDEX(Class!$O:$O,MATCH(Info!AS22,Class!$N:$N,0)),0),AR9=TRUE,INDEX(Class!$I:$I,MATCH(Info!AS21,Class!$F:$F,0))*INDEX(Class!$P:$P,MATCH(Info!AS22,Class!$N:$N,0))))),0)</f>
        <v>0</v>
      </c>
      <c r="AS16" s="387" cm="1">
        <f t="array" ref="AS16">IFERROR(IF(Input!AT12=TRUE,1,IF(Info!AT6=TRUE,INDEX(Class!$G:$G,MATCH(Info!AT21,Class!$F:$F,0)),_xlfn.IFS(AS9=FALSE,INDEX(Class!$G:$G,MATCH(Info!AT21,Class!$F:$F,0))+IF(Info!AT4="Truck",INDEX(Class!$O:$O,MATCH(Info!AT22,Class!$N:$N,0)),0),AS9=TRUE,INDEX(Class!$I:$I,MATCH(Info!AT21,Class!$F:$F,0))*INDEX(Class!$P:$P,MATCH(Info!AT22,Class!$N:$N,0))))),0)</f>
        <v>0</v>
      </c>
      <c r="AT16" s="387" cm="1">
        <f t="array" ref="AT16">IFERROR(IF(Input!AU12=TRUE,1,IF(Info!AU6=TRUE,INDEX(Class!$G:$G,MATCH(Info!AU21,Class!$F:$F,0)),_xlfn.IFS(AT9=FALSE,INDEX(Class!$G:$G,MATCH(Info!AU21,Class!$F:$F,0))+IF(Info!AU4="Truck",INDEX(Class!$O:$O,MATCH(Info!AU22,Class!$N:$N,0)),0),AT9=TRUE,INDEX(Class!$I:$I,MATCH(Info!AU21,Class!$F:$F,0))*INDEX(Class!$P:$P,MATCH(Info!AU22,Class!$N:$N,0))))),0)</f>
        <v>0</v>
      </c>
      <c r="AU16" s="387" cm="1">
        <f t="array" ref="AU16">IFERROR(IF(Input!AV12=TRUE,1,IF(Info!AV6=TRUE,INDEX(Class!$G:$G,MATCH(Info!AV21,Class!$F:$F,0)),_xlfn.IFS(AU9=FALSE,INDEX(Class!$G:$G,MATCH(Info!AV21,Class!$F:$F,0))+IF(Info!AV4="Truck",INDEX(Class!$O:$O,MATCH(Info!AV22,Class!$N:$N,0)),0),AU9=TRUE,INDEX(Class!$I:$I,MATCH(Info!AV21,Class!$F:$F,0))*INDEX(Class!$P:$P,MATCH(Info!AV22,Class!$N:$N,0))))),0)</f>
        <v>0</v>
      </c>
      <c r="AV16" s="387" cm="1">
        <f t="array" ref="AV16">IFERROR(IF(Input!AW12=TRUE,1,IF(Info!AW6=TRUE,INDEX(Class!$G:$G,MATCH(Info!AW21,Class!$F:$F,0)),_xlfn.IFS(AV9=FALSE,INDEX(Class!$G:$G,MATCH(Info!AW21,Class!$F:$F,0))+IF(Info!AW4="Truck",INDEX(Class!$O:$O,MATCH(Info!AW22,Class!$N:$N,0)),0),AV9=TRUE,INDEX(Class!$I:$I,MATCH(Info!AW21,Class!$F:$F,0))*INDEX(Class!$P:$P,MATCH(Info!AW22,Class!$N:$N,0))))),0)</f>
        <v>0</v>
      </c>
      <c r="AW16" s="387" cm="1">
        <f t="array" ref="AW16">IFERROR(IF(Input!AX12=TRUE,1,IF(Info!AX6=TRUE,INDEX(Class!$G:$G,MATCH(Info!AX21,Class!$F:$F,0)),_xlfn.IFS(AW9=FALSE,INDEX(Class!$G:$G,MATCH(Info!AX21,Class!$F:$F,0))+IF(Info!AX4="Truck",INDEX(Class!$O:$O,MATCH(Info!AX22,Class!$N:$N,0)),0),AW9=TRUE,INDEX(Class!$I:$I,MATCH(Info!AX21,Class!$F:$F,0))*INDEX(Class!$P:$P,MATCH(Info!AX22,Class!$N:$N,0))))),0)</f>
        <v>0</v>
      </c>
      <c r="AX16" s="387" cm="1">
        <f t="array" ref="AX16">IFERROR(IF(Input!AY12=TRUE,1,IF(Info!AY6=TRUE,INDEX(Class!$G:$G,MATCH(Info!AY21,Class!$F:$F,0)),_xlfn.IFS(AX9=FALSE,INDEX(Class!$G:$G,MATCH(Info!AY21,Class!$F:$F,0))+IF(Info!AY4="Truck",INDEX(Class!$O:$O,MATCH(Info!AY22,Class!$N:$N,0)),0),AX9=TRUE,INDEX(Class!$I:$I,MATCH(Info!AY21,Class!$F:$F,0))*INDEX(Class!$P:$P,MATCH(Info!AY22,Class!$N:$N,0))))),0)</f>
        <v>0</v>
      </c>
      <c r="AY16" s="387" cm="1">
        <f t="array" ref="AY16">IFERROR(IF(Input!AZ12=TRUE,1,IF(Info!AZ6=TRUE,INDEX(Class!$G:$G,MATCH(Info!AZ21,Class!$F:$F,0)),_xlfn.IFS(AY9=FALSE,INDEX(Class!$G:$G,MATCH(Info!AZ21,Class!$F:$F,0))+IF(Info!AZ4="Truck",INDEX(Class!$O:$O,MATCH(Info!AZ22,Class!$N:$N,0)),0),AY9=TRUE,INDEX(Class!$I:$I,MATCH(Info!AZ21,Class!$F:$F,0))*INDEX(Class!$P:$P,MATCH(Info!AZ22,Class!$N:$N,0))))),0)</f>
        <v>0</v>
      </c>
      <c r="AZ16" s="387" cm="1">
        <f t="array" ref="AZ16">IFERROR(IF(Input!BA12=TRUE,1,IF(Info!BA6=TRUE,INDEX(Class!$G:$G,MATCH(Info!BA21,Class!$F:$F,0)),_xlfn.IFS(AZ9=FALSE,INDEX(Class!$G:$G,MATCH(Info!BA21,Class!$F:$F,0))+IF(Info!BA4="Truck",INDEX(Class!$O:$O,MATCH(Info!BA22,Class!$N:$N,0)),0),AZ9=TRUE,INDEX(Class!$I:$I,MATCH(Info!BA21,Class!$F:$F,0))*INDEX(Class!$P:$P,MATCH(Info!BA22,Class!$N:$N,0))))),0)</f>
        <v>0</v>
      </c>
      <c r="BA16" s="387" cm="1">
        <f t="array" ref="BA16">IFERROR(IF(Input!BB12=TRUE,1,IF(Info!BB6=TRUE,INDEX(Class!$G:$G,MATCH(Info!BB21,Class!$F:$F,0)),_xlfn.IFS(BA9=FALSE,INDEX(Class!$G:$G,MATCH(Info!BB21,Class!$F:$F,0))+IF(Info!BB4="Truck",INDEX(Class!$O:$O,MATCH(Info!BB22,Class!$N:$N,0)),0),BA9=TRUE,INDEX(Class!$I:$I,MATCH(Info!BB21,Class!$F:$F,0))*INDEX(Class!$P:$P,MATCH(Info!BB22,Class!$N:$N,0))))),0)</f>
        <v>0</v>
      </c>
      <c r="BB16" s="387" cm="1">
        <f t="array" ref="BB16">IFERROR(IF(Input!BC12=TRUE,1,IF(Info!BC6=TRUE,INDEX(Class!$G:$G,MATCH(Info!BC21,Class!$F:$F,0)),_xlfn.IFS(BB9=FALSE,INDEX(Class!$G:$G,MATCH(Info!BC21,Class!$F:$F,0))+IF(Info!BC4="Truck",INDEX(Class!$O:$O,MATCH(Info!BC22,Class!$N:$N,0)),0),BB9=TRUE,INDEX(Class!$I:$I,MATCH(Info!BC21,Class!$F:$F,0))*INDEX(Class!$P:$P,MATCH(Info!BC22,Class!$N:$N,0))))),0)</f>
        <v>0</v>
      </c>
      <c r="BC16" s="387" cm="1">
        <f t="array" ref="BC16">IFERROR(IF(Input!BD12=TRUE,1,IF(Info!BD6=TRUE,INDEX(Class!$G:$G,MATCH(Info!BD21,Class!$F:$F,0)),_xlfn.IFS(BC9=FALSE,INDEX(Class!$G:$G,MATCH(Info!BD21,Class!$F:$F,0))+IF(Info!BD4="Truck",INDEX(Class!$O:$O,MATCH(Info!BD22,Class!$N:$N,0)),0),BC9=TRUE,INDEX(Class!$I:$I,MATCH(Info!BD21,Class!$F:$F,0))*INDEX(Class!$P:$P,MATCH(Info!BD22,Class!$N:$N,0))))),0)</f>
        <v>0</v>
      </c>
      <c r="BD16" s="387" cm="1">
        <f t="array" ref="BD16">IFERROR(IF(Input!BE12=TRUE,1,IF(Info!BE6=TRUE,INDEX(Class!$G:$G,MATCH(Info!BE21,Class!$F:$F,0)),_xlfn.IFS(BD9=FALSE,INDEX(Class!$G:$G,MATCH(Info!BE21,Class!$F:$F,0))+IF(Info!BE4="Truck",INDEX(Class!$O:$O,MATCH(Info!BE22,Class!$N:$N,0)),0),BD9=TRUE,INDEX(Class!$I:$I,MATCH(Info!BE21,Class!$F:$F,0))*INDEX(Class!$P:$P,MATCH(Info!BE22,Class!$N:$N,0))))),0)</f>
        <v>0</v>
      </c>
      <c r="BE16" s="387" cm="1">
        <f t="array" ref="BE16">IFERROR(IF(Input!BF12=TRUE,1,IF(Info!BF6=TRUE,INDEX(Class!$G:$G,MATCH(Info!BF21,Class!$F:$F,0)),_xlfn.IFS(BE9=FALSE,INDEX(Class!$G:$G,MATCH(Info!BF21,Class!$F:$F,0))+IF(Info!BF4="Truck",INDEX(Class!$O:$O,MATCH(Info!BF22,Class!$N:$N,0)),0),BE9=TRUE,INDEX(Class!$I:$I,MATCH(Info!BF21,Class!$F:$F,0))*INDEX(Class!$P:$P,MATCH(Info!BF22,Class!$N:$N,0))))),0)</f>
        <v>0</v>
      </c>
      <c r="BF16" s="387" cm="1">
        <f t="array" ref="BF16">IFERROR(IF(Input!BG12=TRUE,1,IF(Info!BG6=TRUE,INDEX(Class!$G:$G,MATCH(Info!BG21,Class!$F:$F,0)),_xlfn.IFS(BF9=FALSE,INDEX(Class!$G:$G,MATCH(Info!BG21,Class!$F:$F,0))+IF(Info!BG4="Truck",INDEX(Class!$O:$O,MATCH(Info!BG22,Class!$N:$N,0)),0),BF9=TRUE,INDEX(Class!$I:$I,MATCH(Info!BG21,Class!$F:$F,0))*INDEX(Class!$P:$P,MATCH(Info!BG22,Class!$N:$N,0))))),0)</f>
        <v>0</v>
      </c>
      <c r="BG16" s="387" cm="1">
        <f t="array" ref="BG16">IFERROR(IF(Input!BH12=TRUE,1,IF(Info!BH6=TRUE,INDEX(Class!$G:$G,MATCH(Info!BH21,Class!$F:$F,0)),_xlfn.IFS(BG9=FALSE,INDEX(Class!$G:$G,MATCH(Info!BH21,Class!$F:$F,0))+IF(Info!BH4="Truck",INDEX(Class!$O:$O,MATCH(Info!BH22,Class!$N:$N,0)),0),BG9=TRUE,INDEX(Class!$I:$I,MATCH(Info!BH21,Class!$F:$F,0))*INDEX(Class!$P:$P,MATCH(Info!BH22,Class!$N:$N,0))))),0)</f>
        <v>0</v>
      </c>
      <c r="BH16" s="387" cm="1">
        <f t="array" ref="BH16">IFERROR(IF(Input!BI12=TRUE,1,IF(Info!BI6=TRUE,INDEX(Class!$G:$G,MATCH(Info!BI21,Class!$F:$F,0)),_xlfn.IFS(BH9=FALSE,INDEX(Class!$G:$G,MATCH(Info!BI21,Class!$F:$F,0))+IF(Info!BI4="Truck",INDEX(Class!$O:$O,MATCH(Info!BI22,Class!$N:$N,0)),0),BH9=TRUE,INDEX(Class!$I:$I,MATCH(Info!BI21,Class!$F:$F,0))*INDEX(Class!$P:$P,MATCH(Info!BI22,Class!$N:$N,0))))),0)</f>
        <v>0</v>
      </c>
      <c r="BI16" s="387" cm="1">
        <f t="array" ref="BI16">IFERROR(IF(Input!BJ12=TRUE,1,IF(Info!BJ6=TRUE,INDEX(Class!$G:$G,MATCH(Info!BJ21,Class!$F:$F,0)),_xlfn.IFS(BI9=FALSE,INDEX(Class!$G:$G,MATCH(Info!BJ21,Class!$F:$F,0))+IF(Info!BJ4="Truck",INDEX(Class!$O:$O,MATCH(Info!BJ22,Class!$N:$N,0)),0),BI9=TRUE,INDEX(Class!$I:$I,MATCH(Info!BJ21,Class!$F:$F,0))*INDEX(Class!$P:$P,MATCH(Info!BJ22,Class!$N:$N,0))))),0)</f>
        <v>0</v>
      </c>
      <c r="BJ16" s="387" cm="1">
        <f t="array" ref="BJ16">IFERROR(IF(Input!BK12=TRUE,1,IF(Info!BK6=TRUE,INDEX(Class!$G:$G,MATCH(Info!BK21,Class!$F:$F,0)),_xlfn.IFS(BJ9=FALSE,INDEX(Class!$G:$G,MATCH(Info!BK21,Class!$F:$F,0))+IF(Info!BK4="Truck",INDEX(Class!$O:$O,MATCH(Info!BK22,Class!$N:$N,0)),0),BJ9=TRUE,INDEX(Class!$I:$I,MATCH(Info!BK21,Class!$F:$F,0))*INDEX(Class!$P:$P,MATCH(Info!BK22,Class!$N:$N,0))))),0)</f>
        <v>0</v>
      </c>
      <c r="BK16" s="387" cm="1">
        <f t="array" ref="BK16">IFERROR(IF(Input!BL12=TRUE,1,IF(Info!BL6=TRUE,INDEX(Class!$G:$G,MATCH(Info!BL21,Class!$F:$F,0)),_xlfn.IFS(BK9=FALSE,INDEX(Class!$G:$G,MATCH(Info!BL21,Class!$F:$F,0))+IF(Info!BL4="Truck",INDEX(Class!$O:$O,MATCH(Info!BL22,Class!$N:$N,0)),0),BK9=TRUE,INDEX(Class!$I:$I,MATCH(Info!BL21,Class!$F:$F,0))*INDEX(Class!$P:$P,MATCH(Info!BL22,Class!$N:$N,0))))),0)</f>
        <v>0</v>
      </c>
      <c r="BL16" s="387" cm="1">
        <f t="array" ref="BL16">IFERROR(IF(Input!BM12=TRUE,1,IF(Info!BM6=TRUE,INDEX(Class!$G:$G,MATCH(Info!BM21,Class!$F:$F,0)),_xlfn.IFS(BL9=FALSE,INDEX(Class!$G:$G,MATCH(Info!BM21,Class!$F:$F,0))+IF(Info!BM4="Truck",INDEX(Class!$O:$O,MATCH(Info!BM22,Class!$N:$N,0)),0),BL9=TRUE,INDEX(Class!$I:$I,MATCH(Info!BM21,Class!$F:$F,0))*INDEX(Class!$P:$P,MATCH(Info!BM22,Class!$N:$N,0))))),0)</f>
        <v>0</v>
      </c>
      <c r="BM16" s="387" cm="1">
        <f t="array" ref="BM16">IFERROR(IF(Input!BN12=TRUE,1,IF(Info!BN6=TRUE,INDEX(Class!$G:$G,MATCH(Info!BN21,Class!$F:$F,0)),_xlfn.IFS(BM9=FALSE,INDEX(Class!$G:$G,MATCH(Info!BN21,Class!$F:$F,0))+IF(Info!BN4="Truck",INDEX(Class!$O:$O,MATCH(Info!BN22,Class!$N:$N,0)),0),BM9=TRUE,INDEX(Class!$I:$I,MATCH(Info!BN21,Class!$F:$F,0))*INDEX(Class!$P:$P,MATCH(Info!BN22,Class!$N:$N,0))))),0)</f>
        <v>0</v>
      </c>
      <c r="BN16" s="387" cm="1">
        <f t="array" ref="BN16">IFERROR(IF(Input!BO12=TRUE,1,IF(Info!BO6=TRUE,INDEX(Class!$G:$G,MATCH(Info!BO21,Class!$F:$F,0)),_xlfn.IFS(BN9=FALSE,INDEX(Class!$G:$G,MATCH(Info!BO21,Class!$F:$F,0))+IF(Info!BO4="Truck",INDEX(Class!$O:$O,MATCH(Info!BO22,Class!$N:$N,0)),0),BN9=TRUE,INDEX(Class!$I:$I,MATCH(Info!BO21,Class!$F:$F,0))*INDEX(Class!$P:$P,MATCH(Info!BO22,Class!$N:$N,0))))),0)</f>
        <v>0</v>
      </c>
      <c r="BO16" s="387" cm="1">
        <f t="array" ref="BO16">IFERROR(IF(Input!BP12=TRUE,1,IF(Info!BP6=TRUE,INDEX(Class!$G:$G,MATCH(Info!BP21,Class!$F:$F,0)),_xlfn.IFS(BO9=FALSE,INDEX(Class!$G:$G,MATCH(Info!BP21,Class!$F:$F,0))+IF(Info!BP4="Truck",INDEX(Class!$O:$O,MATCH(Info!BP22,Class!$N:$N,0)),0),BO9=TRUE,INDEX(Class!$I:$I,MATCH(Info!BP21,Class!$F:$F,0))*INDEX(Class!$P:$P,MATCH(Info!BP22,Class!$N:$N,0))))),0)</f>
        <v>0</v>
      </c>
      <c r="BP16" s="387" cm="1">
        <f t="array" ref="BP16">IFERROR(IF(Input!BQ12=TRUE,1,IF(Info!BQ6=TRUE,INDEX(Class!$G:$G,MATCH(Info!BQ21,Class!$F:$F,0)),_xlfn.IFS(BP9=FALSE,INDEX(Class!$G:$G,MATCH(Info!BQ21,Class!$F:$F,0))+IF(Info!BQ4="Truck",INDEX(Class!$O:$O,MATCH(Info!BQ22,Class!$N:$N,0)),0),BP9=TRUE,INDEX(Class!$I:$I,MATCH(Info!BQ21,Class!$F:$F,0))*INDEX(Class!$P:$P,MATCH(Info!BQ22,Class!$N:$N,0))))),0)</f>
        <v>0</v>
      </c>
      <c r="BQ16" s="387" cm="1">
        <f t="array" ref="BQ16">IFERROR(IF(Input!BR12=TRUE,1,IF(Info!BR6=TRUE,INDEX(Class!$G:$G,MATCH(Info!BR21,Class!$F:$F,0)),_xlfn.IFS(BQ9=FALSE,INDEX(Class!$G:$G,MATCH(Info!BR21,Class!$F:$F,0))+IF(Info!BR4="Truck",INDEX(Class!$O:$O,MATCH(Info!BR22,Class!$N:$N,0)),0),BQ9=TRUE,INDEX(Class!$I:$I,MATCH(Info!BR21,Class!$F:$F,0))*INDEX(Class!$P:$P,MATCH(Info!BR22,Class!$N:$N,0))))),0)</f>
        <v>0</v>
      </c>
      <c r="BR16" s="387" cm="1">
        <f t="array" ref="BR16">IFERROR(IF(Input!BS12=TRUE,1,IF(Info!BS6=TRUE,INDEX(Class!$G:$G,MATCH(Info!BS21,Class!$F:$F,0)),_xlfn.IFS(BR9=FALSE,INDEX(Class!$G:$G,MATCH(Info!BS21,Class!$F:$F,0))+IF(Info!BS4="Truck",INDEX(Class!$O:$O,MATCH(Info!BS22,Class!$N:$N,0)),0),BR9=TRUE,INDEX(Class!$I:$I,MATCH(Info!BS21,Class!$F:$F,0))*INDEX(Class!$P:$P,MATCH(Info!BS22,Class!$N:$N,0))))),0)</f>
        <v>0</v>
      </c>
      <c r="BS16" s="387" cm="1">
        <f t="array" ref="BS16">IFERROR(IF(Input!BT12=TRUE,1,IF(Info!BT6=TRUE,INDEX(Class!$G:$G,MATCH(Info!BT21,Class!$F:$F,0)),_xlfn.IFS(BS9=FALSE,INDEX(Class!$G:$G,MATCH(Info!BT21,Class!$F:$F,0))+IF(Info!BT4="Truck",INDEX(Class!$O:$O,MATCH(Info!BT22,Class!$N:$N,0)),0),BS9=TRUE,INDEX(Class!$I:$I,MATCH(Info!BT21,Class!$F:$F,0))*INDEX(Class!$P:$P,MATCH(Info!BT22,Class!$N:$N,0))))),0)</f>
        <v>0</v>
      </c>
      <c r="BT16" s="387" cm="1">
        <f t="array" ref="BT16">IFERROR(IF(Input!BU12=TRUE,1,IF(Info!BU6=TRUE,INDEX(Class!$G:$G,MATCH(Info!BU21,Class!$F:$F,0)),_xlfn.IFS(BT9=FALSE,INDEX(Class!$G:$G,MATCH(Info!BU21,Class!$F:$F,0))+IF(Info!BU4="Truck",INDEX(Class!$O:$O,MATCH(Info!BU22,Class!$N:$N,0)),0),BT9=TRUE,INDEX(Class!$I:$I,MATCH(Info!BU21,Class!$F:$F,0))*INDEX(Class!$P:$P,MATCH(Info!BU22,Class!$N:$N,0))))),0)</f>
        <v>0</v>
      </c>
      <c r="BU16" s="387" cm="1">
        <f t="array" ref="BU16">IFERROR(IF(Input!BV12=TRUE,1,IF(Info!BV6=TRUE,INDEX(Class!$G:$G,MATCH(Info!BV21,Class!$F:$F,0)),_xlfn.IFS(BU9=FALSE,INDEX(Class!$G:$G,MATCH(Info!BV21,Class!$F:$F,0))+IF(Info!BV4="Truck",INDEX(Class!$O:$O,MATCH(Info!BV22,Class!$N:$N,0)),0),BU9=TRUE,INDEX(Class!$I:$I,MATCH(Info!BV21,Class!$F:$F,0))*INDEX(Class!$P:$P,MATCH(Info!BV22,Class!$N:$N,0))))),0)</f>
        <v>0</v>
      </c>
      <c r="BV16" s="387" cm="1">
        <f t="array" ref="BV16">IFERROR(IF(Input!BW12=TRUE,1,IF(Info!BW6=TRUE,INDEX(Class!$G:$G,MATCH(Info!BW21,Class!$F:$F,0)),_xlfn.IFS(BV9=FALSE,INDEX(Class!$G:$G,MATCH(Info!BW21,Class!$F:$F,0))+IF(Info!BW4="Truck",INDEX(Class!$O:$O,MATCH(Info!BW22,Class!$N:$N,0)),0),BV9=TRUE,INDEX(Class!$I:$I,MATCH(Info!BW21,Class!$F:$F,0))*INDEX(Class!$P:$P,MATCH(Info!BW22,Class!$N:$N,0))))),0)</f>
        <v>0</v>
      </c>
      <c r="BW16" s="387" cm="1">
        <f t="array" ref="BW16">IFERROR(IF(Input!BX12=TRUE,1,IF(Info!BX6=TRUE,INDEX(Class!$G:$G,MATCH(Info!BX21,Class!$F:$F,0)),_xlfn.IFS(BW9=FALSE,INDEX(Class!$G:$G,MATCH(Info!BX21,Class!$F:$F,0))+IF(Info!BX4="Truck",INDEX(Class!$O:$O,MATCH(Info!BX22,Class!$N:$N,0)),0),BW9=TRUE,INDEX(Class!$I:$I,MATCH(Info!BX21,Class!$F:$F,0))*INDEX(Class!$P:$P,MATCH(Info!BX22,Class!$N:$N,0))))),0)</f>
        <v>0</v>
      </c>
      <c r="BX16" s="387" cm="1">
        <f t="array" ref="BX16">IFERROR(IF(Input!BY12=TRUE,1,IF(Info!BY6=TRUE,INDEX(Class!$G:$G,MATCH(Info!BY21,Class!$F:$F,0)),_xlfn.IFS(BX9=FALSE,INDEX(Class!$G:$G,MATCH(Info!BY21,Class!$F:$F,0))+IF(Info!BY4="Truck",INDEX(Class!$O:$O,MATCH(Info!BY22,Class!$N:$N,0)),0),BX9=TRUE,INDEX(Class!$I:$I,MATCH(Info!BY21,Class!$F:$F,0))*INDEX(Class!$P:$P,MATCH(Info!BY22,Class!$N:$N,0))))),0)</f>
        <v>0</v>
      </c>
      <c r="BY16" s="387" cm="1">
        <f t="array" ref="BY16">IFERROR(IF(Input!BZ12=TRUE,1,IF(Info!BZ6=TRUE,INDEX(Class!$G:$G,MATCH(Info!BZ21,Class!$F:$F,0)),_xlfn.IFS(BY9=FALSE,INDEX(Class!$G:$G,MATCH(Info!BZ21,Class!$F:$F,0))+IF(Info!BZ4="Truck",INDEX(Class!$O:$O,MATCH(Info!BZ22,Class!$N:$N,0)),0),BY9=TRUE,INDEX(Class!$I:$I,MATCH(Info!BZ21,Class!$F:$F,0))*INDEX(Class!$P:$P,MATCH(Info!BZ22,Class!$N:$N,0))))),0)</f>
        <v>0</v>
      </c>
      <c r="BZ16" s="387" cm="1">
        <f t="array" ref="BZ16">IFERROR(IF(Input!CA12=TRUE,1,IF(Info!CA6=TRUE,INDEX(Class!$G:$G,MATCH(Info!CA21,Class!$F:$F,0)),_xlfn.IFS(BZ9=FALSE,INDEX(Class!$G:$G,MATCH(Info!CA21,Class!$F:$F,0))+IF(Info!CA4="Truck",INDEX(Class!$O:$O,MATCH(Info!CA22,Class!$N:$N,0)),0),BZ9=TRUE,INDEX(Class!$I:$I,MATCH(Info!CA21,Class!$F:$F,0))*INDEX(Class!$P:$P,MATCH(Info!CA22,Class!$N:$N,0))))),0)</f>
        <v>0</v>
      </c>
      <c r="CA16" s="387" cm="1">
        <f t="array" ref="CA16">IFERROR(IF(Input!CB12=TRUE,1,IF(Info!CB6=TRUE,INDEX(Class!$G:$G,MATCH(Info!CB21,Class!$F:$F,0)),_xlfn.IFS(CA9=FALSE,INDEX(Class!$G:$G,MATCH(Info!CB21,Class!$F:$F,0))+IF(Info!CB4="Truck",INDEX(Class!$O:$O,MATCH(Info!CB22,Class!$N:$N,0)),0),CA9=TRUE,INDEX(Class!$I:$I,MATCH(Info!CB21,Class!$F:$F,0))*INDEX(Class!$P:$P,MATCH(Info!CB22,Class!$N:$N,0))))),0)</f>
        <v>0</v>
      </c>
      <c r="CB16" s="387" cm="1">
        <f t="array" ref="CB16">IFERROR(IF(Input!CC12=TRUE,1,IF(Info!CC6=TRUE,INDEX(Class!$G:$G,MATCH(Info!CC21,Class!$F:$F,0)),_xlfn.IFS(CB9=FALSE,INDEX(Class!$G:$G,MATCH(Info!CC21,Class!$F:$F,0))+IF(Info!CC4="Truck",INDEX(Class!$O:$O,MATCH(Info!CC22,Class!$N:$N,0)),0),CB9=TRUE,INDEX(Class!$I:$I,MATCH(Info!CC21,Class!$F:$F,0))*INDEX(Class!$P:$P,MATCH(Info!CC22,Class!$N:$N,0))))),0)</f>
        <v>0</v>
      </c>
      <c r="CC16" s="387" cm="1">
        <f t="array" ref="CC16">IFERROR(IF(Input!CD12=TRUE,1,IF(Info!CD6=TRUE,INDEX(Class!$G:$G,MATCH(Info!CD21,Class!$F:$F,0)),_xlfn.IFS(CC9=FALSE,INDEX(Class!$G:$G,MATCH(Info!CD21,Class!$F:$F,0))+IF(Info!CD4="Truck",INDEX(Class!$O:$O,MATCH(Info!CD22,Class!$N:$N,0)),0),CC9=TRUE,INDEX(Class!$I:$I,MATCH(Info!CD21,Class!$F:$F,0))*INDEX(Class!$P:$P,MATCH(Info!CD22,Class!$N:$N,0))))),0)</f>
        <v>0</v>
      </c>
      <c r="CD16" s="387" cm="1">
        <f t="array" ref="CD16">IFERROR(IF(Input!CE12=TRUE,1,IF(Info!CE6=TRUE,INDEX(Class!$G:$G,MATCH(Info!CE21,Class!$F:$F,0)),_xlfn.IFS(CD9=FALSE,INDEX(Class!$G:$G,MATCH(Info!CE21,Class!$F:$F,0))+IF(Info!CE4="Truck",INDEX(Class!$O:$O,MATCH(Info!CE22,Class!$N:$N,0)),0),CD9=TRUE,INDEX(Class!$I:$I,MATCH(Info!CE21,Class!$F:$F,0))*INDEX(Class!$P:$P,MATCH(Info!CE22,Class!$N:$N,0))))),0)</f>
        <v>0</v>
      </c>
      <c r="CE16" s="387" cm="1">
        <f t="array" ref="CE16">IFERROR(IF(Input!CF12=TRUE,1,IF(Info!CF6=TRUE,INDEX(Class!$G:$G,MATCH(Info!CF21,Class!$F:$F,0)),_xlfn.IFS(CE9=FALSE,INDEX(Class!$G:$G,MATCH(Info!CF21,Class!$F:$F,0))+IF(Info!CF4="Truck",INDEX(Class!$O:$O,MATCH(Info!CF22,Class!$N:$N,0)),0),CE9=TRUE,INDEX(Class!$I:$I,MATCH(Info!CF21,Class!$F:$F,0))*INDEX(Class!$P:$P,MATCH(Info!CF22,Class!$N:$N,0))))),0)</f>
        <v>0</v>
      </c>
      <c r="CF16" s="387" cm="1">
        <f t="array" ref="CF16">IFERROR(IF(Input!CG12=TRUE,1,IF(Info!CG6=TRUE,INDEX(Class!$G:$G,MATCH(Info!CG21,Class!$F:$F,0)),_xlfn.IFS(CF9=FALSE,INDEX(Class!$G:$G,MATCH(Info!CG21,Class!$F:$F,0))+IF(Info!CG4="Truck",INDEX(Class!$O:$O,MATCH(Info!CG22,Class!$N:$N,0)),0),CF9=TRUE,INDEX(Class!$I:$I,MATCH(Info!CG21,Class!$F:$F,0))*INDEX(Class!$P:$P,MATCH(Info!CG22,Class!$N:$N,0))))),0)</f>
        <v>0</v>
      </c>
      <c r="CG16" s="387" cm="1">
        <f t="array" ref="CG16">IFERROR(IF(Input!CH12=TRUE,1,IF(Info!CH6=TRUE,INDEX(Class!$G:$G,MATCH(Info!CH21,Class!$F:$F,0)),_xlfn.IFS(CG9=FALSE,INDEX(Class!$G:$G,MATCH(Info!CH21,Class!$F:$F,0))+IF(Info!CH4="Truck",INDEX(Class!$O:$O,MATCH(Info!CH22,Class!$N:$N,0)),0),CG9=TRUE,INDEX(Class!$I:$I,MATCH(Info!CH21,Class!$F:$F,0))*INDEX(Class!$P:$P,MATCH(Info!CH22,Class!$N:$N,0))))),0)</f>
        <v>0</v>
      </c>
      <c r="CH16" s="387" cm="1">
        <f t="array" ref="CH16">IFERROR(IF(Input!CI12=TRUE,1,IF(Info!CI6=TRUE,INDEX(Class!$G:$G,MATCH(Info!CI21,Class!$F:$F,0)),_xlfn.IFS(CH9=FALSE,INDEX(Class!$G:$G,MATCH(Info!CI21,Class!$F:$F,0))+IF(Info!CI4="Truck",INDEX(Class!$O:$O,MATCH(Info!CI22,Class!$N:$N,0)),0),CH9=TRUE,INDEX(Class!$I:$I,MATCH(Info!CI21,Class!$F:$F,0))*INDEX(Class!$P:$P,MATCH(Info!CI22,Class!$N:$N,0))))),0)</f>
        <v>0</v>
      </c>
      <c r="CI16" s="387" cm="1">
        <f t="array" ref="CI16">IFERROR(IF(Input!CJ12=TRUE,1,IF(Info!CJ6=TRUE,INDEX(Class!$G:$G,MATCH(Info!CJ21,Class!$F:$F,0)),_xlfn.IFS(CI9=FALSE,INDEX(Class!$G:$G,MATCH(Info!CJ21,Class!$F:$F,0))+IF(Info!CJ4="Truck",INDEX(Class!$O:$O,MATCH(Info!CJ22,Class!$N:$N,0)),0),CI9=TRUE,INDEX(Class!$I:$I,MATCH(Info!CJ21,Class!$F:$F,0))*INDEX(Class!$P:$P,MATCH(Info!CJ22,Class!$N:$N,0))))),0)</f>
        <v>0</v>
      </c>
      <c r="CJ16" s="387" cm="1">
        <f t="array" ref="CJ16">IFERROR(IF(Input!CK12=TRUE,1,IF(Info!CK6=TRUE,INDEX(Class!$G:$G,MATCH(Info!CK21,Class!$F:$F,0)),_xlfn.IFS(CJ9=FALSE,INDEX(Class!$G:$G,MATCH(Info!CK21,Class!$F:$F,0))+IF(Info!CK4="Truck",INDEX(Class!$O:$O,MATCH(Info!CK22,Class!$N:$N,0)),0),CJ9=TRUE,INDEX(Class!$I:$I,MATCH(Info!CK21,Class!$F:$F,0))*INDEX(Class!$P:$P,MATCH(Info!CK22,Class!$N:$N,0))))),0)</f>
        <v>0</v>
      </c>
      <c r="CK16" s="387" cm="1">
        <f t="array" ref="CK16">IFERROR(IF(Input!CL12=TRUE,1,IF(Info!CL6=TRUE,INDEX(Class!$G:$G,MATCH(Info!CL21,Class!$F:$F,0)),_xlfn.IFS(CK9=FALSE,INDEX(Class!$G:$G,MATCH(Info!CL21,Class!$F:$F,0))+IF(Info!CL4="Truck",INDEX(Class!$O:$O,MATCH(Info!CL22,Class!$N:$N,0)),0),CK9=TRUE,INDEX(Class!$I:$I,MATCH(Info!CL21,Class!$F:$F,0))*INDEX(Class!$P:$P,MATCH(Info!CL22,Class!$N:$N,0))))),0)</f>
        <v>0</v>
      </c>
      <c r="CL16" s="387" cm="1">
        <f t="array" ref="CL16">IFERROR(IF(Input!CM12=TRUE,1,IF(Info!CM6=TRUE,INDEX(Class!$G:$G,MATCH(Info!CM21,Class!$F:$F,0)),_xlfn.IFS(CL9=FALSE,INDEX(Class!$G:$G,MATCH(Info!CM21,Class!$F:$F,0))+IF(Info!CM4="Truck",INDEX(Class!$O:$O,MATCH(Info!CM22,Class!$N:$N,0)),0),CL9=TRUE,INDEX(Class!$I:$I,MATCH(Info!CM21,Class!$F:$F,0))*INDEX(Class!$P:$P,MATCH(Info!CM22,Class!$N:$N,0))))),0)</f>
        <v>0</v>
      </c>
      <c r="CM16" s="387" cm="1">
        <f t="array" ref="CM16">IFERROR(IF(Input!CN12=TRUE,1,IF(Info!CN6=TRUE,INDEX(Class!$G:$G,MATCH(Info!CN21,Class!$F:$F,0)),_xlfn.IFS(CM9=FALSE,INDEX(Class!$G:$G,MATCH(Info!CN21,Class!$F:$F,0))+IF(Info!CN4="Truck",INDEX(Class!$O:$O,MATCH(Info!CN22,Class!$N:$N,0)),0),CM9=TRUE,INDEX(Class!$I:$I,MATCH(Info!CN21,Class!$F:$F,0))*INDEX(Class!$P:$P,MATCH(Info!CN22,Class!$N:$N,0))))),0)</f>
        <v>0</v>
      </c>
      <c r="CN16" s="387" cm="1">
        <f t="array" ref="CN16">IFERROR(IF(Input!CO12=TRUE,1,IF(Info!CO6=TRUE,INDEX(Class!$G:$G,MATCH(Info!CO21,Class!$F:$F,0)),_xlfn.IFS(CN9=FALSE,INDEX(Class!$G:$G,MATCH(Info!CO21,Class!$F:$F,0))+IF(Info!CO4="Truck",INDEX(Class!$O:$O,MATCH(Info!CO22,Class!$N:$N,0)),0),CN9=TRUE,INDEX(Class!$I:$I,MATCH(Info!CO21,Class!$F:$F,0))*INDEX(Class!$P:$P,MATCH(Info!CO22,Class!$N:$N,0))))),0)</f>
        <v>0</v>
      </c>
      <c r="CO16" s="387" cm="1">
        <f t="array" ref="CO16">IFERROR(IF(Input!CP12=TRUE,1,IF(Info!CP6=TRUE,INDEX(Class!$G:$G,MATCH(Info!CP21,Class!$F:$F,0)),_xlfn.IFS(CO9=FALSE,INDEX(Class!$G:$G,MATCH(Info!CP21,Class!$F:$F,0))+IF(Info!CP4="Truck",INDEX(Class!$O:$O,MATCH(Info!CP22,Class!$N:$N,0)),0),CO9=TRUE,INDEX(Class!$I:$I,MATCH(Info!CP21,Class!$F:$F,0))*INDEX(Class!$P:$P,MATCH(Info!CP22,Class!$N:$N,0))))),0)</f>
        <v>0</v>
      </c>
      <c r="CP16" s="387" cm="1">
        <f t="array" ref="CP16">IFERROR(IF(Input!CQ12=TRUE,1,IF(Info!CQ6=TRUE,INDEX(Class!$G:$G,MATCH(Info!CQ21,Class!$F:$F,0)),_xlfn.IFS(CP9=FALSE,INDEX(Class!$G:$G,MATCH(Info!CQ21,Class!$F:$F,0))+IF(Info!CQ4="Truck",INDEX(Class!$O:$O,MATCH(Info!CQ22,Class!$N:$N,0)),0),CP9=TRUE,INDEX(Class!$I:$I,MATCH(Info!CQ21,Class!$F:$F,0))*INDEX(Class!$P:$P,MATCH(Info!CQ22,Class!$N:$N,0))))),0)</f>
        <v>0</v>
      </c>
      <c r="CQ16" s="387" cm="1">
        <f t="array" ref="CQ16">IFERROR(IF(Input!CR12=TRUE,1,IF(Info!CR6=TRUE,INDEX(Class!$G:$G,MATCH(Info!CR21,Class!$F:$F,0)),_xlfn.IFS(CQ9=FALSE,INDEX(Class!$G:$G,MATCH(Info!CR21,Class!$F:$F,0))+IF(Info!CR4="Truck",INDEX(Class!$O:$O,MATCH(Info!CR22,Class!$N:$N,0)),0),CQ9=TRUE,INDEX(Class!$I:$I,MATCH(Info!CR21,Class!$F:$F,0))*INDEX(Class!$P:$P,MATCH(Info!CR22,Class!$N:$N,0))))),0)</f>
        <v>0</v>
      </c>
      <c r="CR16" s="387" cm="1">
        <f t="array" ref="CR16">IFERROR(IF(Input!CS12=TRUE,1,IF(Info!CS6=TRUE,INDEX(Class!$G:$G,MATCH(Info!CS21,Class!$F:$F,0)),_xlfn.IFS(CR9=FALSE,INDEX(Class!$G:$G,MATCH(Info!CS21,Class!$F:$F,0))+IF(Info!CS4="Truck",INDEX(Class!$O:$O,MATCH(Info!CS22,Class!$N:$N,0)),0),CR9=TRUE,INDEX(Class!$I:$I,MATCH(Info!CS21,Class!$F:$F,0))*INDEX(Class!$P:$P,MATCH(Info!CS22,Class!$N:$N,0))))),0)</f>
        <v>0</v>
      </c>
      <c r="CS16" s="387" cm="1">
        <f t="array" ref="CS16">IFERROR(IF(Input!CT12=TRUE,1,IF(Info!CT6=TRUE,INDEX(Class!$G:$G,MATCH(Info!CT21,Class!$F:$F,0)),_xlfn.IFS(CS9=FALSE,INDEX(Class!$G:$G,MATCH(Info!CT21,Class!$F:$F,0))+IF(Info!CT4="Truck",INDEX(Class!$O:$O,MATCH(Info!CT22,Class!$N:$N,0)),0),CS9=TRUE,INDEX(Class!$I:$I,MATCH(Info!CT21,Class!$F:$F,0))*INDEX(Class!$P:$P,MATCH(Info!CT22,Class!$N:$N,0))))),0)</f>
        <v>0</v>
      </c>
      <c r="CT16" s="387" cm="1">
        <f t="array" ref="CT16">IFERROR(IF(Input!CU12=TRUE,1,IF(Info!CU6=TRUE,INDEX(Class!$G:$G,MATCH(Info!CU21,Class!$F:$F,0)),_xlfn.IFS(CT9=FALSE,INDEX(Class!$G:$G,MATCH(Info!CU21,Class!$F:$F,0))+IF(Info!CU4="Truck",INDEX(Class!$O:$O,MATCH(Info!CU22,Class!$N:$N,0)),0),CT9=TRUE,INDEX(Class!$I:$I,MATCH(Info!CU21,Class!$F:$F,0))*INDEX(Class!$P:$P,MATCH(Info!CU22,Class!$N:$N,0))))),0)</f>
        <v>0</v>
      </c>
      <c r="CU16" s="387" cm="1">
        <f t="array" ref="CU16">IFERROR(IF(Input!CV12=TRUE,1,IF(Info!CV6=TRUE,INDEX(Class!$G:$G,MATCH(Info!CV21,Class!$F:$F,0)),_xlfn.IFS(CU9=FALSE,INDEX(Class!$G:$G,MATCH(Info!CV21,Class!$F:$F,0))+IF(Info!CV4="Truck",INDEX(Class!$O:$O,MATCH(Info!CV22,Class!$N:$N,0)),0),CU9=TRUE,INDEX(Class!$I:$I,MATCH(Info!CV21,Class!$F:$F,0))*INDEX(Class!$P:$P,MATCH(Info!CV22,Class!$N:$N,0))))),0)</f>
        <v>0</v>
      </c>
      <c r="CV16" s="387" cm="1">
        <f t="array" ref="CV16">IFERROR(IF(Input!CW12=TRUE,1,IF(Info!CW6=TRUE,INDEX(Class!$G:$G,MATCH(Info!CW21,Class!$F:$F,0)),_xlfn.IFS(CV9=FALSE,INDEX(Class!$G:$G,MATCH(Info!CW21,Class!$F:$F,0))+IF(Info!CW4="Truck",INDEX(Class!$O:$O,MATCH(Info!CW22,Class!$N:$N,0)),0),CV9=TRUE,INDEX(Class!$I:$I,MATCH(Info!CW21,Class!$F:$F,0))*INDEX(Class!$P:$P,MATCH(Info!CW22,Class!$N:$N,0))))),0)</f>
        <v>0</v>
      </c>
      <c r="CW16" s="387" cm="1">
        <f t="array" ref="CW16">IFERROR(IF(Input!CX12=TRUE,1,IF(Info!CX6=TRUE,INDEX(Class!$G:$G,MATCH(Info!CX21,Class!$F:$F,0)),_xlfn.IFS(CW9=FALSE,INDEX(Class!$G:$G,MATCH(Info!CX21,Class!$F:$F,0))+IF(Info!CX4="Truck",INDEX(Class!$O:$O,MATCH(Info!CX22,Class!$N:$N,0)),0),CW9=TRUE,INDEX(Class!$I:$I,MATCH(Info!CX21,Class!$F:$F,0))*INDEX(Class!$P:$P,MATCH(Info!CX22,Class!$N:$N,0))))),0)</f>
        <v>0</v>
      </c>
      <c r="CX16" s="387" cm="1">
        <f t="array" ref="CX16">IFERROR(IF(Input!CY12=TRUE,1,IF(Info!CY6=TRUE,INDEX(Class!$G:$G,MATCH(Info!CY21,Class!$F:$F,0)),_xlfn.IFS(CX9=FALSE,INDEX(Class!$G:$G,MATCH(Info!CY21,Class!$F:$F,0))+IF(Info!CY4="Truck",INDEX(Class!$O:$O,MATCH(Info!CY22,Class!$N:$N,0)),0),CX9=TRUE,INDEX(Class!$I:$I,MATCH(Info!CY21,Class!$F:$F,0))*INDEX(Class!$P:$P,MATCH(Info!CY22,Class!$N:$N,0))))),0)</f>
        <v>0</v>
      </c>
      <c r="CY16" s="387" cm="1">
        <f t="array" ref="CY16">IFERROR(IF(Input!CZ12=TRUE,1,IF(Info!CZ6=TRUE,INDEX(Class!$G:$G,MATCH(Info!CZ21,Class!$F:$F,0)),_xlfn.IFS(CY9=FALSE,INDEX(Class!$G:$G,MATCH(Info!CZ21,Class!$F:$F,0))+IF(Info!CZ4="Truck",INDEX(Class!$O:$O,MATCH(Info!CZ22,Class!$N:$N,0)),0),CY9=TRUE,INDEX(Class!$I:$I,MATCH(Info!CZ21,Class!$F:$F,0))*INDEX(Class!$P:$P,MATCH(Info!CZ22,Class!$N:$N,0))))),0)</f>
        <v>0</v>
      </c>
      <c r="CZ16" s="387" cm="1">
        <f t="array" ref="CZ16">IFERROR(IF(Input!DA12=TRUE,1,IF(Info!DA6=TRUE,INDEX(Class!$G:$G,MATCH(Info!DA21,Class!$F:$F,0)),_xlfn.IFS(CZ9=FALSE,INDEX(Class!$G:$G,MATCH(Info!DA21,Class!$F:$F,0))+IF(Info!DA4="Truck",INDEX(Class!$O:$O,MATCH(Info!DA22,Class!$N:$N,0)),0),CZ9=TRUE,INDEX(Class!$I:$I,MATCH(Info!DA21,Class!$F:$F,0))*INDEX(Class!$P:$P,MATCH(Info!DA22,Class!$N:$N,0))))),0)</f>
        <v>0</v>
      </c>
      <c r="DA16" s="387" cm="1">
        <f t="array" ref="DA16">IFERROR(IF(Input!DB12=TRUE,1,IF(Info!DB6=TRUE,INDEX(Class!$G:$G,MATCH(Info!DB21,Class!$F:$F,0)),_xlfn.IFS(DA9=FALSE,INDEX(Class!$G:$G,MATCH(Info!DB21,Class!$F:$F,0))+IF(Info!DB4="Truck",INDEX(Class!$O:$O,MATCH(Info!DB22,Class!$N:$N,0)),0),DA9=TRUE,INDEX(Class!$I:$I,MATCH(Info!DB21,Class!$F:$F,0))*INDEX(Class!$P:$P,MATCH(Info!DB22,Class!$N:$N,0))))),0)</f>
        <v>0</v>
      </c>
      <c r="DB16" s="387" cm="1">
        <f t="array" ref="DB16">IFERROR(IF(Input!DC12=TRUE,1,IF(Info!DC6=TRUE,INDEX(Class!$G:$G,MATCH(Info!DC21,Class!$F:$F,0)),_xlfn.IFS(DB9=FALSE,INDEX(Class!$G:$G,MATCH(Info!DC21,Class!$F:$F,0))+IF(Info!DC4="Truck",INDEX(Class!$O:$O,MATCH(Info!DC22,Class!$N:$N,0)),0),DB9=TRUE,INDEX(Class!$I:$I,MATCH(Info!DC21,Class!$F:$F,0))*INDEX(Class!$P:$P,MATCH(Info!DC22,Class!$N:$N,0))))),0)</f>
        <v>0</v>
      </c>
      <c r="DC16" s="387" cm="1">
        <f t="array" ref="DC16">IFERROR(IF(Input!DD12=TRUE,1,IF(Info!DD6=TRUE,INDEX(Class!$G:$G,MATCH(Info!DD21,Class!$F:$F,0)),_xlfn.IFS(DC9=FALSE,INDEX(Class!$G:$G,MATCH(Info!DD21,Class!$F:$F,0))+IF(Info!DD4="Truck",INDEX(Class!$O:$O,MATCH(Info!DD22,Class!$N:$N,0)),0),DC9=TRUE,INDEX(Class!$I:$I,MATCH(Info!DD21,Class!$F:$F,0))*INDEX(Class!$P:$P,MATCH(Info!DD22,Class!$N:$N,0))))),0)</f>
        <v>0</v>
      </c>
      <c r="DD16" s="387" cm="1">
        <f t="array" ref="DD16">IFERROR(IF(Input!DE12=TRUE,1,IF(Info!DE6=TRUE,INDEX(Class!$G:$G,MATCH(Info!DE21,Class!$F:$F,0)),_xlfn.IFS(DD9=FALSE,INDEX(Class!$G:$G,MATCH(Info!DE21,Class!$F:$F,0))+IF(Info!DE4="Truck",INDEX(Class!$O:$O,MATCH(Info!DE22,Class!$N:$N,0)),0),DD9=TRUE,INDEX(Class!$I:$I,MATCH(Info!DE21,Class!$F:$F,0))*INDEX(Class!$P:$P,MATCH(Info!DE22,Class!$N:$N,0))))),0)</f>
        <v>0</v>
      </c>
      <c r="DE16" s="387" cm="1">
        <f t="array" ref="DE16">IFERROR(IF(Input!DF12=TRUE,1,IF(Info!DF6=TRUE,INDEX(Class!$G:$G,MATCH(Info!DF21,Class!$F:$F,0)),_xlfn.IFS(DE9=FALSE,INDEX(Class!$G:$G,MATCH(Info!DF21,Class!$F:$F,0))+IF(Info!DF4="Truck",INDEX(Class!$O:$O,MATCH(Info!DF22,Class!$N:$N,0)),0),DE9=TRUE,INDEX(Class!$I:$I,MATCH(Info!DF21,Class!$F:$F,0))*INDEX(Class!$P:$P,MATCH(Info!DF22,Class!$N:$N,0))))),0)</f>
        <v>0</v>
      </c>
      <c r="DF16" s="387" cm="1">
        <f t="array" ref="DF16">IFERROR(IF(Input!DG12=TRUE,1,IF(Info!DG6=TRUE,INDEX(Class!$G:$G,MATCH(Info!DG21,Class!$F:$F,0)),_xlfn.IFS(DF9=FALSE,INDEX(Class!$G:$G,MATCH(Info!DG21,Class!$F:$F,0))+IF(Info!DG4="Truck",INDEX(Class!$O:$O,MATCH(Info!DG22,Class!$N:$N,0)),0),DF9=TRUE,INDEX(Class!$I:$I,MATCH(Info!DG21,Class!$F:$F,0))*INDEX(Class!$P:$P,MATCH(Info!DG22,Class!$N:$N,0))))),0)</f>
        <v>0</v>
      </c>
      <c r="DG16" s="387" cm="1">
        <f t="array" ref="DG16">IFERROR(IF(Input!DH12=TRUE,1,IF(Info!DH6=TRUE,INDEX(Class!$G:$G,MATCH(Info!DH21,Class!$F:$F,0)),_xlfn.IFS(DG9=FALSE,INDEX(Class!$G:$G,MATCH(Info!DH21,Class!$F:$F,0))+IF(Info!DH4="Truck",INDEX(Class!$O:$O,MATCH(Info!DH22,Class!$N:$N,0)),0),DG9=TRUE,INDEX(Class!$I:$I,MATCH(Info!DH21,Class!$F:$F,0))*INDEX(Class!$P:$P,MATCH(Info!DH22,Class!$N:$N,0))))),0)</f>
        <v>0</v>
      </c>
      <c r="DH16" s="387" cm="1">
        <f t="array" ref="DH16">IFERROR(IF(Input!DI12=TRUE,1,IF(Info!DI6=TRUE,INDEX(Class!$G:$G,MATCH(Info!DI21,Class!$F:$F,0)),_xlfn.IFS(DH9=FALSE,INDEX(Class!$G:$G,MATCH(Info!DI21,Class!$F:$F,0))+IF(Info!DI4="Truck",INDEX(Class!$O:$O,MATCH(Info!DI22,Class!$N:$N,0)),0),DH9=TRUE,INDEX(Class!$I:$I,MATCH(Info!DI21,Class!$F:$F,0))*INDEX(Class!$P:$P,MATCH(Info!DI22,Class!$N:$N,0))))),0)</f>
        <v>0</v>
      </c>
      <c r="DI16" s="387" cm="1">
        <f t="array" ref="DI16">IFERROR(IF(Input!DJ12=TRUE,1,IF(Info!DJ6=TRUE,INDEX(Class!$G:$G,MATCH(Info!DJ21,Class!$F:$F,0)),_xlfn.IFS(DI9=FALSE,INDEX(Class!$G:$G,MATCH(Info!DJ21,Class!$F:$F,0))+IF(Info!DJ4="Truck",INDEX(Class!$O:$O,MATCH(Info!DJ22,Class!$N:$N,0)),0),DI9=TRUE,INDEX(Class!$I:$I,MATCH(Info!DJ21,Class!$F:$F,0))*INDEX(Class!$P:$P,MATCH(Info!DJ22,Class!$N:$N,0))))),0)</f>
        <v>0</v>
      </c>
      <c r="DJ16" s="387" cm="1">
        <f t="array" ref="DJ16">IFERROR(IF(Input!DK12=TRUE,1,IF(Info!DK6=TRUE,INDEX(Class!$G:$G,MATCH(Info!DK21,Class!$F:$F,0)),_xlfn.IFS(DJ9=FALSE,INDEX(Class!$G:$G,MATCH(Info!DK21,Class!$F:$F,0))+IF(Info!DK4="Truck",INDEX(Class!$O:$O,MATCH(Info!DK22,Class!$N:$N,0)),0),DJ9=TRUE,INDEX(Class!$I:$I,MATCH(Info!DK21,Class!$F:$F,0))*INDEX(Class!$P:$P,MATCH(Info!DK22,Class!$N:$N,0))))),0)</f>
        <v>0</v>
      </c>
      <c r="DK16" s="387" cm="1">
        <f t="array" ref="DK16">IFERROR(IF(Input!DL12=TRUE,1,IF(Info!DL6=TRUE,INDEX(Class!$G:$G,MATCH(Info!DL21,Class!$F:$F,0)),_xlfn.IFS(DK9=FALSE,INDEX(Class!$G:$G,MATCH(Info!DL21,Class!$F:$F,0))+IF(Info!DL4="Truck",INDEX(Class!$O:$O,MATCH(Info!DL22,Class!$N:$N,0)),0),DK9=TRUE,INDEX(Class!$I:$I,MATCH(Info!DL21,Class!$F:$F,0))*INDEX(Class!$P:$P,MATCH(Info!DL22,Class!$N:$N,0))))),0)</f>
        <v>0</v>
      </c>
      <c r="DL16" s="387" cm="1">
        <f t="array" ref="DL16">IFERROR(IF(Input!DM12=TRUE,1,IF(Info!DM6=TRUE,INDEX(Class!$G:$G,MATCH(Info!DM21,Class!$F:$F,0)),_xlfn.IFS(DL9=FALSE,INDEX(Class!$G:$G,MATCH(Info!DM21,Class!$F:$F,0))+IF(Info!DM4="Truck",INDEX(Class!$O:$O,MATCH(Info!DM22,Class!$N:$N,0)),0),DL9=TRUE,INDEX(Class!$I:$I,MATCH(Info!DM21,Class!$F:$F,0))*INDEX(Class!$P:$P,MATCH(Info!DM22,Class!$N:$N,0))))),0)</f>
        <v>0</v>
      </c>
      <c r="DM16" s="387" cm="1">
        <f t="array" ref="DM16">IFERROR(IF(Input!DN12=TRUE,1,IF(Info!DN6=TRUE,INDEX(Class!$G:$G,MATCH(Info!DN21,Class!$F:$F,0)),_xlfn.IFS(DM9=FALSE,INDEX(Class!$G:$G,MATCH(Info!DN21,Class!$F:$F,0))+IF(Info!DN4="Truck",INDEX(Class!$O:$O,MATCH(Info!DN22,Class!$N:$N,0)),0),DM9=TRUE,INDEX(Class!$I:$I,MATCH(Info!DN21,Class!$F:$F,0))*INDEX(Class!$P:$P,MATCH(Info!DN22,Class!$N:$N,0))))),0)</f>
        <v>0</v>
      </c>
      <c r="DN16" s="387" cm="1">
        <f t="array" ref="DN16">IFERROR(IF(Input!DO12=TRUE,1,IF(Info!DO6=TRUE,INDEX(Class!$G:$G,MATCH(Info!DO21,Class!$F:$F,0)),_xlfn.IFS(DN9=FALSE,INDEX(Class!$G:$G,MATCH(Info!DO21,Class!$F:$F,0))+IF(Info!DO4="Truck",INDEX(Class!$O:$O,MATCH(Info!DO22,Class!$N:$N,0)),0),DN9=TRUE,INDEX(Class!$I:$I,MATCH(Info!DO21,Class!$F:$F,0))*INDEX(Class!$P:$P,MATCH(Info!DO22,Class!$N:$N,0))))),0)</f>
        <v>0</v>
      </c>
      <c r="DO16" s="387" cm="1">
        <f t="array" ref="DO16">IFERROR(IF(Input!DP12=TRUE,1,IF(Info!DP6=TRUE,INDEX(Class!$G:$G,MATCH(Info!DP21,Class!$F:$F,0)),_xlfn.IFS(DO9=FALSE,INDEX(Class!$G:$G,MATCH(Info!DP21,Class!$F:$F,0))+IF(Info!DP4="Truck",INDEX(Class!$O:$O,MATCH(Info!DP22,Class!$N:$N,0)),0),DO9=TRUE,INDEX(Class!$I:$I,MATCH(Info!DP21,Class!$F:$F,0))*INDEX(Class!$P:$P,MATCH(Info!DP22,Class!$N:$N,0))))),0)</f>
        <v>0</v>
      </c>
      <c r="DP16" s="387" cm="1">
        <f t="array" ref="DP16">IFERROR(IF(Input!DQ12=TRUE,1,IF(Info!DQ6=TRUE,INDEX(Class!$G:$G,MATCH(Info!DQ21,Class!$F:$F,0)),_xlfn.IFS(DP9=FALSE,INDEX(Class!$G:$G,MATCH(Info!DQ21,Class!$F:$F,0))+IF(Info!DQ4="Truck",INDEX(Class!$O:$O,MATCH(Info!DQ22,Class!$N:$N,0)),0),DP9=TRUE,INDEX(Class!$I:$I,MATCH(Info!DQ21,Class!$F:$F,0))*INDEX(Class!$P:$P,MATCH(Info!DQ22,Class!$N:$N,0))))),0)</f>
        <v>0</v>
      </c>
      <c r="DQ16" s="387" cm="1">
        <f t="array" ref="DQ16">IFERROR(IF(Input!DR12=TRUE,1,IF(Info!DR6=TRUE,INDEX(Class!$G:$G,MATCH(Info!DR21,Class!$F:$F,0)),_xlfn.IFS(DQ9=FALSE,INDEX(Class!$G:$G,MATCH(Info!DR21,Class!$F:$F,0))+IF(Info!DR4="Truck",INDEX(Class!$O:$O,MATCH(Info!DR22,Class!$N:$N,0)),0),DQ9=TRUE,INDEX(Class!$I:$I,MATCH(Info!DR21,Class!$F:$F,0))*INDEX(Class!$P:$P,MATCH(Info!DR22,Class!$N:$N,0))))),0)</f>
        <v>0</v>
      </c>
      <c r="DR16" s="387" cm="1">
        <f t="array" ref="DR16">IFERROR(IF(Input!DS12=TRUE,1,IF(Info!DS6=TRUE,INDEX(Class!$G:$G,MATCH(Info!DS21,Class!$F:$F,0)),_xlfn.IFS(DR9=FALSE,INDEX(Class!$G:$G,MATCH(Info!DS21,Class!$F:$F,0))+IF(Info!DS4="Truck",INDEX(Class!$O:$O,MATCH(Info!DS22,Class!$N:$N,0)),0),DR9=TRUE,INDEX(Class!$I:$I,MATCH(Info!DS21,Class!$F:$F,0))*INDEX(Class!$P:$P,MATCH(Info!DS22,Class!$N:$N,0))))),0)</f>
        <v>0</v>
      </c>
      <c r="DS16" s="387" cm="1">
        <f t="array" ref="DS16">IFERROR(IF(Input!DT12=TRUE,1,IF(Info!DT6=TRUE,INDEX(Class!$G:$G,MATCH(Info!DT21,Class!$F:$F,0)),_xlfn.IFS(DS9=FALSE,INDEX(Class!$G:$G,MATCH(Info!DT21,Class!$F:$F,0))+IF(Info!DT4="Truck",INDEX(Class!$O:$O,MATCH(Info!DT22,Class!$N:$N,0)),0),DS9=TRUE,INDEX(Class!$I:$I,MATCH(Info!DT21,Class!$F:$F,0))*INDEX(Class!$P:$P,MATCH(Info!DT22,Class!$N:$N,0))))),0)</f>
        <v>0</v>
      </c>
      <c r="DT16" s="387" cm="1">
        <f t="array" ref="DT16">IFERROR(IF(Input!DU12=TRUE,1,IF(Info!DU6=TRUE,INDEX(Class!$G:$G,MATCH(Info!DU21,Class!$F:$F,0)),_xlfn.IFS(DT9=FALSE,INDEX(Class!$G:$G,MATCH(Info!DU21,Class!$F:$F,0))+IF(Info!DU4="Truck",INDEX(Class!$O:$O,MATCH(Info!DU22,Class!$N:$N,0)),0),DT9=TRUE,INDEX(Class!$I:$I,MATCH(Info!DU21,Class!$F:$F,0))*INDEX(Class!$P:$P,MATCH(Info!DU22,Class!$N:$N,0))))),0)</f>
        <v>0</v>
      </c>
      <c r="DU16" s="387" cm="1">
        <f t="array" ref="DU16">IFERROR(IF(Input!DV12=TRUE,1,IF(Info!DV6=TRUE,INDEX(Class!$G:$G,MATCH(Info!DV21,Class!$F:$F,0)),_xlfn.IFS(DU9=FALSE,INDEX(Class!$G:$G,MATCH(Info!DV21,Class!$F:$F,0))+IF(Info!DV4="Truck",INDEX(Class!$O:$O,MATCH(Info!DV22,Class!$N:$N,0)),0),DU9=TRUE,INDEX(Class!$I:$I,MATCH(Info!DV21,Class!$F:$F,0))*INDEX(Class!$P:$P,MATCH(Info!DV22,Class!$N:$N,0))))),0)</f>
        <v>0</v>
      </c>
      <c r="DV16" s="387" cm="1">
        <f t="array" ref="DV16">IFERROR(IF(Input!DW12=TRUE,1,IF(Info!DW6=TRUE,INDEX(Class!$G:$G,MATCH(Info!DW21,Class!$F:$F,0)),_xlfn.IFS(DV9=FALSE,INDEX(Class!$G:$G,MATCH(Info!DW21,Class!$F:$F,0))+IF(Info!DW4="Truck",INDEX(Class!$O:$O,MATCH(Info!DW22,Class!$N:$N,0)),0),DV9=TRUE,INDEX(Class!$I:$I,MATCH(Info!DW21,Class!$F:$F,0))*INDEX(Class!$P:$P,MATCH(Info!DW22,Class!$N:$N,0))))),0)</f>
        <v>0</v>
      </c>
      <c r="DW16" s="387" cm="1">
        <f t="array" ref="DW16">IFERROR(IF(Input!DX12=TRUE,1,IF(Info!DX6=TRUE,INDEX(Class!$G:$G,MATCH(Info!DX21,Class!$F:$F,0)),_xlfn.IFS(DW9=FALSE,INDEX(Class!$G:$G,MATCH(Info!DX21,Class!$F:$F,0))+IF(Info!DX4="Truck",INDEX(Class!$O:$O,MATCH(Info!DX22,Class!$N:$N,0)),0),DW9=TRUE,INDEX(Class!$I:$I,MATCH(Info!DX21,Class!$F:$F,0))*INDEX(Class!$P:$P,MATCH(Info!DX22,Class!$N:$N,0))))),0)</f>
        <v>0</v>
      </c>
      <c r="DX16" s="387" cm="1">
        <f t="array" ref="DX16">IFERROR(IF(Input!DY12=TRUE,1,IF(Info!DY6=TRUE,INDEX(Class!$G:$G,MATCH(Info!DY21,Class!$F:$F,0)),_xlfn.IFS(DX9=FALSE,INDEX(Class!$G:$G,MATCH(Info!DY21,Class!$F:$F,0))+IF(Info!DY4="Truck",INDEX(Class!$O:$O,MATCH(Info!DY22,Class!$N:$N,0)),0),DX9=TRUE,INDEX(Class!$I:$I,MATCH(Info!DY21,Class!$F:$F,0))*INDEX(Class!$P:$P,MATCH(Info!DY22,Class!$N:$N,0))))),0)</f>
        <v>0</v>
      </c>
      <c r="DY16" s="387" cm="1">
        <f t="array" ref="DY16">IFERROR(IF(Input!DZ12=TRUE,1,IF(Info!DZ6=TRUE,INDEX(Class!$G:$G,MATCH(Info!DZ21,Class!$F:$F,0)),_xlfn.IFS(DY9=FALSE,INDEX(Class!$G:$G,MATCH(Info!DZ21,Class!$F:$F,0))+IF(Info!DZ4="Truck",INDEX(Class!$O:$O,MATCH(Info!DZ22,Class!$N:$N,0)),0),DY9=TRUE,INDEX(Class!$I:$I,MATCH(Info!DZ21,Class!$F:$F,0))*INDEX(Class!$P:$P,MATCH(Info!DZ22,Class!$N:$N,0))))),0)</f>
        <v>0</v>
      </c>
      <c r="DZ16" s="387" cm="1">
        <f t="array" ref="DZ16">IFERROR(IF(Input!EA12=TRUE,1,IF(Info!EA6=TRUE,INDEX(Class!$G:$G,MATCH(Info!EA21,Class!$F:$F,0)),_xlfn.IFS(DZ9=FALSE,INDEX(Class!$G:$G,MATCH(Info!EA21,Class!$F:$F,0))+IF(Info!EA4="Truck",INDEX(Class!$O:$O,MATCH(Info!EA22,Class!$N:$N,0)),0),DZ9=TRUE,INDEX(Class!$I:$I,MATCH(Info!EA21,Class!$F:$F,0))*INDEX(Class!$P:$P,MATCH(Info!EA22,Class!$N:$N,0))))),0)</f>
        <v>0</v>
      </c>
      <c r="EA16" s="387" cm="1">
        <f t="array" ref="EA16">IFERROR(IF(Input!EB12=TRUE,1,IF(Info!EB6=TRUE,INDEX(Class!$G:$G,MATCH(Info!EB21,Class!$F:$F,0)),_xlfn.IFS(EA9=FALSE,INDEX(Class!$G:$G,MATCH(Info!EB21,Class!$F:$F,0))+IF(Info!EB4="Truck",INDEX(Class!$O:$O,MATCH(Info!EB22,Class!$N:$N,0)),0),EA9=TRUE,INDEX(Class!$I:$I,MATCH(Info!EB21,Class!$F:$F,0))*INDEX(Class!$P:$P,MATCH(Info!EB22,Class!$N:$N,0))))),0)</f>
        <v>0</v>
      </c>
      <c r="EB16" s="387" cm="1">
        <f t="array" ref="EB16">IFERROR(IF(Input!EC12=TRUE,1,IF(Info!EC6=TRUE,INDEX(Class!$G:$G,MATCH(Info!EC21,Class!$F:$F,0)),_xlfn.IFS(EB9=FALSE,INDEX(Class!$G:$G,MATCH(Info!EC21,Class!$F:$F,0))+IF(Info!EC4="Truck",INDEX(Class!$O:$O,MATCH(Info!EC22,Class!$N:$N,0)),0),EB9=TRUE,INDEX(Class!$I:$I,MATCH(Info!EC21,Class!$F:$F,0))*INDEX(Class!$P:$P,MATCH(Info!EC22,Class!$N:$N,0))))),0)</f>
        <v>0</v>
      </c>
      <c r="EC16" s="387" cm="1">
        <f t="array" ref="EC16">IFERROR(IF(Input!ED12=TRUE,1,IF(Info!ED6=TRUE,INDEX(Class!$G:$G,MATCH(Info!ED21,Class!$F:$F,0)),_xlfn.IFS(EC9=FALSE,INDEX(Class!$G:$G,MATCH(Info!ED21,Class!$F:$F,0))+IF(Info!ED4="Truck",INDEX(Class!$O:$O,MATCH(Info!ED22,Class!$N:$N,0)),0),EC9=TRUE,INDEX(Class!$I:$I,MATCH(Info!ED21,Class!$F:$F,0))*INDEX(Class!$P:$P,MATCH(Info!ED22,Class!$N:$N,0))))),0)</f>
        <v>0</v>
      </c>
      <c r="ED16" s="387" cm="1">
        <f t="array" ref="ED16">IFERROR(IF(Input!EE12=TRUE,1,IF(Info!EE6=TRUE,INDEX(Class!$G:$G,MATCH(Info!EE21,Class!$F:$F,0)),_xlfn.IFS(ED9=FALSE,INDEX(Class!$G:$G,MATCH(Info!EE21,Class!$F:$F,0))+IF(Info!EE4="Truck",INDEX(Class!$O:$O,MATCH(Info!EE22,Class!$N:$N,0)),0),ED9=TRUE,INDEX(Class!$I:$I,MATCH(Info!EE21,Class!$F:$F,0))*INDEX(Class!$P:$P,MATCH(Info!EE22,Class!$N:$N,0))))),0)</f>
        <v>0</v>
      </c>
      <c r="EE16" s="387" cm="1">
        <f t="array" ref="EE16">IFERROR(IF(Input!EF12=TRUE,1,IF(Info!EF6=TRUE,INDEX(Class!$G:$G,MATCH(Info!EF21,Class!$F:$F,0)),_xlfn.IFS(EE9=FALSE,INDEX(Class!$G:$G,MATCH(Info!EF21,Class!$F:$F,0))+IF(Info!EF4="Truck",INDEX(Class!$O:$O,MATCH(Info!EF22,Class!$N:$N,0)),0),EE9=TRUE,INDEX(Class!$I:$I,MATCH(Info!EF21,Class!$F:$F,0))*INDEX(Class!$P:$P,MATCH(Info!EF22,Class!$N:$N,0))))),0)</f>
        <v>0</v>
      </c>
      <c r="EF16" s="387" cm="1">
        <f t="array" ref="EF16">IFERROR(IF(Input!EG12=TRUE,1,IF(Info!EG6=TRUE,INDEX(Class!$G:$G,MATCH(Info!EG21,Class!$F:$F,0)),_xlfn.IFS(EF9=FALSE,INDEX(Class!$G:$G,MATCH(Info!EG21,Class!$F:$F,0))+IF(Info!EG4="Truck",INDEX(Class!$O:$O,MATCH(Info!EG22,Class!$N:$N,0)),0),EF9=TRUE,INDEX(Class!$I:$I,MATCH(Info!EG21,Class!$F:$F,0))*INDEX(Class!$P:$P,MATCH(Info!EG22,Class!$N:$N,0))))),0)</f>
        <v>0</v>
      </c>
      <c r="EG16" s="387" cm="1">
        <f t="array" ref="EG16">IFERROR(IF(Input!EH12=TRUE,1,IF(Info!EH6=TRUE,INDEX(Class!$G:$G,MATCH(Info!EH21,Class!$F:$F,0)),_xlfn.IFS(EG9=FALSE,INDEX(Class!$G:$G,MATCH(Info!EH21,Class!$F:$F,0))+IF(Info!EH4="Truck",INDEX(Class!$O:$O,MATCH(Info!EH22,Class!$N:$N,0)),0),EG9=TRUE,INDEX(Class!$I:$I,MATCH(Info!EH21,Class!$F:$F,0))*INDEX(Class!$P:$P,MATCH(Info!EH22,Class!$N:$N,0))))),0)</f>
        <v>0</v>
      </c>
      <c r="EH16" s="387" cm="1">
        <f t="array" ref="EH16">IFERROR(IF(Input!EI12=TRUE,1,IF(Info!EI6=TRUE,INDEX(Class!$G:$G,MATCH(Info!EI21,Class!$F:$F,0)),_xlfn.IFS(EH9=FALSE,INDEX(Class!$G:$G,MATCH(Info!EI21,Class!$F:$F,0))+IF(Info!EI4="Truck",INDEX(Class!$O:$O,MATCH(Info!EI22,Class!$N:$N,0)),0),EH9=TRUE,INDEX(Class!$I:$I,MATCH(Info!EI21,Class!$F:$F,0))*INDEX(Class!$P:$P,MATCH(Info!EI22,Class!$N:$N,0))))),0)</f>
        <v>0</v>
      </c>
      <c r="EI16" s="387" cm="1">
        <f t="array" ref="EI16">IFERROR(IF(Input!EJ12=TRUE,1,IF(Info!EJ6=TRUE,INDEX(Class!$G:$G,MATCH(Info!EJ21,Class!$F:$F,0)),_xlfn.IFS(EI9=FALSE,INDEX(Class!$G:$G,MATCH(Info!EJ21,Class!$F:$F,0))+IF(Info!EJ4="Truck",INDEX(Class!$O:$O,MATCH(Info!EJ22,Class!$N:$N,0)),0),EI9=TRUE,INDEX(Class!$I:$I,MATCH(Info!EJ21,Class!$F:$F,0))*INDEX(Class!$P:$P,MATCH(Info!EJ22,Class!$N:$N,0))))),0)</f>
        <v>0</v>
      </c>
      <c r="EJ16" s="387" cm="1">
        <f t="array" ref="EJ16">IFERROR(IF(Input!EK12=TRUE,1,IF(Info!EK6=TRUE,INDEX(Class!$G:$G,MATCH(Info!EK21,Class!$F:$F,0)),_xlfn.IFS(EJ9=FALSE,INDEX(Class!$G:$G,MATCH(Info!EK21,Class!$F:$F,0))+IF(Info!EK4="Truck",INDEX(Class!$O:$O,MATCH(Info!EK22,Class!$N:$N,0)),0),EJ9=TRUE,INDEX(Class!$I:$I,MATCH(Info!EK21,Class!$F:$F,0))*INDEX(Class!$P:$P,MATCH(Info!EK22,Class!$N:$N,0))))),0)</f>
        <v>0</v>
      </c>
      <c r="EK16" s="387" cm="1">
        <f t="array" ref="EK16">IFERROR(IF(Input!EL12=TRUE,1,IF(Info!EL6=TRUE,INDEX(Class!$G:$G,MATCH(Info!EL21,Class!$F:$F,0)),_xlfn.IFS(EK9=FALSE,INDEX(Class!$G:$G,MATCH(Info!EL21,Class!$F:$F,0))+IF(Info!EL4="Truck",INDEX(Class!$O:$O,MATCH(Info!EL22,Class!$N:$N,0)),0),EK9=TRUE,INDEX(Class!$I:$I,MATCH(Info!EL21,Class!$F:$F,0))*INDEX(Class!$P:$P,MATCH(Info!EL22,Class!$N:$N,0))))),0)</f>
        <v>0</v>
      </c>
      <c r="EL16" s="387" cm="1">
        <f t="array" ref="EL16">IFERROR(IF(Input!EM12=TRUE,1,IF(Info!EM6=TRUE,INDEX(Class!$G:$G,MATCH(Info!EM21,Class!$F:$F,0)),_xlfn.IFS(EL9=FALSE,INDEX(Class!$G:$G,MATCH(Info!EM21,Class!$F:$F,0))+IF(Info!EM4="Truck",INDEX(Class!$O:$O,MATCH(Info!EM22,Class!$N:$N,0)),0),EL9=TRUE,INDEX(Class!$I:$I,MATCH(Info!EM21,Class!$F:$F,0))*INDEX(Class!$P:$P,MATCH(Info!EM22,Class!$N:$N,0))))),0)</f>
        <v>0</v>
      </c>
      <c r="EM16" s="387" cm="1">
        <f t="array" ref="EM16">IFERROR(IF(Input!EN12=TRUE,1,IF(Info!EN6=TRUE,INDEX(Class!$G:$G,MATCH(Info!EN21,Class!$F:$F,0)),_xlfn.IFS(EM9=FALSE,INDEX(Class!$G:$G,MATCH(Info!EN21,Class!$F:$F,0))+IF(Info!EN4="Truck",INDEX(Class!$O:$O,MATCH(Info!EN22,Class!$N:$N,0)),0),EM9=TRUE,INDEX(Class!$I:$I,MATCH(Info!EN21,Class!$F:$F,0))*INDEX(Class!$P:$P,MATCH(Info!EN22,Class!$N:$N,0))))),0)</f>
        <v>0</v>
      </c>
      <c r="EN16" s="387" cm="1">
        <f t="array" ref="EN16">IFERROR(IF(Input!EO12=TRUE,1,IF(Info!EO6=TRUE,INDEX(Class!$G:$G,MATCH(Info!EO21,Class!$F:$F,0)),_xlfn.IFS(EN9=FALSE,INDEX(Class!$G:$G,MATCH(Info!EO21,Class!$F:$F,0))+IF(Info!EO4="Truck",INDEX(Class!$O:$O,MATCH(Info!EO22,Class!$N:$N,0)),0),EN9=TRUE,INDEX(Class!$I:$I,MATCH(Info!EO21,Class!$F:$F,0))*INDEX(Class!$P:$P,MATCH(Info!EO22,Class!$N:$N,0))))),0)</f>
        <v>0</v>
      </c>
      <c r="EO16" s="387" cm="1">
        <f t="array" ref="EO16">IFERROR(IF(Input!EP12=TRUE,1,IF(Info!EP6=TRUE,INDEX(Class!$G:$G,MATCH(Info!EP21,Class!$F:$F,0)),_xlfn.IFS(EO9=FALSE,INDEX(Class!$G:$G,MATCH(Info!EP21,Class!$F:$F,0))+IF(Info!EP4="Truck",INDEX(Class!$O:$O,MATCH(Info!EP22,Class!$N:$N,0)),0),EO9=TRUE,INDEX(Class!$I:$I,MATCH(Info!EP21,Class!$F:$F,0))*INDEX(Class!$P:$P,MATCH(Info!EP22,Class!$N:$N,0))))),0)</f>
        <v>0</v>
      </c>
      <c r="EP16" s="387" cm="1">
        <f t="array" ref="EP16">IFERROR(IF(Input!EQ12=TRUE,1,IF(Info!EQ6=TRUE,INDEX(Class!$G:$G,MATCH(Info!EQ21,Class!$F:$F,0)),_xlfn.IFS(EP9=FALSE,INDEX(Class!$G:$G,MATCH(Info!EQ21,Class!$F:$F,0))+IF(Info!EQ4="Truck",INDEX(Class!$O:$O,MATCH(Info!EQ22,Class!$N:$N,0)),0),EP9=TRUE,INDEX(Class!$I:$I,MATCH(Info!EQ21,Class!$F:$F,0))*INDEX(Class!$P:$P,MATCH(Info!EQ22,Class!$N:$N,0))))),0)</f>
        <v>0</v>
      </c>
      <c r="EQ16" s="387" cm="1">
        <f t="array" ref="EQ16">IFERROR(IF(Input!ER12=TRUE,1,IF(Info!ER6=TRUE,INDEX(Class!$G:$G,MATCH(Info!ER21,Class!$F:$F,0)),_xlfn.IFS(EQ9=FALSE,INDEX(Class!$G:$G,MATCH(Info!ER21,Class!$F:$F,0))+IF(Info!ER4="Truck",INDEX(Class!$O:$O,MATCH(Info!ER22,Class!$N:$N,0)),0),EQ9=TRUE,INDEX(Class!$I:$I,MATCH(Info!ER21,Class!$F:$F,0))*INDEX(Class!$P:$P,MATCH(Info!ER22,Class!$N:$N,0))))),0)</f>
        <v>0</v>
      </c>
      <c r="ER16" s="387" cm="1">
        <f t="array" ref="ER16">IFERROR(IF(Input!ES12=TRUE,1,IF(Info!ES6=TRUE,INDEX(Class!$G:$G,MATCH(Info!ES21,Class!$F:$F,0)),_xlfn.IFS(ER9=FALSE,INDEX(Class!$G:$G,MATCH(Info!ES21,Class!$F:$F,0))+IF(Info!ES4="Truck",INDEX(Class!$O:$O,MATCH(Info!ES22,Class!$N:$N,0)),0),ER9=TRUE,INDEX(Class!$I:$I,MATCH(Info!ES21,Class!$F:$F,0))*INDEX(Class!$P:$P,MATCH(Info!ES22,Class!$N:$N,0))))),0)</f>
        <v>0</v>
      </c>
      <c r="ES16" s="387" cm="1">
        <f t="array" ref="ES16">IFERROR(IF(Input!ET12=TRUE,1,IF(Info!ET6=TRUE,INDEX(Class!$G:$G,MATCH(Info!ET21,Class!$F:$F,0)),_xlfn.IFS(ES9=FALSE,INDEX(Class!$G:$G,MATCH(Info!ET21,Class!$F:$F,0))+IF(Info!ET4="Truck",INDEX(Class!$O:$O,MATCH(Info!ET22,Class!$N:$N,0)),0),ES9=TRUE,INDEX(Class!$I:$I,MATCH(Info!ET21,Class!$F:$F,0))*INDEX(Class!$P:$P,MATCH(Info!ET22,Class!$N:$N,0))))),0)</f>
        <v>0</v>
      </c>
      <c r="ET16" s="387" cm="1">
        <f t="array" ref="ET16">IFERROR(IF(Input!EU12=TRUE,1,IF(Info!EU6=TRUE,INDEX(Class!$G:$G,MATCH(Info!EU21,Class!$F:$F,0)),_xlfn.IFS(ET9=FALSE,INDEX(Class!$G:$G,MATCH(Info!EU21,Class!$F:$F,0))+IF(Info!EU4="Truck",INDEX(Class!$O:$O,MATCH(Info!EU22,Class!$N:$N,0)),0),ET9=TRUE,INDEX(Class!$I:$I,MATCH(Info!EU21,Class!$F:$F,0))*INDEX(Class!$P:$P,MATCH(Info!EU22,Class!$N:$N,0))))),0)</f>
        <v>0</v>
      </c>
      <c r="EU16" s="387" cm="1">
        <f t="array" ref="EU16">IFERROR(IF(Input!EV12=TRUE,1,IF(Info!EV6=TRUE,INDEX(Class!$G:$G,MATCH(Info!EV21,Class!$F:$F,0)),_xlfn.IFS(EU9=FALSE,INDEX(Class!$G:$G,MATCH(Info!EV21,Class!$F:$F,0))+IF(Info!EV4="Truck",INDEX(Class!$O:$O,MATCH(Info!EV22,Class!$N:$N,0)),0),EU9=TRUE,INDEX(Class!$I:$I,MATCH(Info!EV21,Class!$F:$F,0))*INDEX(Class!$P:$P,MATCH(Info!EV22,Class!$N:$N,0))))),0)</f>
        <v>0</v>
      </c>
      <c r="EV16" s="387" cm="1">
        <f t="array" ref="EV16">IFERROR(IF(Input!EW12=TRUE,1,IF(Info!EW6=TRUE,INDEX(Class!$G:$G,MATCH(Info!EW21,Class!$F:$F,0)),_xlfn.IFS(EV9=FALSE,INDEX(Class!$G:$G,MATCH(Info!EW21,Class!$F:$F,0))+IF(Info!EW4="Truck",INDEX(Class!$O:$O,MATCH(Info!EW22,Class!$N:$N,0)),0),EV9=TRUE,INDEX(Class!$I:$I,MATCH(Info!EW21,Class!$F:$F,0))*INDEX(Class!$P:$P,MATCH(Info!EW22,Class!$N:$N,0))))),0)</f>
        <v>0</v>
      </c>
      <c r="EW16" s="387" cm="1">
        <f t="array" ref="EW16">IFERROR(IF(Input!EX12=TRUE,1,IF(Info!EX6=TRUE,INDEX(Class!$G:$G,MATCH(Info!EX21,Class!$F:$F,0)),_xlfn.IFS(EW9=FALSE,INDEX(Class!$G:$G,MATCH(Info!EX21,Class!$F:$F,0))+IF(Info!EX4="Truck",INDEX(Class!$O:$O,MATCH(Info!EX22,Class!$N:$N,0)),0),EW9=TRUE,INDEX(Class!$I:$I,MATCH(Info!EX21,Class!$F:$F,0))*INDEX(Class!$P:$P,MATCH(Info!EX22,Class!$N:$N,0))))),0)</f>
        <v>0</v>
      </c>
      <c r="EX16" s="387" cm="1">
        <f t="array" ref="EX16">IFERROR(IF(Input!EY12=TRUE,1,IF(Info!EY6=TRUE,INDEX(Class!$G:$G,MATCH(Info!EY21,Class!$F:$F,0)),_xlfn.IFS(EX9=FALSE,INDEX(Class!$G:$G,MATCH(Info!EY21,Class!$F:$F,0))+IF(Info!EY4="Truck",INDEX(Class!$O:$O,MATCH(Info!EY22,Class!$N:$N,0)),0),EX9=TRUE,INDEX(Class!$I:$I,MATCH(Info!EY21,Class!$F:$F,0))*INDEX(Class!$P:$P,MATCH(Info!EY22,Class!$N:$N,0))))),0)</f>
        <v>0</v>
      </c>
      <c r="EY16" s="387" cm="1">
        <f t="array" ref="EY16">IFERROR(IF(Input!EZ12=TRUE,1,IF(Info!EZ6=TRUE,INDEX(Class!$G:$G,MATCH(Info!EZ21,Class!$F:$F,0)),_xlfn.IFS(EY9=FALSE,INDEX(Class!$G:$G,MATCH(Info!EZ21,Class!$F:$F,0))+IF(Info!EZ4="Truck",INDEX(Class!$O:$O,MATCH(Info!EZ22,Class!$N:$N,0)),0),EY9=TRUE,INDEX(Class!$I:$I,MATCH(Info!EZ21,Class!$F:$F,0))*INDEX(Class!$P:$P,MATCH(Info!EZ22,Class!$N:$N,0))))),0)</f>
        <v>0</v>
      </c>
      <c r="EZ16" s="387" cm="1">
        <f t="array" ref="EZ16">IFERROR(IF(Input!FA12=TRUE,1,IF(Info!FA6=TRUE,INDEX(Class!$G:$G,MATCH(Info!FA21,Class!$F:$F,0)),_xlfn.IFS(EZ9=FALSE,INDEX(Class!$G:$G,MATCH(Info!FA21,Class!$F:$F,0))+IF(Info!FA4="Truck",INDEX(Class!$O:$O,MATCH(Info!FA22,Class!$N:$N,0)),0),EZ9=TRUE,INDEX(Class!$I:$I,MATCH(Info!FA21,Class!$F:$F,0))*INDEX(Class!$P:$P,MATCH(Info!FA22,Class!$N:$N,0))))),0)</f>
        <v>0</v>
      </c>
      <c r="FA16" s="387" cm="1">
        <f t="array" ref="FA16">IFERROR(IF(Input!FB12=TRUE,1,IF(Info!FB6=TRUE,INDEX(Class!$G:$G,MATCH(Info!FB21,Class!$F:$F,0)),_xlfn.IFS(FA9=FALSE,INDEX(Class!$G:$G,MATCH(Info!FB21,Class!$F:$F,0))+IF(Info!FB4="Truck",INDEX(Class!$O:$O,MATCH(Info!FB22,Class!$N:$N,0)),0),FA9=TRUE,INDEX(Class!$I:$I,MATCH(Info!FB21,Class!$F:$F,0))*INDEX(Class!$P:$P,MATCH(Info!FB22,Class!$N:$N,0))))),0)</f>
        <v>0</v>
      </c>
      <c r="FB16" s="387" cm="1">
        <f t="array" ref="FB16">IFERROR(IF(Input!FC12=TRUE,1,IF(Info!FC6=TRUE,INDEX(Class!$G:$G,MATCH(Info!FC21,Class!$F:$F,0)),_xlfn.IFS(FB9=FALSE,INDEX(Class!$G:$G,MATCH(Info!FC21,Class!$F:$F,0))+IF(Info!FC4="Truck",INDEX(Class!$O:$O,MATCH(Info!FC22,Class!$N:$N,0)),0),FB9=TRUE,INDEX(Class!$I:$I,MATCH(Info!FC21,Class!$F:$F,0))*INDEX(Class!$P:$P,MATCH(Info!FC22,Class!$N:$N,0))))),0)</f>
        <v>0</v>
      </c>
      <c r="FC16" s="387" cm="1">
        <f t="array" ref="FC16">IFERROR(IF(Input!FD12=TRUE,1,IF(Info!FD6=TRUE,INDEX(Class!$G:$G,MATCH(Info!FD21,Class!$F:$F,0)),_xlfn.IFS(FC9=FALSE,INDEX(Class!$G:$G,MATCH(Info!FD21,Class!$F:$F,0))+IF(Info!FD4="Truck",INDEX(Class!$O:$O,MATCH(Info!FD22,Class!$N:$N,0)),0),FC9=TRUE,INDEX(Class!$I:$I,MATCH(Info!FD21,Class!$F:$F,0))*INDEX(Class!$P:$P,MATCH(Info!FD22,Class!$N:$N,0))))),0)</f>
        <v>0</v>
      </c>
      <c r="FD16" s="387" cm="1">
        <f t="array" ref="FD16">IFERROR(IF(Input!FE12=TRUE,1,IF(Info!FE6=TRUE,INDEX(Class!$G:$G,MATCH(Info!FE21,Class!$F:$F,0)),_xlfn.IFS(FD9=FALSE,INDEX(Class!$G:$G,MATCH(Info!FE21,Class!$F:$F,0))+IF(Info!FE4="Truck",INDEX(Class!$O:$O,MATCH(Info!FE22,Class!$N:$N,0)),0),FD9=TRUE,INDEX(Class!$I:$I,MATCH(Info!FE21,Class!$F:$F,0))*INDEX(Class!$P:$P,MATCH(Info!FE22,Class!$N:$N,0))))),0)</f>
        <v>0</v>
      </c>
      <c r="FE16" s="387" cm="1">
        <f t="array" ref="FE16">IFERROR(IF(Input!FF12=TRUE,1,IF(Info!FF6=TRUE,INDEX(Class!$G:$G,MATCH(Info!FF21,Class!$F:$F,0)),_xlfn.IFS(FE9=FALSE,INDEX(Class!$G:$G,MATCH(Info!FF21,Class!$F:$F,0))+IF(Info!FF4="Truck",INDEX(Class!$O:$O,MATCH(Info!FF22,Class!$N:$N,0)),0),FE9=TRUE,INDEX(Class!$I:$I,MATCH(Info!FF21,Class!$F:$F,0))*INDEX(Class!$P:$P,MATCH(Info!FF22,Class!$N:$N,0))))),0)</f>
        <v>0</v>
      </c>
      <c r="FF16" s="387" cm="1">
        <f t="array" ref="FF16">IFERROR(IF(Input!FG12=TRUE,1,IF(Info!FG6=TRUE,INDEX(Class!$G:$G,MATCH(Info!FG21,Class!$F:$F,0)),_xlfn.IFS(FF9=FALSE,INDEX(Class!$G:$G,MATCH(Info!FG21,Class!$F:$F,0))+IF(Info!FG4="Truck",INDEX(Class!$O:$O,MATCH(Info!FG22,Class!$N:$N,0)),0),FF9=TRUE,INDEX(Class!$I:$I,MATCH(Info!FG21,Class!$F:$F,0))*INDEX(Class!$P:$P,MATCH(Info!FG22,Class!$N:$N,0))))),0)</f>
        <v>0</v>
      </c>
      <c r="FG16" s="387" cm="1">
        <f t="array" ref="FG16">IFERROR(IF(Input!FH12=TRUE,1,IF(Info!FH6=TRUE,INDEX(Class!$G:$G,MATCH(Info!FH21,Class!$F:$F,0)),_xlfn.IFS(FG9=FALSE,INDEX(Class!$G:$G,MATCH(Info!FH21,Class!$F:$F,0))+IF(Info!FH4="Truck",INDEX(Class!$O:$O,MATCH(Info!FH22,Class!$N:$N,0)),0),FG9=TRUE,INDEX(Class!$I:$I,MATCH(Info!FH21,Class!$F:$F,0))*INDEX(Class!$P:$P,MATCH(Info!FH22,Class!$N:$N,0))))),0)</f>
        <v>0</v>
      </c>
      <c r="FH16" s="387" cm="1">
        <f t="array" ref="FH16">IFERROR(IF(Input!FI12=TRUE,1,IF(Info!FI6=TRUE,INDEX(Class!$G:$G,MATCH(Info!FI21,Class!$F:$F,0)),_xlfn.IFS(FH9=FALSE,INDEX(Class!$G:$G,MATCH(Info!FI21,Class!$F:$F,0))+IF(Info!FI4="Truck",INDEX(Class!$O:$O,MATCH(Info!FI22,Class!$N:$N,0)),0),FH9=TRUE,INDEX(Class!$I:$I,MATCH(Info!FI21,Class!$F:$F,0))*INDEX(Class!$P:$P,MATCH(Info!FI22,Class!$N:$N,0))))),0)</f>
        <v>0</v>
      </c>
      <c r="FI16" s="387" cm="1">
        <f t="array" ref="FI16">IFERROR(IF(Input!FJ12=TRUE,1,IF(Info!FJ6=TRUE,INDEX(Class!$G:$G,MATCH(Info!FJ21,Class!$F:$F,0)),_xlfn.IFS(FI9=FALSE,INDEX(Class!$G:$G,MATCH(Info!FJ21,Class!$F:$F,0))+IF(Info!FJ4="Truck",INDEX(Class!$O:$O,MATCH(Info!FJ22,Class!$N:$N,0)),0),FI9=TRUE,INDEX(Class!$I:$I,MATCH(Info!FJ21,Class!$F:$F,0))*INDEX(Class!$P:$P,MATCH(Info!FJ22,Class!$N:$N,0))))),0)</f>
        <v>0</v>
      </c>
      <c r="FJ16" s="387" cm="1">
        <f t="array" ref="FJ16">IFERROR(IF(Input!FK12=TRUE,1,IF(Info!FK6=TRUE,INDEX(Class!$G:$G,MATCH(Info!FK21,Class!$F:$F,0)),_xlfn.IFS(FJ9=FALSE,INDEX(Class!$G:$G,MATCH(Info!FK21,Class!$F:$F,0))+IF(Info!FK4="Truck",INDEX(Class!$O:$O,MATCH(Info!FK22,Class!$N:$N,0)),0),FJ9=TRUE,INDEX(Class!$I:$I,MATCH(Info!FK21,Class!$F:$F,0))*INDEX(Class!$P:$P,MATCH(Info!FK22,Class!$N:$N,0))))),0)</f>
        <v>0</v>
      </c>
      <c r="FK16" s="387" cm="1">
        <f t="array" ref="FK16">IFERROR(IF(Input!FL12=TRUE,1,IF(Info!FL6=TRUE,INDEX(Class!$G:$G,MATCH(Info!FL21,Class!$F:$F,0)),_xlfn.IFS(FK9=FALSE,INDEX(Class!$G:$G,MATCH(Info!FL21,Class!$F:$F,0))+IF(Info!FL4="Truck",INDEX(Class!$O:$O,MATCH(Info!FL22,Class!$N:$N,0)),0),FK9=TRUE,INDEX(Class!$I:$I,MATCH(Info!FL21,Class!$F:$F,0))*INDEX(Class!$P:$P,MATCH(Info!FL22,Class!$N:$N,0))))),0)</f>
        <v>0</v>
      </c>
      <c r="FL16" s="387" cm="1">
        <f t="array" ref="FL16">IFERROR(IF(Input!FM12=TRUE,1,IF(Info!FM6=TRUE,INDEX(Class!$G:$G,MATCH(Info!FM21,Class!$F:$F,0)),_xlfn.IFS(FL9=FALSE,INDEX(Class!$G:$G,MATCH(Info!FM21,Class!$F:$F,0))+IF(Info!FM4="Truck",INDEX(Class!$O:$O,MATCH(Info!FM22,Class!$N:$N,0)),0),FL9=TRUE,INDEX(Class!$I:$I,MATCH(Info!FM21,Class!$F:$F,0))*INDEX(Class!$P:$P,MATCH(Info!FM22,Class!$N:$N,0))))),0)</f>
        <v>0</v>
      </c>
      <c r="FM16" s="387" cm="1">
        <f t="array" ref="FM16">IFERROR(IF(Input!FN12=TRUE,1,IF(Info!FN6=TRUE,INDEX(Class!$G:$G,MATCH(Info!FN21,Class!$F:$F,0)),_xlfn.IFS(FM9=FALSE,INDEX(Class!$G:$G,MATCH(Info!FN21,Class!$F:$F,0))+IF(Info!FN4="Truck",INDEX(Class!$O:$O,MATCH(Info!FN22,Class!$N:$N,0)),0),FM9=TRUE,INDEX(Class!$I:$I,MATCH(Info!FN21,Class!$F:$F,0))*INDEX(Class!$P:$P,MATCH(Info!FN22,Class!$N:$N,0))))),0)</f>
        <v>0</v>
      </c>
      <c r="FN16" s="387" cm="1">
        <f t="array" ref="FN16">IFERROR(IF(Input!FO12=TRUE,1,IF(Info!FO6=TRUE,INDEX(Class!$G:$G,MATCH(Info!FO21,Class!$F:$F,0)),_xlfn.IFS(FN9=FALSE,INDEX(Class!$G:$G,MATCH(Info!FO21,Class!$F:$F,0))+IF(Info!FO4="Truck",INDEX(Class!$O:$O,MATCH(Info!FO22,Class!$N:$N,0)),0),FN9=TRUE,INDEX(Class!$I:$I,MATCH(Info!FO21,Class!$F:$F,0))*INDEX(Class!$P:$P,MATCH(Info!FO22,Class!$N:$N,0))))),0)</f>
        <v>0</v>
      </c>
      <c r="FO16" s="387" cm="1">
        <f t="array" ref="FO16">IFERROR(IF(Input!FP12=TRUE,1,IF(Info!FP6=TRUE,INDEX(Class!$G:$G,MATCH(Info!FP21,Class!$F:$F,0)),_xlfn.IFS(FO9=FALSE,INDEX(Class!$G:$G,MATCH(Info!FP21,Class!$F:$F,0))+IF(Info!FP4="Truck",INDEX(Class!$O:$O,MATCH(Info!FP22,Class!$N:$N,0)),0),FO9=TRUE,INDEX(Class!$I:$I,MATCH(Info!FP21,Class!$F:$F,0))*INDEX(Class!$P:$P,MATCH(Info!FP22,Class!$N:$N,0))))),0)</f>
        <v>0</v>
      </c>
      <c r="FP16" s="387" cm="1">
        <f t="array" ref="FP16">IFERROR(IF(Input!FQ12=TRUE,1,IF(Info!FQ6=TRUE,INDEX(Class!$G:$G,MATCH(Info!FQ21,Class!$F:$F,0)),_xlfn.IFS(FP9=FALSE,INDEX(Class!$G:$G,MATCH(Info!FQ21,Class!$F:$F,0))+IF(Info!FQ4="Truck",INDEX(Class!$O:$O,MATCH(Info!FQ22,Class!$N:$N,0)),0),FP9=TRUE,INDEX(Class!$I:$I,MATCH(Info!FQ21,Class!$F:$F,0))*INDEX(Class!$P:$P,MATCH(Info!FQ22,Class!$N:$N,0))))),0)</f>
        <v>0</v>
      </c>
      <c r="FQ16" s="387" cm="1">
        <f t="array" ref="FQ16">IFERROR(IF(Input!FR12=TRUE,1,IF(Info!FR6=TRUE,INDEX(Class!$G:$G,MATCH(Info!FR21,Class!$F:$F,0)),_xlfn.IFS(FQ9=FALSE,INDEX(Class!$G:$G,MATCH(Info!FR21,Class!$F:$F,0))+IF(Info!FR4="Truck",INDEX(Class!$O:$O,MATCH(Info!FR22,Class!$N:$N,0)),0),FQ9=TRUE,INDEX(Class!$I:$I,MATCH(Info!FR21,Class!$F:$F,0))*INDEX(Class!$P:$P,MATCH(Info!FR22,Class!$N:$N,0))))),0)</f>
        <v>0</v>
      </c>
      <c r="FR16" s="387" cm="1">
        <f t="array" ref="FR16">IFERROR(IF(Input!FS12=TRUE,1,IF(Info!FS6=TRUE,INDEX(Class!$G:$G,MATCH(Info!FS21,Class!$F:$F,0)),_xlfn.IFS(FR9=FALSE,INDEX(Class!$G:$G,MATCH(Info!FS21,Class!$F:$F,0))+IF(Info!FS4="Truck",INDEX(Class!$O:$O,MATCH(Info!FS22,Class!$N:$N,0)),0),FR9=TRUE,INDEX(Class!$I:$I,MATCH(Info!FS21,Class!$F:$F,0))*INDEX(Class!$P:$P,MATCH(Info!FS22,Class!$N:$N,0))))),0)</f>
        <v>0</v>
      </c>
      <c r="FS16" s="387" cm="1">
        <f t="array" ref="FS16">IFERROR(IF(Input!FT12=TRUE,1,IF(Info!FT6=TRUE,INDEX(Class!$G:$G,MATCH(Info!FT21,Class!$F:$F,0)),_xlfn.IFS(FS9=FALSE,INDEX(Class!$G:$G,MATCH(Info!FT21,Class!$F:$F,0))+IF(Info!FT4="Truck",INDEX(Class!$O:$O,MATCH(Info!FT22,Class!$N:$N,0)),0),FS9=TRUE,INDEX(Class!$I:$I,MATCH(Info!FT21,Class!$F:$F,0))*INDEX(Class!$P:$P,MATCH(Info!FT22,Class!$N:$N,0))))),0)</f>
        <v>0</v>
      </c>
      <c r="FT16" s="387" cm="1">
        <f t="array" ref="FT16">IFERROR(IF(Input!FU12=TRUE,1,IF(Info!FU6=TRUE,INDEX(Class!$G:$G,MATCH(Info!FU21,Class!$F:$F,0)),_xlfn.IFS(FT9=FALSE,INDEX(Class!$G:$G,MATCH(Info!FU21,Class!$F:$F,0))+IF(Info!FU4="Truck",INDEX(Class!$O:$O,MATCH(Info!FU22,Class!$N:$N,0)),0),FT9=TRUE,INDEX(Class!$I:$I,MATCH(Info!FU21,Class!$F:$F,0))*INDEX(Class!$P:$P,MATCH(Info!FU22,Class!$N:$N,0))))),0)</f>
        <v>0</v>
      </c>
      <c r="FU16" s="387" cm="1">
        <f t="array" ref="FU16">IFERROR(IF(Input!FV12=TRUE,1,IF(Info!FV6=TRUE,INDEX(Class!$G:$G,MATCH(Info!FV21,Class!$F:$F,0)),_xlfn.IFS(FU9=FALSE,INDEX(Class!$G:$G,MATCH(Info!FV21,Class!$F:$F,0))+IF(Info!FV4="Truck",INDEX(Class!$O:$O,MATCH(Info!FV22,Class!$N:$N,0)),0),FU9=TRUE,INDEX(Class!$I:$I,MATCH(Info!FV21,Class!$F:$F,0))*INDEX(Class!$P:$P,MATCH(Info!FV22,Class!$N:$N,0))))),0)</f>
        <v>0</v>
      </c>
      <c r="FV16" s="387" cm="1">
        <f t="array" ref="FV16">IFERROR(IF(Input!FW12=TRUE,1,IF(Info!FW6=TRUE,INDEX(Class!$G:$G,MATCH(Info!FW21,Class!$F:$F,0)),_xlfn.IFS(FV9=FALSE,INDEX(Class!$G:$G,MATCH(Info!FW21,Class!$F:$F,0))+IF(Info!FW4="Truck",INDEX(Class!$O:$O,MATCH(Info!FW22,Class!$N:$N,0)),0),FV9=TRUE,INDEX(Class!$I:$I,MATCH(Info!FW21,Class!$F:$F,0))*INDEX(Class!$P:$P,MATCH(Info!FW22,Class!$N:$N,0))))),0)</f>
        <v>0</v>
      </c>
      <c r="FW16" s="387" cm="1">
        <f t="array" ref="FW16">IFERROR(IF(Input!FX12=TRUE,1,IF(Info!FX6=TRUE,INDEX(Class!$G:$G,MATCH(Info!FX21,Class!$F:$F,0)),_xlfn.IFS(FW9=FALSE,INDEX(Class!$G:$G,MATCH(Info!FX21,Class!$F:$F,0))+IF(Info!FX4="Truck",INDEX(Class!$O:$O,MATCH(Info!FX22,Class!$N:$N,0)),0),FW9=TRUE,INDEX(Class!$I:$I,MATCH(Info!FX21,Class!$F:$F,0))*INDEX(Class!$P:$P,MATCH(Info!FX22,Class!$N:$N,0))))),0)</f>
        <v>0</v>
      </c>
      <c r="FX16" s="387" cm="1">
        <f t="array" ref="FX16">IFERROR(IF(Input!FY12=TRUE,1,IF(Info!FY6=TRUE,INDEX(Class!$G:$G,MATCH(Info!FY21,Class!$F:$F,0)),_xlfn.IFS(FX9=FALSE,INDEX(Class!$G:$G,MATCH(Info!FY21,Class!$F:$F,0))+IF(Info!FY4="Truck",INDEX(Class!$O:$O,MATCH(Info!FY22,Class!$N:$N,0)),0),FX9=TRUE,INDEX(Class!$I:$I,MATCH(Info!FY21,Class!$F:$F,0))*INDEX(Class!$P:$P,MATCH(Info!FY22,Class!$N:$N,0))))),0)</f>
        <v>0</v>
      </c>
      <c r="FY16" s="387" cm="1">
        <f t="array" ref="FY16">IFERROR(IF(Input!FZ12=TRUE,1,IF(Info!FZ6=TRUE,INDEX(Class!$G:$G,MATCH(Info!FZ21,Class!$F:$F,0)),_xlfn.IFS(FY9=FALSE,INDEX(Class!$G:$G,MATCH(Info!FZ21,Class!$F:$F,0))+IF(Info!FZ4="Truck",INDEX(Class!$O:$O,MATCH(Info!FZ22,Class!$N:$N,0)),0),FY9=TRUE,INDEX(Class!$I:$I,MATCH(Info!FZ21,Class!$F:$F,0))*INDEX(Class!$P:$P,MATCH(Info!FZ22,Class!$N:$N,0))))),0)</f>
        <v>0</v>
      </c>
      <c r="FZ16" s="387" cm="1">
        <f t="array" ref="FZ16">IFERROR(IF(Input!GA12=TRUE,1,IF(Info!GA6=TRUE,INDEX(Class!$G:$G,MATCH(Info!GA21,Class!$F:$F,0)),_xlfn.IFS(FZ9=FALSE,INDEX(Class!$G:$G,MATCH(Info!GA21,Class!$F:$F,0))+IF(Info!GA4="Truck",INDEX(Class!$O:$O,MATCH(Info!GA22,Class!$N:$N,0)),0),FZ9=TRUE,INDEX(Class!$I:$I,MATCH(Info!GA21,Class!$F:$F,0))*INDEX(Class!$P:$P,MATCH(Info!GA22,Class!$N:$N,0))))),0)</f>
        <v>0</v>
      </c>
      <c r="GA16" s="387" cm="1">
        <f t="array" ref="GA16">IFERROR(IF(Input!GB12=TRUE,1,IF(Info!GB6=TRUE,INDEX(Class!$G:$G,MATCH(Info!GB21,Class!$F:$F,0)),_xlfn.IFS(GA9=FALSE,INDEX(Class!$G:$G,MATCH(Info!GB21,Class!$F:$F,0))+IF(Info!GB4="Truck",INDEX(Class!$O:$O,MATCH(Info!GB22,Class!$N:$N,0)),0),GA9=TRUE,INDEX(Class!$I:$I,MATCH(Info!GB21,Class!$F:$F,0))*INDEX(Class!$P:$P,MATCH(Info!GB22,Class!$N:$N,0))))),0)</f>
        <v>0</v>
      </c>
      <c r="GB16" s="387" cm="1">
        <f t="array" ref="GB16">IFERROR(IF(Input!GC12=TRUE,1,IF(Info!GC6=TRUE,INDEX(Class!$G:$G,MATCH(Info!GC21,Class!$F:$F,0)),_xlfn.IFS(GB9=FALSE,INDEX(Class!$G:$G,MATCH(Info!GC21,Class!$F:$F,0))+IF(Info!GC4="Truck",INDEX(Class!$O:$O,MATCH(Info!GC22,Class!$N:$N,0)),0),GB9=TRUE,INDEX(Class!$I:$I,MATCH(Info!GC21,Class!$F:$F,0))*INDEX(Class!$P:$P,MATCH(Info!GC22,Class!$N:$N,0))))),0)</f>
        <v>0</v>
      </c>
      <c r="GC16" s="387" cm="1">
        <f t="array" ref="GC16">IFERROR(IF(Input!GD12=TRUE,1,IF(Info!GD6=TRUE,INDEX(Class!$G:$G,MATCH(Info!GD21,Class!$F:$F,0)),_xlfn.IFS(GC9=FALSE,INDEX(Class!$G:$G,MATCH(Info!GD21,Class!$F:$F,0))+IF(Info!GD4="Truck",INDEX(Class!$O:$O,MATCH(Info!GD22,Class!$N:$N,0)),0),GC9=TRUE,INDEX(Class!$I:$I,MATCH(Info!GD21,Class!$F:$F,0))*INDEX(Class!$P:$P,MATCH(Info!GD22,Class!$N:$N,0))))),0)</f>
        <v>0</v>
      </c>
      <c r="GD16" s="387" cm="1">
        <f t="array" ref="GD16">IFERROR(IF(Input!GE12=TRUE,1,IF(Info!GE6=TRUE,INDEX(Class!$G:$G,MATCH(Info!GE21,Class!$F:$F,0)),_xlfn.IFS(GD9=FALSE,INDEX(Class!$G:$G,MATCH(Info!GE21,Class!$F:$F,0))+IF(Info!GE4="Truck",INDEX(Class!$O:$O,MATCH(Info!GE22,Class!$N:$N,0)),0),GD9=TRUE,INDEX(Class!$I:$I,MATCH(Info!GE21,Class!$F:$F,0))*INDEX(Class!$P:$P,MATCH(Info!GE22,Class!$N:$N,0))))),0)</f>
        <v>0</v>
      </c>
      <c r="GE16" s="387" cm="1">
        <f t="array" ref="GE16">IFERROR(IF(Input!GF12=TRUE,1,IF(Info!GF6=TRUE,INDEX(Class!$G:$G,MATCH(Info!GF21,Class!$F:$F,0)),_xlfn.IFS(GE9=FALSE,INDEX(Class!$G:$G,MATCH(Info!GF21,Class!$F:$F,0))+IF(Info!GF4="Truck",INDEX(Class!$O:$O,MATCH(Info!GF22,Class!$N:$N,0)),0),GE9=TRUE,INDEX(Class!$I:$I,MATCH(Info!GF21,Class!$F:$F,0))*INDEX(Class!$P:$P,MATCH(Info!GF22,Class!$N:$N,0))))),0)</f>
        <v>0</v>
      </c>
      <c r="GF16" s="387" cm="1">
        <f t="array" ref="GF16">IFERROR(IF(Input!GG12=TRUE,1,IF(Info!GG6=TRUE,INDEX(Class!$G:$G,MATCH(Info!GG21,Class!$F:$F,0)),_xlfn.IFS(GF9=FALSE,INDEX(Class!$G:$G,MATCH(Info!GG21,Class!$F:$F,0))+IF(Info!GG4="Truck",INDEX(Class!$O:$O,MATCH(Info!GG22,Class!$N:$N,0)),0),GF9=TRUE,INDEX(Class!$I:$I,MATCH(Info!GG21,Class!$F:$F,0))*INDEX(Class!$P:$P,MATCH(Info!GG22,Class!$N:$N,0))))),0)</f>
        <v>0</v>
      </c>
      <c r="GG16" s="387" cm="1">
        <f t="array" ref="GG16">IFERROR(IF(Input!GH12=TRUE,1,IF(Info!GH6=TRUE,INDEX(Class!$G:$G,MATCH(Info!GH21,Class!$F:$F,0)),_xlfn.IFS(GG9=FALSE,INDEX(Class!$G:$G,MATCH(Info!GH21,Class!$F:$F,0))+IF(Info!GH4="Truck",INDEX(Class!$O:$O,MATCH(Info!GH22,Class!$N:$N,0)),0),GG9=TRUE,INDEX(Class!$I:$I,MATCH(Info!GH21,Class!$F:$F,0))*INDEX(Class!$P:$P,MATCH(Info!GH22,Class!$N:$N,0))))),0)</f>
        <v>0</v>
      </c>
      <c r="GH16" s="387" cm="1">
        <f t="array" ref="GH16">IFERROR(IF(Input!GI12=TRUE,1,IF(Info!GI6=TRUE,INDEX(Class!$G:$G,MATCH(Info!GI21,Class!$F:$F,0)),_xlfn.IFS(GH9=FALSE,INDEX(Class!$G:$G,MATCH(Info!GI21,Class!$F:$F,0))+IF(Info!GI4="Truck",INDEX(Class!$O:$O,MATCH(Info!GI22,Class!$N:$N,0)),0),GH9=TRUE,INDEX(Class!$I:$I,MATCH(Info!GI21,Class!$F:$F,0))*INDEX(Class!$P:$P,MATCH(Info!GI22,Class!$N:$N,0))))),0)</f>
        <v>0</v>
      </c>
      <c r="GI16" s="387" cm="1">
        <f t="array" ref="GI16">IFERROR(IF(Input!GJ12=TRUE,1,IF(Info!GJ6=TRUE,INDEX(Class!$G:$G,MATCH(Info!GJ21,Class!$F:$F,0)),_xlfn.IFS(GI9=FALSE,INDEX(Class!$G:$G,MATCH(Info!GJ21,Class!$F:$F,0))+IF(Info!GJ4="Truck",INDEX(Class!$O:$O,MATCH(Info!GJ22,Class!$N:$N,0)),0),GI9=TRUE,INDEX(Class!$I:$I,MATCH(Info!GJ21,Class!$F:$F,0))*INDEX(Class!$P:$P,MATCH(Info!GJ22,Class!$N:$N,0))))),0)</f>
        <v>0</v>
      </c>
      <c r="GJ16" s="387" cm="1">
        <f t="array" ref="GJ16">IFERROR(IF(Input!GK12=TRUE,1,IF(Info!GK6=TRUE,INDEX(Class!$G:$G,MATCH(Info!GK21,Class!$F:$F,0)),_xlfn.IFS(GJ9=FALSE,INDEX(Class!$G:$G,MATCH(Info!GK21,Class!$F:$F,0))+IF(Info!GK4="Truck",INDEX(Class!$O:$O,MATCH(Info!GK22,Class!$N:$N,0)),0),GJ9=TRUE,INDEX(Class!$I:$I,MATCH(Info!GK21,Class!$F:$F,0))*INDEX(Class!$P:$P,MATCH(Info!GK22,Class!$N:$N,0))))),0)</f>
        <v>0</v>
      </c>
      <c r="GK16" s="387" cm="1">
        <f t="array" ref="GK16">IFERROR(IF(Input!GL12=TRUE,1,IF(Info!GL6=TRUE,INDEX(Class!$G:$G,MATCH(Info!GL21,Class!$F:$F,0)),_xlfn.IFS(GK9=FALSE,INDEX(Class!$G:$G,MATCH(Info!GL21,Class!$F:$F,0))+IF(Info!GL4="Truck",INDEX(Class!$O:$O,MATCH(Info!GL22,Class!$N:$N,0)),0),GK9=TRUE,INDEX(Class!$I:$I,MATCH(Info!GL21,Class!$F:$F,0))*INDEX(Class!$P:$P,MATCH(Info!GL22,Class!$N:$N,0))))),0)</f>
        <v>0</v>
      </c>
      <c r="GL16" s="387" cm="1">
        <f t="array" ref="GL16">IFERROR(IF(Input!GM12=TRUE,1,IF(Info!GM6=TRUE,INDEX(Class!$G:$G,MATCH(Info!GM21,Class!$F:$F,0)),_xlfn.IFS(GL9=FALSE,INDEX(Class!$G:$G,MATCH(Info!GM21,Class!$F:$F,0))+IF(Info!GM4="Truck",INDEX(Class!$O:$O,MATCH(Info!GM22,Class!$N:$N,0)),0),GL9=TRUE,INDEX(Class!$I:$I,MATCH(Info!GM21,Class!$F:$F,0))*INDEX(Class!$P:$P,MATCH(Info!GM22,Class!$N:$N,0))))),0)</f>
        <v>0</v>
      </c>
      <c r="GM16" s="387" cm="1">
        <f t="array" ref="GM16">IFERROR(IF(Input!GN12=TRUE,1,IF(Info!GN6=TRUE,INDEX(Class!$G:$G,MATCH(Info!GN21,Class!$F:$F,0)),_xlfn.IFS(GM9=FALSE,INDEX(Class!$G:$G,MATCH(Info!GN21,Class!$F:$F,0))+IF(Info!GN4="Truck",INDEX(Class!$O:$O,MATCH(Info!GN22,Class!$N:$N,0)),0),GM9=TRUE,INDEX(Class!$I:$I,MATCH(Info!GN21,Class!$F:$F,0))*INDEX(Class!$P:$P,MATCH(Info!GN22,Class!$N:$N,0))))),0)</f>
        <v>0</v>
      </c>
      <c r="GN16" s="387" cm="1">
        <f t="array" ref="GN16">IFERROR(IF(Input!GO12=TRUE,1,IF(Info!GO6=TRUE,INDEX(Class!$G:$G,MATCH(Info!GO21,Class!$F:$F,0)),_xlfn.IFS(GN9=FALSE,INDEX(Class!$G:$G,MATCH(Info!GO21,Class!$F:$F,0))+IF(Info!GO4="Truck",INDEX(Class!$O:$O,MATCH(Info!GO22,Class!$N:$N,0)),0),GN9=TRUE,INDEX(Class!$I:$I,MATCH(Info!GO21,Class!$F:$F,0))*INDEX(Class!$P:$P,MATCH(Info!GO22,Class!$N:$N,0))))),0)</f>
        <v>0</v>
      </c>
      <c r="GO16" s="387" cm="1">
        <f t="array" ref="GO16">IFERROR(IF(Input!GP12=TRUE,1,IF(Info!GP6=TRUE,INDEX(Class!$G:$G,MATCH(Info!GP21,Class!$F:$F,0)),_xlfn.IFS(GO9=FALSE,INDEX(Class!$G:$G,MATCH(Info!GP21,Class!$F:$F,0))+IF(Info!GP4="Truck",INDEX(Class!$O:$O,MATCH(Info!GP22,Class!$N:$N,0)),0),GO9=TRUE,INDEX(Class!$I:$I,MATCH(Info!GP21,Class!$F:$F,0))*INDEX(Class!$P:$P,MATCH(Info!GP22,Class!$N:$N,0))))),0)</f>
        <v>0</v>
      </c>
      <c r="GP16" s="387" cm="1">
        <f t="array" ref="GP16">IFERROR(IF(Input!GQ12=TRUE,1,IF(Info!GQ6=TRUE,INDEX(Class!$G:$G,MATCH(Info!GQ21,Class!$F:$F,0)),_xlfn.IFS(GP9=FALSE,INDEX(Class!$G:$G,MATCH(Info!GQ21,Class!$F:$F,0))+IF(Info!GQ4="Truck",INDEX(Class!$O:$O,MATCH(Info!GQ22,Class!$N:$N,0)),0),GP9=TRUE,INDEX(Class!$I:$I,MATCH(Info!GQ21,Class!$F:$F,0))*INDEX(Class!$P:$P,MATCH(Info!GQ22,Class!$N:$N,0))))),0)</f>
        <v>0</v>
      </c>
      <c r="GQ16" s="387" cm="1">
        <f t="array" ref="GQ16">IFERROR(IF(Input!GR12=TRUE,1,IF(Info!GR6=TRUE,INDEX(Class!$G:$G,MATCH(Info!GR21,Class!$F:$F,0)),_xlfn.IFS(GQ9=FALSE,INDEX(Class!$G:$G,MATCH(Info!GR21,Class!$F:$F,0))+IF(Info!GR4="Truck",INDEX(Class!$O:$O,MATCH(Info!GR22,Class!$N:$N,0)),0),GQ9=TRUE,INDEX(Class!$I:$I,MATCH(Info!GR21,Class!$F:$F,0))*INDEX(Class!$P:$P,MATCH(Info!GR22,Class!$N:$N,0))))),0)</f>
        <v>0</v>
      </c>
      <c r="GR16" s="387" cm="1">
        <f t="array" ref="GR16">IFERROR(IF(Input!GS12=TRUE,1,IF(Info!GS6=TRUE,INDEX(Class!$G:$G,MATCH(Info!GS21,Class!$F:$F,0)),_xlfn.IFS(GR9=FALSE,INDEX(Class!$G:$G,MATCH(Info!GS21,Class!$F:$F,0))+IF(Info!GS4="Truck",INDEX(Class!$O:$O,MATCH(Info!GS22,Class!$N:$N,0)),0),GR9=TRUE,INDEX(Class!$I:$I,MATCH(Info!GS21,Class!$F:$F,0))*INDEX(Class!$P:$P,MATCH(Info!GS22,Class!$N:$N,0))))),0)</f>
        <v>0</v>
      </c>
      <c r="GS16" s="387" cm="1">
        <f t="array" ref="GS16">IFERROR(IF(Input!GT12=TRUE,1,IF(Info!GT6=TRUE,INDEX(Class!$G:$G,MATCH(Info!GT21,Class!$F:$F,0)),_xlfn.IFS(GS9=FALSE,INDEX(Class!$G:$G,MATCH(Info!GT21,Class!$F:$F,0))+IF(Info!GT4="Truck",INDEX(Class!$O:$O,MATCH(Info!GT22,Class!$N:$N,0)),0),GS9=TRUE,INDEX(Class!$I:$I,MATCH(Info!GT21,Class!$F:$F,0))*INDEX(Class!$P:$P,MATCH(Info!GT22,Class!$N:$N,0))))),0)</f>
        <v>0</v>
      </c>
    </row>
    <row r="17" spans="1:201" s="328" customFormat="1" outlineLevel="1">
      <c r="A17" s="356" t="s">
        <v>9392</v>
      </c>
      <c r="B17" s="387">
        <f>IFERROR(IF(Input!C3&lt;&gt;TRUE,INDEX(CW!$AA$3:$AC$30,MATCH(B8,CW!$Z$3:$Z$30,0),MATCH(Info!C4,CW!$AA$2:$AC$2,0)),1),0)</f>
        <v>0</v>
      </c>
      <c r="C17" s="387">
        <f>IFERROR(IF(Input!D3&lt;&gt;TRUE,INDEX(CW!$AA$3:$AC$30,MATCH(C8,CW!$Z$3:$Z$30,0),MATCH(Info!D4,CW!$AA$2:$AC$2,0)),1),0)</f>
        <v>0</v>
      </c>
      <c r="D17" s="387">
        <f>IFERROR(IF(Input!E3&lt;&gt;TRUE,INDEX(CW!$AA$3:$AC$30,MATCH(D8,CW!$Z$3:$Z$30,0),MATCH(Info!E4,CW!$AA$2:$AC$2,0)),1),0)</f>
        <v>0</v>
      </c>
      <c r="E17" s="387">
        <f>IFERROR(IF(Input!F3&lt;&gt;TRUE,INDEX(CW!$AA$3:$AC$30,MATCH(E8,CW!$Z$3:$Z$30,0),MATCH(Info!F4,CW!$AA$2:$AC$2,0)),1),0)</f>
        <v>0</v>
      </c>
      <c r="F17" s="387">
        <f>IFERROR(IF(Input!G3&lt;&gt;TRUE,INDEX(CW!$AA$3:$AC$30,MATCH(F8,CW!$Z$3:$Z$30,0),MATCH(Info!G4,CW!$AA$2:$AC$2,0)),1),0)</f>
        <v>0</v>
      </c>
      <c r="G17" s="387">
        <f>IFERROR(IF(Input!H3&lt;&gt;TRUE,INDEX(CW!$AA$3:$AC$30,MATCH(G8,CW!$Z$3:$Z$30,0),MATCH(Info!H4,CW!$AA$2:$AC$2,0)),1),0)</f>
        <v>0</v>
      </c>
      <c r="H17" s="387">
        <f>IFERROR(IF(Input!I3&lt;&gt;TRUE,INDEX(CW!$AA$3:$AC$30,MATCH(H8,CW!$Z$3:$Z$30,0),MATCH(Info!I4,CW!$AA$2:$AC$2,0)),1),0)</f>
        <v>0</v>
      </c>
      <c r="I17" s="387">
        <f>IFERROR(IF(Input!J3&lt;&gt;TRUE,INDEX(CW!$AA$3:$AC$30,MATCH(I8,CW!$Z$3:$Z$30,0),MATCH(Info!J4,CW!$AA$2:$AC$2,0)),1),0)</f>
        <v>0</v>
      </c>
      <c r="J17" s="387">
        <f>IFERROR(IF(Input!K3&lt;&gt;TRUE,INDEX(CW!$AA$3:$AC$30,MATCH(J8,CW!$Z$3:$Z$30,0),MATCH(Info!K4,CW!$AA$2:$AC$2,0)),1),0)</f>
        <v>0</v>
      </c>
      <c r="K17" s="387">
        <f>IFERROR(IF(Input!L3&lt;&gt;TRUE,INDEX(CW!$AA$3:$AC$30,MATCH(K8,CW!$Z$3:$Z$30,0),MATCH(Info!L4,CW!$AA$2:$AC$2,0)),1),0)</f>
        <v>0</v>
      </c>
      <c r="L17" s="387">
        <f>IFERROR(IF(Input!M3&lt;&gt;TRUE,INDEX(CW!$AA$3:$AC$30,MATCH(L8,CW!$Z$3:$Z$30,0),MATCH(Info!M4,CW!$AA$2:$AC$2,0)),1),0)</f>
        <v>0</v>
      </c>
      <c r="M17" s="387">
        <f>IFERROR(IF(Input!N3&lt;&gt;TRUE,INDEX(CW!$AA$3:$AC$30,MATCH(M8,CW!$Z$3:$Z$30,0),MATCH(Info!N4,CW!$AA$2:$AC$2,0)),1),0)</f>
        <v>0</v>
      </c>
      <c r="N17" s="387">
        <f>IFERROR(IF(Input!O3&lt;&gt;TRUE,INDEX(CW!$AA$3:$AC$30,MATCH(N8,CW!$Z$3:$Z$30,0),MATCH(Info!O4,CW!$AA$2:$AC$2,0)),1),0)</f>
        <v>0</v>
      </c>
      <c r="O17" s="387">
        <f>IFERROR(IF(Input!P3&lt;&gt;TRUE,INDEX(CW!$AA$3:$AC$30,MATCH(O8,CW!$Z$3:$Z$30,0),MATCH(Info!P4,CW!$AA$2:$AC$2,0)),1),0)</f>
        <v>0</v>
      </c>
      <c r="P17" s="387">
        <f>IFERROR(IF(Input!Q3&lt;&gt;TRUE,INDEX(CW!$AA$3:$AC$30,MATCH(P8,CW!$Z$3:$Z$30,0),MATCH(Info!Q4,CW!$AA$2:$AC$2,0)),1),0)</f>
        <v>0</v>
      </c>
      <c r="Q17" s="387">
        <f>IFERROR(IF(Input!R3&lt;&gt;TRUE,INDEX(CW!$AA$3:$AC$30,MATCH(Q8,CW!$Z$3:$Z$30,0),MATCH(Info!R4,CW!$AA$2:$AC$2,0)),1),0)</f>
        <v>0</v>
      </c>
      <c r="R17" s="387">
        <f>IFERROR(IF(Input!S3&lt;&gt;TRUE,INDEX(CW!$AA$3:$AC$30,MATCH(R8,CW!$Z$3:$Z$30,0),MATCH(Info!S4,CW!$AA$2:$AC$2,0)),1),0)</f>
        <v>0</v>
      </c>
      <c r="S17" s="387">
        <f>IFERROR(IF(Input!T3&lt;&gt;TRUE,INDEX(CW!$AA$3:$AC$30,MATCH(S8,CW!$Z$3:$Z$30,0),MATCH(Info!T4,CW!$AA$2:$AC$2,0)),1),0)</f>
        <v>0</v>
      </c>
      <c r="T17" s="387">
        <f>IFERROR(IF(Input!U3&lt;&gt;TRUE,INDEX(CW!$AA$3:$AC$30,MATCH(T8,CW!$Z$3:$Z$30,0),MATCH(Info!U4,CW!$AA$2:$AC$2,0)),1),0)</f>
        <v>0</v>
      </c>
      <c r="U17" s="387">
        <f>IFERROR(IF(Input!V3&lt;&gt;TRUE,INDEX(CW!$AA$3:$AC$30,MATCH(U8,CW!$Z$3:$Z$30,0),MATCH(Info!V4,CW!$AA$2:$AC$2,0)),1),0)</f>
        <v>0</v>
      </c>
      <c r="V17" s="387">
        <f>IFERROR(IF(Input!W3&lt;&gt;TRUE,INDEX(CW!$AA$3:$AC$30,MATCH(V8,CW!$Z$3:$Z$30,0),MATCH(Info!W4,CW!$AA$2:$AC$2,0)),1),0)</f>
        <v>0</v>
      </c>
      <c r="W17" s="387">
        <f>IFERROR(IF(Input!X3&lt;&gt;TRUE,INDEX(CW!$AA$3:$AC$30,MATCH(W8,CW!$Z$3:$Z$30,0),MATCH(Info!X4,CW!$AA$2:$AC$2,0)),1),0)</f>
        <v>0</v>
      </c>
      <c r="X17" s="387">
        <f>IFERROR(IF(Input!Y3&lt;&gt;TRUE,INDEX(CW!$AA$3:$AC$30,MATCH(X8,CW!$Z$3:$Z$30,0),MATCH(Info!Y4,CW!$AA$2:$AC$2,0)),1),0)</f>
        <v>0</v>
      </c>
      <c r="Y17" s="387">
        <f>IFERROR(IF(Input!Z3&lt;&gt;TRUE,INDEX(CW!$AA$3:$AC$30,MATCH(Y8,CW!$Z$3:$Z$30,0),MATCH(Info!Z4,CW!$AA$2:$AC$2,0)),1),0)</f>
        <v>0</v>
      </c>
      <c r="Z17" s="387">
        <f>IFERROR(IF(Input!AA3&lt;&gt;TRUE,INDEX(CW!$AA$3:$AC$30,MATCH(Z8,CW!$Z$3:$Z$30,0),MATCH(Info!AA4,CW!$AA$2:$AC$2,0)),1),0)</f>
        <v>0</v>
      </c>
      <c r="AA17" s="387">
        <f>IFERROR(IF(Input!AB3&lt;&gt;TRUE,INDEX(CW!$AA$3:$AC$30,MATCH(AA8,CW!$Z$3:$Z$30,0),MATCH(Info!AB4,CW!$AA$2:$AC$2,0)),1),0)</f>
        <v>0</v>
      </c>
      <c r="AB17" s="387">
        <f>IFERROR(IF(Input!AC3&lt;&gt;TRUE,INDEX(CW!$AA$3:$AC$30,MATCH(AB8,CW!$Z$3:$Z$30,0),MATCH(Info!AC4,CW!$AA$2:$AC$2,0)),1),0)</f>
        <v>0</v>
      </c>
      <c r="AC17" s="387">
        <f>IFERROR(IF(Input!AD3&lt;&gt;TRUE,INDEX(CW!$AA$3:$AC$30,MATCH(AC8,CW!$Z$3:$Z$30,0),MATCH(Info!AD4,CW!$AA$2:$AC$2,0)),1),0)</f>
        <v>0</v>
      </c>
      <c r="AD17" s="387">
        <f>IFERROR(IF(Input!AE3&lt;&gt;TRUE,INDEX(CW!$AA$3:$AC$30,MATCH(AD8,CW!$Z$3:$Z$30,0),MATCH(Info!AE4,CW!$AA$2:$AC$2,0)),1),0)</f>
        <v>0</v>
      </c>
      <c r="AE17" s="387">
        <f>IFERROR(IF(Input!AF3&lt;&gt;TRUE,INDEX(CW!$AA$3:$AC$30,MATCH(AE8,CW!$Z$3:$Z$30,0),MATCH(Info!AF4,CW!$AA$2:$AC$2,0)),1),0)</f>
        <v>0</v>
      </c>
      <c r="AF17" s="387">
        <f>IFERROR(IF(Input!AG3&lt;&gt;TRUE,INDEX(CW!$AA$3:$AC$30,MATCH(AF8,CW!$Z$3:$Z$30,0),MATCH(Info!AG4,CW!$AA$2:$AC$2,0)),1),0)</f>
        <v>0</v>
      </c>
      <c r="AG17" s="387">
        <f>IFERROR(IF(Input!AH3&lt;&gt;TRUE,INDEX(CW!$AA$3:$AC$30,MATCH(AG8,CW!$Z$3:$Z$30,0),MATCH(Info!AH4,CW!$AA$2:$AC$2,0)),1),0)</f>
        <v>0</v>
      </c>
      <c r="AH17" s="387">
        <f>IFERROR(IF(Input!AI3&lt;&gt;TRUE,INDEX(CW!$AA$3:$AC$30,MATCH(AH8,CW!$Z$3:$Z$30,0),MATCH(Info!AI4,CW!$AA$2:$AC$2,0)),1),0)</f>
        <v>0</v>
      </c>
      <c r="AI17" s="387">
        <f>IFERROR(IF(Input!AJ3&lt;&gt;TRUE,INDEX(CW!$AA$3:$AC$30,MATCH(AI8,CW!$Z$3:$Z$30,0),MATCH(Info!AJ4,CW!$AA$2:$AC$2,0)),1),0)</f>
        <v>0</v>
      </c>
      <c r="AJ17" s="387">
        <f>IFERROR(IF(Input!AK3&lt;&gt;TRUE,INDEX(CW!$AA$3:$AC$30,MATCH(AJ8,CW!$Z$3:$Z$30,0),MATCH(Info!AK4,CW!$AA$2:$AC$2,0)),1),0)</f>
        <v>0</v>
      </c>
      <c r="AK17" s="387">
        <f>IFERROR(IF(Input!AL3&lt;&gt;TRUE,INDEX(CW!$AA$3:$AC$30,MATCH(AK8,CW!$Z$3:$Z$30,0),MATCH(Info!AL4,CW!$AA$2:$AC$2,0)),1),0)</f>
        <v>0</v>
      </c>
      <c r="AL17" s="387">
        <f>IFERROR(IF(Input!AM3&lt;&gt;TRUE,INDEX(CW!$AA$3:$AC$30,MATCH(AL8,CW!$Z$3:$Z$30,0),MATCH(Info!AM4,CW!$AA$2:$AC$2,0)),1),0)</f>
        <v>0</v>
      </c>
      <c r="AM17" s="387">
        <f>IFERROR(IF(Input!AN3&lt;&gt;TRUE,INDEX(CW!$AA$3:$AC$30,MATCH(AM8,CW!$Z$3:$Z$30,0),MATCH(Info!AN4,CW!$AA$2:$AC$2,0)),1),0)</f>
        <v>0</v>
      </c>
      <c r="AN17" s="387">
        <f>IFERROR(IF(Input!AO3&lt;&gt;TRUE,INDEX(CW!$AA$3:$AC$30,MATCH(AN8,CW!$Z$3:$Z$30,0),MATCH(Info!AO4,CW!$AA$2:$AC$2,0)),1),0)</f>
        <v>0</v>
      </c>
      <c r="AO17" s="387">
        <f>IFERROR(IF(Input!AP3&lt;&gt;TRUE,INDEX(CW!$AA$3:$AC$30,MATCH(AO8,CW!$Z$3:$Z$30,0),MATCH(Info!AP4,CW!$AA$2:$AC$2,0)),1),0)</f>
        <v>0</v>
      </c>
      <c r="AP17" s="387">
        <f>IFERROR(IF(Input!AQ3&lt;&gt;TRUE,INDEX(CW!$AA$3:$AC$30,MATCH(AP8,CW!$Z$3:$Z$30,0),MATCH(Info!AQ4,CW!$AA$2:$AC$2,0)),1),0)</f>
        <v>0</v>
      </c>
      <c r="AQ17" s="387">
        <f>IFERROR(IF(Input!AR3&lt;&gt;TRUE,INDEX(CW!$AA$3:$AC$30,MATCH(AQ8,CW!$Z$3:$Z$30,0),MATCH(Info!AR4,CW!$AA$2:$AC$2,0)),1),0)</f>
        <v>0</v>
      </c>
      <c r="AR17" s="387">
        <f>IFERROR(IF(Input!AS3&lt;&gt;TRUE,INDEX(CW!$AA$3:$AC$30,MATCH(AR8,CW!$Z$3:$Z$30,0),MATCH(Info!AS4,CW!$AA$2:$AC$2,0)),1),0)</f>
        <v>0</v>
      </c>
      <c r="AS17" s="387">
        <f>IFERROR(IF(Input!AT3&lt;&gt;TRUE,INDEX(CW!$AA$3:$AC$30,MATCH(AS8,CW!$Z$3:$Z$30,0),MATCH(Info!AT4,CW!$AA$2:$AC$2,0)),1),0)</f>
        <v>0</v>
      </c>
      <c r="AT17" s="387">
        <f>IFERROR(IF(Input!AU3&lt;&gt;TRUE,INDEX(CW!$AA$3:$AC$30,MATCH(AT8,CW!$Z$3:$Z$30,0),MATCH(Info!AU4,CW!$AA$2:$AC$2,0)),1),0)</f>
        <v>0</v>
      </c>
      <c r="AU17" s="387">
        <f>IFERROR(IF(Input!AV3&lt;&gt;TRUE,INDEX(CW!$AA$3:$AC$30,MATCH(AU8,CW!$Z$3:$Z$30,0),MATCH(Info!AV4,CW!$AA$2:$AC$2,0)),1),0)</f>
        <v>0</v>
      </c>
      <c r="AV17" s="387">
        <f>IFERROR(IF(Input!AW3&lt;&gt;TRUE,INDEX(CW!$AA$3:$AC$30,MATCH(AV8,CW!$Z$3:$Z$30,0),MATCH(Info!AW4,CW!$AA$2:$AC$2,0)),1),0)</f>
        <v>0</v>
      </c>
      <c r="AW17" s="387">
        <f>IFERROR(IF(Input!AX3&lt;&gt;TRUE,INDEX(CW!$AA$3:$AC$30,MATCH(AW8,CW!$Z$3:$Z$30,0),MATCH(Info!AX4,CW!$AA$2:$AC$2,0)),1),0)</f>
        <v>0</v>
      </c>
      <c r="AX17" s="387">
        <f>IFERROR(IF(Input!AY3&lt;&gt;TRUE,INDEX(CW!$AA$3:$AC$30,MATCH(AX8,CW!$Z$3:$Z$30,0),MATCH(Info!AY4,CW!$AA$2:$AC$2,0)),1),0)</f>
        <v>0</v>
      </c>
      <c r="AY17" s="387">
        <f>IFERROR(IF(Input!AZ3&lt;&gt;TRUE,INDEX(CW!$AA$3:$AC$30,MATCH(AY8,CW!$Z$3:$Z$30,0),MATCH(Info!AZ4,CW!$AA$2:$AC$2,0)),1),0)</f>
        <v>0</v>
      </c>
      <c r="AZ17" s="387">
        <f>IFERROR(IF(Input!BA3&lt;&gt;TRUE,INDEX(CW!$AA$3:$AC$30,MATCH(AZ8,CW!$Z$3:$Z$30,0),MATCH(Info!BA4,CW!$AA$2:$AC$2,0)),1),0)</f>
        <v>0</v>
      </c>
      <c r="BA17" s="387">
        <f>IFERROR(IF(Input!BB3&lt;&gt;TRUE,INDEX(CW!$AA$3:$AC$30,MATCH(BA8,CW!$Z$3:$Z$30,0),MATCH(Info!BB4,CW!$AA$2:$AC$2,0)),1),0)</f>
        <v>0</v>
      </c>
      <c r="BB17" s="387">
        <f>IFERROR(IF(Input!BC3&lt;&gt;TRUE,INDEX(CW!$AA$3:$AC$30,MATCH(BB8,CW!$Z$3:$Z$30,0),MATCH(Info!BC4,CW!$AA$2:$AC$2,0)),1),0)</f>
        <v>0</v>
      </c>
      <c r="BC17" s="387">
        <f>IFERROR(IF(Input!BD3&lt;&gt;TRUE,INDEX(CW!$AA$3:$AC$30,MATCH(BC8,CW!$Z$3:$Z$30,0),MATCH(Info!BD4,CW!$AA$2:$AC$2,0)),1),0)</f>
        <v>0</v>
      </c>
      <c r="BD17" s="387">
        <f>IFERROR(IF(Input!BE3&lt;&gt;TRUE,INDEX(CW!$AA$3:$AC$30,MATCH(BD8,CW!$Z$3:$Z$30,0),MATCH(Info!BE4,CW!$AA$2:$AC$2,0)),1),0)</f>
        <v>0</v>
      </c>
      <c r="BE17" s="387">
        <f>IFERROR(IF(Input!BF3&lt;&gt;TRUE,INDEX(CW!$AA$3:$AC$30,MATCH(BE8,CW!$Z$3:$Z$30,0),MATCH(Info!BF4,CW!$AA$2:$AC$2,0)),1),0)</f>
        <v>0</v>
      </c>
      <c r="BF17" s="387">
        <f>IFERROR(IF(Input!BG3&lt;&gt;TRUE,INDEX(CW!$AA$3:$AC$30,MATCH(BF8,CW!$Z$3:$Z$30,0),MATCH(Info!BG4,CW!$AA$2:$AC$2,0)),1),0)</f>
        <v>0</v>
      </c>
      <c r="BG17" s="387">
        <f>IFERROR(IF(Input!BH3&lt;&gt;TRUE,INDEX(CW!$AA$3:$AC$30,MATCH(BG8,CW!$Z$3:$Z$30,0),MATCH(Info!BH4,CW!$AA$2:$AC$2,0)),1),0)</f>
        <v>0</v>
      </c>
      <c r="BH17" s="387">
        <f>IFERROR(IF(Input!BI3&lt;&gt;TRUE,INDEX(CW!$AA$3:$AC$30,MATCH(BH8,CW!$Z$3:$Z$30,0),MATCH(Info!BI4,CW!$AA$2:$AC$2,0)),1),0)</f>
        <v>0</v>
      </c>
      <c r="BI17" s="387">
        <f>IFERROR(IF(Input!BJ3&lt;&gt;TRUE,INDEX(CW!$AA$3:$AC$30,MATCH(BI8,CW!$Z$3:$Z$30,0),MATCH(Info!BJ4,CW!$AA$2:$AC$2,0)),1),0)</f>
        <v>0</v>
      </c>
      <c r="BJ17" s="387">
        <f>IFERROR(IF(Input!BK3&lt;&gt;TRUE,INDEX(CW!$AA$3:$AC$30,MATCH(BJ8,CW!$Z$3:$Z$30,0),MATCH(Info!BK4,CW!$AA$2:$AC$2,0)),1),0)</f>
        <v>0</v>
      </c>
      <c r="BK17" s="387">
        <f>IFERROR(IF(Input!BL3&lt;&gt;TRUE,INDEX(CW!$AA$3:$AC$30,MATCH(BK8,CW!$Z$3:$Z$30,0),MATCH(Info!BL4,CW!$AA$2:$AC$2,0)),1),0)</f>
        <v>0</v>
      </c>
      <c r="BL17" s="387">
        <f>IFERROR(IF(Input!BM3&lt;&gt;TRUE,INDEX(CW!$AA$3:$AC$30,MATCH(BL8,CW!$Z$3:$Z$30,0),MATCH(Info!BM4,CW!$AA$2:$AC$2,0)),1),0)</f>
        <v>0</v>
      </c>
      <c r="BM17" s="387">
        <f>IFERROR(IF(Input!BN3&lt;&gt;TRUE,INDEX(CW!$AA$3:$AC$30,MATCH(BM8,CW!$Z$3:$Z$30,0),MATCH(Info!BN4,CW!$AA$2:$AC$2,0)),1),0)</f>
        <v>0</v>
      </c>
      <c r="BN17" s="387">
        <f>IFERROR(IF(Input!BO3&lt;&gt;TRUE,INDEX(CW!$AA$3:$AC$30,MATCH(BN8,CW!$Z$3:$Z$30,0),MATCH(Info!BO4,CW!$AA$2:$AC$2,0)),1),0)</f>
        <v>0</v>
      </c>
      <c r="BO17" s="387">
        <f>IFERROR(IF(Input!BP3&lt;&gt;TRUE,INDEX(CW!$AA$3:$AC$30,MATCH(BO8,CW!$Z$3:$Z$30,0),MATCH(Info!BP4,CW!$AA$2:$AC$2,0)),1),0)</f>
        <v>0</v>
      </c>
      <c r="BP17" s="387">
        <f>IFERROR(IF(Input!BQ3&lt;&gt;TRUE,INDEX(CW!$AA$3:$AC$30,MATCH(BP8,CW!$Z$3:$Z$30,0),MATCH(Info!BQ4,CW!$AA$2:$AC$2,0)),1),0)</f>
        <v>0</v>
      </c>
      <c r="BQ17" s="387">
        <f>IFERROR(IF(Input!BR3&lt;&gt;TRUE,INDEX(CW!$AA$3:$AC$30,MATCH(BQ8,CW!$Z$3:$Z$30,0),MATCH(Info!BR4,CW!$AA$2:$AC$2,0)),1),0)</f>
        <v>0</v>
      </c>
      <c r="BR17" s="387">
        <f>IFERROR(IF(Input!BS3&lt;&gt;TRUE,INDEX(CW!$AA$3:$AC$30,MATCH(BR8,CW!$Z$3:$Z$30,0),MATCH(Info!BS4,CW!$AA$2:$AC$2,0)),1),0)</f>
        <v>0</v>
      </c>
      <c r="BS17" s="387">
        <f>IFERROR(IF(Input!BT3&lt;&gt;TRUE,INDEX(CW!$AA$3:$AC$30,MATCH(BS8,CW!$Z$3:$Z$30,0),MATCH(Info!BT4,CW!$AA$2:$AC$2,0)),1),0)</f>
        <v>0</v>
      </c>
      <c r="BT17" s="387">
        <f>IFERROR(IF(Input!BU3&lt;&gt;TRUE,INDEX(CW!$AA$3:$AC$30,MATCH(BT8,CW!$Z$3:$Z$30,0),MATCH(Info!BU4,CW!$AA$2:$AC$2,0)),1),0)</f>
        <v>0</v>
      </c>
      <c r="BU17" s="387">
        <f>IFERROR(IF(Input!BV3&lt;&gt;TRUE,INDEX(CW!$AA$3:$AC$30,MATCH(BU8,CW!$Z$3:$Z$30,0),MATCH(Info!BV4,CW!$AA$2:$AC$2,0)),1),0)</f>
        <v>0</v>
      </c>
      <c r="BV17" s="387">
        <f>IFERROR(IF(Input!BW3&lt;&gt;TRUE,INDEX(CW!$AA$3:$AC$30,MATCH(BV8,CW!$Z$3:$Z$30,0),MATCH(Info!BW4,CW!$AA$2:$AC$2,0)),1),0)</f>
        <v>0</v>
      </c>
      <c r="BW17" s="387">
        <f>IFERROR(IF(Input!BX3&lt;&gt;TRUE,INDEX(CW!$AA$3:$AC$30,MATCH(BW8,CW!$Z$3:$Z$30,0),MATCH(Info!BX4,CW!$AA$2:$AC$2,0)),1),0)</f>
        <v>0</v>
      </c>
      <c r="BX17" s="387">
        <f>IFERROR(IF(Input!BY3&lt;&gt;TRUE,INDEX(CW!$AA$3:$AC$30,MATCH(BX8,CW!$Z$3:$Z$30,0),MATCH(Info!BY4,CW!$AA$2:$AC$2,0)),1),0)</f>
        <v>0</v>
      </c>
      <c r="BY17" s="387">
        <f>IFERROR(IF(Input!BZ3&lt;&gt;TRUE,INDEX(CW!$AA$3:$AC$30,MATCH(BY8,CW!$Z$3:$Z$30,0),MATCH(Info!BZ4,CW!$AA$2:$AC$2,0)),1),0)</f>
        <v>0</v>
      </c>
      <c r="BZ17" s="387">
        <f>IFERROR(IF(Input!CA3&lt;&gt;TRUE,INDEX(CW!$AA$3:$AC$30,MATCH(BZ8,CW!$Z$3:$Z$30,0),MATCH(Info!CA4,CW!$AA$2:$AC$2,0)),1),0)</f>
        <v>0</v>
      </c>
      <c r="CA17" s="387">
        <f>IFERROR(IF(Input!CB3&lt;&gt;TRUE,INDEX(CW!$AA$3:$AC$30,MATCH(CA8,CW!$Z$3:$Z$30,0),MATCH(Info!CB4,CW!$AA$2:$AC$2,0)),1),0)</f>
        <v>0</v>
      </c>
      <c r="CB17" s="387">
        <f>IFERROR(IF(Input!CC3&lt;&gt;TRUE,INDEX(CW!$AA$3:$AC$30,MATCH(CB8,CW!$Z$3:$Z$30,0),MATCH(Info!CC4,CW!$AA$2:$AC$2,0)),1),0)</f>
        <v>0</v>
      </c>
      <c r="CC17" s="387">
        <f>IFERROR(IF(Input!CD3&lt;&gt;TRUE,INDEX(CW!$AA$3:$AC$30,MATCH(CC8,CW!$Z$3:$Z$30,0),MATCH(Info!CD4,CW!$AA$2:$AC$2,0)),1),0)</f>
        <v>0</v>
      </c>
      <c r="CD17" s="387">
        <f>IFERROR(IF(Input!CE3&lt;&gt;TRUE,INDEX(CW!$AA$3:$AC$30,MATCH(CD8,CW!$Z$3:$Z$30,0),MATCH(Info!CE4,CW!$AA$2:$AC$2,0)),1),0)</f>
        <v>0</v>
      </c>
      <c r="CE17" s="387">
        <f>IFERROR(IF(Input!CF3&lt;&gt;TRUE,INDEX(CW!$AA$3:$AC$30,MATCH(CE8,CW!$Z$3:$Z$30,0),MATCH(Info!CF4,CW!$AA$2:$AC$2,0)),1),0)</f>
        <v>0</v>
      </c>
      <c r="CF17" s="387">
        <f>IFERROR(IF(Input!CG3&lt;&gt;TRUE,INDEX(CW!$AA$3:$AC$30,MATCH(CF8,CW!$Z$3:$Z$30,0),MATCH(Info!CG4,CW!$AA$2:$AC$2,0)),1),0)</f>
        <v>0</v>
      </c>
      <c r="CG17" s="387">
        <f>IFERROR(IF(Input!CH3&lt;&gt;TRUE,INDEX(CW!$AA$3:$AC$30,MATCH(CG8,CW!$Z$3:$Z$30,0),MATCH(Info!CH4,CW!$AA$2:$AC$2,0)),1),0)</f>
        <v>0</v>
      </c>
      <c r="CH17" s="387">
        <f>IFERROR(IF(Input!CI3&lt;&gt;TRUE,INDEX(CW!$AA$3:$AC$30,MATCH(CH8,CW!$Z$3:$Z$30,0),MATCH(Info!CI4,CW!$AA$2:$AC$2,0)),1),0)</f>
        <v>0</v>
      </c>
      <c r="CI17" s="387">
        <f>IFERROR(IF(Input!CJ3&lt;&gt;TRUE,INDEX(CW!$AA$3:$AC$30,MATCH(CI8,CW!$Z$3:$Z$30,0),MATCH(Info!CJ4,CW!$AA$2:$AC$2,0)),1),0)</f>
        <v>0</v>
      </c>
      <c r="CJ17" s="387">
        <f>IFERROR(IF(Input!CK3&lt;&gt;TRUE,INDEX(CW!$AA$3:$AC$30,MATCH(CJ8,CW!$Z$3:$Z$30,0),MATCH(Info!CK4,CW!$AA$2:$AC$2,0)),1),0)</f>
        <v>0</v>
      </c>
      <c r="CK17" s="387">
        <f>IFERROR(IF(Input!CL3&lt;&gt;TRUE,INDEX(CW!$AA$3:$AC$30,MATCH(CK8,CW!$Z$3:$Z$30,0),MATCH(Info!CL4,CW!$AA$2:$AC$2,0)),1),0)</f>
        <v>0</v>
      </c>
      <c r="CL17" s="387">
        <f>IFERROR(IF(Input!CM3&lt;&gt;TRUE,INDEX(CW!$AA$3:$AC$30,MATCH(CL8,CW!$Z$3:$Z$30,0),MATCH(Info!CM4,CW!$AA$2:$AC$2,0)),1),0)</f>
        <v>0</v>
      </c>
      <c r="CM17" s="387">
        <f>IFERROR(IF(Input!CN3&lt;&gt;TRUE,INDEX(CW!$AA$3:$AC$30,MATCH(CM8,CW!$Z$3:$Z$30,0),MATCH(Info!CN4,CW!$AA$2:$AC$2,0)),1),0)</f>
        <v>0</v>
      </c>
      <c r="CN17" s="387">
        <f>IFERROR(IF(Input!CO3&lt;&gt;TRUE,INDEX(CW!$AA$3:$AC$30,MATCH(CN8,CW!$Z$3:$Z$30,0),MATCH(Info!CO4,CW!$AA$2:$AC$2,0)),1),0)</f>
        <v>0</v>
      </c>
      <c r="CO17" s="387">
        <f>IFERROR(IF(Input!CP3&lt;&gt;TRUE,INDEX(CW!$AA$3:$AC$30,MATCH(CO8,CW!$Z$3:$Z$30,0),MATCH(Info!CP4,CW!$AA$2:$AC$2,0)),1),0)</f>
        <v>0</v>
      </c>
      <c r="CP17" s="387">
        <f>IFERROR(IF(Input!CQ3&lt;&gt;TRUE,INDEX(CW!$AA$3:$AC$30,MATCH(CP8,CW!$Z$3:$Z$30,0),MATCH(Info!CQ4,CW!$AA$2:$AC$2,0)),1),0)</f>
        <v>0</v>
      </c>
      <c r="CQ17" s="387">
        <f>IFERROR(IF(Input!CR3&lt;&gt;TRUE,INDEX(CW!$AA$3:$AC$30,MATCH(CQ8,CW!$Z$3:$Z$30,0),MATCH(Info!CR4,CW!$AA$2:$AC$2,0)),1),0)</f>
        <v>0</v>
      </c>
      <c r="CR17" s="387">
        <f>IFERROR(IF(Input!CS3&lt;&gt;TRUE,INDEX(CW!$AA$3:$AC$30,MATCH(CR8,CW!$Z$3:$Z$30,0),MATCH(Info!CS4,CW!$AA$2:$AC$2,0)),1),0)</f>
        <v>0</v>
      </c>
      <c r="CS17" s="387">
        <f>IFERROR(IF(Input!CT3&lt;&gt;TRUE,INDEX(CW!$AA$3:$AC$30,MATCH(CS8,CW!$Z$3:$Z$30,0),MATCH(Info!CT4,CW!$AA$2:$AC$2,0)),1),0)</f>
        <v>0</v>
      </c>
      <c r="CT17" s="387">
        <f>IFERROR(IF(Input!CU3&lt;&gt;TRUE,INDEX(CW!$AA$3:$AC$30,MATCH(CT8,CW!$Z$3:$Z$30,0),MATCH(Info!CU4,CW!$AA$2:$AC$2,0)),1),0)</f>
        <v>0</v>
      </c>
      <c r="CU17" s="387">
        <f>IFERROR(IF(Input!CV3&lt;&gt;TRUE,INDEX(CW!$AA$3:$AC$30,MATCH(CU8,CW!$Z$3:$Z$30,0),MATCH(Info!CV4,CW!$AA$2:$AC$2,0)),1),0)</f>
        <v>0</v>
      </c>
      <c r="CV17" s="387">
        <f>IFERROR(IF(Input!CW3&lt;&gt;TRUE,INDEX(CW!$AA$3:$AC$30,MATCH(CV8,CW!$Z$3:$Z$30,0),MATCH(Info!CW4,CW!$AA$2:$AC$2,0)),1),0)</f>
        <v>0</v>
      </c>
      <c r="CW17" s="387">
        <f>IFERROR(IF(Input!CX3&lt;&gt;TRUE,INDEX(CW!$AA$3:$AC$30,MATCH(CW8,CW!$Z$3:$Z$30,0),MATCH(Info!CX4,CW!$AA$2:$AC$2,0)),1),0)</f>
        <v>0</v>
      </c>
      <c r="CX17" s="387">
        <f>IFERROR(IF(Input!CY3&lt;&gt;TRUE,INDEX(CW!$AA$3:$AC$30,MATCH(CX8,CW!$Z$3:$Z$30,0),MATCH(Info!CY4,CW!$AA$2:$AC$2,0)),1),0)</f>
        <v>0</v>
      </c>
      <c r="CY17" s="387">
        <f>IFERROR(IF(Input!CZ3&lt;&gt;TRUE,INDEX(CW!$AA$3:$AC$30,MATCH(CY8,CW!$Z$3:$Z$30,0),MATCH(Info!CZ4,CW!$AA$2:$AC$2,0)),1),0)</f>
        <v>0</v>
      </c>
      <c r="CZ17" s="387">
        <f>IFERROR(IF(Input!DA3&lt;&gt;TRUE,INDEX(CW!$AA$3:$AC$30,MATCH(CZ8,CW!$Z$3:$Z$30,0),MATCH(Info!DA4,CW!$AA$2:$AC$2,0)),1),0)</f>
        <v>0</v>
      </c>
      <c r="DA17" s="387">
        <f>IFERROR(IF(Input!DB3&lt;&gt;TRUE,INDEX(CW!$AA$3:$AC$30,MATCH(DA8,CW!$Z$3:$Z$30,0),MATCH(Info!DB4,CW!$AA$2:$AC$2,0)),1),0)</f>
        <v>0</v>
      </c>
      <c r="DB17" s="387">
        <f>IFERROR(IF(Input!DC3&lt;&gt;TRUE,INDEX(CW!$AA$3:$AC$30,MATCH(DB8,CW!$Z$3:$Z$30,0),MATCH(Info!DC4,CW!$AA$2:$AC$2,0)),1),0)</f>
        <v>0</v>
      </c>
      <c r="DC17" s="387">
        <f>IFERROR(IF(Input!DD3&lt;&gt;TRUE,INDEX(CW!$AA$3:$AC$30,MATCH(DC8,CW!$Z$3:$Z$30,0),MATCH(Info!DD4,CW!$AA$2:$AC$2,0)),1),0)</f>
        <v>0</v>
      </c>
      <c r="DD17" s="387">
        <f>IFERROR(IF(Input!DE3&lt;&gt;TRUE,INDEX(CW!$AA$3:$AC$30,MATCH(DD8,CW!$Z$3:$Z$30,0),MATCH(Info!DE4,CW!$AA$2:$AC$2,0)),1),0)</f>
        <v>0</v>
      </c>
      <c r="DE17" s="387">
        <f>IFERROR(IF(Input!DF3&lt;&gt;TRUE,INDEX(CW!$AA$3:$AC$30,MATCH(DE8,CW!$Z$3:$Z$30,0),MATCH(Info!DF4,CW!$AA$2:$AC$2,0)),1),0)</f>
        <v>0</v>
      </c>
      <c r="DF17" s="387">
        <f>IFERROR(IF(Input!DG3&lt;&gt;TRUE,INDEX(CW!$AA$3:$AC$30,MATCH(DF8,CW!$Z$3:$Z$30,0),MATCH(Info!DG4,CW!$AA$2:$AC$2,0)),1),0)</f>
        <v>0</v>
      </c>
      <c r="DG17" s="387">
        <f>IFERROR(IF(Input!DH3&lt;&gt;TRUE,INDEX(CW!$AA$3:$AC$30,MATCH(DG8,CW!$Z$3:$Z$30,0),MATCH(Info!DH4,CW!$AA$2:$AC$2,0)),1),0)</f>
        <v>0</v>
      </c>
      <c r="DH17" s="387">
        <f>IFERROR(IF(Input!DI3&lt;&gt;TRUE,INDEX(CW!$AA$3:$AC$30,MATCH(DH8,CW!$Z$3:$Z$30,0),MATCH(Info!DI4,CW!$AA$2:$AC$2,0)),1),0)</f>
        <v>0</v>
      </c>
      <c r="DI17" s="387">
        <f>IFERROR(IF(Input!DJ3&lt;&gt;TRUE,INDEX(CW!$AA$3:$AC$30,MATCH(DI8,CW!$Z$3:$Z$30,0),MATCH(Info!DJ4,CW!$AA$2:$AC$2,0)),1),0)</f>
        <v>0</v>
      </c>
      <c r="DJ17" s="387">
        <f>IFERROR(IF(Input!DK3&lt;&gt;TRUE,INDEX(CW!$AA$3:$AC$30,MATCH(DJ8,CW!$Z$3:$Z$30,0),MATCH(Info!DK4,CW!$AA$2:$AC$2,0)),1),0)</f>
        <v>0</v>
      </c>
      <c r="DK17" s="387">
        <f>IFERROR(IF(Input!DL3&lt;&gt;TRUE,INDEX(CW!$AA$3:$AC$30,MATCH(DK8,CW!$Z$3:$Z$30,0),MATCH(Info!DL4,CW!$AA$2:$AC$2,0)),1),0)</f>
        <v>0</v>
      </c>
      <c r="DL17" s="387">
        <f>IFERROR(IF(Input!DM3&lt;&gt;TRUE,INDEX(CW!$AA$3:$AC$30,MATCH(DL8,CW!$Z$3:$Z$30,0),MATCH(Info!DM4,CW!$AA$2:$AC$2,0)),1),0)</f>
        <v>0</v>
      </c>
      <c r="DM17" s="387">
        <f>IFERROR(IF(Input!DN3&lt;&gt;TRUE,INDEX(CW!$AA$3:$AC$30,MATCH(DM8,CW!$Z$3:$Z$30,0),MATCH(Info!DN4,CW!$AA$2:$AC$2,0)),1),0)</f>
        <v>0</v>
      </c>
      <c r="DN17" s="387">
        <f>IFERROR(IF(Input!DO3&lt;&gt;TRUE,INDEX(CW!$AA$3:$AC$30,MATCH(DN8,CW!$Z$3:$Z$30,0),MATCH(Info!DO4,CW!$AA$2:$AC$2,0)),1),0)</f>
        <v>0</v>
      </c>
      <c r="DO17" s="387">
        <f>IFERROR(IF(Input!DP3&lt;&gt;TRUE,INDEX(CW!$AA$3:$AC$30,MATCH(DO8,CW!$Z$3:$Z$30,0),MATCH(Info!DP4,CW!$AA$2:$AC$2,0)),1),0)</f>
        <v>0</v>
      </c>
      <c r="DP17" s="387">
        <f>IFERROR(IF(Input!DQ3&lt;&gt;TRUE,INDEX(CW!$AA$3:$AC$30,MATCH(DP8,CW!$Z$3:$Z$30,0),MATCH(Info!DQ4,CW!$AA$2:$AC$2,0)),1),0)</f>
        <v>0</v>
      </c>
      <c r="DQ17" s="387">
        <f>IFERROR(IF(Input!DR3&lt;&gt;TRUE,INDEX(CW!$AA$3:$AC$30,MATCH(DQ8,CW!$Z$3:$Z$30,0),MATCH(Info!DR4,CW!$AA$2:$AC$2,0)),1),0)</f>
        <v>0</v>
      </c>
      <c r="DR17" s="387">
        <f>IFERROR(IF(Input!DS3&lt;&gt;TRUE,INDEX(CW!$AA$3:$AC$30,MATCH(DR8,CW!$Z$3:$Z$30,0),MATCH(Info!DS4,CW!$AA$2:$AC$2,0)),1),0)</f>
        <v>0</v>
      </c>
      <c r="DS17" s="387">
        <f>IFERROR(IF(Input!DT3&lt;&gt;TRUE,INDEX(CW!$AA$3:$AC$30,MATCH(DS8,CW!$Z$3:$Z$30,0),MATCH(Info!DT4,CW!$AA$2:$AC$2,0)),1),0)</f>
        <v>0</v>
      </c>
      <c r="DT17" s="387">
        <f>IFERROR(IF(Input!DU3&lt;&gt;TRUE,INDEX(CW!$AA$3:$AC$30,MATCH(DT8,CW!$Z$3:$Z$30,0),MATCH(Info!DU4,CW!$AA$2:$AC$2,0)),1),0)</f>
        <v>0</v>
      </c>
      <c r="DU17" s="387">
        <f>IFERROR(IF(Input!DV3&lt;&gt;TRUE,INDEX(CW!$AA$3:$AC$30,MATCH(DU8,CW!$Z$3:$Z$30,0),MATCH(Info!DV4,CW!$AA$2:$AC$2,0)),1),0)</f>
        <v>0</v>
      </c>
      <c r="DV17" s="387">
        <f>IFERROR(IF(Input!DW3&lt;&gt;TRUE,INDEX(CW!$AA$3:$AC$30,MATCH(DV8,CW!$Z$3:$Z$30,0),MATCH(Info!DW4,CW!$AA$2:$AC$2,0)),1),0)</f>
        <v>0</v>
      </c>
      <c r="DW17" s="387">
        <f>IFERROR(IF(Input!DX3&lt;&gt;TRUE,INDEX(CW!$AA$3:$AC$30,MATCH(DW8,CW!$Z$3:$Z$30,0),MATCH(Info!DX4,CW!$AA$2:$AC$2,0)),1),0)</f>
        <v>0</v>
      </c>
      <c r="DX17" s="387">
        <f>IFERROR(IF(Input!DY3&lt;&gt;TRUE,INDEX(CW!$AA$3:$AC$30,MATCH(DX8,CW!$Z$3:$Z$30,0),MATCH(Info!DY4,CW!$AA$2:$AC$2,0)),1),0)</f>
        <v>0</v>
      </c>
      <c r="DY17" s="387">
        <f>IFERROR(IF(Input!DZ3&lt;&gt;TRUE,INDEX(CW!$AA$3:$AC$30,MATCH(DY8,CW!$Z$3:$Z$30,0),MATCH(Info!DZ4,CW!$AA$2:$AC$2,0)),1),0)</f>
        <v>0</v>
      </c>
      <c r="DZ17" s="387">
        <f>IFERROR(IF(Input!EA3&lt;&gt;TRUE,INDEX(CW!$AA$3:$AC$30,MATCH(DZ8,CW!$Z$3:$Z$30,0),MATCH(Info!EA4,CW!$AA$2:$AC$2,0)),1),0)</f>
        <v>0</v>
      </c>
      <c r="EA17" s="387">
        <f>IFERROR(IF(Input!EB3&lt;&gt;TRUE,INDEX(CW!$AA$3:$AC$30,MATCH(EA8,CW!$Z$3:$Z$30,0),MATCH(Info!EB4,CW!$AA$2:$AC$2,0)),1),0)</f>
        <v>0</v>
      </c>
      <c r="EB17" s="387">
        <f>IFERROR(IF(Input!EC3&lt;&gt;TRUE,INDEX(CW!$AA$3:$AC$30,MATCH(EB8,CW!$Z$3:$Z$30,0),MATCH(Info!EC4,CW!$AA$2:$AC$2,0)),1),0)</f>
        <v>0</v>
      </c>
      <c r="EC17" s="387">
        <f>IFERROR(IF(Input!ED3&lt;&gt;TRUE,INDEX(CW!$AA$3:$AC$30,MATCH(EC8,CW!$Z$3:$Z$30,0),MATCH(Info!ED4,CW!$AA$2:$AC$2,0)),1),0)</f>
        <v>0</v>
      </c>
      <c r="ED17" s="387">
        <f>IFERROR(IF(Input!EE3&lt;&gt;TRUE,INDEX(CW!$AA$3:$AC$30,MATCH(ED8,CW!$Z$3:$Z$30,0),MATCH(Info!EE4,CW!$AA$2:$AC$2,0)),1),0)</f>
        <v>0</v>
      </c>
      <c r="EE17" s="387">
        <f>IFERROR(IF(Input!EF3&lt;&gt;TRUE,INDEX(CW!$AA$3:$AC$30,MATCH(EE8,CW!$Z$3:$Z$30,0),MATCH(Info!EF4,CW!$AA$2:$AC$2,0)),1),0)</f>
        <v>0</v>
      </c>
      <c r="EF17" s="387">
        <f>IFERROR(IF(Input!EG3&lt;&gt;TRUE,INDEX(CW!$AA$3:$AC$30,MATCH(EF8,CW!$Z$3:$Z$30,0),MATCH(Info!EG4,CW!$AA$2:$AC$2,0)),1),0)</f>
        <v>0</v>
      </c>
      <c r="EG17" s="387">
        <f>IFERROR(IF(Input!EH3&lt;&gt;TRUE,INDEX(CW!$AA$3:$AC$30,MATCH(EG8,CW!$Z$3:$Z$30,0),MATCH(Info!EH4,CW!$AA$2:$AC$2,0)),1),0)</f>
        <v>0</v>
      </c>
      <c r="EH17" s="387">
        <f>IFERROR(IF(Input!EI3&lt;&gt;TRUE,INDEX(CW!$AA$3:$AC$30,MATCH(EH8,CW!$Z$3:$Z$30,0),MATCH(Info!EI4,CW!$AA$2:$AC$2,0)),1),0)</f>
        <v>0</v>
      </c>
      <c r="EI17" s="387">
        <f>IFERROR(IF(Input!EJ3&lt;&gt;TRUE,INDEX(CW!$AA$3:$AC$30,MATCH(EI8,CW!$Z$3:$Z$30,0),MATCH(Info!EJ4,CW!$AA$2:$AC$2,0)),1),0)</f>
        <v>0</v>
      </c>
      <c r="EJ17" s="387">
        <f>IFERROR(IF(Input!EK3&lt;&gt;TRUE,INDEX(CW!$AA$3:$AC$30,MATCH(EJ8,CW!$Z$3:$Z$30,0),MATCH(Info!EK4,CW!$AA$2:$AC$2,0)),1),0)</f>
        <v>0</v>
      </c>
      <c r="EK17" s="387">
        <f>IFERROR(IF(Input!EL3&lt;&gt;TRUE,INDEX(CW!$AA$3:$AC$30,MATCH(EK8,CW!$Z$3:$Z$30,0),MATCH(Info!EL4,CW!$AA$2:$AC$2,0)),1),0)</f>
        <v>0</v>
      </c>
      <c r="EL17" s="387">
        <f>IFERROR(IF(Input!EM3&lt;&gt;TRUE,INDEX(CW!$AA$3:$AC$30,MATCH(EL8,CW!$Z$3:$Z$30,0),MATCH(Info!EM4,CW!$AA$2:$AC$2,0)),1),0)</f>
        <v>0</v>
      </c>
      <c r="EM17" s="387">
        <f>IFERROR(IF(Input!EN3&lt;&gt;TRUE,INDEX(CW!$AA$3:$AC$30,MATCH(EM8,CW!$Z$3:$Z$30,0),MATCH(Info!EN4,CW!$AA$2:$AC$2,0)),1),0)</f>
        <v>0</v>
      </c>
      <c r="EN17" s="387">
        <f>IFERROR(IF(Input!EO3&lt;&gt;TRUE,INDEX(CW!$AA$3:$AC$30,MATCH(EN8,CW!$Z$3:$Z$30,0),MATCH(Info!EO4,CW!$AA$2:$AC$2,0)),1),0)</f>
        <v>0</v>
      </c>
      <c r="EO17" s="387">
        <f>IFERROR(IF(Input!EP3&lt;&gt;TRUE,INDEX(CW!$AA$3:$AC$30,MATCH(EO8,CW!$Z$3:$Z$30,0),MATCH(Info!EP4,CW!$AA$2:$AC$2,0)),1),0)</f>
        <v>0</v>
      </c>
      <c r="EP17" s="387">
        <f>IFERROR(IF(Input!EQ3&lt;&gt;TRUE,INDEX(CW!$AA$3:$AC$30,MATCH(EP8,CW!$Z$3:$Z$30,0),MATCH(Info!EQ4,CW!$AA$2:$AC$2,0)),1),0)</f>
        <v>0</v>
      </c>
      <c r="EQ17" s="387">
        <f>IFERROR(IF(Input!ER3&lt;&gt;TRUE,INDEX(CW!$AA$3:$AC$30,MATCH(EQ8,CW!$Z$3:$Z$30,0),MATCH(Info!ER4,CW!$AA$2:$AC$2,0)),1),0)</f>
        <v>0</v>
      </c>
      <c r="ER17" s="387">
        <f>IFERROR(IF(Input!ES3&lt;&gt;TRUE,INDEX(CW!$AA$3:$AC$30,MATCH(ER8,CW!$Z$3:$Z$30,0),MATCH(Info!ES4,CW!$AA$2:$AC$2,0)),1),0)</f>
        <v>0</v>
      </c>
      <c r="ES17" s="387">
        <f>IFERROR(IF(Input!ET3&lt;&gt;TRUE,INDEX(CW!$AA$3:$AC$30,MATCH(ES8,CW!$Z$3:$Z$30,0),MATCH(Info!ET4,CW!$AA$2:$AC$2,0)),1),0)</f>
        <v>0</v>
      </c>
      <c r="ET17" s="387">
        <f>IFERROR(IF(Input!EU3&lt;&gt;TRUE,INDEX(CW!$AA$3:$AC$30,MATCH(ET8,CW!$Z$3:$Z$30,0),MATCH(Info!EU4,CW!$AA$2:$AC$2,0)),1),0)</f>
        <v>0</v>
      </c>
      <c r="EU17" s="387">
        <f>IFERROR(IF(Input!EV3&lt;&gt;TRUE,INDEX(CW!$AA$3:$AC$30,MATCH(EU8,CW!$Z$3:$Z$30,0),MATCH(Info!EV4,CW!$AA$2:$AC$2,0)),1),0)</f>
        <v>0</v>
      </c>
      <c r="EV17" s="387">
        <f>IFERROR(IF(Input!EW3&lt;&gt;TRUE,INDEX(CW!$AA$3:$AC$30,MATCH(EV8,CW!$Z$3:$Z$30,0),MATCH(Info!EW4,CW!$AA$2:$AC$2,0)),1),0)</f>
        <v>0</v>
      </c>
      <c r="EW17" s="387">
        <f>IFERROR(IF(Input!EX3&lt;&gt;TRUE,INDEX(CW!$AA$3:$AC$30,MATCH(EW8,CW!$Z$3:$Z$30,0),MATCH(Info!EX4,CW!$AA$2:$AC$2,0)),1),0)</f>
        <v>0</v>
      </c>
      <c r="EX17" s="387">
        <f>IFERROR(IF(Input!EY3&lt;&gt;TRUE,INDEX(CW!$AA$3:$AC$30,MATCH(EX8,CW!$Z$3:$Z$30,0),MATCH(Info!EY4,CW!$AA$2:$AC$2,0)),1),0)</f>
        <v>0</v>
      </c>
      <c r="EY17" s="387">
        <f>IFERROR(IF(Input!EZ3&lt;&gt;TRUE,INDEX(CW!$AA$3:$AC$30,MATCH(EY8,CW!$Z$3:$Z$30,0),MATCH(Info!EZ4,CW!$AA$2:$AC$2,0)),1),0)</f>
        <v>0</v>
      </c>
      <c r="EZ17" s="387">
        <f>IFERROR(IF(Input!FA3&lt;&gt;TRUE,INDEX(CW!$AA$3:$AC$30,MATCH(EZ8,CW!$Z$3:$Z$30,0),MATCH(Info!FA4,CW!$AA$2:$AC$2,0)),1),0)</f>
        <v>0</v>
      </c>
      <c r="FA17" s="387">
        <f>IFERROR(IF(Input!FB3&lt;&gt;TRUE,INDEX(CW!$AA$3:$AC$30,MATCH(FA8,CW!$Z$3:$Z$30,0),MATCH(Info!FB4,CW!$AA$2:$AC$2,0)),1),0)</f>
        <v>0</v>
      </c>
      <c r="FB17" s="387">
        <f>IFERROR(IF(Input!FC3&lt;&gt;TRUE,INDEX(CW!$AA$3:$AC$30,MATCH(FB8,CW!$Z$3:$Z$30,0),MATCH(Info!FC4,CW!$AA$2:$AC$2,0)),1),0)</f>
        <v>0</v>
      </c>
      <c r="FC17" s="387">
        <f>IFERROR(IF(Input!FD3&lt;&gt;TRUE,INDEX(CW!$AA$3:$AC$30,MATCH(FC8,CW!$Z$3:$Z$30,0),MATCH(Info!FD4,CW!$AA$2:$AC$2,0)),1),0)</f>
        <v>0</v>
      </c>
      <c r="FD17" s="387">
        <f>IFERROR(IF(Input!FE3&lt;&gt;TRUE,INDEX(CW!$AA$3:$AC$30,MATCH(FD8,CW!$Z$3:$Z$30,0),MATCH(Info!FE4,CW!$AA$2:$AC$2,0)),1),0)</f>
        <v>0</v>
      </c>
      <c r="FE17" s="387">
        <f>IFERROR(IF(Input!FF3&lt;&gt;TRUE,INDEX(CW!$AA$3:$AC$30,MATCH(FE8,CW!$Z$3:$Z$30,0),MATCH(Info!FF4,CW!$AA$2:$AC$2,0)),1),0)</f>
        <v>0</v>
      </c>
      <c r="FF17" s="387">
        <f>IFERROR(IF(Input!FG3&lt;&gt;TRUE,INDEX(CW!$AA$3:$AC$30,MATCH(FF8,CW!$Z$3:$Z$30,0),MATCH(Info!FG4,CW!$AA$2:$AC$2,0)),1),0)</f>
        <v>0</v>
      </c>
      <c r="FG17" s="387">
        <f>IFERROR(IF(Input!FH3&lt;&gt;TRUE,INDEX(CW!$AA$3:$AC$30,MATCH(FG8,CW!$Z$3:$Z$30,0),MATCH(Info!FH4,CW!$AA$2:$AC$2,0)),1),0)</f>
        <v>0</v>
      </c>
      <c r="FH17" s="387">
        <f>IFERROR(IF(Input!FI3&lt;&gt;TRUE,INDEX(CW!$AA$3:$AC$30,MATCH(FH8,CW!$Z$3:$Z$30,0),MATCH(Info!FI4,CW!$AA$2:$AC$2,0)),1),0)</f>
        <v>0</v>
      </c>
      <c r="FI17" s="387">
        <f>IFERROR(IF(Input!FJ3&lt;&gt;TRUE,INDEX(CW!$AA$3:$AC$30,MATCH(FI8,CW!$Z$3:$Z$30,0),MATCH(Info!FJ4,CW!$AA$2:$AC$2,0)),1),0)</f>
        <v>0</v>
      </c>
      <c r="FJ17" s="387">
        <f>IFERROR(IF(Input!FK3&lt;&gt;TRUE,INDEX(CW!$AA$3:$AC$30,MATCH(FJ8,CW!$Z$3:$Z$30,0),MATCH(Info!FK4,CW!$AA$2:$AC$2,0)),1),0)</f>
        <v>0</v>
      </c>
      <c r="FK17" s="387">
        <f>IFERROR(IF(Input!FL3&lt;&gt;TRUE,INDEX(CW!$AA$3:$AC$30,MATCH(FK8,CW!$Z$3:$Z$30,0),MATCH(Info!FL4,CW!$AA$2:$AC$2,0)),1),0)</f>
        <v>0</v>
      </c>
      <c r="FL17" s="387">
        <f>IFERROR(IF(Input!FM3&lt;&gt;TRUE,INDEX(CW!$AA$3:$AC$30,MATCH(FL8,CW!$Z$3:$Z$30,0),MATCH(Info!FM4,CW!$AA$2:$AC$2,0)),1),0)</f>
        <v>0</v>
      </c>
      <c r="FM17" s="387">
        <f>IFERROR(IF(Input!FN3&lt;&gt;TRUE,INDEX(CW!$AA$3:$AC$30,MATCH(FM8,CW!$Z$3:$Z$30,0),MATCH(Info!FN4,CW!$AA$2:$AC$2,0)),1),0)</f>
        <v>0</v>
      </c>
      <c r="FN17" s="387">
        <f>IFERROR(IF(Input!FO3&lt;&gt;TRUE,INDEX(CW!$AA$3:$AC$30,MATCH(FN8,CW!$Z$3:$Z$30,0),MATCH(Info!FO4,CW!$AA$2:$AC$2,0)),1),0)</f>
        <v>0</v>
      </c>
      <c r="FO17" s="387">
        <f>IFERROR(IF(Input!FP3&lt;&gt;TRUE,INDEX(CW!$AA$3:$AC$30,MATCH(FO8,CW!$Z$3:$Z$30,0),MATCH(Info!FP4,CW!$AA$2:$AC$2,0)),1),0)</f>
        <v>0</v>
      </c>
      <c r="FP17" s="387">
        <f>IFERROR(IF(Input!FQ3&lt;&gt;TRUE,INDEX(CW!$AA$3:$AC$30,MATCH(FP8,CW!$Z$3:$Z$30,0),MATCH(Info!FQ4,CW!$AA$2:$AC$2,0)),1),0)</f>
        <v>0</v>
      </c>
      <c r="FQ17" s="387">
        <f>IFERROR(IF(Input!FR3&lt;&gt;TRUE,INDEX(CW!$AA$3:$AC$30,MATCH(FQ8,CW!$Z$3:$Z$30,0),MATCH(Info!FR4,CW!$AA$2:$AC$2,0)),1),0)</f>
        <v>0</v>
      </c>
      <c r="FR17" s="387">
        <f>IFERROR(IF(Input!FS3&lt;&gt;TRUE,INDEX(CW!$AA$3:$AC$30,MATCH(FR8,CW!$Z$3:$Z$30,0),MATCH(Info!FS4,CW!$AA$2:$AC$2,0)),1),0)</f>
        <v>0</v>
      </c>
      <c r="FS17" s="387">
        <f>IFERROR(IF(Input!FT3&lt;&gt;TRUE,INDEX(CW!$AA$3:$AC$30,MATCH(FS8,CW!$Z$3:$Z$30,0),MATCH(Info!FT4,CW!$AA$2:$AC$2,0)),1),0)</f>
        <v>0</v>
      </c>
      <c r="FT17" s="387">
        <f>IFERROR(IF(Input!FU3&lt;&gt;TRUE,INDEX(CW!$AA$3:$AC$30,MATCH(FT8,CW!$Z$3:$Z$30,0),MATCH(Info!FU4,CW!$AA$2:$AC$2,0)),1),0)</f>
        <v>0</v>
      </c>
      <c r="FU17" s="387">
        <f>IFERROR(IF(Input!FV3&lt;&gt;TRUE,INDEX(CW!$AA$3:$AC$30,MATCH(FU8,CW!$Z$3:$Z$30,0),MATCH(Info!FV4,CW!$AA$2:$AC$2,0)),1),0)</f>
        <v>0</v>
      </c>
      <c r="FV17" s="387">
        <f>IFERROR(IF(Input!FW3&lt;&gt;TRUE,INDEX(CW!$AA$3:$AC$30,MATCH(FV8,CW!$Z$3:$Z$30,0),MATCH(Info!FW4,CW!$AA$2:$AC$2,0)),1),0)</f>
        <v>0</v>
      </c>
      <c r="FW17" s="387">
        <f>IFERROR(IF(Input!FX3&lt;&gt;TRUE,INDEX(CW!$AA$3:$AC$30,MATCH(FW8,CW!$Z$3:$Z$30,0),MATCH(Info!FX4,CW!$AA$2:$AC$2,0)),1),0)</f>
        <v>0</v>
      </c>
      <c r="FX17" s="387">
        <f>IFERROR(IF(Input!FY3&lt;&gt;TRUE,INDEX(CW!$AA$3:$AC$30,MATCH(FX8,CW!$Z$3:$Z$30,0),MATCH(Info!FY4,CW!$AA$2:$AC$2,0)),1),0)</f>
        <v>0</v>
      </c>
      <c r="FY17" s="387">
        <f>IFERROR(IF(Input!FZ3&lt;&gt;TRUE,INDEX(CW!$AA$3:$AC$30,MATCH(FY8,CW!$Z$3:$Z$30,0),MATCH(Info!FZ4,CW!$AA$2:$AC$2,0)),1),0)</f>
        <v>0</v>
      </c>
      <c r="FZ17" s="387">
        <f>IFERROR(IF(Input!GA3&lt;&gt;TRUE,INDEX(CW!$AA$3:$AC$30,MATCH(FZ8,CW!$Z$3:$Z$30,0),MATCH(Info!GA4,CW!$AA$2:$AC$2,0)),1),0)</f>
        <v>0</v>
      </c>
      <c r="GA17" s="387">
        <f>IFERROR(IF(Input!GB3&lt;&gt;TRUE,INDEX(CW!$AA$3:$AC$30,MATCH(GA8,CW!$Z$3:$Z$30,0),MATCH(Info!GB4,CW!$AA$2:$AC$2,0)),1),0)</f>
        <v>0</v>
      </c>
      <c r="GB17" s="387">
        <f>IFERROR(IF(Input!GC3&lt;&gt;TRUE,INDEX(CW!$AA$3:$AC$30,MATCH(GB8,CW!$Z$3:$Z$30,0),MATCH(Info!GC4,CW!$AA$2:$AC$2,0)),1),0)</f>
        <v>0</v>
      </c>
      <c r="GC17" s="387">
        <f>IFERROR(IF(Input!GD3&lt;&gt;TRUE,INDEX(CW!$AA$3:$AC$30,MATCH(GC8,CW!$Z$3:$Z$30,0),MATCH(Info!GD4,CW!$AA$2:$AC$2,0)),1),0)</f>
        <v>0</v>
      </c>
      <c r="GD17" s="387">
        <f>IFERROR(IF(Input!GE3&lt;&gt;TRUE,INDEX(CW!$AA$3:$AC$30,MATCH(GD8,CW!$Z$3:$Z$30,0),MATCH(Info!GE4,CW!$AA$2:$AC$2,0)),1),0)</f>
        <v>0</v>
      </c>
      <c r="GE17" s="387">
        <f>IFERROR(IF(Input!GF3&lt;&gt;TRUE,INDEX(CW!$AA$3:$AC$30,MATCH(GE8,CW!$Z$3:$Z$30,0),MATCH(Info!GF4,CW!$AA$2:$AC$2,0)),1),0)</f>
        <v>0</v>
      </c>
      <c r="GF17" s="387">
        <f>IFERROR(IF(Input!GG3&lt;&gt;TRUE,INDEX(CW!$AA$3:$AC$30,MATCH(GF8,CW!$Z$3:$Z$30,0),MATCH(Info!GG4,CW!$AA$2:$AC$2,0)),1),0)</f>
        <v>0</v>
      </c>
      <c r="GG17" s="387">
        <f>IFERROR(IF(Input!GH3&lt;&gt;TRUE,INDEX(CW!$AA$3:$AC$30,MATCH(GG8,CW!$Z$3:$Z$30,0),MATCH(Info!GH4,CW!$AA$2:$AC$2,0)),1),0)</f>
        <v>0</v>
      </c>
      <c r="GH17" s="387">
        <f>IFERROR(IF(Input!GI3&lt;&gt;TRUE,INDEX(CW!$AA$3:$AC$30,MATCH(GH8,CW!$Z$3:$Z$30,0),MATCH(Info!GI4,CW!$AA$2:$AC$2,0)),1),0)</f>
        <v>0</v>
      </c>
      <c r="GI17" s="387">
        <f>IFERROR(IF(Input!GJ3&lt;&gt;TRUE,INDEX(CW!$AA$3:$AC$30,MATCH(GI8,CW!$Z$3:$Z$30,0),MATCH(Info!GJ4,CW!$AA$2:$AC$2,0)),1),0)</f>
        <v>0</v>
      </c>
      <c r="GJ17" s="387">
        <f>IFERROR(IF(Input!GK3&lt;&gt;TRUE,INDEX(CW!$AA$3:$AC$30,MATCH(GJ8,CW!$Z$3:$Z$30,0),MATCH(Info!GK4,CW!$AA$2:$AC$2,0)),1),0)</f>
        <v>0</v>
      </c>
      <c r="GK17" s="387">
        <f>IFERROR(IF(Input!GL3&lt;&gt;TRUE,INDEX(CW!$AA$3:$AC$30,MATCH(GK8,CW!$Z$3:$Z$30,0),MATCH(Info!GL4,CW!$AA$2:$AC$2,0)),1),0)</f>
        <v>0</v>
      </c>
      <c r="GL17" s="387">
        <f>IFERROR(IF(Input!GM3&lt;&gt;TRUE,INDEX(CW!$AA$3:$AC$30,MATCH(GL8,CW!$Z$3:$Z$30,0),MATCH(Info!GM4,CW!$AA$2:$AC$2,0)),1),0)</f>
        <v>0</v>
      </c>
      <c r="GM17" s="387">
        <f>IFERROR(IF(Input!GN3&lt;&gt;TRUE,INDEX(CW!$AA$3:$AC$30,MATCH(GM8,CW!$Z$3:$Z$30,0),MATCH(Info!GN4,CW!$AA$2:$AC$2,0)),1),0)</f>
        <v>0</v>
      </c>
      <c r="GN17" s="387">
        <f>IFERROR(IF(Input!GO3&lt;&gt;TRUE,INDEX(CW!$AA$3:$AC$30,MATCH(GN8,CW!$Z$3:$Z$30,0),MATCH(Info!GO4,CW!$AA$2:$AC$2,0)),1),0)</f>
        <v>0</v>
      </c>
      <c r="GO17" s="387">
        <f>IFERROR(IF(Input!GP3&lt;&gt;TRUE,INDEX(CW!$AA$3:$AC$30,MATCH(GO8,CW!$Z$3:$Z$30,0),MATCH(Info!GP4,CW!$AA$2:$AC$2,0)),1),0)</f>
        <v>0</v>
      </c>
      <c r="GP17" s="387">
        <f>IFERROR(IF(Input!GQ3&lt;&gt;TRUE,INDEX(CW!$AA$3:$AC$30,MATCH(GP8,CW!$Z$3:$Z$30,0),MATCH(Info!GQ4,CW!$AA$2:$AC$2,0)),1),0)</f>
        <v>0</v>
      </c>
      <c r="GQ17" s="387">
        <f>IFERROR(IF(Input!GR3&lt;&gt;TRUE,INDEX(CW!$AA$3:$AC$30,MATCH(GQ8,CW!$Z$3:$Z$30,0),MATCH(Info!GR4,CW!$AA$2:$AC$2,0)),1),0)</f>
        <v>0</v>
      </c>
      <c r="GR17" s="387">
        <f>IFERROR(IF(Input!GS3&lt;&gt;TRUE,INDEX(CW!$AA$3:$AC$30,MATCH(GR8,CW!$Z$3:$Z$30,0),MATCH(Info!GS4,CW!$AA$2:$AC$2,0)),1),0)</f>
        <v>0</v>
      </c>
      <c r="GS17" s="387">
        <f>IFERROR(IF(Input!GT3&lt;&gt;TRUE,INDEX(CW!$AA$3:$AC$30,MATCH(GS8,CW!$Z$3:$Z$30,0),MATCH(Info!GT4,CW!$AA$2:$AC$2,0)),1),0)</f>
        <v>0</v>
      </c>
    </row>
    <row r="18" spans="1:201" s="328" customFormat="1" outlineLevel="1">
      <c r="A18" s="356" t="s">
        <v>9393</v>
      </c>
      <c r="B18" s="387">
        <f>IFERROR(INDEX(CW!$U$58:$AD$98,MATCH(Input!C4,CW!$T$58:$T$98,1),MATCH(Info!C9,CW!$U$57:$AD$57,0)),0)</f>
        <v>0</v>
      </c>
      <c r="C18" s="387">
        <f>IFERROR(INDEX(CW!$U$58:$AD$98,MATCH(Input!D4,CW!$T$58:$T$98,1),MATCH(Info!D9,CW!$U$57:$AD$57,0)),0)</f>
        <v>0</v>
      </c>
      <c r="D18" s="387">
        <f>IFERROR(INDEX(CW!$U$58:$AD$98,MATCH(Input!E4,CW!$T$58:$T$98,1),MATCH(Info!E9,CW!$U$57:$AD$57,0)),0)</f>
        <v>0</v>
      </c>
      <c r="E18" s="387">
        <f>IFERROR(INDEX(CW!$U$58:$AD$98,MATCH(Input!F4,CW!$T$58:$T$98,1),MATCH(Info!F9,CW!$U$57:$AD$57,0)),0)</f>
        <v>0</v>
      </c>
      <c r="F18" s="387">
        <f>IFERROR(INDEX(CW!$U$58:$AD$98,MATCH(Input!G4,CW!$T$58:$T$98,1),MATCH(Info!G9,CW!$U$57:$AD$57,0)),0)</f>
        <v>0</v>
      </c>
      <c r="G18" s="387">
        <f>IFERROR(INDEX(CW!$U$58:$AD$98,MATCH(Input!H4,CW!$T$58:$T$98,1),MATCH(Info!H9,CW!$U$57:$AD$57,0)),0)</f>
        <v>0</v>
      </c>
      <c r="H18" s="387">
        <f>IFERROR(INDEX(CW!$U$58:$AD$98,MATCH(Input!I4,CW!$T$58:$T$98,1),MATCH(Info!I9,CW!$U$57:$AD$57,0)),0)</f>
        <v>0</v>
      </c>
      <c r="I18" s="387">
        <f>IFERROR(INDEX(CW!$U$58:$AD$98,MATCH(Input!J4,CW!$T$58:$T$98,1),MATCH(Info!J9,CW!$U$57:$AD$57,0)),0)</f>
        <v>0</v>
      </c>
      <c r="J18" s="387">
        <f>IFERROR(INDEX(CW!$U$58:$AD$98,MATCH(Input!K4,CW!$T$58:$T$98,1),MATCH(Info!K9,CW!$U$57:$AD$57,0)),0)</f>
        <v>0</v>
      </c>
      <c r="K18" s="387">
        <f>IFERROR(INDEX(CW!$U$58:$AD$98,MATCH(Input!L4,CW!$T$58:$T$98,1),MATCH(Info!L9,CW!$U$57:$AD$57,0)),0)</f>
        <v>0</v>
      </c>
      <c r="L18" s="387">
        <f>IFERROR(INDEX(CW!$U$58:$AD$98,MATCH(Input!M4,CW!$T$58:$T$98,1),MATCH(Info!M9,CW!$U$57:$AD$57,0)),0)</f>
        <v>0</v>
      </c>
      <c r="M18" s="387">
        <f>IFERROR(INDEX(CW!$U$58:$AD$98,MATCH(Input!N4,CW!$T$58:$T$98,1),MATCH(Info!N9,CW!$U$57:$AD$57,0)),0)</f>
        <v>0</v>
      </c>
      <c r="N18" s="387">
        <f>IFERROR(INDEX(CW!$U$58:$AD$98,MATCH(Input!O4,CW!$T$58:$T$98,1),MATCH(Info!O9,CW!$U$57:$AD$57,0)),0)</f>
        <v>0</v>
      </c>
      <c r="O18" s="387">
        <f>IFERROR(INDEX(CW!$U$58:$AD$98,MATCH(Input!P4,CW!$T$58:$T$98,1),MATCH(Info!P9,CW!$U$57:$AD$57,0)),0)</f>
        <v>0</v>
      </c>
      <c r="P18" s="387">
        <f>IFERROR(INDEX(CW!$U$58:$AD$98,MATCH(Input!Q4,CW!$T$58:$T$98,1),MATCH(Info!Q9,CW!$U$57:$AD$57,0)),0)</f>
        <v>0</v>
      </c>
      <c r="Q18" s="387">
        <f>IFERROR(INDEX(CW!$U$58:$AD$98,MATCH(Input!R4,CW!$T$58:$T$98,1),MATCH(Info!R9,CW!$U$57:$AD$57,0)),0)</f>
        <v>0</v>
      </c>
      <c r="R18" s="387">
        <f>IFERROR(INDEX(CW!$U$58:$AD$98,MATCH(Input!S4,CW!$T$58:$T$98,1),MATCH(Info!S9,CW!$U$57:$AD$57,0)),0)</f>
        <v>0</v>
      </c>
      <c r="S18" s="387">
        <f>IFERROR(INDEX(CW!$U$58:$AD$98,MATCH(Input!T4,CW!$T$58:$T$98,1),MATCH(Info!T9,CW!$U$57:$AD$57,0)),0)</f>
        <v>0</v>
      </c>
      <c r="T18" s="387">
        <f>IFERROR(INDEX(CW!$U$58:$AD$98,MATCH(Input!U4,CW!$T$58:$T$98,1),MATCH(Info!U9,CW!$U$57:$AD$57,0)),0)</f>
        <v>0</v>
      </c>
      <c r="U18" s="387">
        <f>IFERROR(INDEX(CW!$U$58:$AD$98,MATCH(Input!V4,CW!$T$58:$T$98,1),MATCH(Info!V9,CW!$U$57:$AD$57,0)),0)</f>
        <v>0</v>
      </c>
      <c r="V18" s="387">
        <f>IFERROR(INDEX(CW!$U$58:$AD$98,MATCH(Input!W4,CW!$T$58:$T$98,1),MATCH(Info!W9,CW!$U$57:$AD$57,0)),0)</f>
        <v>0</v>
      </c>
      <c r="W18" s="387">
        <f>IFERROR(INDEX(CW!$U$58:$AD$98,MATCH(Input!X4,CW!$T$58:$T$98,1),MATCH(Info!X9,CW!$U$57:$AD$57,0)),0)</f>
        <v>0</v>
      </c>
      <c r="X18" s="387">
        <f>IFERROR(INDEX(CW!$U$58:$AD$98,MATCH(Input!Y4,CW!$T$58:$T$98,1),MATCH(Info!Y9,CW!$U$57:$AD$57,0)),0)</f>
        <v>0</v>
      </c>
      <c r="Y18" s="387">
        <f>IFERROR(INDEX(CW!$U$58:$AD$98,MATCH(Input!Z4,CW!$T$58:$T$98,1),MATCH(Info!Z9,CW!$U$57:$AD$57,0)),0)</f>
        <v>0</v>
      </c>
      <c r="Z18" s="387">
        <f>IFERROR(INDEX(CW!$U$58:$AD$98,MATCH(Input!AA4,CW!$T$58:$T$98,1),MATCH(Info!AA9,CW!$U$57:$AD$57,0)),0)</f>
        <v>0</v>
      </c>
      <c r="AA18" s="387">
        <f>IFERROR(INDEX(CW!$U$58:$AD$98,MATCH(Input!AB4,CW!$T$58:$T$98,1),MATCH(Info!AB9,CW!$U$57:$AD$57,0)),0)</f>
        <v>0</v>
      </c>
      <c r="AB18" s="387">
        <f>IFERROR(INDEX(CW!$U$58:$AD$98,MATCH(Input!AC4,CW!$T$58:$T$98,1),MATCH(Info!AC9,CW!$U$57:$AD$57,0)),0)</f>
        <v>0</v>
      </c>
      <c r="AC18" s="387">
        <f>IFERROR(INDEX(CW!$U$58:$AD$98,MATCH(Input!AD4,CW!$T$58:$T$98,1),MATCH(Info!AD9,CW!$U$57:$AD$57,0)),0)</f>
        <v>0</v>
      </c>
      <c r="AD18" s="387">
        <f>IFERROR(INDEX(CW!$U$58:$AD$98,MATCH(Input!AE4,CW!$T$58:$T$98,1),MATCH(Info!AE9,CW!$U$57:$AD$57,0)),0)</f>
        <v>0</v>
      </c>
      <c r="AE18" s="387">
        <f>IFERROR(INDEX(CW!$U$58:$AD$98,MATCH(Input!AF4,CW!$T$58:$T$98,1),MATCH(Info!AF9,CW!$U$57:$AD$57,0)),0)</f>
        <v>0</v>
      </c>
      <c r="AF18" s="387">
        <f>IFERROR(INDEX(CW!$U$58:$AD$98,MATCH(Input!AG4,CW!$T$58:$T$98,1),MATCH(Info!AG9,CW!$U$57:$AD$57,0)),0)</f>
        <v>0</v>
      </c>
      <c r="AG18" s="387">
        <f>IFERROR(INDEX(CW!$U$58:$AD$98,MATCH(Input!AH4,CW!$T$58:$T$98,1),MATCH(Info!AH9,CW!$U$57:$AD$57,0)),0)</f>
        <v>0</v>
      </c>
      <c r="AH18" s="387">
        <f>IFERROR(INDEX(CW!$U$58:$AD$98,MATCH(Input!AI4,CW!$T$58:$T$98,1),MATCH(Info!AI9,CW!$U$57:$AD$57,0)),0)</f>
        <v>0</v>
      </c>
      <c r="AI18" s="387">
        <f>IFERROR(INDEX(CW!$U$58:$AD$98,MATCH(Input!AJ4,CW!$T$58:$T$98,1),MATCH(Info!AJ9,CW!$U$57:$AD$57,0)),0)</f>
        <v>0</v>
      </c>
      <c r="AJ18" s="387">
        <f>IFERROR(INDEX(CW!$U$58:$AD$98,MATCH(Input!AK4,CW!$T$58:$T$98,1),MATCH(Info!AK9,CW!$U$57:$AD$57,0)),0)</f>
        <v>0</v>
      </c>
      <c r="AK18" s="387">
        <f>IFERROR(INDEX(CW!$U$58:$AD$98,MATCH(Input!AL4,CW!$T$58:$T$98,1),MATCH(Info!AL9,CW!$U$57:$AD$57,0)),0)</f>
        <v>0</v>
      </c>
      <c r="AL18" s="387">
        <f>IFERROR(INDEX(CW!$U$58:$AD$98,MATCH(Input!AM4,CW!$T$58:$T$98,1),MATCH(Info!AM9,CW!$U$57:$AD$57,0)),0)</f>
        <v>0</v>
      </c>
      <c r="AM18" s="387">
        <f>IFERROR(INDEX(CW!$U$58:$AD$98,MATCH(Input!AN4,CW!$T$58:$T$98,1),MATCH(Info!AN9,CW!$U$57:$AD$57,0)),0)</f>
        <v>0</v>
      </c>
      <c r="AN18" s="387">
        <f>IFERROR(INDEX(CW!$U$58:$AD$98,MATCH(Input!AO4,CW!$T$58:$T$98,1),MATCH(Info!AO9,CW!$U$57:$AD$57,0)),0)</f>
        <v>0</v>
      </c>
      <c r="AO18" s="387">
        <f>IFERROR(INDEX(CW!$U$58:$AD$98,MATCH(Input!AP4,CW!$T$58:$T$98,1),MATCH(Info!AP9,CW!$U$57:$AD$57,0)),0)</f>
        <v>0</v>
      </c>
      <c r="AP18" s="387">
        <f>IFERROR(INDEX(CW!$U$58:$AD$98,MATCH(Input!AQ4,CW!$T$58:$T$98,1),MATCH(Info!AQ9,CW!$U$57:$AD$57,0)),0)</f>
        <v>0</v>
      </c>
      <c r="AQ18" s="387">
        <f>IFERROR(INDEX(CW!$U$58:$AD$98,MATCH(Input!AR4,CW!$T$58:$T$98,1),MATCH(Info!AR9,CW!$U$57:$AD$57,0)),0)</f>
        <v>0</v>
      </c>
      <c r="AR18" s="387">
        <f>IFERROR(INDEX(CW!$U$58:$AD$98,MATCH(Input!AS4,CW!$T$58:$T$98,1),MATCH(Info!AS9,CW!$U$57:$AD$57,0)),0)</f>
        <v>0</v>
      </c>
      <c r="AS18" s="387">
        <f>IFERROR(INDEX(CW!$U$58:$AD$98,MATCH(Input!AT4,CW!$T$58:$T$98,1),MATCH(Info!AT9,CW!$U$57:$AD$57,0)),0)</f>
        <v>0</v>
      </c>
      <c r="AT18" s="387">
        <f>IFERROR(INDEX(CW!$U$58:$AD$98,MATCH(Input!AU4,CW!$T$58:$T$98,1),MATCH(Info!AU9,CW!$U$57:$AD$57,0)),0)</f>
        <v>0</v>
      </c>
      <c r="AU18" s="387">
        <f>IFERROR(INDEX(CW!$U$58:$AD$98,MATCH(Input!AV4,CW!$T$58:$T$98,1),MATCH(Info!AV9,CW!$U$57:$AD$57,0)),0)</f>
        <v>0</v>
      </c>
      <c r="AV18" s="387">
        <f>IFERROR(INDEX(CW!$U$58:$AD$98,MATCH(Input!AW4,CW!$T$58:$T$98,1),MATCH(Info!AW9,CW!$U$57:$AD$57,0)),0)</f>
        <v>0</v>
      </c>
      <c r="AW18" s="387">
        <f>IFERROR(INDEX(CW!$U$58:$AD$98,MATCH(Input!AX4,CW!$T$58:$T$98,1),MATCH(Info!AX9,CW!$U$57:$AD$57,0)),0)</f>
        <v>0</v>
      </c>
      <c r="AX18" s="387">
        <f>IFERROR(INDEX(CW!$U$58:$AD$98,MATCH(Input!AY4,CW!$T$58:$T$98,1),MATCH(Info!AY9,CW!$U$57:$AD$57,0)),0)</f>
        <v>0</v>
      </c>
      <c r="AY18" s="387">
        <f>IFERROR(INDEX(CW!$U$58:$AD$98,MATCH(Input!AZ4,CW!$T$58:$T$98,1),MATCH(Info!AZ9,CW!$U$57:$AD$57,0)),0)</f>
        <v>0</v>
      </c>
      <c r="AZ18" s="387">
        <f>IFERROR(INDEX(CW!$U$58:$AD$98,MATCH(Input!BA4,CW!$T$58:$T$98,1),MATCH(Info!BA9,CW!$U$57:$AD$57,0)),0)</f>
        <v>0</v>
      </c>
      <c r="BA18" s="387">
        <f>IFERROR(INDEX(CW!$U$58:$AD$98,MATCH(Input!BB4,CW!$T$58:$T$98,1),MATCH(Info!BB9,CW!$U$57:$AD$57,0)),0)</f>
        <v>0</v>
      </c>
      <c r="BB18" s="387">
        <f>IFERROR(INDEX(CW!$U$58:$AD$98,MATCH(Input!BC4,CW!$T$58:$T$98,1),MATCH(Info!BC9,CW!$U$57:$AD$57,0)),0)</f>
        <v>0</v>
      </c>
      <c r="BC18" s="387">
        <f>IFERROR(INDEX(CW!$U$58:$AD$98,MATCH(Input!BD4,CW!$T$58:$T$98,1),MATCH(Info!BD9,CW!$U$57:$AD$57,0)),0)</f>
        <v>0</v>
      </c>
      <c r="BD18" s="387">
        <f>IFERROR(INDEX(CW!$U$58:$AD$98,MATCH(Input!BE4,CW!$T$58:$T$98,1),MATCH(Info!BE9,CW!$U$57:$AD$57,0)),0)</f>
        <v>0</v>
      </c>
      <c r="BE18" s="387">
        <f>IFERROR(INDEX(CW!$U$58:$AD$98,MATCH(Input!BF4,CW!$T$58:$T$98,1),MATCH(Info!BF9,CW!$U$57:$AD$57,0)),0)</f>
        <v>0</v>
      </c>
      <c r="BF18" s="387">
        <f>IFERROR(INDEX(CW!$U$58:$AD$98,MATCH(Input!BG4,CW!$T$58:$T$98,1),MATCH(Info!BG9,CW!$U$57:$AD$57,0)),0)</f>
        <v>0</v>
      </c>
      <c r="BG18" s="387">
        <f>IFERROR(INDEX(CW!$U$58:$AD$98,MATCH(Input!BH4,CW!$T$58:$T$98,1),MATCH(Info!BH9,CW!$U$57:$AD$57,0)),0)</f>
        <v>0</v>
      </c>
      <c r="BH18" s="387">
        <f>IFERROR(INDEX(CW!$U$58:$AD$98,MATCH(Input!BI4,CW!$T$58:$T$98,1),MATCH(Info!BI9,CW!$U$57:$AD$57,0)),0)</f>
        <v>0</v>
      </c>
      <c r="BI18" s="387">
        <f>IFERROR(INDEX(CW!$U$58:$AD$98,MATCH(Input!BJ4,CW!$T$58:$T$98,1),MATCH(Info!BJ9,CW!$U$57:$AD$57,0)),0)</f>
        <v>0</v>
      </c>
      <c r="BJ18" s="387">
        <f>IFERROR(INDEX(CW!$U$58:$AD$98,MATCH(Input!BK4,CW!$T$58:$T$98,1),MATCH(Info!BK9,CW!$U$57:$AD$57,0)),0)</f>
        <v>0</v>
      </c>
      <c r="BK18" s="387">
        <f>IFERROR(INDEX(CW!$U$58:$AD$98,MATCH(Input!BL4,CW!$T$58:$T$98,1),MATCH(Info!BL9,CW!$U$57:$AD$57,0)),0)</f>
        <v>0</v>
      </c>
      <c r="BL18" s="387">
        <f>IFERROR(INDEX(CW!$U$58:$AD$98,MATCH(Input!BM4,CW!$T$58:$T$98,1),MATCH(Info!BM9,CW!$U$57:$AD$57,0)),0)</f>
        <v>0</v>
      </c>
      <c r="BM18" s="387">
        <f>IFERROR(INDEX(CW!$U$58:$AD$98,MATCH(Input!BN4,CW!$T$58:$T$98,1),MATCH(Info!BN9,CW!$U$57:$AD$57,0)),0)</f>
        <v>0</v>
      </c>
      <c r="BN18" s="387">
        <f>IFERROR(INDEX(CW!$U$58:$AD$98,MATCH(Input!BO4,CW!$T$58:$T$98,1),MATCH(Info!BO9,CW!$U$57:$AD$57,0)),0)</f>
        <v>0</v>
      </c>
      <c r="BO18" s="387">
        <f>IFERROR(INDEX(CW!$U$58:$AD$98,MATCH(Input!BP4,CW!$T$58:$T$98,1),MATCH(Info!BP9,CW!$U$57:$AD$57,0)),0)</f>
        <v>0</v>
      </c>
      <c r="BP18" s="387">
        <f>IFERROR(INDEX(CW!$U$58:$AD$98,MATCH(Input!BQ4,CW!$T$58:$T$98,1),MATCH(Info!BQ9,CW!$U$57:$AD$57,0)),0)</f>
        <v>0</v>
      </c>
      <c r="BQ18" s="387">
        <f>IFERROR(INDEX(CW!$U$58:$AD$98,MATCH(Input!BR4,CW!$T$58:$T$98,1),MATCH(Info!BR9,CW!$U$57:$AD$57,0)),0)</f>
        <v>0</v>
      </c>
      <c r="BR18" s="387">
        <f>IFERROR(INDEX(CW!$U$58:$AD$98,MATCH(Input!BS4,CW!$T$58:$T$98,1),MATCH(Info!BS9,CW!$U$57:$AD$57,0)),0)</f>
        <v>0</v>
      </c>
      <c r="BS18" s="387">
        <f>IFERROR(INDEX(CW!$U$58:$AD$98,MATCH(Input!BT4,CW!$T$58:$T$98,1),MATCH(Info!BT9,CW!$U$57:$AD$57,0)),0)</f>
        <v>0</v>
      </c>
      <c r="BT18" s="387">
        <f>IFERROR(INDEX(CW!$U$58:$AD$98,MATCH(Input!BU4,CW!$T$58:$T$98,1),MATCH(Info!BU9,CW!$U$57:$AD$57,0)),0)</f>
        <v>0</v>
      </c>
      <c r="BU18" s="387">
        <f>IFERROR(INDEX(CW!$U$58:$AD$98,MATCH(Input!BV4,CW!$T$58:$T$98,1),MATCH(Info!BV9,CW!$U$57:$AD$57,0)),0)</f>
        <v>0</v>
      </c>
      <c r="BV18" s="387">
        <f>IFERROR(INDEX(CW!$U$58:$AD$98,MATCH(Input!BW4,CW!$T$58:$T$98,1),MATCH(Info!BW9,CW!$U$57:$AD$57,0)),0)</f>
        <v>0</v>
      </c>
      <c r="BW18" s="387">
        <f>IFERROR(INDEX(CW!$U$58:$AD$98,MATCH(Input!BX4,CW!$T$58:$T$98,1),MATCH(Info!BX9,CW!$U$57:$AD$57,0)),0)</f>
        <v>0</v>
      </c>
      <c r="BX18" s="387">
        <f>IFERROR(INDEX(CW!$U$58:$AD$98,MATCH(Input!BY4,CW!$T$58:$T$98,1),MATCH(Info!BY9,CW!$U$57:$AD$57,0)),0)</f>
        <v>0</v>
      </c>
      <c r="BY18" s="387">
        <f>IFERROR(INDEX(CW!$U$58:$AD$98,MATCH(Input!BZ4,CW!$T$58:$T$98,1),MATCH(Info!BZ9,CW!$U$57:$AD$57,0)),0)</f>
        <v>0</v>
      </c>
      <c r="BZ18" s="387">
        <f>IFERROR(INDEX(CW!$U$58:$AD$98,MATCH(Input!CA4,CW!$T$58:$T$98,1),MATCH(Info!CA9,CW!$U$57:$AD$57,0)),0)</f>
        <v>0</v>
      </c>
      <c r="CA18" s="387">
        <f>IFERROR(INDEX(CW!$U$58:$AD$98,MATCH(Input!CB4,CW!$T$58:$T$98,1),MATCH(Info!CB9,CW!$U$57:$AD$57,0)),0)</f>
        <v>0</v>
      </c>
      <c r="CB18" s="387">
        <f>IFERROR(INDEX(CW!$U$58:$AD$98,MATCH(Input!CC4,CW!$T$58:$T$98,1),MATCH(Info!CC9,CW!$U$57:$AD$57,0)),0)</f>
        <v>0</v>
      </c>
      <c r="CC18" s="387">
        <f>IFERROR(INDEX(CW!$U$58:$AD$98,MATCH(Input!CD4,CW!$T$58:$T$98,1),MATCH(Info!CD9,CW!$U$57:$AD$57,0)),0)</f>
        <v>0</v>
      </c>
      <c r="CD18" s="387">
        <f>IFERROR(INDEX(CW!$U$58:$AD$98,MATCH(Input!CE4,CW!$T$58:$T$98,1),MATCH(Info!CE9,CW!$U$57:$AD$57,0)),0)</f>
        <v>0</v>
      </c>
      <c r="CE18" s="387">
        <f>IFERROR(INDEX(CW!$U$58:$AD$98,MATCH(Input!CF4,CW!$T$58:$T$98,1),MATCH(Info!CF9,CW!$U$57:$AD$57,0)),0)</f>
        <v>0</v>
      </c>
      <c r="CF18" s="387">
        <f>IFERROR(INDEX(CW!$U$58:$AD$98,MATCH(Input!CG4,CW!$T$58:$T$98,1),MATCH(Info!CG9,CW!$U$57:$AD$57,0)),0)</f>
        <v>0</v>
      </c>
      <c r="CG18" s="387">
        <f>IFERROR(INDEX(CW!$U$58:$AD$98,MATCH(Input!CH4,CW!$T$58:$T$98,1),MATCH(Info!CH9,CW!$U$57:$AD$57,0)),0)</f>
        <v>0</v>
      </c>
      <c r="CH18" s="387">
        <f>IFERROR(INDEX(CW!$U$58:$AD$98,MATCH(Input!CI4,CW!$T$58:$T$98,1),MATCH(Info!CI9,CW!$U$57:$AD$57,0)),0)</f>
        <v>0</v>
      </c>
      <c r="CI18" s="387">
        <f>IFERROR(INDEX(CW!$U$58:$AD$98,MATCH(Input!CJ4,CW!$T$58:$T$98,1),MATCH(Info!CJ9,CW!$U$57:$AD$57,0)),0)</f>
        <v>0</v>
      </c>
      <c r="CJ18" s="387">
        <f>IFERROR(INDEX(CW!$U$58:$AD$98,MATCH(Input!CK4,CW!$T$58:$T$98,1),MATCH(Info!CK9,CW!$U$57:$AD$57,0)),0)</f>
        <v>0</v>
      </c>
      <c r="CK18" s="387">
        <f>IFERROR(INDEX(CW!$U$58:$AD$98,MATCH(Input!CL4,CW!$T$58:$T$98,1),MATCH(Info!CL9,CW!$U$57:$AD$57,0)),0)</f>
        <v>0</v>
      </c>
      <c r="CL18" s="387">
        <f>IFERROR(INDEX(CW!$U$58:$AD$98,MATCH(Input!CM4,CW!$T$58:$T$98,1),MATCH(Info!CM9,CW!$U$57:$AD$57,0)),0)</f>
        <v>0</v>
      </c>
      <c r="CM18" s="387">
        <f>IFERROR(INDEX(CW!$U$58:$AD$98,MATCH(Input!CN4,CW!$T$58:$T$98,1),MATCH(Info!CN9,CW!$U$57:$AD$57,0)),0)</f>
        <v>0</v>
      </c>
      <c r="CN18" s="387">
        <f>IFERROR(INDEX(CW!$U$58:$AD$98,MATCH(Input!CO4,CW!$T$58:$T$98,1),MATCH(Info!CO9,CW!$U$57:$AD$57,0)),0)</f>
        <v>0</v>
      </c>
      <c r="CO18" s="387">
        <f>IFERROR(INDEX(CW!$U$58:$AD$98,MATCH(Input!CP4,CW!$T$58:$T$98,1),MATCH(Info!CP9,CW!$U$57:$AD$57,0)),0)</f>
        <v>0</v>
      </c>
      <c r="CP18" s="387">
        <f>IFERROR(INDEX(CW!$U$58:$AD$98,MATCH(Input!CQ4,CW!$T$58:$T$98,1),MATCH(Info!CQ9,CW!$U$57:$AD$57,0)),0)</f>
        <v>0</v>
      </c>
      <c r="CQ18" s="387">
        <f>IFERROR(INDEX(CW!$U$58:$AD$98,MATCH(Input!CR4,CW!$T$58:$T$98,1),MATCH(Info!CR9,CW!$U$57:$AD$57,0)),0)</f>
        <v>0</v>
      </c>
      <c r="CR18" s="387">
        <f>IFERROR(INDEX(CW!$U$58:$AD$98,MATCH(Input!CS4,CW!$T$58:$T$98,1),MATCH(Info!CS9,CW!$U$57:$AD$57,0)),0)</f>
        <v>0</v>
      </c>
      <c r="CS18" s="387">
        <f>IFERROR(INDEX(CW!$U$58:$AD$98,MATCH(Input!CT4,CW!$T$58:$T$98,1),MATCH(Info!CT9,CW!$U$57:$AD$57,0)),0)</f>
        <v>0</v>
      </c>
      <c r="CT18" s="387">
        <f>IFERROR(INDEX(CW!$U$58:$AD$98,MATCH(Input!CU4,CW!$T$58:$T$98,1),MATCH(Info!CU9,CW!$U$57:$AD$57,0)),0)</f>
        <v>0</v>
      </c>
      <c r="CU18" s="387">
        <f>IFERROR(INDEX(CW!$U$58:$AD$98,MATCH(Input!CV4,CW!$T$58:$T$98,1),MATCH(Info!CV9,CW!$U$57:$AD$57,0)),0)</f>
        <v>0</v>
      </c>
      <c r="CV18" s="387">
        <f>IFERROR(INDEX(CW!$U$58:$AD$98,MATCH(Input!CW4,CW!$T$58:$T$98,1),MATCH(Info!CW9,CW!$U$57:$AD$57,0)),0)</f>
        <v>0</v>
      </c>
      <c r="CW18" s="387">
        <f>IFERROR(INDEX(CW!$U$58:$AD$98,MATCH(Input!CX4,CW!$T$58:$T$98,1),MATCH(Info!CX9,CW!$U$57:$AD$57,0)),0)</f>
        <v>0</v>
      </c>
      <c r="CX18" s="387">
        <f>IFERROR(INDEX(CW!$U$58:$AD$98,MATCH(Input!CY4,CW!$T$58:$T$98,1),MATCH(Info!CY9,CW!$U$57:$AD$57,0)),0)</f>
        <v>0</v>
      </c>
      <c r="CY18" s="387">
        <f>IFERROR(INDEX(CW!$U$58:$AD$98,MATCH(Input!CZ4,CW!$T$58:$T$98,1),MATCH(Info!CZ9,CW!$U$57:$AD$57,0)),0)</f>
        <v>0</v>
      </c>
      <c r="CZ18" s="387">
        <f>IFERROR(INDEX(CW!$U$58:$AD$98,MATCH(Input!DA4,CW!$T$58:$T$98,1),MATCH(Info!DA9,CW!$U$57:$AD$57,0)),0)</f>
        <v>0</v>
      </c>
      <c r="DA18" s="387">
        <f>IFERROR(INDEX(CW!$U$58:$AD$98,MATCH(Input!DB4,CW!$T$58:$T$98,1),MATCH(Info!DB9,CW!$U$57:$AD$57,0)),0)</f>
        <v>0</v>
      </c>
      <c r="DB18" s="387">
        <f>IFERROR(INDEX(CW!$U$58:$AD$98,MATCH(Input!DC4,CW!$T$58:$T$98,1),MATCH(Info!DC9,CW!$U$57:$AD$57,0)),0)</f>
        <v>0</v>
      </c>
      <c r="DC18" s="387">
        <f>IFERROR(INDEX(CW!$U$58:$AD$98,MATCH(Input!DD4,CW!$T$58:$T$98,1),MATCH(Info!DD9,CW!$U$57:$AD$57,0)),0)</f>
        <v>0</v>
      </c>
      <c r="DD18" s="387">
        <f>IFERROR(INDEX(CW!$U$58:$AD$98,MATCH(Input!DE4,CW!$T$58:$T$98,1),MATCH(Info!DE9,CW!$U$57:$AD$57,0)),0)</f>
        <v>0</v>
      </c>
      <c r="DE18" s="387">
        <f>IFERROR(INDEX(CW!$U$58:$AD$98,MATCH(Input!DF4,CW!$T$58:$T$98,1),MATCH(Info!DF9,CW!$U$57:$AD$57,0)),0)</f>
        <v>0</v>
      </c>
      <c r="DF18" s="387">
        <f>IFERROR(INDEX(CW!$U$58:$AD$98,MATCH(Input!DG4,CW!$T$58:$T$98,1),MATCH(Info!DG9,CW!$U$57:$AD$57,0)),0)</f>
        <v>0</v>
      </c>
      <c r="DG18" s="387">
        <f>IFERROR(INDEX(CW!$U$58:$AD$98,MATCH(Input!DH4,CW!$T$58:$T$98,1),MATCH(Info!DH9,CW!$U$57:$AD$57,0)),0)</f>
        <v>0</v>
      </c>
      <c r="DH18" s="387">
        <f>IFERROR(INDEX(CW!$U$58:$AD$98,MATCH(Input!DI4,CW!$T$58:$T$98,1),MATCH(Info!DI9,CW!$U$57:$AD$57,0)),0)</f>
        <v>0</v>
      </c>
      <c r="DI18" s="387">
        <f>IFERROR(INDEX(CW!$U$58:$AD$98,MATCH(Input!DJ4,CW!$T$58:$T$98,1),MATCH(Info!DJ9,CW!$U$57:$AD$57,0)),0)</f>
        <v>0</v>
      </c>
      <c r="DJ18" s="387">
        <f>IFERROR(INDEX(CW!$U$58:$AD$98,MATCH(Input!DK4,CW!$T$58:$T$98,1),MATCH(Info!DK9,CW!$U$57:$AD$57,0)),0)</f>
        <v>0</v>
      </c>
      <c r="DK18" s="387">
        <f>IFERROR(INDEX(CW!$U$58:$AD$98,MATCH(Input!DL4,CW!$T$58:$T$98,1),MATCH(Info!DL9,CW!$U$57:$AD$57,0)),0)</f>
        <v>0</v>
      </c>
      <c r="DL18" s="387">
        <f>IFERROR(INDEX(CW!$U$58:$AD$98,MATCH(Input!DM4,CW!$T$58:$T$98,1),MATCH(Info!DM9,CW!$U$57:$AD$57,0)),0)</f>
        <v>0</v>
      </c>
      <c r="DM18" s="387">
        <f>IFERROR(INDEX(CW!$U$58:$AD$98,MATCH(Input!DN4,CW!$T$58:$T$98,1),MATCH(Info!DN9,CW!$U$57:$AD$57,0)),0)</f>
        <v>0</v>
      </c>
      <c r="DN18" s="387">
        <f>IFERROR(INDEX(CW!$U$58:$AD$98,MATCH(Input!DO4,CW!$T$58:$T$98,1),MATCH(Info!DO9,CW!$U$57:$AD$57,0)),0)</f>
        <v>0</v>
      </c>
      <c r="DO18" s="387">
        <f>IFERROR(INDEX(CW!$U$58:$AD$98,MATCH(Input!DP4,CW!$T$58:$T$98,1),MATCH(Info!DP9,CW!$U$57:$AD$57,0)),0)</f>
        <v>0</v>
      </c>
      <c r="DP18" s="387">
        <f>IFERROR(INDEX(CW!$U$58:$AD$98,MATCH(Input!DQ4,CW!$T$58:$T$98,1),MATCH(Info!DQ9,CW!$U$57:$AD$57,0)),0)</f>
        <v>0</v>
      </c>
      <c r="DQ18" s="387">
        <f>IFERROR(INDEX(CW!$U$58:$AD$98,MATCH(Input!DR4,CW!$T$58:$T$98,1),MATCH(Info!DR9,CW!$U$57:$AD$57,0)),0)</f>
        <v>0</v>
      </c>
      <c r="DR18" s="387">
        <f>IFERROR(INDEX(CW!$U$58:$AD$98,MATCH(Input!DS4,CW!$T$58:$T$98,1),MATCH(Info!DS9,CW!$U$57:$AD$57,0)),0)</f>
        <v>0</v>
      </c>
      <c r="DS18" s="387">
        <f>IFERROR(INDEX(CW!$U$58:$AD$98,MATCH(Input!DT4,CW!$T$58:$T$98,1),MATCH(Info!DT9,CW!$U$57:$AD$57,0)),0)</f>
        <v>0</v>
      </c>
      <c r="DT18" s="387">
        <f>IFERROR(INDEX(CW!$U$58:$AD$98,MATCH(Input!DU4,CW!$T$58:$T$98,1),MATCH(Info!DU9,CW!$U$57:$AD$57,0)),0)</f>
        <v>0</v>
      </c>
      <c r="DU18" s="387">
        <f>IFERROR(INDEX(CW!$U$58:$AD$98,MATCH(Input!DV4,CW!$T$58:$T$98,1),MATCH(Info!DV9,CW!$U$57:$AD$57,0)),0)</f>
        <v>0</v>
      </c>
      <c r="DV18" s="387">
        <f>IFERROR(INDEX(CW!$U$58:$AD$98,MATCH(Input!DW4,CW!$T$58:$T$98,1),MATCH(Info!DW9,CW!$U$57:$AD$57,0)),0)</f>
        <v>0</v>
      </c>
      <c r="DW18" s="387">
        <f>IFERROR(INDEX(CW!$U$58:$AD$98,MATCH(Input!DX4,CW!$T$58:$T$98,1),MATCH(Info!DX9,CW!$U$57:$AD$57,0)),0)</f>
        <v>0</v>
      </c>
      <c r="DX18" s="387">
        <f>IFERROR(INDEX(CW!$U$58:$AD$98,MATCH(Input!DY4,CW!$T$58:$T$98,1),MATCH(Info!DY9,CW!$U$57:$AD$57,0)),0)</f>
        <v>0</v>
      </c>
      <c r="DY18" s="387">
        <f>IFERROR(INDEX(CW!$U$58:$AD$98,MATCH(Input!DZ4,CW!$T$58:$T$98,1),MATCH(Info!DZ9,CW!$U$57:$AD$57,0)),0)</f>
        <v>0</v>
      </c>
      <c r="DZ18" s="387">
        <f>IFERROR(INDEX(CW!$U$58:$AD$98,MATCH(Input!EA4,CW!$T$58:$T$98,1),MATCH(Info!EA9,CW!$U$57:$AD$57,0)),0)</f>
        <v>0</v>
      </c>
      <c r="EA18" s="387">
        <f>IFERROR(INDEX(CW!$U$58:$AD$98,MATCH(Input!EB4,CW!$T$58:$T$98,1),MATCH(Info!EB9,CW!$U$57:$AD$57,0)),0)</f>
        <v>0</v>
      </c>
      <c r="EB18" s="387">
        <f>IFERROR(INDEX(CW!$U$58:$AD$98,MATCH(Input!EC4,CW!$T$58:$T$98,1),MATCH(Info!EC9,CW!$U$57:$AD$57,0)),0)</f>
        <v>0</v>
      </c>
      <c r="EC18" s="387">
        <f>IFERROR(INDEX(CW!$U$58:$AD$98,MATCH(Input!ED4,CW!$T$58:$T$98,1),MATCH(Info!ED9,CW!$U$57:$AD$57,0)),0)</f>
        <v>0</v>
      </c>
      <c r="ED18" s="387">
        <f>IFERROR(INDEX(CW!$U$58:$AD$98,MATCH(Input!EE4,CW!$T$58:$T$98,1),MATCH(Info!EE9,CW!$U$57:$AD$57,0)),0)</f>
        <v>0</v>
      </c>
      <c r="EE18" s="387">
        <f>IFERROR(INDEX(CW!$U$58:$AD$98,MATCH(Input!EF4,CW!$T$58:$T$98,1),MATCH(Info!EF9,CW!$U$57:$AD$57,0)),0)</f>
        <v>0</v>
      </c>
      <c r="EF18" s="387">
        <f>IFERROR(INDEX(CW!$U$58:$AD$98,MATCH(Input!EG4,CW!$T$58:$T$98,1),MATCH(Info!EG9,CW!$U$57:$AD$57,0)),0)</f>
        <v>0</v>
      </c>
      <c r="EG18" s="387">
        <f>IFERROR(INDEX(CW!$U$58:$AD$98,MATCH(Input!EH4,CW!$T$58:$T$98,1),MATCH(Info!EH9,CW!$U$57:$AD$57,0)),0)</f>
        <v>0</v>
      </c>
      <c r="EH18" s="387">
        <f>IFERROR(INDEX(CW!$U$58:$AD$98,MATCH(Input!EI4,CW!$T$58:$T$98,1),MATCH(Info!EI9,CW!$U$57:$AD$57,0)),0)</f>
        <v>0</v>
      </c>
      <c r="EI18" s="387">
        <f>IFERROR(INDEX(CW!$U$58:$AD$98,MATCH(Input!EJ4,CW!$T$58:$T$98,1),MATCH(Info!EJ9,CW!$U$57:$AD$57,0)),0)</f>
        <v>0</v>
      </c>
      <c r="EJ18" s="387">
        <f>IFERROR(INDEX(CW!$U$58:$AD$98,MATCH(Input!EK4,CW!$T$58:$T$98,1),MATCH(Info!EK9,CW!$U$57:$AD$57,0)),0)</f>
        <v>0</v>
      </c>
      <c r="EK18" s="387">
        <f>IFERROR(INDEX(CW!$U$58:$AD$98,MATCH(Input!EL4,CW!$T$58:$T$98,1),MATCH(Info!EL9,CW!$U$57:$AD$57,0)),0)</f>
        <v>0</v>
      </c>
      <c r="EL18" s="387">
        <f>IFERROR(INDEX(CW!$U$58:$AD$98,MATCH(Input!EM4,CW!$T$58:$T$98,1),MATCH(Info!EM9,CW!$U$57:$AD$57,0)),0)</f>
        <v>0</v>
      </c>
      <c r="EM18" s="387">
        <f>IFERROR(INDEX(CW!$U$58:$AD$98,MATCH(Input!EN4,CW!$T$58:$T$98,1),MATCH(Info!EN9,CW!$U$57:$AD$57,0)),0)</f>
        <v>0</v>
      </c>
      <c r="EN18" s="387">
        <f>IFERROR(INDEX(CW!$U$58:$AD$98,MATCH(Input!EO4,CW!$T$58:$T$98,1),MATCH(Info!EO9,CW!$U$57:$AD$57,0)),0)</f>
        <v>0</v>
      </c>
      <c r="EO18" s="387">
        <f>IFERROR(INDEX(CW!$U$58:$AD$98,MATCH(Input!EP4,CW!$T$58:$T$98,1),MATCH(Info!EP9,CW!$U$57:$AD$57,0)),0)</f>
        <v>0</v>
      </c>
      <c r="EP18" s="387">
        <f>IFERROR(INDEX(CW!$U$58:$AD$98,MATCH(Input!EQ4,CW!$T$58:$T$98,1),MATCH(Info!EQ9,CW!$U$57:$AD$57,0)),0)</f>
        <v>0</v>
      </c>
      <c r="EQ18" s="387">
        <f>IFERROR(INDEX(CW!$U$58:$AD$98,MATCH(Input!ER4,CW!$T$58:$T$98,1),MATCH(Info!ER9,CW!$U$57:$AD$57,0)),0)</f>
        <v>0</v>
      </c>
      <c r="ER18" s="387">
        <f>IFERROR(INDEX(CW!$U$58:$AD$98,MATCH(Input!ES4,CW!$T$58:$T$98,1),MATCH(Info!ES9,CW!$U$57:$AD$57,0)),0)</f>
        <v>0</v>
      </c>
      <c r="ES18" s="387">
        <f>IFERROR(INDEX(CW!$U$58:$AD$98,MATCH(Input!ET4,CW!$T$58:$T$98,1),MATCH(Info!ET9,CW!$U$57:$AD$57,0)),0)</f>
        <v>0</v>
      </c>
      <c r="ET18" s="387">
        <f>IFERROR(INDEX(CW!$U$58:$AD$98,MATCH(Input!EU4,CW!$T$58:$T$98,1),MATCH(Info!EU9,CW!$U$57:$AD$57,0)),0)</f>
        <v>0</v>
      </c>
      <c r="EU18" s="387">
        <f>IFERROR(INDEX(CW!$U$58:$AD$98,MATCH(Input!EV4,CW!$T$58:$T$98,1),MATCH(Info!EV9,CW!$U$57:$AD$57,0)),0)</f>
        <v>0</v>
      </c>
      <c r="EV18" s="387">
        <f>IFERROR(INDEX(CW!$U$58:$AD$98,MATCH(Input!EW4,CW!$T$58:$T$98,1),MATCH(Info!EW9,CW!$U$57:$AD$57,0)),0)</f>
        <v>0</v>
      </c>
      <c r="EW18" s="387">
        <f>IFERROR(INDEX(CW!$U$58:$AD$98,MATCH(Input!EX4,CW!$T$58:$T$98,1),MATCH(Info!EX9,CW!$U$57:$AD$57,0)),0)</f>
        <v>0</v>
      </c>
      <c r="EX18" s="387">
        <f>IFERROR(INDEX(CW!$U$58:$AD$98,MATCH(Input!EY4,CW!$T$58:$T$98,1),MATCH(Info!EY9,CW!$U$57:$AD$57,0)),0)</f>
        <v>0</v>
      </c>
      <c r="EY18" s="387">
        <f>IFERROR(INDEX(CW!$U$58:$AD$98,MATCH(Input!EZ4,CW!$T$58:$T$98,1),MATCH(Info!EZ9,CW!$U$57:$AD$57,0)),0)</f>
        <v>0</v>
      </c>
      <c r="EZ18" s="387">
        <f>IFERROR(INDEX(CW!$U$58:$AD$98,MATCH(Input!FA4,CW!$T$58:$T$98,1),MATCH(Info!FA9,CW!$U$57:$AD$57,0)),0)</f>
        <v>0</v>
      </c>
      <c r="FA18" s="387">
        <f>IFERROR(INDEX(CW!$U$58:$AD$98,MATCH(Input!FB4,CW!$T$58:$T$98,1),MATCH(Info!FB9,CW!$U$57:$AD$57,0)),0)</f>
        <v>0</v>
      </c>
      <c r="FB18" s="387">
        <f>IFERROR(INDEX(CW!$U$58:$AD$98,MATCH(Input!FC4,CW!$T$58:$T$98,1),MATCH(Info!FC9,CW!$U$57:$AD$57,0)),0)</f>
        <v>0</v>
      </c>
      <c r="FC18" s="387">
        <f>IFERROR(INDEX(CW!$U$58:$AD$98,MATCH(Input!FD4,CW!$T$58:$T$98,1),MATCH(Info!FD9,CW!$U$57:$AD$57,0)),0)</f>
        <v>0</v>
      </c>
      <c r="FD18" s="387">
        <f>IFERROR(INDEX(CW!$U$58:$AD$98,MATCH(Input!FE4,CW!$T$58:$T$98,1),MATCH(Info!FE9,CW!$U$57:$AD$57,0)),0)</f>
        <v>0</v>
      </c>
      <c r="FE18" s="387">
        <f>IFERROR(INDEX(CW!$U$58:$AD$98,MATCH(Input!FF4,CW!$T$58:$T$98,1),MATCH(Info!FF9,CW!$U$57:$AD$57,0)),0)</f>
        <v>0</v>
      </c>
      <c r="FF18" s="387">
        <f>IFERROR(INDEX(CW!$U$58:$AD$98,MATCH(Input!FG4,CW!$T$58:$T$98,1),MATCH(Info!FG9,CW!$U$57:$AD$57,0)),0)</f>
        <v>0</v>
      </c>
      <c r="FG18" s="387">
        <f>IFERROR(INDEX(CW!$U$58:$AD$98,MATCH(Input!FH4,CW!$T$58:$T$98,1),MATCH(Info!FH9,CW!$U$57:$AD$57,0)),0)</f>
        <v>0</v>
      </c>
      <c r="FH18" s="387">
        <f>IFERROR(INDEX(CW!$U$58:$AD$98,MATCH(Input!FI4,CW!$T$58:$T$98,1),MATCH(Info!FI9,CW!$U$57:$AD$57,0)),0)</f>
        <v>0</v>
      </c>
      <c r="FI18" s="387">
        <f>IFERROR(INDEX(CW!$U$58:$AD$98,MATCH(Input!FJ4,CW!$T$58:$T$98,1),MATCH(Info!FJ9,CW!$U$57:$AD$57,0)),0)</f>
        <v>0</v>
      </c>
      <c r="FJ18" s="387">
        <f>IFERROR(INDEX(CW!$U$58:$AD$98,MATCH(Input!FK4,CW!$T$58:$T$98,1),MATCH(Info!FK9,CW!$U$57:$AD$57,0)),0)</f>
        <v>0</v>
      </c>
      <c r="FK18" s="387">
        <f>IFERROR(INDEX(CW!$U$58:$AD$98,MATCH(Input!FL4,CW!$T$58:$T$98,1),MATCH(Info!FL9,CW!$U$57:$AD$57,0)),0)</f>
        <v>0</v>
      </c>
      <c r="FL18" s="387">
        <f>IFERROR(INDEX(CW!$U$58:$AD$98,MATCH(Input!FM4,CW!$T$58:$T$98,1),MATCH(Info!FM9,CW!$U$57:$AD$57,0)),0)</f>
        <v>0</v>
      </c>
      <c r="FM18" s="387">
        <f>IFERROR(INDEX(CW!$U$58:$AD$98,MATCH(Input!FN4,CW!$T$58:$T$98,1),MATCH(Info!FN9,CW!$U$57:$AD$57,0)),0)</f>
        <v>0</v>
      </c>
      <c r="FN18" s="387">
        <f>IFERROR(INDEX(CW!$U$58:$AD$98,MATCH(Input!FO4,CW!$T$58:$T$98,1),MATCH(Info!FO9,CW!$U$57:$AD$57,0)),0)</f>
        <v>0</v>
      </c>
      <c r="FO18" s="387">
        <f>IFERROR(INDEX(CW!$U$58:$AD$98,MATCH(Input!FP4,CW!$T$58:$T$98,1),MATCH(Info!FP9,CW!$U$57:$AD$57,0)),0)</f>
        <v>0</v>
      </c>
      <c r="FP18" s="387">
        <f>IFERROR(INDEX(CW!$U$58:$AD$98,MATCH(Input!FQ4,CW!$T$58:$T$98,1),MATCH(Info!FQ9,CW!$U$57:$AD$57,0)),0)</f>
        <v>0</v>
      </c>
      <c r="FQ18" s="387">
        <f>IFERROR(INDEX(CW!$U$58:$AD$98,MATCH(Input!FR4,CW!$T$58:$T$98,1),MATCH(Info!FR9,CW!$U$57:$AD$57,0)),0)</f>
        <v>0</v>
      </c>
      <c r="FR18" s="387">
        <f>IFERROR(INDEX(CW!$U$58:$AD$98,MATCH(Input!FS4,CW!$T$58:$T$98,1),MATCH(Info!FS9,CW!$U$57:$AD$57,0)),0)</f>
        <v>0</v>
      </c>
      <c r="FS18" s="387">
        <f>IFERROR(INDEX(CW!$U$58:$AD$98,MATCH(Input!FT4,CW!$T$58:$T$98,1),MATCH(Info!FT9,CW!$U$57:$AD$57,0)),0)</f>
        <v>0</v>
      </c>
      <c r="FT18" s="387">
        <f>IFERROR(INDEX(CW!$U$58:$AD$98,MATCH(Input!FU4,CW!$T$58:$T$98,1),MATCH(Info!FU9,CW!$U$57:$AD$57,0)),0)</f>
        <v>0</v>
      </c>
      <c r="FU18" s="387">
        <f>IFERROR(INDEX(CW!$U$58:$AD$98,MATCH(Input!FV4,CW!$T$58:$T$98,1),MATCH(Info!FV9,CW!$U$57:$AD$57,0)),0)</f>
        <v>0</v>
      </c>
      <c r="FV18" s="387">
        <f>IFERROR(INDEX(CW!$U$58:$AD$98,MATCH(Input!FW4,CW!$T$58:$T$98,1),MATCH(Info!FW9,CW!$U$57:$AD$57,0)),0)</f>
        <v>0</v>
      </c>
      <c r="FW18" s="387">
        <f>IFERROR(INDEX(CW!$U$58:$AD$98,MATCH(Input!FX4,CW!$T$58:$T$98,1),MATCH(Info!FX9,CW!$U$57:$AD$57,0)),0)</f>
        <v>0</v>
      </c>
      <c r="FX18" s="387">
        <f>IFERROR(INDEX(CW!$U$58:$AD$98,MATCH(Input!FY4,CW!$T$58:$T$98,1),MATCH(Info!FY9,CW!$U$57:$AD$57,0)),0)</f>
        <v>0</v>
      </c>
      <c r="FY18" s="387">
        <f>IFERROR(INDEX(CW!$U$58:$AD$98,MATCH(Input!FZ4,CW!$T$58:$T$98,1),MATCH(Info!FZ9,CW!$U$57:$AD$57,0)),0)</f>
        <v>0</v>
      </c>
      <c r="FZ18" s="387">
        <f>IFERROR(INDEX(CW!$U$58:$AD$98,MATCH(Input!GA4,CW!$T$58:$T$98,1),MATCH(Info!GA9,CW!$U$57:$AD$57,0)),0)</f>
        <v>0</v>
      </c>
      <c r="GA18" s="387">
        <f>IFERROR(INDEX(CW!$U$58:$AD$98,MATCH(Input!GB4,CW!$T$58:$T$98,1),MATCH(Info!GB9,CW!$U$57:$AD$57,0)),0)</f>
        <v>0</v>
      </c>
      <c r="GB18" s="387">
        <f>IFERROR(INDEX(CW!$U$58:$AD$98,MATCH(Input!GC4,CW!$T$58:$T$98,1),MATCH(Info!GC9,CW!$U$57:$AD$57,0)),0)</f>
        <v>0</v>
      </c>
      <c r="GC18" s="387">
        <f>IFERROR(INDEX(CW!$U$58:$AD$98,MATCH(Input!GD4,CW!$T$58:$T$98,1),MATCH(Info!GD9,CW!$U$57:$AD$57,0)),0)</f>
        <v>0</v>
      </c>
      <c r="GD18" s="387">
        <f>IFERROR(INDEX(CW!$U$58:$AD$98,MATCH(Input!GE4,CW!$T$58:$T$98,1),MATCH(Info!GE9,CW!$U$57:$AD$57,0)),0)</f>
        <v>0</v>
      </c>
      <c r="GE18" s="387">
        <f>IFERROR(INDEX(CW!$U$58:$AD$98,MATCH(Input!GF4,CW!$T$58:$T$98,1),MATCH(Info!GF9,CW!$U$57:$AD$57,0)),0)</f>
        <v>0</v>
      </c>
      <c r="GF18" s="387">
        <f>IFERROR(INDEX(CW!$U$58:$AD$98,MATCH(Input!GG4,CW!$T$58:$T$98,1),MATCH(Info!GG9,CW!$U$57:$AD$57,0)),0)</f>
        <v>0</v>
      </c>
      <c r="GG18" s="387">
        <f>IFERROR(INDEX(CW!$U$58:$AD$98,MATCH(Input!GH4,CW!$T$58:$T$98,1),MATCH(Info!GH9,CW!$U$57:$AD$57,0)),0)</f>
        <v>0</v>
      </c>
      <c r="GH18" s="387">
        <f>IFERROR(INDEX(CW!$U$58:$AD$98,MATCH(Input!GI4,CW!$T$58:$T$98,1),MATCH(Info!GI9,CW!$U$57:$AD$57,0)),0)</f>
        <v>0</v>
      </c>
      <c r="GI18" s="387">
        <f>IFERROR(INDEX(CW!$U$58:$AD$98,MATCH(Input!GJ4,CW!$T$58:$T$98,1),MATCH(Info!GJ9,CW!$U$57:$AD$57,0)),0)</f>
        <v>0</v>
      </c>
      <c r="GJ18" s="387">
        <f>IFERROR(INDEX(CW!$U$58:$AD$98,MATCH(Input!GK4,CW!$T$58:$T$98,1),MATCH(Info!GK9,CW!$U$57:$AD$57,0)),0)</f>
        <v>0</v>
      </c>
      <c r="GK18" s="387">
        <f>IFERROR(INDEX(CW!$U$58:$AD$98,MATCH(Input!GL4,CW!$T$58:$T$98,1),MATCH(Info!GL9,CW!$U$57:$AD$57,0)),0)</f>
        <v>0</v>
      </c>
      <c r="GL18" s="387">
        <f>IFERROR(INDEX(CW!$U$58:$AD$98,MATCH(Input!GM4,CW!$T$58:$T$98,1),MATCH(Info!GM9,CW!$U$57:$AD$57,0)),0)</f>
        <v>0</v>
      </c>
      <c r="GM18" s="387">
        <f>IFERROR(INDEX(CW!$U$58:$AD$98,MATCH(Input!GN4,CW!$T$58:$T$98,1),MATCH(Info!GN9,CW!$U$57:$AD$57,0)),0)</f>
        <v>0</v>
      </c>
      <c r="GN18" s="387">
        <f>IFERROR(INDEX(CW!$U$58:$AD$98,MATCH(Input!GO4,CW!$T$58:$T$98,1),MATCH(Info!GO9,CW!$U$57:$AD$57,0)),0)</f>
        <v>0</v>
      </c>
      <c r="GO18" s="387">
        <f>IFERROR(INDEX(CW!$U$58:$AD$98,MATCH(Input!GP4,CW!$T$58:$T$98,1),MATCH(Info!GP9,CW!$U$57:$AD$57,0)),0)</f>
        <v>0</v>
      </c>
      <c r="GP18" s="387">
        <f>IFERROR(INDEX(CW!$U$58:$AD$98,MATCH(Input!GQ4,CW!$T$58:$T$98,1),MATCH(Info!GQ9,CW!$U$57:$AD$57,0)),0)</f>
        <v>0</v>
      </c>
      <c r="GQ18" s="387">
        <f>IFERROR(INDEX(CW!$U$58:$AD$98,MATCH(Input!GR4,CW!$T$58:$T$98,1),MATCH(Info!GR9,CW!$U$57:$AD$57,0)),0)</f>
        <v>0</v>
      </c>
      <c r="GR18" s="387">
        <f>IFERROR(INDEX(CW!$U$58:$AD$98,MATCH(Input!GS4,CW!$T$58:$T$98,1),MATCH(Info!GS9,CW!$U$57:$AD$57,0)),0)</f>
        <v>0</v>
      </c>
      <c r="GS18" s="387">
        <f>IFERROR(INDEX(CW!$U$58:$AD$98,MATCH(Input!GT4,CW!$T$58:$T$98,1),MATCH(Info!GT9,CW!$U$57:$AD$57,0)),0)</f>
        <v>0</v>
      </c>
    </row>
    <row r="19" spans="1:201" s="328" customFormat="1" outlineLevel="1">
      <c r="A19" s="356" t="s">
        <v>9394</v>
      </c>
      <c r="B19" s="387">
        <f>IFERROR(INDEX(CW!$B:$D,MATCH(Input!$C$160,CW!$A:$A,0),MATCH(Info!C4,CW!$B$2:$D$2,0)),0)</f>
        <v>0</v>
      </c>
      <c r="C19" s="387">
        <f>IFERROR(INDEX(CW!$B:$D,MATCH(Input!$C$160,CW!$A:$A,0),MATCH(Info!D4,CW!$B$2:$D$2,0)),0)</f>
        <v>0</v>
      </c>
      <c r="D19" s="387">
        <f>IFERROR(INDEX(CW!$B:$D,MATCH(Input!$C$160,CW!$A:$A,0),MATCH(Info!E4,CW!$B$2:$D$2,0)),0)</f>
        <v>0</v>
      </c>
      <c r="E19" s="387">
        <f>IFERROR(INDEX(CW!$B:$D,MATCH(Input!$C$160,CW!$A:$A,0),MATCH(Info!F4,CW!$B$2:$D$2,0)),0)</f>
        <v>0</v>
      </c>
      <c r="F19" s="387">
        <f>IFERROR(INDEX(CW!$B:$D,MATCH(Input!$C$160,CW!$A:$A,0),MATCH(Info!G4,CW!$B$2:$D$2,0)),0)</f>
        <v>0</v>
      </c>
      <c r="G19" s="387">
        <f>IFERROR(INDEX(CW!$B:$D,MATCH(Input!$C$160,CW!$A:$A,0),MATCH(Info!H4,CW!$B$2:$D$2,0)),0)</f>
        <v>0</v>
      </c>
      <c r="H19" s="387">
        <f>IFERROR(INDEX(CW!$B:$D,MATCH(Input!$C$160,CW!$A:$A,0),MATCH(Info!I4,CW!$B$2:$D$2,0)),0)</f>
        <v>0</v>
      </c>
      <c r="I19" s="387">
        <f>IFERROR(INDEX(CW!$B:$D,MATCH(Input!$C$160,CW!$A:$A,0),MATCH(Info!J4,CW!$B$2:$D$2,0)),0)</f>
        <v>0</v>
      </c>
      <c r="J19" s="387">
        <f>IFERROR(INDEX(CW!$B:$D,MATCH(Input!$C$160,CW!$A:$A,0),MATCH(Info!K4,CW!$B$2:$D$2,0)),0)</f>
        <v>0</v>
      </c>
      <c r="K19" s="387">
        <f>IFERROR(INDEX(CW!$B:$D,MATCH(Input!$C$160,CW!$A:$A,0),MATCH(Info!L4,CW!$B$2:$D$2,0)),0)</f>
        <v>0</v>
      </c>
      <c r="L19" s="387">
        <f>IFERROR(INDEX(CW!$B:$D,MATCH(Input!$C$160,CW!$A:$A,0),MATCH(Info!M4,CW!$B$2:$D$2,0)),0)</f>
        <v>0</v>
      </c>
      <c r="M19" s="387">
        <f>IFERROR(INDEX(CW!$B:$D,MATCH(Input!$C$160,CW!$A:$A,0),MATCH(Info!N4,CW!$B$2:$D$2,0)),0)</f>
        <v>0</v>
      </c>
      <c r="N19" s="387">
        <f>IFERROR(INDEX(CW!$B:$D,MATCH(Input!$C$160,CW!$A:$A,0),MATCH(Info!O4,CW!$B$2:$D$2,0)),0)</f>
        <v>0</v>
      </c>
      <c r="O19" s="387">
        <f>IFERROR(INDEX(CW!$B:$D,MATCH(Input!$C$160,CW!$A:$A,0),MATCH(Info!P4,CW!$B$2:$D$2,0)),0)</f>
        <v>0</v>
      </c>
      <c r="P19" s="387">
        <f>IFERROR(INDEX(CW!$B:$D,MATCH(Input!$C$160,CW!$A:$A,0),MATCH(Info!Q4,CW!$B$2:$D$2,0)),0)</f>
        <v>0</v>
      </c>
      <c r="Q19" s="387">
        <f>IFERROR(INDEX(CW!$B:$D,MATCH(Input!$C$160,CW!$A:$A,0),MATCH(Info!R4,CW!$B$2:$D$2,0)),0)</f>
        <v>0</v>
      </c>
      <c r="R19" s="387">
        <f>IFERROR(INDEX(CW!$B:$D,MATCH(Input!$C$160,CW!$A:$A,0),MATCH(Info!S4,CW!$B$2:$D$2,0)),0)</f>
        <v>0</v>
      </c>
      <c r="S19" s="387">
        <f>IFERROR(INDEX(CW!$B:$D,MATCH(Input!$C$160,CW!$A:$A,0),MATCH(Info!T4,CW!$B$2:$D$2,0)),0)</f>
        <v>0</v>
      </c>
      <c r="T19" s="387">
        <f>IFERROR(INDEX(CW!$B:$D,MATCH(Input!$C$160,CW!$A:$A,0),MATCH(Info!U4,CW!$B$2:$D$2,0)),0)</f>
        <v>0</v>
      </c>
      <c r="U19" s="387">
        <f>IFERROR(INDEX(CW!$B:$D,MATCH(Input!$C$160,CW!$A:$A,0),MATCH(Info!V4,CW!$B$2:$D$2,0)),0)</f>
        <v>0</v>
      </c>
      <c r="V19" s="387">
        <f>IFERROR(INDEX(CW!$B:$D,MATCH(Input!$C$160,CW!$A:$A,0),MATCH(Info!W4,CW!$B$2:$D$2,0)),0)</f>
        <v>0</v>
      </c>
      <c r="W19" s="387">
        <f>IFERROR(INDEX(CW!$B:$D,MATCH(Input!$C$160,CW!$A:$A,0),MATCH(Info!X4,CW!$B$2:$D$2,0)),0)</f>
        <v>0</v>
      </c>
      <c r="X19" s="387">
        <f>IFERROR(INDEX(CW!$B:$D,MATCH(Input!$C$160,CW!$A:$A,0),MATCH(Info!Y4,CW!$B$2:$D$2,0)),0)</f>
        <v>0</v>
      </c>
      <c r="Y19" s="387">
        <f>IFERROR(INDEX(CW!$B:$D,MATCH(Input!$C$160,CW!$A:$A,0),MATCH(Info!Z4,CW!$B$2:$D$2,0)),0)</f>
        <v>0</v>
      </c>
      <c r="Z19" s="387">
        <f>IFERROR(INDEX(CW!$B:$D,MATCH(Input!$C$160,CW!$A:$A,0),MATCH(Info!AA4,CW!$B$2:$D$2,0)),0)</f>
        <v>0</v>
      </c>
      <c r="AA19" s="387">
        <f>IFERROR(INDEX(CW!$B:$D,MATCH(Input!$C$160,CW!$A:$A,0),MATCH(Info!AB4,CW!$B$2:$D$2,0)),0)</f>
        <v>0</v>
      </c>
      <c r="AB19" s="387">
        <f>IFERROR(INDEX(CW!$B:$D,MATCH(Input!$C$160,CW!$A:$A,0),MATCH(Info!AC4,CW!$B$2:$D$2,0)),0)</f>
        <v>0</v>
      </c>
      <c r="AC19" s="387">
        <f>IFERROR(INDEX(CW!$B:$D,MATCH(Input!$C$160,CW!$A:$A,0),MATCH(Info!AD4,CW!$B$2:$D$2,0)),0)</f>
        <v>0</v>
      </c>
      <c r="AD19" s="387">
        <f>IFERROR(INDEX(CW!$B:$D,MATCH(Input!$C$160,CW!$A:$A,0),MATCH(Info!AE4,CW!$B$2:$D$2,0)),0)</f>
        <v>0</v>
      </c>
      <c r="AE19" s="387">
        <f>IFERROR(INDEX(CW!$B:$D,MATCH(Input!$C$160,CW!$A:$A,0),MATCH(Info!AF4,CW!$B$2:$D$2,0)),0)</f>
        <v>0</v>
      </c>
      <c r="AF19" s="387">
        <f>IFERROR(INDEX(CW!$B:$D,MATCH(Input!$C$160,CW!$A:$A,0),MATCH(Info!AG4,CW!$B$2:$D$2,0)),0)</f>
        <v>0</v>
      </c>
      <c r="AG19" s="387">
        <f>IFERROR(INDEX(CW!$B:$D,MATCH(Input!$C$160,CW!$A:$A,0),MATCH(Info!AH4,CW!$B$2:$D$2,0)),0)</f>
        <v>0</v>
      </c>
      <c r="AH19" s="387">
        <f>IFERROR(INDEX(CW!$B:$D,MATCH(Input!$C$160,CW!$A:$A,0),MATCH(Info!AI4,CW!$B$2:$D$2,0)),0)</f>
        <v>0</v>
      </c>
      <c r="AI19" s="387">
        <f>IFERROR(INDEX(CW!$B:$D,MATCH(Input!$C$160,CW!$A:$A,0),MATCH(Info!AJ4,CW!$B$2:$D$2,0)),0)</f>
        <v>0</v>
      </c>
      <c r="AJ19" s="387">
        <f>IFERROR(INDEX(CW!$B:$D,MATCH(Input!$C$160,CW!$A:$A,0),MATCH(Info!AK4,CW!$B$2:$D$2,0)),0)</f>
        <v>0</v>
      </c>
      <c r="AK19" s="387">
        <f>IFERROR(INDEX(CW!$B:$D,MATCH(Input!$C$160,CW!$A:$A,0),MATCH(Info!AL4,CW!$B$2:$D$2,0)),0)</f>
        <v>0</v>
      </c>
      <c r="AL19" s="387">
        <f>IFERROR(INDEX(CW!$B:$D,MATCH(Input!$C$160,CW!$A:$A,0),MATCH(Info!AM4,CW!$B$2:$D$2,0)),0)</f>
        <v>0</v>
      </c>
      <c r="AM19" s="387">
        <f>IFERROR(INDEX(CW!$B:$D,MATCH(Input!$C$160,CW!$A:$A,0),MATCH(Info!AN4,CW!$B$2:$D$2,0)),0)</f>
        <v>0</v>
      </c>
      <c r="AN19" s="387">
        <f>IFERROR(INDEX(CW!$B:$D,MATCH(Input!$C$160,CW!$A:$A,0),MATCH(Info!AO4,CW!$B$2:$D$2,0)),0)</f>
        <v>0</v>
      </c>
      <c r="AO19" s="387">
        <f>IFERROR(INDEX(CW!$B:$D,MATCH(Input!$C$160,CW!$A:$A,0),MATCH(Info!AP4,CW!$B$2:$D$2,0)),0)</f>
        <v>0</v>
      </c>
      <c r="AP19" s="387">
        <f>IFERROR(INDEX(CW!$B:$D,MATCH(Input!$C$160,CW!$A:$A,0),MATCH(Info!AQ4,CW!$B$2:$D$2,0)),0)</f>
        <v>0</v>
      </c>
      <c r="AQ19" s="387">
        <f>IFERROR(INDEX(CW!$B:$D,MATCH(Input!$C$160,CW!$A:$A,0),MATCH(Info!AR4,CW!$B$2:$D$2,0)),0)</f>
        <v>0</v>
      </c>
      <c r="AR19" s="387">
        <f>IFERROR(INDEX(CW!$B:$D,MATCH(Input!$C$160,CW!$A:$A,0),MATCH(Info!AS4,CW!$B$2:$D$2,0)),0)</f>
        <v>0</v>
      </c>
      <c r="AS19" s="387">
        <f>IFERROR(INDEX(CW!$B:$D,MATCH(Input!$C$160,CW!$A:$A,0),MATCH(Info!AT4,CW!$B$2:$D$2,0)),0)</f>
        <v>0</v>
      </c>
      <c r="AT19" s="387">
        <f>IFERROR(INDEX(CW!$B:$D,MATCH(Input!$C$160,CW!$A:$A,0),MATCH(Info!AU4,CW!$B$2:$D$2,0)),0)</f>
        <v>0</v>
      </c>
      <c r="AU19" s="387">
        <f>IFERROR(INDEX(CW!$B:$D,MATCH(Input!$C$160,CW!$A:$A,0),MATCH(Info!AV4,CW!$B$2:$D$2,0)),0)</f>
        <v>0</v>
      </c>
      <c r="AV19" s="387">
        <f>IFERROR(INDEX(CW!$B:$D,MATCH(Input!$C$160,CW!$A:$A,0),MATCH(Info!AW4,CW!$B$2:$D$2,0)),0)</f>
        <v>0</v>
      </c>
      <c r="AW19" s="387">
        <f>IFERROR(INDEX(CW!$B:$D,MATCH(Input!$C$160,CW!$A:$A,0),MATCH(Info!AX4,CW!$B$2:$D$2,0)),0)</f>
        <v>0</v>
      </c>
      <c r="AX19" s="387">
        <f>IFERROR(INDEX(CW!$B:$D,MATCH(Input!$C$160,CW!$A:$A,0),MATCH(Info!AY4,CW!$B$2:$D$2,0)),0)</f>
        <v>0</v>
      </c>
      <c r="AY19" s="387">
        <f>IFERROR(INDEX(CW!$B:$D,MATCH(Input!$C$160,CW!$A:$A,0),MATCH(Info!AZ4,CW!$B$2:$D$2,0)),0)</f>
        <v>0</v>
      </c>
      <c r="AZ19" s="387">
        <f>IFERROR(INDEX(CW!$B:$D,MATCH(Input!$C$160,CW!$A:$A,0),MATCH(Info!BA4,CW!$B$2:$D$2,0)),0)</f>
        <v>0</v>
      </c>
      <c r="BA19" s="387">
        <f>IFERROR(INDEX(CW!$B:$D,MATCH(Input!$C$160,CW!$A:$A,0),MATCH(Info!BB4,CW!$B$2:$D$2,0)),0)</f>
        <v>0</v>
      </c>
      <c r="BB19" s="387">
        <f>IFERROR(INDEX(CW!$B:$D,MATCH(Input!$C$160,CW!$A:$A,0),MATCH(Info!BC4,CW!$B$2:$D$2,0)),0)</f>
        <v>0</v>
      </c>
      <c r="BC19" s="387">
        <f>IFERROR(INDEX(CW!$B:$D,MATCH(Input!$C$160,CW!$A:$A,0),MATCH(Info!BD4,CW!$B$2:$D$2,0)),0)</f>
        <v>0</v>
      </c>
      <c r="BD19" s="387">
        <f>IFERROR(INDEX(CW!$B:$D,MATCH(Input!$C$160,CW!$A:$A,0),MATCH(Info!BE4,CW!$B$2:$D$2,0)),0)</f>
        <v>0</v>
      </c>
      <c r="BE19" s="387">
        <f>IFERROR(INDEX(CW!$B:$D,MATCH(Input!$C$160,CW!$A:$A,0),MATCH(Info!BF4,CW!$B$2:$D$2,0)),0)</f>
        <v>0</v>
      </c>
      <c r="BF19" s="387">
        <f>IFERROR(INDEX(CW!$B:$D,MATCH(Input!$C$160,CW!$A:$A,0),MATCH(Info!BG4,CW!$B$2:$D$2,0)),0)</f>
        <v>0</v>
      </c>
      <c r="BG19" s="387">
        <f>IFERROR(INDEX(CW!$B:$D,MATCH(Input!$C$160,CW!$A:$A,0),MATCH(Info!BH4,CW!$B$2:$D$2,0)),0)</f>
        <v>0</v>
      </c>
      <c r="BH19" s="387">
        <f>IFERROR(INDEX(CW!$B:$D,MATCH(Input!$C$160,CW!$A:$A,0),MATCH(Info!BI4,CW!$B$2:$D$2,0)),0)</f>
        <v>0</v>
      </c>
      <c r="BI19" s="387">
        <f>IFERROR(INDEX(CW!$B:$D,MATCH(Input!$C$160,CW!$A:$A,0),MATCH(Info!BJ4,CW!$B$2:$D$2,0)),0)</f>
        <v>0</v>
      </c>
      <c r="BJ19" s="387">
        <f>IFERROR(INDEX(CW!$B:$D,MATCH(Input!$C$160,CW!$A:$A,0),MATCH(Info!BK4,CW!$B$2:$D$2,0)),0)</f>
        <v>0</v>
      </c>
      <c r="BK19" s="387">
        <f>IFERROR(INDEX(CW!$B:$D,MATCH(Input!$C$160,CW!$A:$A,0),MATCH(Info!BL4,CW!$B$2:$D$2,0)),0)</f>
        <v>0</v>
      </c>
      <c r="BL19" s="387">
        <f>IFERROR(INDEX(CW!$B:$D,MATCH(Input!$C$160,CW!$A:$A,0),MATCH(Info!BM4,CW!$B$2:$D$2,0)),0)</f>
        <v>0</v>
      </c>
      <c r="BM19" s="387">
        <f>IFERROR(INDEX(CW!$B:$D,MATCH(Input!$C$160,CW!$A:$A,0),MATCH(Info!BN4,CW!$B$2:$D$2,0)),0)</f>
        <v>0</v>
      </c>
      <c r="BN19" s="387">
        <f>IFERROR(INDEX(CW!$B:$D,MATCH(Input!$C$160,CW!$A:$A,0),MATCH(Info!BO4,CW!$B$2:$D$2,0)),0)</f>
        <v>0</v>
      </c>
      <c r="BO19" s="387">
        <f>IFERROR(INDEX(CW!$B:$D,MATCH(Input!$C$160,CW!$A:$A,0),MATCH(Info!BP4,CW!$B$2:$D$2,0)),0)</f>
        <v>0</v>
      </c>
      <c r="BP19" s="387">
        <f>IFERROR(INDEX(CW!$B:$D,MATCH(Input!$C$160,CW!$A:$A,0),MATCH(Info!BQ4,CW!$B$2:$D$2,0)),0)</f>
        <v>0</v>
      </c>
      <c r="BQ19" s="387">
        <f>IFERROR(INDEX(CW!$B:$D,MATCH(Input!$C$160,CW!$A:$A,0),MATCH(Info!BR4,CW!$B$2:$D$2,0)),0)</f>
        <v>0</v>
      </c>
      <c r="BR19" s="387">
        <f>IFERROR(INDEX(CW!$B:$D,MATCH(Input!$C$160,CW!$A:$A,0),MATCH(Info!BS4,CW!$B$2:$D$2,0)),0)</f>
        <v>0</v>
      </c>
      <c r="BS19" s="387">
        <f>IFERROR(INDEX(CW!$B:$D,MATCH(Input!$C$160,CW!$A:$A,0),MATCH(Info!BT4,CW!$B$2:$D$2,0)),0)</f>
        <v>0</v>
      </c>
      <c r="BT19" s="387">
        <f>IFERROR(INDEX(CW!$B:$D,MATCH(Input!$C$160,CW!$A:$A,0),MATCH(Info!BU4,CW!$B$2:$D$2,0)),0)</f>
        <v>0</v>
      </c>
      <c r="BU19" s="387">
        <f>IFERROR(INDEX(CW!$B:$D,MATCH(Input!$C$160,CW!$A:$A,0),MATCH(Info!BV4,CW!$B$2:$D$2,0)),0)</f>
        <v>0</v>
      </c>
      <c r="BV19" s="387">
        <f>IFERROR(INDEX(CW!$B:$D,MATCH(Input!$C$160,CW!$A:$A,0),MATCH(Info!BW4,CW!$B$2:$D$2,0)),0)</f>
        <v>0</v>
      </c>
      <c r="BW19" s="387">
        <f>IFERROR(INDEX(CW!$B:$D,MATCH(Input!$C$160,CW!$A:$A,0),MATCH(Info!BX4,CW!$B$2:$D$2,0)),0)</f>
        <v>0</v>
      </c>
      <c r="BX19" s="387">
        <f>IFERROR(INDEX(CW!$B:$D,MATCH(Input!$C$160,CW!$A:$A,0),MATCH(Info!BY4,CW!$B$2:$D$2,0)),0)</f>
        <v>0</v>
      </c>
      <c r="BY19" s="387">
        <f>IFERROR(INDEX(CW!$B:$D,MATCH(Input!$C$160,CW!$A:$A,0),MATCH(Info!BZ4,CW!$B$2:$D$2,0)),0)</f>
        <v>0</v>
      </c>
      <c r="BZ19" s="387">
        <f>IFERROR(INDEX(CW!$B:$D,MATCH(Input!$C$160,CW!$A:$A,0),MATCH(Info!CA4,CW!$B$2:$D$2,0)),0)</f>
        <v>0</v>
      </c>
      <c r="CA19" s="387">
        <f>IFERROR(INDEX(CW!$B:$D,MATCH(Input!$C$160,CW!$A:$A,0),MATCH(Info!CB4,CW!$B$2:$D$2,0)),0)</f>
        <v>0</v>
      </c>
      <c r="CB19" s="387">
        <f>IFERROR(INDEX(CW!$B:$D,MATCH(Input!$C$160,CW!$A:$A,0),MATCH(Info!CC4,CW!$B$2:$D$2,0)),0)</f>
        <v>0</v>
      </c>
      <c r="CC19" s="387">
        <f>IFERROR(INDEX(CW!$B:$D,MATCH(Input!$C$160,CW!$A:$A,0),MATCH(Info!CD4,CW!$B$2:$D$2,0)),0)</f>
        <v>0</v>
      </c>
      <c r="CD19" s="387">
        <f>IFERROR(INDEX(CW!$B:$D,MATCH(Input!$C$160,CW!$A:$A,0),MATCH(Info!CE4,CW!$B$2:$D$2,0)),0)</f>
        <v>0</v>
      </c>
      <c r="CE19" s="387">
        <f>IFERROR(INDEX(CW!$B:$D,MATCH(Input!$C$160,CW!$A:$A,0),MATCH(Info!CF4,CW!$B$2:$D$2,0)),0)</f>
        <v>0</v>
      </c>
      <c r="CF19" s="387">
        <f>IFERROR(INDEX(CW!$B:$D,MATCH(Input!$C$160,CW!$A:$A,0),MATCH(Info!CG4,CW!$B$2:$D$2,0)),0)</f>
        <v>0</v>
      </c>
      <c r="CG19" s="387">
        <f>IFERROR(INDEX(CW!$B:$D,MATCH(Input!$C$160,CW!$A:$A,0),MATCH(Info!CH4,CW!$B$2:$D$2,0)),0)</f>
        <v>0</v>
      </c>
      <c r="CH19" s="387">
        <f>IFERROR(INDEX(CW!$B:$D,MATCH(Input!$C$160,CW!$A:$A,0),MATCH(Info!CI4,CW!$B$2:$D$2,0)),0)</f>
        <v>0</v>
      </c>
      <c r="CI19" s="387">
        <f>IFERROR(INDEX(CW!$B:$D,MATCH(Input!$C$160,CW!$A:$A,0),MATCH(Info!CJ4,CW!$B$2:$D$2,0)),0)</f>
        <v>0</v>
      </c>
      <c r="CJ19" s="387">
        <f>IFERROR(INDEX(CW!$B:$D,MATCH(Input!$C$160,CW!$A:$A,0),MATCH(Info!CK4,CW!$B$2:$D$2,0)),0)</f>
        <v>0</v>
      </c>
      <c r="CK19" s="387">
        <f>IFERROR(INDEX(CW!$B:$D,MATCH(Input!$C$160,CW!$A:$A,0),MATCH(Info!CL4,CW!$B$2:$D$2,0)),0)</f>
        <v>0</v>
      </c>
      <c r="CL19" s="387">
        <f>IFERROR(INDEX(CW!$B:$D,MATCH(Input!$C$160,CW!$A:$A,0),MATCH(Info!CM4,CW!$B$2:$D$2,0)),0)</f>
        <v>0</v>
      </c>
      <c r="CM19" s="387">
        <f>IFERROR(INDEX(CW!$B:$D,MATCH(Input!$C$160,CW!$A:$A,0),MATCH(Info!CN4,CW!$B$2:$D$2,0)),0)</f>
        <v>0</v>
      </c>
      <c r="CN19" s="387">
        <f>IFERROR(INDEX(CW!$B:$D,MATCH(Input!$C$160,CW!$A:$A,0),MATCH(Info!CO4,CW!$B$2:$D$2,0)),0)</f>
        <v>0</v>
      </c>
      <c r="CO19" s="387">
        <f>IFERROR(INDEX(CW!$B:$D,MATCH(Input!$C$160,CW!$A:$A,0),MATCH(Info!CP4,CW!$B$2:$D$2,0)),0)</f>
        <v>0</v>
      </c>
      <c r="CP19" s="387">
        <f>IFERROR(INDEX(CW!$B:$D,MATCH(Input!$C$160,CW!$A:$A,0),MATCH(Info!CQ4,CW!$B$2:$D$2,0)),0)</f>
        <v>0</v>
      </c>
      <c r="CQ19" s="387">
        <f>IFERROR(INDEX(CW!$B:$D,MATCH(Input!$C$160,CW!$A:$A,0),MATCH(Info!CR4,CW!$B$2:$D$2,0)),0)</f>
        <v>0</v>
      </c>
      <c r="CR19" s="387">
        <f>IFERROR(INDEX(CW!$B:$D,MATCH(Input!$C$160,CW!$A:$A,0),MATCH(Info!CS4,CW!$B$2:$D$2,0)),0)</f>
        <v>0</v>
      </c>
      <c r="CS19" s="387">
        <f>IFERROR(INDEX(CW!$B:$D,MATCH(Input!$C$160,CW!$A:$A,0),MATCH(Info!CT4,CW!$B$2:$D$2,0)),0)</f>
        <v>0</v>
      </c>
      <c r="CT19" s="387">
        <f>IFERROR(INDEX(CW!$B:$D,MATCH(Input!$C$160,CW!$A:$A,0),MATCH(Info!CU4,CW!$B$2:$D$2,0)),0)</f>
        <v>0</v>
      </c>
      <c r="CU19" s="387">
        <f>IFERROR(INDEX(CW!$B:$D,MATCH(Input!$C$160,CW!$A:$A,0),MATCH(Info!CV4,CW!$B$2:$D$2,0)),0)</f>
        <v>0</v>
      </c>
      <c r="CV19" s="387">
        <f>IFERROR(INDEX(CW!$B:$D,MATCH(Input!$C$160,CW!$A:$A,0),MATCH(Info!CW4,CW!$B$2:$D$2,0)),0)</f>
        <v>0</v>
      </c>
      <c r="CW19" s="387">
        <f>IFERROR(INDEX(CW!$B:$D,MATCH(Input!$C$160,CW!$A:$A,0),MATCH(Info!CX4,CW!$B$2:$D$2,0)),0)</f>
        <v>0</v>
      </c>
      <c r="CX19" s="387">
        <f>IFERROR(INDEX(CW!$B:$D,MATCH(Input!$C$160,CW!$A:$A,0),MATCH(Info!CY4,CW!$B$2:$D$2,0)),0)</f>
        <v>0</v>
      </c>
      <c r="CY19" s="387">
        <f>IFERROR(INDEX(CW!$B:$D,MATCH(Input!$C$160,CW!$A:$A,0),MATCH(Info!CZ4,CW!$B$2:$D$2,0)),0)</f>
        <v>0</v>
      </c>
      <c r="CZ19" s="387">
        <f>IFERROR(INDEX(CW!$B:$D,MATCH(Input!$C$160,CW!$A:$A,0),MATCH(Info!DA4,CW!$B$2:$D$2,0)),0)</f>
        <v>0</v>
      </c>
      <c r="DA19" s="387">
        <f>IFERROR(INDEX(CW!$B:$D,MATCH(Input!$C$160,CW!$A:$A,0),MATCH(Info!DB4,CW!$B$2:$D$2,0)),0)</f>
        <v>0</v>
      </c>
      <c r="DB19" s="387">
        <f>IFERROR(INDEX(CW!$B:$D,MATCH(Input!$C$160,CW!$A:$A,0),MATCH(Info!DC4,CW!$B$2:$D$2,0)),0)</f>
        <v>0</v>
      </c>
      <c r="DC19" s="387">
        <f>IFERROR(INDEX(CW!$B:$D,MATCH(Input!$C$160,CW!$A:$A,0),MATCH(Info!DD4,CW!$B$2:$D$2,0)),0)</f>
        <v>0</v>
      </c>
      <c r="DD19" s="387">
        <f>IFERROR(INDEX(CW!$B:$D,MATCH(Input!$C$160,CW!$A:$A,0),MATCH(Info!DE4,CW!$B$2:$D$2,0)),0)</f>
        <v>0</v>
      </c>
      <c r="DE19" s="387">
        <f>IFERROR(INDEX(CW!$B:$D,MATCH(Input!$C$160,CW!$A:$A,0),MATCH(Info!DF4,CW!$B$2:$D$2,0)),0)</f>
        <v>0</v>
      </c>
      <c r="DF19" s="387">
        <f>IFERROR(INDEX(CW!$B:$D,MATCH(Input!$C$160,CW!$A:$A,0),MATCH(Info!DG4,CW!$B$2:$D$2,0)),0)</f>
        <v>0</v>
      </c>
      <c r="DG19" s="387">
        <f>IFERROR(INDEX(CW!$B:$D,MATCH(Input!$C$160,CW!$A:$A,0),MATCH(Info!DH4,CW!$B$2:$D$2,0)),0)</f>
        <v>0</v>
      </c>
      <c r="DH19" s="387">
        <f>IFERROR(INDEX(CW!$B:$D,MATCH(Input!$C$160,CW!$A:$A,0),MATCH(Info!DI4,CW!$B$2:$D$2,0)),0)</f>
        <v>0</v>
      </c>
      <c r="DI19" s="387">
        <f>IFERROR(INDEX(CW!$B:$D,MATCH(Input!$C$160,CW!$A:$A,0),MATCH(Info!DJ4,CW!$B$2:$D$2,0)),0)</f>
        <v>0</v>
      </c>
      <c r="DJ19" s="387">
        <f>IFERROR(INDEX(CW!$B:$D,MATCH(Input!$C$160,CW!$A:$A,0),MATCH(Info!DK4,CW!$B$2:$D$2,0)),0)</f>
        <v>0</v>
      </c>
      <c r="DK19" s="387">
        <f>IFERROR(INDEX(CW!$B:$D,MATCH(Input!$C$160,CW!$A:$A,0),MATCH(Info!DL4,CW!$B$2:$D$2,0)),0)</f>
        <v>0</v>
      </c>
      <c r="DL19" s="387">
        <f>IFERROR(INDEX(CW!$B:$D,MATCH(Input!$C$160,CW!$A:$A,0),MATCH(Info!DM4,CW!$B$2:$D$2,0)),0)</f>
        <v>0</v>
      </c>
      <c r="DM19" s="387">
        <f>IFERROR(INDEX(CW!$B:$D,MATCH(Input!$C$160,CW!$A:$A,0),MATCH(Info!DN4,CW!$B$2:$D$2,0)),0)</f>
        <v>0</v>
      </c>
      <c r="DN19" s="387">
        <f>IFERROR(INDEX(CW!$B:$D,MATCH(Input!$C$160,CW!$A:$A,0),MATCH(Info!DO4,CW!$B$2:$D$2,0)),0)</f>
        <v>0</v>
      </c>
      <c r="DO19" s="387">
        <f>IFERROR(INDEX(CW!$B:$D,MATCH(Input!$C$160,CW!$A:$A,0),MATCH(Info!DP4,CW!$B$2:$D$2,0)),0)</f>
        <v>0</v>
      </c>
      <c r="DP19" s="387">
        <f>IFERROR(INDEX(CW!$B:$D,MATCH(Input!$C$160,CW!$A:$A,0),MATCH(Info!DQ4,CW!$B$2:$D$2,0)),0)</f>
        <v>0</v>
      </c>
      <c r="DQ19" s="387">
        <f>IFERROR(INDEX(CW!$B:$D,MATCH(Input!$C$160,CW!$A:$A,0),MATCH(Info!DR4,CW!$B$2:$D$2,0)),0)</f>
        <v>0</v>
      </c>
      <c r="DR19" s="387">
        <f>IFERROR(INDEX(CW!$B:$D,MATCH(Input!$C$160,CW!$A:$A,0),MATCH(Info!DS4,CW!$B$2:$D$2,0)),0)</f>
        <v>0</v>
      </c>
      <c r="DS19" s="387">
        <f>IFERROR(INDEX(CW!$B:$D,MATCH(Input!$C$160,CW!$A:$A,0),MATCH(Info!DT4,CW!$B$2:$D$2,0)),0)</f>
        <v>0</v>
      </c>
      <c r="DT19" s="387">
        <f>IFERROR(INDEX(CW!$B:$D,MATCH(Input!$C$160,CW!$A:$A,0),MATCH(Info!DU4,CW!$B$2:$D$2,0)),0)</f>
        <v>0</v>
      </c>
      <c r="DU19" s="387">
        <f>IFERROR(INDEX(CW!$B:$D,MATCH(Input!$C$160,CW!$A:$A,0),MATCH(Info!DV4,CW!$B$2:$D$2,0)),0)</f>
        <v>0</v>
      </c>
      <c r="DV19" s="387">
        <f>IFERROR(INDEX(CW!$B:$D,MATCH(Input!$C$160,CW!$A:$A,0),MATCH(Info!DW4,CW!$B$2:$D$2,0)),0)</f>
        <v>0</v>
      </c>
      <c r="DW19" s="387">
        <f>IFERROR(INDEX(CW!$B:$D,MATCH(Input!$C$160,CW!$A:$A,0),MATCH(Info!DX4,CW!$B$2:$D$2,0)),0)</f>
        <v>0</v>
      </c>
      <c r="DX19" s="387">
        <f>IFERROR(INDEX(CW!$B:$D,MATCH(Input!$C$160,CW!$A:$A,0),MATCH(Info!DY4,CW!$B$2:$D$2,0)),0)</f>
        <v>0</v>
      </c>
      <c r="DY19" s="387">
        <f>IFERROR(INDEX(CW!$B:$D,MATCH(Input!$C$160,CW!$A:$A,0),MATCH(Info!DZ4,CW!$B$2:$D$2,0)),0)</f>
        <v>0</v>
      </c>
      <c r="DZ19" s="387">
        <f>IFERROR(INDEX(CW!$B:$D,MATCH(Input!$C$160,CW!$A:$A,0),MATCH(Info!EA4,CW!$B$2:$D$2,0)),0)</f>
        <v>0</v>
      </c>
      <c r="EA19" s="387">
        <f>IFERROR(INDEX(CW!$B:$D,MATCH(Input!$C$160,CW!$A:$A,0),MATCH(Info!EB4,CW!$B$2:$D$2,0)),0)</f>
        <v>0</v>
      </c>
      <c r="EB19" s="387">
        <f>IFERROR(INDEX(CW!$B:$D,MATCH(Input!$C$160,CW!$A:$A,0),MATCH(Info!EC4,CW!$B$2:$D$2,0)),0)</f>
        <v>0</v>
      </c>
      <c r="EC19" s="387">
        <f>IFERROR(INDEX(CW!$B:$D,MATCH(Input!$C$160,CW!$A:$A,0),MATCH(Info!ED4,CW!$B$2:$D$2,0)),0)</f>
        <v>0</v>
      </c>
      <c r="ED19" s="387">
        <f>IFERROR(INDEX(CW!$B:$D,MATCH(Input!$C$160,CW!$A:$A,0),MATCH(Info!EE4,CW!$B$2:$D$2,0)),0)</f>
        <v>0</v>
      </c>
      <c r="EE19" s="387">
        <f>IFERROR(INDEX(CW!$B:$D,MATCH(Input!$C$160,CW!$A:$A,0),MATCH(Info!EF4,CW!$B$2:$D$2,0)),0)</f>
        <v>0</v>
      </c>
      <c r="EF19" s="387">
        <f>IFERROR(INDEX(CW!$B:$D,MATCH(Input!$C$160,CW!$A:$A,0),MATCH(Info!EG4,CW!$B$2:$D$2,0)),0)</f>
        <v>0</v>
      </c>
      <c r="EG19" s="387">
        <f>IFERROR(INDEX(CW!$B:$D,MATCH(Input!$C$160,CW!$A:$A,0),MATCH(Info!EH4,CW!$B$2:$D$2,0)),0)</f>
        <v>0</v>
      </c>
      <c r="EH19" s="387">
        <f>IFERROR(INDEX(CW!$B:$D,MATCH(Input!$C$160,CW!$A:$A,0),MATCH(Info!EI4,CW!$B$2:$D$2,0)),0)</f>
        <v>0</v>
      </c>
      <c r="EI19" s="387">
        <f>IFERROR(INDEX(CW!$B:$D,MATCH(Input!$C$160,CW!$A:$A,0),MATCH(Info!EJ4,CW!$B$2:$D$2,0)),0)</f>
        <v>0</v>
      </c>
      <c r="EJ19" s="387">
        <f>IFERROR(INDEX(CW!$B:$D,MATCH(Input!$C$160,CW!$A:$A,0),MATCH(Info!EK4,CW!$B$2:$D$2,0)),0)</f>
        <v>0</v>
      </c>
      <c r="EK19" s="387">
        <f>IFERROR(INDEX(CW!$B:$D,MATCH(Input!$C$160,CW!$A:$A,0),MATCH(Info!EL4,CW!$B$2:$D$2,0)),0)</f>
        <v>0</v>
      </c>
      <c r="EL19" s="387">
        <f>IFERROR(INDEX(CW!$B:$D,MATCH(Input!$C$160,CW!$A:$A,0),MATCH(Info!EM4,CW!$B$2:$D$2,0)),0)</f>
        <v>0</v>
      </c>
      <c r="EM19" s="387">
        <f>IFERROR(INDEX(CW!$B:$D,MATCH(Input!$C$160,CW!$A:$A,0),MATCH(Info!EN4,CW!$B$2:$D$2,0)),0)</f>
        <v>0</v>
      </c>
      <c r="EN19" s="387">
        <f>IFERROR(INDEX(CW!$B:$D,MATCH(Input!$C$160,CW!$A:$A,0),MATCH(Info!EO4,CW!$B$2:$D$2,0)),0)</f>
        <v>0</v>
      </c>
      <c r="EO19" s="387">
        <f>IFERROR(INDEX(CW!$B:$D,MATCH(Input!$C$160,CW!$A:$A,0),MATCH(Info!EP4,CW!$B$2:$D$2,0)),0)</f>
        <v>0</v>
      </c>
      <c r="EP19" s="387">
        <f>IFERROR(INDEX(CW!$B:$D,MATCH(Input!$C$160,CW!$A:$A,0),MATCH(Info!EQ4,CW!$B$2:$D$2,0)),0)</f>
        <v>0</v>
      </c>
      <c r="EQ19" s="387">
        <f>IFERROR(INDEX(CW!$B:$D,MATCH(Input!$C$160,CW!$A:$A,0),MATCH(Info!ER4,CW!$B$2:$D$2,0)),0)</f>
        <v>0</v>
      </c>
      <c r="ER19" s="387">
        <f>IFERROR(INDEX(CW!$B:$D,MATCH(Input!$C$160,CW!$A:$A,0),MATCH(Info!ES4,CW!$B$2:$D$2,0)),0)</f>
        <v>0</v>
      </c>
      <c r="ES19" s="387">
        <f>IFERROR(INDEX(CW!$B:$D,MATCH(Input!$C$160,CW!$A:$A,0),MATCH(Info!ET4,CW!$B$2:$D$2,0)),0)</f>
        <v>0</v>
      </c>
      <c r="ET19" s="387">
        <f>IFERROR(INDEX(CW!$B:$D,MATCH(Input!$C$160,CW!$A:$A,0),MATCH(Info!EU4,CW!$B$2:$D$2,0)),0)</f>
        <v>0</v>
      </c>
      <c r="EU19" s="387">
        <f>IFERROR(INDEX(CW!$B:$D,MATCH(Input!$C$160,CW!$A:$A,0),MATCH(Info!EV4,CW!$B$2:$D$2,0)),0)</f>
        <v>0</v>
      </c>
      <c r="EV19" s="387">
        <f>IFERROR(INDEX(CW!$B:$D,MATCH(Input!$C$160,CW!$A:$A,0),MATCH(Info!EW4,CW!$B$2:$D$2,0)),0)</f>
        <v>0</v>
      </c>
      <c r="EW19" s="387">
        <f>IFERROR(INDEX(CW!$B:$D,MATCH(Input!$C$160,CW!$A:$A,0),MATCH(Info!EX4,CW!$B$2:$D$2,0)),0)</f>
        <v>0</v>
      </c>
      <c r="EX19" s="387">
        <f>IFERROR(INDEX(CW!$B:$D,MATCH(Input!$C$160,CW!$A:$A,0),MATCH(Info!EY4,CW!$B$2:$D$2,0)),0)</f>
        <v>0</v>
      </c>
      <c r="EY19" s="387">
        <f>IFERROR(INDEX(CW!$B:$D,MATCH(Input!$C$160,CW!$A:$A,0),MATCH(Info!EZ4,CW!$B$2:$D$2,0)),0)</f>
        <v>0</v>
      </c>
      <c r="EZ19" s="387">
        <f>IFERROR(INDEX(CW!$B:$D,MATCH(Input!$C$160,CW!$A:$A,0),MATCH(Info!FA4,CW!$B$2:$D$2,0)),0)</f>
        <v>0</v>
      </c>
      <c r="FA19" s="387">
        <f>IFERROR(INDEX(CW!$B:$D,MATCH(Input!$C$160,CW!$A:$A,0),MATCH(Info!FB4,CW!$B$2:$D$2,0)),0)</f>
        <v>0</v>
      </c>
      <c r="FB19" s="387">
        <f>IFERROR(INDEX(CW!$B:$D,MATCH(Input!$C$160,CW!$A:$A,0),MATCH(Info!FC4,CW!$B$2:$D$2,0)),0)</f>
        <v>0</v>
      </c>
      <c r="FC19" s="387">
        <f>IFERROR(INDEX(CW!$B:$D,MATCH(Input!$C$160,CW!$A:$A,0),MATCH(Info!FD4,CW!$B$2:$D$2,0)),0)</f>
        <v>0</v>
      </c>
      <c r="FD19" s="387">
        <f>IFERROR(INDEX(CW!$B:$D,MATCH(Input!$C$160,CW!$A:$A,0),MATCH(Info!FE4,CW!$B$2:$D$2,0)),0)</f>
        <v>0</v>
      </c>
      <c r="FE19" s="387">
        <f>IFERROR(INDEX(CW!$B:$D,MATCH(Input!$C$160,CW!$A:$A,0),MATCH(Info!FF4,CW!$B$2:$D$2,0)),0)</f>
        <v>0</v>
      </c>
      <c r="FF19" s="387">
        <f>IFERROR(INDEX(CW!$B:$D,MATCH(Input!$C$160,CW!$A:$A,0),MATCH(Info!FG4,CW!$B$2:$D$2,0)),0)</f>
        <v>0</v>
      </c>
      <c r="FG19" s="387">
        <f>IFERROR(INDEX(CW!$B:$D,MATCH(Input!$C$160,CW!$A:$A,0),MATCH(Info!FH4,CW!$B$2:$D$2,0)),0)</f>
        <v>0</v>
      </c>
      <c r="FH19" s="387">
        <f>IFERROR(INDEX(CW!$B:$D,MATCH(Input!$C$160,CW!$A:$A,0),MATCH(Info!FI4,CW!$B$2:$D$2,0)),0)</f>
        <v>0</v>
      </c>
      <c r="FI19" s="387">
        <f>IFERROR(INDEX(CW!$B:$D,MATCH(Input!$C$160,CW!$A:$A,0),MATCH(Info!FJ4,CW!$B$2:$D$2,0)),0)</f>
        <v>0</v>
      </c>
      <c r="FJ19" s="387">
        <f>IFERROR(INDEX(CW!$B:$D,MATCH(Input!$C$160,CW!$A:$A,0),MATCH(Info!FK4,CW!$B$2:$D$2,0)),0)</f>
        <v>0</v>
      </c>
      <c r="FK19" s="387">
        <f>IFERROR(INDEX(CW!$B:$D,MATCH(Input!$C$160,CW!$A:$A,0),MATCH(Info!FL4,CW!$B$2:$D$2,0)),0)</f>
        <v>0</v>
      </c>
      <c r="FL19" s="387">
        <f>IFERROR(INDEX(CW!$B:$D,MATCH(Input!$C$160,CW!$A:$A,0),MATCH(Info!FM4,CW!$B$2:$D$2,0)),0)</f>
        <v>0</v>
      </c>
      <c r="FM19" s="387">
        <f>IFERROR(INDEX(CW!$B:$D,MATCH(Input!$C$160,CW!$A:$A,0),MATCH(Info!FN4,CW!$B$2:$D$2,0)),0)</f>
        <v>0</v>
      </c>
      <c r="FN19" s="387">
        <f>IFERROR(INDEX(CW!$B:$D,MATCH(Input!$C$160,CW!$A:$A,0),MATCH(Info!FO4,CW!$B$2:$D$2,0)),0)</f>
        <v>0</v>
      </c>
      <c r="FO19" s="387">
        <f>IFERROR(INDEX(CW!$B:$D,MATCH(Input!$C$160,CW!$A:$A,0),MATCH(Info!FP4,CW!$B$2:$D$2,0)),0)</f>
        <v>0</v>
      </c>
      <c r="FP19" s="387">
        <f>IFERROR(INDEX(CW!$B:$D,MATCH(Input!$C$160,CW!$A:$A,0),MATCH(Info!FQ4,CW!$B$2:$D$2,0)),0)</f>
        <v>0</v>
      </c>
      <c r="FQ19" s="387">
        <f>IFERROR(INDEX(CW!$B:$D,MATCH(Input!$C$160,CW!$A:$A,0),MATCH(Info!FR4,CW!$B$2:$D$2,0)),0)</f>
        <v>0</v>
      </c>
      <c r="FR19" s="387">
        <f>IFERROR(INDEX(CW!$B:$D,MATCH(Input!$C$160,CW!$A:$A,0),MATCH(Info!FS4,CW!$B$2:$D$2,0)),0)</f>
        <v>0</v>
      </c>
      <c r="FS19" s="387">
        <f>IFERROR(INDEX(CW!$B:$D,MATCH(Input!$C$160,CW!$A:$A,0),MATCH(Info!FT4,CW!$B$2:$D$2,0)),0)</f>
        <v>0</v>
      </c>
      <c r="FT19" s="387">
        <f>IFERROR(INDEX(CW!$B:$D,MATCH(Input!$C$160,CW!$A:$A,0),MATCH(Info!FU4,CW!$B$2:$D$2,0)),0)</f>
        <v>0</v>
      </c>
      <c r="FU19" s="387">
        <f>IFERROR(INDEX(CW!$B:$D,MATCH(Input!$C$160,CW!$A:$A,0),MATCH(Info!FV4,CW!$B$2:$D$2,0)),0)</f>
        <v>0</v>
      </c>
      <c r="FV19" s="387">
        <f>IFERROR(INDEX(CW!$B:$D,MATCH(Input!$C$160,CW!$A:$A,0),MATCH(Info!FW4,CW!$B$2:$D$2,0)),0)</f>
        <v>0</v>
      </c>
      <c r="FW19" s="387">
        <f>IFERROR(INDEX(CW!$B:$D,MATCH(Input!$C$160,CW!$A:$A,0),MATCH(Info!FX4,CW!$B$2:$D$2,0)),0)</f>
        <v>0</v>
      </c>
      <c r="FX19" s="387">
        <f>IFERROR(INDEX(CW!$B:$D,MATCH(Input!$C$160,CW!$A:$A,0),MATCH(Info!FY4,CW!$B$2:$D$2,0)),0)</f>
        <v>0</v>
      </c>
      <c r="FY19" s="387">
        <f>IFERROR(INDEX(CW!$B:$D,MATCH(Input!$C$160,CW!$A:$A,0),MATCH(Info!FZ4,CW!$B$2:$D$2,0)),0)</f>
        <v>0</v>
      </c>
      <c r="FZ19" s="387">
        <f>IFERROR(INDEX(CW!$B:$D,MATCH(Input!$C$160,CW!$A:$A,0),MATCH(Info!GA4,CW!$B$2:$D$2,0)),0)</f>
        <v>0</v>
      </c>
      <c r="GA19" s="387">
        <f>IFERROR(INDEX(CW!$B:$D,MATCH(Input!$C$160,CW!$A:$A,0),MATCH(Info!GB4,CW!$B$2:$D$2,0)),0)</f>
        <v>0</v>
      </c>
      <c r="GB19" s="387">
        <f>IFERROR(INDEX(CW!$B:$D,MATCH(Input!$C$160,CW!$A:$A,0),MATCH(Info!GC4,CW!$B$2:$D$2,0)),0)</f>
        <v>0</v>
      </c>
      <c r="GC19" s="387">
        <f>IFERROR(INDEX(CW!$B:$D,MATCH(Input!$C$160,CW!$A:$A,0),MATCH(Info!GD4,CW!$B$2:$D$2,0)),0)</f>
        <v>0</v>
      </c>
      <c r="GD19" s="387">
        <f>IFERROR(INDEX(CW!$B:$D,MATCH(Input!$C$160,CW!$A:$A,0),MATCH(Info!GE4,CW!$B$2:$D$2,0)),0)</f>
        <v>0</v>
      </c>
      <c r="GE19" s="387">
        <f>IFERROR(INDEX(CW!$B:$D,MATCH(Input!$C$160,CW!$A:$A,0),MATCH(Info!GF4,CW!$B$2:$D$2,0)),0)</f>
        <v>0</v>
      </c>
      <c r="GF19" s="387">
        <f>IFERROR(INDEX(CW!$B:$D,MATCH(Input!$C$160,CW!$A:$A,0),MATCH(Info!GG4,CW!$B$2:$D$2,0)),0)</f>
        <v>0</v>
      </c>
      <c r="GG19" s="387">
        <f>IFERROR(INDEX(CW!$B:$D,MATCH(Input!$C$160,CW!$A:$A,0),MATCH(Info!GH4,CW!$B$2:$D$2,0)),0)</f>
        <v>0</v>
      </c>
      <c r="GH19" s="387">
        <f>IFERROR(INDEX(CW!$B:$D,MATCH(Input!$C$160,CW!$A:$A,0),MATCH(Info!GI4,CW!$B$2:$D$2,0)),0)</f>
        <v>0</v>
      </c>
      <c r="GI19" s="387">
        <f>IFERROR(INDEX(CW!$B:$D,MATCH(Input!$C$160,CW!$A:$A,0),MATCH(Info!GJ4,CW!$B$2:$D$2,0)),0)</f>
        <v>0</v>
      </c>
      <c r="GJ19" s="387">
        <f>IFERROR(INDEX(CW!$B:$D,MATCH(Input!$C$160,CW!$A:$A,0),MATCH(Info!GK4,CW!$B$2:$D$2,0)),0)</f>
        <v>0</v>
      </c>
      <c r="GK19" s="387">
        <f>IFERROR(INDEX(CW!$B:$D,MATCH(Input!$C$160,CW!$A:$A,0),MATCH(Info!GL4,CW!$B$2:$D$2,0)),0)</f>
        <v>0</v>
      </c>
      <c r="GL19" s="387">
        <f>IFERROR(INDEX(CW!$B:$D,MATCH(Input!$C$160,CW!$A:$A,0),MATCH(Info!GM4,CW!$B$2:$D$2,0)),0)</f>
        <v>0</v>
      </c>
      <c r="GM19" s="387">
        <f>IFERROR(INDEX(CW!$B:$D,MATCH(Input!$C$160,CW!$A:$A,0),MATCH(Info!GN4,CW!$B$2:$D$2,0)),0)</f>
        <v>0</v>
      </c>
      <c r="GN19" s="387">
        <f>IFERROR(INDEX(CW!$B:$D,MATCH(Input!$C$160,CW!$A:$A,0),MATCH(Info!GO4,CW!$B$2:$D$2,0)),0)</f>
        <v>0</v>
      </c>
      <c r="GO19" s="387">
        <f>IFERROR(INDEX(CW!$B:$D,MATCH(Input!$C$160,CW!$A:$A,0),MATCH(Info!GP4,CW!$B$2:$D$2,0)),0)</f>
        <v>0</v>
      </c>
      <c r="GP19" s="387">
        <f>IFERROR(INDEX(CW!$B:$D,MATCH(Input!$C$160,CW!$A:$A,0),MATCH(Info!GQ4,CW!$B$2:$D$2,0)),0)</f>
        <v>0</v>
      </c>
      <c r="GQ19" s="387">
        <f>IFERROR(INDEX(CW!$B:$D,MATCH(Input!$C$160,CW!$A:$A,0),MATCH(Info!GR4,CW!$B$2:$D$2,0)),0)</f>
        <v>0</v>
      </c>
      <c r="GR19" s="387">
        <f>IFERROR(INDEX(CW!$B:$D,MATCH(Input!$C$160,CW!$A:$A,0),MATCH(Info!GS4,CW!$B$2:$D$2,0)),0)</f>
        <v>0</v>
      </c>
      <c r="GS19" s="387">
        <f>IFERROR(INDEX(CW!$B:$D,MATCH(Input!$C$160,CW!$A:$A,0),MATCH(Info!GT4,CW!$B$2:$D$2,0)),0)</f>
        <v>0</v>
      </c>
    </row>
    <row r="20" spans="1:201" s="328" customFormat="1" outlineLevel="1">
      <c r="A20" s="356" t="s">
        <v>9395</v>
      </c>
      <c r="B20" s="387">
        <f>IFERROR(INDEX(ILF!$1:$1048576,MATCH(_xlfn.CONCAT(Info!C23,Input!$C$116),ILF!$C:$C,0),MATCH(B4,ILF!$1:$1,0)),0)</f>
        <v>0</v>
      </c>
      <c r="C20" s="387">
        <f>IFERROR(INDEX(ILF!$1:$1048576,MATCH(_xlfn.CONCAT(Info!D23,Input!$C$116),ILF!$C:$C,0),MATCH(C4,ILF!$1:$1,0)),0)</f>
        <v>0</v>
      </c>
      <c r="D20" s="387">
        <f>IFERROR(INDEX(ILF!$1:$1048576,MATCH(_xlfn.CONCAT(Info!E23,Input!$C$116),ILF!$C:$C,0),MATCH(D4,ILF!$1:$1,0)),0)</f>
        <v>0</v>
      </c>
      <c r="E20" s="387">
        <f>IFERROR(INDEX(ILF!$1:$1048576,MATCH(_xlfn.CONCAT(Info!F23,Input!$C$116),ILF!$C:$C,0),MATCH(E4,ILF!$1:$1,0)),0)</f>
        <v>0</v>
      </c>
      <c r="F20" s="387">
        <f>IFERROR(INDEX(ILF!$1:$1048576,MATCH(_xlfn.CONCAT(Info!G23,Input!$C$116),ILF!$C:$C,0),MATCH(F4,ILF!$1:$1,0)),0)</f>
        <v>0</v>
      </c>
      <c r="G20" s="387">
        <f>IFERROR(INDEX(ILF!$1:$1048576,MATCH(_xlfn.CONCAT(Info!H23,Input!$C$116),ILF!$C:$C,0),MATCH(G4,ILF!$1:$1,0)),0)</f>
        <v>0</v>
      </c>
      <c r="H20" s="387">
        <f>IFERROR(INDEX(ILF!$1:$1048576,MATCH(_xlfn.CONCAT(Info!I23,Input!$C$116),ILF!$C:$C,0),MATCH(H4,ILF!$1:$1,0)),0)</f>
        <v>0</v>
      </c>
      <c r="I20" s="387">
        <f>IFERROR(INDEX(ILF!$1:$1048576,MATCH(_xlfn.CONCAT(Info!J23,Input!$C$116),ILF!$C:$C,0),MATCH(I4,ILF!$1:$1,0)),0)</f>
        <v>0</v>
      </c>
      <c r="J20" s="387">
        <f>IFERROR(INDEX(ILF!$1:$1048576,MATCH(_xlfn.CONCAT(Info!K23,Input!$C$116),ILF!$C:$C,0),MATCH(J4,ILF!$1:$1,0)),0)</f>
        <v>0</v>
      </c>
      <c r="K20" s="387">
        <f>IFERROR(INDEX(ILF!$1:$1048576,MATCH(_xlfn.CONCAT(Info!L23,Input!$C$116),ILF!$C:$C,0),MATCH(K4,ILF!$1:$1,0)),0)</f>
        <v>0</v>
      </c>
      <c r="L20" s="387">
        <f>IFERROR(INDEX(ILF!$1:$1048576,MATCH(_xlfn.CONCAT(Info!M23,Input!$C$116),ILF!$C:$C,0),MATCH(L4,ILF!$1:$1,0)),0)</f>
        <v>0</v>
      </c>
      <c r="M20" s="387">
        <f>IFERROR(INDEX(ILF!$1:$1048576,MATCH(_xlfn.CONCAT(Info!N23,Input!$C$116),ILF!$C:$C,0),MATCH(M4,ILF!$1:$1,0)),0)</f>
        <v>0</v>
      </c>
      <c r="N20" s="387">
        <f>IFERROR(INDEX(ILF!$1:$1048576,MATCH(_xlfn.CONCAT(Info!O23,Input!$C$116),ILF!$C:$C,0),MATCH(N4,ILF!$1:$1,0)),0)</f>
        <v>0</v>
      </c>
      <c r="O20" s="387">
        <f>IFERROR(INDEX(ILF!$1:$1048576,MATCH(_xlfn.CONCAT(Info!P23,Input!$C$116),ILF!$C:$C,0),MATCH(O4,ILF!$1:$1,0)),0)</f>
        <v>0</v>
      </c>
      <c r="P20" s="387">
        <f>IFERROR(INDEX(ILF!$1:$1048576,MATCH(_xlfn.CONCAT(Info!Q23,Input!$C$116),ILF!$C:$C,0),MATCH(P4,ILF!$1:$1,0)),0)</f>
        <v>0</v>
      </c>
      <c r="Q20" s="387">
        <f>IFERROR(INDEX(ILF!$1:$1048576,MATCH(_xlfn.CONCAT(Info!R23,Input!$C$116),ILF!$C:$C,0),MATCH(Q4,ILF!$1:$1,0)),0)</f>
        <v>0</v>
      </c>
      <c r="R20" s="387">
        <f>IFERROR(INDEX(ILF!$1:$1048576,MATCH(_xlfn.CONCAT(Info!S23,Input!$C$116),ILF!$C:$C,0),MATCH(R4,ILF!$1:$1,0)),0)</f>
        <v>0</v>
      </c>
      <c r="S20" s="387">
        <f>IFERROR(INDEX(ILF!$1:$1048576,MATCH(_xlfn.CONCAT(Info!T23,Input!$C$116),ILF!$C:$C,0),MATCH(S4,ILF!$1:$1,0)),0)</f>
        <v>0</v>
      </c>
      <c r="T20" s="387">
        <f>IFERROR(INDEX(ILF!$1:$1048576,MATCH(_xlfn.CONCAT(Info!U23,Input!$C$116),ILF!$C:$C,0),MATCH(T4,ILF!$1:$1,0)),0)</f>
        <v>0</v>
      </c>
      <c r="U20" s="387">
        <f>IFERROR(INDEX(ILF!$1:$1048576,MATCH(_xlfn.CONCAT(Info!V23,Input!$C$116),ILF!$C:$C,0),MATCH(U4,ILF!$1:$1,0)),0)</f>
        <v>0</v>
      </c>
      <c r="V20" s="387">
        <f>IFERROR(INDEX(ILF!$1:$1048576,MATCH(_xlfn.CONCAT(Info!W23,Input!$C$116),ILF!$C:$C,0),MATCH(V4,ILF!$1:$1,0)),0)</f>
        <v>0</v>
      </c>
      <c r="W20" s="387">
        <f>IFERROR(INDEX(ILF!$1:$1048576,MATCH(_xlfn.CONCAT(Info!X23,Input!$C$116),ILF!$C:$C,0),MATCH(W4,ILF!$1:$1,0)),0)</f>
        <v>0</v>
      </c>
      <c r="X20" s="387">
        <f>IFERROR(INDEX(ILF!$1:$1048576,MATCH(_xlfn.CONCAT(Info!Y23,Input!$C$116),ILF!$C:$C,0),MATCH(X4,ILF!$1:$1,0)),0)</f>
        <v>0</v>
      </c>
      <c r="Y20" s="387">
        <f>IFERROR(INDEX(ILF!$1:$1048576,MATCH(_xlfn.CONCAT(Info!Z23,Input!$C$116),ILF!$C:$C,0),MATCH(Y4,ILF!$1:$1,0)),0)</f>
        <v>0</v>
      </c>
      <c r="Z20" s="387">
        <f>IFERROR(INDEX(ILF!$1:$1048576,MATCH(_xlfn.CONCAT(Info!AA23,Input!$C$116),ILF!$C:$C,0),MATCH(Z4,ILF!$1:$1,0)),0)</f>
        <v>0</v>
      </c>
      <c r="AA20" s="387">
        <f>IFERROR(INDEX(ILF!$1:$1048576,MATCH(_xlfn.CONCAT(Info!AB23,Input!$C$116),ILF!$C:$C,0),MATCH(AA4,ILF!$1:$1,0)),0)</f>
        <v>0</v>
      </c>
      <c r="AB20" s="387">
        <f>IFERROR(INDEX(ILF!$1:$1048576,MATCH(_xlfn.CONCAT(Info!AC23,Input!$C$116),ILF!$C:$C,0),MATCH(AB4,ILF!$1:$1,0)),0)</f>
        <v>0</v>
      </c>
      <c r="AC20" s="387">
        <f>IFERROR(INDEX(ILF!$1:$1048576,MATCH(_xlfn.CONCAT(Info!AD23,Input!$C$116),ILF!$C:$C,0),MATCH(AC4,ILF!$1:$1,0)),0)</f>
        <v>0</v>
      </c>
      <c r="AD20" s="387">
        <f>IFERROR(INDEX(ILF!$1:$1048576,MATCH(_xlfn.CONCAT(Info!AE23,Input!$C$116),ILF!$C:$C,0),MATCH(AD4,ILF!$1:$1,0)),0)</f>
        <v>0</v>
      </c>
      <c r="AE20" s="387">
        <f>IFERROR(INDEX(ILF!$1:$1048576,MATCH(_xlfn.CONCAT(Info!AF23,Input!$C$116),ILF!$C:$C,0),MATCH(AE4,ILF!$1:$1,0)),0)</f>
        <v>0</v>
      </c>
      <c r="AF20" s="387">
        <f>IFERROR(INDEX(ILF!$1:$1048576,MATCH(_xlfn.CONCAT(Info!AG23,Input!$C$116),ILF!$C:$C,0),MATCH(AF4,ILF!$1:$1,0)),0)</f>
        <v>0</v>
      </c>
      <c r="AG20" s="387">
        <f>IFERROR(INDEX(ILF!$1:$1048576,MATCH(_xlfn.CONCAT(Info!AH23,Input!$C$116),ILF!$C:$C,0),MATCH(AG4,ILF!$1:$1,0)),0)</f>
        <v>0</v>
      </c>
      <c r="AH20" s="387">
        <f>IFERROR(INDEX(ILF!$1:$1048576,MATCH(_xlfn.CONCAT(Info!AI23,Input!$C$116),ILF!$C:$C,0),MATCH(AH4,ILF!$1:$1,0)),0)</f>
        <v>0</v>
      </c>
      <c r="AI20" s="387">
        <f>IFERROR(INDEX(ILF!$1:$1048576,MATCH(_xlfn.CONCAT(Info!AJ23,Input!$C$116),ILF!$C:$C,0),MATCH(AI4,ILF!$1:$1,0)),0)</f>
        <v>0</v>
      </c>
      <c r="AJ20" s="387">
        <f>IFERROR(INDEX(ILF!$1:$1048576,MATCH(_xlfn.CONCAT(Info!AK23,Input!$C$116),ILF!$C:$C,0),MATCH(AJ4,ILF!$1:$1,0)),0)</f>
        <v>0</v>
      </c>
      <c r="AK20" s="387">
        <f>IFERROR(INDEX(ILF!$1:$1048576,MATCH(_xlfn.CONCAT(Info!AL23,Input!$C$116),ILF!$C:$C,0),MATCH(AK4,ILF!$1:$1,0)),0)</f>
        <v>0</v>
      </c>
      <c r="AL20" s="387">
        <f>IFERROR(INDEX(ILF!$1:$1048576,MATCH(_xlfn.CONCAT(Info!AM23,Input!$C$116),ILF!$C:$C,0),MATCH(AL4,ILF!$1:$1,0)),0)</f>
        <v>0</v>
      </c>
      <c r="AM20" s="387">
        <f>IFERROR(INDEX(ILF!$1:$1048576,MATCH(_xlfn.CONCAT(Info!AN23,Input!$C$116),ILF!$C:$C,0),MATCH(AM4,ILF!$1:$1,0)),0)</f>
        <v>0</v>
      </c>
      <c r="AN20" s="387">
        <f>IFERROR(INDEX(ILF!$1:$1048576,MATCH(_xlfn.CONCAT(Info!AO23,Input!$C$116),ILF!$C:$C,0),MATCH(AN4,ILF!$1:$1,0)),0)</f>
        <v>0</v>
      </c>
      <c r="AO20" s="387">
        <f>IFERROR(INDEX(ILF!$1:$1048576,MATCH(_xlfn.CONCAT(Info!AP23,Input!$C$116),ILF!$C:$C,0),MATCH(AO4,ILF!$1:$1,0)),0)</f>
        <v>0</v>
      </c>
      <c r="AP20" s="387">
        <f>IFERROR(INDEX(ILF!$1:$1048576,MATCH(_xlfn.CONCAT(Info!AQ23,Input!$C$116),ILF!$C:$C,0),MATCH(AP4,ILF!$1:$1,0)),0)</f>
        <v>0</v>
      </c>
      <c r="AQ20" s="387">
        <f>IFERROR(INDEX(ILF!$1:$1048576,MATCH(_xlfn.CONCAT(Info!AR23,Input!$C$116),ILF!$C:$C,0),MATCH(AQ4,ILF!$1:$1,0)),0)</f>
        <v>0</v>
      </c>
      <c r="AR20" s="387">
        <f>IFERROR(INDEX(ILF!$1:$1048576,MATCH(_xlfn.CONCAT(Info!AS23,Input!$C$116),ILF!$C:$C,0),MATCH(AR4,ILF!$1:$1,0)),0)</f>
        <v>0</v>
      </c>
      <c r="AS20" s="387">
        <f>IFERROR(INDEX(ILF!$1:$1048576,MATCH(_xlfn.CONCAT(Info!AT23,Input!$C$116),ILF!$C:$C,0),MATCH(AS4,ILF!$1:$1,0)),0)</f>
        <v>0</v>
      </c>
      <c r="AT20" s="387">
        <f>IFERROR(INDEX(ILF!$1:$1048576,MATCH(_xlfn.CONCAT(Info!AU23,Input!$C$116),ILF!$C:$C,0),MATCH(AT4,ILF!$1:$1,0)),0)</f>
        <v>0</v>
      </c>
      <c r="AU20" s="387">
        <f>IFERROR(INDEX(ILF!$1:$1048576,MATCH(_xlfn.CONCAT(Info!AV23,Input!$C$116),ILF!$C:$C,0),MATCH(AU4,ILF!$1:$1,0)),0)</f>
        <v>0</v>
      </c>
      <c r="AV20" s="387">
        <f>IFERROR(INDEX(ILF!$1:$1048576,MATCH(_xlfn.CONCAT(Info!AW23,Input!$C$116),ILF!$C:$C,0),MATCH(AV4,ILF!$1:$1,0)),0)</f>
        <v>0</v>
      </c>
      <c r="AW20" s="387">
        <f>IFERROR(INDEX(ILF!$1:$1048576,MATCH(_xlfn.CONCAT(Info!AX23,Input!$C$116),ILF!$C:$C,0),MATCH(AW4,ILF!$1:$1,0)),0)</f>
        <v>0</v>
      </c>
      <c r="AX20" s="387">
        <f>IFERROR(INDEX(ILF!$1:$1048576,MATCH(_xlfn.CONCAT(Info!AY23,Input!$C$116),ILF!$C:$C,0),MATCH(AX4,ILF!$1:$1,0)),0)</f>
        <v>0</v>
      </c>
      <c r="AY20" s="387">
        <f>IFERROR(INDEX(ILF!$1:$1048576,MATCH(_xlfn.CONCAT(Info!AZ23,Input!$C$116),ILF!$C:$C,0),MATCH(AY4,ILF!$1:$1,0)),0)</f>
        <v>0</v>
      </c>
      <c r="AZ20" s="387">
        <f>IFERROR(INDEX(ILF!$1:$1048576,MATCH(_xlfn.CONCAT(Info!BA23,Input!$C$116),ILF!$C:$C,0),MATCH(AZ4,ILF!$1:$1,0)),0)</f>
        <v>0</v>
      </c>
      <c r="BA20" s="387">
        <f>IFERROR(INDEX(ILF!$1:$1048576,MATCH(_xlfn.CONCAT(Info!BB23,Input!$C$116),ILF!$C:$C,0),MATCH(BA4,ILF!$1:$1,0)),0)</f>
        <v>0</v>
      </c>
      <c r="BB20" s="387">
        <f>IFERROR(INDEX(ILF!$1:$1048576,MATCH(_xlfn.CONCAT(Info!BC23,Input!$C$116),ILF!$C:$C,0),MATCH(BB4,ILF!$1:$1,0)),0)</f>
        <v>0</v>
      </c>
      <c r="BC20" s="387">
        <f>IFERROR(INDEX(ILF!$1:$1048576,MATCH(_xlfn.CONCAT(Info!BD23,Input!$C$116),ILF!$C:$C,0),MATCH(BC4,ILF!$1:$1,0)),0)</f>
        <v>0</v>
      </c>
      <c r="BD20" s="387">
        <f>IFERROR(INDEX(ILF!$1:$1048576,MATCH(_xlfn.CONCAT(Info!BE23,Input!$C$116),ILF!$C:$C,0),MATCH(BD4,ILF!$1:$1,0)),0)</f>
        <v>0</v>
      </c>
      <c r="BE20" s="387">
        <f>IFERROR(INDEX(ILF!$1:$1048576,MATCH(_xlfn.CONCAT(Info!BF23,Input!$C$116),ILF!$C:$C,0),MATCH(BE4,ILF!$1:$1,0)),0)</f>
        <v>0</v>
      </c>
      <c r="BF20" s="387">
        <f>IFERROR(INDEX(ILF!$1:$1048576,MATCH(_xlfn.CONCAT(Info!BG23,Input!$C$116),ILF!$C:$C,0),MATCH(BF4,ILF!$1:$1,0)),0)</f>
        <v>0</v>
      </c>
      <c r="BG20" s="387">
        <f>IFERROR(INDEX(ILF!$1:$1048576,MATCH(_xlfn.CONCAT(Info!BH23,Input!$C$116),ILF!$C:$C,0),MATCH(BG4,ILF!$1:$1,0)),0)</f>
        <v>0</v>
      </c>
      <c r="BH20" s="387">
        <f>IFERROR(INDEX(ILF!$1:$1048576,MATCH(_xlfn.CONCAT(Info!BI23,Input!$C$116),ILF!$C:$C,0),MATCH(BH4,ILF!$1:$1,0)),0)</f>
        <v>0</v>
      </c>
      <c r="BI20" s="387">
        <f>IFERROR(INDEX(ILF!$1:$1048576,MATCH(_xlfn.CONCAT(Info!BJ23,Input!$C$116),ILF!$C:$C,0),MATCH(BI4,ILF!$1:$1,0)),0)</f>
        <v>0</v>
      </c>
      <c r="BJ20" s="387">
        <f>IFERROR(INDEX(ILF!$1:$1048576,MATCH(_xlfn.CONCAT(Info!BK23,Input!$C$116),ILF!$C:$C,0),MATCH(BJ4,ILF!$1:$1,0)),0)</f>
        <v>0</v>
      </c>
      <c r="BK20" s="387">
        <f>IFERROR(INDEX(ILF!$1:$1048576,MATCH(_xlfn.CONCAT(Info!BL23,Input!$C$116),ILF!$C:$C,0),MATCH(BK4,ILF!$1:$1,0)),0)</f>
        <v>0</v>
      </c>
      <c r="BL20" s="387">
        <f>IFERROR(INDEX(ILF!$1:$1048576,MATCH(_xlfn.CONCAT(Info!BM23,Input!$C$116),ILF!$C:$C,0),MATCH(BL4,ILF!$1:$1,0)),0)</f>
        <v>0</v>
      </c>
      <c r="BM20" s="387">
        <f>IFERROR(INDEX(ILF!$1:$1048576,MATCH(_xlfn.CONCAT(Info!BN23,Input!$C$116),ILF!$C:$C,0),MATCH(BM4,ILF!$1:$1,0)),0)</f>
        <v>0</v>
      </c>
      <c r="BN20" s="387">
        <f>IFERROR(INDEX(ILF!$1:$1048576,MATCH(_xlfn.CONCAT(Info!BO23,Input!$C$116),ILF!$C:$C,0),MATCH(BN4,ILF!$1:$1,0)),0)</f>
        <v>0</v>
      </c>
      <c r="BO20" s="387">
        <f>IFERROR(INDEX(ILF!$1:$1048576,MATCH(_xlfn.CONCAT(Info!BP23,Input!$C$116),ILF!$C:$C,0),MATCH(BO4,ILF!$1:$1,0)),0)</f>
        <v>0</v>
      </c>
      <c r="BP20" s="387">
        <f>IFERROR(INDEX(ILF!$1:$1048576,MATCH(_xlfn.CONCAT(Info!BQ23,Input!$C$116),ILF!$C:$C,0),MATCH(BP4,ILF!$1:$1,0)),0)</f>
        <v>0</v>
      </c>
      <c r="BQ20" s="387">
        <f>IFERROR(INDEX(ILF!$1:$1048576,MATCH(_xlfn.CONCAT(Info!BR23,Input!$C$116),ILF!$C:$C,0),MATCH(BQ4,ILF!$1:$1,0)),0)</f>
        <v>0</v>
      </c>
      <c r="BR20" s="387">
        <f>IFERROR(INDEX(ILF!$1:$1048576,MATCH(_xlfn.CONCAT(Info!BS23,Input!$C$116),ILF!$C:$C,0),MATCH(BR4,ILF!$1:$1,0)),0)</f>
        <v>0</v>
      </c>
      <c r="BS20" s="387">
        <f>IFERROR(INDEX(ILF!$1:$1048576,MATCH(_xlfn.CONCAT(Info!BT23,Input!$C$116),ILF!$C:$C,0),MATCH(BS4,ILF!$1:$1,0)),0)</f>
        <v>0</v>
      </c>
      <c r="BT20" s="387">
        <f>IFERROR(INDEX(ILF!$1:$1048576,MATCH(_xlfn.CONCAT(Info!BU23,Input!$C$116),ILF!$C:$C,0),MATCH(BT4,ILF!$1:$1,0)),0)</f>
        <v>0</v>
      </c>
      <c r="BU20" s="387">
        <f>IFERROR(INDEX(ILF!$1:$1048576,MATCH(_xlfn.CONCAT(Info!BV23,Input!$C$116),ILF!$C:$C,0),MATCH(BU4,ILF!$1:$1,0)),0)</f>
        <v>0</v>
      </c>
      <c r="BV20" s="387">
        <f>IFERROR(INDEX(ILF!$1:$1048576,MATCH(_xlfn.CONCAT(Info!BW23,Input!$C$116),ILF!$C:$C,0),MATCH(BV4,ILF!$1:$1,0)),0)</f>
        <v>0</v>
      </c>
      <c r="BW20" s="387">
        <f>IFERROR(INDEX(ILF!$1:$1048576,MATCH(_xlfn.CONCAT(Info!BX23,Input!$C$116),ILF!$C:$C,0),MATCH(BW4,ILF!$1:$1,0)),0)</f>
        <v>0</v>
      </c>
      <c r="BX20" s="387">
        <f>IFERROR(INDEX(ILF!$1:$1048576,MATCH(_xlfn.CONCAT(Info!BY23,Input!$C$116),ILF!$C:$C,0),MATCH(BX4,ILF!$1:$1,0)),0)</f>
        <v>0</v>
      </c>
      <c r="BY20" s="387">
        <f>IFERROR(INDEX(ILF!$1:$1048576,MATCH(_xlfn.CONCAT(Info!BZ23,Input!$C$116),ILF!$C:$C,0),MATCH(BY4,ILF!$1:$1,0)),0)</f>
        <v>0</v>
      </c>
      <c r="BZ20" s="387">
        <f>IFERROR(INDEX(ILF!$1:$1048576,MATCH(_xlfn.CONCAT(Info!CA23,Input!$C$116),ILF!$C:$C,0),MATCH(BZ4,ILF!$1:$1,0)),0)</f>
        <v>0</v>
      </c>
      <c r="CA20" s="387">
        <f>IFERROR(INDEX(ILF!$1:$1048576,MATCH(_xlfn.CONCAT(Info!CB23,Input!$C$116),ILF!$C:$C,0),MATCH(CA4,ILF!$1:$1,0)),0)</f>
        <v>0</v>
      </c>
      <c r="CB20" s="387">
        <f>IFERROR(INDEX(ILF!$1:$1048576,MATCH(_xlfn.CONCAT(Info!CC23,Input!$C$116),ILF!$C:$C,0),MATCH(CB4,ILF!$1:$1,0)),0)</f>
        <v>0</v>
      </c>
      <c r="CC20" s="387">
        <f>IFERROR(INDEX(ILF!$1:$1048576,MATCH(_xlfn.CONCAT(Info!CD23,Input!$C$116),ILF!$C:$C,0),MATCH(CC4,ILF!$1:$1,0)),0)</f>
        <v>0</v>
      </c>
      <c r="CD20" s="387">
        <f>IFERROR(INDEX(ILF!$1:$1048576,MATCH(_xlfn.CONCAT(Info!CE23,Input!$C$116),ILF!$C:$C,0),MATCH(CD4,ILF!$1:$1,0)),0)</f>
        <v>0</v>
      </c>
      <c r="CE20" s="387">
        <f>IFERROR(INDEX(ILF!$1:$1048576,MATCH(_xlfn.CONCAT(Info!CF23,Input!$C$116),ILF!$C:$C,0),MATCH(CE4,ILF!$1:$1,0)),0)</f>
        <v>0</v>
      </c>
      <c r="CF20" s="387">
        <f>IFERROR(INDEX(ILF!$1:$1048576,MATCH(_xlfn.CONCAT(Info!CG23,Input!$C$116),ILF!$C:$C,0),MATCH(CF4,ILF!$1:$1,0)),0)</f>
        <v>0</v>
      </c>
      <c r="CG20" s="387">
        <f>IFERROR(INDEX(ILF!$1:$1048576,MATCH(_xlfn.CONCAT(Info!CH23,Input!$C$116),ILF!$C:$C,0),MATCH(CG4,ILF!$1:$1,0)),0)</f>
        <v>0</v>
      </c>
      <c r="CH20" s="387">
        <f>IFERROR(INDEX(ILF!$1:$1048576,MATCH(_xlfn.CONCAT(Info!CI23,Input!$C$116),ILF!$C:$C,0),MATCH(CH4,ILF!$1:$1,0)),0)</f>
        <v>0</v>
      </c>
      <c r="CI20" s="387">
        <f>IFERROR(INDEX(ILF!$1:$1048576,MATCH(_xlfn.CONCAT(Info!CJ23,Input!$C$116),ILF!$C:$C,0),MATCH(CI4,ILF!$1:$1,0)),0)</f>
        <v>0</v>
      </c>
      <c r="CJ20" s="387">
        <f>IFERROR(INDEX(ILF!$1:$1048576,MATCH(_xlfn.CONCAT(Info!CK23,Input!$C$116),ILF!$C:$C,0),MATCH(CJ4,ILF!$1:$1,0)),0)</f>
        <v>0</v>
      </c>
      <c r="CK20" s="387">
        <f>IFERROR(INDEX(ILF!$1:$1048576,MATCH(_xlfn.CONCAT(Info!CL23,Input!$C$116),ILF!$C:$C,0),MATCH(CK4,ILF!$1:$1,0)),0)</f>
        <v>0</v>
      </c>
      <c r="CL20" s="387">
        <f>IFERROR(INDEX(ILF!$1:$1048576,MATCH(_xlfn.CONCAT(Info!CM23,Input!$C$116),ILF!$C:$C,0),MATCH(CL4,ILF!$1:$1,0)),0)</f>
        <v>0</v>
      </c>
      <c r="CM20" s="387">
        <f>IFERROR(INDEX(ILF!$1:$1048576,MATCH(_xlfn.CONCAT(Info!CN23,Input!$C$116),ILF!$C:$C,0),MATCH(CM4,ILF!$1:$1,0)),0)</f>
        <v>0</v>
      </c>
      <c r="CN20" s="387">
        <f>IFERROR(INDEX(ILF!$1:$1048576,MATCH(_xlfn.CONCAT(Info!CO23,Input!$C$116),ILF!$C:$C,0),MATCH(CN4,ILF!$1:$1,0)),0)</f>
        <v>0</v>
      </c>
      <c r="CO20" s="387">
        <f>IFERROR(INDEX(ILF!$1:$1048576,MATCH(_xlfn.CONCAT(Info!CP23,Input!$C$116),ILF!$C:$C,0),MATCH(CO4,ILF!$1:$1,0)),0)</f>
        <v>0</v>
      </c>
      <c r="CP20" s="387">
        <f>IFERROR(INDEX(ILF!$1:$1048576,MATCH(_xlfn.CONCAT(Info!CQ23,Input!$C$116),ILF!$C:$C,0),MATCH(CP4,ILF!$1:$1,0)),0)</f>
        <v>0</v>
      </c>
      <c r="CQ20" s="387">
        <f>IFERROR(INDEX(ILF!$1:$1048576,MATCH(_xlfn.CONCAT(Info!CR23,Input!$C$116),ILF!$C:$C,0),MATCH(CQ4,ILF!$1:$1,0)),0)</f>
        <v>0</v>
      </c>
      <c r="CR20" s="387">
        <f>IFERROR(INDEX(ILF!$1:$1048576,MATCH(_xlfn.CONCAT(Info!CS23,Input!$C$116),ILF!$C:$C,0),MATCH(CR4,ILF!$1:$1,0)),0)</f>
        <v>0</v>
      </c>
      <c r="CS20" s="387">
        <f>IFERROR(INDEX(ILF!$1:$1048576,MATCH(_xlfn.CONCAT(Info!CT23,Input!$C$116),ILF!$C:$C,0),MATCH(CS4,ILF!$1:$1,0)),0)</f>
        <v>0</v>
      </c>
      <c r="CT20" s="387">
        <f>IFERROR(INDEX(ILF!$1:$1048576,MATCH(_xlfn.CONCAT(Info!CU23,Input!$C$116),ILF!$C:$C,0),MATCH(CT4,ILF!$1:$1,0)),0)</f>
        <v>0</v>
      </c>
      <c r="CU20" s="387">
        <f>IFERROR(INDEX(ILF!$1:$1048576,MATCH(_xlfn.CONCAT(Info!CV23,Input!$C$116),ILF!$C:$C,0),MATCH(CU4,ILF!$1:$1,0)),0)</f>
        <v>0</v>
      </c>
      <c r="CV20" s="387">
        <f>IFERROR(INDEX(ILF!$1:$1048576,MATCH(_xlfn.CONCAT(Info!CW23,Input!$C$116),ILF!$C:$C,0),MATCH(CV4,ILF!$1:$1,0)),0)</f>
        <v>0</v>
      </c>
      <c r="CW20" s="387">
        <f>IFERROR(INDEX(ILF!$1:$1048576,MATCH(_xlfn.CONCAT(Info!CX23,Input!$C$116),ILF!$C:$C,0),MATCH(CW4,ILF!$1:$1,0)),0)</f>
        <v>0</v>
      </c>
      <c r="CX20" s="387">
        <f>IFERROR(INDEX(ILF!$1:$1048576,MATCH(_xlfn.CONCAT(Info!CY23,Input!$C$116),ILF!$C:$C,0),MATCH(CX4,ILF!$1:$1,0)),0)</f>
        <v>0</v>
      </c>
      <c r="CY20" s="387">
        <f>IFERROR(INDEX(ILF!$1:$1048576,MATCH(_xlfn.CONCAT(Info!CZ23,Input!$C$116),ILF!$C:$C,0),MATCH(CY4,ILF!$1:$1,0)),0)</f>
        <v>0</v>
      </c>
      <c r="CZ20" s="387">
        <f>IFERROR(INDEX(ILF!$1:$1048576,MATCH(_xlfn.CONCAT(Info!DA23,Input!$C$116),ILF!$C:$C,0),MATCH(CZ4,ILF!$1:$1,0)),0)</f>
        <v>0</v>
      </c>
      <c r="DA20" s="387">
        <f>IFERROR(INDEX(ILF!$1:$1048576,MATCH(_xlfn.CONCAT(Info!DB23,Input!$C$116),ILF!$C:$C,0),MATCH(DA4,ILF!$1:$1,0)),0)</f>
        <v>0</v>
      </c>
      <c r="DB20" s="387">
        <f>IFERROR(INDEX(ILF!$1:$1048576,MATCH(_xlfn.CONCAT(Info!DC23,Input!$C$116),ILF!$C:$C,0),MATCH(DB4,ILF!$1:$1,0)),0)</f>
        <v>0</v>
      </c>
      <c r="DC20" s="387">
        <f>IFERROR(INDEX(ILF!$1:$1048576,MATCH(_xlfn.CONCAT(Info!DD23,Input!$C$116),ILF!$C:$C,0),MATCH(DC4,ILF!$1:$1,0)),0)</f>
        <v>0</v>
      </c>
      <c r="DD20" s="387">
        <f>IFERROR(INDEX(ILF!$1:$1048576,MATCH(_xlfn.CONCAT(Info!DE23,Input!$C$116),ILF!$C:$C,0),MATCH(DD4,ILF!$1:$1,0)),0)</f>
        <v>0</v>
      </c>
      <c r="DE20" s="387">
        <f>IFERROR(INDEX(ILF!$1:$1048576,MATCH(_xlfn.CONCAT(Info!DF23,Input!$C$116),ILF!$C:$C,0),MATCH(DE4,ILF!$1:$1,0)),0)</f>
        <v>0</v>
      </c>
      <c r="DF20" s="387">
        <f>IFERROR(INDEX(ILF!$1:$1048576,MATCH(_xlfn.CONCAT(Info!DG23,Input!$C$116),ILF!$C:$C,0),MATCH(DF4,ILF!$1:$1,0)),0)</f>
        <v>0</v>
      </c>
      <c r="DG20" s="387">
        <f>IFERROR(INDEX(ILF!$1:$1048576,MATCH(_xlfn.CONCAT(Info!DH23,Input!$C$116),ILF!$C:$C,0),MATCH(DG4,ILF!$1:$1,0)),0)</f>
        <v>0</v>
      </c>
      <c r="DH20" s="387">
        <f>IFERROR(INDEX(ILF!$1:$1048576,MATCH(_xlfn.CONCAT(Info!DI23,Input!$C$116),ILF!$C:$C,0),MATCH(DH4,ILF!$1:$1,0)),0)</f>
        <v>0</v>
      </c>
      <c r="DI20" s="387">
        <f>IFERROR(INDEX(ILF!$1:$1048576,MATCH(_xlfn.CONCAT(Info!DJ23,Input!$C$116),ILF!$C:$C,0),MATCH(DI4,ILF!$1:$1,0)),0)</f>
        <v>0</v>
      </c>
      <c r="DJ20" s="387">
        <f>IFERROR(INDEX(ILF!$1:$1048576,MATCH(_xlfn.CONCAT(Info!DK23,Input!$C$116),ILF!$C:$C,0),MATCH(DJ4,ILF!$1:$1,0)),0)</f>
        <v>0</v>
      </c>
      <c r="DK20" s="387">
        <f>IFERROR(INDEX(ILF!$1:$1048576,MATCH(_xlfn.CONCAT(Info!DL23,Input!$C$116),ILF!$C:$C,0),MATCH(DK4,ILF!$1:$1,0)),0)</f>
        <v>0</v>
      </c>
      <c r="DL20" s="387">
        <f>IFERROR(INDEX(ILF!$1:$1048576,MATCH(_xlfn.CONCAT(Info!DM23,Input!$C$116),ILF!$C:$C,0),MATCH(DL4,ILF!$1:$1,0)),0)</f>
        <v>0</v>
      </c>
      <c r="DM20" s="387">
        <f>IFERROR(INDEX(ILF!$1:$1048576,MATCH(_xlfn.CONCAT(Info!DN23,Input!$C$116),ILF!$C:$C,0),MATCH(DM4,ILF!$1:$1,0)),0)</f>
        <v>0</v>
      </c>
      <c r="DN20" s="387">
        <f>IFERROR(INDEX(ILF!$1:$1048576,MATCH(_xlfn.CONCAT(Info!DO23,Input!$C$116),ILF!$C:$C,0),MATCH(DN4,ILF!$1:$1,0)),0)</f>
        <v>0</v>
      </c>
      <c r="DO20" s="387">
        <f>IFERROR(INDEX(ILF!$1:$1048576,MATCH(_xlfn.CONCAT(Info!DP23,Input!$C$116),ILF!$C:$C,0),MATCH(DO4,ILF!$1:$1,0)),0)</f>
        <v>0</v>
      </c>
      <c r="DP20" s="387">
        <f>IFERROR(INDEX(ILF!$1:$1048576,MATCH(_xlfn.CONCAT(Info!DQ23,Input!$C$116),ILF!$C:$C,0),MATCH(DP4,ILF!$1:$1,0)),0)</f>
        <v>0</v>
      </c>
      <c r="DQ20" s="387">
        <f>IFERROR(INDEX(ILF!$1:$1048576,MATCH(_xlfn.CONCAT(Info!DR23,Input!$C$116),ILF!$C:$C,0),MATCH(DQ4,ILF!$1:$1,0)),0)</f>
        <v>0</v>
      </c>
      <c r="DR20" s="387">
        <f>IFERROR(INDEX(ILF!$1:$1048576,MATCH(_xlfn.CONCAT(Info!DS23,Input!$C$116),ILF!$C:$C,0),MATCH(DR4,ILF!$1:$1,0)),0)</f>
        <v>0</v>
      </c>
      <c r="DS20" s="387">
        <f>IFERROR(INDEX(ILF!$1:$1048576,MATCH(_xlfn.CONCAT(Info!DT23,Input!$C$116),ILF!$C:$C,0),MATCH(DS4,ILF!$1:$1,0)),0)</f>
        <v>0</v>
      </c>
      <c r="DT20" s="387">
        <f>IFERROR(INDEX(ILF!$1:$1048576,MATCH(_xlfn.CONCAT(Info!DU23,Input!$C$116),ILF!$C:$C,0),MATCH(DT4,ILF!$1:$1,0)),0)</f>
        <v>0</v>
      </c>
      <c r="DU20" s="387">
        <f>IFERROR(INDEX(ILF!$1:$1048576,MATCH(_xlfn.CONCAT(Info!DV23,Input!$C$116),ILF!$C:$C,0),MATCH(DU4,ILF!$1:$1,0)),0)</f>
        <v>0</v>
      </c>
      <c r="DV20" s="387">
        <f>IFERROR(INDEX(ILF!$1:$1048576,MATCH(_xlfn.CONCAT(Info!DW23,Input!$C$116),ILF!$C:$C,0),MATCH(DV4,ILF!$1:$1,0)),0)</f>
        <v>0</v>
      </c>
      <c r="DW20" s="387">
        <f>IFERROR(INDEX(ILF!$1:$1048576,MATCH(_xlfn.CONCAT(Info!DX23,Input!$C$116),ILF!$C:$C,0),MATCH(DW4,ILF!$1:$1,0)),0)</f>
        <v>0</v>
      </c>
      <c r="DX20" s="387">
        <f>IFERROR(INDEX(ILF!$1:$1048576,MATCH(_xlfn.CONCAT(Info!DY23,Input!$C$116),ILF!$C:$C,0),MATCH(DX4,ILF!$1:$1,0)),0)</f>
        <v>0</v>
      </c>
      <c r="DY20" s="387">
        <f>IFERROR(INDEX(ILF!$1:$1048576,MATCH(_xlfn.CONCAT(Info!DZ23,Input!$C$116),ILF!$C:$C,0),MATCH(DY4,ILF!$1:$1,0)),0)</f>
        <v>0</v>
      </c>
      <c r="DZ20" s="387">
        <f>IFERROR(INDEX(ILF!$1:$1048576,MATCH(_xlfn.CONCAT(Info!EA23,Input!$C$116),ILF!$C:$C,0),MATCH(DZ4,ILF!$1:$1,0)),0)</f>
        <v>0</v>
      </c>
      <c r="EA20" s="387">
        <f>IFERROR(INDEX(ILF!$1:$1048576,MATCH(_xlfn.CONCAT(Info!EB23,Input!$C$116),ILF!$C:$C,0),MATCH(EA4,ILF!$1:$1,0)),0)</f>
        <v>0</v>
      </c>
      <c r="EB20" s="387">
        <f>IFERROR(INDEX(ILF!$1:$1048576,MATCH(_xlfn.CONCAT(Info!EC23,Input!$C$116),ILF!$C:$C,0),MATCH(EB4,ILF!$1:$1,0)),0)</f>
        <v>0</v>
      </c>
      <c r="EC20" s="387">
        <f>IFERROR(INDEX(ILF!$1:$1048576,MATCH(_xlfn.CONCAT(Info!ED23,Input!$C$116),ILF!$C:$C,0),MATCH(EC4,ILF!$1:$1,0)),0)</f>
        <v>0</v>
      </c>
      <c r="ED20" s="387">
        <f>IFERROR(INDEX(ILF!$1:$1048576,MATCH(_xlfn.CONCAT(Info!EE23,Input!$C$116),ILF!$C:$C,0),MATCH(ED4,ILF!$1:$1,0)),0)</f>
        <v>0</v>
      </c>
      <c r="EE20" s="387">
        <f>IFERROR(INDEX(ILF!$1:$1048576,MATCH(_xlfn.CONCAT(Info!EF23,Input!$C$116),ILF!$C:$C,0),MATCH(EE4,ILF!$1:$1,0)),0)</f>
        <v>0</v>
      </c>
      <c r="EF20" s="387">
        <f>IFERROR(INDEX(ILF!$1:$1048576,MATCH(_xlfn.CONCAT(Info!EG23,Input!$C$116),ILF!$C:$C,0),MATCH(EF4,ILF!$1:$1,0)),0)</f>
        <v>0</v>
      </c>
      <c r="EG20" s="387">
        <f>IFERROR(INDEX(ILF!$1:$1048576,MATCH(_xlfn.CONCAT(Info!EH23,Input!$C$116),ILF!$C:$C,0),MATCH(EG4,ILF!$1:$1,0)),0)</f>
        <v>0</v>
      </c>
      <c r="EH20" s="387">
        <f>IFERROR(INDEX(ILF!$1:$1048576,MATCH(_xlfn.CONCAT(Info!EI23,Input!$C$116),ILF!$C:$C,0),MATCH(EH4,ILF!$1:$1,0)),0)</f>
        <v>0</v>
      </c>
      <c r="EI20" s="387">
        <f>IFERROR(INDEX(ILF!$1:$1048576,MATCH(_xlfn.CONCAT(Info!EJ23,Input!$C$116),ILF!$C:$C,0),MATCH(EI4,ILF!$1:$1,0)),0)</f>
        <v>0</v>
      </c>
      <c r="EJ20" s="387">
        <f>IFERROR(INDEX(ILF!$1:$1048576,MATCH(_xlfn.CONCAT(Info!EK23,Input!$C$116),ILF!$C:$C,0),MATCH(EJ4,ILF!$1:$1,0)),0)</f>
        <v>0</v>
      </c>
      <c r="EK20" s="387">
        <f>IFERROR(INDEX(ILF!$1:$1048576,MATCH(_xlfn.CONCAT(Info!EL23,Input!$C$116),ILF!$C:$C,0),MATCH(EK4,ILF!$1:$1,0)),0)</f>
        <v>0</v>
      </c>
      <c r="EL20" s="387">
        <f>IFERROR(INDEX(ILF!$1:$1048576,MATCH(_xlfn.CONCAT(Info!EM23,Input!$C$116),ILF!$C:$C,0),MATCH(EL4,ILF!$1:$1,0)),0)</f>
        <v>0</v>
      </c>
      <c r="EM20" s="387">
        <f>IFERROR(INDEX(ILF!$1:$1048576,MATCH(_xlfn.CONCAT(Info!EN23,Input!$C$116),ILF!$C:$C,0),MATCH(EM4,ILF!$1:$1,0)),0)</f>
        <v>0</v>
      </c>
      <c r="EN20" s="387">
        <f>IFERROR(INDEX(ILF!$1:$1048576,MATCH(_xlfn.CONCAT(Info!EO23,Input!$C$116),ILF!$C:$C,0),MATCH(EN4,ILF!$1:$1,0)),0)</f>
        <v>0</v>
      </c>
      <c r="EO20" s="387">
        <f>IFERROR(INDEX(ILF!$1:$1048576,MATCH(_xlfn.CONCAT(Info!EP23,Input!$C$116),ILF!$C:$C,0),MATCH(EO4,ILF!$1:$1,0)),0)</f>
        <v>0</v>
      </c>
      <c r="EP20" s="387">
        <f>IFERROR(INDEX(ILF!$1:$1048576,MATCH(_xlfn.CONCAT(Info!EQ23,Input!$C$116),ILF!$C:$C,0),MATCH(EP4,ILF!$1:$1,0)),0)</f>
        <v>0</v>
      </c>
      <c r="EQ20" s="387">
        <f>IFERROR(INDEX(ILF!$1:$1048576,MATCH(_xlfn.CONCAT(Info!ER23,Input!$C$116),ILF!$C:$C,0),MATCH(EQ4,ILF!$1:$1,0)),0)</f>
        <v>0</v>
      </c>
      <c r="ER20" s="387">
        <f>IFERROR(INDEX(ILF!$1:$1048576,MATCH(_xlfn.CONCAT(Info!ES23,Input!$C$116),ILF!$C:$C,0),MATCH(ER4,ILF!$1:$1,0)),0)</f>
        <v>0</v>
      </c>
      <c r="ES20" s="387">
        <f>IFERROR(INDEX(ILF!$1:$1048576,MATCH(_xlfn.CONCAT(Info!ET23,Input!$C$116),ILF!$C:$C,0),MATCH(ES4,ILF!$1:$1,0)),0)</f>
        <v>0</v>
      </c>
      <c r="ET20" s="387">
        <f>IFERROR(INDEX(ILF!$1:$1048576,MATCH(_xlfn.CONCAT(Info!EU23,Input!$C$116),ILF!$C:$C,0),MATCH(ET4,ILF!$1:$1,0)),0)</f>
        <v>0</v>
      </c>
      <c r="EU20" s="387">
        <f>IFERROR(INDEX(ILF!$1:$1048576,MATCH(_xlfn.CONCAT(Info!EV23,Input!$C$116),ILF!$C:$C,0),MATCH(EU4,ILF!$1:$1,0)),0)</f>
        <v>0</v>
      </c>
      <c r="EV20" s="387">
        <f>IFERROR(INDEX(ILF!$1:$1048576,MATCH(_xlfn.CONCAT(Info!EW23,Input!$C$116),ILF!$C:$C,0),MATCH(EV4,ILF!$1:$1,0)),0)</f>
        <v>0</v>
      </c>
      <c r="EW20" s="387">
        <f>IFERROR(INDEX(ILF!$1:$1048576,MATCH(_xlfn.CONCAT(Info!EX23,Input!$C$116),ILF!$C:$C,0),MATCH(EW4,ILF!$1:$1,0)),0)</f>
        <v>0</v>
      </c>
      <c r="EX20" s="387">
        <f>IFERROR(INDEX(ILF!$1:$1048576,MATCH(_xlfn.CONCAT(Info!EY23,Input!$C$116),ILF!$C:$C,0),MATCH(EX4,ILF!$1:$1,0)),0)</f>
        <v>0</v>
      </c>
      <c r="EY20" s="387">
        <f>IFERROR(INDEX(ILF!$1:$1048576,MATCH(_xlfn.CONCAT(Info!EZ23,Input!$C$116),ILF!$C:$C,0),MATCH(EY4,ILF!$1:$1,0)),0)</f>
        <v>0</v>
      </c>
      <c r="EZ20" s="387">
        <f>IFERROR(INDEX(ILF!$1:$1048576,MATCH(_xlfn.CONCAT(Info!FA23,Input!$C$116),ILF!$C:$C,0),MATCH(EZ4,ILF!$1:$1,0)),0)</f>
        <v>0</v>
      </c>
      <c r="FA20" s="387">
        <f>IFERROR(INDEX(ILF!$1:$1048576,MATCH(_xlfn.CONCAT(Info!FB23,Input!$C$116),ILF!$C:$C,0),MATCH(FA4,ILF!$1:$1,0)),0)</f>
        <v>0</v>
      </c>
      <c r="FB20" s="387">
        <f>IFERROR(INDEX(ILF!$1:$1048576,MATCH(_xlfn.CONCAT(Info!FC23,Input!$C$116),ILF!$C:$C,0),MATCH(FB4,ILF!$1:$1,0)),0)</f>
        <v>0</v>
      </c>
      <c r="FC20" s="387">
        <f>IFERROR(INDEX(ILF!$1:$1048576,MATCH(_xlfn.CONCAT(Info!FD23,Input!$C$116),ILF!$C:$C,0),MATCH(FC4,ILF!$1:$1,0)),0)</f>
        <v>0</v>
      </c>
      <c r="FD20" s="387">
        <f>IFERROR(INDEX(ILF!$1:$1048576,MATCH(_xlfn.CONCAT(Info!FE23,Input!$C$116),ILF!$C:$C,0),MATCH(FD4,ILF!$1:$1,0)),0)</f>
        <v>0</v>
      </c>
      <c r="FE20" s="387">
        <f>IFERROR(INDEX(ILF!$1:$1048576,MATCH(_xlfn.CONCAT(Info!FF23,Input!$C$116),ILF!$C:$C,0),MATCH(FE4,ILF!$1:$1,0)),0)</f>
        <v>0</v>
      </c>
      <c r="FF20" s="387">
        <f>IFERROR(INDEX(ILF!$1:$1048576,MATCH(_xlfn.CONCAT(Info!FG23,Input!$C$116),ILF!$C:$C,0),MATCH(FF4,ILF!$1:$1,0)),0)</f>
        <v>0</v>
      </c>
      <c r="FG20" s="387">
        <f>IFERROR(INDEX(ILF!$1:$1048576,MATCH(_xlfn.CONCAT(Info!FH23,Input!$C$116),ILF!$C:$C,0),MATCH(FG4,ILF!$1:$1,0)),0)</f>
        <v>0</v>
      </c>
      <c r="FH20" s="387">
        <f>IFERROR(INDEX(ILF!$1:$1048576,MATCH(_xlfn.CONCAT(Info!FI23,Input!$C$116),ILF!$C:$C,0),MATCH(FH4,ILF!$1:$1,0)),0)</f>
        <v>0</v>
      </c>
      <c r="FI20" s="387">
        <f>IFERROR(INDEX(ILF!$1:$1048576,MATCH(_xlfn.CONCAT(Info!FJ23,Input!$C$116),ILF!$C:$C,0),MATCH(FI4,ILF!$1:$1,0)),0)</f>
        <v>0</v>
      </c>
      <c r="FJ20" s="387">
        <f>IFERROR(INDEX(ILF!$1:$1048576,MATCH(_xlfn.CONCAT(Info!FK23,Input!$C$116),ILF!$C:$C,0),MATCH(FJ4,ILF!$1:$1,0)),0)</f>
        <v>0</v>
      </c>
      <c r="FK20" s="387">
        <f>IFERROR(INDEX(ILF!$1:$1048576,MATCH(_xlfn.CONCAT(Info!FL23,Input!$C$116),ILF!$C:$C,0),MATCH(FK4,ILF!$1:$1,0)),0)</f>
        <v>0</v>
      </c>
      <c r="FL20" s="387">
        <f>IFERROR(INDEX(ILF!$1:$1048576,MATCH(_xlfn.CONCAT(Info!FM23,Input!$C$116),ILF!$C:$C,0),MATCH(FL4,ILF!$1:$1,0)),0)</f>
        <v>0</v>
      </c>
      <c r="FM20" s="387">
        <f>IFERROR(INDEX(ILF!$1:$1048576,MATCH(_xlfn.CONCAT(Info!FN23,Input!$C$116),ILF!$C:$C,0),MATCH(FM4,ILF!$1:$1,0)),0)</f>
        <v>0</v>
      </c>
      <c r="FN20" s="387">
        <f>IFERROR(INDEX(ILF!$1:$1048576,MATCH(_xlfn.CONCAT(Info!FO23,Input!$C$116),ILF!$C:$C,0),MATCH(FN4,ILF!$1:$1,0)),0)</f>
        <v>0</v>
      </c>
      <c r="FO20" s="387">
        <f>IFERROR(INDEX(ILF!$1:$1048576,MATCH(_xlfn.CONCAT(Info!FP23,Input!$C$116),ILF!$C:$C,0),MATCH(FO4,ILF!$1:$1,0)),0)</f>
        <v>0</v>
      </c>
      <c r="FP20" s="387">
        <f>IFERROR(INDEX(ILF!$1:$1048576,MATCH(_xlfn.CONCAT(Info!FQ23,Input!$C$116),ILF!$C:$C,0),MATCH(FP4,ILF!$1:$1,0)),0)</f>
        <v>0</v>
      </c>
      <c r="FQ20" s="387">
        <f>IFERROR(INDEX(ILF!$1:$1048576,MATCH(_xlfn.CONCAT(Info!FR23,Input!$C$116),ILF!$C:$C,0),MATCH(FQ4,ILF!$1:$1,0)),0)</f>
        <v>0</v>
      </c>
      <c r="FR20" s="387">
        <f>IFERROR(INDEX(ILF!$1:$1048576,MATCH(_xlfn.CONCAT(Info!FS23,Input!$C$116),ILF!$C:$C,0),MATCH(FR4,ILF!$1:$1,0)),0)</f>
        <v>0</v>
      </c>
      <c r="FS20" s="387">
        <f>IFERROR(INDEX(ILF!$1:$1048576,MATCH(_xlfn.CONCAT(Info!FT23,Input!$C$116),ILF!$C:$C,0),MATCH(FS4,ILF!$1:$1,0)),0)</f>
        <v>0</v>
      </c>
      <c r="FT20" s="387">
        <f>IFERROR(INDEX(ILF!$1:$1048576,MATCH(_xlfn.CONCAT(Info!FU23,Input!$C$116),ILF!$C:$C,0),MATCH(FT4,ILF!$1:$1,0)),0)</f>
        <v>0</v>
      </c>
      <c r="FU20" s="387">
        <f>IFERROR(INDEX(ILF!$1:$1048576,MATCH(_xlfn.CONCAT(Info!FV23,Input!$C$116),ILF!$C:$C,0),MATCH(FU4,ILF!$1:$1,0)),0)</f>
        <v>0</v>
      </c>
      <c r="FV20" s="387">
        <f>IFERROR(INDEX(ILF!$1:$1048576,MATCH(_xlfn.CONCAT(Info!FW23,Input!$C$116),ILF!$C:$C,0),MATCH(FV4,ILF!$1:$1,0)),0)</f>
        <v>0</v>
      </c>
      <c r="FW20" s="387">
        <f>IFERROR(INDEX(ILF!$1:$1048576,MATCH(_xlfn.CONCAT(Info!FX23,Input!$C$116),ILF!$C:$C,0),MATCH(FW4,ILF!$1:$1,0)),0)</f>
        <v>0</v>
      </c>
      <c r="FX20" s="387">
        <f>IFERROR(INDEX(ILF!$1:$1048576,MATCH(_xlfn.CONCAT(Info!FY23,Input!$C$116),ILF!$C:$C,0),MATCH(FX4,ILF!$1:$1,0)),0)</f>
        <v>0</v>
      </c>
      <c r="FY20" s="387">
        <f>IFERROR(INDEX(ILF!$1:$1048576,MATCH(_xlfn.CONCAT(Info!FZ23,Input!$C$116),ILF!$C:$C,0),MATCH(FY4,ILF!$1:$1,0)),0)</f>
        <v>0</v>
      </c>
      <c r="FZ20" s="387">
        <f>IFERROR(INDEX(ILF!$1:$1048576,MATCH(_xlfn.CONCAT(Info!GA23,Input!$C$116),ILF!$C:$C,0),MATCH(FZ4,ILF!$1:$1,0)),0)</f>
        <v>0</v>
      </c>
      <c r="GA20" s="387">
        <f>IFERROR(INDEX(ILF!$1:$1048576,MATCH(_xlfn.CONCAT(Info!GB23,Input!$C$116),ILF!$C:$C,0),MATCH(GA4,ILF!$1:$1,0)),0)</f>
        <v>0</v>
      </c>
      <c r="GB20" s="387">
        <f>IFERROR(INDEX(ILF!$1:$1048576,MATCH(_xlfn.CONCAT(Info!GC23,Input!$C$116),ILF!$C:$C,0),MATCH(GB4,ILF!$1:$1,0)),0)</f>
        <v>0</v>
      </c>
      <c r="GC20" s="387">
        <f>IFERROR(INDEX(ILF!$1:$1048576,MATCH(_xlfn.CONCAT(Info!GD23,Input!$C$116),ILF!$C:$C,0),MATCH(GC4,ILF!$1:$1,0)),0)</f>
        <v>0</v>
      </c>
      <c r="GD20" s="387">
        <f>IFERROR(INDEX(ILF!$1:$1048576,MATCH(_xlfn.CONCAT(Info!GE23,Input!$C$116),ILF!$C:$C,0),MATCH(GD4,ILF!$1:$1,0)),0)</f>
        <v>0</v>
      </c>
      <c r="GE20" s="387">
        <f>IFERROR(INDEX(ILF!$1:$1048576,MATCH(_xlfn.CONCAT(Info!GF23,Input!$C$116),ILF!$C:$C,0),MATCH(GE4,ILF!$1:$1,0)),0)</f>
        <v>0</v>
      </c>
      <c r="GF20" s="387">
        <f>IFERROR(INDEX(ILF!$1:$1048576,MATCH(_xlfn.CONCAT(Info!GG23,Input!$C$116),ILF!$C:$C,0),MATCH(GF4,ILF!$1:$1,0)),0)</f>
        <v>0</v>
      </c>
      <c r="GG20" s="387">
        <f>IFERROR(INDEX(ILF!$1:$1048576,MATCH(_xlfn.CONCAT(Info!GH23,Input!$C$116),ILF!$C:$C,0),MATCH(GG4,ILF!$1:$1,0)),0)</f>
        <v>0</v>
      </c>
      <c r="GH20" s="387">
        <f>IFERROR(INDEX(ILF!$1:$1048576,MATCH(_xlfn.CONCAT(Info!GI23,Input!$C$116),ILF!$C:$C,0),MATCH(GH4,ILF!$1:$1,0)),0)</f>
        <v>0</v>
      </c>
      <c r="GI20" s="387">
        <f>IFERROR(INDEX(ILF!$1:$1048576,MATCH(_xlfn.CONCAT(Info!GJ23,Input!$C$116),ILF!$C:$C,0),MATCH(GI4,ILF!$1:$1,0)),0)</f>
        <v>0</v>
      </c>
      <c r="GJ20" s="387">
        <f>IFERROR(INDEX(ILF!$1:$1048576,MATCH(_xlfn.CONCAT(Info!GK23,Input!$C$116),ILF!$C:$C,0),MATCH(GJ4,ILF!$1:$1,0)),0)</f>
        <v>0</v>
      </c>
      <c r="GK20" s="387">
        <f>IFERROR(INDEX(ILF!$1:$1048576,MATCH(_xlfn.CONCAT(Info!GL23,Input!$C$116),ILF!$C:$C,0),MATCH(GK4,ILF!$1:$1,0)),0)</f>
        <v>0</v>
      </c>
      <c r="GL20" s="387">
        <f>IFERROR(INDEX(ILF!$1:$1048576,MATCH(_xlfn.CONCAT(Info!GM23,Input!$C$116),ILF!$C:$C,0),MATCH(GL4,ILF!$1:$1,0)),0)</f>
        <v>0</v>
      </c>
      <c r="GM20" s="387">
        <f>IFERROR(INDEX(ILF!$1:$1048576,MATCH(_xlfn.CONCAT(Info!GN23,Input!$C$116),ILF!$C:$C,0),MATCH(GM4,ILF!$1:$1,0)),0)</f>
        <v>0</v>
      </c>
      <c r="GN20" s="387">
        <f>IFERROR(INDEX(ILF!$1:$1048576,MATCH(_xlfn.CONCAT(Info!GO23,Input!$C$116),ILF!$C:$C,0),MATCH(GN4,ILF!$1:$1,0)),0)</f>
        <v>0</v>
      </c>
      <c r="GO20" s="387">
        <f>IFERROR(INDEX(ILF!$1:$1048576,MATCH(_xlfn.CONCAT(Info!GP23,Input!$C$116),ILF!$C:$C,0),MATCH(GO4,ILF!$1:$1,0)),0)</f>
        <v>0</v>
      </c>
      <c r="GP20" s="387">
        <f>IFERROR(INDEX(ILF!$1:$1048576,MATCH(_xlfn.CONCAT(Info!GQ23,Input!$C$116),ILF!$C:$C,0),MATCH(GP4,ILF!$1:$1,0)),0)</f>
        <v>0</v>
      </c>
      <c r="GQ20" s="387">
        <f>IFERROR(INDEX(ILF!$1:$1048576,MATCH(_xlfn.CONCAT(Info!GR23,Input!$C$116),ILF!$C:$C,0),MATCH(GQ4,ILF!$1:$1,0)),0)</f>
        <v>0</v>
      </c>
      <c r="GR20" s="387">
        <f>IFERROR(INDEX(ILF!$1:$1048576,MATCH(_xlfn.CONCAT(Info!GS23,Input!$C$116),ILF!$C:$C,0),MATCH(GR4,ILF!$1:$1,0)),0)</f>
        <v>0</v>
      </c>
      <c r="GS20" s="387">
        <f>IFERROR(INDEX(ILF!$1:$1048576,MATCH(_xlfn.CONCAT(Info!GT23,Input!$C$116),ILF!$C:$C,0),MATCH(GS4,ILF!$1:$1,0)),0)</f>
        <v>0</v>
      </c>
    </row>
    <row r="21" spans="1:201" s="328" customFormat="1" outlineLevel="1">
      <c r="A21" s="356" t="s">
        <v>9396</v>
      </c>
      <c r="B21" s="387">
        <f t="shared" ref="B21:AG21" si="0">ROUND($B$134*B22,3)</f>
        <v>0</v>
      </c>
      <c r="C21" s="387">
        <f t="shared" si="0"/>
        <v>0</v>
      </c>
      <c r="D21" s="387">
        <f t="shared" si="0"/>
        <v>0</v>
      </c>
      <c r="E21" s="387">
        <f t="shared" si="0"/>
        <v>0</v>
      </c>
      <c r="F21" s="387">
        <f t="shared" si="0"/>
        <v>0</v>
      </c>
      <c r="G21" s="387">
        <f t="shared" si="0"/>
        <v>0</v>
      </c>
      <c r="H21" s="387">
        <f t="shared" si="0"/>
        <v>0</v>
      </c>
      <c r="I21" s="387">
        <f t="shared" si="0"/>
        <v>0</v>
      </c>
      <c r="J21" s="387">
        <f t="shared" si="0"/>
        <v>0</v>
      </c>
      <c r="K21" s="387">
        <f t="shared" si="0"/>
        <v>0</v>
      </c>
      <c r="L21" s="387">
        <f t="shared" si="0"/>
        <v>0</v>
      </c>
      <c r="M21" s="387">
        <f t="shared" si="0"/>
        <v>0</v>
      </c>
      <c r="N21" s="387">
        <f t="shared" si="0"/>
        <v>0</v>
      </c>
      <c r="O21" s="387">
        <f t="shared" si="0"/>
        <v>0</v>
      </c>
      <c r="P21" s="387">
        <f t="shared" si="0"/>
        <v>0</v>
      </c>
      <c r="Q21" s="387">
        <f t="shared" si="0"/>
        <v>0</v>
      </c>
      <c r="R21" s="387">
        <f t="shared" si="0"/>
        <v>0</v>
      </c>
      <c r="S21" s="387">
        <f t="shared" si="0"/>
        <v>0</v>
      </c>
      <c r="T21" s="387">
        <f t="shared" si="0"/>
        <v>0</v>
      </c>
      <c r="U21" s="387">
        <f t="shared" si="0"/>
        <v>0</v>
      </c>
      <c r="V21" s="387">
        <f t="shared" si="0"/>
        <v>0</v>
      </c>
      <c r="W21" s="387">
        <f t="shared" si="0"/>
        <v>0</v>
      </c>
      <c r="X21" s="387">
        <f t="shared" si="0"/>
        <v>0</v>
      </c>
      <c r="Y21" s="387">
        <f t="shared" si="0"/>
        <v>0</v>
      </c>
      <c r="Z21" s="387">
        <f t="shared" si="0"/>
        <v>0</v>
      </c>
      <c r="AA21" s="387">
        <f t="shared" si="0"/>
        <v>0</v>
      </c>
      <c r="AB21" s="387">
        <f t="shared" si="0"/>
        <v>0</v>
      </c>
      <c r="AC21" s="387">
        <f t="shared" si="0"/>
        <v>0</v>
      </c>
      <c r="AD21" s="387">
        <f t="shared" si="0"/>
        <v>0</v>
      </c>
      <c r="AE21" s="387">
        <f t="shared" si="0"/>
        <v>0</v>
      </c>
      <c r="AF21" s="387">
        <f t="shared" si="0"/>
        <v>0</v>
      </c>
      <c r="AG21" s="387">
        <f t="shared" si="0"/>
        <v>0</v>
      </c>
      <c r="AH21" s="387">
        <f t="shared" ref="AH21:BM21" si="1">ROUND($B$134*AH22,3)</f>
        <v>0</v>
      </c>
      <c r="AI21" s="387">
        <f t="shared" si="1"/>
        <v>0</v>
      </c>
      <c r="AJ21" s="387">
        <f t="shared" si="1"/>
        <v>0</v>
      </c>
      <c r="AK21" s="387">
        <f t="shared" si="1"/>
        <v>0</v>
      </c>
      <c r="AL21" s="387">
        <f t="shared" si="1"/>
        <v>0</v>
      </c>
      <c r="AM21" s="387">
        <f t="shared" si="1"/>
        <v>0</v>
      </c>
      <c r="AN21" s="387">
        <f t="shared" si="1"/>
        <v>0</v>
      </c>
      <c r="AO21" s="387">
        <f t="shared" si="1"/>
        <v>0</v>
      </c>
      <c r="AP21" s="387">
        <f t="shared" si="1"/>
        <v>0</v>
      </c>
      <c r="AQ21" s="387">
        <f t="shared" si="1"/>
        <v>0</v>
      </c>
      <c r="AR21" s="387">
        <f t="shared" si="1"/>
        <v>0</v>
      </c>
      <c r="AS21" s="387">
        <f t="shared" si="1"/>
        <v>0</v>
      </c>
      <c r="AT21" s="387">
        <f t="shared" si="1"/>
        <v>0</v>
      </c>
      <c r="AU21" s="387">
        <f t="shared" si="1"/>
        <v>0</v>
      </c>
      <c r="AV21" s="387">
        <f t="shared" si="1"/>
        <v>0</v>
      </c>
      <c r="AW21" s="387">
        <f t="shared" si="1"/>
        <v>0</v>
      </c>
      <c r="AX21" s="387">
        <f t="shared" si="1"/>
        <v>0</v>
      </c>
      <c r="AY21" s="387">
        <f t="shared" si="1"/>
        <v>0</v>
      </c>
      <c r="AZ21" s="387">
        <f t="shared" si="1"/>
        <v>0</v>
      </c>
      <c r="BA21" s="387">
        <f t="shared" si="1"/>
        <v>0</v>
      </c>
      <c r="BB21" s="387">
        <f t="shared" si="1"/>
        <v>0</v>
      </c>
      <c r="BC21" s="387">
        <f t="shared" si="1"/>
        <v>0</v>
      </c>
      <c r="BD21" s="387">
        <f t="shared" si="1"/>
        <v>0</v>
      </c>
      <c r="BE21" s="387">
        <f t="shared" si="1"/>
        <v>0</v>
      </c>
      <c r="BF21" s="387">
        <f t="shared" si="1"/>
        <v>0</v>
      </c>
      <c r="BG21" s="387">
        <f t="shared" si="1"/>
        <v>0</v>
      </c>
      <c r="BH21" s="387">
        <f t="shared" si="1"/>
        <v>0</v>
      </c>
      <c r="BI21" s="387">
        <f t="shared" si="1"/>
        <v>0</v>
      </c>
      <c r="BJ21" s="387">
        <f t="shared" si="1"/>
        <v>0</v>
      </c>
      <c r="BK21" s="387">
        <f t="shared" si="1"/>
        <v>0</v>
      </c>
      <c r="BL21" s="387">
        <f t="shared" si="1"/>
        <v>0</v>
      </c>
      <c r="BM21" s="387">
        <f t="shared" si="1"/>
        <v>0</v>
      </c>
      <c r="BN21" s="387">
        <f t="shared" ref="BN21:CS21" si="2">ROUND($B$134*BN22,3)</f>
        <v>0</v>
      </c>
      <c r="BO21" s="387">
        <f t="shared" si="2"/>
        <v>0</v>
      </c>
      <c r="BP21" s="387">
        <f t="shared" si="2"/>
        <v>0</v>
      </c>
      <c r="BQ21" s="387">
        <f t="shared" si="2"/>
        <v>0</v>
      </c>
      <c r="BR21" s="387">
        <f t="shared" si="2"/>
        <v>0</v>
      </c>
      <c r="BS21" s="387">
        <f t="shared" si="2"/>
        <v>0</v>
      </c>
      <c r="BT21" s="387">
        <f t="shared" si="2"/>
        <v>0</v>
      </c>
      <c r="BU21" s="387">
        <f t="shared" si="2"/>
        <v>0</v>
      </c>
      <c r="BV21" s="387">
        <f t="shared" si="2"/>
        <v>0</v>
      </c>
      <c r="BW21" s="387">
        <f t="shared" si="2"/>
        <v>0</v>
      </c>
      <c r="BX21" s="387">
        <f t="shared" si="2"/>
        <v>0</v>
      </c>
      <c r="BY21" s="387">
        <f t="shared" si="2"/>
        <v>0</v>
      </c>
      <c r="BZ21" s="387">
        <f t="shared" si="2"/>
        <v>0</v>
      </c>
      <c r="CA21" s="387">
        <f t="shared" si="2"/>
        <v>0</v>
      </c>
      <c r="CB21" s="387">
        <f t="shared" si="2"/>
        <v>0</v>
      </c>
      <c r="CC21" s="387">
        <f t="shared" si="2"/>
        <v>0</v>
      </c>
      <c r="CD21" s="387">
        <f t="shared" si="2"/>
        <v>0</v>
      </c>
      <c r="CE21" s="387">
        <f t="shared" si="2"/>
        <v>0</v>
      </c>
      <c r="CF21" s="387">
        <f t="shared" si="2"/>
        <v>0</v>
      </c>
      <c r="CG21" s="387">
        <f t="shared" si="2"/>
        <v>0</v>
      </c>
      <c r="CH21" s="387">
        <f t="shared" si="2"/>
        <v>0</v>
      </c>
      <c r="CI21" s="387">
        <f t="shared" si="2"/>
        <v>0</v>
      </c>
      <c r="CJ21" s="387">
        <f t="shared" si="2"/>
        <v>0</v>
      </c>
      <c r="CK21" s="387">
        <f t="shared" si="2"/>
        <v>0</v>
      </c>
      <c r="CL21" s="387">
        <f t="shared" si="2"/>
        <v>0</v>
      </c>
      <c r="CM21" s="387">
        <f t="shared" si="2"/>
        <v>0</v>
      </c>
      <c r="CN21" s="387">
        <f t="shared" si="2"/>
        <v>0</v>
      </c>
      <c r="CO21" s="387">
        <f t="shared" si="2"/>
        <v>0</v>
      </c>
      <c r="CP21" s="387">
        <f t="shared" si="2"/>
        <v>0</v>
      </c>
      <c r="CQ21" s="387">
        <f t="shared" si="2"/>
        <v>0</v>
      </c>
      <c r="CR21" s="387">
        <f t="shared" si="2"/>
        <v>0</v>
      </c>
      <c r="CS21" s="387">
        <f t="shared" si="2"/>
        <v>0</v>
      </c>
      <c r="CT21" s="387">
        <f t="shared" ref="CT21:DY21" si="3">ROUND($B$134*CT22,3)</f>
        <v>0</v>
      </c>
      <c r="CU21" s="387">
        <f t="shared" si="3"/>
        <v>0</v>
      </c>
      <c r="CV21" s="387">
        <f t="shared" si="3"/>
        <v>0</v>
      </c>
      <c r="CW21" s="387">
        <f t="shared" si="3"/>
        <v>0</v>
      </c>
      <c r="CX21" s="387">
        <f t="shared" si="3"/>
        <v>0</v>
      </c>
      <c r="CY21" s="387">
        <f t="shared" si="3"/>
        <v>0</v>
      </c>
      <c r="CZ21" s="387">
        <f t="shared" si="3"/>
        <v>0</v>
      </c>
      <c r="DA21" s="387">
        <f t="shared" si="3"/>
        <v>0</v>
      </c>
      <c r="DB21" s="387">
        <f t="shared" si="3"/>
        <v>0</v>
      </c>
      <c r="DC21" s="387">
        <f t="shared" si="3"/>
        <v>0</v>
      </c>
      <c r="DD21" s="387">
        <f t="shared" si="3"/>
        <v>0</v>
      </c>
      <c r="DE21" s="387">
        <f t="shared" si="3"/>
        <v>0</v>
      </c>
      <c r="DF21" s="387">
        <f t="shared" si="3"/>
        <v>0</v>
      </c>
      <c r="DG21" s="387">
        <f t="shared" si="3"/>
        <v>0</v>
      </c>
      <c r="DH21" s="387">
        <f t="shared" si="3"/>
        <v>0</v>
      </c>
      <c r="DI21" s="387">
        <f t="shared" si="3"/>
        <v>0</v>
      </c>
      <c r="DJ21" s="387">
        <f t="shared" si="3"/>
        <v>0</v>
      </c>
      <c r="DK21" s="387">
        <f t="shared" si="3"/>
        <v>0</v>
      </c>
      <c r="DL21" s="387">
        <f t="shared" si="3"/>
        <v>0</v>
      </c>
      <c r="DM21" s="387">
        <f t="shared" si="3"/>
        <v>0</v>
      </c>
      <c r="DN21" s="387">
        <f t="shared" si="3"/>
        <v>0</v>
      </c>
      <c r="DO21" s="387">
        <f t="shared" si="3"/>
        <v>0</v>
      </c>
      <c r="DP21" s="387">
        <f t="shared" si="3"/>
        <v>0</v>
      </c>
      <c r="DQ21" s="387">
        <f t="shared" si="3"/>
        <v>0</v>
      </c>
      <c r="DR21" s="387">
        <f t="shared" si="3"/>
        <v>0</v>
      </c>
      <c r="DS21" s="387">
        <f t="shared" si="3"/>
        <v>0</v>
      </c>
      <c r="DT21" s="387">
        <f t="shared" si="3"/>
        <v>0</v>
      </c>
      <c r="DU21" s="387">
        <f t="shared" si="3"/>
        <v>0</v>
      </c>
      <c r="DV21" s="387">
        <f t="shared" si="3"/>
        <v>0</v>
      </c>
      <c r="DW21" s="387">
        <f t="shared" si="3"/>
        <v>0</v>
      </c>
      <c r="DX21" s="387">
        <f t="shared" si="3"/>
        <v>0</v>
      </c>
      <c r="DY21" s="387">
        <f t="shared" si="3"/>
        <v>0</v>
      </c>
      <c r="DZ21" s="387">
        <f t="shared" ref="DZ21:FE21" si="4">ROUND($B$134*DZ22,3)</f>
        <v>0</v>
      </c>
      <c r="EA21" s="387">
        <f t="shared" si="4"/>
        <v>0</v>
      </c>
      <c r="EB21" s="387">
        <f t="shared" si="4"/>
        <v>0</v>
      </c>
      <c r="EC21" s="387">
        <f t="shared" si="4"/>
        <v>0</v>
      </c>
      <c r="ED21" s="387">
        <f t="shared" si="4"/>
        <v>0</v>
      </c>
      <c r="EE21" s="387">
        <f t="shared" si="4"/>
        <v>0</v>
      </c>
      <c r="EF21" s="387">
        <f t="shared" si="4"/>
        <v>0</v>
      </c>
      <c r="EG21" s="387">
        <f t="shared" si="4"/>
        <v>0</v>
      </c>
      <c r="EH21" s="387">
        <f t="shared" si="4"/>
        <v>0</v>
      </c>
      <c r="EI21" s="387">
        <f t="shared" si="4"/>
        <v>0</v>
      </c>
      <c r="EJ21" s="387">
        <f t="shared" si="4"/>
        <v>0</v>
      </c>
      <c r="EK21" s="387">
        <f t="shared" si="4"/>
        <v>0</v>
      </c>
      <c r="EL21" s="387">
        <f t="shared" si="4"/>
        <v>0</v>
      </c>
      <c r="EM21" s="387">
        <f t="shared" si="4"/>
        <v>0</v>
      </c>
      <c r="EN21" s="387">
        <f t="shared" si="4"/>
        <v>0</v>
      </c>
      <c r="EO21" s="387">
        <f t="shared" si="4"/>
        <v>0</v>
      </c>
      <c r="EP21" s="387">
        <f t="shared" si="4"/>
        <v>0</v>
      </c>
      <c r="EQ21" s="387">
        <f t="shared" si="4"/>
        <v>0</v>
      </c>
      <c r="ER21" s="387">
        <f t="shared" si="4"/>
        <v>0</v>
      </c>
      <c r="ES21" s="387">
        <f t="shared" si="4"/>
        <v>0</v>
      </c>
      <c r="ET21" s="387">
        <f t="shared" si="4"/>
        <v>0</v>
      </c>
      <c r="EU21" s="387">
        <f t="shared" si="4"/>
        <v>0</v>
      </c>
      <c r="EV21" s="387">
        <f t="shared" si="4"/>
        <v>0</v>
      </c>
      <c r="EW21" s="387">
        <f t="shared" si="4"/>
        <v>0</v>
      </c>
      <c r="EX21" s="387">
        <f t="shared" si="4"/>
        <v>0</v>
      </c>
      <c r="EY21" s="387">
        <f t="shared" si="4"/>
        <v>0</v>
      </c>
      <c r="EZ21" s="387">
        <f t="shared" si="4"/>
        <v>0</v>
      </c>
      <c r="FA21" s="387">
        <f t="shared" si="4"/>
        <v>0</v>
      </c>
      <c r="FB21" s="387">
        <f t="shared" si="4"/>
        <v>0</v>
      </c>
      <c r="FC21" s="387">
        <f t="shared" si="4"/>
        <v>0</v>
      </c>
      <c r="FD21" s="387">
        <f t="shared" si="4"/>
        <v>0</v>
      </c>
      <c r="FE21" s="387">
        <f t="shared" si="4"/>
        <v>0</v>
      </c>
      <c r="FF21" s="387">
        <f t="shared" ref="FF21:GK21" si="5">ROUND($B$134*FF22,3)</f>
        <v>0</v>
      </c>
      <c r="FG21" s="387">
        <f t="shared" si="5"/>
        <v>0</v>
      </c>
      <c r="FH21" s="387">
        <f t="shared" si="5"/>
        <v>0</v>
      </c>
      <c r="FI21" s="387">
        <f t="shared" si="5"/>
        <v>0</v>
      </c>
      <c r="FJ21" s="387">
        <f t="shared" si="5"/>
        <v>0</v>
      </c>
      <c r="FK21" s="387">
        <f t="shared" si="5"/>
        <v>0</v>
      </c>
      <c r="FL21" s="387">
        <f t="shared" si="5"/>
        <v>0</v>
      </c>
      <c r="FM21" s="387">
        <f t="shared" si="5"/>
        <v>0</v>
      </c>
      <c r="FN21" s="387">
        <f t="shared" si="5"/>
        <v>0</v>
      </c>
      <c r="FO21" s="387">
        <f t="shared" si="5"/>
        <v>0</v>
      </c>
      <c r="FP21" s="387">
        <f t="shared" si="5"/>
        <v>0</v>
      </c>
      <c r="FQ21" s="387">
        <f t="shared" si="5"/>
        <v>0</v>
      </c>
      <c r="FR21" s="387">
        <f t="shared" si="5"/>
        <v>0</v>
      </c>
      <c r="FS21" s="387">
        <f t="shared" si="5"/>
        <v>0</v>
      </c>
      <c r="FT21" s="387">
        <f t="shared" si="5"/>
        <v>0</v>
      </c>
      <c r="FU21" s="387">
        <f t="shared" si="5"/>
        <v>0</v>
      </c>
      <c r="FV21" s="387">
        <f t="shared" si="5"/>
        <v>0</v>
      </c>
      <c r="FW21" s="387">
        <f t="shared" si="5"/>
        <v>0</v>
      </c>
      <c r="FX21" s="387">
        <f t="shared" si="5"/>
        <v>0</v>
      </c>
      <c r="FY21" s="387">
        <f t="shared" si="5"/>
        <v>0</v>
      </c>
      <c r="FZ21" s="387">
        <f t="shared" si="5"/>
        <v>0</v>
      </c>
      <c r="GA21" s="387">
        <f t="shared" si="5"/>
        <v>0</v>
      </c>
      <c r="GB21" s="387">
        <f t="shared" si="5"/>
        <v>0</v>
      </c>
      <c r="GC21" s="387">
        <f t="shared" si="5"/>
        <v>0</v>
      </c>
      <c r="GD21" s="387">
        <f t="shared" si="5"/>
        <v>0</v>
      </c>
      <c r="GE21" s="387">
        <f t="shared" si="5"/>
        <v>0</v>
      </c>
      <c r="GF21" s="387">
        <f t="shared" si="5"/>
        <v>0</v>
      </c>
      <c r="GG21" s="387">
        <f t="shared" si="5"/>
        <v>0</v>
      </c>
      <c r="GH21" s="387">
        <f t="shared" si="5"/>
        <v>0</v>
      </c>
      <c r="GI21" s="387">
        <f t="shared" si="5"/>
        <v>0</v>
      </c>
      <c r="GJ21" s="387">
        <f t="shared" si="5"/>
        <v>0</v>
      </c>
      <c r="GK21" s="387">
        <f t="shared" si="5"/>
        <v>0</v>
      </c>
      <c r="GL21" s="387">
        <f t="shared" ref="GL21:GS21" si="6">ROUND($B$134*GL22,3)</f>
        <v>0</v>
      </c>
      <c r="GM21" s="387">
        <f t="shared" si="6"/>
        <v>0</v>
      </c>
      <c r="GN21" s="387">
        <f t="shared" si="6"/>
        <v>0</v>
      </c>
      <c r="GO21" s="387">
        <f t="shared" si="6"/>
        <v>0</v>
      </c>
      <c r="GP21" s="387">
        <f t="shared" si="6"/>
        <v>0</v>
      </c>
      <c r="GQ21" s="387">
        <f t="shared" si="6"/>
        <v>0</v>
      </c>
      <c r="GR21" s="387">
        <f t="shared" si="6"/>
        <v>0</v>
      </c>
      <c r="GS21" s="387">
        <f t="shared" si="6"/>
        <v>0</v>
      </c>
    </row>
    <row r="22" spans="1:201" s="345" customFormat="1" outlineLevel="1">
      <c r="A22" s="355" t="s">
        <v>9511</v>
      </c>
      <c r="B22" s="344">
        <f>IFERROR(INDEX($B$260:$GS$260,MATCH(Input!C6,Input!$C$104:$GT$104,0)),1)</f>
        <v>0</v>
      </c>
      <c r="C22" s="344">
        <f>IFERROR(INDEX($B$260:$GS$260,MATCH(Input!D6,Input!$C$104:$GT$104,0)),1)</f>
        <v>0</v>
      </c>
      <c r="D22" s="344">
        <f>IFERROR(INDEX($B$260:$GS$260,MATCH(Input!E6,Input!$C$104:$GT$104,0)),1)</f>
        <v>0</v>
      </c>
      <c r="E22" s="344">
        <f>IFERROR(INDEX($B$260:$GS$260,MATCH(Input!F6,Input!$C$104:$GT$104,0)),1)</f>
        <v>0</v>
      </c>
      <c r="F22" s="344">
        <f>IFERROR(INDEX($B$260:$GS$260,MATCH(Input!G6,Input!$C$104:$GT$104,0)),1)</f>
        <v>0</v>
      </c>
      <c r="G22" s="344">
        <f>IFERROR(INDEX($B$260:$GS$260,MATCH(Input!H6,Input!$C$104:$GT$104,0)),1)</f>
        <v>0</v>
      </c>
      <c r="H22" s="344">
        <f>IFERROR(INDEX($B$260:$GS$260,MATCH(Input!I6,Input!$C$104:$GT$104,0)),1)</f>
        <v>0</v>
      </c>
      <c r="I22" s="344">
        <f>IFERROR(INDEX($B$260:$GS$260,MATCH(Input!J6,Input!$C$104:$GT$104,0)),1)</f>
        <v>0</v>
      </c>
      <c r="J22" s="344">
        <f>IFERROR(INDEX($B$260:$GS$260,MATCH(Input!K6,Input!$C$104:$GT$104,0)),1)</f>
        <v>0</v>
      </c>
      <c r="K22" s="344">
        <f>IFERROR(INDEX($B$260:$GS$260,MATCH(Input!L6,Input!$C$104:$GT$104,0)),1)</f>
        <v>0</v>
      </c>
      <c r="L22" s="344">
        <f>IFERROR(INDEX($B$260:$GS$260,MATCH(Input!M6,Input!$C$104:$GT$104,0)),1)</f>
        <v>0</v>
      </c>
      <c r="M22" s="344">
        <f>IFERROR(INDEX($B$260:$GS$260,MATCH(Input!N6,Input!$C$104:$GT$104,0)),1)</f>
        <v>0</v>
      </c>
      <c r="N22" s="344">
        <f>IFERROR(INDEX($B$260:$GS$260,MATCH(Input!O6,Input!$C$104:$GT$104,0)),1)</f>
        <v>0</v>
      </c>
      <c r="O22" s="344">
        <f>IFERROR(INDEX($B$260:$GS$260,MATCH(Input!P6,Input!$C$104:$GT$104,0)),1)</f>
        <v>0</v>
      </c>
      <c r="P22" s="344">
        <f>IFERROR(INDEX($B$260:$GS$260,MATCH(Input!Q6,Input!$C$104:$GT$104,0)),1)</f>
        <v>0</v>
      </c>
      <c r="Q22" s="344">
        <f>IFERROR(INDEX($B$260:$GS$260,MATCH(Input!R6,Input!$C$104:$GT$104,0)),1)</f>
        <v>0</v>
      </c>
      <c r="R22" s="344">
        <f>IFERROR(INDEX($B$260:$GS$260,MATCH(Input!S6,Input!$C$104:$GT$104,0)),1)</f>
        <v>0</v>
      </c>
      <c r="S22" s="344">
        <f>IFERROR(INDEX($B$260:$GS$260,MATCH(Input!T6,Input!$C$104:$GT$104,0)),1)</f>
        <v>0</v>
      </c>
      <c r="T22" s="344">
        <f>IFERROR(INDEX($B$260:$GS$260,MATCH(Input!U6,Input!$C$104:$GT$104,0)),1)</f>
        <v>0</v>
      </c>
      <c r="U22" s="344">
        <f>IFERROR(INDEX($B$260:$GS$260,MATCH(Input!V6,Input!$C$104:$GT$104,0)),1)</f>
        <v>0</v>
      </c>
      <c r="V22" s="344">
        <f>IFERROR(INDEX($B$260:$GS$260,MATCH(Input!W6,Input!$C$104:$GT$104,0)),1)</f>
        <v>0</v>
      </c>
      <c r="W22" s="344">
        <f>IFERROR(INDEX($B$260:$GS$260,MATCH(Input!X6,Input!$C$104:$GT$104,0)),1)</f>
        <v>0</v>
      </c>
      <c r="X22" s="344">
        <f>IFERROR(INDEX($B$260:$GS$260,MATCH(Input!Y6,Input!$C$104:$GT$104,0)),1)</f>
        <v>0</v>
      </c>
      <c r="Y22" s="344">
        <f>IFERROR(INDEX($B$260:$GS$260,MATCH(Input!Z6,Input!$C$104:$GT$104,0)),1)</f>
        <v>0</v>
      </c>
      <c r="Z22" s="344">
        <f>IFERROR(INDEX($B$260:$GS$260,MATCH(Input!AA6,Input!$C$104:$GT$104,0)),1)</f>
        <v>0</v>
      </c>
      <c r="AA22" s="344">
        <f>IFERROR(INDEX($B$260:$GS$260,MATCH(Input!AB6,Input!$C$104:$GT$104,0)),1)</f>
        <v>0</v>
      </c>
      <c r="AB22" s="344">
        <f>IFERROR(INDEX($B$260:$GS$260,MATCH(Input!AC6,Input!$C$104:$GT$104,0)),1)</f>
        <v>0</v>
      </c>
      <c r="AC22" s="344">
        <f>IFERROR(INDEX($B$260:$GS$260,MATCH(Input!AD6,Input!$C$104:$GT$104,0)),1)</f>
        <v>0</v>
      </c>
      <c r="AD22" s="344">
        <f>IFERROR(INDEX($B$260:$GS$260,MATCH(Input!AE6,Input!$C$104:$GT$104,0)),1)</f>
        <v>0</v>
      </c>
      <c r="AE22" s="344">
        <f>IFERROR(INDEX($B$260:$GS$260,MATCH(Input!AF6,Input!$C$104:$GT$104,0)),1)</f>
        <v>0</v>
      </c>
      <c r="AF22" s="344">
        <f>IFERROR(INDEX($B$260:$GS$260,MATCH(Input!AG6,Input!$C$104:$GT$104,0)),1)</f>
        <v>0</v>
      </c>
      <c r="AG22" s="344">
        <f>IFERROR(INDEX($B$260:$GS$260,MATCH(Input!AH6,Input!$C$104:$GT$104,0)),1)</f>
        <v>0</v>
      </c>
      <c r="AH22" s="344">
        <f>IFERROR(INDEX($B$260:$GS$260,MATCH(Input!AI6,Input!$C$104:$GT$104,0)),1)</f>
        <v>0</v>
      </c>
      <c r="AI22" s="344">
        <f>IFERROR(INDEX($B$260:$GS$260,MATCH(Input!AJ6,Input!$C$104:$GT$104,0)),1)</f>
        <v>0</v>
      </c>
      <c r="AJ22" s="344">
        <f>IFERROR(INDEX($B$260:$GS$260,MATCH(Input!AK6,Input!$C$104:$GT$104,0)),1)</f>
        <v>0</v>
      </c>
      <c r="AK22" s="344">
        <f>IFERROR(INDEX($B$260:$GS$260,MATCH(Input!AL6,Input!$C$104:$GT$104,0)),1)</f>
        <v>0</v>
      </c>
      <c r="AL22" s="344">
        <f>IFERROR(INDEX($B$260:$GS$260,MATCH(Input!AM6,Input!$C$104:$GT$104,0)),1)</f>
        <v>0</v>
      </c>
      <c r="AM22" s="344">
        <f>IFERROR(INDEX($B$260:$GS$260,MATCH(Input!AN6,Input!$C$104:$GT$104,0)),1)</f>
        <v>0</v>
      </c>
      <c r="AN22" s="344">
        <f>IFERROR(INDEX($B$260:$GS$260,MATCH(Input!AO6,Input!$C$104:$GT$104,0)),1)</f>
        <v>0</v>
      </c>
      <c r="AO22" s="344">
        <f>IFERROR(INDEX($B$260:$GS$260,MATCH(Input!AP6,Input!$C$104:$GT$104,0)),1)</f>
        <v>0</v>
      </c>
      <c r="AP22" s="344">
        <f>IFERROR(INDEX($B$260:$GS$260,MATCH(Input!AQ6,Input!$C$104:$GT$104,0)),1)</f>
        <v>0</v>
      </c>
      <c r="AQ22" s="344">
        <f>IFERROR(INDEX($B$260:$GS$260,MATCH(Input!AR6,Input!$C$104:$GT$104,0)),1)</f>
        <v>0</v>
      </c>
      <c r="AR22" s="344">
        <f>IFERROR(INDEX($B$260:$GS$260,MATCH(Input!AS6,Input!$C$104:$GT$104,0)),1)</f>
        <v>0</v>
      </c>
      <c r="AS22" s="344">
        <f>IFERROR(INDEX($B$260:$GS$260,MATCH(Input!AT6,Input!$C$104:$GT$104,0)),1)</f>
        <v>0</v>
      </c>
      <c r="AT22" s="344">
        <f>IFERROR(INDEX($B$260:$GS$260,MATCH(Input!AU6,Input!$C$104:$GT$104,0)),1)</f>
        <v>0</v>
      </c>
      <c r="AU22" s="344">
        <f>IFERROR(INDEX($B$260:$GS$260,MATCH(Input!AV6,Input!$C$104:$GT$104,0)),1)</f>
        <v>0</v>
      </c>
      <c r="AV22" s="344">
        <f>IFERROR(INDEX($B$260:$GS$260,MATCH(Input!AW6,Input!$C$104:$GT$104,0)),1)</f>
        <v>0</v>
      </c>
      <c r="AW22" s="344">
        <f>IFERROR(INDEX($B$260:$GS$260,MATCH(Input!AX6,Input!$C$104:$GT$104,0)),1)</f>
        <v>0</v>
      </c>
      <c r="AX22" s="344">
        <f>IFERROR(INDEX($B$260:$GS$260,MATCH(Input!AY6,Input!$C$104:$GT$104,0)),1)</f>
        <v>0</v>
      </c>
      <c r="AY22" s="344">
        <f>IFERROR(INDEX($B$260:$GS$260,MATCH(Input!AZ6,Input!$C$104:$GT$104,0)),1)</f>
        <v>0</v>
      </c>
      <c r="AZ22" s="344">
        <f>IFERROR(INDEX($B$260:$GS$260,MATCH(Input!BA6,Input!$C$104:$GT$104,0)),1)</f>
        <v>0</v>
      </c>
      <c r="BA22" s="344">
        <f>IFERROR(INDEX($B$260:$GS$260,MATCH(Input!BB6,Input!$C$104:$GT$104,0)),1)</f>
        <v>0</v>
      </c>
      <c r="BB22" s="344">
        <f>IFERROR(INDEX($B$260:$GS$260,MATCH(Input!BC6,Input!$C$104:$GT$104,0)),1)</f>
        <v>0</v>
      </c>
      <c r="BC22" s="344">
        <f>IFERROR(INDEX($B$260:$GS$260,MATCH(Input!BD6,Input!$C$104:$GT$104,0)),1)</f>
        <v>0</v>
      </c>
      <c r="BD22" s="344">
        <f>IFERROR(INDEX($B$260:$GS$260,MATCH(Input!BE6,Input!$C$104:$GT$104,0)),1)</f>
        <v>0</v>
      </c>
      <c r="BE22" s="344">
        <f>IFERROR(INDEX($B$260:$GS$260,MATCH(Input!BF6,Input!$C$104:$GT$104,0)),1)</f>
        <v>0</v>
      </c>
      <c r="BF22" s="344">
        <f>IFERROR(INDEX($B$260:$GS$260,MATCH(Input!BG6,Input!$C$104:$GT$104,0)),1)</f>
        <v>0</v>
      </c>
      <c r="BG22" s="344">
        <f>IFERROR(INDEX($B$260:$GS$260,MATCH(Input!BH6,Input!$C$104:$GT$104,0)),1)</f>
        <v>0</v>
      </c>
      <c r="BH22" s="344">
        <f>IFERROR(INDEX($B$260:$GS$260,MATCH(Input!BI6,Input!$C$104:$GT$104,0)),1)</f>
        <v>0</v>
      </c>
      <c r="BI22" s="344">
        <f>IFERROR(INDEX($B$260:$GS$260,MATCH(Input!BJ6,Input!$C$104:$GT$104,0)),1)</f>
        <v>0</v>
      </c>
      <c r="BJ22" s="344">
        <f>IFERROR(INDEX($B$260:$GS$260,MATCH(Input!BK6,Input!$C$104:$GT$104,0)),1)</f>
        <v>0</v>
      </c>
      <c r="BK22" s="344">
        <f>IFERROR(INDEX($B$260:$GS$260,MATCH(Input!BL6,Input!$C$104:$GT$104,0)),1)</f>
        <v>0</v>
      </c>
      <c r="BL22" s="344">
        <f>IFERROR(INDEX($B$260:$GS$260,MATCH(Input!BM6,Input!$C$104:$GT$104,0)),1)</f>
        <v>0</v>
      </c>
      <c r="BM22" s="344">
        <f>IFERROR(INDEX($B$260:$GS$260,MATCH(Input!BN6,Input!$C$104:$GT$104,0)),1)</f>
        <v>0</v>
      </c>
      <c r="BN22" s="344">
        <f>IFERROR(INDEX($B$260:$GS$260,MATCH(Input!BO6,Input!$C$104:$GT$104,0)),1)</f>
        <v>0</v>
      </c>
      <c r="BO22" s="344">
        <f>IFERROR(INDEX($B$260:$GS$260,MATCH(Input!BP6,Input!$C$104:$GT$104,0)),1)</f>
        <v>0</v>
      </c>
      <c r="BP22" s="344">
        <f>IFERROR(INDEX($B$260:$GS$260,MATCH(Input!BQ6,Input!$C$104:$GT$104,0)),1)</f>
        <v>0</v>
      </c>
      <c r="BQ22" s="344">
        <f>IFERROR(INDEX($B$260:$GS$260,MATCH(Input!BR6,Input!$C$104:$GT$104,0)),1)</f>
        <v>0</v>
      </c>
      <c r="BR22" s="344">
        <f>IFERROR(INDEX($B$260:$GS$260,MATCH(Input!BS6,Input!$C$104:$GT$104,0)),1)</f>
        <v>0</v>
      </c>
      <c r="BS22" s="344">
        <f>IFERROR(INDEX($B$260:$GS$260,MATCH(Input!BT6,Input!$C$104:$GT$104,0)),1)</f>
        <v>0</v>
      </c>
      <c r="BT22" s="344">
        <f>IFERROR(INDEX($B$260:$GS$260,MATCH(Input!BU6,Input!$C$104:$GT$104,0)),1)</f>
        <v>0</v>
      </c>
      <c r="BU22" s="344">
        <f>IFERROR(INDEX($B$260:$GS$260,MATCH(Input!BV6,Input!$C$104:$GT$104,0)),1)</f>
        <v>0</v>
      </c>
      <c r="BV22" s="344">
        <f>IFERROR(INDEX($B$260:$GS$260,MATCH(Input!BW6,Input!$C$104:$GT$104,0)),1)</f>
        <v>0</v>
      </c>
      <c r="BW22" s="344">
        <f>IFERROR(INDEX($B$260:$GS$260,MATCH(Input!BX6,Input!$C$104:$GT$104,0)),1)</f>
        <v>0</v>
      </c>
      <c r="BX22" s="344">
        <f>IFERROR(INDEX($B$260:$GS$260,MATCH(Input!BY6,Input!$C$104:$GT$104,0)),1)</f>
        <v>0</v>
      </c>
      <c r="BY22" s="344">
        <f>IFERROR(INDEX($B$260:$GS$260,MATCH(Input!BZ6,Input!$C$104:$GT$104,0)),1)</f>
        <v>0</v>
      </c>
      <c r="BZ22" s="344">
        <f>IFERROR(INDEX($B$260:$GS$260,MATCH(Input!CA6,Input!$C$104:$GT$104,0)),1)</f>
        <v>0</v>
      </c>
      <c r="CA22" s="344">
        <f>IFERROR(INDEX($B$260:$GS$260,MATCH(Input!CB6,Input!$C$104:$GT$104,0)),1)</f>
        <v>0</v>
      </c>
      <c r="CB22" s="344">
        <f>IFERROR(INDEX($B$260:$GS$260,MATCH(Input!CC6,Input!$C$104:$GT$104,0)),1)</f>
        <v>0</v>
      </c>
      <c r="CC22" s="344">
        <f>IFERROR(INDEX($B$260:$GS$260,MATCH(Input!CD6,Input!$C$104:$GT$104,0)),1)</f>
        <v>0</v>
      </c>
      <c r="CD22" s="344">
        <f>IFERROR(INDEX($B$260:$GS$260,MATCH(Input!CE6,Input!$C$104:$GT$104,0)),1)</f>
        <v>0</v>
      </c>
      <c r="CE22" s="344">
        <f>IFERROR(INDEX($B$260:$GS$260,MATCH(Input!CF6,Input!$C$104:$GT$104,0)),1)</f>
        <v>0</v>
      </c>
      <c r="CF22" s="344">
        <f>IFERROR(INDEX($B$260:$GS$260,MATCH(Input!CG6,Input!$C$104:$GT$104,0)),1)</f>
        <v>0</v>
      </c>
      <c r="CG22" s="344">
        <f>IFERROR(INDEX($B$260:$GS$260,MATCH(Input!CH6,Input!$C$104:$GT$104,0)),1)</f>
        <v>0</v>
      </c>
      <c r="CH22" s="344">
        <f>IFERROR(INDEX($B$260:$GS$260,MATCH(Input!CI6,Input!$C$104:$GT$104,0)),1)</f>
        <v>0</v>
      </c>
      <c r="CI22" s="344">
        <f>IFERROR(INDEX($B$260:$GS$260,MATCH(Input!CJ6,Input!$C$104:$GT$104,0)),1)</f>
        <v>0</v>
      </c>
      <c r="CJ22" s="344">
        <f>IFERROR(INDEX($B$260:$GS$260,MATCH(Input!CK6,Input!$C$104:$GT$104,0)),1)</f>
        <v>0</v>
      </c>
      <c r="CK22" s="344">
        <f>IFERROR(INDEX($B$260:$GS$260,MATCH(Input!CL6,Input!$C$104:$GT$104,0)),1)</f>
        <v>0</v>
      </c>
      <c r="CL22" s="344">
        <f>IFERROR(INDEX($B$260:$GS$260,MATCH(Input!CM6,Input!$C$104:$GT$104,0)),1)</f>
        <v>0</v>
      </c>
      <c r="CM22" s="344">
        <f>IFERROR(INDEX($B$260:$GS$260,MATCH(Input!CN6,Input!$C$104:$GT$104,0)),1)</f>
        <v>0</v>
      </c>
      <c r="CN22" s="344">
        <f>IFERROR(INDEX($B$260:$GS$260,MATCH(Input!CO6,Input!$C$104:$GT$104,0)),1)</f>
        <v>0</v>
      </c>
      <c r="CO22" s="344">
        <f>IFERROR(INDEX($B$260:$GS$260,MATCH(Input!CP6,Input!$C$104:$GT$104,0)),1)</f>
        <v>0</v>
      </c>
      <c r="CP22" s="344">
        <f>IFERROR(INDEX($B$260:$GS$260,MATCH(Input!CQ6,Input!$C$104:$GT$104,0)),1)</f>
        <v>0</v>
      </c>
      <c r="CQ22" s="344">
        <f>IFERROR(INDEX($B$260:$GS$260,MATCH(Input!CR6,Input!$C$104:$GT$104,0)),1)</f>
        <v>0</v>
      </c>
      <c r="CR22" s="344">
        <f>IFERROR(INDEX($B$260:$GS$260,MATCH(Input!CS6,Input!$C$104:$GT$104,0)),1)</f>
        <v>0</v>
      </c>
      <c r="CS22" s="344">
        <f>IFERROR(INDEX($B$260:$GS$260,MATCH(Input!CT6,Input!$C$104:$GT$104,0)),1)</f>
        <v>0</v>
      </c>
      <c r="CT22" s="344">
        <f>IFERROR(INDEX($B$260:$GS$260,MATCH(Input!CU6,Input!$C$104:$GT$104,0)),1)</f>
        <v>0</v>
      </c>
      <c r="CU22" s="344">
        <f>IFERROR(INDEX($B$260:$GS$260,MATCH(Input!CV6,Input!$C$104:$GT$104,0)),1)</f>
        <v>0</v>
      </c>
      <c r="CV22" s="344">
        <f>IFERROR(INDEX($B$260:$GS$260,MATCH(Input!CW6,Input!$C$104:$GT$104,0)),1)</f>
        <v>0</v>
      </c>
      <c r="CW22" s="344">
        <f>IFERROR(INDEX($B$260:$GS$260,MATCH(Input!CX6,Input!$C$104:$GT$104,0)),1)</f>
        <v>0</v>
      </c>
      <c r="CX22" s="344">
        <f>IFERROR(INDEX($B$260:$GS$260,MATCH(Input!CY6,Input!$C$104:$GT$104,0)),1)</f>
        <v>0</v>
      </c>
      <c r="CY22" s="344">
        <f>IFERROR(INDEX($B$260:$GS$260,MATCH(Input!CZ6,Input!$C$104:$GT$104,0)),1)</f>
        <v>0</v>
      </c>
      <c r="CZ22" s="344">
        <f>IFERROR(INDEX($B$260:$GS$260,MATCH(Input!DA6,Input!$C$104:$GT$104,0)),1)</f>
        <v>0</v>
      </c>
      <c r="DA22" s="344">
        <f>IFERROR(INDEX($B$260:$GS$260,MATCH(Input!DB6,Input!$C$104:$GT$104,0)),1)</f>
        <v>0</v>
      </c>
      <c r="DB22" s="344">
        <f>IFERROR(INDEX($B$260:$GS$260,MATCH(Input!DC6,Input!$C$104:$GT$104,0)),1)</f>
        <v>0</v>
      </c>
      <c r="DC22" s="344">
        <f>IFERROR(INDEX($B$260:$GS$260,MATCH(Input!DD6,Input!$C$104:$GT$104,0)),1)</f>
        <v>0</v>
      </c>
      <c r="DD22" s="344">
        <f>IFERROR(INDEX($B$260:$GS$260,MATCH(Input!DE6,Input!$C$104:$GT$104,0)),1)</f>
        <v>0</v>
      </c>
      <c r="DE22" s="344">
        <f>IFERROR(INDEX($B$260:$GS$260,MATCH(Input!DF6,Input!$C$104:$GT$104,0)),1)</f>
        <v>0</v>
      </c>
      <c r="DF22" s="344">
        <f>IFERROR(INDEX($B$260:$GS$260,MATCH(Input!DG6,Input!$C$104:$GT$104,0)),1)</f>
        <v>0</v>
      </c>
      <c r="DG22" s="344">
        <f>IFERROR(INDEX($B$260:$GS$260,MATCH(Input!DH6,Input!$C$104:$GT$104,0)),1)</f>
        <v>0</v>
      </c>
      <c r="DH22" s="344">
        <f>IFERROR(INDEX($B$260:$GS$260,MATCH(Input!DI6,Input!$C$104:$GT$104,0)),1)</f>
        <v>0</v>
      </c>
      <c r="DI22" s="344">
        <f>IFERROR(INDEX($B$260:$GS$260,MATCH(Input!DJ6,Input!$C$104:$GT$104,0)),1)</f>
        <v>0</v>
      </c>
      <c r="DJ22" s="344">
        <f>IFERROR(INDEX($B$260:$GS$260,MATCH(Input!DK6,Input!$C$104:$GT$104,0)),1)</f>
        <v>0</v>
      </c>
      <c r="DK22" s="344">
        <f>IFERROR(INDEX($B$260:$GS$260,MATCH(Input!DL6,Input!$C$104:$GT$104,0)),1)</f>
        <v>0</v>
      </c>
      <c r="DL22" s="344">
        <f>IFERROR(INDEX($B$260:$GS$260,MATCH(Input!DM6,Input!$C$104:$GT$104,0)),1)</f>
        <v>0</v>
      </c>
      <c r="DM22" s="344">
        <f>IFERROR(INDEX($B$260:$GS$260,MATCH(Input!DN6,Input!$C$104:$GT$104,0)),1)</f>
        <v>0</v>
      </c>
      <c r="DN22" s="344">
        <f>IFERROR(INDEX($B$260:$GS$260,MATCH(Input!DO6,Input!$C$104:$GT$104,0)),1)</f>
        <v>0</v>
      </c>
      <c r="DO22" s="344">
        <f>IFERROR(INDEX($B$260:$GS$260,MATCH(Input!DP6,Input!$C$104:$GT$104,0)),1)</f>
        <v>0</v>
      </c>
      <c r="DP22" s="344">
        <f>IFERROR(INDEX($B$260:$GS$260,MATCH(Input!DQ6,Input!$C$104:$GT$104,0)),1)</f>
        <v>0</v>
      </c>
      <c r="DQ22" s="344">
        <f>IFERROR(INDEX($B$260:$GS$260,MATCH(Input!DR6,Input!$C$104:$GT$104,0)),1)</f>
        <v>0</v>
      </c>
      <c r="DR22" s="344">
        <f>IFERROR(INDEX($B$260:$GS$260,MATCH(Input!DS6,Input!$C$104:$GT$104,0)),1)</f>
        <v>0</v>
      </c>
      <c r="DS22" s="344">
        <f>IFERROR(INDEX($B$260:$GS$260,MATCH(Input!DT6,Input!$C$104:$GT$104,0)),1)</f>
        <v>0</v>
      </c>
      <c r="DT22" s="344">
        <f>IFERROR(INDEX($B$260:$GS$260,MATCH(Input!DU6,Input!$C$104:$GT$104,0)),1)</f>
        <v>0</v>
      </c>
      <c r="DU22" s="344">
        <f>IFERROR(INDEX($B$260:$GS$260,MATCH(Input!DV6,Input!$C$104:$GT$104,0)),1)</f>
        <v>0</v>
      </c>
      <c r="DV22" s="344">
        <f>IFERROR(INDEX($B$260:$GS$260,MATCH(Input!DW6,Input!$C$104:$GT$104,0)),1)</f>
        <v>0</v>
      </c>
      <c r="DW22" s="344">
        <f>IFERROR(INDEX($B$260:$GS$260,MATCH(Input!DX6,Input!$C$104:$GT$104,0)),1)</f>
        <v>0</v>
      </c>
      <c r="DX22" s="344">
        <f>IFERROR(INDEX($B$260:$GS$260,MATCH(Input!DY6,Input!$C$104:$GT$104,0)),1)</f>
        <v>0</v>
      </c>
      <c r="DY22" s="344">
        <f>IFERROR(INDEX($B$260:$GS$260,MATCH(Input!DZ6,Input!$C$104:$GT$104,0)),1)</f>
        <v>0</v>
      </c>
      <c r="DZ22" s="344">
        <f>IFERROR(INDEX($B$260:$GS$260,MATCH(Input!EA6,Input!$C$104:$GT$104,0)),1)</f>
        <v>0</v>
      </c>
      <c r="EA22" s="344">
        <f>IFERROR(INDEX($B$260:$GS$260,MATCH(Input!EB6,Input!$C$104:$GT$104,0)),1)</f>
        <v>0</v>
      </c>
      <c r="EB22" s="344">
        <f>IFERROR(INDEX($B$260:$GS$260,MATCH(Input!EC6,Input!$C$104:$GT$104,0)),1)</f>
        <v>0</v>
      </c>
      <c r="EC22" s="344">
        <f>IFERROR(INDEX($B$260:$GS$260,MATCH(Input!ED6,Input!$C$104:$GT$104,0)),1)</f>
        <v>0</v>
      </c>
      <c r="ED22" s="344">
        <f>IFERROR(INDEX($B$260:$GS$260,MATCH(Input!EE6,Input!$C$104:$GT$104,0)),1)</f>
        <v>0</v>
      </c>
      <c r="EE22" s="344">
        <f>IFERROR(INDEX($B$260:$GS$260,MATCH(Input!EF6,Input!$C$104:$GT$104,0)),1)</f>
        <v>0</v>
      </c>
      <c r="EF22" s="344">
        <f>IFERROR(INDEX($B$260:$GS$260,MATCH(Input!EG6,Input!$C$104:$GT$104,0)),1)</f>
        <v>0</v>
      </c>
      <c r="EG22" s="344">
        <f>IFERROR(INDEX($B$260:$GS$260,MATCH(Input!EH6,Input!$C$104:$GT$104,0)),1)</f>
        <v>0</v>
      </c>
      <c r="EH22" s="344">
        <f>IFERROR(INDEX($B$260:$GS$260,MATCH(Input!EI6,Input!$C$104:$GT$104,0)),1)</f>
        <v>0</v>
      </c>
      <c r="EI22" s="344">
        <f>IFERROR(INDEX($B$260:$GS$260,MATCH(Input!EJ6,Input!$C$104:$GT$104,0)),1)</f>
        <v>0</v>
      </c>
      <c r="EJ22" s="344">
        <f>IFERROR(INDEX($B$260:$GS$260,MATCH(Input!EK6,Input!$C$104:$GT$104,0)),1)</f>
        <v>0</v>
      </c>
      <c r="EK22" s="344">
        <f>IFERROR(INDEX($B$260:$GS$260,MATCH(Input!EL6,Input!$C$104:$GT$104,0)),1)</f>
        <v>0</v>
      </c>
      <c r="EL22" s="344">
        <f>IFERROR(INDEX($B$260:$GS$260,MATCH(Input!EM6,Input!$C$104:$GT$104,0)),1)</f>
        <v>0</v>
      </c>
      <c r="EM22" s="344">
        <f>IFERROR(INDEX($B$260:$GS$260,MATCH(Input!EN6,Input!$C$104:$GT$104,0)),1)</f>
        <v>0</v>
      </c>
      <c r="EN22" s="344">
        <f>IFERROR(INDEX($B$260:$GS$260,MATCH(Input!EO6,Input!$C$104:$GT$104,0)),1)</f>
        <v>0</v>
      </c>
      <c r="EO22" s="344">
        <f>IFERROR(INDEX($B$260:$GS$260,MATCH(Input!EP6,Input!$C$104:$GT$104,0)),1)</f>
        <v>0</v>
      </c>
      <c r="EP22" s="344">
        <f>IFERROR(INDEX($B$260:$GS$260,MATCH(Input!EQ6,Input!$C$104:$GT$104,0)),1)</f>
        <v>0</v>
      </c>
      <c r="EQ22" s="344">
        <f>IFERROR(INDEX($B$260:$GS$260,MATCH(Input!ER6,Input!$C$104:$GT$104,0)),1)</f>
        <v>0</v>
      </c>
      <c r="ER22" s="344">
        <f>IFERROR(INDEX($B$260:$GS$260,MATCH(Input!ES6,Input!$C$104:$GT$104,0)),1)</f>
        <v>0</v>
      </c>
      <c r="ES22" s="344">
        <f>IFERROR(INDEX($B$260:$GS$260,MATCH(Input!ET6,Input!$C$104:$GT$104,0)),1)</f>
        <v>0</v>
      </c>
      <c r="ET22" s="344">
        <f>IFERROR(INDEX($B$260:$GS$260,MATCH(Input!EU6,Input!$C$104:$GT$104,0)),1)</f>
        <v>0</v>
      </c>
      <c r="EU22" s="344">
        <f>IFERROR(INDEX($B$260:$GS$260,MATCH(Input!EV6,Input!$C$104:$GT$104,0)),1)</f>
        <v>0</v>
      </c>
      <c r="EV22" s="344">
        <f>IFERROR(INDEX($B$260:$GS$260,MATCH(Input!EW6,Input!$C$104:$GT$104,0)),1)</f>
        <v>0</v>
      </c>
      <c r="EW22" s="344">
        <f>IFERROR(INDEX($B$260:$GS$260,MATCH(Input!EX6,Input!$C$104:$GT$104,0)),1)</f>
        <v>0</v>
      </c>
      <c r="EX22" s="344">
        <f>IFERROR(INDEX($B$260:$GS$260,MATCH(Input!EY6,Input!$C$104:$GT$104,0)),1)</f>
        <v>0</v>
      </c>
      <c r="EY22" s="344">
        <f>IFERROR(INDEX($B$260:$GS$260,MATCH(Input!EZ6,Input!$C$104:$GT$104,0)),1)</f>
        <v>0</v>
      </c>
      <c r="EZ22" s="344">
        <f>IFERROR(INDEX($B$260:$GS$260,MATCH(Input!FA6,Input!$C$104:$GT$104,0)),1)</f>
        <v>0</v>
      </c>
      <c r="FA22" s="344">
        <f>IFERROR(INDEX($B$260:$GS$260,MATCH(Input!FB6,Input!$C$104:$GT$104,0)),1)</f>
        <v>0</v>
      </c>
      <c r="FB22" s="344">
        <f>IFERROR(INDEX($B$260:$GS$260,MATCH(Input!FC6,Input!$C$104:$GT$104,0)),1)</f>
        <v>0</v>
      </c>
      <c r="FC22" s="344">
        <f>IFERROR(INDEX($B$260:$GS$260,MATCH(Input!FD6,Input!$C$104:$GT$104,0)),1)</f>
        <v>0</v>
      </c>
      <c r="FD22" s="344">
        <f>IFERROR(INDEX($B$260:$GS$260,MATCH(Input!FE6,Input!$C$104:$GT$104,0)),1)</f>
        <v>0</v>
      </c>
      <c r="FE22" s="344">
        <f>IFERROR(INDEX($B$260:$GS$260,MATCH(Input!FF6,Input!$C$104:$GT$104,0)),1)</f>
        <v>0</v>
      </c>
      <c r="FF22" s="344">
        <f>IFERROR(INDEX($B$260:$GS$260,MATCH(Input!FG6,Input!$C$104:$GT$104,0)),1)</f>
        <v>0</v>
      </c>
      <c r="FG22" s="344">
        <f>IFERROR(INDEX($B$260:$GS$260,MATCH(Input!FH6,Input!$C$104:$GT$104,0)),1)</f>
        <v>0</v>
      </c>
      <c r="FH22" s="344">
        <f>IFERROR(INDEX($B$260:$GS$260,MATCH(Input!FI6,Input!$C$104:$GT$104,0)),1)</f>
        <v>0</v>
      </c>
      <c r="FI22" s="344">
        <f>IFERROR(INDEX($B$260:$GS$260,MATCH(Input!FJ6,Input!$C$104:$GT$104,0)),1)</f>
        <v>0</v>
      </c>
      <c r="FJ22" s="344">
        <f>IFERROR(INDEX($B$260:$GS$260,MATCH(Input!FK6,Input!$C$104:$GT$104,0)),1)</f>
        <v>0</v>
      </c>
      <c r="FK22" s="344">
        <f>IFERROR(INDEX($B$260:$GS$260,MATCH(Input!FL6,Input!$C$104:$GT$104,0)),1)</f>
        <v>0</v>
      </c>
      <c r="FL22" s="344">
        <f>IFERROR(INDEX($B$260:$GS$260,MATCH(Input!FM6,Input!$C$104:$GT$104,0)),1)</f>
        <v>0</v>
      </c>
      <c r="FM22" s="344">
        <f>IFERROR(INDEX($B$260:$GS$260,MATCH(Input!FN6,Input!$C$104:$GT$104,0)),1)</f>
        <v>0</v>
      </c>
      <c r="FN22" s="344">
        <f>IFERROR(INDEX($B$260:$GS$260,MATCH(Input!FO6,Input!$C$104:$GT$104,0)),1)</f>
        <v>0</v>
      </c>
      <c r="FO22" s="344">
        <f>IFERROR(INDEX($B$260:$GS$260,MATCH(Input!FP6,Input!$C$104:$GT$104,0)),1)</f>
        <v>0</v>
      </c>
      <c r="FP22" s="344">
        <f>IFERROR(INDEX($B$260:$GS$260,MATCH(Input!FQ6,Input!$C$104:$GT$104,0)),1)</f>
        <v>0</v>
      </c>
      <c r="FQ22" s="344">
        <f>IFERROR(INDEX($B$260:$GS$260,MATCH(Input!FR6,Input!$C$104:$GT$104,0)),1)</f>
        <v>0</v>
      </c>
      <c r="FR22" s="344">
        <f>IFERROR(INDEX($B$260:$GS$260,MATCH(Input!FS6,Input!$C$104:$GT$104,0)),1)</f>
        <v>0</v>
      </c>
      <c r="FS22" s="344">
        <f>IFERROR(INDEX($B$260:$GS$260,MATCH(Input!FT6,Input!$C$104:$GT$104,0)),1)</f>
        <v>0</v>
      </c>
      <c r="FT22" s="344">
        <f>IFERROR(INDEX($B$260:$GS$260,MATCH(Input!FU6,Input!$C$104:$GT$104,0)),1)</f>
        <v>0</v>
      </c>
      <c r="FU22" s="344">
        <f>IFERROR(INDEX($B$260:$GS$260,MATCH(Input!FV6,Input!$C$104:$GT$104,0)),1)</f>
        <v>0</v>
      </c>
      <c r="FV22" s="344">
        <f>IFERROR(INDEX($B$260:$GS$260,MATCH(Input!FW6,Input!$C$104:$GT$104,0)),1)</f>
        <v>0</v>
      </c>
      <c r="FW22" s="344">
        <f>IFERROR(INDEX($B$260:$GS$260,MATCH(Input!FX6,Input!$C$104:$GT$104,0)),1)</f>
        <v>0</v>
      </c>
      <c r="FX22" s="344">
        <f>IFERROR(INDEX($B$260:$GS$260,MATCH(Input!FY6,Input!$C$104:$GT$104,0)),1)</f>
        <v>0</v>
      </c>
      <c r="FY22" s="344">
        <f>IFERROR(INDEX($B$260:$GS$260,MATCH(Input!FZ6,Input!$C$104:$GT$104,0)),1)</f>
        <v>0</v>
      </c>
      <c r="FZ22" s="344">
        <f>IFERROR(INDEX($B$260:$GS$260,MATCH(Input!GA6,Input!$C$104:$GT$104,0)),1)</f>
        <v>0</v>
      </c>
      <c r="GA22" s="344">
        <f>IFERROR(INDEX($B$260:$GS$260,MATCH(Input!GB6,Input!$C$104:$GT$104,0)),1)</f>
        <v>0</v>
      </c>
      <c r="GB22" s="344">
        <f>IFERROR(INDEX($B$260:$GS$260,MATCH(Input!GC6,Input!$C$104:$GT$104,0)),1)</f>
        <v>0</v>
      </c>
      <c r="GC22" s="344">
        <f>IFERROR(INDEX($B$260:$GS$260,MATCH(Input!GD6,Input!$C$104:$GT$104,0)),1)</f>
        <v>0</v>
      </c>
      <c r="GD22" s="344">
        <f>IFERROR(INDEX($B$260:$GS$260,MATCH(Input!GE6,Input!$C$104:$GT$104,0)),1)</f>
        <v>0</v>
      </c>
      <c r="GE22" s="344">
        <f>IFERROR(INDEX($B$260:$GS$260,MATCH(Input!GF6,Input!$C$104:$GT$104,0)),1)</f>
        <v>0</v>
      </c>
      <c r="GF22" s="344">
        <f>IFERROR(INDEX($B$260:$GS$260,MATCH(Input!GG6,Input!$C$104:$GT$104,0)),1)</f>
        <v>0</v>
      </c>
      <c r="GG22" s="344">
        <f>IFERROR(INDEX($B$260:$GS$260,MATCH(Input!GH6,Input!$C$104:$GT$104,0)),1)</f>
        <v>0</v>
      </c>
      <c r="GH22" s="344">
        <f>IFERROR(INDEX($B$260:$GS$260,MATCH(Input!GI6,Input!$C$104:$GT$104,0)),1)</f>
        <v>0</v>
      </c>
      <c r="GI22" s="344">
        <f>IFERROR(INDEX($B$260:$GS$260,MATCH(Input!GJ6,Input!$C$104:$GT$104,0)),1)</f>
        <v>0</v>
      </c>
      <c r="GJ22" s="344">
        <f>IFERROR(INDEX($B$260:$GS$260,MATCH(Input!GK6,Input!$C$104:$GT$104,0)),1)</f>
        <v>0</v>
      </c>
      <c r="GK22" s="344">
        <f>IFERROR(INDEX($B$260:$GS$260,MATCH(Input!GL6,Input!$C$104:$GT$104,0)),1)</f>
        <v>0</v>
      </c>
      <c r="GL22" s="344">
        <f>IFERROR(INDEX($B$260:$GS$260,MATCH(Input!GM6,Input!$C$104:$GT$104,0)),1)</f>
        <v>0</v>
      </c>
      <c r="GM22" s="344">
        <f>IFERROR(INDEX($B$260:$GS$260,MATCH(Input!GN6,Input!$C$104:$GT$104,0)),1)</f>
        <v>0</v>
      </c>
      <c r="GN22" s="344">
        <f>IFERROR(INDEX($B$260:$GS$260,MATCH(Input!GO6,Input!$C$104:$GT$104,0)),1)</f>
        <v>0</v>
      </c>
      <c r="GO22" s="344">
        <f>IFERROR(INDEX($B$260:$GS$260,MATCH(Input!GP6,Input!$C$104:$GT$104,0)),1)</f>
        <v>0</v>
      </c>
      <c r="GP22" s="344">
        <f>IFERROR(INDEX($B$260:$GS$260,MATCH(Input!GQ6,Input!$C$104:$GT$104,0)),1)</f>
        <v>0</v>
      </c>
      <c r="GQ22" s="344">
        <f>IFERROR(INDEX($B$260:$GS$260,MATCH(Input!GR6,Input!$C$104:$GT$104,0)),1)</f>
        <v>0</v>
      </c>
      <c r="GR22" s="344">
        <f>IFERROR(INDEX($B$260:$GS$260,MATCH(Input!GS6,Input!$C$104:$GT$104,0)),1)</f>
        <v>0</v>
      </c>
      <c r="GS22" s="344">
        <f>IFERROR(INDEX($B$260:$GS$260,MATCH(Input!GT6,Input!$C$104:$GT$104,0)),1)</f>
        <v>0</v>
      </c>
    </row>
    <row r="23" spans="1:201" s="345" customFormat="1" outlineLevel="1">
      <c r="A23" s="354" t="s">
        <v>9397</v>
      </c>
      <c r="B23" s="344" cm="1">
        <f t="array" ref="B23">IFERROR(_xlfn.IFS(B9=FALSE,ROUND(ROUND(B13*B10*B14,0)*B15*B16,0),B9=TRUE,ROUND(B13*B10*B16*B15*B17*B18*B19,0))*N(Input!C27),0)</f>
        <v>0</v>
      </c>
      <c r="C23" s="344" cm="1">
        <f t="array" ref="C23">IFERROR(_xlfn.IFS(C9=FALSE,ROUND(ROUND(C13*C10*C14,0)*C15*C16,0),C9=TRUE,ROUND(C13*C10*C16*C15*C17*C18*C19,0))*N(Input!D27),0)</f>
        <v>0</v>
      </c>
      <c r="D23" s="344" cm="1">
        <f t="array" ref="D23">IFERROR(_xlfn.IFS(D9=FALSE,ROUND(ROUND(D13*D10*D14,0)*D15*D16,0),D9=TRUE,ROUND(D13*D10*D16*D15*D17*D18*D19,0))*N(Input!E27),0)</f>
        <v>0</v>
      </c>
      <c r="E23" s="344" cm="1">
        <f t="array" ref="E23">IFERROR(_xlfn.IFS(E9=FALSE,ROUND(ROUND(E13*E10*E14,0)*E15*E16,0),E9=TRUE,ROUND(E13*E10*E16*E15*E17*E18*E19,0))*N(Input!F27),0)</f>
        <v>0</v>
      </c>
      <c r="F23" s="344" cm="1">
        <f t="array" ref="F23">IFERROR(_xlfn.IFS(F9=FALSE,ROUND(ROUND(F13*F10*F14,0)*F15*F16,0),F9=TRUE,ROUND(F13*F10*F16*F15*F17*F18*F19,0))*N(Input!G27),0)</f>
        <v>0</v>
      </c>
      <c r="G23" s="344" cm="1">
        <f t="array" ref="G23">IFERROR(_xlfn.IFS(G9=FALSE,ROUND(ROUND(G13*G10*G14,0)*G15*G16,0),G9=TRUE,ROUND(G13*G10*G16*G15*G17*G18*G19,0))*N(Input!H27),0)</f>
        <v>0</v>
      </c>
      <c r="H23" s="344" cm="1">
        <f t="array" ref="H23">IFERROR(_xlfn.IFS(H9=FALSE,ROUND(ROUND(H13*H10*H14,0)*H15*H16,0),H9=TRUE,ROUND(H13*H10*H16*H15*H17*H18*H19,0))*N(Input!I27),0)</f>
        <v>0</v>
      </c>
      <c r="I23" s="344" cm="1">
        <f t="array" ref="I23">IFERROR(_xlfn.IFS(I9=FALSE,ROUND(ROUND(I13*I10*I14,0)*I15*I16,0),I9=TRUE,ROUND(I13*I10*I16*I15*I17*I18*I19,0))*N(Input!J27),0)</f>
        <v>0</v>
      </c>
      <c r="J23" s="344" cm="1">
        <f t="array" ref="J23">IFERROR(_xlfn.IFS(J9=FALSE,ROUND(ROUND(J13*J10*J14,0)*J15*J16,0),J9=TRUE,ROUND(J13*J10*J16*J15*J17*J18*J19,0))*N(Input!K27),0)</f>
        <v>0</v>
      </c>
      <c r="K23" s="344" cm="1">
        <f t="array" ref="K23">IFERROR(_xlfn.IFS(K9=FALSE,ROUND(ROUND(K13*K10*K14,0)*K15*K16,0),K9=TRUE,ROUND(K13*K10*K16*K15*K17*K18*K19,0))*N(Input!L27),0)</f>
        <v>0</v>
      </c>
      <c r="L23" s="344" cm="1">
        <f t="array" ref="L23">IFERROR(_xlfn.IFS(L9=FALSE,ROUND(ROUND(L13*L10*L14,0)*L15*L16,0),L9=TRUE,ROUND(L13*L10*L16*L15*L17*L18*L19,0))*N(Input!M27),0)</f>
        <v>0</v>
      </c>
      <c r="M23" s="344" cm="1">
        <f t="array" ref="M23">IFERROR(_xlfn.IFS(M9=FALSE,ROUND(ROUND(M13*M10*M14,0)*M15*M16,0),M9=TRUE,ROUND(M13*M10*M16*M15*M17*M18*M19,0))*N(Input!N27),0)</f>
        <v>0</v>
      </c>
      <c r="N23" s="344" cm="1">
        <f t="array" ref="N23">IFERROR(_xlfn.IFS(N9=FALSE,ROUND(ROUND(N13*N10*N14,0)*N15*N16,0),N9=TRUE,ROUND(N13*N10*N16*N15*N17*N18*N19,0))*N(Input!O27),0)</f>
        <v>0</v>
      </c>
      <c r="O23" s="344" cm="1">
        <f t="array" ref="O23">IFERROR(_xlfn.IFS(O9=FALSE,ROUND(ROUND(O13*O10*O14,0)*O15*O16,0),O9=TRUE,ROUND(O13*O10*O16*O15*O17*O18*O19,0))*N(Input!P27),0)</f>
        <v>0</v>
      </c>
      <c r="P23" s="344" cm="1">
        <f t="array" ref="P23">IFERROR(_xlfn.IFS(P9=FALSE,ROUND(ROUND(P13*P10*P14,0)*P15*P16,0),P9=TRUE,ROUND(P13*P10*P16*P15*P17*P18*P19,0))*N(Input!Q27),0)</f>
        <v>0</v>
      </c>
      <c r="Q23" s="344" cm="1">
        <f t="array" ref="Q23">IFERROR(_xlfn.IFS(Q9=FALSE,ROUND(ROUND(Q13*Q10*Q14,0)*Q15*Q16,0),Q9=TRUE,ROUND(Q13*Q10*Q16*Q15*Q17*Q18*Q19,0))*N(Input!R27),0)</f>
        <v>0</v>
      </c>
      <c r="R23" s="344" cm="1">
        <f t="array" ref="R23">IFERROR(_xlfn.IFS(R9=FALSE,ROUND(ROUND(R13*R10*R14,0)*R15*R16,0),R9=TRUE,ROUND(R13*R10*R16*R15*R17*R18*R19,0))*N(Input!S27),0)</f>
        <v>0</v>
      </c>
      <c r="S23" s="344" cm="1">
        <f t="array" ref="S23">IFERROR(_xlfn.IFS(S9=FALSE,ROUND(ROUND(S13*S10*S14,0)*S15*S16,0),S9=TRUE,ROUND(S13*S10*S16*S15*S17*S18*S19,0))*N(Input!T27),0)</f>
        <v>0</v>
      </c>
      <c r="T23" s="344" cm="1">
        <f t="array" ref="T23">IFERROR(_xlfn.IFS(T9=FALSE,ROUND(ROUND(T13*T10*T14,0)*T15*T16,0),T9=TRUE,ROUND(T13*T10*T16*T15*T17*T18*T19,0))*N(Input!U27),0)</f>
        <v>0</v>
      </c>
      <c r="U23" s="344" cm="1">
        <f t="array" ref="U23">IFERROR(_xlfn.IFS(U9=FALSE,ROUND(ROUND(U13*U10*U14,0)*U15*U16,0),U9=TRUE,ROUND(U13*U10*U16*U15*U17*U18*U19,0))*N(Input!V27),0)</f>
        <v>0</v>
      </c>
      <c r="V23" s="344" cm="1">
        <f t="array" ref="V23">IFERROR(_xlfn.IFS(V9=FALSE,ROUND(ROUND(V13*V10*V14,0)*V15*V16,0),V9=TRUE,ROUND(V13*V10*V16*V15*V17*V18*V19,0))*N(Input!W27),0)</f>
        <v>0</v>
      </c>
      <c r="W23" s="344" cm="1">
        <f t="array" ref="W23">IFERROR(_xlfn.IFS(W9=FALSE,ROUND(ROUND(W13*W10*W14,0)*W15*W16,0),W9=TRUE,ROUND(W13*W10*W16*W15*W17*W18*W19,0))*N(Input!X27),0)</f>
        <v>0</v>
      </c>
      <c r="X23" s="344" cm="1">
        <f t="array" ref="X23">IFERROR(_xlfn.IFS(X9=FALSE,ROUND(ROUND(X13*X10*X14,0)*X15*X16,0),X9=TRUE,ROUND(X13*X10*X16*X15*X17*X18*X19,0))*N(Input!Y27),0)</f>
        <v>0</v>
      </c>
      <c r="Y23" s="344" cm="1">
        <f t="array" ref="Y23">IFERROR(_xlfn.IFS(Y9=FALSE,ROUND(ROUND(Y13*Y10*Y14,0)*Y15*Y16,0),Y9=TRUE,ROUND(Y13*Y10*Y16*Y15*Y17*Y18*Y19,0))*N(Input!Z27),0)</f>
        <v>0</v>
      </c>
      <c r="Z23" s="344" cm="1">
        <f t="array" ref="Z23">IFERROR(_xlfn.IFS(Z9=FALSE,ROUND(ROUND(Z13*Z10*Z14,0)*Z15*Z16,0),Z9=TRUE,ROUND(Z13*Z10*Z16*Z15*Z17*Z18*Z19,0))*N(Input!AA27),0)</f>
        <v>0</v>
      </c>
      <c r="AA23" s="344" cm="1">
        <f t="array" ref="AA23">IFERROR(_xlfn.IFS(AA9=FALSE,ROUND(ROUND(AA13*AA10*AA14,0)*AA15*AA16,0),AA9=TRUE,ROUND(AA13*AA10*AA16*AA15*AA17*AA18*AA19,0))*N(Input!AB27),0)</f>
        <v>0</v>
      </c>
      <c r="AB23" s="344" cm="1">
        <f t="array" ref="AB23">IFERROR(_xlfn.IFS(AB9=FALSE,ROUND(ROUND(AB13*AB10*AB14,0)*AB15*AB16,0),AB9=TRUE,ROUND(AB13*AB10*AB16*AB15*AB17*AB18*AB19,0))*N(Input!AC27),0)</f>
        <v>0</v>
      </c>
      <c r="AC23" s="344" cm="1">
        <f t="array" ref="AC23">IFERROR(_xlfn.IFS(AC9=FALSE,ROUND(ROUND(AC13*AC10*AC14,0)*AC15*AC16,0),AC9=TRUE,ROUND(AC13*AC10*AC16*AC15*AC17*AC18*AC19,0))*N(Input!AD27),0)</f>
        <v>0</v>
      </c>
      <c r="AD23" s="344" cm="1">
        <f t="array" ref="AD23">IFERROR(_xlfn.IFS(AD9=FALSE,ROUND(ROUND(AD13*AD10*AD14,0)*AD15*AD16,0),AD9=TRUE,ROUND(AD13*AD10*AD16*AD15*AD17*AD18*AD19,0))*N(Input!AE27),0)</f>
        <v>0</v>
      </c>
      <c r="AE23" s="344" cm="1">
        <f t="array" ref="AE23">IFERROR(_xlfn.IFS(AE9=FALSE,ROUND(ROUND(AE13*AE10*AE14,0)*AE15*AE16,0),AE9=TRUE,ROUND(AE13*AE10*AE16*AE15*AE17*AE18*AE19,0))*N(Input!AF27),0)</f>
        <v>0</v>
      </c>
      <c r="AF23" s="344" cm="1">
        <f t="array" ref="AF23">IFERROR(_xlfn.IFS(AF9=FALSE,ROUND(ROUND(AF13*AF10*AF14,0)*AF15*AF16,0),AF9=TRUE,ROUND(AF13*AF10*AF16*AF15*AF17*AF18*AF19,0))*N(Input!AG27),0)</f>
        <v>0</v>
      </c>
      <c r="AG23" s="344" cm="1">
        <f t="array" ref="AG23">IFERROR(_xlfn.IFS(AG9=FALSE,ROUND(ROUND(AG13*AG10*AG14,0)*AG15*AG16,0),AG9=TRUE,ROUND(AG13*AG10*AG16*AG15*AG17*AG18*AG19,0))*N(Input!AH27),0)</f>
        <v>0</v>
      </c>
      <c r="AH23" s="344" cm="1">
        <f t="array" ref="AH23">IFERROR(_xlfn.IFS(AH9=FALSE,ROUND(ROUND(AH13*AH10*AH14,0)*AH15*AH16,0),AH9=TRUE,ROUND(AH13*AH10*AH16*AH15*AH17*AH18*AH19,0))*N(Input!AI27),0)</f>
        <v>0</v>
      </c>
      <c r="AI23" s="344" cm="1">
        <f t="array" ref="AI23">IFERROR(_xlfn.IFS(AI9=FALSE,ROUND(ROUND(AI13*AI10*AI14,0)*AI15*AI16,0),AI9=TRUE,ROUND(AI13*AI10*AI16*AI15*AI17*AI18*AI19,0))*N(Input!AJ27),0)</f>
        <v>0</v>
      </c>
      <c r="AJ23" s="344" cm="1">
        <f t="array" ref="AJ23">IFERROR(_xlfn.IFS(AJ9=FALSE,ROUND(ROUND(AJ13*AJ10*AJ14,0)*AJ15*AJ16,0),AJ9=TRUE,ROUND(AJ13*AJ10*AJ16*AJ15*AJ17*AJ18*AJ19,0))*N(Input!AK27),0)</f>
        <v>0</v>
      </c>
      <c r="AK23" s="344" cm="1">
        <f t="array" ref="AK23">IFERROR(_xlfn.IFS(AK9=FALSE,ROUND(ROUND(AK13*AK10*AK14,0)*AK15*AK16,0),AK9=TRUE,ROUND(AK13*AK10*AK16*AK15*AK17*AK18*AK19,0))*N(Input!AL27),0)</f>
        <v>0</v>
      </c>
      <c r="AL23" s="344" cm="1">
        <f t="array" ref="AL23">IFERROR(_xlfn.IFS(AL9=FALSE,ROUND(ROUND(AL13*AL10*AL14,0)*AL15*AL16,0),AL9=TRUE,ROUND(AL13*AL10*AL16*AL15*AL17*AL18*AL19,0))*N(Input!AM27),0)</f>
        <v>0</v>
      </c>
      <c r="AM23" s="344" cm="1">
        <f t="array" ref="AM23">IFERROR(_xlfn.IFS(AM9=FALSE,ROUND(ROUND(AM13*AM10*AM14,0)*AM15*AM16,0),AM9=TRUE,ROUND(AM13*AM10*AM16*AM15*AM17*AM18*AM19,0))*N(Input!AN27),0)</f>
        <v>0</v>
      </c>
      <c r="AN23" s="344" cm="1">
        <f t="array" ref="AN23">IFERROR(_xlfn.IFS(AN9=FALSE,ROUND(ROUND(AN13*AN10*AN14,0)*AN15*AN16,0),AN9=TRUE,ROUND(AN13*AN10*AN16*AN15*AN17*AN18*AN19,0))*N(Input!AO27),0)</f>
        <v>0</v>
      </c>
      <c r="AO23" s="344" cm="1">
        <f t="array" ref="AO23">IFERROR(_xlfn.IFS(AO9=FALSE,ROUND(ROUND(AO13*AO10*AO14,0)*AO15*AO16,0),AO9=TRUE,ROUND(AO13*AO10*AO16*AO15*AO17*AO18*AO19,0))*N(Input!AP27),0)</f>
        <v>0</v>
      </c>
      <c r="AP23" s="344" cm="1">
        <f t="array" ref="AP23">IFERROR(_xlfn.IFS(AP9=FALSE,ROUND(ROUND(AP13*AP10*AP14,0)*AP15*AP16,0),AP9=TRUE,ROUND(AP13*AP10*AP16*AP15*AP17*AP18*AP19,0))*N(Input!AQ27),0)</f>
        <v>0</v>
      </c>
      <c r="AQ23" s="344" cm="1">
        <f t="array" ref="AQ23">IFERROR(_xlfn.IFS(AQ9=FALSE,ROUND(ROUND(AQ13*AQ10*AQ14,0)*AQ15*AQ16,0),AQ9=TRUE,ROUND(AQ13*AQ10*AQ16*AQ15*AQ17*AQ18*AQ19,0))*N(Input!AR27),0)</f>
        <v>0</v>
      </c>
      <c r="AR23" s="344" cm="1">
        <f t="array" ref="AR23">IFERROR(_xlfn.IFS(AR9=FALSE,ROUND(ROUND(AR13*AR10*AR14,0)*AR15*AR16,0),AR9=TRUE,ROUND(AR13*AR10*AR16*AR15*AR17*AR18*AR19,0))*N(Input!AS27),0)</f>
        <v>0</v>
      </c>
      <c r="AS23" s="344" cm="1">
        <f t="array" ref="AS23">IFERROR(_xlfn.IFS(AS9=FALSE,ROUND(ROUND(AS13*AS10*AS14,0)*AS15*AS16,0),AS9=TRUE,ROUND(AS13*AS10*AS16*AS15*AS17*AS18*AS19,0))*N(Input!AT27),0)</f>
        <v>0</v>
      </c>
      <c r="AT23" s="344" cm="1">
        <f t="array" ref="AT23">IFERROR(_xlfn.IFS(AT9=FALSE,ROUND(ROUND(AT13*AT10*AT14,0)*AT15*AT16,0),AT9=TRUE,ROUND(AT13*AT10*AT16*AT15*AT17*AT18*AT19,0))*N(Input!AU27),0)</f>
        <v>0</v>
      </c>
      <c r="AU23" s="344" cm="1">
        <f t="array" ref="AU23">IFERROR(_xlfn.IFS(AU9=FALSE,ROUND(ROUND(AU13*AU10*AU14,0)*AU15*AU16,0),AU9=TRUE,ROUND(AU13*AU10*AU16*AU15*AU17*AU18*AU19,0))*N(Input!AV27),0)</f>
        <v>0</v>
      </c>
      <c r="AV23" s="344" cm="1">
        <f t="array" ref="AV23">IFERROR(_xlfn.IFS(AV9=FALSE,ROUND(ROUND(AV13*AV10*AV14,0)*AV15*AV16,0),AV9=TRUE,ROUND(AV13*AV10*AV16*AV15*AV17*AV18*AV19,0))*N(Input!AW27),0)</f>
        <v>0</v>
      </c>
      <c r="AW23" s="344" cm="1">
        <f t="array" ref="AW23">IFERROR(_xlfn.IFS(AW9=FALSE,ROUND(ROUND(AW13*AW10*AW14,0)*AW15*AW16,0),AW9=TRUE,ROUND(AW13*AW10*AW16*AW15*AW17*AW18*AW19,0))*N(Input!AX27),0)</f>
        <v>0</v>
      </c>
      <c r="AX23" s="344" cm="1">
        <f t="array" ref="AX23">IFERROR(_xlfn.IFS(AX9=FALSE,ROUND(ROUND(AX13*AX10*AX14,0)*AX15*AX16,0),AX9=TRUE,ROUND(AX13*AX10*AX16*AX15*AX17*AX18*AX19,0))*N(Input!AY27),0)</f>
        <v>0</v>
      </c>
      <c r="AY23" s="344" cm="1">
        <f t="array" ref="AY23">IFERROR(_xlfn.IFS(AY9=FALSE,ROUND(ROUND(AY13*AY10*AY14,0)*AY15*AY16,0),AY9=TRUE,ROUND(AY13*AY10*AY16*AY15*AY17*AY18*AY19,0))*N(Input!AZ27),0)</f>
        <v>0</v>
      </c>
      <c r="AZ23" s="344" cm="1">
        <f t="array" ref="AZ23">IFERROR(_xlfn.IFS(AZ9=FALSE,ROUND(ROUND(AZ13*AZ10*AZ14,0)*AZ15*AZ16,0),AZ9=TRUE,ROUND(AZ13*AZ10*AZ16*AZ15*AZ17*AZ18*AZ19,0))*N(Input!BA27),0)</f>
        <v>0</v>
      </c>
      <c r="BA23" s="344" cm="1">
        <f t="array" ref="BA23">IFERROR(_xlfn.IFS(BA9=FALSE,ROUND(ROUND(BA13*BA10*BA14,0)*BA15*BA16,0),BA9=TRUE,ROUND(BA13*BA10*BA16*BA15*BA17*BA18*BA19,0))*N(Input!BB27),0)</f>
        <v>0</v>
      </c>
      <c r="BB23" s="344" cm="1">
        <f t="array" ref="BB23">IFERROR(_xlfn.IFS(BB9=FALSE,ROUND(ROUND(BB13*BB10*BB14,0)*BB15*BB16,0),BB9=TRUE,ROUND(BB13*BB10*BB16*BB15*BB17*BB18*BB19,0))*N(Input!BC27),0)</f>
        <v>0</v>
      </c>
      <c r="BC23" s="344" cm="1">
        <f t="array" ref="BC23">IFERROR(_xlfn.IFS(BC9=FALSE,ROUND(ROUND(BC13*BC10*BC14,0)*BC15*BC16,0),BC9=TRUE,ROUND(BC13*BC10*BC16*BC15*BC17*BC18*BC19,0))*N(Input!BD27),0)</f>
        <v>0</v>
      </c>
      <c r="BD23" s="344" cm="1">
        <f t="array" ref="BD23">IFERROR(_xlfn.IFS(BD9=FALSE,ROUND(ROUND(BD13*BD10*BD14,0)*BD15*BD16,0),BD9=TRUE,ROUND(BD13*BD10*BD16*BD15*BD17*BD18*BD19,0))*N(Input!BE27),0)</f>
        <v>0</v>
      </c>
      <c r="BE23" s="344" cm="1">
        <f t="array" ref="BE23">IFERROR(_xlfn.IFS(BE9=FALSE,ROUND(ROUND(BE13*BE10*BE14,0)*BE15*BE16,0),BE9=TRUE,ROUND(BE13*BE10*BE16*BE15*BE17*BE18*BE19,0))*N(Input!BF27),0)</f>
        <v>0</v>
      </c>
      <c r="BF23" s="344" cm="1">
        <f t="array" ref="BF23">IFERROR(_xlfn.IFS(BF9=FALSE,ROUND(ROUND(BF13*BF10*BF14,0)*BF15*BF16,0),BF9=TRUE,ROUND(BF13*BF10*BF16*BF15*BF17*BF18*BF19,0))*N(Input!BG27),0)</f>
        <v>0</v>
      </c>
      <c r="BG23" s="344" cm="1">
        <f t="array" ref="BG23">IFERROR(_xlfn.IFS(BG9=FALSE,ROUND(ROUND(BG13*BG10*BG14,0)*BG15*BG16,0),BG9=TRUE,ROUND(BG13*BG10*BG16*BG15*BG17*BG18*BG19,0))*N(Input!BH27),0)</f>
        <v>0</v>
      </c>
      <c r="BH23" s="344" cm="1">
        <f t="array" ref="BH23">IFERROR(_xlfn.IFS(BH9=FALSE,ROUND(ROUND(BH13*BH10*BH14,0)*BH15*BH16,0),BH9=TRUE,ROUND(BH13*BH10*BH16*BH15*BH17*BH18*BH19,0))*N(Input!BI27),0)</f>
        <v>0</v>
      </c>
      <c r="BI23" s="344" cm="1">
        <f t="array" ref="BI23">IFERROR(_xlfn.IFS(BI9=FALSE,ROUND(ROUND(BI13*BI10*BI14,0)*BI15*BI16,0),BI9=TRUE,ROUND(BI13*BI10*BI16*BI15*BI17*BI18*BI19,0))*N(Input!BJ27),0)</f>
        <v>0</v>
      </c>
      <c r="BJ23" s="344" cm="1">
        <f t="array" ref="BJ23">IFERROR(_xlfn.IFS(BJ9=FALSE,ROUND(ROUND(BJ13*BJ10*BJ14,0)*BJ15*BJ16,0),BJ9=TRUE,ROUND(BJ13*BJ10*BJ16*BJ15*BJ17*BJ18*BJ19,0))*N(Input!BK27),0)</f>
        <v>0</v>
      </c>
      <c r="BK23" s="344" cm="1">
        <f t="array" ref="BK23">IFERROR(_xlfn.IFS(BK9=FALSE,ROUND(ROUND(BK13*BK10*BK14,0)*BK15*BK16,0),BK9=TRUE,ROUND(BK13*BK10*BK16*BK15*BK17*BK18*BK19,0))*N(Input!BL27),0)</f>
        <v>0</v>
      </c>
      <c r="BL23" s="344" cm="1">
        <f t="array" ref="BL23">IFERROR(_xlfn.IFS(BL9=FALSE,ROUND(ROUND(BL13*BL10*BL14,0)*BL15*BL16,0),BL9=TRUE,ROUND(BL13*BL10*BL16*BL15*BL17*BL18*BL19,0))*N(Input!BM27),0)</f>
        <v>0</v>
      </c>
      <c r="BM23" s="344" cm="1">
        <f t="array" ref="BM23">IFERROR(_xlfn.IFS(BM9=FALSE,ROUND(ROUND(BM13*BM10*BM14,0)*BM15*BM16,0),BM9=TRUE,ROUND(BM13*BM10*BM16*BM15*BM17*BM18*BM19,0))*N(Input!BN27),0)</f>
        <v>0</v>
      </c>
      <c r="BN23" s="344" cm="1">
        <f t="array" ref="BN23">IFERROR(_xlfn.IFS(BN9=FALSE,ROUND(ROUND(BN13*BN10*BN14,0)*BN15*BN16,0),BN9=TRUE,ROUND(BN13*BN10*BN16*BN15*BN17*BN18*BN19,0))*N(Input!BO27),0)</f>
        <v>0</v>
      </c>
      <c r="BO23" s="344" cm="1">
        <f t="array" ref="BO23">IFERROR(_xlfn.IFS(BO9=FALSE,ROUND(ROUND(BO13*BO10*BO14,0)*BO15*BO16,0),BO9=TRUE,ROUND(BO13*BO10*BO16*BO15*BO17*BO18*BO19,0))*N(Input!BP27),0)</f>
        <v>0</v>
      </c>
      <c r="BP23" s="344" cm="1">
        <f t="array" ref="BP23">IFERROR(_xlfn.IFS(BP9=FALSE,ROUND(ROUND(BP13*BP10*BP14,0)*BP15*BP16,0),BP9=TRUE,ROUND(BP13*BP10*BP16*BP15*BP17*BP18*BP19,0))*N(Input!BQ27),0)</f>
        <v>0</v>
      </c>
      <c r="BQ23" s="344" cm="1">
        <f t="array" ref="BQ23">IFERROR(_xlfn.IFS(BQ9=FALSE,ROUND(ROUND(BQ13*BQ10*BQ14,0)*BQ15*BQ16,0),BQ9=TRUE,ROUND(BQ13*BQ10*BQ16*BQ15*BQ17*BQ18*BQ19,0))*N(Input!BR27),0)</f>
        <v>0</v>
      </c>
      <c r="BR23" s="344" cm="1">
        <f t="array" ref="BR23">IFERROR(_xlfn.IFS(BR9=FALSE,ROUND(ROUND(BR13*BR10*BR14,0)*BR15*BR16,0),BR9=TRUE,ROUND(BR13*BR10*BR16*BR15*BR17*BR18*BR19,0))*N(Input!BS27),0)</f>
        <v>0</v>
      </c>
      <c r="BS23" s="344" cm="1">
        <f t="array" ref="BS23">IFERROR(_xlfn.IFS(BS9=FALSE,ROUND(ROUND(BS13*BS10*BS14,0)*BS15*BS16,0),BS9=TRUE,ROUND(BS13*BS10*BS16*BS15*BS17*BS18*BS19,0))*N(Input!BT27),0)</f>
        <v>0</v>
      </c>
      <c r="BT23" s="344" cm="1">
        <f t="array" ref="BT23">IFERROR(_xlfn.IFS(BT9=FALSE,ROUND(ROUND(BT13*BT10*BT14,0)*BT15*BT16,0),BT9=TRUE,ROUND(BT13*BT10*BT16*BT15*BT17*BT18*BT19,0))*N(Input!BU27),0)</f>
        <v>0</v>
      </c>
      <c r="BU23" s="344" cm="1">
        <f t="array" ref="BU23">IFERROR(_xlfn.IFS(BU9=FALSE,ROUND(ROUND(BU13*BU10*BU14,0)*BU15*BU16,0),BU9=TRUE,ROUND(BU13*BU10*BU16*BU15*BU17*BU18*BU19,0))*N(Input!BV27),0)</f>
        <v>0</v>
      </c>
      <c r="BV23" s="344" cm="1">
        <f t="array" ref="BV23">IFERROR(_xlfn.IFS(BV9=FALSE,ROUND(ROUND(BV13*BV10*BV14,0)*BV15*BV16,0),BV9=TRUE,ROUND(BV13*BV10*BV16*BV15*BV17*BV18*BV19,0))*N(Input!BW27),0)</f>
        <v>0</v>
      </c>
      <c r="BW23" s="344" cm="1">
        <f t="array" ref="BW23">IFERROR(_xlfn.IFS(BW9=FALSE,ROUND(ROUND(BW13*BW10*BW14,0)*BW15*BW16,0),BW9=TRUE,ROUND(BW13*BW10*BW16*BW15*BW17*BW18*BW19,0))*N(Input!BX27),0)</f>
        <v>0</v>
      </c>
      <c r="BX23" s="344" cm="1">
        <f t="array" ref="BX23">IFERROR(_xlfn.IFS(BX9=FALSE,ROUND(ROUND(BX13*BX10*BX14,0)*BX15*BX16,0),BX9=TRUE,ROUND(BX13*BX10*BX16*BX15*BX17*BX18*BX19,0))*N(Input!BY27),0)</f>
        <v>0</v>
      </c>
      <c r="BY23" s="344" cm="1">
        <f t="array" ref="BY23">IFERROR(_xlfn.IFS(BY9=FALSE,ROUND(ROUND(BY13*BY10*BY14,0)*BY15*BY16,0),BY9=TRUE,ROUND(BY13*BY10*BY16*BY15*BY17*BY18*BY19,0))*N(Input!BZ27),0)</f>
        <v>0</v>
      </c>
      <c r="BZ23" s="344" cm="1">
        <f t="array" ref="BZ23">IFERROR(_xlfn.IFS(BZ9=FALSE,ROUND(ROUND(BZ13*BZ10*BZ14,0)*BZ15*BZ16,0),BZ9=TRUE,ROUND(BZ13*BZ10*BZ16*BZ15*BZ17*BZ18*BZ19,0))*N(Input!CA27),0)</f>
        <v>0</v>
      </c>
      <c r="CA23" s="344" cm="1">
        <f t="array" ref="CA23">IFERROR(_xlfn.IFS(CA9=FALSE,ROUND(ROUND(CA13*CA10*CA14,0)*CA15*CA16,0),CA9=TRUE,ROUND(CA13*CA10*CA16*CA15*CA17*CA18*CA19,0))*N(Input!CB27),0)</f>
        <v>0</v>
      </c>
      <c r="CB23" s="344" cm="1">
        <f t="array" ref="CB23">IFERROR(_xlfn.IFS(CB9=FALSE,ROUND(ROUND(CB13*CB10*CB14,0)*CB15*CB16,0),CB9=TRUE,ROUND(CB13*CB10*CB16*CB15*CB17*CB18*CB19,0))*N(Input!CC27),0)</f>
        <v>0</v>
      </c>
      <c r="CC23" s="344" cm="1">
        <f t="array" ref="CC23">IFERROR(_xlfn.IFS(CC9=FALSE,ROUND(ROUND(CC13*CC10*CC14,0)*CC15*CC16,0),CC9=TRUE,ROUND(CC13*CC10*CC16*CC15*CC17*CC18*CC19,0))*N(Input!CD27),0)</f>
        <v>0</v>
      </c>
      <c r="CD23" s="344" cm="1">
        <f t="array" ref="CD23">IFERROR(_xlfn.IFS(CD9=FALSE,ROUND(ROUND(CD13*CD10*CD14,0)*CD15*CD16,0),CD9=TRUE,ROUND(CD13*CD10*CD16*CD15*CD17*CD18*CD19,0))*N(Input!CE27),0)</f>
        <v>0</v>
      </c>
      <c r="CE23" s="344" cm="1">
        <f t="array" ref="CE23">IFERROR(_xlfn.IFS(CE9=FALSE,ROUND(ROUND(CE13*CE10*CE14,0)*CE15*CE16,0),CE9=TRUE,ROUND(CE13*CE10*CE16*CE15*CE17*CE18*CE19,0))*N(Input!CF27),0)</f>
        <v>0</v>
      </c>
      <c r="CF23" s="344" cm="1">
        <f t="array" ref="CF23">IFERROR(_xlfn.IFS(CF9=FALSE,ROUND(ROUND(CF13*CF10*CF14,0)*CF15*CF16,0),CF9=TRUE,ROUND(CF13*CF10*CF16*CF15*CF17*CF18*CF19,0))*N(Input!CG27),0)</f>
        <v>0</v>
      </c>
      <c r="CG23" s="344" cm="1">
        <f t="array" ref="CG23">IFERROR(_xlfn.IFS(CG9=FALSE,ROUND(ROUND(CG13*CG10*CG14,0)*CG15*CG16,0),CG9=TRUE,ROUND(CG13*CG10*CG16*CG15*CG17*CG18*CG19,0))*N(Input!CH27),0)</f>
        <v>0</v>
      </c>
      <c r="CH23" s="344" cm="1">
        <f t="array" ref="CH23">IFERROR(_xlfn.IFS(CH9=FALSE,ROUND(ROUND(CH13*CH10*CH14,0)*CH15*CH16,0),CH9=TRUE,ROUND(CH13*CH10*CH16*CH15*CH17*CH18*CH19,0))*N(Input!CI27),0)</f>
        <v>0</v>
      </c>
      <c r="CI23" s="344" cm="1">
        <f t="array" ref="CI23">IFERROR(_xlfn.IFS(CI9=FALSE,ROUND(ROUND(CI13*CI10*CI14,0)*CI15*CI16,0),CI9=TRUE,ROUND(CI13*CI10*CI16*CI15*CI17*CI18*CI19,0))*N(Input!CJ27),0)</f>
        <v>0</v>
      </c>
      <c r="CJ23" s="344" cm="1">
        <f t="array" ref="CJ23">IFERROR(_xlfn.IFS(CJ9=FALSE,ROUND(ROUND(CJ13*CJ10*CJ14,0)*CJ15*CJ16,0),CJ9=TRUE,ROUND(CJ13*CJ10*CJ16*CJ15*CJ17*CJ18*CJ19,0))*N(Input!CK27),0)</f>
        <v>0</v>
      </c>
      <c r="CK23" s="344" cm="1">
        <f t="array" ref="CK23">IFERROR(_xlfn.IFS(CK9=FALSE,ROUND(ROUND(CK13*CK10*CK14,0)*CK15*CK16,0),CK9=TRUE,ROUND(CK13*CK10*CK16*CK15*CK17*CK18*CK19,0))*N(Input!CL27),0)</f>
        <v>0</v>
      </c>
      <c r="CL23" s="344" cm="1">
        <f t="array" ref="CL23">IFERROR(_xlfn.IFS(CL9=FALSE,ROUND(ROUND(CL13*CL10*CL14,0)*CL15*CL16,0),CL9=TRUE,ROUND(CL13*CL10*CL16*CL15*CL17*CL18*CL19,0))*N(Input!CM27),0)</f>
        <v>0</v>
      </c>
      <c r="CM23" s="344" cm="1">
        <f t="array" ref="CM23">IFERROR(_xlfn.IFS(CM9=FALSE,ROUND(ROUND(CM13*CM10*CM14,0)*CM15*CM16,0),CM9=TRUE,ROUND(CM13*CM10*CM16*CM15*CM17*CM18*CM19,0))*N(Input!CN27),0)</f>
        <v>0</v>
      </c>
      <c r="CN23" s="344" cm="1">
        <f t="array" ref="CN23">IFERROR(_xlfn.IFS(CN9=FALSE,ROUND(ROUND(CN13*CN10*CN14,0)*CN15*CN16,0),CN9=TRUE,ROUND(CN13*CN10*CN16*CN15*CN17*CN18*CN19,0))*N(Input!CO27),0)</f>
        <v>0</v>
      </c>
      <c r="CO23" s="344" cm="1">
        <f t="array" ref="CO23">IFERROR(_xlfn.IFS(CO9=FALSE,ROUND(ROUND(CO13*CO10*CO14,0)*CO15*CO16,0),CO9=TRUE,ROUND(CO13*CO10*CO16*CO15*CO17*CO18*CO19,0))*N(Input!CP27),0)</f>
        <v>0</v>
      </c>
      <c r="CP23" s="344" cm="1">
        <f t="array" ref="CP23">IFERROR(_xlfn.IFS(CP9=FALSE,ROUND(ROUND(CP13*CP10*CP14,0)*CP15*CP16,0),CP9=TRUE,ROUND(CP13*CP10*CP16*CP15*CP17*CP18*CP19,0))*N(Input!CQ27),0)</f>
        <v>0</v>
      </c>
      <c r="CQ23" s="344" cm="1">
        <f t="array" ref="CQ23">IFERROR(_xlfn.IFS(CQ9=FALSE,ROUND(ROUND(CQ13*CQ10*CQ14,0)*CQ15*CQ16,0),CQ9=TRUE,ROUND(CQ13*CQ10*CQ16*CQ15*CQ17*CQ18*CQ19,0))*N(Input!CR27),0)</f>
        <v>0</v>
      </c>
      <c r="CR23" s="344" cm="1">
        <f t="array" ref="CR23">IFERROR(_xlfn.IFS(CR9=FALSE,ROUND(ROUND(CR13*CR10*CR14,0)*CR15*CR16,0),CR9=TRUE,ROUND(CR13*CR10*CR16*CR15*CR17*CR18*CR19,0))*N(Input!CS27),0)</f>
        <v>0</v>
      </c>
      <c r="CS23" s="344" cm="1">
        <f t="array" ref="CS23">IFERROR(_xlfn.IFS(CS9=FALSE,ROUND(ROUND(CS13*CS10*CS14,0)*CS15*CS16,0),CS9=TRUE,ROUND(CS13*CS10*CS16*CS15*CS17*CS18*CS19,0))*N(Input!CT27),0)</f>
        <v>0</v>
      </c>
      <c r="CT23" s="344" cm="1">
        <f t="array" ref="CT23">IFERROR(_xlfn.IFS(CT9=FALSE,ROUND(ROUND(CT13*CT10*CT14,0)*CT15*CT16,0),CT9=TRUE,ROUND(CT13*CT10*CT16*CT15*CT17*CT18*CT19,0))*N(Input!CU27),0)</f>
        <v>0</v>
      </c>
      <c r="CU23" s="344" cm="1">
        <f t="array" ref="CU23">IFERROR(_xlfn.IFS(CU9=FALSE,ROUND(ROUND(CU13*CU10*CU14,0)*CU15*CU16,0),CU9=TRUE,ROUND(CU13*CU10*CU16*CU15*CU17*CU18*CU19,0))*N(Input!CV27),0)</f>
        <v>0</v>
      </c>
      <c r="CV23" s="344" cm="1">
        <f t="array" ref="CV23">IFERROR(_xlfn.IFS(CV9=FALSE,ROUND(ROUND(CV13*CV10*CV14,0)*CV15*CV16,0),CV9=TRUE,ROUND(CV13*CV10*CV16*CV15*CV17*CV18*CV19,0))*N(Input!CW27),0)</f>
        <v>0</v>
      </c>
      <c r="CW23" s="344" cm="1">
        <f t="array" ref="CW23">IFERROR(_xlfn.IFS(CW9=FALSE,ROUND(ROUND(CW13*CW10*CW14,0)*CW15*CW16,0),CW9=TRUE,ROUND(CW13*CW10*CW16*CW15*CW17*CW18*CW19,0))*N(Input!CX27),0)</f>
        <v>0</v>
      </c>
      <c r="CX23" s="344" cm="1">
        <f t="array" ref="CX23">IFERROR(_xlfn.IFS(CX9=FALSE,ROUND(ROUND(CX13*CX10*CX14,0)*CX15*CX16,0),CX9=TRUE,ROUND(CX13*CX10*CX16*CX15*CX17*CX18*CX19,0))*N(Input!CY27),0)</f>
        <v>0</v>
      </c>
      <c r="CY23" s="344" cm="1">
        <f t="array" ref="CY23">IFERROR(_xlfn.IFS(CY9=FALSE,ROUND(ROUND(CY13*CY10*CY14,0)*CY15*CY16,0),CY9=TRUE,ROUND(CY13*CY10*CY16*CY15*CY17*CY18*CY19,0))*N(Input!CZ27),0)</f>
        <v>0</v>
      </c>
      <c r="CZ23" s="344" cm="1">
        <f t="array" ref="CZ23">IFERROR(_xlfn.IFS(CZ9=FALSE,ROUND(ROUND(CZ13*CZ10*CZ14,0)*CZ15*CZ16,0),CZ9=TRUE,ROUND(CZ13*CZ10*CZ16*CZ15*CZ17*CZ18*CZ19,0))*N(Input!DA27),0)</f>
        <v>0</v>
      </c>
      <c r="DA23" s="344" cm="1">
        <f t="array" ref="DA23">IFERROR(_xlfn.IFS(DA9=FALSE,ROUND(ROUND(DA13*DA10*DA14,0)*DA15*DA16,0),DA9=TRUE,ROUND(DA13*DA10*DA16*DA15*DA17*DA18*DA19,0))*N(Input!DB27),0)</f>
        <v>0</v>
      </c>
      <c r="DB23" s="344" cm="1">
        <f t="array" ref="DB23">IFERROR(_xlfn.IFS(DB9=FALSE,ROUND(ROUND(DB13*DB10*DB14,0)*DB15*DB16,0),DB9=TRUE,ROUND(DB13*DB10*DB16*DB15*DB17*DB18*DB19,0))*N(Input!DC27),0)</f>
        <v>0</v>
      </c>
      <c r="DC23" s="344" cm="1">
        <f t="array" ref="DC23">IFERROR(_xlfn.IFS(DC9=FALSE,ROUND(ROUND(DC13*DC10*DC14,0)*DC15*DC16,0),DC9=TRUE,ROUND(DC13*DC10*DC16*DC15*DC17*DC18*DC19,0))*N(Input!DD27),0)</f>
        <v>0</v>
      </c>
      <c r="DD23" s="344" cm="1">
        <f t="array" ref="DD23">IFERROR(_xlfn.IFS(DD9=FALSE,ROUND(ROUND(DD13*DD10*DD14,0)*DD15*DD16,0),DD9=TRUE,ROUND(DD13*DD10*DD16*DD15*DD17*DD18*DD19,0))*N(Input!DE27),0)</f>
        <v>0</v>
      </c>
      <c r="DE23" s="344" cm="1">
        <f t="array" ref="DE23">IFERROR(_xlfn.IFS(DE9=FALSE,ROUND(ROUND(DE13*DE10*DE14,0)*DE15*DE16,0),DE9=TRUE,ROUND(DE13*DE10*DE16*DE15*DE17*DE18*DE19,0))*N(Input!DF27),0)</f>
        <v>0</v>
      </c>
      <c r="DF23" s="344" cm="1">
        <f t="array" ref="DF23">IFERROR(_xlfn.IFS(DF9=FALSE,ROUND(ROUND(DF13*DF10*DF14,0)*DF15*DF16,0),DF9=TRUE,ROUND(DF13*DF10*DF16*DF15*DF17*DF18*DF19,0))*N(Input!DG27),0)</f>
        <v>0</v>
      </c>
      <c r="DG23" s="344" cm="1">
        <f t="array" ref="DG23">IFERROR(_xlfn.IFS(DG9=FALSE,ROUND(ROUND(DG13*DG10*DG14,0)*DG15*DG16,0),DG9=TRUE,ROUND(DG13*DG10*DG16*DG15*DG17*DG18*DG19,0))*N(Input!DH27),0)</f>
        <v>0</v>
      </c>
      <c r="DH23" s="344" cm="1">
        <f t="array" ref="DH23">IFERROR(_xlfn.IFS(DH9=FALSE,ROUND(ROUND(DH13*DH10*DH14,0)*DH15*DH16,0),DH9=TRUE,ROUND(DH13*DH10*DH16*DH15*DH17*DH18*DH19,0))*N(Input!DI27),0)</f>
        <v>0</v>
      </c>
      <c r="DI23" s="344" cm="1">
        <f t="array" ref="DI23">IFERROR(_xlfn.IFS(DI9=FALSE,ROUND(ROUND(DI13*DI10*DI14,0)*DI15*DI16,0),DI9=TRUE,ROUND(DI13*DI10*DI16*DI15*DI17*DI18*DI19,0))*N(Input!DJ27),0)</f>
        <v>0</v>
      </c>
      <c r="DJ23" s="344" cm="1">
        <f t="array" ref="DJ23">IFERROR(_xlfn.IFS(DJ9=FALSE,ROUND(ROUND(DJ13*DJ10*DJ14,0)*DJ15*DJ16,0),DJ9=TRUE,ROUND(DJ13*DJ10*DJ16*DJ15*DJ17*DJ18*DJ19,0))*N(Input!DK27),0)</f>
        <v>0</v>
      </c>
      <c r="DK23" s="344" cm="1">
        <f t="array" ref="DK23">IFERROR(_xlfn.IFS(DK9=FALSE,ROUND(ROUND(DK13*DK10*DK14,0)*DK15*DK16,0),DK9=TRUE,ROUND(DK13*DK10*DK16*DK15*DK17*DK18*DK19,0))*N(Input!DL27),0)</f>
        <v>0</v>
      </c>
      <c r="DL23" s="344" cm="1">
        <f t="array" ref="DL23">IFERROR(_xlfn.IFS(DL9=FALSE,ROUND(ROUND(DL13*DL10*DL14,0)*DL15*DL16,0),DL9=TRUE,ROUND(DL13*DL10*DL16*DL15*DL17*DL18*DL19,0))*N(Input!DM27),0)</f>
        <v>0</v>
      </c>
      <c r="DM23" s="344" cm="1">
        <f t="array" ref="DM23">IFERROR(_xlfn.IFS(DM9=FALSE,ROUND(ROUND(DM13*DM10*DM14,0)*DM15*DM16,0),DM9=TRUE,ROUND(DM13*DM10*DM16*DM15*DM17*DM18*DM19,0))*N(Input!DN27),0)</f>
        <v>0</v>
      </c>
      <c r="DN23" s="344" cm="1">
        <f t="array" ref="DN23">IFERROR(_xlfn.IFS(DN9=FALSE,ROUND(ROUND(DN13*DN10*DN14,0)*DN15*DN16,0),DN9=TRUE,ROUND(DN13*DN10*DN16*DN15*DN17*DN18*DN19,0))*N(Input!DO27),0)</f>
        <v>0</v>
      </c>
      <c r="DO23" s="344" cm="1">
        <f t="array" ref="DO23">IFERROR(_xlfn.IFS(DO9=FALSE,ROUND(ROUND(DO13*DO10*DO14,0)*DO15*DO16,0),DO9=TRUE,ROUND(DO13*DO10*DO16*DO15*DO17*DO18*DO19,0))*N(Input!DP27),0)</f>
        <v>0</v>
      </c>
      <c r="DP23" s="344" cm="1">
        <f t="array" ref="DP23">IFERROR(_xlfn.IFS(DP9=FALSE,ROUND(ROUND(DP13*DP10*DP14,0)*DP15*DP16,0),DP9=TRUE,ROUND(DP13*DP10*DP16*DP15*DP17*DP18*DP19,0))*N(Input!DQ27),0)</f>
        <v>0</v>
      </c>
      <c r="DQ23" s="344" cm="1">
        <f t="array" ref="DQ23">IFERROR(_xlfn.IFS(DQ9=FALSE,ROUND(ROUND(DQ13*DQ10*DQ14,0)*DQ15*DQ16,0),DQ9=TRUE,ROUND(DQ13*DQ10*DQ16*DQ15*DQ17*DQ18*DQ19,0))*N(Input!DR27),0)</f>
        <v>0</v>
      </c>
      <c r="DR23" s="344" cm="1">
        <f t="array" ref="DR23">IFERROR(_xlfn.IFS(DR9=FALSE,ROUND(ROUND(DR13*DR10*DR14,0)*DR15*DR16,0),DR9=TRUE,ROUND(DR13*DR10*DR16*DR15*DR17*DR18*DR19,0))*N(Input!DS27),0)</f>
        <v>0</v>
      </c>
      <c r="DS23" s="344" cm="1">
        <f t="array" ref="DS23">IFERROR(_xlfn.IFS(DS9=FALSE,ROUND(ROUND(DS13*DS10*DS14,0)*DS15*DS16,0),DS9=TRUE,ROUND(DS13*DS10*DS16*DS15*DS17*DS18*DS19,0))*N(Input!DT27),0)</f>
        <v>0</v>
      </c>
      <c r="DT23" s="344" cm="1">
        <f t="array" ref="DT23">IFERROR(_xlfn.IFS(DT9=FALSE,ROUND(ROUND(DT13*DT10*DT14,0)*DT15*DT16,0),DT9=TRUE,ROUND(DT13*DT10*DT16*DT15*DT17*DT18*DT19,0))*N(Input!DU27),0)</f>
        <v>0</v>
      </c>
      <c r="DU23" s="344" cm="1">
        <f t="array" ref="DU23">IFERROR(_xlfn.IFS(DU9=FALSE,ROUND(ROUND(DU13*DU10*DU14,0)*DU15*DU16,0),DU9=TRUE,ROUND(DU13*DU10*DU16*DU15*DU17*DU18*DU19,0))*N(Input!DV27),0)</f>
        <v>0</v>
      </c>
      <c r="DV23" s="344" cm="1">
        <f t="array" ref="DV23">IFERROR(_xlfn.IFS(DV9=FALSE,ROUND(ROUND(DV13*DV10*DV14,0)*DV15*DV16,0),DV9=TRUE,ROUND(DV13*DV10*DV16*DV15*DV17*DV18*DV19,0))*N(Input!DW27),0)</f>
        <v>0</v>
      </c>
      <c r="DW23" s="344" cm="1">
        <f t="array" ref="DW23">IFERROR(_xlfn.IFS(DW9=FALSE,ROUND(ROUND(DW13*DW10*DW14,0)*DW15*DW16,0),DW9=TRUE,ROUND(DW13*DW10*DW16*DW15*DW17*DW18*DW19,0))*N(Input!DX27),0)</f>
        <v>0</v>
      </c>
      <c r="DX23" s="344" cm="1">
        <f t="array" ref="DX23">IFERROR(_xlfn.IFS(DX9=FALSE,ROUND(ROUND(DX13*DX10*DX14,0)*DX15*DX16,0),DX9=TRUE,ROUND(DX13*DX10*DX16*DX15*DX17*DX18*DX19,0))*N(Input!DY27),0)</f>
        <v>0</v>
      </c>
      <c r="DY23" s="344" cm="1">
        <f t="array" ref="DY23">IFERROR(_xlfn.IFS(DY9=FALSE,ROUND(ROUND(DY13*DY10*DY14,0)*DY15*DY16,0),DY9=TRUE,ROUND(DY13*DY10*DY16*DY15*DY17*DY18*DY19,0))*N(Input!DZ27),0)</f>
        <v>0</v>
      </c>
      <c r="DZ23" s="344" cm="1">
        <f t="array" ref="DZ23">IFERROR(_xlfn.IFS(DZ9=FALSE,ROUND(ROUND(DZ13*DZ10*DZ14,0)*DZ15*DZ16,0),DZ9=TRUE,ROUND(DZ13*DZ10*DZ16*DZ15*DZ17*DZ18*DZ19,0))*N(Input!EA27),0)</f>
        <v>0</v>
      </c>
      <c r="EA23" s="344" cm="1">
        <f t="array" ref="EA23">IFERROR(_xlfn.IFS(EA9=FALSE,ROUND(ROUND(EA13*EA10*EA14,0)*EA15*EA16,0),EA9=TRUE,ROUND(EA13*EA10*EA16*EA15*EA17*EA18*EA19,0))*N(Input!EB27),0)</f>
        <v>0</v>
      </c>
      <c r="EB23" s="344" cm="1">
        <f t="array" ref="EB23">IFERROR(_xlfn.IFS(EB9=FALSE,ROUND(ROUND(EB13*EB10*EB14,0)*EB15*EB16,0),EB9=TRUE,ROUND(EB13*EB10*EB16*EB15*EB17*EB18*EB19,0))*N(Input!EC27),0)</f>
        <v>0</v>
      </c>
      <c r="EC23" s="344" cm="1">
        <f t="array" ref="EC23">IFERROR(_xlfn.IFS(EC9=FALSE,ROUND(ROUND(EC13*EC10*EC14,0)*EC15*EC16,0),EC9=TRUE,ROUND(EC13*EC10*EC16*EC15*EC17*EC18*EC19,0))*N(Input!ED27),0)</f>
        <v>0</v>
      </c>
      <c r="ED23" s="344" cm="1">
        <f t="array" ref="ED23">IFERROR(_xlfn.IFS(ED9=FALSE,ROUND(ROUND(ED13*ED10*ED14,0)*ED15*ED16,0),ED9=TRUE,ROUND(ED13*ED10*ED16*ED15*ED17*ED18*ED19,0))*N(Input!EE27),0)</f>
        <v>0</v>
      </c>
      <c r="EE23" s="344" cm="1">
        <f t="array" ref="EE23">IFERROR(_xlfn.IFS(EE9=FALSE,ROUND(ROUND(EE13*EE10*EE14,0)*EE15*EE16,0),EE9=TRUE,ROUND(EE13*EE10*EE16*EE15*EE17*EE18*EE19,0))*N(Input!EF27),0)</f>
        <v>0</v>
      </c>
      <c r="EF23" s="344" cm="1">
        <f t="array" ref="EF23">IFERROR(_xlfn.IFS(EF9=FALSE,ROUND(ROUND(EF13*EF10*EF14,0)*EF15*EF16,0),EF9=TRUE,ROUND(EF13*EF10*EF16*EF15*EF17*EF18*EF19,0))*N(Input!EG27),0)</f>
        <v>0</v>
      </c>
      <c r="EG23" s="344" cm="1">
        <f t="array" ref="EG23">IFERROR(_xlfn.IFS(EG9=FALSE,ROUND(ROUND(EG13*EG10*EG14,0)*EG15*EG16,0),EG9=TRUE,ROUND(EG13*EG10*EG16*EG15*EG17*EG18*EG19,0))*N(Input!EH27),0)</f>
        <v>0</v>
      </c>
      <c r="EH23" s="344" cm="1">
        <f t="array" ref="EH23">IFERROR(_xlfn.IFS(EH9=FALSE,ROUND(ROUND(EH13*EH10*EH14,0)*EH15*EH16,0),EH9=TRUE,ROUND(EH13*EH10*EH16*EH15*EH17*EH18*EH19,0))*N(Input!EI27),0)</f>
        <v>0</v>
      </c>
      <c r="EI23" s="344" cm="1">
        <f t="array" ref="EI23">IFERROR(_xlfn.IFS(EI9=FALSE,ROUND(ROUND(EI13*EI10*EI14,0)*EI15*EI16,0),EI9=TRUE,ROUND(EI13*EI10*EI16*EI15*EI17*EI18*EI19,0))*N(Input!EJ27),0)</f>
        <v>0</v>
      </c>
      <c r="EJ23" s="344" cm="1">
        <f t="array" ref="EJ23">IFERROR(_xlfn.IFS(EJ9=FALSE,ROUND(ROUND(EJ13*EJ10*EJ14,0)*EJ15*EJ16,0),EJ9=TRUE,ROUND(EJ13*EJ10*EJ16*EJ15*EJ17*EJ18*EJ19,0))*N(Input!EK27),0)</f>
        <v>0</v>
      </c>
      <c r="EK23" s="344" cm="1">
        <f t="array" ref="EK23">IFERROR(_xlfn.IFS(EK9=FALSE,ROUND(ROUND(EK13*EK10*EK14,0)*EK15*EK16,0),EK9=TRUE,ROUND(EK13*EK10*EK16*EK15*EK17*EK18*EK19,0))*N(Input!EL27),0)</f>
        <v>0</v>
      </c>
      <c r="EL23" s="344" cm="1">
        <f t="array" ref="EL23">IFERROR(_xlfn.IFS(EL9=FALSE,ROUND(ROUND(EL13*EL10*EL14,0)*EL15*EL16,0),EL9=TRUE,ROUND(EL13*EL10*EL16*EL15*EL17*EL18*EL19,0))*N(Input!EM27),0)</f>
        <v>0</v>
      </c>
      <c r="EM23" s="344" cm="1">
        <f t="array" ref="EM23">IFERROR(_xlfn.IFS(EM9=FALSE,ROUND(ROUND(EM13*EM10*EM14,0)*EM15*EM16,0),EM9=TRUE,ROUND(EM13*EM10*EM16*EM15*EM17*EM18*EM19,0))*N(Input!EN27),0)</f>
        <v>0</v>
      </c>
      <c r="EN23" s="344" cm="1">
        <f t="array" ref="EN23">IFERROR(_xlfn.IFS(EN9=FALSE,ROUND(ROUND(EN13*EN10*EN14,0)*EN15*EN16,0),EN9=TRUE,ROUND(EN13*EN10*EN16*EN15*EN17*EN18*EN19,0))*N(Input!EO27),0)</f>
        <v>0</v>
      </c>
      <c r="EO23" s="344" cm="1">
        <f t="array" ref="EO23">IFERROR(_xlfn.IFS(EO9=FALSE,ROUND(ROUND(EO13*EO10*EO14,0)*EO15*EO16,0),EO9=TRUE,ROUND(EO13*EO10*EO16*EO15*EO17*EO18*EO19,0))*N(Input!EP27),0)</f>
        <v>0</v>
      </c>
      <c r="EP23" s="344" cm="1">
        <f t="array" ref="EP23">IFERROR(_xlfn.IFS(EP9=FALSE,ROUND(ROUND(EP13*EP10*EP14,0)*EP15*EP16,0),EP9=TRUE,ROUND(EP13*EP10*EP16*EP15*EP17*EP18*EP19,0))*N(Input!EQ27),0)</f>
        <v>0</v>
      </c>
      <c r="EQ23" s="344" cm="1">
        <f t="array" ref="EQ23">IFERROR(_xlfn.IFS(EQ9=FALSE,ROUND(ROUND(EQ13*EQ10*EQ14,0)*EQ15*EQ16,0),EQ9=TRUE,ROUND(EQ13*EQ10*EQ16*EQ15*EQ17*EQ18*EQ19,0))*N(Input!ER27),0)</f>
        <v>0</v>
      </c>
      <c r="ER23" s="344" cm="1">
        <f t="array" ref="ER23">IFERROR(_xlfn.IFS(ER9=FALSE,ROUND(ROUND(ER13*ER10*ER14,0)*ER15*ER16,0),ER9=TRUE,ROUND(ER13*ER10*ER16*ER15*ER17*ER18*ER19,0))*N(Input!ES27),0)</f>
        <v>0</v>
      </c>
      <c r="ES23" s="344" cm="1">
        <f t="array" ref="ES23">IFERROR(_xlfn.IFS(ES9=FALSE,ROUND(ROUND(ES13*ES10*ES14,0)*ES15*ES16,0),ES9=TRUE,ROUND(ES13*ES10*ES16*ES15*ES17*ES18*ES19,0))*N(Input!ET27),0)</f>
        <v>0</v>
      </c>
      <c r="ET23" s="344" cm="1">
        <f t="array" ref="ET23">IFERROR(_xlfn.IFS(ET9=FALSE,ROUND(ROUND(ET13*ET10*ET14,0)*ET15*ET16,0),ET9=TRUE,ROUND(ET13*ET10*ET16*ET15*ET17*ET18*ET19,0))*N(Input!EU27),0)</f>
        <v>0</v>
      </c>
      <c r="EU23" s="344" cm="1">
        <f t="array" ref="EU23">IFERROR(_xlfn.IFS(EU9=FALSE,ROUND(ROUND(EU13*EU10*EU14,0)*EU15*EU16,0),EU9=TRUE,ROUND(EU13*EU10*EU16*EU15*EU17*EU18*EU19,0))*N(Input!EV27),0)</f>
        <v>0</v>
      </c>
      <c r="EV23" s="344" cm="1">
        <f t="array" ref="EV23">IFERROR(_xlfn.IFS(EV9=FALSE,ROUND(ROUND(EV13*EV10*EV14,0)*EV15*EV16,0),EV9=TRUE,ROUND(EV13*EV10*EV16*EV15*EV17*EV18*EV19,0))*N(Input!EW27),0)</f>
        <v>0</v>
      </c>
      <c r="EW23" s="344" cm="1">
        <f t="array" ref="EW23">IFERROR(_xlfn.IFS(EW9=FALSE,ROUND(ROUND(EW13*EW10*EW14,0)*EW15*EW16,0),EW9=TRUE,ROUND(EW13*EW10*EW16*EW15*EW17*EW18*EW19,0))*N(Input!EX27),0)</f>
        <v>0</v>
      </c>
      <c r="EX23" s="344" cm="1">
        <f t="array" ref="EX23">IFERROR(_xlfn.IFS(EX9=FALSE,ROUND(ROUND(EX13*EX10*EX14,0)*EX15*EX16,0),EX9=TRUE,ROUND(EX13*EX10*EX16*EX15*EX17*EX18*EX19,0))*N(Input!EY27),0)</f>
        <v>0</v>
      </c>
      <c r="EY23" s="344" cm="1">
        <f t="array" ref="EY23">IFERROR(_xlfn.IFS(EY9=FALSE,ROUND(ROUND(EY13*EY10*EY14,0)*EY15*EY16,0),EY9=TRUE,ROUND(EY13*EY10*EY16*EY15*EY17*EY18*EY19,0))*N(Input!EZ27),0)</f>
        <v>0</v>
      </c>
      <c r="EZ23" s="344" cm="1">
        <f t="array" ref="EZ23">IFERROR(_xlfn.IFS(EZ9=FALSE,ROUND(ROUND(EZ13*EZ10*EZ14,0)*EZ15*EZ16,0),EZ9=TRUE,ROUND(EZ13*EZ10*EZ16*EZ15*EZ17*EZ18*EZ19,0))*N(Input!FA27),0)</f>
        <v>0</v>
      </c>
      <c r="FA23" s="344" cm="1">
        <f t="array" ref="FA23">IFERROR(_xlfn.IFS(FA9=FALSE,ROUND(ROUND(FA13*FA10*FA14,0)*FA15*FA16,0),FA9=TRUE,ROUND(FA13*FA10*FA16*FA15*FA17*FA18*FA19,0))*N(Input!FB27),0)</f>
        <v>0</v>
      </c>
      <c r="FB23" s="344" cm="1">
        <f t="array" ref="FB23">IFERROR(_xlfn.IFS(FB9=FALSE,ROUND(ROUND(FB13*FB10*FB14,0)*FB15*FB16,0),FB9=TRUE,ROUND(FB13*FB10*FB16*FB15*FB17*FB18*FB19,0))*N(Input!FC27),0)</f>
        <v>0</v>
      </c>
      <c r="FC23" s="344" cm="1">
        <f t="array" ref="FC23">IFERROR(_xlfn.IFS(FC9=FALSE,ROUND(ROUND(FC13*FC10*FC14,0)*FC15*FC16,0),FC9=TRUE,ROUND(FC13*FC10*FC16*FC15*FC17*FC18*FC19,0))*N(Input!FD27),0)</f>
        <v>0</v>
      </c>
      <c r="FD23" s="344" cm="1">
        <f t="array" ref="FD23">IFERROR(_xlfn.IFS(FD9=FALSE,ROUND(ROUND(FD13*FD10*FD14,0)*FD15*FD16,0),FD9=TRUE,ROUND(FD13*FD10*FD16*FD15*FD17*FD18*FD19,0))*N(Input!FE27),0)</f>
        <v>0</v>
      </c>
      <c r="FE23" s="344" cm="1">
        <f t="array" ref="FE23">IFERROR(_xlfn.IFS(FE9=FALSE,ROUND(ROUND(FE13*FE10*FE14,0)*FE15*FE16,0),FE9=TRUE,ROUND(FE13*FE10*FE16*FE15*FE17*FE18*FE19,0))*N(Input!FF27),0)</f>
        <v>0</v>
      </c>
      <c r="FF23" s="344" cm="1">
        <f t="array" ref="FF23">IFERROR(_xlfn.IFS(FF9=FALSE,ROUND(ROUND(FF13*FF10*FF14,0)*FF15*FF16,0),FF9=TRUE,ROUND(FF13*FF10*FF16*FF15*FF17*FF18*FF19,0))*N(Input!FG27),0)</f>
        <v>0</v>
      </c>
      <c r="FG23" s="344" cm="1">
        <f t="array" ref="FG23">IFERROR(_xlfn.IFS(FG9=FALSE,ROUND(ROUND(FG13*FG10*FG14,0)*FG15*FG16,0),FG9=TRUE,ROUND(FG13*FG10*FG16*FG15*FG17*FG18*FG19,0))*N(Input!FH27),0)</f>
        <v>0</v>
      </c>
      <c r="FH23" s="344" cm="1">
        <f t="array" ref="FH23">IFERROR(_xlfn.IFS(FH9=FALSE,ROUND(ROUND(FH13*FH10*FH14,0)*FH15*FH16,0),FH9=TRUE,ROUND(FH13*FH10*FH16*FH15*FH17*FH18*FH19,0))*N(Input!FI27),0)</f>
        <v>0</v>
      </c>
      <c r="FI23" s="344" cm="1">
        <f t="array" ref="FI23">IFERROR(_xlfn.IFS(FI9=FALSE,ROUND(ROUND(FI13*FI10*FI14,0)*FI15*FI16,0),FI9=TRUE,ROUND(FI13*FI10*FI16*FI15*FI17*FI18*FI19,0))*N(Input!FJ27),0)</f>
        <v>0</v>
      </c>
      <c r="FJ23" s="344" cm="1">
        <f t="array" ref="FJ23">IFERROR(_xlfn.IFS(FJ9=FALSE,ROUND(ROUND(FJ13*FJ10*FJ14,0)*FJ15*FJ16,0),FJ9=TRUE,ROUND(FJ13*FJ10*FJ16*FJ15*FJ17*FJ18*FJ19,0))*N(Input!FK27),0)</f>
        <v>0</v>
      </c>
      <c r="FK23" s="344" cm="1">
        <f t="array" ref="FK23">IFERROR(_xlfn.IFS(FK9=FALSE,ROUND(ROUND(FK13*FK10*FK14,0)*FK15*FK16,0),FK9=TRUE,ROUND(FK13*FK10*FK16*FK15*FK17*FK18*FK19,0))*N(Input!FL27),0)</f>
        <v>0</v>
      </c>
      <c r="FL23" s="344" cm="1">
        <f t="array" ref="FL23">IFERROR(_xlfn.IFS(FL9=FALSE,ROUND(ROUND(FL13*FL10*FL14,0)*FL15*FL16,0),FL9=TRUE,ROUND(FL13*FL10*FL16*FL15*FL17*FL18*FL19,0))*N(Input!FM27),0)</f>
        <v>0</v>
      </c>
      <c r="FM23" s="344" cm="1">
        <f t="array" ref="FM23">IFERROR(_xlfn.IFS(FM9=FALSE,ROUND(ROUND(FM13*FM10*FM14,0)*FM15*FM16,0),FM9=TRUE,ROUND(FM13*FM10*FM16*FM15*FM17*FM18*FM19,0))*N(Input!FN27),0)</f>
        <v>0</v>
      </c>
      <c r="FN23" s="344" cm="1">
        <f t="array" ref="FN23">IFERROR(_xlfn.IFS(FN9=FALSE,ROUND(ROUND(FN13*FN10*FN14,0)*FN15*FN16,0),FN9=TRUE,ROUND(FN13*FN10*FN16*FN15*FN17*FN18*FN19,0))*N(Input!FO27),0)</f>
        <v>0</v>
      </c>
      <c r="FO23" s="344" cm="1">
        <f t="array" ref="FO23">IFERROR(_xlfn.IFS(FO9=FALSE,ROUND(ROUND(FO13*FO10*FO14,0)*FO15*FO16,0),FO9=TRUE,ROUND(FO13*FO10*FO16*FO15*FO17*FO18*FO19,0))*N(Input!FP27),0)</f>
        <v>0</v>
      </c>
      <c r="FP23" s="344" cm="1">
        <f t="array" ref="FP23">IFERROR(_xlfn.IFS(FP9=FALSE,ROUND(ROUND(FP13*FP10*FP14,0)*FP15*FP16,0),FP9=TRUE,ROUND(FP13*FP10*FP16*FP15*FP17*FP18*FP19,0))*N(Input!FQ27),0)</f>
        <v>0</v>
      </c>
      <c r="FQ23" s="344" cm="1">
        <f t="array" ref="FQ23">IFERROR(_xlfn.IFS(FQ9=FALSE,ROUND(ROUND(FQ13*FQ10*FQ14,0)*FQ15*FQ16,0),FQ9=TRUE,ROUND(FQ13*FQ10*FQ16*FQ15*FQ17*FQ18*FQ19,0))*N(Input!FR27),0)</f>
        <v>0</v>
      </c>
      <c r="FR23" s="344" cm="1">
        <f t="array" ref="FR23">IFERROR(_xlfn.IFS(FR9=FALSE,ROUND(ROUND(FR13*FR10*FR14,0)*FR15*FR16,0),FR9=TRUE,ROUND(FR13*FR10*FR16*FR15*FR17*FR18*FR19,0))*N(Input!FS27),0)</f>
        <v>0</v>
      </c>
      <c r="FS23" s="344" cm="1">
        <f t="array" ref="FS23">IFERROR(_xlfn.IFS(FS9=FALSE,ROUND(ROUND(FS13*FS10*FS14,0)*FS15*FS16,0),FS9=TRUE,ROUND(FS13*FS10*FS16*FS15*FS17*FS18*FS19,0))*N(Input!FT27),0)</f>
        <v>0</v>
      </c>
      <c r="FT23" s="344" cm="1">
        <f t="array" ref="FT23">IFERROR(_xlfn.IFS(FT9=FALSE,ROUND(ROUND(FT13*FT10*FT14,0)*FT15*FT16,0),FT9=TRUE,ROUND(FT13*FT10*FT16*FT15*FT17*FT18*FT19,0))*N(Input!FU27),0)</f>
        <v>0</v>
      </c>
      <c r="FU23" s="344" cm="1">
        <f t="array" ref="FU23">IFERROR(_xlfn.IFS(FU9=FALSE,ROUND(ROUND(FU13*FU10*FU14,0)*FU15*FU16,0),FU9=TRUE,ROUND(FU13*FU10*FU16*FU15*FU17*FU18*FU19,0))*N(Input!FV27),0)</f>
        <v>0</v>
      </c>
      <c r="FV23" s="344" cm="1">
        <f t="array" ref="FV23">IFERROR(_xlfn.IFS(FV9=FALSE,ROUND(ROUND(FV13*FV10*FV14,0)*FV15*FV16,0),FV9=TRUE,ROUND(FV13*FV10*FV16*FV15*FV17*FV18*FV19,0))*N(Input!FW27),0)</f>
        <v>0</v>
      </c>
      <c r="FW23" s="344" cm="1">
        <f t="array" ref="FW23">IFERROR(_xlfn.IFS(FW9=FALSE,ROUND(ROUND(FW13*FW10*FW14,0)*FW15*FW16,0),FW9=TRUE,ROUND(FW13*FW10*FW16*FW15*FW17*FW18*FW19,0))*N(Input!FX27),0)</f>
        <v>0</v>
      </c>
      <c r="FX23" s="344" cm="1">
        <f t="array" ref="FX23">IFERROR(_xlfn.IFS(FX9=FALSE,ROUND(ROUND(FX13*FX10*FX14,0)*FX15*FX16,0),FX9=TRUE,ROUND(FX13*FX10*FX16*FX15*FX17*FX18*FX19,0))*N(Input!FY27),0)</f>
        <v>0</v>
      </c>
      <c r="FY23" s="344" cm="1">
        <f t="array" ref="FY23">IFERROR(_xlfn.IFS(FY9=FALSE,ROUND(ROUND(FY13*FY10*FY14,0)*FY15*FY16,0),FY9=TRUE,ROUND(FY13*FY10*FY16*FY15*FY17*FY18*FY19,0))*N(Input!FZ27),0)</f>
        <v>0</v>
      </c>
      <c r="FZ23" s="344" cm="1">
        <f t="array" ref="FZ23">IFERROR(_xlfn.IFS(FZ9=FALSE,ROUND(ROUND(FZ13*FZ10*FZ14,0)*FZ15*FZ16,0),FZ9=TRUE,ROUND(FZ13*FZ10*FZ16*FZ15*FZ17*FZ18*FZ19,0))*N(Input!GA27),0)</f>
        <v>0</v>
      </c>
      <c r="GA23" s="344" cm="1">
        <f t="array" ref="GA23">IFERROR(_xlfn.IFS(GA9=FALSE,ROUND(ROUND(GA13*GA10*GA14,0)*GA15*GA16,0),GA9=TRUE,ROUND(GA13*GA10*GA16*GA15*GA17*GA18*GA19,0))*N(Input!GB27),0)</f>
        <v>0</v>
      </c>
      <c r="GB23" s="344" cm="1">
        <f t="array" ref="GB23">IFERROR(_xlfn.IFS(GB9=FALSE,ROUND(ROUND(GB13*GB10*GB14,0)*GB15*GB16,0),GB9=TRUE,ROUND(GB13*GB10*GB16*GB15*GB17*GB18*GB19,0))*N(Input!GC27),0)</f>
        <v>0</v>
      </c>
      <c r="GC23" s="344" cm="1">
        <f t="array" ref="GC23">IFERROR(_xlfn.IFS(GC9=FALSE,ROUND(ROUND(GC13*GC10*GC14,0)*GC15*GC16,0),GC9=TRUE,ROUND(GC13*GC10*GC16*GC15*GC17*GC18*GC19,0))*N(Input!GD27),0)</f>
        <v>0</v>
      </c>
      <c r="GD23" s="344" cm="1">
        <f t="array" ref="GD23">IFERROR(_xlfn.IFS(GD9=FALSE,ROUND(ROUND(GD13*GD10*GD14,0)*GD15*GD16,0),GD9=TRUE,ROUND(GD13*GD10*GD16*GD15*GD17*GD18*GD19,0))*N(Input!GE27),0)</f>
        <v>0</v>
      </c>
      <c r="GE23" s="344" cm="1">
        <f t="array" ref="GE23">IFERROR(_xlfn.IFS(GE9=FALSE,ROUND(ROUND(GE13*GE10*GE14,0)*GE15*GE16,0),GE9=TRUE,ROUND(GE13*GE10*GE16*GE15*GE17*GE18*GE19,0))*N(Input!GF27),0)</f>
        <v>0</v>
      </c>
      <c r="GF23" s="344" cm="1">
        <f t="array" ref="GF23">IFERROR(_xlfn.IFS(GF9=FALSE,ROUND(ROUND(GF13*GF10*GF14,0)*GF15*GF16,0),GF9=TRUE,ROUND(GF13*GF10*GF16*GF15*GF17*GF18*GF19,0))*N(Input!GG27),0)</f>
        <v>0</v>
      </c>
      <c r="GG23" s="344" cm="1">
        <f t="array" ref="GG23">IFERROR(_xlfn.IFS(GG9=FALSE,ROUND(ROUND(GG13*GG10*GG14,0)*GG15*GG16,0),GG9=TRUE,ROUND(GG13*GG10*GG16*GG15*GG17*GG18*GG19,0))*N(Input!GH27),0)</f>
        <v>0</v>
      </c>
      <c r="GH23" s="344" cm="1">
        <f t="array" ref="GH23">IFERROR(_xlfn.IFS(GH9=FALSE,ROUND(ROUND(GH13*GH10*GH14,0)*GH15*GH16,0),GH9=TRUE,ROUND(GH13*GH10*GH16*GH15*GH17*GH18*GH19,0))*N(Input!GI27),0)</f>
        <v>0</v>
      </c>
      <c r="GI23" s="344" cm="1">
        <f t="array" ref="GI23">IFERROR(_xlfn.IFS(GI9=FALSE,ROUND(ROUND(GI13*GI10*GI14,0)*GI15*GI16,0),GI9=TRUE,ROUND(GI13*GI10*GI16*GI15*GI17*GI18*GI19,0))*N(Input!GJ27),0)</f>
        <v>0</v>
      </c>
      <c r="GJ23" s="344" cm="1">
        <f t="array" ref="GJ23">IFERROR(_xlfn.IFS(GJ9=FALSE,ROUND(ROUND(GJ13*GJ10*GJ14,0)*GJ15*GJ16,0),GJ9=TRUE,ROUND(GJ13*GJ10*GJ16*GJ15*GJ17*GJ18*GJ19,0))*N(Input!GK27),0)</f>
        <v>0</v>
      </c>
      <c r="GK23" s="344" cm="1">
        <f t="array" ref="GK23">IFERROR(_xlfn.IFS(GK9=FALSE,ROUND(ROUND(GK13*GK10*GK14,0)*GK15*GK16,0),GK9=TRUE,ROUND(GK13*GK10*GK16*GK15*GK17*GK18*GK19,0))*N(Input!GL27),0)</f>
        <v>0</v>
      </c>
      <c r="GL23" s="344" cm="1">
        <f t="array" ref="GL23">IFERROR(_xlfn.IFS(GL9=FALSE,ROUND(ROUND(GL13*GL10*GL14,0)*GL15*GL16,0),GL9=TRUE,ROUND(GL13*GL10*GL16*GL15*GL17*GL18*GL19,0))*N(Input!GM27),0)</f>
        <v>0</v>
      </c>
      <c r="GM23" s="344" cm="1">
        <f t="array" ref="GM23">IFERROR(_xlfn.IFS(GM9=FALSE,ROUND(ROUND(GM13*GM10*GM14,0)*GM15*GM16,0),GM9=TRUE,ROUND(GM13*GM10*GM16*GM15*GM17*GM18*GM19,0))*N(Input!GN27),0)</f>
        <v>0</v>
      </c>
      <c r="GN23" s="344" cm="1">
        <f t="array" ref="GN23">IFERROR(_xlfn.IFS(GN9=FALSE,ROUND(ROUND(GN13*GN10*GN14,0)*GN15*GN16,0),GN9=TRUE,ROUND(GN13*GN10*GN16*GN15*GN17*GN18*GN19,0))*N(Input!GO27),0)</f>
        <v>0</v>
      </c>
      <c r="GO23" s="344" cm="1">
        <f t="array" ref="GO23">IFERROR(_xlfn.IFS(GO9=FALSE,ROUND(ROUND(GO13*GO10*GO14,0)*GO15*GO16,0),GO9=TRUE,ROUND(GO13*GO10*GO16*GO15*GO17*GO18*GO19,0))*N(Input!GP27),0)</f>
        <v>0</v>
      </c>
      <c r="GP23" s="344" cm="1">
        <f t="array" ref="GP23">IFERROR(_xlfn.IFS(GP9=FALSE,ROUND(ROUND(GP13*GP10*GP14,0)*GP15*GP16,0),GP9=TRUE,ROUND(GP13*GP10*GP16*GP15*GP17*GP18*GP19,0))*N(Input!GQ27),0)</f>
        <v>0</v>
      </c>
      <c r="GQ23" s="344" cm="1">
        <f t="array" ref="GQ23">IFERROR(_xlfn.IFS(GQ9=FALSE,ROUND(ROUND(GQ13*GQ10*GQ14,0)*GQ15*GQ16,0),GQ9=TRUE,ROUND(GQ13*GQ10*GQ16*GQ15*GQ17*GQ18*GQ19,0))*N(Input!GR27),0)</f>
        <v>0</v>
      </c>
      <c r="GR23" s="344" cm="1">
        <f t="array" ref="GR23">IFERROR(_xlfn.IFS(GR9=FALSE,ROUND(ROUND(GR13*GR10*GR14,0)*GR15*GR16,0),GR9=TRUE,ROUND(GR13*GR10*GR16*GR15*GR17*GR18*GR19,0))*N(Input!GS27),0)</f>
        <v>0</v>
      </c>
      <c r="GS23" s="344" cm="1">
        <f t="array" ref="GS23">IFERROR(_xlfn.IFS(GS9=FALSE,ROUND(ROUND(GS13*GS10*GS14,0)*GS15*GS16,0),GS9=TRUE,ROUND(GS13*GS10*GS16*GS15*GS17*GS18*GS19,0))*N(Input!GT27),0)</f>
        <v>0</v>
      </c>
    </row>
    <row r="24" spans="1:201">
      <c r="A24" s="326" t="s">
        <v>8674</v>
      </c>
      <c r="B24" s="327" cm="1">
        <f t="array" aca="1" ref="B24" ca="1">IFERROR(_xlfn.IFS(B9=FALSE,IF(B28&gt;B34,ROUND(B25*B11*(B26-B34)*B30*B31*B32*B36,0),0),B9=TRUE,IF(B33&gt;B34,ROUND(ROUND(B25*B11*B32*B31*(B33-B34)*B35,0)*B36,0),0))*N(Input!C34),0)</f>
        <v>0</v>
      </c>
      <c r="C24" s="327" cm="1">
        <f t="array" aca="1" ref="C24" ca="1">IFERROR(_xlfn.IFS(C9=FALSE,IF(C28&gt;C34,ROUND(C25*C11*(C26-C34)*C30*C31*C32*C36,0),0),C9=TRUE,IF(C33&gt;C34,ROUND(ROUND(C25*C11*C32*C31*(C33-C34)*C35,0)*C36,0),0))*N(Input!D34),0)</f>
        <v>0</v>
      </c>
      <c r="D24" s="327" cm="1">
        <f t="array" aca="1" ref="D24" ca="1">IFERROR(_xlfn.IFS(D9=FALSE,IF(D28&gt;D34,ROUND(D25*D11*(D26-D34)*D30*D31*D32*D36,0),0),D9=TRUE,IF(D33&gt;D34,ROUND(ROUND(D25*D11*D32*D31*(D33-D34)*D35,0)*D36,0),0))*N(Input!E34),0)</f>
        <v>0</v>
      </c>
      <c r="E24" s="327" cm="1">
        <f t="array" aca="1" ref="E24" ca="1">IFERROR(_xlfn.IFS(E9=FALSE,IF(E28&gt;E34,ROUND(E25*E11*(E26-E34)*E30*E31*E32*E36,0),0),E9=TRUE,IF(E33&gt;E34,ROUND(ROUND(E25*E11*E32*E31*(E33-E34)*E35,0)*E36,0),0))*N(Input!F34),0)</f>
        <v>0</v>
      </c>
      <c r="F24" s="327" cm="1">
        <f t="array" aca="1" ref="F24" ca="1">IFERROR(_xlfn.IFS(F9=FALSE,IF(F28&gt;F34,ROUND(F25*F11*(F26-F34)*F30*F31*F32*F36,0),0),F9=TRUE,IF(F33&gt;F34,ROUND(ROUND(F25*F11*F32*F31*(F33-F34)*F35,0)*F36,0),0))*N(Input!G34),0)</f>
        <v>0</v>
      </c>
      <c r="G24" s="327" cm="1">
        <f t="array" aca="1" ref="G24" ca="1">IFERROR(_xlfn.IFS(G9=FALSE,IF(G28&gt;G34,ROUND(G25*G11*(G26-G34)*G30*G31*G32*G36,0),0),G9=TRUE,IF(G33&gt;G34,ROUND(ROUND(G25*G11*G32*G31*(G33-G34)*G35,0)*G36,0),0))*N(Input!H34),0)</f>
        <v>0</v>
      </c>
      <c r="H24" s="327" cm="1">
        <f t="array" aca="1" ref="H24" ca="1">IFERROR(_xlfn.IFS(H9=FALSE,IF(H28&gt;H34,ROUND(H25*H11*(H26-H34)*H30*H31*H32*H36,0),0),H9=TRUE,IF(H33&gt;H34,ROUND(ROUND(H25*H11*H32*H31*(H33-H34)*H35,0)*H36,0),0))*N(Input!I34),0)</f>
        <v>0</v>
      </c>
      <c r="I24" s="327" cm="1">
        <f t="array" aca="1" ref="I24" ca="1">IFERROR(_xlfn.IFS(I9=FALSE,IF(I28&gt;I34,ROUND(I25*I11*(I26-I34)*I30*I31*I32*I36,0),0),I9=TRUE,IF(I33&gt;I34,ROUND(ROUND(I25*I11*I32*I31*(I33-I34)*I35,0)*I36,0),0))*N(Input!J34),0)</f>
        <v>0</v>
      </c>
      <c r="J24" s="327" cm="1">
        <f t="array" aca="1" ref="J24" ca="1">IFERROR(_xlfn.IFS(J9=FALSE,IF(J28&gt;J34,ROUND(J25*J11*(J26-J34)*J30*J31*J32*J36,0),0),J9=TRUE,IF(J33&gt;J34,ROUND(ROUND(J25*J11*J32*J31*(J33-J34)*J35,0)*J36,0),0))*N(Input!K34),0)</f>
        <v>0</v>
      </c>
      <c r="K24" s="327" cm="1">
        <f t="array" aca="1" ref="K24" ca="1">IFERROR(_xlfn.IFS(K9=FALSE,IF(K28&gt;K34,ROUND(K25*K11*(K26-K34)*K30*K31*K32*K36,0),0),K9=TRUE,IF(K33&gt;K34,ROUND(ROUND(K25*K11*K32*K31*(K33-K34)*K35,0)*K36,0),0))*N(Input!L34),0)</f>
        <v>0</v>
      </c>
      <c r="L24" s="327" cm="1">
        <f t="array" aca="1" ref="L24" ca="1">IFERROR(_xlfn.IFS(L9=FALSE,IF(L28&gt;L34,ROUND(L25*L11*(L26-L34)*L30*L31*L32*L36,0),0),L9=TRUE,IF(L33&gt;L34,ROUND(ROUND(L25*L11*L32*L31*(L33-L34)*L35,0)*L36,0),0))*N(Input!M34),0)</f>
        <v>0</v>
      </c>
      <c r="M24" s="327" cm="1">
        <f t="array" aca="1" ref="M24" ca="1">IFERROR(_xlfn.IFS(M9=FALSE,IF(M28&gt;M34,ROUND(M25*M11*(M26-M34)*M30*M31*M32*M36,0),0),M9=TRUE,IF(M33&gt;M34,ROUND(ROUND(M25*M11*M32*M31*(M33-M34)*M35,0)*M36,0),0))*N(Input!N34),0)</f>
        <v>0</v>
      </c>
      <c r="N24" s="327" cm="1">
        <f t="array" aca="1" ref="N24" ca="1">IFERROR(_xlfn.IFS(N9=FALSE,IF(N28&gt;N34,ROUND(N25*N11*(N26-N34)*N30*N31*N32*N36,0),0),N9=TRUE,IF(N33&gt;N34,ROUND(ROUND(N25*N11*N32*N31*(N33-N34)*N35,0)*N36,0),0))*N(Input!O34),0)</f>
        <v>0</v>
      </c>
      <c r="O24" s="327" cm="1">
        <f t="array" aca="1" ref="O24" ca="1">IFERROR(_xlfn.IFS(O9=FALSE,IF(O28&gt;O34,ROUND(O25*O11*(O26-O34)*O30*O31*O32*O36,0),0),O9=TRUE,IF(O33&gt;O34,ROUND(ROUND(O25*O11*O32*O31*(O33-O34)*O35,0)*O36,0),0))*N(Input!P34),0)</f>
        <v>0</v>
      </c>
      <c r="P24" s="327" cm="1">
        <f t="array" aca="1" ref="P24" ca="1">IFERROR(_xlfn.IFS(P9=FALSE,IF(P28&gt;P34,ROUND(P25*P11*(P26-P34)*P30*P31*P32*P36,0),0),P9=TRUE,IF(P33&gt;P34,ROUND(ROUND(P25*P11*P32*P31*(P33-P34)*P35,0)*P36,0),0))*N(Input!Q34),0)</f>
        <v>0</v>
      </c>
      <c r="Q24" s="327" cm="1">
        <f t="array" aca="1" ref="Q24" ca="1">IFERROR(_xlfn.IFS(Q9=FALSE,IF(Q28&gt;Q34,ROUND(Q25*Q11*(Q26-Q34)*Q30*Q31*Q32*Q36,0),0),Q9=TRUE,IF(Q33&gt;Q34,ROUND(ROUND(Q25*Q11*Q32*Q31*(Q33-Q34)*Q35,0)*Q36,0),0))*N(Input!R34),0)</f>
        <v>0</v>
      </c>
      <c r="R24" s="327" cm="1">
        <f t="array" aca="1" ref="R24" ca="1">IFERROR(_xlfn.IFS(R9=FALSE,IF(R28&gt;R34,ROUND(R25*R11*(R26-R34)*R30*R31*R32*R36,0),0),R9=TRUE,IF(R33&gt;R34,ROUND(ROUND(R25*R11*R32*R31*(R33-R34)*R35,0)*R36,0),0))*N(Input!S34),0)</f>
        <v>0</v>
      </c>
      <c r="S24" s="327" cm="1">
        <f t="array" aca="1" ref="S24" ca="1">IFERROR(_xlfn.IFS(S9=FALSE,IF(S28&gt;S34,ROUND(S25*S11*(S26-S34)*S30*S31*S32*S36,0),0),S9=TRUE,IF(S33&gt;S34,ROUND(ROUND(S25*S11*S32*S31*(S33-S34)*S35,0)*S36,0),0))*N(Input!T34),0)</f>
        <v>0</v>
      </c>
      <c r="T24" s="327" cm="1">
        <f t="array" aca="1" ref="T24" ca="1">IFERROR(_xlfn.IFS(T9=FALSE,IF(T28&gt;T34,ROUND(T25*T11*(T26-T34)*T30*T31*T32*T36,0),0),T9=TRUE,IF(T33&gt;T34,ROUND(ROUND(T25*T11*T32*T31*(T33-T34)*T35,0)*T36,0),0))*N(Input!U34),0)</f>
        <v>0</v>
      </c>
      <c r="U24" s="327" cm="1">
        <f t="array" aca="1" ref="U24" ca="1">IFERROR(_xlfn.IFS(U9=FALSE,IF(U28&gt;U34,ROUND(U25*U11*(U26-U34)*U30*U31*U32*U36,0),0),U9=TRUE,IF(U33&gt;U34,ROUND(ROUND(U25*U11*U32*U31*(U33-U34)*U35,0)*U36,0),0))*N(Input!V34),0)</f>
        <v>0</v>
      </c>
      <c r="V24" s="327" cm="1">
        <f t="array" aca="1" ref="V24" ca="1">IFERROR(_xlfn.IFS(V9=FALSE,IF(V28&gt;V34,ROUND(V25*V11*(V26-V34)*V30*V31*V32*V36,0),0),V9=TRUE,IF(V33&gt;V34,ROUND(ROUND(V25*V11*V32*V31*(V33-V34)*V35,0)*V36,0),0))*N(Input!W34),0)</f>
        <v>0</v>
      </c>
      <c r="W24" s="327" cm="1">
        <f t="array" aca="1" ref="W24" ca="1">IFERROR(_xlfn.IFS(W9=FALSE,IF(W28&gt;W34,ROUND(W25*W11*(W26-W34)*W30*W31*W32*W36,0),0),W9=TRUE,IF(W33&gt;W34,ROUND(ROUND(W25*W11*W32*W31*(W33-W34)*W35,0)*W36,0),0))*N(Input!X34),0)</f>
        <v>0</v>
      </c>
      <c r="X24" s="327" cm="1">
        <f t="array" aca="1" ref="X24" ca="1">IFERROR(_xlfn.IFS(X9=FALSE,IF(X28&gt;X34,ROUND(X25*X11*(X26-X34)*X30*X31*X32*X36,0),0),X9=TRUE,IF(X33&gt;X34,ROUND(ROUND(X25*X11*X32*X31*(X33-X34)*X35,0)*X36,0),0))*N(Input!Y34),0)</f>
        <v>0</v>
      </c>
      <c r="Y24" s="327" cm="1">
        <f t="array" aca="1" ref="Y24" ca="1">IFERROR(_xlfn.IFS(Y9=FALSE,IF(Y28&gt;Y34,ROUND(Y25*Y11*(Y26-Y34)*Y30*Y31*Y32*Y36,0),0),Y9=TRUE,IF(Y33&gt;Y34,ROUND(ROUND(Y25*Y11*Y32*Y31*(Y33-Y34)*Y35,0)*Y36,0),0))*N(Input!Z34),0)</f>
        <v>0</v>
      </c>
      <c r="Z24" s="327" cm="1">
        <f t="array" aca="1" ref="Z24" ca="1">IFERROR(_xlfn.IFS(Z9=FALSE,IF(Z28&gt;Z34,ROUND(Z25*Z11*(Z26-Z34)*Z30*Z31*Z32*Z36,0),0),Z9=TRUE,IF(Z33&gt;Z34,ROUND(ROUND(Z25*Z11*Z32*Z31*(Z33-Z34)*Z35,0)*Z36,0),0))*N(Input!AA34),0)</f>
        <v>0</v>
      </c>
      <c r="AA24" s="327" cm="1">
        <f t="array" aca="1" ref="AA24" ca="1">IFERROR(_xlfn.IFS(AA9=FALSE,IF(AA28&gt;AA34,ROUND(AA25*AA11*(AA26-AA34)*AA30*AA31*AA32*AA36,0),0),AA9=TRUE,IF(AA33&gt;AA34,ROUND(ROUND(AA25*AA11*AA32*AA31*(AA33-AA34)*AA35,0)*AA36,0),0))*N(Input!AB34),0)</f>
        <v>0</v>
      </c>
      <c r="AB24" s="327" cm="1">
        <f t="array" aca="1" ref="AB24" ca="1">IFERROR(_xlfn.IFS(AB9=FALSE,IF(AB28&gt;AB34,ROUND(AB25*AB11*(AB26-AB34)*AB30*AB31*AB32*AB36,0),0),AB9=TRUE,IF(AB33&gt;AB34,ROUND(ROUND(AB25*AB11*AB32*AB31*(AB33-AB34)*AB35,0)*AB36,0),0))*N(Input!AC34),0)</f>
        <v>0</v>
      </c>
      <c r="AC24" s="327" cm="1">
        <f t="array" aca="1" ref="AC24" ca="1">IFERROR(_xlfn.IFS(AC9=FALSE,IF(AC28&gt;AC34,ROUND(AC25*AC11*(AC26-AC34)*AC30*AC31*AC32*AC36,0),0),AC9=TRUE,IF(AC33&gt;AC34,ROUND(ROUND(AC25*AC11*AC32*AC31*(AC33-AC34)*AC35,0)*AC36,0),0))*N(Input!AD34),0)</f>
        <v>0</v>
      </c>
      <c r="AD24" s="327" cm="1">
        <f t="array" aca="1" ref="AD24" ca="1">IFERROR(_xlfn.IFS(AD9=FALSE,IF(AD28&gt;AD34,ROUND(AD25*AD11*(AD26-AD34)*AD30*AD31*AD32*AD36,0),0),AD9=TRUE,IF(AD33&gt;AD34,ROUND(ROUND(AD25*AD11*AD32*AD31*(AD33-AD34)*AD35,0)*AD36,0),0))*N(Input!AE34),0)</f>
        <v>0</v>
      </c>
      <c r="AE24" s="327" cm="1">
        <f t="array" aca="1" ref="AE24" ca="1">IFERROR(_xlfn.IFS(AE9=FALSE,IF(AE28&gt;AE34,ROUND(AE25*AE11*(AE26-AE34)*AE30*AE31*AE32*AE36,0),0),AE9=TRUE,IF(AE33&gt;AE34,ROUND(ROUND(AE25*AE11*AE32*AE31*(AE33-AE34)*AE35,0)*AE36,0),0))*N(Input!AF34),0)</f>
        <v>0</v>
      </c>
      <c r="AF24" s="327" cm="1">
        <f t="array" aca="1" ref="AF24" ca="1">IFERROR(_xlfn.IFS(AF9=FALSE,IF(AF28&gt;AF34,ROUND(AF25*AF11*(AF26-AF34)*AF30*AF31*AF32*AF36,0),0),AF9=TRUE,IF(AF33&gt;AF34,ROUND(ROUND(AF25*AF11*AF32*AF31*(AF33-AF34)*AF35,0)*AF36,0),0))*N(Input!AG34),0)</f>
        <v>0</v>
      </c>
      <c r="AG24" s="327" cm="1">
        <f t="array" aca="1" ref="AG24" ca="1">IFERROR(_xlfn.IFS(AG9=FALSE,IF(AG28&gt;AG34,ROUND(AG25*AG11*(AG26-AG34)*AG30*AG31*AG32*AG36,0),0),AG9=TRUE,IF(AG33&gt;AG34,ROUND(ROUND(AG25*AG11*AG32*AG31*(AG33-AG34)*AG35,0)*AG36,0),0))*N(Input!AH34),0)</f>
        <v>0</v>
      </c>
      <c r="AH24" s="327" cm="1">
        <f t="array" aca="1" ref="AH24" ca="1">IFERROR(_xlfn.IFS(AH9=FALSE,IF(AH28&gt;AH34,ROUND(AH25*AH11*(AH26-AH34)*AH30*AH31*AH32*AH36,0),0),AH9=TRUE,IF(AH33&gt;AH34,ROUND(ROUND(AH25*AH11*AH32*AH31*(AH33-AH34)*AH35,0)*AH36,0),0))*N(Input!AI34),0)</f>
        <v>0</v>
      </c>
      <c r="AI24" s="327" cm="1">
        <f t="array" aca="1" ref="AI24" ca="1">IFERROR(_xlfn.IFS(AI9=FALSE,IF(AI28&gt;AI34,ROUND(AI25*AI11*(AI26-AI34)*AI30*AI31*AI32*AI36,0),0),AI9=TRUE,IF(AI33&gt;AI34,ROUND(ROUND(AI25*AI11*AI32*AI31*(AI33-AI34)*AI35,0)*AI36,0),0))*N(Input!AJ34),0)</f>
        <v>0</v>
      </c>
      <c r="AJ24" s="327" cm="1">
        <f t="array" aca="1" ref="AJ24" ca="1">IFERROR(_xlfn.IFS(AJ9=FALSE,IF(AJ28&gt;AJ34,ROUND(AJ25*AJ11*(AJ26-AJ34)*AJ30*AJ31*AJ32*AJ36,0),0),AJ9=TRUE,IF(AJ33&gt;AJ34,ROUND(ROUND(AJ25*AJ11*AJ32*AJ31*(AJ33-AJ34)*AJ35,0)*AJ36,0),0))*N(Input!AK34),0)</f>
        <v>0</v>
      </c>
      <c r="AK24" s="327" cm="1">
        <f t="array" aca="1" ref="AK24" ca="1">IFERROR(_xlfn.IFS(AK9=FALSE,IF(AK28&gt;AK34,ROUND(AK25*AK11*(AK26-AK34)*AK30*AK31*AK32*AK36,0),0),AK9=TRUE,IF(AK33&gt;AK34,ROUND(ROUND(AK25*AK11*AK32*AK31*(AK33-AK34)*AK35,0)*AK36,0),0))*N(Input!AL34),0)</f>
        <v>0</v>
      </c>
      <c r="AL24" s="327" cm="1">
        <f t="array" aca="1" ref="AL24" ca="1">IFERROR(_xlfn.IFS(AL9=FALSE,IF(AL28&gt;AL34,ROUND(AL25*AL11*(AL26-AL34)*AL30*AL31*AL32*AL36,0),0),AL9=TRUE,IF(AL33&gt;AL34,ROUND(ROUND(AL25*AL11*AL32*AL31*(AL33-AL34)*AL35,0)*AL36,0),0))*N(Input!AM34),0)</f>
        <v>0</v>
      </c>
      <c r="AM24" s="327" cm="1">
        <f t="array" aca="1" ref="AM24" ca="1">IFERROR(_xlfn.IFS(AM9=FALSE,IF(AM28&gt;AM34,ROUND(AM25*AM11*(AM26-AM34)*AM30*AM31*AM32*AM36,0),0),AM9=TRUE,IF(AM33&gt;AM34,ROUND(ROUND(AM25*AM11*AM32*AM31*(AM33-AM34)*AM35,0)*AM36,0),0))*N(Input!AN34),0)</f>
        <v>0</v>
      </c>
      <c r="AN24" s="327" cm="1">
        <f t="array" aca="1" ref="AN24" ca="1">IFERROR(_xlfn.IFS(AN9=FALSE,IF(AN28&gt;AN34,ROUND(AN25*AN11*(AN26-AN34)*AN30*AN31*AN32*AN36,0),0),AN9=TRUE,IF(AN33&gt;AN34,ROUND(ROUND(AN25*AN11*AN32*AN31*(AN33-AN34)*AN35,0)*AN36,0),0))*N(Input!AO34),0)</f>
        <v>0</v>
      </c>
      <c r="AO24" s="327" cm="1">
        <f t="array" aca="1" ref="AO24" ca="1">IFERROR(_xlfn.IFS(AO9=FALSE,IF(AO28&gt;AO34,ROUND(AO25*AO11*(AO26-AO34)*AO30*AO31*AO32*AO36,0),0),AO9=TRUE,IF(AO33&gt;AO34,ROUND(ROUND(AO25*AO11*AO32*AO31*(AO33-AO34)*AO35,0)*AO36,0),0))*N(Input!AP34),0)</f>
        <v>0</v>
      </c>
      <c r="AP24" s="327" cm="1">
        <f t="array" aca="1" ref="AP24" ca="1">IFERROR(_xlfn.IFS(AP9=FALSE,IF(AP28&gt;AP34,ROUND(AP25*AP11*(AP26-AP34)*AP30*AP31*AP32*AP36,0),0),AP9=TRUE,IF(AP33&gt;AP34,ROUND(ROUND(AP25*AP11*AP32*AP31*(AP33-AP34)*AP35,0)*AP36,0),0))*N(Input!AQ34),0)</f>
        <v>0</v>
      </c>
      <c r="AQ24" s="327" cm="1">
        <f t="array" aca="1" ref="AQ24" ca="1">IFERROR(_xlfn.IFS(AQ9=FALSE,IF(AQ28&gt;AQ34,ROUND(AQ25*AQ11*(AQ26-AQ34)*AQ30*AQ31*AQ32*AQ36,0),0),AQ9=TRUE,IF(AQ33&gt;AQ34,ROUND(ROUND(AQ25*AQ11*AQ32*AQ31*(AQ33-AQ34)*AQ35,0)*AQ36,0),0))*N(Input!AR34),0)</f>
        <v>0</v>
      </c>
      <c r="AR24" s="327" cm="1">
        <f t="array" aca="1" ref="AR24" ca="1">IFERROR(_xlfn.IFS(AR9=FALSE,IF(AR28&gt;AR34,ROUND(AR25*AR11*(AR26-AR34)*AR30*AR31*AR32*AR36,0),0),AR9=TRUE,IF(AR33&gt;AR34,ROUND(ROUND(AR25*AR11*AR32*AR31*(AR33-AR34)*AR35,0)*AR36,0),0))*N(Input!AS34),0)</f>
        <v>0</v>
      </c>
      <c r="AS24" s="327" cm="1">
        <f t="array" aca="1" ref="AS24" ca="1">IFERROR(_xlfn.IFS(AS9=FALSE,IF(AS28&gt;AS34,ROUND(AS25*AS11*(AS26-AS34)*AS30*AS31*AS32*AS36,0),0),AS9=TRUE,IF(AS33&gt;AS34,ROUND(ROUND(AS25*AS11*AS32*AS31*(AS33-AS34)*AS35,0)*AS36,0),0))*N(Input!AT34),0)</f>
        <v>0</v>
      </c>
      <c r="AT24" s="327" cm="1">
        <f t="array" aca="1" ref="AT24" ca="1">IFERROR(_xlfn.IFS(AT9=FALSE,IF(AT28&gt;AT34,ROUND(AT25*AT11*(AT26-AT34)*AT30*AT31*AT32*AT36,0),0),AT9=TRUE,IF(AT33&gt;AT34,ROUND(ROUND(AT25*AT11*AT32*AT31*(AT33-AT34)*AT35,0)*AT36,0),0))*N(Input!AU34),0)</f>
        <v>0</v>
      </c>
      <c r="AU24" s="327" cm="1">
        <f t="array" aca="1" ref="AU24" ca="1">IFERROR(_xlfn.IFS(AU9=FALSE,IF(AU28&gt;AU34,ROUND(AU25*AU11*(AU26-AU34)*AU30*AU31*AU32*AU36,0),0),AU9=TRUE,IF(AU33&gt;AU34,ROUND(ROUND(AU25*AU11*AU32*AU31*(AU33-AU34)*AU35,0)*AU36,0),0))*N(Input!AV34),0)</f>
        <v>0</v>
      </c>
      <c r="AV24" s="327" cm="1">
        <f t="array" aca="1" ref="AV24" ca="1">IFERROR(_xlfn.IFS(AV9=FALSE,IF(AV28&gt;AV34,ROUND(AV25*AV11*(AV26-AV34)*AV30*AV31*AV32*AV36,0),0),AV9=TRUE,IF(AV33&gt;AV34,ROUND(ROUND(AV25*AV11*AV32*AV31*(AV33-AV34)*AV35,0)*AV36,0),0))*N(Input!AW34),0)</f>
        <v>0</v>
      </c>
      <c r="AW24" s="327" cm="1">
        <f t="array" aca="1" ref="AW24" ca="1">IFERROR(_xlfn.IFS(AW9=FALSE,IF(AW28&gt;AW34,ROUND(AW25*AW11*(AW26-AW34)*AW30*AW31*AW32*AW36,0),0),AW9=TRUE,IF(AW33&gt;AW34,ROUND(ROUND(AW25*AW11*AW32*AW31*(AW33-AW34)*AW35,0)*AW36,0),0))*N(Input!AX34),0)</f>
        <v>0</v>
      </c>
      <c r="AX24" s="327" cm="1">
        <f t="array" aca="1" ref="AX24" ca="1">IFERROR(_xlfn.IFS(AX9=FALSE,IF(AX28&gt;AX34,ROUND(AX25*AX11*(AX26-AX34)*AX30*AX31*AX32*AX36,0),0),AX9=TRUE,IF(AX33&gt;AX34,ROUND(ROUND(AX25*AX11*AX32*AX31*(AX33-AX34)*AX35,0)*AX36,0),0))*N(Input!AY34),0)</f>
        <v>0</v>
      </c>
      <c r="AY24" s="327" cm="1">
        <f t="array" aca="1" ref="AY24" ca="1">IFERROR(_xlfn.IFS(AY9=FALSE,IF(AY28&gt;AY34,ROUND(AY25*AY11*(AY26-AY34)*AY30*AY31*AY32*AY36,0),0),AY9=TRUE,IF(AY33&gt;AY34,ROUND(ROUND(AY25*AY11*AY32*AY31*(AY33-AY34)*AY35,0)*AY36,0),0))*N(Input!AZ34),0)</f>
        <v>0</v>
      </c>
      <c r="AZ24" s="327" cm="1">
        <f t="array" aca="1" ref="AZ24" ca="1">IFERROR(_xlfn.IFS(AZ9=FALSE,IF(AZ28&gt;AZ34,ROUND(AZ25*AZ11*(AZ26-AZ34)*AZ30*AZ31*AZ32*AZ36,0),0),AZ9=TRUE,IF(AZ33&gt;AZ34,ROUND(ROUND(AZ25*AZ11*AZ32*AZ31*(AZ33-AZ34)*AZ35,0)*AZ36,0),0))*N(Input!BA34),0)</f>
        <v>0</v>
      </c>
      <c r="BA24" s="327" cm="1">
        <f t="array" aca="1" ref="BA24" ca="1">IFERROR(_xlfn.IFS(BA9=FALSE,IF(BA28&gt;BA34,ROUND(BA25*BA11*(BA26-BA34)*BA30*BA31*BA32*BA36,0),0),BA9=TRUE,IF(BA33&gt;BA34,ROUND(ROUND(BA25*BA11*BA32*BA31*(BA33-BA34)*BA35,0)*BA36,0),0))*N(Input!BB34),0)</f>
        <v>0</v>
      </c>
      <c r="BB24" s="327" cm="1">
        <f t="array" aca="1" ref="BB24" ca="1">IFERROR(_xlfn.IFS(BB9=FALSE,IF(BB28&gt;BB34,ROUND(BB25*BB11*(BB26-BB34)*BB30*BB31*BB32*BB36,0),0),BB9=TRUE,IF(BB33&gt;BB34,ROUND(ROUND(BB25*BB11*BB32*BB31*(BB33-BB34)*BB35,0)*BB36,0),0))*N(Input!BC34),0)</f>
        <v>0</v>
      </c>
      <c r="BC24" s="327" cm="1">
        <f t="array" aca="1" ref="BC24" ca="1">IFERROR(_xlfn.IFS(BC9=FALSE,IF(BC28&gt;BC34,ROUND(BC25*BC11*(BC26-BC34)*BC30*BC31*BC32*BC36,0),0),BC9=TRUE,IF(BC33&gt;BC34,ROUND(ROUND(BC25*BC11*BC32*BC31*(BC33-BC34)*BC35,0)*BC36,0),0))*N(Input!BD34),0)</f>
        <v>0</v>
      </c>
      <c r="BD24" s="327" cm="1">
        <f t="array" aca="1" ref="BD24" ca="1">IFERROR(_xlfn.IFS(BD9=FALSE,IF(BD28&gt;BD34,ROUND(BD25*BD11*(BD26-BD34)*BD30*BD31*BD32*BD36,0),0),BD9=TRUE,IF(BD33&gt;BD34,ROUND(ROUND(BD25*BD11*BD32*BD31*(BD33-BD34)*BD35,0)*BD36,0),0))*N(Input!BE34),0)</f>
        <v>0</v>
      </c>
      <c r="BE24" s="327" cm="1">
        <f t="array" aca="1" ref="BE24" ca="1">IFERROR(_xlfn.IFS(BE9=FALSE,IF(BE28&gt;BE34,ROUND(BE25*BE11*(BE26-BE34)*BE30*BE31*BE32*BE36,0),0),BE9=TRUE,IF(BE33&gt;BE34,ROUND(ROUND(BE25*BE11*BE32*BE31*(BE33-BE34)*BE35,0)*BE36,0),0))*N(Input!BF34),0)</f>
        <v>0</v>
      </c>
      <c r="BF24" s="327" cm="1">
        <f t="array" aca="1" ref="BF24" ca="1">IFERROR(_xlfn.IFS(BF9=FALSE,IF(BF28&gt;BF34,ROUND(BF25*BF11*(BF26-BF34)*BF30*BF31*BF32*BF36,0),0),BF9=TRUE,IF(BF33&gt;BF34,ROUND(ROUND(BF25*BF11*BF32*BF31*(BF33-BF34)*BF35,0)*BF36,0),0))*N(Input!BG34),0)</f>
        <v>0</v>
      </c>
      <c r="BG24" s="327" cm="1">
        <f t="array" aca="1" ref="BG24" ca="1">IFERROR(_xlfn.IFS(BG9=FALSE,IF(BG28&gt;BG34,ROUND(BG25*BG11*(BG26-BG34)*BG30*BG31*BG32*BG36,0),0),BG9=TRUE,IF(BG33&gt;BG34,ROUND(ROUND(BG25*BG11*BG32*BG31*(BG33-BG34)*BG35,0)*BG36,0),0))*N(Input!BH34),0)</f>
        <v>0</v>
      </c>
      <c r="BH24" s="327" cm="1">
        <f t="array" aca="1" ref="BH24" ca="1">IFERROR(_xlfn.IFS(BH9=FALSE,IF(BH28&gt;BH34,ROUND(BH25*BH11*(BH26-BH34)*BH30*BH31*BH32*BH36,0),0),BH9=TRUE,IF(BH33&gt;BH34,ROUND(ROUND(BH25*BH11*BH32*BH31*(BH33-BH34)*BH35,0)*BH36,0),0))*N(Input!BI34),0)</f>
        <v>0</v>
      </c>
      <c r="BI24" s="327" cm="1">
        <f t="array" aca="1" ref="BI24" ca="1">IFERROR(_xlfn.IFS(BI9=FALSE,IF(BI28&gt;BI34,ROUND(BI25*BI11*(BI26-BI34)*BI30*BI31*BI32*BI36,0),0),BI9=TRUE,IF(BI33&gt;BI34,ROUND(ROUND(BI25*BI11*BI32*BI31*(BI33-BI34)*BI35,0)*BI36,0),0))*N(Input!BJ34),0)</f>
        <v>0</v>
      </c>
      <c r="BJ24" s="327" cm="1">
        <f t="array" aca="1" ref="BJ24" ca="1">IFERROR(_xlfn.IFS(BJ9=FALSE,IF(BJ28&gt;BJ34,ROUND(BJ25*BJ11*(BJ26-BJ34)*BJ30*BJ31*BJ32*BJ36,0),0),BJ9=TRUE,IF(BJ33&gt;BJ34,ROUND(ROUND(BJ25*BJ11*BJ32*BJ31*(BJ33-BJ34)*BJ35,0)*BJ36,0),0))*N(Input!BK34),0)</f>
        <v>0</v>
      </c>
      <c r="BK24" s="327" cm="1">
        <f t="array" aca="1" ref="BK24" ca="1">IFERROR(_xlfn.IFS(BK9=FALSE,IF(BK28&gt;BK34,ROUND(BK25*BK11*(BK26-BK34)*BK30*BK31*BK32*BK36,0),0),BK9=TRUE,IF(BK33&gt;BK34,ROUND(ROUND(BK25*BK11*BK32*BK31*(BK33-BK34)*BK35,0)*BK36,0),0))*N(Input!BL34),0)</f>
        <v>0</v>
      </c>
      <c r="BL24" s="327" cm="1">
        <f t="array" aca="1" ref="BL24" ca="1">IFERROR(_xlfn.IFS(BL9=FALSE,IF(BL28&gt;BL34,ROUND(BL25*BL11*(BL26-BL34)*BL30*BL31*BL32*BL36,0),0),BL9=TRUE,IF(BL33&gt;BL34,ROUND(ROUND(BL25*BL11*BL32*BL31*(BL33-BL34)*BL35,0)*BL36,0),0))*N(Input!BM34),0)</f>
        <v>0</v>
      </c>
      <c r="BM24" s="327" cm="1">
        <f t="array" aca="1" ref="BM24" ca="1">IFERROR(_xlfn.IFS(BM9=FALSE,IF(BM28&gt;BM34,ROUND(BM25*BM11*(BM26-BM34)*BM30*BM31*BM32*BM36,0),0),BM9=TRUE,IF(BM33&gt;BM34,ROUND(ROUND(BM25*BM11*BM32*BM31*(BM33-BM34)*BM35,0)*BM36,0),0))*N(Input!BN34),0)</f>
        <v>0</v>
      </c>
      <c r="BN24" s="327" cm="1">
        <f t="array" aca="1" ref="BN24" ca="1">IFERROR(_xlfn.IFS(BN9=FALSE,IF(BN28&gt;BN34,ROUND(BN25*BN11*(BN26-BN34)*BN30*BN31*BN32*BN36,0),0),BN9=TRUE,IF(BN33&gt;BN34,ROUND(ROUND(BN25*BN11*BN32*BN31*(BN33-BN34)*BN35,0)*BN36,0),0))*N(Input!BO34),0)</f>
        <v>0</v>
      </c>
      <c r="BO24" s="327" cm="1">
        <f t="array" aca="1" ref="BO24" ca="1">IFERROR(_xlfn.IFS(BO9=FALSE,IF(BO28&gt;BO34,ROUND(BO25*BO11*(BO26-BO34)*BO30*BO31*BO32*BO36,0),0),BO9=TRUE,IF(BO33&gt;BO34,ROUND(ROUND(BO25*BO11*BO32*BO31*(BO33-BO34)*BO35,0)*BO36,0),0))*N(Input!BP34),0)</f>
        <v>0</v>
      </c>
      <c r="BP24" s="327" cm="1">
        <f t="array" aca="1" ref="BP24" ca="1">IFERROR(_xlfn.IFS(BP9=FALSE,IF(BP28&gt;BP34,ROUND(BP25*BP11*(BP26-BP34)*BP30*BP31*BP32*BP36,0),0),BP9=TRUE,IF(BP33&gt;BP34,ROUND(ROUND(BP25*BP11*BP32*BP31*(BP33-BP34)*BP35,0)*BP36,0),0))*N(Input!BQ34),0)</f>
        <v>0</v>
      </c>
      <c r="BQ24" s="327" cm="1">
        <f t="array" aca="1" ref="BQ24" ca="1">IFERROR(_xlfn.IFS(BQ9=FALSE,IF(BQ28&gt;BQ34,ROUND(BQ25*BQ11*(BQ26-BQ34)*BQ30*BQ31*BQ32*BQ36,0),0),BQ9=TRUE,IF(BQ33&gt;BQ34,ROUND(ROUND(BQ25*BQ11*BQ32*BQ31*(BQ33-BQ34)*BQ35,0)*BQ36,0),0))*N(Input!BR34),0)</f>
        <v>0</v>
      </c>
      <c r="BR24" s="327" cm="1">
        <f t="array" aca="1" ref="BR24" ca="1">IFERROR(_xlfn.IFS(BR9=FALSE,IF(BR28&gt;BR34,ROUND(BR25*BR11*(BR26-BR34)*BR30*BR31*BR32*BR36,0),0),BR9=TRUE,IF(BR33&gt;BR34,ROUND(ROUND(BR25*BR11*BR32*BR31*(BR33-BR34)*BR35,0)*BR36,0),0))*N(Input!BS34),0)</f>
        <v>0</v>
      </c>
      <c r="BS24" s="327" cm="1">
        <f t="array" aca="1" ref="BS24" ca="1">IFERROR(_xlfn.IFS(BS9=FALSE,IF(BS28&gt;BS34,ROUND(BS25*BS11*(BS26-BS34)*BS30*BS31*BS32*BS36,0),0),BS9=TRUE,IF(BS33&gt;BS34,ROUND(ROUND(BS25*BS11*BS32*BS31*(BS33-BS34)*BS35,0)*BS36,0),0))*N(Input!BT34),0)</f>
        <v>0</v>
      </c>
      <c r="BT24" s="327" cm="1">
        <f t="array" aca="1" ref="BT24" ca="1">IFERROR(_xlfn.IFS(BT9=FALSE,IF(BT28&gt;BT34,ROUND(BT25*BT11*(BT26-BT34)*BT30*BT31*BT32*BT36,0),0),BT9=TRUE,IF(BT33&gt;BT34,ROUND(ROUND(BT25*BT11*BT32*BT31*(BT33-BT34)*BT35,0)*BT36,0),0))*N(Input!BU34),0)</f>
        <v>0</v>
      </c>
      <c r="BU24" s="327" cm="1">
        <f t="array" aca="1" ref="BU24" ca="1">IFERROR(_xlfn.IFS(BU9=FALSE,IF(BU28&gt;BU34,ROUND(BU25*BU11*(BU26-BU34)*BU30*BU31*BU32*BU36,0),0),BU9=TRUE,IF(BU33&gt;BU34,ROUND(ROUND(BU25*BU11*BU32*BU31*(BU33-BU34)*BU35,0)*BU36,0),0))*N(Input!BV34),0)</f>
        <v>0</v>
      </c>
      <c r="BV24" s="327" cm="1">
        <f t="array" aca="1" ref="BV24" ca="1">IFERROR(_xlfn.IFS(BV9=FALSE,IF(BV28&gt;BV34,ROUND(BV25*BV11*(BV26-BV34)*BV30*BV31*BV32*BV36,0),0),BV9=TRUE,IF(BV33&gt;BV34,ROUND(ROUND(BV25*BV11*BV32*BV31*(BV33-BV34)*BV35,0)*BV36,0),0))*N(Input!BW34),0)</f>
        <v>0</v>
      </c>
      <c r="BW24" s="327" cm="1">
        <f t="array" aca="1" ref="BW24" ca="1">IFERROR(_xlfn.IFS(BW9=FALSE,IF(BW28&gt;BW34,ROUND(BW25*BW11*(BW26-BW34)*BW30*BW31*BW32*BW36,0),0),BW9=TRUE,IF(BW33&gt;BW34,ROUND(ROUND(BW25*BW11*BW32*BW31*(BW33-BW34)*BW35,0)*BW36,0),0))*N(Input!BX34),0)</f>
        <v>0</v>
      </c>
      <c r="BX24" s="327" cm="1">
        <f t="array" aca="1" ref="BX24" ca="1">IFERROR(_xlfn.IFS(BX9=FALSE,IF(BX28&gt;BX34,ROUND(BX25*BX11*(BX26-BX34)*BX30*BX31*BX32*BX36,0),0),BX9=TRUE,IF(BX33&gt;BX34,ROUND(ROUND(BX25*BX11*BX32*BX31*(BX33-BX34)*BX35,0)*BX36,0),0))*N(Input!BY34),0)</f>
        <v>0</v>
      </c>
      <c r="BY24" s="327" cm="1">
        <f t="array" aca="1" ref="BY24" ca="1">IFERROR(_xlfn.IFS(BY9=FALSE,IF(BY28&gt;BY34,ROUND(BY25*BY11*(BY26-BY34)*BY30*BY31*BY32*BY36,0),0),BY9=TRUE,IF(BY33&gt;BY34,ROUND(ROUND(BY25*BY11*BY32*BY31*(BY33-BY34)*BY35,0)*BY36,0),0))*N(Input!BZ34),0)</f>
        <v>0</v>
      </c>
      <c r="BZ24" s="327" cm="1">
        <f t="array" aca="1" ref="BZ24" ca="1">IFERROR(_xlfn.IFS(BZ9=FALSE,IF(BZ28&gt;BZ34,ROUND(BZ25*BZ11*(BZ26-BZ34)*BZ30*BZ31*BZ32*BZ36,0),0),BZ9=TRUE,IF(BZ33&gt;BZ34,ROUND(ROUND(BZ25*BZ11*BZ32*BZ31*(BZ33-BZ34)*BZ35,0)*BZ36,0),0))*N(Input!CA34),0)</f>
        <v>0</v>
      </c>
      <c r="CA24" s="327" cm="1">
        <f t="array" aca="1" ref="CA24" ca="1">IFERROR(_xlfn.IFS(CA9=FALSE,IF(CA28&gt;CA34,ROUND(CA25*CA11*(CA26-CA34)*CA30*CA31*CA32*CA36,0),0),CA9=TRUE,IF(CA33&gt;CA34,ROUND(ROUND(CA25*CA11*CA32*CA31*(CA33-CA34)*CA35,0)*CA36,0),0))*N(Input!CB34),0)</f>
        <v>0</v>
      </c>
      <c r="CB24" s="327" cm="1">
        <f t="array" aca="1" ref="CB24" ca="1">IFERROR(_xlfn.IFS(CB9=FALSE,IF(CB28&gt;CB34,ROUND(CB25*CB11*(CB26-CB34)*CB30*CB31*CB32*CB36,0),0),CB9=TRUE,IF(CB33&gt;CB34,ROUND(ROUND(CB25*CB11*CB32*CB31*(CB33-CB34)*CB35,0)*CB36,0),0))*N(Input!CC34),0)</f>
        <v>0</v>
      </c>
      <c r="CC24" s="327" cm="1">
        <f t="array" aca="1" ref="CC24" ca="1">IFERROR(_xlfn.IFS(CC9=FALSE,IF(CC28&gt;CC34,ROUND(CC25*CC11*(CC26-CC34)*CC30*CC31*CC32*CC36,0),0),CC9=TRUE,IF(CC33&gt;CC34,ROUND(ROUND(CC25*CC11*CC32*CC31*(CC33-CC34)*CC35,0)*CC36,0),0))*N(Input!CD34),0)</f>
        <v>0</v>
      </c>
      <c r="CD24" s="327" cm="1">
        <f t="array" aca="1" ref="CD24" ca="1">IFERROR(_xlfn.IFS(CD9=FALSE,IF(CD28&gt;CD34,ROUND(CD25*CD11*(CD26-CD34)*CD30*CD31*CD32*CD36,0),0),CD9=TRUE,IF(CD33&gt;CD34,ROUND(ROUND(CD25*CD11*CD32*CD31*(CD33-CD34)*CD35,0)*CD36,0),0))*N(Input!CE34),0)</f>
        <v>0</v>
      </c>
      <c r="CE24" s="327" cm="1">
        <f t="array" aca="1" ref="CE24" ca="1">IFERROR(_xlfn.IFS(CE9=FALSE,IF(CE28&gt;CE34,ROUND(CE25*CE11*(CE26-CE34)*CE30*CE31*CE32*CE36,0),0),CE9=TRUE,IF(CE33&gt;CE34,ROUND(ROUND(CE25*CE11*CE32*CE31*(CE33-CE34)*CE35,0)*CE36,0),0))*N(Input!CF34),0)</f>
        <v>0</v>
      </c>
      <c r="CF24" s="327" cm="1">
        <f t="array" aca="1" ref="CF24" ca="1">IFERROR(_xlfn.IFS(CF9=FALSE,IF(CF28&gt;CF34,ROUND(CF25*CF11*(CF26-CF34)*CF30*CF31*CF32*CF36,0),0),CF9=TRUE,IF(CF33&gt;CF34,ROUND(ROUND(CF25*CF11*CF32*CF31*(CF33-CF34)*CF35,0)*CF36,0),0))*N(Input!CG34),0)</f>
        <v>0</v>
      </c>
      <c r="CG24" s="327" cm="1">
        <f t="array" aca="1" ref="CG24" ca="1">IFERROR(_xlfn.IFS(CG9=FALSE,IF(CG28&gt;CG34,ROUND(CG25*CG11*(CG26-CG34)*CG30*CG31*CG32*CG36,0),0),CG9=TRUE,IF(CG33&gt;CG34,ROUND(ROUND(CG25*CG11*CG32*CG31*(CG33-CG34)*CG35,0)*CG36,0),0))*N(Input!CH34),0)</f>
        <v>0</v>
      </c>
      <c r="CH24" s="327" cm="1">
        <f t="array" aca="1" ref="CH24" ca="1">IFERROR(_xlfn.IFS(CH9=FALSE,IF(CH28&gt;CH34,ROUND(CH25*CH11*(CH26-CH34)*CH30*CH31*CH32*CH36,0),0),CH9=TRUE,IF(CH33&gt;CH34,ROUND(ROUND(CH25*CH11*CH32*CH31*(CH33-CH34)*CH35,0)*CH36,0),0))*N(Input!CI34),0)</f>
        <v>0</v>
      </c>
      <c r="CI24" s="327" cm="1">
        <f t="array" aca="1" ref="CI24" ca="1">IFERROR(_xlfn.IFS(CI9=FALSE,IF(CI28&gt;CI34,ROUND(CI25*CI11*(CI26-CI34)*CI30*CI31*CI32*CI36,0),0),CI9=TRUE,IF(CI33&gt;CI34,ROUND(ROUND(CI25*CI11*CI32*CI31*(CI33-CI34)*CI35,0)*CI36,0),0))*N(Input!CJ34),0)</f>
        <v>0</v>
      </c>
      <c r="CJ24" s="327" cm="1">
        <f t="array" aca="1" ref="CJ24" ca="1">IFERROR(_xlfn.IFS(CJ9=FALSE,IF(CJ28&gt;CJ34,ROUND(CJ25*CJ11*(CJ26-CJ34)*CJ30*CJ31*CJ32*CJ36,0),0),CJ9=TRUE,IF(CJ33&gt;CJ34,ROUND(ROUND(CJ25*CJ11*CJ32*CJ31*(CJ33-CJ34)*CJ35,0)*CJ36,0),0))*N(Input!CK34),0)</f>
        <v>0</v>
      </c>
      <c r="CK24" s="327" cm="1">
        <f t="array" aca="1" ref="CK24" ca="1">IFERROR(_xlfn.IFS(CK9=FALSE,IF(CK28&gt;CK34,ROUND(CK25*CK11*(CK26-CK34)*CK30*CK31*CK32*CK36,0),0),CK9=TRUE,IF(CK33&gt;CK34,ROUND(ROUND(CK25*CK11*CK32*CK31*(CK33-CK34)*CK35,0)*CK36,0),0))*N(Input!CL34),0)</f>
        <v>0</v>
      </c>
      <c r="CL24" s="327" cm="1">
        <f t="array" aca="1" ref="CL24" ca="1">IFERROR(_xlfn.IFS(CL9=FALSE,IF(CL28&gt;CL34,ROUND(CL25*CL11*(CL26-CL34)*CL30*CL31*CL32*CL36,0),0),CL9=TRUE,IF(CL33&gt;CL34,ROUND(ROUND(CL25*CL11*CL32*CL31*(CL33-CL34)*CL35,0)*CL36,0),0))*N(Input!CM34),0)</f>
        <v>0</v>
      </c>
      <c r="CM24" s="327" cm="1">
        <f t="array" aca="1" ref="CM24" ca="1">IFERROR(_xlfn.IFS(CM9=FALSE,IF(CM28&gt;CM34,ROUND(CM25*CM11*(CM26-CM34)*CM30*CM31*CM32*CM36,0),0),CM9=TRUE,IF(CM33&gt;CM34,ROUND(ROUND(CM25*CM11*CM32*CM31*(CM33-CM34)*CM35,0)*CM36,0),0))*N(Input!CN34),0)</f>
        <v>0</v>
      </c>
      <c r="CN24" s="327" cm="1">
        <f t="array" aca="1" ref="CN24" ca="1">IFERROR(_xlfn.IFS(CN9=FALSE,IF(CN28&gt;CN34,ROUND(CN25*CN11*(CN26-CN34)*CN30*CN31*CN32*CN36,0),0),CN9=TRUE,IF(CN33&gt;CN34,ROUND(ROUND(CN25*CN11*CN32*CN31*(CN33-CN34)*CN35,0)*CN36,0),0))*N(Input!CO34),0)</f>
        <v>0</v>
      </c>
      <c r="CO24" s="327" cm="1">
        <f t="array" aca="1" ref="CO24" ca="1">IFERROR(_xlfn.IFS(CO9=FALSE,IF(CO28&gt;CO34,ROUND(CO25*CO11*(CO26-CO34)*CO30*CO31*CO32*CO36,0),0),CO9=TRUE,IF(CO33&gt;CO34,ROUND(ROUND(CO25*CO11*CO32*CO31*(CO33-CO34)*CO35,0)*CO36,0),0))*N(Input!CP34),0)</f>
        <v>0</v>
      </c>
      <c r="CP24" s="327" cm="1">
        <f t="array" aca="1" ref="CP24" ca="1">IFERROR(_xlfn.IFS(CP9=FALSE,IF(CP28&gt;CP34,ROUND(CP25*CP11*(CP26-CP34)*CP30*CP31*CP32*CP36,0),0),CP9=TRUE,IF(CP33&gt;CP34,ROUND(ROUND(CP25*CP11*CP32*CP31*(CP33-CP34)*CP35,0)*CP36,0),0))*N(Input!CQ34),0)</f>
        <v>0</v>
      </c>
      <c r="CQ24" s="327" cm="1">
        <f t="array" aca="1" ref="CQ24" ca="1">IFERROR(_xlfn.IFS(CQ9=FALSE,IF(CQ28&gt;CQ34,ROUND(CQ25*CQ11*(CQ26-CQ34)*CQ30*CQ31*CQ32*CQ36,0),0),CQ9=TRUE,IF(CQ33&gt;CQ34,ROUND(ROUND(CQ25*CQ11*CQ32*CQ31*(CQ33-CQ34)*CQ35,0)*CQ36,0),0))*N(Input!CR34),0)</f>
        <v>0</v>
      </c>
      <c r="CR24" s="327" cm="1">
        <f t="array" aca="1" ref="CR24" ca="1">IFERROR(_xlfn.IFS(CR9=FALSE,IF(CR28&gt;CR34,ROUND(CR25*CR11*(CR26-CR34)*CR30*CR31*CR32*CR36,0),0),CR9=TRUE,IF(CR33&gt;CR34,ROUND(ROUND(CR25*CR11*CR32*CR31*(CR33-CR34)*CR35,0)*CR36,0),0))*N(Input!CS34),0)</f>
        <v>0</v>
      </c>
      <c r="CS24" s="327" cm="1">
        <f t="array" aca="1" ref="CS24" ca="1">IFERROR(_xlfn.IFS(CS9=FALSE,IF(CS28&gt;CS34,ROUND(CS25*CS11*(CS26-CS34)*CS30*CS31*CS32*CS36,0),0),CS9=TRUE,IF(CS33&gt;CS34,ROUND(ROUND(CS25*CS11*CS32*CS31*(CS33-CS34)*CS35,0)*CS36,0),0))*N(Input!CT34),0)</f>
        <v>0</v>
      </c>
      <c r="CT24" s="327" cm="1">
        <f t="array" aca="1" ref="CT24" ca="1">IFERROR(_xlfn.IFS(CT9=FALSE,IF(CT28&gt;CT34,ROUND(CT25*CT11*(CT26-CT34)*CT30*CT31*CT32*CT36,0),0),CT9=TRUE,IF(CT33&gt;CT34,ROUND(ROUND(CT25*CT11*CT32*CT31*(CT33-CT34)*CT35,0)*CT36,0),0))*N(Input!CU34),0)</f>
        <v>0</v>
      </c>
      <c r="CU24" s="327" cm="1">
        <f t="array" aca="1" ref="CU24" ca="1">IFERROR(_xlfn.IFS(CU9=FALSE,IF(CU28&gt;CU34,ROUND(CU25*CU11*(CU26-CU34)*CU30*CU31*CU32*CU36,0),0),CU9=TRUE,IF(CU33&gt;CU34,ROUND(ROUND(CU25*CU11*CU32*CU31*(CU33-CU34)*CU35,0)*CU36,0),0))*N(Input!CV34),0)</f>
        <v>0</v>
      </c>
      <c r="CV24" s="327" cm="1">
        <f t="array" aca="1" ref="CV24" ca="1">IFERROR(_xlfn.IFS(CV9=FALSE,IF(CV28&gt;CV34,ROUND(CV25*CV11*(CV26-CV34)*CV30*CV31*CV32*CV36,0),0),CV9=TRUE,IF(CV33&gt;CV34,ROUND(ROUND(CV25*CV11*CV32*CV31*(CV33-CV34)*CV35,0)*CV36,0),0))*N(Input!CW34),0)</f>
        <v>0</v>
      </c>
      <c r="CW24" s="327" cm="1">
        <f t="array" aca="1" ref="CW24" ca="1">IFERROR(_xlfn.IFS(CW9=FALSE,IF(CW28&gt;CW34,ROUND(CW25*CW11*(CW26-CW34)*CW30*CW31*CW32*CW36,0),0),CW9=TRUE,IF(CW33&gt;CW34,ROUND(ROUND(CW25*CW11*CW32*CW31*(CW33-CW34)*CW35,0)*CW36,0),0))*N(Input!CX34),0)</f>
        <v>0</v>
      </c>
      <c r="CX24" s="327" cm="1">
        <f t="array" aca="1" ref="CX24" ca="1">IFERROR(_xlfn.IFS(CX9=FALSE,IF(CX28&gt;CX34,ROUND(CX25*CX11*(CX26-CX34)*CX30*CX31*CX32*CX36,0),0),CX9=TRUE,IF(CX33&gt;CX34,ROUND(ROUND(CX25*CX11*CX32*CX31*(CX33-CX34)*CX35,0)*CX36,0),0))*N(Input!CY34),0)</f>
        <v>0</v>
      </c>
      <c r="CY24" s="327" cm="1">
        <f t="array" aca="1" ref="CY24" ca="1">IFERROR(_xlfn.IFS(CY9=FALSE,IF(CY28&gt;CY34,ROUND(CY25*CY11*(CY26-CY34)*CY30*CY31*CY32*CY36,0),0),CY9=TRUE,IF(CY33&gt;CY34,ROUND(ROUND(CY25*CY11*CY32*CY31*(CY33-CY34)*CY35,0)*CY36,0),0))*N(Input!CZ34),0)</f>
        <v>0</v>
      </c>
      <c r="CZ24" s="327" cm="1">
        <f t="array" aca="1" ref="CZ24" ca="1">IFERROR(_xlfn.IFS(CZ9=FALSE,IF(CZ28&gt;CZ34,ROUND(CZ25*CZ11*(CZ26-CZ34)*CZ30*CZ31*CZ32*CZ36,0),0),CZ9=TRUE,IF(CZ33&gt;CZ34,ROUND(ROUND(CZ25*CZ11*CZ32*CZ31*(CZ33-CZ34)*CZ35,0)*CZ36,0),0))*N(Input!DA34),0)</f>
        <v>0</v>
      </c>
      <c r="DA24" s="327" cm="1">
        <f t="array" aca="1" ref="DA24" ca="1">IFERROR(_xlfn.IFS(DA9=FALSE,IF(DA28&gt;DA34,ROUND(DA25*DA11*(DA26-DA34)*DA30*DA31*DA32*DA36,0),0),DA9=TRUE,IF(DA33&gt;DA34,ROUND(ROUND(DA25*DA11*DA32*DA31*(DA33-DA34)*DA35,0)*DA36,0),0))*N(Input!DB34),0)</f>
        <v>0</v>
      </c>
      <c r="DB24" s="327" cm="1">
        <f t="array" aca="1" ref="DB24" ca="1">IFERROR(_xlfn.IFS(DB9=FALSE,IF(DB28&gt;DB34,ROUND(DB25*DB11*(DB26-DB34)*DB30*DB31*DB32*DB36,0),0),DB9=TRUE,IF(DB33&gt;DB34,ROUND(ROUND(DB25*DB11*DB32*DB31*(DB33-DB34)*DB35,0)*DB36,0),0))*N(Input!DC34),0)</f>
        <v>0</v>
      </c>
      <c r="DC24" s="327" cm="1">
        <f t="array" aca="1" ref="DC24" ca="1">IFERROR(_xlfn.IFS(DC9=FALSE,IF(DC28&gt;DC34,ROUND(DC25*DC11*(DC26-DC34)*DC30*DC31*DC32*DC36,0),0),DC9=TRUE,IF(DC33&gt;DC34,ROUND(ROUND(DC25*DC11*DC32*DC31*(DC33-DC34)*DC35,0)*DC36,0),0))*N(Input!DD34),0)</f>
        <v>0</v>
      </c>
      <c r="DD24" s="327" cm="1">
        <f t="array" aca="1" ref="DD24" ca="1">IFERROR(_xlfn.IFS(DD9=FALSE,IF(DD28&gt;DD34,ROUND(DD25*DD11*(DD26-DD34)*DD30*DD31*DD32*DD36,0),0),DD9=TRUE,IF(DD33&gt;DD34,ROUND(ROUND(DD25*DD11*DD32*DD31*(DD33-DD34)*DD35,0)*DD36,0),0))*N(Input!DE34),0)</f>
        <v>0</v>
      </c>
      <c r="DE24" s="327" cm="1">
        <f t="array" aca="1" ref="DE24" ca="1">IFERROR(_xlfn.IFS(DE9=FALSE,IF(DE28&gt;DE34,ROUND(DE25*DE11*(DE26-DE34)*DE30*DE31*DE32*DE36,0),0),DE9=TRUE,IF(DE33&gt;DE34,ROUND(ROUND(DE25*DE11*DE32*DE31*(DE33-DE34)*DE35,0)*DE36,0),0))*N(Input!DF34),0)</f>
        <v>0</v>
      </c>
      <c r="DF24" s="327" cm="1">
        <f t="array" aca="1" ref="DF24" ca="1">IFERROR(_xlfn.IFS(DF9=FALSE,IF(DF28&gt;DF34,ROUND(DF25*DF11*(DF26-DF34)*DF30*DF31*DF32*DF36,0),0),DF9=TRUE,IF(DF33&gt;DF34,ROUND(ROUND(DF25*DF11*DF32*DF31*(DF33-DF34)*DF35,0)*DF36,0),0))*N(Input!DG34),0)</f>
        <v>0</v>
      </c>
      <c r="DG24" s="327" cm="1">
        <f t="array" aca="1" ref="DG24" ca="1">IFERROR(_xlfn.IFS(DG9=FALSE,IF(DG28&gt;DG34,ROUND(DG25*DG11*(DG26-DG34)*DG30*DG31*DG32*DG36,0),0),DG9=TRUE,IF(DG33&gt;DG34,ROUND(ROUND(DG25*DG11*DG32*DG31*(DG33-DG34)*DG35,0)*DG36,0),0))*N(Input!DH34),0)</f>
        <v>0</v>
      </c>
      <c r="DH24" s="327" cm="1">
        <f t="array" aca="1" ref="DH24" ca="1">IFERROR(_xlfn.IFS(DH9=FALSE,IF(DH28&gt;DH34,ROUND(DH25*DH11*(DH26-DH34)*DH30*DH31*DH32*DH36,0),0),DH9=TRUE,IF(DH33&gt;DH34,ROUND(ROUND(DH25*DH11*DH32*DH31*(DH33-DH34)*DH35,0)*DH36,0),0))*N(Input!DI34),0)</f>
        <v>0</v>
      </c>
      <c r="DI24" s="327" cm="1">
        <f t="array" aca="1" ref="DI24" ca="1">IFERROR(_xlfn.IFS(DI9=FALSE,IF(DI28&gt;DI34,ROUND(DI25*DI11*(DI26-DI34)*DI30*DI31*DI32*DI36,0),0),DI9=TRUE,IF(DI33&gt;DI34,ROUND(ROUND(DI25*DI11*DI32*DI31*(DI33-DI34)*DI35,0)*DI36,0),0))*N(Input!DJ34),0)</f>
        <v>0</v>
      </c>
      <c r="DJ24" s="327" cm="1">
        <f t="array" aca="1" ref="DJ24" ca="1">IFERROR(_xlfn.IFS(DJ9=FALSE,IF(DJ28&gt;DJ34,ROUND(DJ25*DJ11*(DJ26-DJ34)*DJ30*DJ31*DJ32*DJ36,0),0),DJ9=TRUE,IF(DJ33&gt;DJ34,ROUND(ROUND(DJ25*DJ11*DJ32*DJ31*(DJ33-DJ34)*DJ35,0)*DJ36,0),0))*N(Input!DK34),0)</f>
        <v>0</v>
      </c>
      <c r="DK24" s="327" cm="1">
        <f t="array" aca="1" ref="DK24" ca="1">IFERROR(_xlfn.IFS(DK9=FALSE,IF(DK28&gt;DK34,ROUND(DK25*DK11*(DK26-DK34)*DK30*DK31*DK32*DK36,0),0),DK9=TRUE,IF(DK33&gt;DK34,ROUND(ROUND(DK25*DK11*DK32*DK31*(DK33-DK34)*DK35,0)*DK36,0),0))*N(Input!DL34),0)</f>
        <v>0</v>
      </c>
      <c r="DL24" s="327" cm="1">
        <f t="array" aca="1" ref="DL24" ca="1">IFERROR(_xlfn.IFS(DL9=FALSE,IF(DL28&gt;DL34,ROUND(DL25*DL11*(DL26-DL34)*DL30*DL31*DL32*DL36,0),0),DL9=TRUE,IF(DL33&gt;DL34,ROUND(ROUND(DL25*DL11*DL32*DL31*(DL33-DL34)*DL35,0)*DL36,0),0))*N(Input!DM34),0)</f>
        <v>0</v>
      </c>
      <c r="DM24" s="327" cm="1">
        <f t="array" aca="1" ref="DM24" ca="1">IFERROR(_xlfn.IFS(DM9=FALSE,IF(DM28&gt;DM34,ROUND(DM25*DM11*(DM26-DM34)*DM30*DM31*DM32*DM36,0),0),DM9=TRUE,IF(DM33&gt;DM34,ROUND(ROUND(DM25*DM11*DM32*DM31*(DM33-DM34)*DM35,0)*DM36,0),0))*N(Input!DN34),0)</f>
        <v>0</v>
      </c>
      <c r="DN24" s="327" cm="1">
        <f t="array" aca="1" ref="DN24" ca="1">IFERROR(_xlfn.IFS(DN9=FALSE,IF(DN28&gt;DN34,ROUND(DN25*DN11*(DN26-DN34)*DN30*DN31*DN32*DN36,0),0),DN9=TRUE,IF(DN33&gt;DN34,ROUND(ROUND(DN25*DN11*DN32*DN31*(DN33-DN34)*DN35,0)*DN36,0),0))*N(Input!DO34),0)</f>
        <v>0</v>
      </c>
      <c r="DO24" s="327" cm="1">
        <f t="array" aca="1" ref="DO24" ca="1">IFERROR(_xlfn.IFS(DO9=FALSE,IF(DO28&gt;DO34,ROUND(DO25*DO11*(DO26-DO34)*DO30*DO31*DO32*DO36,0),0),DO9=TRUE,IF(DO33&gt;DO34,ROUND(ROUND(DO25*DO11*DO32*DO31*(DO33-DO34)*DO35,0)*DO36,0),0))*N(Input!DP34),0)</f>
        <v>0</v>
      </c>
      <c r="DP24" s="327" cm="1">
        <f t="array" aca="1" ref="DP24" ca="1">IFERROR(_xlfn.IFS(DP9=FALSE,IF(DP28&gt;DP34,ROUND(DP25*DP11*(DP26-DP34)*DP30*DP31*DP32*DP36,0),0),DP9=TRUE,IF(DP33&gt;DP34,ROUND(ROUND(DP25*DP11*DP32*DP31*(DP33-DP34)*DP35,0)*DP36,0),0))*N(Input!DQ34),0)</f>
        <v>0</v>
      </c>
      <c r="DQ24" s="327" cm="1">
        <f t="array" aca="1" ref="DQ24" ca="1">IFERROR(_xlfn.IFS(DQ9=FALSE,IF(DQ28&gt;DQ34,ROUND(DQ25*DQ11*(DQ26-DQ34)*DQ30*DQ31*DQ32*DQ36,0),0),DQ9=TRUE,IF(DQ33&gt;DQ34,ROUND(ROUND(DQ25*DQ11*DQ32*DQ31*(DQ33-DQ34)*DQ35,0)*DQ36,0),0))*N(Input!DR34),0)</f>
        <v>0</v>
      </c>
      <c r="DR24" s="327" cm="1">
        <f t="array" aca="1" ref="DR24" ca="1">IFERROR(_xlfn.IFS(DR9=FALSE,IF(DR28&gt;DR34,ROUND(DR25*DR11*(DR26-DR34)*DR30*DR31*DR32*DR36,0),0),DR9=TRUE,IF(DR33&gt;DR34,ROUND(ROUND(DR25*DR11*DR32*DR31*(DR33-DR34)*DR35,0)*DR36,0),0))*N(Input!DS34),0)</f>
        <v>0</v>
      </c>
      <c r="DS24" s="327" cm="1">
        <f t="array" aca="1" ref="DS24" ca="1">IFERROR(_xlfn.IFS(DS9=FALSE,IF(DS28&gt;DS34,ROUND(DS25*DS11*(DS26-DS34)*DS30*DS31*DS32*DS36,0),0),DS9=TRUE,IF(DS33&gt;DS34,ROUND(ROUND(DS25*DS11*DS32*DS31*(DS33-DS34)*DS35,0)*DS36,0),0))*N(Input!DT34),0)</f>
        <v>0</v>
      </c>
      <c r="DT24" s="327" cm="1">
        <f t="array" aca="1" ref="DT24" ca="1">IFERROR(_xlfn.IFS(DT9=FALSE,IF(DT28&gt;DT34,ROUND(DT25*DT11*(DT26-DT34)*DT30*DT31*DT32*DT36,0),0),DT9=TRUE,IF(DT33&gt;DT34,ROUND(ROUND(DT25*DT11*DT32*DT31*(DT33-DT34)*DT35,0)*DT36,0),0))*N(Input!DU34),0)</f>
        <v>0</v>
      </c>
      <c r="DU24" s="327" cm="1">
        <f t="array" aca="1" ref="DU24" ca="1">IFERROR(_xlfn.IFS(DU9=FALSE,IF(DU28&gt;DU34,ROUND(DU25*DU11*(DU26-DU34)*DU30*DU31*DU32*DU36,0),0),DU9=TRUE,IF(DU33&gt;DU34,ROUND(ROUND(DU25*DU11*DU32*DU31*(DU33-DU34)*DU35,0)*DU36,0),0))*N(Input!DV34),0)</f>
        <v>0</v>
      </c>
      <c r="DV24" s="327" cm="1">
        <f t="array" aca="1" ref="DV24" ca="1">IFERROR(_xlfn.IFS(DV9=FALSE,IF(DV28&gt;DV34,ROUND(DV25*DV11*(DV26-DV34)*DV30*DV31*DV32*DV36,0),0),DV9=TRUE,IF(DV33&gt;DV34,ROUND(ROUND(DV25*DV11*DV32*DV31*(DV33-DV34)*DV35,0)*DV36,0),0))*N(Input!DW34),0)</f>
        <v>0</v>
      </c>
      <c r="DW24" s="327" cm="1">
        <f t="array" aca="1" ref="DW24" ca="1">IFERROR(_xlfn.IFS(DW9=FALSE,IF(DW28&gt;DW34,ROUND(DW25*DW11*(DW26-DW34)*DW30*DW31*DW32*DW36,0),0),DW9=TRUE,IF(DW33&gt;DW34,ROUND(ROUND(DW25*DW11*DW32*DW31*(DW33-DW34)*DW35,0)*DW36,0),0))*N(Input!DX34),0)</f>
        <v>0</v>
      </c>
      <c r="DX24" s="327" cm="1">
        <f t="array" aca="1" ref="DX24" ca="1">IFERROR(_xlfn.IFS(DX9=FALSE,IF(DX28&gt;DX34,ROUND(DX25*DX11*(DX26-DX34)*DX30*DX31*DX32*DX36,0),0),DX9=TRUE,IF(DX33&gt;DX34,ROUND(ROUND(DX25*DX11*DX32*DX31*(DX33-DX34)*DX35,0)*DX36,0),0))*N(Input!DY34),0)</f>
        <v>0</v>
      </c>
      <c r="DY24" s="327" cm="1">
        <f t="array" aca="1" ref="DY24" ca="1">IFERROR(_xlfn.IFS(DY9=FALSE,IF(DY28&gt;DY34,ROUND(DY25*DY11*(DY26-DY34)*DY30*DY31*DY32*DY36,0),0),DY9=TRUE,IF(DY33&gt;DY34,ROUND(ROUND(DY25*DY11*DY32*DY31*(DY33-DY34)*DY35,0)*DY36,0),0))*N(Input!DZ34),0)</f>
        <v>0</v>
      </c>
      <c r="DZ24" s="327" cm="1">
        <f t="array" aca="1" ref="DZ24" ca="1">IFERROR(_xlfn.IFS(DZ9=FALSE,IF(DZ28&gt;DZ34,ROUND(DZ25*DZ11*(DZ26-DZ34)*DZ30*DZ31*DZ32*DZ36,0),0),DZ9=TRUE,IF(DZ33&gt;DZ34,ROUND(ROUND(DZ25*DZ11*DZ32*DZ31*(DZ33-DZ34)*DZ35,0)*DZ36,0),0))*N(Input!EA34),0)</f>
        <v>0</v>
      </c>
      <c r="EA24" s="327" cm="1">
        <f t="array" aca="1" ref="EA24" ca="1">IFERROR(_xlfn.IFS(EA9=FALSE,IF(EA28&gt;EA34,ROUND(EA25*EA11*(EA26-EA34)*EA30*EA31*EA32*EA36,0),0),EA9=TRUE,IF(EA33&gt;EA34,ROUND(ROUND(EA25*EA11*EA32*EA31*(EA33-EA34)*EA35,0)*EA36,0),0))*N(Input!EB34),0)</f>
        <v>0</v>
      </c>
      <c r="EB24" s="327" cm="1">
        <f t="array" aca="1" ref="EB24" ca="1">IFERROR(_xlfn.IFS(EB9=FALSE,IF(EB28&gt;EB34,ROUND(EB25*EB11*(EB26-EB34)*EB30*EB31*EB32*EB36,0),0),EB9=TRUE,IF(EB33&gt;EB34,ROUND(ROUND(EB25*EB11*EB32*EB31*(EB33-EB34)*EB35,0)*EB36,0),0))*N(Input!EC34),0)</f>
        <v>0</v>
      </c>
      <c r="EC24" s="327" cm="1">
        <f t="array" aca="1" ref="EC24" ca="1">IFERROR(_xlfn.IFS(EC9=FALSE,IF(EC28&gt;EC34,ROUND(EC25*EC11*(EC26-EC34)*EC30*EC31*EC32*EC36,0),0),EC9=TRUE,IF(EC33&gt;EC34,ROUND(ROUND(EC25*EC11*EC32*EC31*(EC33-EC34)*EC35,0)*EC36,0),0))*N(Input!ED34),0)</f>
        <v>0</v>
      </c>
      <c r="ED24" s="327" cm="1">
        <f t="array" aca="1" ref="ED24" ca="1">IFERROR(_xlfn.IFS(ED9=FALSE,IF(ED28&gt;ED34,ROUND(ED25*ED11*(ED26-ED34)*ED30*ED31*ED32*ED36,0),0),ED9=TRUE,IF(ED33&gt;ED34,ROUND(ROUND(ED25*ED11*ED32*ED31*(ED33-ED34)*ED35,0)*ED36,0),0))*N(Input!EE34),0)</f>
        <v>0</v>
      </c>
      <c r="EE24" s="327" cm="1">
        <f t="array" aca="1" ref="EE24" ca="1">IFERROR(_xlfn.IFS(EE9=FALSE,IF(EE28&gt;EE34,ROUND(EE25*EE11*(EE26-EE34)*EE30*EE31*EE32*EE36,0),0),EE9=TRUE,IF(EE33&gt;EE34,ROUND(ROUND(EE25*EE11*EE32*EE31*(EE33-EE34)*EE35,0)*EE36,0),0))*N(Input!EF34),0)</f>
        <v>0</v>
      </c>
      <c r="EF24" s="327" cm="1">
        <f t="array" aca="1" ref="EF24" ca="1">IFERROR(_xlfn.IFS(EF9=FALSE,IF(EF28&gt;EF34,ROUND(EF25*EF11*(EF26-EF34)*EF30*EF31*EF32*EF36,0),0),EF9=TRUE,IF(EF33&gt;EF34,ROUND(ROUND(EF25*EF11*EF32*EF31*(EF33-EF34)*EF35,0)*EF36,0),0))*N(Input!EG34),0)</f>
        <v>0</v>
      </c>
      <c r="EG24" s="327" cm="1">
        <f t="array" aca="1" ref="EG24" ca="1">IFERROR(_xlfn.IFS(EG9=FALSE,IF(EG28&gt;EG34,ROUND(EG25*EG11*(EG26-EG34)*EG30*EG31*EG32*EG36,0),0),EG9=TRUE,IF(EG33&gt;EG34,ROUND(ROUND(EG25*EG11*EG32*EG31*(EG33-EG34)*EG35,0)*EG36,0),0))*N(Input!EH34),0)</f>
        <v>0</v>
      </c>
      <c r="EH24" s="327" cm="1">
        <f t="array" aca="1" ref="EH24" ca="1">IFERROR(_xlfn.IFS(EH9=FALSE,IF(EH28&gt;EH34,ROUND(EH25*EH11*(EH26-EH34)*EH30*EH31*EH32*EH36,0),0),EH9=TRUE,IF(EH33&gt;EH34,ROUND(ROUND(EH25*EH11*EH32*EH31*(EH33-EH34)*EH35,0)*EH36,0),0))*N(Input!EI34),0)</f>
        <v>0</v>
      </c>
      <c r="EI24" s="327" cm="1">
        <f t="array" aca="1" ref="EI24" ca="1">IFERROR(_xlfn.IFS(EI9=FALSE,IF(EI28&gt;EI34,ROUND(EI25*EI11*(EI26-EI34)*EI30*EI31*EI32*EI36,0),0),EI9=TRUE,IF(EI33&gt;EI34,ROUND(ROUND(EI25*EI11*EI32*EI31*(EI33-EI34)*EI35,0)*EI36,0),0))*N(Input!EJ34),0)</f>
        <v>0</v>
      </c>
      <c r="EJ24" s="327" cm="1">
        <f t="array" aca="1" ref="EJ24" ca="1">IFERROR(_xlfn.IFS(EJ9=FALSE,IF(EJ28&gt;EJ34,ROUND(EJ25*EJ11*(EJ26-EJ34)*EJ30*EJ31*EJ32*EJ36,0),0),EJ9=TRUE,IF(EJ33&gt;EJ34,ROUND(ROUND(EJ25*EJ11*EJ32*EJ31*(EJ33-EJ34)*EJ35,0)*EJ36,0),0))*N(Input!EK34),0)</f>
        <v>0</v>
      </c>
      <c r="EK24" s="327" cm="1">
        <f t="array" aca="1" ref="EK24" ca="1">IFERROR(_xlfn.IFS(EK9=FALSE,IF(EK28&gt;EK34,ROUND(EK25*EK11*(EK26-EK34)*EK30*EK31*EK32*EK36,0),0),EK9=TRUE,IF(EK33&gt;EK34,ROUND(ROUND(EK25*EK11*EK32*EK31*(EK33-EK34)*EK35,0)*EK36,0),0))*N(Input!EL34),0)</f>
        <v>0</v>
      </c>
      <c r="EL24" s="327" cm="1">
        <f t="array" aca="1" ref="EL24" ca="1">IFERROR(_xlfn.IFS(EL9=FALSE,IF(EL28&gt;EL34,ROUND(EL25*EL11*(EL26-EL34)*EL30*EL31*EL32*EL36,0),0),EL9=TRUE,IF(EL33&gt;EL34,ROUND(ROUND(EL25*EL11*EL32*EL31*(EL33-EL34)*EL35,0)*EL36,0),0))*N(Input!EM34),0)</f>
        <v>0</v>
      </c>
      <c r="EM24" s="327" cm="1">
        <f t="array" aca="1" ref="EM24" ca="1">IFERROR(_xlfn.IFS(EM9=FALSE,IF(EM28&gt;EM34,ROUND(EM25*EM11*(EM26-EM34)*EM30*EM31*EM32*EM36,0),0),EM9=TRUE,IF(EM33&gt;EM34,ROUND(ROUND(EM25*EM11*EM32*EM31*(EM33-EM34)*EM35,0)*EM36,0),0))*N(Input!EN34),0)</f>
        <v>0</v>
      </c>
      <c r="EN24" s="327" cm="1">
        <f t="array" aca="1" ref="EN24" ca="1">IFERROR(_xlfn.IFS(EN9=FALSE,IF(EN28&gt;EN34,ROUND(EN25*EN11*(EN26-EN34)*EN30*EN31*EN32*EN36,0),0),EN9=TRUE,IF(EN33&gt;EN34,ROUND(ROUND(EN25*EN11*EN32*EN31*(EN33-EN34)*EN35,0)*EN36,0),0))*N(Input!EO34),0)</f>
        <v>0</v>
      </c>
      <c r="EO24" s="327" cm="1">
        <f t="array" aca="1" ref="EO24" ca="1">IFERROR(_xlfn.IFS(EO9=FALSE,IF(EO28&gt;EO34,ROUND(EO25*EO11*(EO26-EO34)*EO30*EO31*EO32*EO36,0),0),EO9=TRUE,IF(EO33&gt;EO34,ROUND(ROUND(EO25*EO11*EO32*EO31*(EO33-EO34)*EO35,0)*EO36,0),0))*N(Input!EP34),0)</f>
        <v>0</v>
      </c>
      <c r="EP24" s="327" cm="1">
        <f t="array" aca="1" ref="EP24" ca="1">IFERROR(_xlfn.IFS(EP9=FALSE,IF(EP28&gt;EP34,ROUND(EP25*EP11*(EP26-EP34)*EP30*EP31*EP32*EP36,0),0),EP9=TRUE,IF(EP33&gt;EP34,ROUND(ROUND(EP25*EP11*EP32*EP31*(EP33-EP34)*EP35,0)*EP36,0),0))*N(Input!EQ34),0)</f>
        <v>0</v>
      </c>
      <c r="EQ24" s="327" cm="1">
        <f t="array" aca="1" ref="EQ24" ca="1">IFERROR(_xlfn.IFS(EQ9=FALSE,IF(EQ28&gt;EQ34,ROUND(EQ25*EQ11*(EQ26-EQ34)*EQ30*EQ31*EQ32*EQ36,0),0),EQ9=TRUE,IF(EQ33&gt;EQ34,ROUND(ROUND(EQ25*EQ11*EQ32*EQ31*(EQ33-EQ34)*EQ35,0)*EQ36,0),0))*N(Input!ER34),0)</f>
        <v>0</v>
      </c>
      <c r="ER24" s="327" cm="1">
        <f t="array" aca="1" ref="ER24" ca="1">IFERROR(_xlfn.IFS(ER9=FALSE,IF(ER28&gt;ER34,ROUND(ER25*ER11*(ER26-ER34)*ER30*ER31*ER32*ER36,0),0),ER9=TRUE,IF(ER33&gt;ER34,ROUND(ROUND(ER25*ER11*ER32*ER31*(ER33-ER34)*ER35,0)*ER36,0),0))*N(Input!ES34),0)</f>
        <v>0</v>
      </c>
      <c r="ES24" s="327" cm="1">
        <f t="array" aca="1" ref="ES24" ca="1">IFERROR(_xlfn.IFS(ES9=FALSE,IF(ES28&gt;ES34,ROUND(ES25*ES11*(ES26-ES34)*ES30*ES31*ES32*ES36,0),0),ES9=TRUE,IF(ES33&gt;ES34,ROUND(ROUND(ES25*ES11*ES32*ES31*(ES33-ES34)*ES35,0)*ES36,0),0))*N(Input!ET34),0)</f>
        <v>0</v>
      </c>
      <c r="ET24" s="327" cm="1">
        <f t="array" aca="1" ref="ET24" ca="1">IFERROR(_xlfn.IFS(ET9=FALSE,IF(ET28&gt;ET34,ROUND(ET25*ET11*(ET26-ET34)*ET30*ET31*ET32*ET36,0),0),ET9=TRUE,IF(ET33&gt;ET34,ROUND(ROUND(ET25*ET11*ET32*ET31*(ET33-ET34)*ET35,0)*ET36,0),0))*N(Input!EU34),0)</f>
        <v>0</v>
      </c>
      <c r="EU24" s="327" cm="1">
        <f t="array" aca="1" ref="EU24" ca="1">IFERROR(_xlfn.IFS(EU9=FALSE,IF(EU28&gt;EU34,ROUND(EU25*EU11*(EU26-EU34)*EU30*EU31*EU32*EU36,0),0),EU9=TRUE,IF(EU33&gt;EU34,ROUND(ROUND(EU25*EU11*EU32*EU31*(EU33-EU34)*EU35,0)*EU36,0),0))*N(Input!EV34),0)</f>
        <v>0</v>
      </c>
      <c r="EV24" s="327" cm="1">
        <f t="array" aca="1" ref="EV24" ca="1">IFERROR(_xlfn.IFS(EV9=FALSE,IF(EV28&gt;EV34,ROUND(EV25*EV11*(EV26-EV34)*EV30*EV31*EV32*EV36,0),0),EV9=TRUE,IF(EV33&gt;EV34,ROUND(ROUND(EV25*EV11*EV32*EV31*(EV33-EV34)*EV35,0)*EV36,0),0))*N(Input!EW34),0)</f>
        <v>0</v>
      </c>
      <c r="EW24" s="327" cm="1">
        <f t="array" aca="1" ref="EW24" ca="1">IFERROR(_xlfn.IFS(EW9=FALSE,IF(EW28&gt;EW34,ROUND(EW25*EW11*(EW26-EW34)*EW30*EW31*EW32*EW36,0),0),EW9=TRUE,IF(EW33&gt;EW34,ROUND(ROUND(EW25*EW11*EW32*EW31*(EW33-EW34)*EW35,0)*EW36,0),0))*N(Input!EX34),0)</f>
        <v>0</v>
      </c>
      <c r="EX24" s="327" cm="1">
        <f t="array" aca="1" ref="EX24" ca="1">IFERROR(_xlfn.IFS(EX9=FALSE,IF(EX28&gt;EX34,ROUND(EX25*EX11*(EX26-EX34)*EX30*EX31*EX32*EX36,0),0),EX9=TRUE,IF(EX33&gt;EX34,ROUND(ROUND(EX25*EX11*EX32*EX31*(EX33-EX34)*EX35,0)*EX36,0),0))*N(Input!EY34),0)</f>
        <v>0</v>
      </c>
      <c r="EY24" s="327" cm="1">
        <f t="array" aca="1" ref="EY24" ca="1">IFERROR(_xlfn.IFS(EY9=FALSE,IF(EY28&gt;EY34,ROUND(EY25*EY11*(EY26-EY34)*EY30*EY31*EY32*EY36,0),0),EY9=TRUE,IF(EY33&gt;EY34,ROUND(ROUND(EY25*EY11*EY32*EY31*(EY33-EY34)*EY35,0)*EY36,0),0))*N(Input!EZ34),0)</f>
        <v>0</v>
      </c>
      <c r="EZ24" s="327" cm="1">
        <f t="array" aca="1" ref="EZ24" ca="1">IFERROR(_xlfn.IFS(EZ9=FALSE,IF(EZ28&gt;EZ34,ROUND(EZ25*EZ11*(EZ26-EZ34)*EZ30*EZ31*EZ32*EZ36,0),0),EZ9=TRUE,IF(EZ33&gt;EZ34,ROUND(ROUND(EZ25*EZ11*EZ32*EZ31*(EZ33-EZ34)*EZ35,0)*EZ36,0),0))*N(Input!FA34),0)</f>
        <v>0</v>
      </c>
      <c r="FA24" s="327" cm="1">
        <f t="array" aca="1" ref="FA24" ca="1">IFERROR(_xlfn.IFS(FA9=FALSE,IF(FA28&gt;FA34,ROUND(FA25*FA11*(FA26-FA34)*FA30*FA31*FA32*FA36,0),0),FA9=TRUE,IF(FA33&gt;FA34,ROUND(ROUND(FA25*FA11*FA32*FA31*(FA33-FA34)*FA35,0)*FA36,0),0))*N(Input!FB34),0)</f>
        <v>0</v>
      </c>
      <c r="FB24" s="327" cm="1">
        <f t="array" aca="1" ref="FB24" ca="1">IFERROR(_xlfn.IFS(FB9=FALSE,IF(FB28&gt;FB34,ROUND(FB25*FB11*(FB26-FB34)*FB30*FB31*FB32*FB36,0),0),FB9=TRUE,IF(FB33&gt;FB34,ROUND(ROUND(FB25*FB11*FB32*FB31*(FB33-FB34)*FB35,0)*FB36,0),0))*N(Input!FC34),0)</f>
        <v>0</v>
      </c>
      <c r="FC24" s="327" cm="1">
        <f t="array" aca="1" ref="FC24" ca="1">IFERROR(_xlfn.IFS(FC9=FALSE,IF(FC28&gt;FC34,ROUND(FC25*FC11*(FC26-FC34)*FC30*FC31*FC32*FC36,0),0),FC9=TRUE,IF(FC33&gt;FC34,ROUND(ROUND(FC25*FC11*FC32*FC31*(FC33-FC34)*FC35,0)*FC36,0),0))*N(Input!FD34),0)</f>
        <v>0</v>
      </c>
      <c r="FD24" s="327" cm="1">
        <f t="array" aca="1" ref="FD24" ca="1">IFERROR(_xlfn.IFS(FD9=FALSE,IF(FD28&gt;FD34,ROUND(FD25*FD11*(FD26-FD34)*FD30*FD31*FD32*FD36,0),0),FD9=TRUE,IF(FD33&gt;FD34,ROUND(ROUND(FD25*FD11*FD32*FD31*(FD33-FD34)*FD35,0)*FD36,0),0))*N(Input!FE34),0)</f>
        <v>0</v>
      </c>
      <c r="FE24" s="327" cm="1">
        <f t="array" aca="1" ref="FE24" ca="1">IFERROR(_xlfn.IFS(FE9=FALSE,IF(FE28&gt;FE34,ROUND(FE25*FE11*(FE26-FE34)*FE30*FE31*FE32*FE36,0),0),FE9=TRUE,IF(FE33&gt;FE34,ROUND(ROUND(FE25*FE11*FE32*FE31*(FE33-FE34)*FE35,0)*FE36,0),0))*N(Input!FF34),0)</f>
        <v>0</v>
      </c>
      <c r="FF24" s="327" cm="1">
        <f t="array" aca="1" ref="FF24" ca="1">IFERROR(_xlfn.IFS(FF9=FALSE,IF(FF28&gt;FF34,ROUND(FF25*FF11*(FF26-FF34)*FF30*FF31*FF32*FF36,0),0),FF9=TRUE,IF(FF33&gt;FF34,ROUND(ROUND(FF25*FF11*FF32*FF31*(FF33-FF34)*FF35,0)*FF36,0),0))*N(Input!FG34),0)</f>
        <v>0</v>
      </c>
      <c r="FG24" s="327" cm="1">
        <f t="array" aca="1" ref="FG24" ca="1">IFERROR(_xlfn.IFS(FG9=FALSE,IF(FG28&gt;FG34,ROUND(FG25*FG11*(FG26-FG34)*FG30*FG31*FG32*FG36,0),0),FG9=TRUE,IF(FG33&gt;FG34,ROUND(ROUND(FG25*FG11*FG32*FG31*(FG33-FG34)*FG35,0)*FG36,0),0))*N(Input!FH34),0)</f>
        <v>0</v>
      </c>
      <c r="FH24" s="327" cm="1">
        <f t="array" aca="1" ref="FH24" ca="1">IFERROR(_xlfn.IFS(FH9=FALSE,IF(FH28&gt;FH34,ROUND(FH25*FH11*(FH26-FH34)*FH30*FH31*FH32*FH36,0),0),FH9=TRUE,IF(FH33&gt;FH34,ROUND(ROUND(FH25*FH11*FH32*FH31*(FH33-FH34)*FH35,0)*FH36,0),0))*N(Input!FI34),0)</f>
        <v>0</v>
      </c>
      <c r="FI24" s="327" cm="1">
        <f t="array" aca="1" ref="FI24" ca="1">IFERROR(_xlfn.IFS(FI9=FALSE,IF(FI28&gt;FI34,ROUND(FI25*FI11*(FI26-FI34)*FI30*FI31*FI32*FI36,0),0),FI9=TRUE,IF(FI33&gt;FI34,ROUND(ROUND(FI25*FI11*FI32*FI31*(FI33-FI34)*FI35,0)*FI36,0),0))*N(Input!FJ34),0)</f>
        <v>0</v>
      </c>
      <c r="FJ24" s="327" cm="1">
        <f t="array" aca="1" ref="FJ24" ca="1">IFERROR(_xlfn.IFS(FJ9=FALSE,IF(FJ28&gt;FJ34,ROUND(FJ25*FJ11*(FJ26-FJ34)*FJ30*FJ31*FJ32*FJ36,0),0),FJ9=TRUE,IF(FJ33&gt;FJ34,ROUND(ROUND(FJ25*FJ11*FJ32*FJ31*(FJ33-FJ34)*FJ35,0)*FJ36,0),0))*N(Input!FK34),0)</f>
        <v>0</v>
      </c>
      <c r="FK24" s="327" cm="1">
        <f t="array" aca="1" ref="FK24" ca="1">IFERROR(_xlfn.IFS(FK9=FALSE,IF(FK28&gt;FK34,ROUND(FK25*FK11*(FK26-FK34)*FK30*FK31*FK32*FK36,0),0),FK9=TRUE,IF(FK33&gt;FK34,ROUND(ROUND(FK25*FK11*FK32*FK31*(FK33-FK34)*FK35,0)*FK36,0),0))*N(Input!FL34),0)</f>
        <v>0</v>
      </c>
      <c r="FL24" s="327" cm="1">
        <f t="array" aca="1" ref="FL24" ca="1">IFERROR(_xlfn.IFS(FL9=FALSE,IF(FL28&gt;FL34,ROUND(FL25*FL11*(FL26-FL34)*FL30*FL31*FL32*FL36,0),0),FL9=TRUE,IF(FL33&gt;FL34,ROUND(ROUND(FL25*FL11*FL32*FL31*(FL33-FL34)*FL35,0)*FL36,0),0))*N(Input!FM34),0)</f>
        <v>0</v>
      </c>
      <c r="FM24" s="327" cm="1">
        <f t="array" aca="1" ref="FM24" ca="1">IFERROR(_xlfn.IFS(FM9=FALSE,IF(FM28&gt;FM34,ROUND(FM25*FM11*(FM26-FM34)*FM30*FM31*FM32*FM36,0),0),FM9=TRUE,IF(FM33&gt;FM34,ROUND(ROUND(FM25*FM11*FM32*FM31*(FM33-FM34)*FM35,0)*FM36,0),0))*N(Input!FN34),0)</f>
        <v>0</v>
      </c>
      <c r="FN24" s="327" cm="1">
        <f t="array" aca="1" ref="FN24" ca="1">IFERROR(_xlfn.IFS(FN9=FALSE,IF(FN28&gt;FN34,ROUND(FN25*FN11*(FN26-FN34)*FN30*FN31*FN32*FN36,0),0),FN9=TRUE,IF(FN33&gt;FN34,ROUND(ROUND(FN25*FN11*FN32*FN31*(FN33-FN34)*FN35,0)*FN36,0),0))*N(Input!FO34),0)</f>
        <v>0</v>
      </c>
      <c r="FO24" s="327" cm="1">
        <f t="array" aca="1" ref="FO24" ca="1">IFERROR(_xlfn.IFS(FO9=FALSE,IF(FO28&gt;FO34,ROUND(FO25*FO11*(FO26-FO34)*FO30*FO31*FO32*FO36,0),0),FO9=TRUE,IF(FO33&gt;FO34,ROUND(ROUND(FO25*FO11*FO32*FO31*(FO33-FO34)*FO35,0)*FO36,0),0))*N(Input!FP34),0)</f>
        <v>0</v>
      </c>
      <c r="FP24" s="327" cm="1">
        <f t="array" aca="1" ref="FP24" ca="1">IFERROR(_xlfn.IFS(FP9=FALSE,IF(FP28&gt;FP34,ROUND(FP25*FP11*(FP26-FP34)*FP30*FP31*FP32*FP36,0),0),FP9=TRUE,IF(FP33&gt;FP34,ROUND(ROUND(FP25*FP11*FP32*FP31*(FP33-FP34)*FP35,0)*FP36,0),0))*N(Input!FQ34),0)</f>
        <v>0</v>
      </c>
      <c r="FQ24" s="327" cm="1">
        <f t="array" aca="1" ref="FQ24" ca="1">IFERROR(_xlfn.IFS(FQ9=FALSE,IF(FQ28&gt;FQ34,ROUND(FQ25*FQ11*(FQ26-FQ34)*FQ30*FQ31*FQ32*FQ36,0),0),FQ9=TRUE,IF(FQ33&gt;FQ34,ROUND(ROUND(FQ25*FQ11*FQ32*FQ31*(FQ33-FQ34)*FQ35,0)*FQ36,0),0))*N(Input!FR34),0)</f>
        <v>0</v>
      </c>
      <c r="FR24" s="327" cm="1">
        <f t="array" aca="1" ref="FR24" ca="1">IFERROR(_xlfn.IFS(FR9=FALSE,IF(FR28&gt;FR34,ROUND(FR25*FR11*(FR26-FR34)*FR30*FR31*FR32*FR36,0),0),FR9=TRUE,IF(FR33&gt;FR34,ROUND(ROUND(FR25*FR11*FR32*FR31*(FR33-FR34)*FR35,0)*FR36,0),0))*N(Input!FS34),0)</f>
        <v>0</v>
      </c>
      <c r="FS24" s="327" cm="1">
        <f t="array" aca="1" ref="FS24" ca="1">IFERROR(_xlfn.IFS(FS9=FALSE,IF(FS28&gt;FS34,ROUND(FS25*FS11*(FS26-FS34)*FS30*FS31*FS32*FS36,0),0),FS9=TRUE,IF(FS33&gt;FS34,ROUND(ROUND(FS25*FS11*FS32*FS31*(FS33-FS34)*FS35,0)*FS36,0),0))*N(Input!FT34),0)</f>
        <v>0</v>
      </c>
      <c r="FT24" s="327" cm="1">
        <f t="array" aca="1" ref="FT24" ca="1">IFERROR(_xlfn.IFS(FT9=FALSE,IF(FT28&gt;FT34,ROUND(FT25*FT11*(FT26-FT34)*FT30*FT31*FT32*FT36,0),0),FT9=TRUE,IF(FT33&gt;FT34,ROUND(ROUND(FT25*FT11*FT32*FT31*(FT33-FT34)*FT35,0)*FT36,0),0))*N(Input!FU34),0)</f>
        <v>0</v>
      </c>
      <c r="FU24" s="327" cm="1">
        <f t="array" aca="1" ref="FU24" ca="1">IFERROR(_xlfn.IFS(FU9=FALSE,IF(FU28&gt;FU34,ROUND(FU25*FU11*(FU26-FU34)*FU30*FU31*FU32*FU36,0),0),FU9=TRUE,IF(FU33&gt;FU34,ROUND(ROUND(FU25*FU11*FU32*FU31*(FU33-FU34)*FU35,0)*FU36,0),0))*N(Input!FV34),0)</f>
        <v>0</v>
      </c>
      <c r="FV24" s="327" cm="1">
        <f t="array" aca="1" ref="FV24" ca="1">IFERROR(_xlfn.IFS(FV9=FALSE,IF(FV28&gt;FV34,ROUND(FV25*FV11*(FV26-FV34)*FV30*FV31*FV32*FV36,0),0),FV9=TRUE,IF(FV33&gt;FV34,ROUND(ROUND(FV25*FV11*FV32*FV31*(FV33-FV34)*FV35,0)*FV36,0),0))*N(Input!FW34),0)</f>
        <v>0</v>
      </c>
      <c r="FW24" s="327" cm="1">
        <f t="array" aca="1" ref="FW24" ca="1">IFERROR(_xlfn.IFS(FW9=FALSE,IF(FW28&gt;FW34,ROUND(FW25*FW11*(FW26-FW34)*FW30*FW31*FW32*FW36,0),0),FW9=TRUE,IF(FW33&gt;FW34,ROUND(ROUND(FW25*FW11*FW32*FW31*(FW33-FW34)*FW35,0)*FW36,0),0))*N(Input!FX34),0)</f>
        <v>0</v>
      </c>
      <c r="FX24" s="327" cm="1">
        <f t="array" aca="1" ref="FX24" ca="1">IFERROR(_xlfn.IFS(FX9=FALSE,IF(FX28&gt;FX34,ROUND(FX25*FX11*(FX26-FX34)*FX30*FX31*FX32*FX36,0),0),FX9=TRUE,IF(FX33&gt;FX34,ROUND(ROUND(FX25*FX11*FX32*FX31*(FX33-FX34)*FX35,0)*FX36,0),0))*N(Input!FY34),0)</f>
        <v>0</v>
      </c>
      <c r="FY24" s="327" cm="1">
        <f t="array" aca="1" ref="FY24" ca="1">IFERROR(_xlfn.IFS(FY9=FALSE,IF(FY28&gt;FY34,ROUND(FY25*FY11*(FY26-FY34)*FY30*FY31*FY32*FY36,0),0),FY9=TRUE,IF(FY33&gt;FY34,ROUND(ROUND(FY25*FY11*FY32*FY31*(FY33-FY34)*FY35,0)*FY36,0),0))*N(Input!FZ34),0)</f>
        <v>0</v>
      </c>
      <c r="FZ24" s="327" cm="1">
        <f t="array" aca="1" ref="FZ24" ca="1">IFERROR(_xlfn.IFS(FZ9=FALSE,IF(FZ28&gt;FZ34,ROUND(FZ25*FZ11*(FZ26-FZ34)*FZ30*FZ31*FZ32*FZ36,0),0),FZ9=TRUE,IF(FZ33&gt;FZ34,ROUND(ROUND(FZ25*FZ11*FZ32*FZ31*(FZ33-FZ34)*FZ35,0)*FZ36,0),0))*N(Input!GA34),0)</f>
        <v>0</v>
      </c>
      <c r="GA24" s="327" cm="1">
        <f t="array" aca="1" ref="GA24" ca="1">IFERROR(_xlfn.IFS(GA9=FALSE,IF(GA28&gt;GA34,ROUND(GA25*GA11*(GA26-GA34)*GA30*GA31*GA32*GA36,0),0),GA9=TRUE,IF(GA33&gt;GA34,ROUND(ROUND(GA25*GA11*GA32*GA31*(GA33-GA34)*GA35,0)*GA36,0),0))*N(Input!GB34),0)</f>
        <v>0</v>
      </c>
      <c r="GB24" s="327" cm="1">
        <f t="array" aca="1" ref="GB24" ca="1">IFERROR(_xlfn.IFS(GB9=FALSE,IF(GB28&gt;GB34,ROUND(GB25*GB11*(GB26-GB34)*GB30*GB31*GB32*GB36,0),0),GB9=TRUE,IF(GB33&gt;GB34,ROUND(ROUND(GB25*GB11*GB32*GB31*(GB33-GB34)*GB35,0)*GB36,0),0))*N(Input!GC34),0)</f>
        <v>0</v>
      </c>
      <c r="GC24" s="327" cm="1">
        <f t="array" aca="1" ref="GC24" ca="1">IFERROR(_xlfn.IFS(GC9=FALSE,IF(GC28&gt;GC34,ROUND(GC25*GC11*(GC26-GC34)*GC30*GC31*GC32*GC36,0),0),GC9=TRUE,IF(GC33&gt;GC34,ROUND(ROUND(GC25*GC11*GC32*GC31*(GC33-GC34)*GC35,0)*GC36,0),0))*N(Input!GD34),0)</f>
        <v>0</v>
      </c>
      <c r="GD24" s="327" cm="1">
        <f t="array" aca="1" ref="GD24" ca="1">IFERROR(_xlfn.IFS(GD9=FALSE,IF(GD28&gt;GD34,ROUND(GD25*GD11*(GD26-GD34)*GD30*GD31*GD32*GD36,0),0),GD9=TRUE,IF(GD33&gt;GD34,ROUND(ROUND(GD25*GD11*GD32*GD31*(GD33-GD34)*GD35,0)*GD36,0),0))*N(Input!GE34),0)</f>
        <v>0</v>
      </c>
      <c r="GE24" s="327" cm="1">
        <f t="array" aca="1" ref="GE24" ca="1">IFERROR(_xlfn.IFS(GE9=FALSE,IF(GE28&gt;GE34,ROUND(GE25*GE11*(GE26-GE34)*GE30*GE31*GE32*GE36,0),0),GE9=TRUE,IF(GE33&gt;GE34,ROUND(ROUND(GE25*GE11*GE32*GE31*(GE33-GE34)*GE35,0)*GE36,0),0))*N(Input!GF34),0)</f>
        <v>0</v>
      </c>
      <c r="GF24" s="327" cm="1">
        <f t="array" aca="1" ref="GF24" ca="1">IFERROR(_xlfn.IFS(GF9=FALSE,IF(GF28&gt;GF34,ROUND(GF25*GF11*(GF26-GF34)*GF30*GF31*GF32*GF36,0),0),GF9=TRUE,IF(GF33&gt;GF34,ROUND(ROUND(GF25*GF11*GF32*GF31*(GF33-GF34)*GF35,0)*GF36,0),0))*N(Input!GG34),0)</f>
        <v>0</v>
      </c>
      <c r="GG24" s="327" cm="1">
        <f t="array" aca="1" ref="GG24" ca="1">IFERROR(_xlfn.IFS(GG9=FALSE,IF(GG28&gt;GG34,ROUND(GG25*GG11*(GG26-GG34)*GG30*GG31*GG32*GG36,0),0),GG9=TRUE,IF(GG33&gt;GG34,ROUND(ROUND(GG25*GG11*GG32*GG31*(GG33-GG34)*GG35,0)*GG36,0),0))*N(Input!GH34),0)</f>
        <v>0</v>
      </c>
      <c r="GH24" s="327" cm="1">
        <f t="array" aca="1" ref="GH24" ca="1">IFERROR(_xlfn.IFS(GH9=FALSE,IF(GH28&gt;GH34,ROUND(GH25*GH11*(GH26-GH34)*GH30*GH31*GH32*GH36,0),0),GH9=TRUE,IF(GH33&gt;GH34,ROUND(ROUND(GH25*GH11*GH32*GH31*(GH33-GH34)*GH35,0)*GH36,0),0))*N(Input!GI34),0)</f>
        <v>0</v>
      </c>
      <c r="GI24" s="327" cm="1">
        <f t="array" aca="1" ref="GI24" ca="1">IFERROR(_xlfn.IFS(GI9=FALSE,IF(GI28&gt;GI34,ROUND(GI25*GI11*(GI26-GI34)*GI30*GI31*GI32*GI36,0),0),GI9=TRUE,IF(GI33&gt;GI34,ROUND(ROUND(GI25*GI11*GI32*GI31*(GI33-GI34)*GI35,0)*GI36,0),0))*N(Input!GJ34),0)</f>
        <v>0</v>
      </c>
      <c r="GJ24" s="327" cm="1">
        <f t="array" aca="1" ref="GJ24" ca="1">IFERROR(_xlfn.IFS(GJ9=FALSE,IF(GJ28&gt;GJ34,ROUND(GJ25*GJ11*(GJ26-GJ34)*GJ30*GJ31*GJ32*GJ36,0),0),GJ9=TRUE,IF(GJ33&gt;GJ34,ROUND(ROUND(GJ25*GJ11*GJ32*GJ31*(GJ33-GJ34)*GJ35,0)*GJ36,0),0))*N(Input!GK34),0)</f>
        <v>0</v>
      </c>
      <c r="GK24" s="327" cm="1">
        <f t="array" aca="1" ref="GK24" ca="1">IFERROR(_xlfn.IFS(GK9=FALSE,IF(GK28&gt;GK34,ROUND(GK25*GK11*(GK26-GK34)*GK30*GK31*GK32*GK36,0),0),GK9=TRUE,IF(GK33&gt;GK34,ROUND(ROUND(GK25*GK11*GK32*GK31*(GK33-GK34)*GK35,0)*GK36,0),0))*N(Input!GL34),0)</f>
        <v>0</v>
      </c>
      <c r="GL24" s="327" cm="1">
        <f t="array" aca="1" ref="GL24" ca="1">IFERROR(_xlfn.IFS(GL9=FALSE,IF(GL28&gt;GL34,ROUND(GL25*GL11*(GL26-GL34)*GL30*GL31*GL32*GL36,0),0),GL9=TRUE,IF(GL33&gt;GL34,ROUND(ROUND(GL25*GL11*GL32*GL31*(GL33-GL34)*GL35,0)*GL36,0),0))*N(Input!GM34),0)</f>
        <v>0</v>
      </c>
      <c r="GM24" s="327" cm="1">
        <f t="array" aca="1" ref="GM24" ca="1">IFERROR(_xlfn.IFS(GM9=FALSE,IF(GM28&gt;GM34,ROUND(GM25*GM11*(GM26-GM34)*GM30*GM31*GM32*GM36,0),0),GM9=TRUE,IF(GM33&gt;GM34,ROUND(ROUND(GM25*GM11*GM32*GM31*(GM33-GM34)*GM35,0)*GM36,0),0))*N(Input!GN34),0)</f>
        <v>0</v>
      </c>
      <c r="GN24" s="327" cm="1">
        <f t="array" aca="1" ref="GN24" ca="1">IFERROR(_xlfn.IFS(GN9=FALSE,IF(GN28&gt;GN34,ROUND(GN25*GN11*(GN26-GN34)*GN30*GN31*GN32*GN36,0),0),GN9=TRUE,IF(GN33&gt;GN34,ROUND(ROUND(GN25*GN11*GN32*GN31*(GN33-GN34)*GN35,0)*GN36,0),0))*N(Input!GO34),0)</f>
        <v>0</v>
      </c>
      <c r="GO24" s="327" cm="1">
        <f t="array" aca="1" ref="GO24" ca="1">IFERROR(_xlfn.IFS(GO9=FALSE,IF(GO28&gt;GO34,ROUND(GO25*GO11*(GO26-GO34)*GO30*GO31*GO32*GO36,0),0),GO9=TRUE,IF(GO33&gt;GO34,ROUND(ROUND(GO25*GO11*GO32*GO31*(GO33-GO34)*GO35,0)*GO36,0),0))*N(Input!GP34),0)</f>
        <v>0</v>
      </c>
      <c r="GP24" s="327" cm="1">
        <f t="array" aca="1" ref="GP24" ca="1">IFERROR(_xlfn.IFS(GP9=FALSE,IF(GP28&gt;GP34,ROUND(GP25*GP11*(GP26-GP34)*GP30*GP31*GP32*GP36,0),0),GP9=TRUE,IF(GP33&gt;GP34,ROUND(ROUND(GP25*GP11*GP32*GP31*(GP33-GP34)*GP35,0)*GP36,0),0))*N(Input!GQ34),0)</f>
        <v>0</v>
      </c>
      <c r="GQ24" s="327" cm="1">
        <f t="array" aca="1" ref="GQ24" ca="1">IFERROR(_xlfn.IFS(GQ9=FALSE,IF(GQ28&gt;GQ34,ROUND(GQ25*GQ11*(GQ26-GQ34)*GQ30*GQ31*GQ32*GQ36,0),0),GQ9=TRUE,IF(GQ33&gt;GQ34,ROUND(ROUND(GQ25*GQ11*GQ32*GQ31*(GQ33-GQ34)*GQ35,0)*GQ36,0),0))*N(Input!GR34),0)</f>
        <v>0</v>
      </c>
      <c r="GR24" s="327" cm="1">
        <f t="array" aca="1" ref="GR24" ca="1">IFERROR(_xlfn.IFS(GR9=FALSE,IF(GR28&gt;GR34,ROUND(GR25*GR11*(GR26-GR34)*GR30*GR31*GR32*GR36,0),0),GR9=TRUE,IF(GR33&gt;GR34,ROUND(ROUND(GR25*GR11*GR32*GR31*(GR33-GR34)*GR35,0)*GR36,0),0))*N(Input!GS34),0)</f>
        <v>0</v>
      </c>
      <c r="GS24" s="327" cm="1">
        <f t="array" aca="1" ref="GS24" ca="1">IFERROR(_xlfn.IFS(GS9=FALSE,IF(GS28&gt;GS34,ROUND(GS25*GS11*(GS26-GS34)*GS30*GS31*GS32*GS36,0),0),GS9=TRUE,IF(GS33&gt;GS34,ROUND(ROUND(GS25*GS11*GS32*GS31*(GS33-GS34)*GS35,0)*GS36,0),0))*N(Input!GT34),0)</f>
        <v>0</v>
      </c>
    </row>
    <row r="25" spans="1:201" s="328" customFormat="1" outlineLevel="1">
      <c r="A25" s="356" t="s">
        <v>9398</v>
      </c>
      <c r="B25" s="357">
        <f>IFERROR(IF(Info!C6=TRUE,INDEX(Zone!$50:$96,MATCH(Input!C20,Zone!$B$50:$B$96,0),MATCH(Input!C19,Zone!$2:$2,0)),IF(Input!C12=TRUE,INDEX(Main!$F:$F,MATCH(_xlfn.CONCAT(B4,B6),Main!$A:$A,0)),INDEX(Main!$C:$C,MATCH(_xlfn.CONCAT(B4,B6),Main!$A:$A,0)))),0)</f>
        <v>0</v>
      </c>
      <c r="C25" s="357">
        <f>IFERROR(IF(Info!D6=TRUE,INDEX(Zone!$50:$96,MATCH(Input!D20,Zone!$B$50:$B$96,0),MATCH(Input!D19,Zone!$2:$2,0)),IF(Input!D12=TRUE,INDEX(Main!$F:$F,MATCH(_xlfn.CONCAT(C4,C6),Main!$A:$A,0)),INDEX(Main!$C:$C,MATCH(_xlfn.CONCAT(C4,C6),Main!$A:$A,0)))),0)</f>
        <v>0</v>
      </c>
      <c r="D25" s="357">
        <f>IFERROR(IF(Info!E6=TRUE,INDEX(Zone!$50:$96,MATCH(Input!E20,Zone!$B$50:$B$96,0),MATCH(Input!E19,Zone!$2:$2,0)),IF(Input!E12=TRUE,INDEX(Main!$F:$F,MATCH(_xlfn.CONCAT(D4,D6),Main!$A:$A,0)),INDEX(Main!$C:$C,MATCH(_xlfn.CONCAT(D4,D6),Main!$A:$A,0)))),0)</f>
        <v>0</v>
      </c>
      <c r="E25" s="357">
        <f>IFERROR(IF(Info!F6=TRUE,INDEX(Zone!$50:$96,MATCH(Input!F20,Zone!$B$50:$B$96,0),MATCH(Input!F19,Zone!$2:$2,0)),IF(Input!F12=TRUE,INDEX(Main!$F:$F,MATCH(_xlfn.CONCAT(E4,E6),Main!$A:$A,0)),INDEX(Main!$C:$C,MATCH(_xlfn.CONCAT(E4,E6),Main!$A:$A,0)))),0)</f>
        <v>0</v>
      </c>
      <c r="F25" s="357">
        <f>IFERROR(IF(Info!G6=TRUE,INDEX(Zone!$50:$96,MATCH(Input!G20,Zone!$B$50:$B$96,0),MATCH(Input!G19,Zone!$2:$2,0)),IF(Input!G12=TRUE,INDEX(Main!$F:$F,MATCH(_xlfn.CONCAT(F4,F6),Main!$A:$A,0)),INDEX(Main!$C:$C,MATCH(_xlfn.CONCAT(F4,F6),Main!$A:$A,0)))),0)</f>
        <v>0</v>
      </c>
      <c r="G25" s="357">
        <f>IFERROR(IF(Info!H6=TRUE,INDEX(Zone!$50:$96,MATCH(Input!H20,Zone!$B$50:$B$96,0),MATCH(Input!H19,Zone!$2:$2,0)),IF(Input!H12=TRUE,INDEX(Main!$F:$F,MATCH(_xlfn.CONCAT(G4,G6),Main!$A:$A,0)),INDEX(Main!$C:$C,MATCH(_xlfn.CONCAT(G4,G6),Main!$A:$A,0)))),0)</f>
        <v>0</v>
      </c>
      <c r="H25" s="357">
        <f>IFERROR(IF(Info!I6=TRUE,INDEX(Zone!$50:$96,MATCH(Input!I20,Zone!$B$50:$B$96,0),MATCH(Input!I19,Zone!$2:$2,0)),IF(Input!I12=TRUE,INDEX(Main!$F:$F,MATCH(_xlfn.CONCAT(H4,H6),Main!$A:$A,0)),INDEX(Main!$C:$C,MATCH(_xlfn.CONCAT(H4,H6),Main!$A:$A,0)))),0)</f>
        <v>0</v>
      </c>
      <c r="I25" s="357">
        <f>IFERROR(IF(Info!J6=TRUE,INDEX(Zone!$50:$96,MATCH(Input!J20,Zone!$B$50:$B$96,0),MATCH(Input!J19,Zone!$2:$2,0)),IF(Input!J12=TRUE,INDEX(Main!$F:$F,MATCH(_xlfn.CONCAT(I4,I6),Main!$A:$A,0)),INDEX(Main!$C:$C,MATCH(_xlfn.CONCAT(I4,I6),Main!$A:$A,0)))),0)</f>
        <v>0</v>
      </c>
      <c r="J25" s="357">
        <f>IFERROR(IF(Info!K6=TRUE,INDEX(Zone!$50:$96,MATCH(Input!K20,Zone!$B$50:$B$96,0),MATCH(Input!K19,Zone!$2:$2,0)),IF(Input!K12=TRUE,INDEX(Main!$F:$F,MATCH(_xlfn.CONCAT(J4,J6),Main!$A:$A,0)),INDEX(Main!$C:$C,MATCH(_xlfn.CONCAT(J4,J6),Main!$A:$A,0)))),0)</f>
        <v>0</v>
      </c>
      <c r="K25" s="357">
        <f>IFERROR(IF(Info!L6=TRUE,INDEX(Zone!$50:$96,MATCH(Input!L20,Zone!$B$50:$B$96,0),MATCH(Input!L19,Zone!$2:$2,0)),IF(Input!L12=TRUE,INDEX(Main!$F:$F,MATCH(_xlfn.CONCAT(K4,K6),Main!$A:$A,0)),INDEX(Main!$C:$C,MATCH(_xlfn.CONCAT(K4,K6),Main!$A:$A,0)))),0)</f>
        <v>0</v>
      </c>
      <c r="L25" s="357">
        <f>IFERROR(IF(Info!M6=TRUE,INDEX(Zone!$50:$96,MATCH(Input!M20,Zone!$B$50:$B$96,0),MATCH(Input!M19,Zone!$2:$2,0)),IF(Input!M12=TRUE,INDEX(Main!$F:$F,MATCH(_xlfn.CONCAT(L4,L6),Main!$A:$A,0)),INDEX(Main!$C:$C,MATCH(_xlfn.CONCAT(L4,L6),Main!$A:$A,0)))),0)</f>
        <v>0</v>
      </c>
      <c r="M25" s="357">
        <f>IFERROR(IF(Info!N6=TRUE,INDEX(Zone!$50:$96,MATCH(Input!N20,Zone!$B$50:$B$96,0),MATCH(Input!N19,Zone!$2:$2,0)),IF(Input!N12=TRUE,INDEX(Main!$F:$F,MATCH(_xlfn.CONCAT(M4,M6),Main!$A:$A,0)),INDEX(Main!$C:$C,MATCH(_xlfn.CONCAT(M4,M6),Main!$A:$A,0)))),0)</f>
        <v>0</v>
      </c>
      <c r="N25" s="357">
        <f>IFERROR(IF(Info!O6=TRUE,INDEX(Zone!$50:$96,MATCH(Input!O20,Zone!$B$50:$B$96,0),MATCH(Input!O19,Zone!$2:$2,0)),IF(Input!O12=TRUE,INDEX(Main!$F:$F,MATCH(_xlfn.CONCAT(N4,N6),Main!$A:$A,0)),INDEX(Main!$C:$C,MATCH(_xlfn.CONCAT(N4,N6),Main!$A:$A,0)))),0)</f>
        <v>0</v>
      </c>
      <c r="O25" s="357">
        <f>IFERROR(IF(Info!P6=TRUE,INDEX(Zone!$50:$96,MATCH(Input!P20,Zone!$B$50:$B$96,0),MATCH(Input!P19,Zone!$2:$2,0)),IF(Input!P12=TRUE,INDEX(Main!$F:$F,MATCH(_xlfn.CONCAT(O4,O6),Main!$A:$A,0)),INDEX(Main!$C:$C,MATCH(_xlfn.CONCAT(O4,O6),Main!$A:$A,0)))),0)</f>
        <v>0</v>
      </c>
      <c r="P25" s="357">
        <f>IFERROR(IF(Info!Q6=TRUE,INDEX(Zone!$50:$96,MATCH(Input!Q20,Zone!$B$50:$B$96,0),MATCH(Input!Q19,Zone!$2:$2,0)),IF(Input!Q12=TRUE,INDEX(Main!$F:$F,MATCH(_xlfn.CONCAT(P4,P6),Main!$A:$A,0)),INDEX(Main!$C:$C,MATCH(_xlfn.CONCAT(P4,P6),Main!$A:$A,0)))),0)</f>
        <v>0</v>
      </c>
      <c r="Q25" s="357">
        <f>IFERROR(IF(Info!R6=TRUE,INDEX(Zone!$50:$96,MATCH(Input!R20,Zone!$B$50:$B$96,0),MATCH(Input!R19,Zone!$2:$2,0)),IF(Input!R12=TRUE,INDEX(Main!$F:$F,MATCH(_xlfn.CONCAT(Q4,Q6),Main!$A:$A,0)),INDEX(Main!$C:$C,MATCH(_xlfn.CONCAT(Q4,Q6),Main!$A:$A,0)))),0)</f>
        <v>0</v>
      </c>
      <c r="R25" s="357">
        <f>IFERROR(IF(Info!S6=TRUE,INDEX(Zone!$50:$96,MATCH(Input!S20,Zone!$B$50:$B$96,0),MATCH(Input!S19,Zone!$2:$2,0)),IF(Input!S12=TRUE,INDEX(Main!$F:$F,MATCH(_xlfn.CONCAT(R4,R6),Main!$A:$A,0)),INDEX(Main!$C:$C,MATCH(_xlfn.CONCAT(R4,R6),Main!$A:$A,0)))),0)</f>
        <v>0</v>
      </c>
      <c r="S25" s="357">
        <f>IFERROR(IF(Info!T6=TRUE,INDEX(Zone!$50:$96,MATCH(Input!T20,Zone!$B$50:$B$96,0),MATCH(Input!T19,Zone!$2:$2,0)),IF(Input!T12=TRUE,INDEX(Main!$F:$F,MATCH(_xlfn.CONCAT(S4,S6),Main!$A:$A,0)),INDEX(Main!$C:$C,MATCH(_xlfn.CONCAT(S4,S6),Main!$A:$A,0)))),0)</f>
        <v>0</v>
      </c>
      <c r="T25" s="357">
        <f>IFERROR(IF(Info!U6=TRUE,INDEX(Zone!$50:$96,MATCH(Input!U20,Zone!$B$50:$B$96,0),MATCH(Input!U19,Zone!$2:$2,0)),IF(Input!U12=TRUE,INDEX(Main!$F:$F,MATCH(_xlfn.CONCAT(T4,T6),Main!$A:$A,0)),INDEX(Main!$C:$C,MATCH(_xlfn.CONCAT(T4,T6),Main!$A:$A,0)))),0)</f>
        <v>0</v>
      </c>
      <c r="U25" s="357">
        <f>IFERROR(IF(Info!V6=TRUE,INDEX(Zone!$50:$96,MATCH(Input!V20,Zone!$B$50:$B$96,0),MATCH(Input!V19,Zone!$2:$2,0)),IF(Input!V12=TRUE,INDEX(Main!$F:$F,MATCH(_xlfn.CONCAT(U4,U6),Main!$A:$A,0)),INDEX(Main!$C:$C,MATCH(_xlfn.CONCAT(U4,U6),Main!$A:$A,0)))),0)</f>
        <v>0</v>
      </c>
      <c r="V25" s="357">
        <f>IFERROR(IF(Info!W6=TRUE,INDEX(Zone!$50:$96,MATCH(Input!W20,Zone!$B$50:$B$96,0),MATCH(Input!W19,Zone!$2:$2,0)),IF(Input!W12=TRUE,INDEX(Main!$F:$F,MATCH(_xlfn.CONCAT(V4,V6),Main!$A:$A,0)),INDEX(Main!$C:$C,MATCH(_xlfn.CONCAT(V4,V6),Main!$A:$A,0)))),0)</f>
        <v>0</v>
      </c>
      <c r="W25" s="357">
        <f>IFERROR(IF(Info!X6=TRUE,INDEX(Zone!$50:$96,MATCH(Input!X20,Zone!$B$50:$B$96,0),MATCH(Input!X19,Zone!$2:$2,0)),IF(Input!X12=TRUE,INDEX(Main!$F:$F,MATCH(_xlfn.CONCAT(W4,W6),Main!$A:$A,0)),INDEX(Main!$C:$C,MATCH(_xlfn.CONCAT(W4,W6),Main!$A:$A,0)))),0)</f>
        <v>0</v>
      </c>
      <c r="X25" s="357">
        <f>IFERROR(IF(Info!Y6=TRUE,INDEX(Zone!$50:$96,MATCH(Input!Y20,Zone!$B$50:$B$96,0),MATCH(Input!Y19,Zone!$2:$2,0)),IF(Input!Y12=TRUE,INDEX(Main!$F:$F,MATCH(_xlfn.CONCAT(X4,X6),Main!$A:$A,0)),INDEX(Main!$C:$C,MATCH(_xlfn.CONCAT(X4,X6),Main!$A:$A,0)))),0)</f>
        <v>0</v>
      </c>
      <c r="Y25" s="357">
        <f>IFERROR(IF(Info!Z6=TRUE,INDEX(Zone!$50:$96,MATCH(Input!Z20,Zone!$B$50:$B$96,0),MATCH(Input!Z19,Zone!$2:$2,0)),IF(Input!Z12=TRUE,INDEX(Main!$F:$F,MATCH(_xlfn.CONCAT(Y4,Y6),Main!$A:$A,0)),INDEX(Main!$C:$C,MATCH(_xlfn.CONCAT(Y4,Y6),Main!$A:$A,0)))),0)</f>
        <v>0</v>
      </c>
      <c r="Z25" s="357">
        <f>IFERROR(IF(Info!AA6=TRUE,INDEX(Zone!$50:$96,MATCH(Input!AA20,Zone!$B$50:$B$96,0),MATCH(Input!AA19,Zone!$2:$2,0)),IF(Input!AA12=TRUE,INDEX(Main!$F:$F,MATCH(_xlfn.CONCAT(Z4,Z6),Main!$A:$A,0)),INDEX(Main!$C:$C,MATCH(_xlfn.CONCAT(Z4,Z6),Main!$A:$A,0)))),0)</f>
        <v>0</v>
      </c>
      <c r="AA25" s="357">
        <f>IFERROR(IF(Info!AB6=TRUE,INDEX(Zone!$50:$96,MATCH(Input!AB20,Zone!$B$50:$B$96,0),MATCH(Input!AB19,Zone!$2:$2,0)),IF(Input!AB12=TRUE,INDEX(Main!$F:$F,MATCH(_xlfn.CONCAT(AA4,AA6),Main!$A:$A,0)),INDEX(Main!$C:$C,MATCH(_xlfn.CONCAT(AA4,AA6),Main!$A:$A,0)))),0)</f>
        <v>0</v>
      </c>
      <c r="AB25" s="357">
        <f>IFERROR(IF(Info!AC6=TRUE,INDEX(Zone!$50:$96,MATCH(Input!AC20,Zone!$B$50:$B$96,0),MATCH(Input!AC19,Zone!$2:$2,0)),IF(Input!AC12=TRUE,INDEX(Main!$F:$F,MATCH(_xlfn.CONCAT(AB4,AB6),Main!$A:$A,0)),INDEX(Main!$C:$C,MATCH(_xlfn.CONCAT(AB4,AB6),Main!$A:$A,0)))),0)</f>
        <v>0</v>
      </c>
      <c r="AC25" s="357">
        <f>IFERROR(IF(Info!AD6=TRUE,INDEX(Zone!$50:$96,MATCH(Input!AD20,Zone!$B$50:$B$96,0),MATCH(Input!AD19,Zone!$2:$2,0)),IF(Input!AD12=TRUE,INDEX(Main!$F:$F,MATCH(_xlfn.CONCAT(AC4,AC6),Main!$A:$A,0)),INDEX(Main!$C:$C,MATCH(_xlfn.CONCAT(AC4,AC6),Main!$A:$A,0)))),0)</f>
        <v>0</v>
      </c>
      <c r="AD25" s="357">
        <f>IFERROR(IF(Info!AE6=TRUE,INDEX(Zone!$50:$96,MATCH(Input!AE20,Zone!$B$50:$B$96,0),MATCH(Input!AE19,Zone!$2:$2,0)),IF(Input!AE12=TRUE,INDEX(Main!$F:$F,MATCH(_xlfn.CONCAT(AD4,AD6),Main!$A:$A,0)),INDEX(Main!$C:$C,MATCH(_xlfn.CONCAT(AD4,AD6),Main!$A:$A,0)))),0)</f>
        <v>0</v>
      </c>
      <c r="AE25" s="357">
        <f>IFERROR(IF(Info!AF6=TRUE,INDEX(Zone!$50:$96,MATCH(Input!AF20,Zone!$B$50:$B$96,0),MATCH(Input!AF19,Zone!$2:$2,0)),IF(Input!AF12=TRUE,INDEX(Main!$F:$F,MATCH(_xlfn.CONCAT(AE4,AE6),Main!$A:$A,0)),INDEX(Main!$C:$C,MATCH(_xlfn.CONCAT(AE4,AE6),Main!$A:$A,0)))),0)</f>
        <v>0</v>
      </c>
      <c r="AF25" s="357">
        <f>IFERROR(IF(Info!AG6=TRUE,INDEX(Zone!$50:$96,MATCH(Input!AG20,Zone!$B$50:$B$96,0),MATCH(Input!AG19,Zone!$2:$2,0)),IF(Input!AG12=TRUE,INDEX(Main!$F:$F,MATCH(_xlfn.CONCAT(AF4,AF6),Main!$A:$A,0)),INDEX(Main!$C:$C,MATCH(_xlfn.CONCAT(AF4,AF6),Main!$A:$A,0)))),0)</f>
        <v>0</v>
      </c>
      <c r="AG25" s="357">
        <f>IFERROR(IF(Info!AH6=TRUE,INDEX(Zone!$50:$96,MATCH(Input!AH20,Zone!$B$50:$B$96,0),MATCH(Input!AH19,Zone!$2:$2,0)),IF(Input!AH12=TRUE,INDEX(Main!$F:$F,MATCH(_xlfn.CONCAT(AG4,AG6),Main!$A:$A,0)),INDEX(Main!$C:$C,MATCH(_xlfn.CONCAT(AG4,AG6),Main!$A:$A,0)))),0)</f>
        <v>0</v>
      </c>
      <c r="AH25" s="357">
        <f>IFERROR(IF(Info!AI6=TRUE,INDEX(Zone!$50:$96,MATCH(Input!AI20,Zone!$B$50:$B$96,0),MATCH(Input!AI19,Zone!$2:$2,0)),IF(Input!AI12=TRUE,INDEX(Main!$F:$F,MATCH(_xlfn.CONCAT(AH4,AH6),Main!$A:$A,0)),INDEX(Main!$C:$C,MATCH(_xlfn.CONCAT(AH4,AH6),Main!$A:$A,0)))),0)</f>
        <v>0</v>
      </c>
      <c r="AI25" s="357">
        <f>IFERROR(IF(Info!AJ6=TRUE,INDEX(Zone!$50:$96,MATCH(Input!AJ20,Zone!$B$50:$B$96,0),MATCH(Input!AJ19,Zone!$2:$2,0)),IF(Input!AJ12=TRUE,INDEX(Main!$F:$F,MATCH(_xlfn.CONCAT(AI4,AI6),Main!$A:$A,0)),INDEX(Main!$C:$C,MATCH(_xlfn.CONCAT(AI4,AI6),Main!$A:$A,0)))),0)</f>
        <v>0</v>
      </c>
      <c r="AJ25" s="357">
        <f>IFERROR(IF(Info!AK6=TRUE,INDEX(Zone!$50:$96,MATCH(Input!AK20,Zone!$B$50:$B$96,0),MATCH(Input!AK19,Zone!$2:$2,0)),IF(Input!AK12=TRUE,INDEX(Main!$F:$F,MATCH(_xlfn.CONCAT(AJ4,AJ6),Main!$A:$A,0)),INDEX(Main!$C:$C,MATCH(_xlfn.CONCAT(AJ4,AJ6),Main!$A:$A,0)))),0)</f>
        <v>0</v>
      </c>
      <c r="AK25" s="357">
        <f>IFERROR(IF(Info!AL6=TRUE,INDEX(Zone!$50:$96,MATCH(Input!AL20,Zone!$B$50:$B$96,0),MATCH(Input!AL19,Zone!$2:$2,0)),IF(Input!AL12=TRUE,INDEX(Main!$F:$F,MATCH(_xlfn.CONCAT(AK4,AK6),Main!$A:$A,0)),INDEX(Main!$C:$C,MATCH(_xlfn.CONCAT(AK4,AK6),Main!$A:$A,0)))),0)</f>
        <v>0</v>
      </c>
      <c r="AL25" s="357">
        <f>IFERROR(IF(Info!AM6=TRUE,INDEX(Zone!$50:$96,MATCH(Input!AM20,Zone!$B$50:$B$96,0),MATCH(Input!AM19,Zone!$2:$2,0)),IF(Input!AM12=TRUE,INDEX(Main!$F:$F,MATCH(_xlfn.CONCAT(AL4,AL6),Main!$A:$A,0)),INDEX(Main!$C:$C,MATCH(_xlfn.CONCAT(AL4,AL6),Main!$A:$A,0)))),0)</f>
        <v>0</v>
      </c>
      <c r="AM25" s="357">
        <f>IFERROR(IF(Info!AN6=TRUE,INDEX(Zone!$50:$96,MATCH(Input!AN20,Zone!$B$50:$B$96,0),MATCH(Input!AN19,Zone!$2:$2,0)),IF(Input!AN12=TRUE,INDEX(Main!$F:$F,MATCH(_xlfn.CONCAT(AM4,AM6),Main!$A:$A,0)),INDEX(Main!$C:$C,MATCH(_xlfn.CONCAT(AM4,AM6),Main!$A:$A,0)))),0)</f>
        <v>0</v>
      </c>
      <c r="AN25" s="357">
        <f>IFERROR(IF(Info!AO6=TRUE,INDEX(Zone!$50:$96,MATCH(Input!AO20,Zone!$B$50:$B$96,0),MATCH(Input!AO19,Zone!$2:$2,0)),IF(Input!AO12=TRUE,INDEX(Main!$F:$F,MATCH(_xlfn.CONCAT(AN4,AN6),Main!$A:$A,0)),INDEX(Main!$C:$C,MATCH(_xlfn.CONCAT(AN4,AN6),Main!$A:$A,0)))),0)</f>
        <v>0</v>
      </c>
      <c r="AO25" s="357">
        <f>IFERROR(IF(Info!AP6=TRUE,INDEX(Zone!$50:$96,MATCH(Input!AP20,Zone!$B$50:$B$96,0),MATCH(Input!AP19,Zone!$2:$2,0)),IF(Input!AP12=TRUE,INDEX(Main!$F:$F,MATCH(_xlfn.CONCAT(AO4,AO6),Main!$A:$A,0)),INDEX(Main!$C:$C,MATCH(_xlfn.CONCAT(AO4,AO6),Main!$A:$A,0)))),0)</f>
        <v>0</v>
      </c>
      <c r="AP25" s="357">
        <f>IFERROR(IF(Info!AQ6=TRUE,INDEX(Zone!$50:$96,MATCH(Input!AQ20,Zone!$B$50:$B$96,0),MATCH(Input!AQ19,Zone!$2:$2,0)),IF(Input!AQ12=TRUE,INDEX(Main!$F:$F,MATCH(_xlfn.CONCAT(AP4,AP6),Main!$A:$A,0)),INDEX(Main!$C:$C,MATCH(_xlfn.CONCAT(AP4,AP6),Main!$A:$A,0)))),0)</f>
        <v>0</v>
      </c>
      <c r="AQ25" s="357">
        <f>IFERROR(IF(Info!AR6=TRUE,INDEX(Zone!$50:$96,MATCH(Input!AR20,Zone!$B$50:$B$96,0),MATCH(Input!AR19,Zone!$2:$2,0)),IF(Input!AR12=TRUE,INDEX(Main!$F:$F,MATCH(_xlfn.CONCAT(AQ4,AQ6),Main!$A:$A,0)),INDEX(Main!$C:$C,MATCH(_xlfn.CONCAT(AQ4,AQ6),Main!$A:$A,0)))),0)</f>
        <v>0</v>
      </c>
      <c r="AR25" s="357">
        <f>IFERROR(IF(Info!AS6=TRUE,INDEX(Zone!$50:$96,MATCH(Input!AS20,Zone!$B$50:$B$96,0),MATCH(Input!AS19,Zone!$2:$2,0)),IF(Input!AS12=TRUE,INDEX(Main!$F:$F,MATCH(_xlfn.CONCAT(AR4,AR6),Main!$A:$A,0)),INDEX(Main!$C:$C,MATCH(_xlfn.CONCAT(AR4,AR6),Main!$A:$A,0)))),0)</f>
        <v>0</v>
      </c>
      <c r="AS25" s="357">
        <f>IFERROR(IF(Info!AT6=TRUE,INDEX(Zone!$50:$96,MATCH(Input!AT20,Zone!$B$50:$B$96,0),MATCH(Input!AT19,Zone!$2:$2,0)),IF(Input!AT12=TRUE,INDEX(Main!$F:$F,MATCH(_xlfn.CONCAT(AS4,AS6),Main!$A:$A,0)),INDEX(Main!$C:$C,MATCH(_xlfn.CONCAT(AS4,AS6),Main!$A:$A,0)))),0)</f>
        <v>0</v>
      </c>
      <c r="AT25" s="357">
        <f>IFERROR(IF(Info!AU6=TRUE,INDEX(Zone!$50:$96,MATCH(Input!AU20,Zone!$B$50:$B$96,0),MATCH(Input!AU19,Zone!$2:$2,0)),IF(Input!AU12=TRUE,INDEX(Main!$F:$F,MATCH(_xlfn.CONCAT(AT4,AT6),Main!$A:$A,0)),INDEX(Main!$C:$C,MATCH(_xlfn.CONCAT(AT4,AT6),Main!$A:$A,0)))),0)</f>
        <v>0</v>
      </c>
      <c r="AU25" s="357">
        <f>IFERROR(IF(Info!AV6=TRUE,INDEX(Zone!$50:$96,MATCH(Input!AV20,Zone!$B$50:$B$96,0),MATCH(Input!AV19,Zone!$2:$2,0)),IF(Input!AV12=TRUE,INDEX(Main!$F:$F,MATCH(_xlfn.CONCAT(AU4,AU6),Main!$A:$A,0)),INDEX(Main!$C:$C,MATCH(_xlfn.CONCAT(AU4,AU6),Main!$A:$A,0)))),0)</f>
        <v>0</v>
      </c>
      <c r="AV25" s="357">
        <f>IFERROR(IF(Info!AW6=TRUE,INDEX(Zone!$50:$96,MATCH(Input!AW20,Zone!$B$50:$B$96,0),MATCH(Input!AW19,Zone!$2:$2,0)),IF(Input!AW12=TRUE,INDEX(Main!$F:$F,MATCH(_xlfn.CONCAT(AV4,AV6),Main!$A:$A,0)),INDEX(Main!$C:$C,MATCH(_xlfn.CONCAT(AV4,AV6),Main!$A:$A,0)))),0)</f>
        <v>0</v>
      </c>
      <c r="AW25" s="357">
        <f>IFERROR(IF(Info!AX6=TRUE,INDEX(Zone!$50:$96,MATCH(Input!AX20,Zone!$B$50:$B$96,0),MATCH(Input!AX19,Zone!$2:$2,0)),IF(Input!AX12=TRUE,INDEX(Main!$F:$F,MATCH(_xlfn.CONCAT(AW4,AW6),Main!$A:$A,0)),INDEX(Main!$C:$C,MATCH(_xlfn.CONCAT(AW4,AW6),Main!$A:$A,0)))),0)</f>
        <v>0</v>
      </c>
      <c r="AX25" s="357">
        <f>IFERROR(IF(Info!AY6=TRUE,INDEX(Zone!$50:$96,MATCH(Input!AY20,Zone!$B$50:$B$96,0),MATCH(Input!AY19,Zone!$2:$2,0)),IF(Input!AY12=TRUE,INDEX(Main!$F:$F,MATCH(_xlfn.CONCAT(AX4,AX6),Main!$A:$A,0)),INDEX(Main!$C:$C,MATCH(_xlfn.CONCAT(AX4,AX6),Main!$A:$A,0)))),0)</f>
        <v>0</v>
      </c>
      <c r="AY25" s="357">
        <f>IFERROR(IF(Info!AZ6=TRUE,INDEX(Zone!$50:$96,MATCH(Input!AZ20,Zone!$B$50:$B$96,0),MATCH(Input!AZ19,Zone!$2:$2,0)),IF(Input!AZ12=TRUE,INDEX(Main!$F:$F,MATCH(_xlfn.CONCAT(AY4,AY6),Main!$A:$A,0)),INDEX(Main!$C:$C,MATCH(_xlfn.CONCAT(AY4,AY6),Main!$A:$A,0)))),0)</f>
        <v>0</v>
      </c>
      <c r="AZ25" s="357">
        <f>IFERROR(IF(Info!BA6=TRUE,INDEX(Zone!$50:$96,MATCH(Input!BA20,Zone!$B$50:$B$96,0),MATCH(Input!BA19,Zone!$2:$2,0)),IF(Input!BA12=TRUE,INDEX(Main!$F:$F,MATCH(_xlfn.CONCAT(AZ4,AZ6),Main!$A:$A,0)),INDEX(Main!$C:$C,MATCH(_xlfn.CONCAT(AZ4,AZ6),Main!$A:$A,0)))),0)</f>
        <v>0</v>
      </c>
      <c r="BA25" s="357">
        <f>IFERROR(IF(Info!BB6=TRUE,INDEX(Zone!$50:$96,MATCH(Input!BB20,Zone!$B$50:$B$96,0),MATCH(Input!BB19,Zone!$2:$2,0)),IF(Input!BB12=TRUE,INDEX(Main!$F:$F,MATCH(_xlfn.CONCAT(BA4,BA6),Main!$A:$A,0)),INDEX(Main!$C:$C,MATCH(_xlfn.CONCAT(BA4,BA6),Main!$A:$A,0)))),0)</f>
        <v>0</v>
      </c>
      <c r="BB25" s="357">
        <f>IFERROR(IF(Info!BC6=TRUE,INDEX(Zone!$50:$96,MATCH(Input!BC20,Zone!$B$50:$B$96,0),MATCH(Input!BC19,Zone!$2:$2,0)),IF(Input!BC12=TRUE,INDEX(Main!$F:$F,MATCH(_xlfn.CONCAT(BB4,BB6),Main!$A:$A,0)),INDEX(Main!$C:$C,MATCH(_xlfn.CONCAT(BB4,BB6),Main!$A:$A,0)))),0)</f>
        <v>0</v>
      </c>
      <c r="BC25" s="357">
        <f>IFERROR(IF(Info!BD6=TRUE,INDEX(Zone!$50:$96,MATCH(Input!BD20,Zone!$B$50:$B$96,0),MATCH(Input!BD19,Zone!$2:$2,0)),IF(Input!BD12=TRUE,INDEX(Main!$F:$F,MATCH(_xlfn.CONCAT(BC4,BC6),Main!$A:$A,0)),INDEX(Main!$C:$C,MATCH(_xlfn.CONCAT(BC4,BC6),Main!$A:$A,0)))),0)</f>
        <v>0</v>
      </c>
      <c r="BD25" s="357">
        <f>IFERROR(IF(Info!BE6=TRUE,INDEX(Zone!$50:$96,MATCH(Input!BE20,Zone!$B$50:$B$96,0),MATCH(Input!BE19,Zone!$2:$2,0)),IF(Input!BE12=TRUE,INDEX(Main!$F:$F,MATCH(_xlfn.CONCAT(BD4,BD6),Main!$A:$A,0)),INDEX(Main!$C:$C,MATCH(_xlfn.CONCAT(BD4,BD6),Main!$A:$A,0)))),0)</f>
        <v>0</v>
      </c>
      <c r="BE25" s="357">
        <f>IFERROR(IF(Info!BF6=TRUE,INDEX(Zone!$50:$96,MATCH(Input!BF20,Zone!$B$50:$B$96,0),MATCH(Input!BF19,Zone!$2:$2,0)),IF(Input!BF12=TRUE,INDEX(Main!$F:$F,MATCH(_xlfn.CONCAT(BE4,BE6),Main!$A:$A,0)),INDEX(Main!$C:$C,MATCH(_xlfn.CONCAT(BE4,BE6),Main!$A:$A,0)))),0)</f>
        <v>0</v>
      </c>
      <c r="BF25" s="357">
        <f>IFERROR(IF(Info!BG6=TRUE,INDEX(Zone!$50:$96,MATCH(Input!BG20,Zone!$B$50:$B$96,0),MATCH(Input!BG19,Zone!$2:$2,0)),IF(Input!BG12=TRUE,INDEX(Main!$F:$F,MATCH(_xlfn.CONCAT(BF4,BF6),Main!$A:$A,0)),INDEX(Main!$C:$C,MATCH(_xlfn.CONCAT(BF4,BF6),Main!$A:$A,0)))),0)</f>
        <v>0</v>
      </c>
      <c r="BG25" s="357">
        <f>IFERROR(IF(Info!BH6=TRUE,INDEX(Zone!$50:$96,MATCH(Input!BH20,Zone!$B$50:$B$96,0),MATCH(Input!BH19,Zone!$2:$2,0)),IF(Input!BH12=TRUE,INDEX(Main!$F:$F,MATCH(_xlfn.CONCAT(BG4,BG6),Main!$A:$A,0)),INDEX(Main!$C:$C,MATCH(_xlfn.CONCAT(BG4,BG6),Main!$A:$A,0)))),0)</f>
        <v>0</v>
      </c>
      <c r="BH25" s="357">
        <f>IFERROR(IF(Info!BI6=TRUE,INDEX(Zone!$50:$96,MATCH(Input!BI20,Zone!$B$50:$B$96,0),MATCH(Input!BI19,Zone!$2:$2,0)),IF(Input!BI12=TRUE,INDEX(Main!$F:$F,MATCH(_xlfn.CONCAT(BH4,BH6),Main!$A:$A,0)),INDEX(Main!$C:$C,MATCH(_xlfn.CONCAT(BH4,BH6),Main!$A:$A,0)))),0)</f>
        <v>0</v>
      </c>
      <c r="BI25" s="357">
        <f>IFERROR(IF(Info!BJ6=TRUE,INDEX(Zone!$50:$96,MATCH(Input!BJ20,Zone!$B$50:$B$96,0),MATCH(Input!BJ19,Zone!$2:$2,0)),IF(Input!BJ12=TRUE,INDEX(Main!$F:$F,MATCH(_xlfn.CONCAT(BI4,BI6),Main!$A:$A,0)),INDEX(Main!$C:$C,MATCH(_xlfn.CONCAT(BI4,BI6),Main!$A:$A,0)))),0)</f>
        <v>0</v>
      </c>
      <c r="BJ25" s="357">
        <f>IFERROR(IF(Info!BK6=TRUE,INDEX(Zone!$50:$96,MATCH(Input!BK20,Zone!$B$50:$B$96,0),MATCH(Input!BK19,Zone!$2:$2,0)),IF(Input!BK12=TRUE,INDEX(Main!$F:$F,MATCH(_xlfn.CONCAT(BJ4,BJ6),Main!$A:$A,0)),INDEX(Main!$C:$C,MATCH(_xlfn.CONCAT(BJ4,BJ6),Main!$A:$A,0)))),0)</f>
        <v>0</v>
      </c>
      <c r="BK25" s="357">
        <f>IFERROR(IF(Info!BL6=TRUE,INDEX(Zone!$50:$96,MATCH(Input!BL20,Zone!$B$50:$B$96,0),MATCH(Input!BL19,Zone!$2:$2,0)),IF(Input!BL12=TRUE,INDEX(Main!$F:$F,MATCH(_xlfn.CONCAT(BK4,BK6),Main!$A:$A,0)),INDEX(Main!$C:$C,MATCH(_xlfn.CONCAT(BK4,BK6),Main!$A:$A,0)))),0)</f>
        <v>0</v>
      </c>
      <c r="BL25" s="357">
        <f>IFERROR(IF(Info!BM6=TRUE,INDEX(Zone!$50:$96,MATCH(Input!BM20,Zone!$B$50:$B$96,0),MATCH(Input!BM19,Zone!$2:$2,0)),IF(Input!BM12=TRUE,INDEX(Main!$F:$F,MATCH(_xlfn.CONCAT(BL4,BL6),Main!$A:$A,0)),INDEX(Main!$C:$C,MATCH(_xlfn.CONCAT(BL4,BL6),Main!$A:$A,0)))),0)</f>
        <v>0</v>
      </c>
      <c r="BM25" s="357">
        <f>IFERROR(IF(Info!BN6=TRUE,INDEX(Zone!$50:$96,MATCH(Input!BN20,Zone!$B$50:$B$96,0),MATCH(Input!BN19,Zone!$2:$2,0)),IF(Input!BN12=TRUE,INDEX(Main!$F:$F,MATCH(_xlfn.CONCAT(BM4,BM6),Main!$A:$A,0)),INDEX(Main!$C:$C,MATCH(_xlfn.CONCAT(BM4,BM6),Main!$A:$A,0)))),0)</f>
        <v>0</v>
      </c>
      <c r="BN25" s="357">
        <f>IFERROR(IF(Info!BO6=TRUE,INDEX(Zone!$50:$96,MATCH(Input!BO20,Zone!$B$50:$B$96,0),MATCH(Input!BO19,Zone!$2:$2,0)),IF(Input!BO12=TRUE,INDEX(Main!$F:$F,MATCH(_xlfn.CONCAT(BN4,BN6),Main!$A:$A,0)),INDEX(Main!$C:$C,MATCH(_xlfn.CONCAT(BN4,BN6),Main!$A:$A,0)))),0)</f>
        <v>0</v>
      </c>
      <c r="BO25" s="357">
        <f>IFERROR(IF(Info!BP6=TRUE,INDEX(Zone!$50:$96,MATCH(Input!BP20,Zone!$B$50:$B$96,0),MATCH(Input!BP19,Zone!$2:$2,0)),IF(Input!BP12=TRUE,INDEX(Main!$F:$F,MATCH(_xlfn.CONCAT(BO4,BO6),Main!$A:$A,0)),INDEX(Main!$C:$C,MATCH(_xlfn.CONCAT(BO4,BO6),Main!$A:$A,0)))),0)</f>
        <v>0</v>
      </c>
      <c r="BP25" s="357">
        <f>IFERROR(IF(Info!BQ6=TRUE,INDEX(Zone!$50:$96,MATCH(Input!BQ20,Zone!$B$50:$B$96,0),MATCH(Input!BQ19,Zone!$2:$2,0)),IF(Input!BQ12=TRUE,INDEX(Main!$F:$F,MATCH(_xlfn.CONCAT(BP4,BP6),Main!$A:$A,0)),INDEX(Main!$C:$C,MATCH(_xlfn.CONCAT(BP4,BP6),Main!$A:$A,0)))),0)</f>
        <v>0</v>
      </c>
      <c r="BQ25" s="357">
        <f>IFERROR(IF(Info!BR6=TRUE,INDEX(Zone!$50:$96,MATCH(Input!BR20,Zone!$B$50:$B$96,0),MATCH(Input!BR19,Zone!$2:$2,0)),IF(Input!BR12=TRUE,INDEX(Main!$F:$F,MATCH(_xlfn.CONCAT(BQ4,BQ6),Main!$A:$A,0)),INDEX(Main!$C:$C,MATCH(_xlfn.CONCAT(BQ4,BQ6),Main!$A:$A,0)))),0)</f>
        <v>0</v>
      </c>
      <c r="BR25" s="357">
        <f>IFERROR(IF(Info!BS6=TRUE,INDEX(Zone!$50:$96,MATCH(Input!BS20,Zone!$B$50:$B$96,0),MATCH(Input!BS19,Zone!$2:$2,0)),IF(Input!BS12=TRUE,INDEX(Main!$F:$F,MATCH(_xlfn.CONCAT(BR4,BR6),Main!$A:$A,0)),INDEX(Main!$C:$C,MATCH(_xlfn.CONCAT(BR4,BR6),Main!$A:$A,0)))),0)</f>
        <v>0</v>
      </c>
      <c r="BS25" s="357">
        <f>IFERROR(IF(Info!BT6=TRUE,INDEX(Zone!$50:$96,MATCH(Input!BT20,Zone!$B$50:$B$96,0),MATCH(Input!BT19,Zone!$2:$2,0)),IF(Input!BT12=TRUE,INDEX(Main!$F:$F,MATCH(_xlfn.CONCAT(BS4,BS6),Main!$A:$A,0)),INDEX(Main!$C:$C,MATCH(_xlfn.CONCAT(BS4,BS6),Main!$A:$A,0)))),0)</f>
        <v>0</v>
      </c>
      <c r="BT25" s="357">
        <f>IFERROR(IF(Info!BU6=TRUE,INDEX(Zone!$50:$96,MATCH(Input!BU20,Zone!$B$50:$B$96,0),MATCH(Input!BU19,Zone!$2:$2,0)),IF(Input!BU12=TRUE,INDEX(Main!$F:$F,MATCH(_xlfn.CONCAT(BT4,BT6),Main!$A:$A,0)),INDEX(Main!$C:$C,MATCH(_xlfn.CONCAT(BT4,BT6),Main!$A:$A,0)))),0)</f>
        <v>0</v>
      </c>
      <c r="BU25" s="357">
        <f>IFERROR(IF(Info!BV6=TRUE,INDEX(Zone!$50:$96,MATCH(Input!BV20,Zone!$B$50:$B$96,0),MATCH(Input!BV19,Zone!$2:$2,0)),IF(Input!BV12=TRUE,INDEX(Main!$F:$F,MATCH(_xlfn.CONCAT(BU4,BU6),Main!$A:$A,0)),INDEX(Main!$C:$C,MATCH(_xlfn.CONCAT(BU4,BU6),Main!$A:$A,0)))),0)</f>
        <v>0</v>
      </c>
      <c r="BV25" s="357">
        <f>IFERROR(IF(Info!BW6=TRUE,INDEX(Zone!$50:$96,MATCH(Input!BW20,Zone!$B$50:$B$96,0),MATCH(Input!BW19,Zone!$2:$2,0)),IF(Input!BW12=TRUE,INDEX(Main!$F:$F,MATCH(_xlfn.CONCAT(BV4,BV6),Main!$A:$A,0)),INDEX(Main!$C:$C,MATCH(_xlfn.CONCAT(BV4,BV6),Main!$A:$A,0)))),0)</f>
        <v>0</v>
      </c>
      <c r="BW25" s="357">
        <f>IFERROR(IF(Info!BX6=TRUE,INDEX(Zone!$50:$96,MATCH(Input!BX20,Zone!$B$50:$B$96,0),MATCH(Input!BX19,Zone!$2:$2,0)),IF(Input!BX12=TRUE,INDEX(Main!$F:$F,MATCH(_xlfn.CONCAT(BW4,BW6),Main!$A:$A,0)),INDEX(Main!$C:$C,MATCH(_xlfn.CONCAT(BW4,BW6),Main!$A:$A,0)))),0)</f>
        <v>0</v>
      </c>
      <c r="BX25" s="357">
        <f>IFERROR(IF(Info!BY6=TRUE,INDEX(Zone!$50:$96,MATCH(Input!BY20,Zone!$B$50:$B$96,0),MATCH(Input!BY19,Zone!$2:$2,0)),IF(Input!BY12=TRUE,INDEX(Main!$F:$F,MATCH(_xlfn.CONCAT(BX4,BX6),Main!$A:$A,0)),INDEX(Main!$C:$C,MATCH(_xlfn.CONCAT(BX4,BX6),Main!$A:$A,0)))),0)</f>
        <v>0</v>
      </c>
      <c r="BY25" s="357">
        <f>IFERROR(IF(Info!BZ6=TRUE,INDEX(Zone!$50:$96,MATCH(Input!BZ20,Zone!$B$50:$B$96,0),MATCH(Input!BZ19,Zone!$2:$2,0)),IF(Input!BZ12=TRUE,INDEX(Main!$F:$F,MATCH(_xlfn.CONCAT(BY4,BY6),Main!$A:$A,0)),INDEX(Main!$C:$C,MATCH(_xlfn.CONCAT(BY4,BY6),Main!$A:$A,0)))),0)</f>
        <v>0</v>
      </c>
      <c r="BZ25" s="357">
        <f>IFERROR(IF(Info!CA6=TRUE,INDEX(Zone!$50:$96,MATCH(Input!CA20,Zone!$B$50:$B$96,0),MATCH(Input!CA19,Zone!$2:$2,0)),IF(Input!CA12=TRUE,INDEX(Main!$F:$F,MATCH(_xlfn.CONCAT(BZ4,BZ6),Main!$A:$A,0)),INDEX(Main!$C:$C,MATCH(_xlfn.CONCAT(BZ4,BZ6),Main!$A:$A,0)))),0)</f>
        <v>0</v>
      </c>
      <c r="CA25" s="357">
        <f>IFERROR(IF(Info!CB6=TRUE,INDEX(Zone!$50:$96,MATCH(Input!CB20,Zone!$B$50:$B$96,0),MATCH(Input!CB19,Zone!$2:$2,0)),IF(Input!CB12=TRUE,INDEX(Main!$F:$F,MATCH(_xlfn.CONCAT(CA4,CA6),Main!$A:$A,0)),INDEX(Main!$C:$C,MATCH(_xlfn.CONCAT(CA4,CA6),Main!$A:$A,0)))),0)</f>
        <v>0</v>
      </c>
      <c r="CB25" s="357">
        <f>IFERROR(IF(Info!CC6=TRUE,INDEX(Zone!$50:$96,MATCH(Input!CC20,Zone!$B$50:$B$96,0),MATCH(Input!CC19,Zone!$2:$2,0)),IF(Input!CC12=TRUE,INDEX(Main!$F:$F,MATCH(_xlfn.CONCAT(CB4,CB6),Main!$A:$A,0)),INDEX(Main!$C:$C,MATCH(_xlfn.CONCAT(CB4,CB6),Main!$A:$A,0)))),0)</f>
        <v>0</v>
      </c>
      <c r="CC25" s="357">
        <f>IFERROR(IF(Info!CD6=TRUE,INDEX(Zone!$50:$96,MATCH(Input!CD20,Zone!$B$50:$B$96,0),MATCH(Input!CD19,Zone!$2:$2,0)),IF(Input!CD12=TRUE,INDEX(Main!$F:$F,MATCH(_xlfn.CONCAT(CC4,CC6),Main!$A:$A,0)),INDEX(Main!$C:$C,MATCH(_xlfn.CONCAT(CC4,CC6),Main!$A:$A,0)))),0)</f>
        <v>0</v>
      </c>
      <c r="CD25" s="357">
        <f>IFERROR(IF(Info!CE6=TRUE,INDEX(Zone!$50:$96,MATCH(Input!CE20,Zone!$B$50:$B$96,0),MATCH(Input!CE19,Zone!$2:$2,0)),IF(Input!CE12=TRUE,INDEX(Main!$F:$F,MATCH(_xlfn.CONCAT(CD4,CD6),Main!$A:$A,0)),INDEX(Main!$C:$C,MATCH(_xlfn.CONCAT(CD4,CD6),Main!$A:$A,0)))),0)</f>
        <v>0</v>
      </c>
      <c r="CE25" s="357">
        <f>IFERROR(IF(Info!CF6=TRUE,INDEX(Zone!$50:$96,MATCH(Input!CF20,Zone!$B$50:$B$96,0),MATCH(Input!CF19,Zone!$2:$2,0)),IF(Input!CF12=TRUE,INDEX(Main!$F:$F,MATCH(_xlfn.CONCAT(CE4,CE6),Main!$A:$A,0)),INDEX(Main!$C:$C,MATCH(_xlfn.CONCAT(CE4,CE6),Main!$A:$A,0)))),0)</f>
        <v>0</v>
      </c>
      <c r="CF25" s="357">
        <f>IFERROR(IF(Info!CG6=TRUE,INDEX(Zone!$50:$96,MATCH(Input!CG20,Zone!$B$50:$B$96,0),MATCH(Input!CG19,Zone!$2:$2,0)),IF(Input!CG12=TRUE,INDEX(Main!$F:$F,MATCH(_xlfn.CONCAT(CF4,CF6),Main!$A:$A,0)),INDEX(Main!$C:$C,MATCH(_xlfn.CONCAT(CF4,CF6),Main!$A:$A,0)))),0)</f>
        <v>0</v>
      </c>
      <c r="CG25" s="357">
        <f>IFERROR(IF(Info!CH6=TRUE,INDEX(Zone!$50:$96,MATCH(Input!CH20,Zone!$B$50:$B$96,0),MATCH(Input!CH19,Zone!$2:$2,0)),IF(Input!CH12=TRUE,INDEX(Main!$F:$F,MATCH(_xlfn.CONCAT(CG4,CG6),Main!$A:$A,0)),INDEX(Main!$C:$C,MATCH(_xlfn.CONCAT(CG4,CG6),Main!$A:$A,0)))),0)</f>
        <v>0</v>
      </c>
      <c r="CH25" s="357">
        <f>IFERROR(IF(Info!CI6=TRUE,INDEX(Zone!$50:$96,MATCH(Input!CI20,Zone!$B$50:$B$96,0),MATCH(Input!CI19,Zone!$2:$2,0)),IF(Input!CI12=TRUE,INDEX(Main!$F:$F,MATCH(_xlfn.CONCAT(CH4,CH6),Main!$A:$A,0)),INDEX(Main!$C:$C,MATCH(_xlfn.CONCAT(CH4,CH6),Main!$A:$A,0)))),0)</f>
        <v>0</v>
      </c>
      <c r="CI25" s="357">
        <f>IFERROR(IF(Info!CJ6=TRUE,INDEX(Zone!$50:$96,MATCH(Input!CJ20,Zone!$B$50:$B$96,0),MATCH(Input!CJ19,Zone!$2:$2,0)),IF(Input!CJ12=TRUE,INDEX(Main!$F:$F,MATCH(_xlfn.CONCAT(CI4,CI6),Main!$A:$A,0)),INDEX(Main!$C:$C,MATCH(_xlfn.CONCAT(CI4,CI6),Main!$A:$A,0)))),0)</f>
        <v>0</v>
      </c>
      <c r="CJ25" s="357">
        <f>IFERROR(IF(Info!CK6=TRUE,INDEX(Zone!$50:$96,MATCH(Input!CK20,Zone!$B$50:$B$96,0),MATCH(Input!CK19,Zone!$2:$2,0)),IF(Input!CK12=TRUE,INDEX(Main!$F:$F,MATCH(_xlfn.CONCAT(CJ4,CJ6),Main!$A:$A,0)),INDEX(Main!$C:$C,MATCH(_xlfn.CONCAT(CJ4,CJ6),Main!$A:$A,0)))),0)</f>
        <v>0</v>
      </c>
      <c r="CK25" s="357">
        <f>IFERROR(IF(Info!CL6=TRUE,INDEX(Zone!$50:$96,MATCH(Input!CL20,Zone!$B$50:$B$96,0),MATCH(Input!CL19,Zone!$2:$2,0)),IF(Input!CL12=TRUE,INDEX(Main!$F:$F,MATCH(_xlfn.CONCAT(CK4,CK6),Main!$A:$A,0)),INDEX(Main!$C:$C,MATCH(_xlfn.CONCAT(CK4,CK6),Main!$A:$A,0)))),0)</f>
        <v>0</v>
      </c>
      <c r="CL25" s="357">
        <f>IFERROR(IF(Info!CM6=TRUE,INDEX(Zone!$50:$96,MATCH(Input!CM20,Zone!$B$50:$B$96,0),MATCH(Input!CM19,Zone!$2:$2,0)),IF(Input!CM12=TRUE,INDEX(Main!$F:$F,MATCH(_xlfn.CONCAT(CL4,CL6),Main!$A:$A,0)),INDEX(Main!$C:$C,MATCH(_xlfn.CONCAT(CL4,CL6),Main!$A:$A,0)))),0)</f>
        <v>0</v>
      </c>
      <c r="CM25" s="357">
        <f>IFERROR(IF(Info!CN6=TRUE,INDEX(Zone!$50:$96,MATCH(Input!CN20,Zone!$B$50:$B$96,0),MATCH(Input!CN19,Zone!$2:$2,0)),IF(Input!CN12=TRUE,INDEX(Main!$F:$F,MATCH(_xlfn.CONCAT(CM4,CM6),Main!$A:$A,0)),INDEX(Main!$C:$C,MATCH(_xlfn.CONCAT(CM4,CM6),Main!$A:$A,0)))),0)</f>
        <v>0</v>
      </c>
      <c r="CN25" s="357">
        <f>IFERROR(IF(Info!CO6=TRUE,INDEX(Zone!$50:$96,MATCH(Input!CO20,Zone!$B$50:$B$96,0),MATCH(Input!CO19,Zone!$2:$2,0)),IF(Input!CO12=TRUE,INDEX(Main!$F:$F,MATCH(_xlfn.CONCAT(CN4,CN6),Main!$A:$A,0)),INDEX(Main!$C:$C,MATCH(_xlfn.CONCAT(CN4,CN6),Main!$A:$A,0)))),0)</f>
        <v>0</v>
      </c>
      <c r="CO25" s="357">
        <f>IFERROR(IF(Info!CP6=TRUE,INDEX(Zone!$50:$96,MATCH(Input!CP20,Zone!$B$50:$B$96,0),MATCH(Input!CP19,Zone!$2:$2,0)),IF(Input!CP12=TRUE,INDEX(Main!$F:$F,MATCH(_xlfn.CONCAT(CO4,CO6),Main!$A:$A,0)),INDEX(Main!$C:$C,MATCH(_xlfn.CONCAT(CO4,CO6),Main!$A:$A,0)))),0)</f>
        <v>0</v>
      </c>
      <c r="CP25" s="357">
        <f>IFERROR(IF(Info!CQ6=TRUE,INDEX(Zone!$50:$96,MATCH(Input!CQ20,Zone!$B$50:$B$96,0),MATCH(Input!CQ19,Zone!$2:$2,0)),IF(Input!CQ12=TRUE,INDEX(Main!$F:$F,MATCH(_xlfn.CONCAT(CP4,CP6),Main!$A:$A,0)),INDEX(Main!$C:$C,MATCH(_xlfn.CONCAT(CP4,CP6),Main!$A:$A,0)))),0)</f>
        <v>0</v>
      </c>
      <c r="CQ25" s="357">
        <f>IFERROR(IF(Info!CR6=TRUE,INDEX(Zone!$50:$96,MATCH(Input!CR20,Zone!$B$50:$B$96,0),MATCH(Input!CR19,Zone!$2:$2,0)),IF(Input!CR12=TRUE,INDEX(Main!$F:$F,MATCH(_xlfn.CONCAT(CQ4,CQ6),Main!$A:$A,0)),INDEX(Main!$C:$C,MATCH(_xlfn.CONCAT(CQ4,CQ6),Main!$A:$A,0)))),0)</f>
        <v>0</v>
      </c>
      <c r="CR25" s="357">
        <f>IFERROR(IF(Info!CS6=TRUE,INDEX(Zone!$50:$96,MATCH(Input!CS20,Zone!$B$50:$B$96,0),MATCH(Input!CS19,Zone!$2:$2,0)),IF(Input!CS12=TRUE,INDEX(Main!$F:$F,MATCH(_xlfn.CONCAT(CR4,CR6),Main!$A:$A,0)),INDEX(Main!$C:$C,MATCH(_xlfn.CONCAT(CR4,CR6),Main!$A:$A,0)))),0)</f>
        <v>0</v>
      </c>
      <c r="CS25" s="357">
        <f>IFERROR(IF(Info!CT6=TRUE,INDEX(Zone!$50:$96,MATCH(Input!CT20,Zone!$B$50:$B$96,0),MATCH(Input!CT19,Zone!$2:$2,0)),IF(Input!CT12=TRUE,INDEX(Main!$F:$F,MATCH(_xlfn.CONCAT(CS4,CS6),Main!$A:$A,0)),INDEX(Main!$C:$C,MATCH(_xlfn.CONCAT(CS4,CS6),Main!$A:$A,0)))),0)</f>
        <v>0</v>
      </c>
      <c r="CT25" s="357">
        <f>IFERROR(IF(Info!CU6=TRUE,INDEX(Zone!$50:$96,MATCH(Input!CU20,Zone!$B$50:$B$96,0),MATCH(Input!CU19,Zone!$2:$2,0)),IF(Input!CU12=TRUE,INDEX(Main!$F:$F,MATCH(_xlfn.CONCAT(CT4,CT6),Main!$A:$A,0)),INDEX(Main!$C:$C,MATCH(_xlfn.CONCAT(CT4,CT6),Main!$A:$A,0)))),0)</f>
        <v>0</v>
      </c>
      <c r="CU25" s="357">
        <f>IFERROR(IF(Info!CV6=TRUE,INDEX(Zone!$50:$96,MATCH(Input!CV20,Zone!$B$50:$B$96,0),MATCH(Input!CV19,Zone!$2:$2,0)),IF(Input!CV12=TRUE,INDEX(Main!$F:$F,MATCH(_xlfn.CONCAT(CU4,CU6),Main!$A:$A,0)),INDEX(Main!$C:$C,MATCH(_xlfn.CONCAT(CU4,CU6),Main!$A:$A,0)))),0)</f>
        <v>0</v>
      </c>
      <c r="CV25" s="357">
        <f>IFERROR(IF(Info!CW6=TRUE,INDEX(Zone!$50:$96,MATCH(Input!CW20,Zone!$B$50:$B$96,0),MATCH(Input!CW19,Zone!$2:$2,0)),IF(Input!CW12=TRUE,INDEX(Main!$F:$F,MATCH(_xlfn.CONCAT(CV4,CV6),Main!$A:$A,0)),INDEX(Main!$C:$C,MATCH(_xlfn.CONCAT(CV4,CV6),Main!$A:$A,0)))),0)</f>
        <v>0</v>
      </c>
      <c r="CW25" s="357">
        <f>IFERROR(IF(Info!CX6=TRUE,INDEX(Zone!$50:$96,MATCH(Input!CX20,Zone!$B$50:$B$96,0),MATCH(Input!CX19,Zone!$2:$2,0)),IF(Input!CX12=TRUE,INDEX(Main!$F:$F,MATCH(_xlfn.CONCAT(CW4,CW6),Main!$A:$A,0)),INDEX(Main!$C:$C,MATCH(_xlfn.CONCAT(CW4,CW6),Main!$A:$A,0)))),0)</f>
        <v>0</v>
      </c>
      <c r="CX25" s="357">
        <f>IFERROR(IF(Info!CY6=TRUE,INDEX(Zone!$50:$96,MATCH(Input!CY20,Zone!$B$50:$B$96,0),MATCH(Input!CY19,Zone!$2:$2,0)),IF(Input!CY12=TRUE,INDEX(Main!$F:$F,MATCH(_xlfn.CONCAT(CX4,CX6),Main!$A:$A,0)),INDEX(Main!$C:$C,MATCH(_xlfn.CONCAT(CX4,CX6),Main!$A:$A,0)))),0)</f>
        <v>0</v>
      </c>
      <c r="CY25" s="357">
        <f>IFERROR(IF(Info!CZ6=TRUE,INDEX(Zone!$50:$96,MATCH(Input!CZ20,Zone!$B$50:$B$96,0),MATCH(Input!CZ19,Zone!$2:$2,0)),IF(Input!CZ12=TRUE,INDEX(Main!$F:$F,MATCH(_xlfn.CONCAT(CY4,CY6),Main!$A:$A,0)),INDEX(Main!$C:$C,MATCH(_xlfn.CONCAT(CY4,CY6),Main!$A:$A,0)))),0)</f>
        <v>0</v>
      </c>
      <c r="CZ25" s="357">
        <f>IFERROR(IF(Info!DA6=TRUE,INDEX(Zone!$50:$96,MATCH(Input!DA20,Zone!$B$50:$B$96,0),MATCH(Input!DA19,Zone!$2:$2,0)),IF(Input!DA12=TRUE,INDEX(Main!$F:$F,MATCH(_xlfn.CONCAT(CZ4,CZ6),Main!$A:$A,0)),INDEX(Main!$C:$C,MATCH(_xlfn.CONCAT(CZ4,CZ6),Main!$A:$A,0)))),0)</f>
        <v>0</v>
      </c>
      <c r="DA25" s="357">
        <f>IFERROR(IF(Info!DB6=TRUE,INDEX(Zone!$50:$96,MATCH(Input!DB20,Zone!$B$50:$B$96,0),MATCH(Input!DB19,Zone!$2:$2,0)),IF(Input!DB12=TRUE,INDEX(Main!$F:$F,MATCH(_xlfn.CONCAT(DA4,DA6),Main!$A:$A,0)),INDEX(Main!$C:$C,MATCH(_xlfn.CONCAT(DA4,DA6),Main!$A:$A,0)))),0)</f>
        <v>0</v>
      </c>
      <c r="DB25" s="357">
        <f>IFERROR(IF(Info!DC6=TRUE,INDEX(Zone!$50:$96,MATCH(Input!DC20,Zone!$B$50:$B$96,0),MATCH(Input!DC19,Zone!$2:$2,0)),IF(Input!DC12=TRUE,INDEX(Main!$F:$F,MATCH(_xlfn.CONCAT(DB4,DB6),Main!$A:$A,0)),INDEX(Main!$C:$C,MATCH(_xlfn.CONCAT(DB4,DB6),Main!$A:$A,0)))),0)</f>
        <v>0</v>
      </c>
      <c r="DC25" s="357">
        <f>IFERROR(IF(Info!DD6=TRUE,INDEX(Zone!$50:$96,MATCH(Input!DD20,Zone!$B$50:$B$96,0),MATCH(Input!DD19,Zone!$2:$2,0)),IF(Input!DD12=TRUE,INDEX(Main!$F:$F,MATCH(_xlfn.CONCAT(DC4,DC6),Main!$A:$A,0)),INDEX(Main!$C:$C,MATCH(_xlfn.CONCAT(DC4,DC6),Main!$A:$A,0)))),0)</f>
        <v>0</v>
      </c>
      <c r="DD25" s="357">
        <f>IFERROR(IF(Info!DE6=TRUE,INDEX(Zone!$50:$96,MATCH(Input!DE20,Zone!$B$50:$B$96,0),MATCH(Input!DE19,Zone!$2:$2,0)),IF(Input!DE12=TRUE,INDEX(Main!$F:$F,MATCH(_xlfn.CONCAT(DD4,DD6),Main!$A:$A,0)),INDEX(Main!$C:$C,MATCH(_xlfn.CONCAT(DD4,DD6),Main!$A:$A,0)))),0)</f>
        <v>0</v>
      </c>
      <c r="DE25" s="357">
        <f>IFERROR(IF(Info!DF6=TRUE,INDEX(Zone!$50:$96,MATCH(Input!DF20,Zone!$B$50:$B$96,0),MATCH(Input!DF19,Zone!$2:$2,0)),IF(Input!DF12=TRUE,INDEX(Main!$F:$F,MATCH(_xlfn.CONCAT(DE4,DE6),Main!$A:$A,0)),INDEX(Main!$C:$C,MATCH(_xlfn.CONCAT(DE4,DE6),Main!$A:$A,0)))),0)</f>
        <v>0</v>
      </c>
      <c r="DF25" s="357">
        <f>IFERROR(IF(Info!DG6=TRUE,INDEX(Zone!$50:$96,MATCH(Input!DG20,Zone!$B$50:$B$96,0),MATCH(Input!DG19,Zone!$2:$2,0)),IF(Input!DG12=TRUE,INDEX(Main!$F:$F,MATCH(_xlfn.CONCAT(DF4,DF6),Main!$A:$A,0)),INDEX(Main!$C:$C,MATCH(_xlfn.CONCAT(DF4,DF6),Main!$A:$A,0)))),0)</f>
        <v>0</v>
      </c>
      <c r="DG25" s="357">
        <f>IFERROR(IF(Info!DH6=TRUE,INDEX(Zone!$50:$96,MATCH(Input!DH20,Zone!$B$50:$B$96,0),MATCH(Input!DH19,Zone!$2:$2,0)),IF(Input!DH12=TRUE,INDEX(Main!$F:$F,MATCH(_xlfn.CONCAT(DG4,DG6),Main!$A:$A,0)),INDEX(Main!$C:$C,MATCH(_xlfn.CONCAT(DG4,DG6),Main!$A:$A,0)))),0)</f>
        <v>0</v>
      </c>
      <c r="DH25" s="357">
        <f>IFERROR(IF(Info!DI6=TRUE,INDEX(Zone!$50:$96,MATCH(Input!DI20,Zone!$B$50:$B$96,0),MATCH(Input!DI19,Zone!$2:$2,0)),IF(Input!DI12=TRUE,INDEX(Main!$F:$F,MATCH(_xlfn.CONCAT(DH4,DH6),Main!$A:$A,0)),INDEX(Main!$C:$C,MATCH(_xlfn.CONCAT(DH4,DH6),Main!$A:$A,0)))),0)</f>
        <v>0</v>
      </c>
      <c r="DI25" s="357">
        <f>IFERROR(IF(Info!DJ6=TRUE,INDEX(Zone!$50:$96,MATCH(Input!DJ20,Zone!$B$50:$B$96,0),MATCH(Input!DJ19,Zone!$2:$2,0)),IF(Input!DJ12=TRUE,INDEX(Main!$F:$F,MATCH(_xlfn.CONCAT(DI4,DI6),Main!$A:$A,0)),INDEX(Main!$C:$C,MATCH(_xlfn.CONCAT(DI4,DI6),Main!$A:$A,0)))),0)</f>
        <v>0</v>
      </c>
      <c r="DJ25" s="357">
        <f>IFERROR(IF(Info!DK6=TRUE,INDEX(Zone!$50:$96,MATCH(Input!DK20,Zone!$B$50:$B$96,0),MATCH(Input!DK19,Zone!$2:$2,0)),IF(Input!DK12=TRUE,INDEX(Main!$F:$F,MATCH(_xlfn.CONCAT(DJ4,DJ6),Main!$A:$A,0)),INDEX(Main!$C:$C,MATCH(_xlfn.CONCAT(DJ4,DJ6),Main!$A:$A,0)))),0)</f>
        <v>0</v>
      </c>
      <c r="DK25" s="357">
        <f>IFERROR(IF(Info!DL6=TRUE,INDEX(Zone!$50:$96,MATCH(Input!DL20,Zone!$B$50:$B$96,0),MATCH(Input!DL19,Zone!$2:$2,0)),IF(Input!DL12=TRUE,INDEX(Main!$F:$F,MATCH(_xlfn.CONCAT(DK4,DK6),Main!$A:$A,0)),INDEX(Main!$C:$C,MATCH(_xlfn.CONCAT(DK4,DK6),Main!$A:$A,0)))),0)</f>
        <v>0</v>
      </c>
      <c r="DL25" s="357">
        <f>IFERROR(IF(Info!DM6=TRUE,INDEX(Zone!$50:$96,MATCH(Input!DM20,Zone!$B$50:$B$96,0),MATCH(Input!DM19,Zone!$2:$2,0)),IF(Input!DM12=TRUE,INDEX(Main!$F:$F,MATCH(_xlfn.CONCAT(DL4,DL6),Main!$A:$A,0)),INDEX(Main!$C:$C,MATCH(_xlfn.CONCAT(DL4,DL6),Main!$A:$A,0)))),0)</f>
        <v>0</v>
      </c>
      <c r="DM25" s="357">
        <f>IFERROR(IF(Info!DN6=TRUE,INDEX(Zone!$50:$96,MATCH(Input!DN20,Zone!$B$50:$B$96,0),MATCH(Input!DN19,Zone!$2:$2,0)),IF(Input!DN12=TRUE,INDEX(Main!$F:$F,MATCH(_xlfn.CONCAT(DM4,DM6),Main!$A:$A,0)),INDEX(Main!$C:$C,MATCH(_xlfn.CONCAT(DM4,DM6),Main!$A:$A,0)))),0)</f>
        <v>0</v>
      </c>
      <c r="DN25" s="357">
        <f>IFERROR(IF(Info!DO6=TRUE,INDEX(Zone!$50:$96,MATCH(Input!DO20,Zone!$B$50:$B$96,0),MATCH(Input!DO19,Zone!$2:$2,0)),IF(Input!DO12=TRUE,INDEX(Main!$F:$F,MATCH(_xlfn.CONCAT(DN4,DN6),Main!$A:$A,0)),INDEX(Main!$C:$C,MATCH(_xlfn.CONCAT(DN4,DN6),Main!$A:$A,0)))),0)</f>
        <v>0</v>
      </c>
      <c r="DO25" s="357">
        <f>IFERROR(IF(Info!DP6=TRUE,INDEX(Zone!$50:$96,MATCH(Input!DP20,Zone!$B$50:$B$96,0),MATCH(Input!DP19,Zone!$2:$2,0)),IF(Input!DP12=TRUE,INDEX(Main!$F:$F,MATCH(_xlfn.CONCAT(DO4,DO6),Main!$A:$A,0)),INDEX(Main!$C:$C,MATCH(_xlfn.CONCAT(DO4,DO6),Main!$A:$A,0)))),0)</f>
        <v>0</v>
      </c>
      <c r="DP25" s="357">
        <f>IFERROR(IF(Info!DQ6=TRUE,INDEX(Zone!$50:$96,MATCH(Input!DQ20,Zone!$B$50:$B$96,0),MATCH(Input!DQ19,Zone!$2:$2,0)),IF(Input!DQ12=TRUE,INDEX(Main!$F:$F,MATCH(_xlfn.CONCAT(DP4,DP6),Main!$A:$A,0)),INDEX(Main!$C:$C,MATCH(_xlfn.CONCAT(DP4,DP6),Main!$A:$A,0)))),0)</f>
        <v>0</v>
      </c>
      <c r="DQ25" s="357">
        <f>IFERROR(IF(Info!DR6=TRUE,INDEX(Zone!$50:$96,MATCH(Input!DR20,Zone!$B$50:$B$96,0),MATCH(Input!DR19,Zone!$2:$2,0)),IF(Input!DR12=TRUE,INDEX(Main!$F:$F,MATCH(_xlfn.CONCAT(DQ4,DQ6),Main!$A:$A,0)),INDEX(Main!$C:$C,MATCH(_xlfn.CONCAT(DQ4,DQ6),Main!$A:$A,0)))),0)</f>
        <v>0</v>
      </c>
      <c r="DR25" s="357">
        <f>IFERROR(IF(Info!DS6=TRUE,INDEX(Zone!$50:$96,MATCH(Input!DS20,Zone!$B$50:$B$96,0),MATCH(Input!DS19,Zone!$2:$2,0)),IF(Input!DS12=TRUE,INDEX(Main!$F:$F,MATCH(_xlfn.CONCAT(DR4,DR6),Main!$A:$A,0)),INDEX(Main!$C:$C,MATCH(_xlfn.CONCAT(DR4,DR6),Main!$A:$A,0)))),0)</f>
        <v>0</v>
      </c>
      <c r="DS25" s="357">
        <f>IFERROR(IF(Info!DT6=TRUE,INDEX(Zone!$50:$96,MATCH(Input!DT20,Zone!$B$50:$B$96,0),MATCH(Input!DT19,Zone!$2:$2,0)),IF(Input!DT12=TRUE,INDEX(Main!$F:$F,MATCH(_xlfn.CONCAT(DS4,DS6),Main!$A:$A,0)),INDEX(Main!$C:$C,MATCH(_xlfn.CONCAT(DS4,DS6),Main!$A:$A,0)))),0)</f>
        <v>0</v>
      </c>
      <c r="DT25" s="357">
        <f>IFERROR(IF(Info!DU6=TRUE,INDEX(Zone!$50:$96,MATCH(Input!DU20,Zone!$B$50:$B$96,0),MATCH(Input!DU19,Zone!$2:$2,0)),IF(Input!DU12=TRUE,INDEX(Main!$F:$F,MATCH(_xlfn.CONCAT(DT4,DT6),Main!$A:$A,0)),INDEX(Main!$C:$C,MATCH(_xlfn.CONCAT(DT4,DT6),Main!$A:$A,0)))),0)</f>
        <v>0</v>
      </c>
      <c r="DU25" s="357">
        <f>IFERROR(IF(Info!DV6=TRUE,INDEX(Zone!$50:$96,MATCH(Input!DV20,Zone!$B$50:$B$96,0),MATCH(Input!DV19,Zone!$2:$2,0)),IF(Input!DV12=TRUE,INDEX(Main!$F:$F,MATCH(_xlfn.CONCAT(DU4,DU6),Main!$A:$A,0)),INDEX(Main!$C:$C,MATCH(_xlfn.CONCAT(DU4,DU6),Main!$A:$A,0)))),0)</f>
        <v>0</v>
      </c>
      <c r="DV25" s="357">
        <f>IFERROR(IF(Info!DW6=TRUE,INDEX(Zone!$50:$96,MATCH(Input!DW20,Zone!$B$50:$B$96,0),MATCH(Input!DW19,Zone!$2:$2,0)),IF(Input!DW12=TRUE,INDEX(Main!$F:$F,MATCH(_xlfn.CONCAT(DV4,DV6),Main!$A:$A,0)),INDEX(Main!$C:$C,MATCH(_xlfn.CONCAT(DV4,DV6),Main!$A:$A,0)))),0)</f>
        <v>0</v>
      </c>
      <c r="DW25" s="357">
        <f>IFERROR(IF(Info!DX6=TRUE,INDEX(Zone!$50:$96,MATCH(Input!DX20,Zone!$B$50:$B$96,0),MATCH(Input!DX19,Zone!$2:$2,0)),IF(Input!DX12=TRUE,INDEX(Main!$F:$F,MATCH(_xlfn.CONCAT(DW4,DW6),Main!$A:$A,0)),INDEX(Main!$C:$C,MATCH(_xlfn.CONCAT(DW4,DW6),Main!$A:$A,0)))),0)</f>
        <v>0</v>
      </c>
      <c r="DX25" s="357">
        <f>IFERROR(IF(Info!DY6=TRUE,INDEX(Zone!$50:$96,MATCH(Input!DY20,Zone!$B$50:$B$96,0),MATCH(Input!DY19,Zone!$2:$2,0)),IF(Input!DY12=TRUE,INDEX(Main!$F:$F,MATCH(_xlfn.CONCAT(DX4,DX6),Main!$A:$A,0)),INDEX(Main!$C:$C,MATCH(_xlfn.CONCAT(DX4,DX6),Main!$A:$A,0)))),0)</f>
        <v>0</v>
      </c>
      <c r="DY25" s="357">
        <f>IFERROR(IF(Info!DZ6=TRUE,INDEX(Zone!$50:$96,MATCH(Input!DZ20,Zone!$B$50:$B$96,0),MATCH(Input!DZ19,Zone!$2:$2,0)),IF(Input!DZ12=TRUE,INDEX(Main!$F:$F,MATCH(_xlfn.CONCAT(DY4,DY6),Main!$A:$A,0)),INDEX(Main!$C:$C,MATCH(_xlfn.CONCAT(DY4,DY6),Main!$A:$A,0)))),0)</f>
        <v>0</v>
      </c>
      <c r="DZ25" s="357">
        <f>IFERROR(IF(Info!EA6=TRUE,INDEX(Zone!$50:$96,MATCH(Input!EA20,Zone!$B$50:$B$96,0),MATCH(Input!EA19,Zone!$2:$2,0)),IF(Input!EA12=TRUE,INDEX(Main!$F:$F,MATCH(_xlfn.CONCAT(DZ4,DZ6),Main!$A:$A,0)),INDEX(Main!$C:$C,MATCH(_xlfn.CONCAT(DZ4,DZ6),Main!$A:$A,0)))),0)</f>
        <v>0</v>
      </c>
      <c r="EA25" s="357">
        <f>IFERROR(IF(Info!EB6=TRUE,INDEX(Zone!$50:$96,MATCH(Input!EB20,Zone!$B$50:$B$96,0),MATCH(Input!EB19,Zone!$2:$2,0)),IF(Input!EB12=TRUE,INDEX(Main!$F:$F,MATCH(_xlfn.CONCAT(EA4,EA6),Main!$A:$A,0)),INDEX(Main!$C:$C,MATCH(_xlfn.CONCAT(EA4,EA6),Main!$A:$A,0)))),0)</f>
        <v>0</v>
      </c>
      <c r="EB25" s="357">
        <f>IFERROR(IF(Info!EC6=TRUE,INDEX(Zone!$50:$96,MATCH(Input!EC20,Zone!$B$50:$B$96,0),MATCH(Input!EC19,Zone!$2:$2,0)),IF(Input!EC12=TRUE,INDEX(Main!$F:$F,MATCH(_xlfn.CONCAT(EB4,EB6),Main!$A:$A,0)),INDEX(Main!$C:$C,MATCH(_xlfn.CONCAT(EB4,EB6),Main!$A:$A,0)))),0)</f>
        <v>0</v>
      </c>
      <c r="EC25" s="357">
        <f>IFERROR(IF(Info!ED6=TRUE,INDEX(Zone!$50:$96,MATCH(Input!ED20,Zone!$B$50:$B$96,0),MATCH(Input!ED19,Zone!$2:$2,0)),IF(Input!ED12=TRUE,INDEX(Main!$F:$F,MATCH(_xlfn.CONCAT(EC4,EC6),Main!$A:$A,0)),INDEX(Main!$C:$C,MATCH(_xlfn.CONCAT(EC4,EC6),Main!$A:$A,0)))),0)</f>
        <v>0</v>
      </c>
      <c r="ED25" s="357">
        <f>IFERROR(IF(Info!EE6=TRUE,INDEX(Zone!$50:$96,MATCH(Input!EE20,Zone!$B$50:$B$96,0),MATCH(Input!EE19,Zone!$2:$2,0)),IF(Input!EE12=TRUE,INDEX(Main!$F:$F,MATCH(_xlfn.CONCAT(ED4,ED6),Main!$A:$A,0)),INDEX(Main!$C:$C,MATCH(_xlfn.CONCAT(ED4,ED6),Main!$A:$A,0)))),0)</f>
        <v>0</v>
      </c>
      <c r="EE25" s="357">
        <f>IFERROR(IF(Info!EF6=TRUE,INDEX(Zone!$50:$96,MATCH(Input!EF20,Zone!$B$50:$B$96,0),MATCH(Input!EF19,Zone!$2:$2,0)),IF(Input!EF12=TRUE,INDEX(Main!$F:$F,MATCH(_xlfn.CONCAT(EE4,EE6),Main!$A:$A,0)),INDEX(Main!$C:$C,MATCH(_xlfn.CONCAT(EE4,EE6),Main!$A:$A,0)))),0)</f>
        <v>0</v>
      </c>
      <c r="EF25" s="357">
        <f>IFERROR(IF(Info!EG6=TRUE,INDEX(Zone!$50:$96,MATCH(Input!EG20,Zone!$B$50:$B$96,0),MATCH(Input!EG19,Zone!$2:$2,0)),IF(Input!EG12=TRUE,INDEX(Main!$F:$F,MATCH(_xlfn.CONCAT(EF4,EF6),Main!$A:$A,0)),INDEX(Main!$C:$C,MATCH(_xlfn.CONCAT(EF4,EF6),Main!$A:$A,0)))),0)</f>
        <v>0</v>
      </c>
      <c r="EG25" s="357">
        <f>IFERROR(IF(Info!EH6=TRUE,INDEX(Zone!$50:$96,MATCH(Input!EH20,Zone!$B$50:$B$96,0),MATCH(Input!EH19,Zone!$2:$2,0)),IF(Input!EH12=TRUE,INDEX(Main!$F:$F,MATCH(_xlfn.CONCAT(EG4,EG6),Main!$A:$A,0)),INDEX(Main!$C:$C,MATCH(_xlfn.CONCAT(EG4,EG6),Main!$A:$A,0)))),0)</f>
        <v>0</v>
      </c>
      <c r="EH25" s="357">
        <f>IFERROR(IF(Info!EI6=TRUE,INDEX(Zone!$50:$96,MATCH(Input!EI20,Zone!$B$50:$B$96,0),MATCH(Input!EI19,Zone!$2:$2,0)),IF(Input!EI12=TRUE,INDEX(Main!$F:$F,MATCH(_xlfn.CONCAT(EH4,EH6),Main!$A:$A,0)),INDEX(Main!$C:$C,MATCH(_xlfn.CONCAT(EH4,EH6),Main!$A:$A,0)))),0)</f>
        <v>0</v>
      </c>
      <c r="EI25" s="357">
        <f>IFERROR(IF(Info!EJ6=TRUE,INDEX(Zone!$50:$96,MATCH(Input!EJ20,Zone!$B$50:$B$96,0),MATCH(Input!EJ19,Zone!$2:$2,0)),IF(Input!EJ12=TRUE,INDEX(Main!$F:$F,MATCH(_xlfn.CONCAT(EI4,EI6),Main!$A:$A,0)),INDEX(Main!$C:$C,MATCH(_xlfn.CONCAT(EI4,EI6),Main!$A:$A,0)))),0)</f>
        <v>0</v>
      </c>
      <c r="EJ25" s="357">
        <f>IFERROR(IF(Info!EK6=TRUE,INDEX(Zone!$50:$96,MATCH(Input!EK20,Zone!$B$50:$B$96,0),MATCH(Input!EK19,Zone!$2:$2,0)),IF(Input!EK12=TRUE,INDEX(Main!$F:$F,MATCH(_xlfn.CONCAT(EJ4,EJ6),Main!$A:$A,0)),INDEX(Main!$C:$C,MATCH(_xlfn.CONCAT(EJ4,EJ6),Main!$A:$A,0)))),0)</f>
        <v>0</v>
      </c>
      <c r="EK25" s="357">
        <f>IFERROR(IF(Info!EL6=TRUE,INDEX(Zone!$50:$96,MATCH(Input!EL20,Zone!$B$50:$B$96,0),MATCH(Input!EL19,Zone!$2:$2,0)),IF(Input!EL12=TRUE,INDEX(Main!$F:$F,MATCH(_xlfn.CONCAT(EK4,EK6),Main!$A:$A,0)),INDEX(Main!$C:$C,MATCH(_xlfn.CONCAT(EK4,EK6),Main!$A:$A,0)))),0)</f>
        <v>0</v>
      </c>
      <c r="EL25" s="357">
        <f>IFERROR(IF(Info!EM6=TRUE,INDEX(Zone!$50:$96,MATCH(Input!EM20,Zone!$B$50:$B$96,0),MATCH(Input!EM19,Zone!$2:$2,0)),IF(Input!EM12=TRUE,INDEX(Main!$F:$F,MATCH(_xlfn.CONCAT(EL4,EL6),Main!$A:$A,0)),INDEX(Main!$C:$C,MATCH(_xlfn.CONCAT(EL4,EL6),Main!$A:$A,0)))),0)</f>
        <v>0</v>
      </c>
      <c r="EM25" s="357">
        <f>IFERROR(IF(Info!EN6=TRUE,INDEX(Zone!$50:$96,MATCH(Input!EN20,Zone!$B$50:$B$96,0),MATCH(Input!EN19,Zone!$2:$2,0)),IF(Input!EN12=TRUE,INDEX(Main!$F:$F,MATCH(_xlfn.CONCAT(EM4,EM6),Main!$A:$A,0)),INDEX(Main!$C:$C,MATCH(_xlfn.CONCAT(EM4,EM6),Main!$A:$A,0)))),0)</f>
        <v>0</v>
      </c>
      <c r="EN25" s="357">
        <f>IFERROR(IF(Info!EO6=TRUE,INDEX(Zone!$50:$96,MATCH(Input!EO20,Zone!$B$50:$B$96,0),MATCH(Input!EO19,Zone!$2:$2,0)),IF(Input!EO12=TRUE,INDEX(Main!$F:$F,MATCH(_xlfn.CONCAT(EN4,EN6),Main!$A:$A,0)),INDEX(Main!$C:$C,MATCH(_xlfn.CONCAT(EN4,EN6),Main!$A:$A,0)))),0)</f>
        <v>0</v>
      </c>
      <c r="EO25" s="357">
        <f>IFERROR(IF(Info!EP6=TRUE,INDEX(Zone!$50:$96,MATCH(Input!EP20,Zone!$B$50:$B$96,0),MATCH(Input!EP19,Zone!$2:$2,0)),IF(Input!EP12=TRUE,INDEX(Main!$F:$F,MATCH(_xlfn.CONCAT(EO4,EO6),Main!$A:$A,0)),INDEX(Main!$C:$C,MATCH(_xlfn.CONCAT(EO4,EO6),Main!$A:$A,0)))),0)</f>
        <v>0</v>
      </c>
      <c r="EP25" s="357">
        <f>IFERROR(IF(Info!EQ6=TRUE,INDEX(Zone!$50:$96,MATCH(Input!EQ20,Zone!$B$50:$B$96,0),MATCH(Input!EQ19,Zone!$2:$2,0)),IF(Input!EQ12=TRUE,INDEX(Main!$F:$F,MATCH(_xlfn.CONCAT(EP4,EP6),Main!$A:$A,0)),INDEX(Main!$C:$C,MATCH(_xlfn.CONCAT(EP4,EP6),Main!$A:$A,0)))),0)</f>
        <v>0</v>
      </c>
      <c r="EQ25" s="357">
        <f>IFERROR(IF(Info!ER6=TRUE,INDEX(Zone!$50:$96,MATCH(Input!ER20,Zone!$B$50:$B$96,0),MATCH(Input!ER19,Zone!$2:$2,0)),IF(Input!ER12=TRUE,INDEX(Main!$F:$F,MATCH(_xlfn.CONCAT(EQ4,EQ6),Main!$A:$A,0)),INDEX(Main!$C:$C,MATCH(_xlfn.CONCAT(EQ4,EQ6),Main!$A:$A,0)))),0)</f>
        <v>0</v>
      </c>
      <c r="ER25" s="357">
        <f>IFERROR(IF(Info!ES6=TRUE,INDEX(Zone!$50:$96,MATCH(Input!ES20,Zone!$B$50:$B$96,0),MATCH(Input!ES19,Zone!$2:$2,0)),IF(Input!ES12=TRUE,INDEX(Main!$F:$F,MATCH(_xlfn.CONCAT(ER4,ER6),Main!$A:$A,0)),INDEX(Main!$C:$C,MATCH(_xlfn.CONCAT(ER4,ER6),Main!$A:$A,0)))),0)</f>
        <v>0</v>
      </c>
      <c r="ES25" s="357">
        <f>IFERROR(IF(Info!ET6=TRUE,INDEX(Zone!$50:$96,MATCH(Input!ET20,Zone!$B$50:$B$96,0),MATCH(Input!ET19,Zone!$2:$2,0)),IF(Input!ET12=TRUE,INDEX(Main!$F:$F,MATCH(_xlfn.CONCAT(ES4,ES6),Main!$A:$A,0)),INDEX(Main!$C:$C,MATCH(_xlfn.CONCAT(ES4,ES6),Main!$A:$A,0)))),0)</f>
        <v>0</v>
      </c>
      <c r="ET25" s="357">
        <f>IFERROR(IF(Info!EU6=TRUE,INDEX(Zone!$50:$96,MATCH(Input!EU20,Zone!$B$50:$B$96,0),MATCH(Input!EU19,Zone!$2:$2,0)),IF(Input!EU12=TRUE,INDEX(Main!$F:$F,MATCH(_xlfn.CONCAT(ET4,ET6),Main!$A:$A,0)),INDEX(Main!$C:$C,MATCH(_xlfn.CONCAT(ET4,ET6),Main!$A:$A,0)))),0)</f>
        <v>0</v>
      </c>
      <c r="EU25" s="357">
        <f>IFERROR(IF(Info!EV6=TRUE,INDEX(Zone!$50:$96,MATCH(Input!EV20,Zone!$B$50:$B$96,0),MATCH(Input!EV19,Zone!$2:$2,0)),IF(Input!EV12=TRUE,INDEX(Main!$F:$F,MATCH(_xlfn.CONCAT(EU4,EU6),Main!$A:$A,0)),INDEX(Main!$C:$C,MATCH(_xlfn.CONCAT(EU4,EU6),Main!$A:$A,0)))),0)</f>
        <v>0</v>
      </c>
      <c r="EV25" s="357">
        <f>IFERROR(IF(Info!EW6=TRUE,INDEX(Zone!$50:$96,MATCH(Input!EW20,Zone!$B$50:$B$96,0),MATCH(Input!EW19,Zone!$2:$2,0)),IF(Input!EW12=TRUE,INDEX(Main!$F:$F,MATCH(_xlfn.CONCAT(EV4,EV6),Main!$A:$A,0)),INDEX(Main!$C:$C,MATCH(_xlfn.CONCAT(EV4,EV6),Main!$A:$A,0)))),0)</f>
        <v>0</v>
      </c>
      <c r="EW25" s="357">
        <f>IFERROR(IF(Info!EX6=TRUE,INDEX(Zone!$50:$96,MATCH(Input!EX20,Zone!$B$50:$B$96,0),MATCH(Input!EX19,Zone!$2:$2,0)),IF(Input!EX12=TRUE,INDEX(Main!$F:$F,MATCH(_xlfn.CONCAT(EW4,EW6),Main!$A:$A,0)),INDEX(Main!$C:$C,MATCH(_xlfn.CONCAT(EW4,EW6),Main!$A:$A,0)))),0)</f>
        <v>0</v>
      </c>
      <c r="EX25" s="357">
        <f>IFERROR(IF(Info!EY6=TRUE,INDEX(Zone!$50:$96,MATCH(Input!EY20,Zone!$B$50:$B$96,0),MATCH(Input!EY19,Zone!$2:$2,0)),IF(Input!EY12=TRUE,INDEX(Main!$F:$F,MATCH(_xlfn.CONCAT(EX4,EX6),Main!$A:$A,0)),INDEX(Main!$C:$C,MATCH(_xlfn.CONCAT(EX4,EX6),Main!$A:$A,0)))),0)</f>
        <v>0</v>
      </c>
      <c r="EY25" s="357">
        <f>IFERROR(IF(Info!EZ6=TRUE,INDEX(Zone!$50:$96,MATCH(Input!EZ20,Zone!$B$50:$B$96,0),MATCH(Input!EZ19,Zone!$2:$2,0)),IF(Input!EZ12=TRUE,INDEX(Main!$F:$F,MATCH(_xlfn.CONCAT(EY4,EY6),Main!$A:$A,0)),INDEX(Main!$C:$C,MATCH(_xlfn.CONCAT(EY4,EY6),Main!$A:$A,0)))),0)</f>
        <v>0</v>
      </c>
      <c r="EZ25" s="357">
        <f>IFERROR(IF(Info!FA6=TRUE,INDEX(Zone!$50:$96,MATCH(Input!FA20,Zone!$B$50:$B$96,0),MATCH(Input!FA19,Zone!$2:$2,0)),IF(Input!FA12=TRUE,INDEX(Main!$F:$F,MATCH(_xlfn.CONCAT(EZ4,EZ6),Main!$A:$A,0)),INDEX(Main!$C:$C,MATCH(_xlfn.CONCAT(EZ4,EZ6),Main!$A:$A,0)))),0)</f>
        <v>0</v>
      </c>
      <c r="FA25" s="357">
        <f>IFERROR(IF(Info!FB6=TRUE,INDEX(Zone!$50:$96,MATCH(Input!FB20,Zone!$B$50:$B$96,0),MATCH(Input!FB19,Zone!$2:$2,0)),IF(Input!FB12=TRUE,INDEX(Main!$F:$F,MATCH(_xlfn.CONCAT(FA4,FA6),Main!$A:$A,0)),INDEX(Main!$C:$C,MATCH(_xlfn.CONCAT(FA4,FA6),Main!$A:$A,0)))),0)</f>
        <v>0</v>
      </c>
      <c r="FB25" s="357">
        <f>IFERROR(IF(Info!FC6=TRUE,INDEX(Zone!$50:$96,MATCH(Input!FC20,Zone!$B$50:$B$96,0),MATCH(Input!FC19,Zone!$2:$2,0)),IF(Input!FC12=TRUE,INDEX(Main!$F:$F,MATCH(_xlfn.CONCAT(FB4,FB6),Main!$A:$A,0)),INDEX(Main!$C:$C,MATCH(_xlfn.CONCAT(FB4,FB6),Main!$A:$A,0)))),0)</f>
        <v>0</v>
      </c>
      <c r="FC25" s="357">
        <f>IFERROR(IF(Info!FD6=TRUE,INDEX(Zone!$50:$96,MATCH(Input!FD20,Zone!$B$50:$B$96,0),MATCH(Input!FD19,Zone!$2:$2,0)),IF(Input!FD12=TRUE,INDEX(Main!$F:$F,MATCH(_xlfn.CONCAT(FC4,FC6),Main!$A:$A,0)),INDEX(Main!$C:$C,MATCH(_xlfn.CONCAT(FC4,FC6),Main!$A:$A,0)))),0)</f>
        <v>0</v>
      </c>
      <c r="FD25" s="357">
        <f>IFERROR(IF(Info!FE6=TRUE,INDEX(Zone!$50:$96,MATCH(Input!FE20,Zone!$B$50:$B$96,0),MATCH(Input!FE19,Zone!$2:$2,0)),IF(Input!FE12=TRUE,INDEX(Main!$F:$F,MATCH(_xlfn.CONCAT(FD4,FD6),Main!$A:$A,0)),INDEX(Main!$C:$C,MATCH(_xlfn.CONCAT(FD4,FD6),Main!$A:$A,0)))),0)</f>
        <v>0</v>
      </c>
      <c r="FE25" s="357">
        <f>IFERROR(IF(Info!FF6=TRUE,INDEX(Zone!$50:$96,MATCH(Input!FF20,Zone!$B$50:$B$96,0),MATCH(Input!FF19,Zone!$2:$2,0)),IF(Input!FF12=TRUE,INDEX(Main!$F:$F,MATCH(_xlfn.CONCAT(FE4,FE6),Main!$A:$A,0)),INDEX(Main!$C:$C,MATCH(_xlfn.CONCAT(FE4,FE6),Main!$A:$A,0)))),0)</f>
        <v>0</v>
      </c>
      <c r="FF25" s="357">
        <f>IFERROR(IF(Info!FG6=TRUE,INDEX(Zone!$50:$96,MATCH(Input!FG20,Zone!$B$50:$B$96,0),MATCH(Input!FG19,Zone!$2:$2,0)),IF(Input!FG12=TRUE,INDEX(Main!$F:$F,MATCH(_xlfn.CONCAT(FF4,FF6),Main!$A:$A,0)),INDEX(Main!$C:$C,MATCH(_xlfn.CONCAT(FF4,FF6),Main!$A:$A,0)))),0)</f>
        <v>0</v>
      </c>
      <c r="FG25" s="357">
        <f>IFERROR(IF(Info!FH6=TRUE,INDEX(Zone!$50:$96,MATCH(Input!FH20,Zone!$B$50:$B$96,0),MATCH(Input!FH19,Zone!$2:$2,0)),IF(Input!FH12=TRUE,INDEX(Main!$F:$F,MATCH(_xlfn.CONCAT(FG4,FG6),Main!$A:$A,0)),INDEX(Main!$C:$C,MATCH(_xlfn.CONCAT(FG4,FG6),Main!$A:$A,0)))),0)</f>
        <v>0</v>
      </c>
      <c r="FH25" s="357">
        <f>IFERROR(IF(Info!FI6=TRUE,INDEX(Zone!$50:$96,MATCH(Input!FI20,Zone!$B$50:$B$96,0),MATCH(Input!FI19,Zone!$2:$2,0)),IF(Input!FI12=TRUE,INDEX(Main!$F:$F,MATCH(_xlfn.CONCAT(FH4,FH6),Main!$A:$A,0)),INDEX(Main!$C:$C,MATCH(_xlfn.CONCAT(FH4,FH6),Main!$A:$A,0)))),0)</f>
        <v>0</v>
      </c>
      <c r="FI25" s="357">
        <f>IFERROR(IF(Info!FJ6=TRUE,INDEX(Zone!$50:$96,MATCH(Input!FJ20,Zone!$B$50:$B$96,0),MATCH(Input!FJ19,Zone!$2:$2,0)),IF(Input!FJ12=TRUE,INDEX(Main!$F:$F,MATCH(_xlfn.CONCAT(FI4,FI6),Main!$A:$A,0)),INDEX(Main!$C:$C,MATCH(_xlfn.CONCAT(FI4,FI6),Main!$A:$A,0)))),0)</f>
        <v>0</v>
      </c>
      <c r="FJ25" s="357">
        <f>IFERROR(IF(Info!FK6=TRUE,INDEX(Zone!$50:$96,MATCH(Input!FK20,Zone!$B$50:$B$96,0),MATCH(Input!FK19,Zone!$2:$2,0)),IF(Input!FK12=TRUE,INDEX(Main!$F:$F,MATCH(_xlfn.CONCAT(FJ4,FJ6),Main!$A:$A,0)),INDEX(Main!$C:$C,MATCH(_xlfn.CONCAT(FJ4,FJ6),Main!$A:$A,0)))),0)</f>
        <v>0</v>
      </c>
      <c r="FK25" s="357">
        <f>IFERROR(IF(Info!FL6=TRUE,INDEX(Zone!$50:$96,MATCH(Input!FL20,Zone!$B$50:$B$96,0),MATCH(Input!FL19,Zone!$2:$2,0)),IF(Input!FL12=TRUE,INDEX(Main!$F:$F,MATCH(_xlfn.CONCAT(FK4,FK6),Main!$A:$A,0)),INDEX(Main!$C:$C,MATCH(_xlfn.CONCAT(FK4,FK6),Main!$A:$A,0)))),0)</f>
        <v>0</v>
      </c>
      <c r="FL25" s="357">
        <f>IFERROR(IF(Info!FM6=TRUE,INDEX(Zone!$50:$96,MATCH(Input!FM20,Zone!$B$50:$B$96,0),MATCH(Input!FM19,Zone!$2:$2,0)),IF(Input!FM12=TRUE,INDEX(Main!$F:$F,MATCH(_xlfn.CONCAT(FL4,FL6),Main!$A:$A,0)),INDEX(Main!$C:$C,MATCH(_xlfn.CONCAT(FL4,FL6),Main!$A:$A,0)))),0)</f>
        <v>0</v>
      </c>
      <c r="FM25" s="357">
        <f>IFERROR(IF(Info!FN6=TRUE,INDEX(Zone!$50:$96,MATCH(Input!FN20,Zone!$B$50:$B$96,0),MATCH(Input!FN19,Zone!$2:$2,0)),IF(Input!FN12=TRUE,INDEX(Main!$F:$F,MATCH(_xlfn.CONCAT(FM4,FM6),Main!$A:$A,0)),INDEX(Main!$C:$C,MATCH(_xlfn.CONCAT(FM4,FM6),Main!$A:$A,0)))),0)</f>
        <v>0</v>
      </c>
      <c r="FN25" s="357">
        <f>IFERROR(IF(Info!FO6=TRUE,INDEX(Zone!$50:$96,MATCH(Input!FO20,Zone!$B$50:$B$96,0),MATCH(Input!FO19,Zone!$2:$2,0)),IF(Input!FO12=TRUE,INDEX(Main!$F:$F,MATCH(_xlfn.CONCAT(FN4,FN6),Main!$A:$A,0)),INDEX(Main!$C:$C,MATCH(_xlfn.CONCAT(FN4,FN6),Main!$A:$A,0)))),0)</f>
        <v>0</v>
      </c>
      <c r="FO25" s="357">
        <f>IFERROR(IF(Info!FP6=TRUE,INDEX(Zone!$50:$96,MATCH(Input!FP20,Zone!$B$50:$B$96,0),MATCH(Input!FP19,Zone!$2:$2,0)),IF(Input!FP12=TRUE,INDEX(Main!$F:$F,MATCH(_xlfn.CONCAT(FO4,FO6),Main!$A:$A,0)),INDEX(Main!$C:$C,MATCH(_xlfn.CONCAT(FO4,FO6),Main!$A:$A,0)))),0)</f>
        <v>0</v>
      </c>
      <c r="FP25" s="357">
        <f>IFERROR(IF(Info!FQ6=TRUE,INDEX(Zone!$50:$96,MATCH(Input!FQ20,Zone!$B$50:$B$96,0),MATCH(Input!FQ19,Zone!$2:$2,0)),IF(Input!FQ12=TRUE,INDEX(Main!$F:$F,MATCH(_xlfn.CONCAT(FP4,FP6),Main!$A:$A,0)),INDEX(Main!$C:$C,MATCH(_xlfn.CONCAT(FP4,FP6),Main!$A:$A,0)))),0)</f>
        <v>0</v>
      </c>
      <c r="FQ25" s="357">
        <f>IFERROR(IF(Info!FR6=TRUE,INDEX(Zone!$50:$96,MATCH(Input!FR20,Zone!$B$50:$B$96,0),MATCH(Input!FR19,Zone!$2:$2,0)),IF(Input!FR12=TRUE,INDEX(Main!$F:$F,MATCH(_xlfn.CONCAT(FQ4,FQ6),Main!$A:$A,0)),INDEX(Main!$C:$C,MATCH(_xlfn.CONCAT(FQ4,FQ6),Main!$A:$A,0)))),0)</f>
        <v>0</v>
      </c>
      <c r="FR25" s="357">
        <f>IFERROR(IF(Info!FS6=TRUE,INDEX(Zone!$50:$96,MATCH(Input!FS20,Zone!$B$50:$B$96,0),MATCH(Input!FS19,Zone!$2:$2,0)),IF(Input!FS12=TRUE,INDEX(Main!$F:$F,MATCH(_xlfn.CONCAT(FR4,FR6),Main!$A:$A,0)),INDEX(Main!$C:$C,MATCH(_xlfn.CONCAT(FR4,FR6),Main!$A:$A,0)))),0)</f>
        <v>0</v>
      </c>
      <c r="FS25" s="357">
        <f>IFERROR(IF(Info!FT6=TRUE,INDEX(Zone!$50:$96,MATCH(Input!FT20,Zone!$B$50:$B$96,0),MATCH(Input!FT19,Zone!$2:$2,0)),IF(Input!FT12=TRUE,INDEX(Main!$F:$F,MATCH(_xlfn.CONCAT(FS4,FS6),Main!$A:$A,0)),INDEX(Main!$C:$C,MATCH(_xlfn.CONCAT(FS4,FS6),Main!$A:$A,0)))),0)</f>
        <v>0</v>
      </c>
      <c r="FT25" s="357">
        <f>IFERROR(IF(Info!FU6=TRUE,INDEX(Zone!$50:$96,MATCH(Input!FU20,Zone!$B$50:$B$96,0),MATCH(Input!FU19,Zone!$2:$2,0)),IF(Input!FU12=TRUE,INDEX(Main!$F:$F,MATCH(_xlfn.CONCAT(FT4,FT6),Main!$A:$A,0)),INDEX(Main!$C:$C,MATCH(_xlfn.CONCAT(FT4,FT6),Main!$A:$A,0)))),0)</f>
        <v>0</v>
      </c>
      <c r="FU25" s="357">
        <f>IFERROR(IF(Info!FV6=TRUE,INDEX(Zone!$50:$96,MATCH(Input!FV20,Zone!$B$50:$B$96,0),MATCH(Input!FV19,Zone!$2:$2,0)),IF(Input!FV12=TRUE,INDEX(Main!$F:$F,MATCH(_xlfn.CONCAT(FU4,FU6),Main!$A:$A,0)),INDEX(Main!$C:$C,MATCH(_xlfn.CONCAT(FU4,FU6),Main!$A:$A,0)))),0)</f>
        <v>0</v>
      </c>
      <c r="FV25" s="357">
        <f>IFERROR(IF(Info!FW6=TRUE,INDEX(Zone!$50:$96,MATCH(Input!FW20,Zone!$B$50:$B$96,0),MATCH(Input!FW19,Zone!$2:$2,0)),IF(Input!FW12=TRUE,INDEX(Main!$F:$F,MATCH(_xlfn.CONCAT(FV4,FV6),Main!$A:$A,0)),INDEX(Main!$C:$C,MATCH(_xlfn.CONCAT(FV4,FV6),Main!$A:$A,0)))),0)</f>
        <v>0</v>
      </c>
      <c r="FW25" s="357">
        <f>IFERROR(IF(Info!FX6=TRUE,INDEX(Zone!$50:$96,MATCH(Input!FX20,Zone!$B$50:$B$96,0),MATCH(Input!FX19,Zone!$2:$2,0)),IF(Input!FX12=TRUE,INDEX(Main!$F:$F,MATCH(_xlfn.CONCAT(FW4,FW6),Main!$A:$A,0)),INDEX(Main!$C:$C,MATCH(_xlfn.CONCAT(FW4,FW6),Main!$A:$A,0)))),0)</f>
        <v>0</v>
      </c>
      <c r="FX25" s="357">
        <f>IFERROR(IF(Info!FY6=TRUE,INDEX(Zone!$50:$96,MATCH(Input!FY20,Zone!$B$50:$B$96,0),MATCH(Input!FY19,Zone!$2:$2,0)),IF(Input!FY12=TRUE,INDEX(Main!$F:$F,MATCH(_xlfn.CONCAT(FX4,FX6),Main!$A:$A,0)),INDEX(Main!$C:$C,MATCH(_xlfn.CONCAT(FX4,FX6),Main!$A:$A,0)))),0)</f>
        <v>0</v>
      </c>
      <c r="FY25" s="357">
        <f>IFERROR(IF(Info!FZ6=TRUE,INDEX(Zone!$50:$96,MATCH(Input!FZ20,Zone!$B$50:$B$96,0),MATCH(Input!FZ19,Zone!$2:$2,0)),IF(Input!FZ12=TRUE,INDEX(Main!$F:$F,MATCH(_xlfn.CONCAT(FY4,FY6),Main!$A:$A,0)),INDEX(Main!$C:$C,MATCH(_xlfn.CONCAT(FY4,FY6),Main!$A:$A,0)))),0)</f>
        <v>0</v>
      </c>
      <c r="FZ25" s="357">
        <f>IFERROR(IF(Info!GA6=TRUE,INDEX(Zone!$50:$96,MATCH(Input!GA20,Zone!$B$50:$B$96,0),MATCH(Input!GA19,Zone!$2:$2,0)),IF(Input!GA12=TRUE,INDEX(Main!$F:$F,MATCH(_xlfn.CONCAT(FZ4,FZ6),Main!$A:$A,0)),INDEX(Main!$C:$C,MATCH(_xlfn.CONCAT(FZ4,FZ6),Main!$A:$A,0)))),0)</f>
        <v>0</v>
      </c>
      <c r="GA25" s="357">
        <f>IFERROR(IF(Info!GB6=TRUE,INDEX(Zone!$50:$96,MATCH(Input!GB20,Zone!$B$50:$B$96,0),MATCH(Input!GB19,Zone!$2:$2,0)),IF(Input!GB12=TRUE,INDEX(Main!$F:$F,MATCH(_xlfn.CONCAT(GA4,GA6),Main!$A:$A,0)),INDEX(Main!$C:$C,MATCH(_xlfn.CONCAT(GA4,GA6),Main!$A:$A,0)))),0)</f>
        <v>0</v>
      </c>
      <c r="GB25" s="357">
        <f>IFERROR(IF(Info!GC6=TRUE,INDEX(Zone!$50:$96,MATCH(Input!GC20,Zone!$B$50:$B$96,0),MATCH(Input!GC19,Zone!$2:$2,0)),IF(Input!GC12=TRUE,INDEX(Main!$F:$F,MATCH(_xlfn.CONCAT(GB4,GB6),Main!$A:$A,0)),INDEX(Main!$C:$C,MATCH(_xlfn.CONCAT(GB4,GB6),Main!$A:$A,0)))),0)</f>
        <v>0</v>
      </c>
      <c r="GC25" s="357">
        <f>IFERROR(IF(Info!GD6=TRUE,INDEX(Zone!$50:$96,MATCH(Input!GD20,Zone!$B$50:$B$96,0),MATCH(Input!GD19,Zone!$2:$2,0)),IF(Input!GD12=TRUE,INDEX(Main!$F:$F,MATCH(_xlfn.CONCAT(GC4,GC6),Main!$A:$A,0)),INDEX(Main!$C:$C,MATCH(_xlfn.CONCAT(GC4,GC6),Main!$A:$A,0)))),0)</f>
        <v>0</v>
      </c>
      <c r="GD25" s="357">
        <f>IFERROR(IF(Info!GE6=TRUE,INDEX(Zone!$50:$96,MATCH(Input!GE20,Zone!$B$50:$B$96,0),MATCH(Input!GE19,Zone!$2:$2,0)),IF(Input!GE12=TRUE,INDEX(Main!$F:$F,MATCH(_xlfn.CONCAT(GD4,GD6),Main!$A:$A,0)),INDEX(Main!$C:$C,MATCH(_xlfn.CONCAT(GD4,GD6),Main!$A:$A,0)))),0)</f>
        <v>0</v>
      </c>
      <c r="GE25" s="357">
        <f>IFERROR(IF(Info!GF6=TRUE,INDEX(Zone!$50:$96,MATCH(Input!GF20,Zone!$B$50:$B$96,0),MATCH(Input!GF19,Zone!$2:$2,0)),IF(Input!GF12=TRUE,INDEX(Main!$F:$F,MATCH(_xlfn.CONCAT(GE4,GE6),Main!$A:$A,0)),INDEX(Main!$C:$C,MATCH(_xlfn.CONCAT(GE4,GE6),Main!$A:$A,0)))),0)</f>
        <v>0</v>
      </c>
      <c r="GF25" s="357">
        <f>IFERROR(IF(Info!GG6=TRUE,INDEX(Zone!$50:$96,MATCH(Input!GG20,Zone!$B$50:$B$96,0),MATCH(Input!GG19,Zone!$2:$2,0)),IF(Input!GG12=TRUE,INDEX(Main!$F:$F,MATCH(_xlfn.CONCAT(GF4,GF6),Main!$A:$A,0)),INDEX(Main!$C:$C,MATCH(_xlfn.CONCAT(GF4,GF6),Main!$A:$A,0)))),0)</f>
        <v>0</v>
      </c>
      <c r="GG25" s="357">
        <f>IFERROR(IF(Info!GH6=TRUE,INDEX(Zone!$50:$96,MATCH(Input!GH20,Zone!$B$50:$B$96,0),MATCH(Input!GH19,Zone!$2:$2,0)),IF(Input!GH12=TRUE,INDEX(Main!$F:$F,MATCH(_xlfn.CONCAT(GG4,GG6),Main!$A:$A,0)),INDEX(Main!$C:$C,MATCH(_xlfn.CONCAT(GG4,GG6),Main!$A:$A,0)))),0)</f>
        <v>0</v>
      </c>
      <c r="GH25" s="357">
        <f>IFERROR(IF(Info!GI6=TRUE,INDEX(Zone!$50:$96,MATCH(Input!GI20,Zone!$B$50:$B$96,0),MATCH(Input!GI19,Zone!$2:$2,0)),IF(Input!GI12=TRUE,INDEX(Main!$F:$F,MATCH(_xlfn.CONCAT(GH4,GH6),Main!$A:$A,0)),INDEX(Main!$C:$C,MATCH(_xlfn.CONCAT(GH4,GH6),Main!$A:$A,0)))),0)</f>
        <v>0</v>
      </c>
      <c r="GI25" s="357">
        <f>IFERROR(IF(Info!GJ6=TRUE,INDEX(Zone!$50:$96,MATCH(Input!GJ20,Zone!$B$50:$B$96,0),MATCH(Input!GJ19,Zone!$2:$2,0)),IF(Input!GJ12=TRUE,INDEX(Main!$F:$F,MATCH(_xlfn.CONCAT(GI4,GI6),Main!$A:$A,0)),INDEX(Main!$C:$C,MATCH(_xlfn.CONCAT(GI4,GI6),Main!$A:$A,0)))),0)</f>
        <v>0</v>
      </c>
      <c r="GJ25" s="357">
        <f>IFERROR(IF(Info!GK6=TRUE,INDEX(Zone!$50:$96,MATCH(Input!GK20,Zone!$B$50:$B$96,0),MATCH(Input!GK19,Zone!$2:$2,0)),IF(Input!GK12=TRUE,INDEX(Main!$F:$F,MATCH(_xlfn.CONCAT(GJ4,GJ6),Main!$A:$A,0)),INDEX(Main!$C:$C,MATCH(_xlfn.CONCAT(GJ4,GJ6),Main!$A:$A,0)))),0)</f>
        <v>0</v>
      </c>
      <c r="GK25" s="357">
        <f>IFERROR(IF(Info!GL6=TRUE,INDEX(Zone!$50:$96,MATCH(Input!GL20,Zone!$B$50:$B$96,0),MATCH(Input!GL19,Zone!$2:$2,0)),IF(Input!GL12=TRUE,INDEX(Main!$F:$F,MATCH(_xlfn.CONCAT(GK4,GK6),Main!$A:$A,0)),INDEX(Main!$C:$C,MATCH(_xlfn.CONCAT(GK4,GK6),Main!$A:$A,0)))),0)</f>
        <v>0</v>
      </c>
      <c r="GL25" s="357">
        <f>IFERROR(IF(Info!GM6=TRUE,INDEX(Zone!$50:$96,MATCH(Input!GM20,Zone!$B$50:$B$96,0),MATCH(Input!GM19,Zone!$2:$2,0)),IF(Input!GM12=TRUE,INDEX(Main!$F:$F,MATCH(_xlfn.CONCAT(GL4,GL6),Main!$A:$A,0)),INDEX(Main!$C:$C,MATCH(_xlfn.CONCAT(GL4,GL6),Main!$A:$A,0)))),0)</f>
        <v>0</v>
      </c>
      <c r="GM25" s="357">
        <f>IFERROR(IF(Info!GN6=TRUE,INDEX(Zone!$50:$96,MATCH(Input!GN20,Zone!$B$50:$B$96,0),MATCH(Input!GN19,Zone!$2:$2,0)),IF(Input!GN12=TRUE,INDEX(Main!$F:$F,MATCH(_xlfn.CONCAT(GM4,GM6),Main!$A:$A,0)),INDEX(Main!$C:$C,MATCH(_xlfn.CONCAT(GM4,GM6),Main!$A:$A,0)))),0)</f>
        <v>0</v>
      </c>
      <c r="GN25" s="357">
        <f>IFERROR(IF(Info!GO6=TRUE,INDEX(Zone!$50:$96,MATCH(Input!GO20,Zone!$B$50:$B$96,0),MATCH(Input!GO19,Zone!$2:$2,0)),IF(Input!GO12=TRUE,INDEX(Main!$F:$F,MATCH(_xlfn.CONCAT(GN4,GN6),Main!$A:$A,0)),INDEX(Main!$C:$C,MATCH(_xlfn.CONCAT(GN4,GN6),Main!$A:$A,0)))),0)</f>
        <v>0</v>
      </c>
      <c r="GO25" s="357">
        <f>IFERROR(IF(Info!GP6=TRUE,INDEX(Zone!$50:$96,MATCH(Input!GP20,Zone!$B$50:$B$96,0),MATCH(Input!GP19,Zone!$2:$2,0)),IF(Input!GP12=TRUE,INDEX(Main!$F:$F,MATCH(_xlfn.CONCAT(GO4,GO6),Main!$A:$A,0)),INDEX(Main!$C:$C,MATCH(_xlfn.CONCAT(GO4,GO6),Main!$A:$A,0)))),0)</f>
        <v>0</v>
      </c>
      <c r="GP25" s="357">
        <f>IFERROR(IF(Info!GQ6=TRUE,INDEX(Zone!$50:$96,MATCH(Input!GQ20,Zone!$B$50:$B$96,0),MATCH(Input!GQ19,Zone!$2:$2,0)),IF(Input!GQ12=TRUE,INDEX(Main!$F:$F,MATCH(_xlfn.CONCAT(GP4,GP6),Main!$A:$A,0)),INDEX(Main!$C:$C,MATCH(_xlfn.CONCAT(GP4,GP6),Main!$A:$A,0)))),0)</f>
        <v>0</v>
      </c>
      <c r="GQ25" s="357">
        <f>IFERROR(IF(Info!GR6=TRUE,INDEX(Zone!$50:$96,MATCH(Input!GR20,Zone!$B$50:$B$96,0),MATCH(Input!GR19,Zone!$2:$2,0)),IF(Input!GR12=TRUE,INDEX(Main!$F:$F,MATCH(_xlfn.CONCAT(GQ4,GQ6),Main!$A:$A,0)),INDEX(Main!$C:$C,MATCH(_xlfn.CONCAT(GQ4,GQ6),Main!$A:$A,0)))),0)</f>
        <v>0</v>
      </c>
      <c r="GR25" s="357">
        <f>IFERROR(IF(Info!GS6=TRUE,INDEX(Zone!$50:$96,MATCH(Input!GS20,Zone!$B$50:$B$96,0),MATCH(Input!GS19,Zone!$2:$2,0)),IF(Input!GS12=TRUE,INDEX(Main!$F:$F,MATCH(_xlfn.CONCAT(GR4,GR6),Main!$A:$A,0)),INDEX(Main!$C:$C,MATCH(_xlfn.CONCAT(GR4,GR6),Main!$A:$A,0)))),0)</f>
        <v>0</v>
      </c>
      <c r="GS25" s="357">
        <f>IFERROR(IF(Info!GT6=TRUE,INDEX(Zone!$50:$96,MATCH(Input!GT20,Zone!$B$50:$B$96,0),MATCH(Input!GT19,Zone!$2:$2,0)),IF(Input!GT12=TRUE,INDEX(Main!$F:$F,MATCH(_xlfn.CONCAT(GS4,GS6),Main!$A:$A,0)),INDEX(Main!$C:$C,MATCH(_xlfn.CONCAT(GS4,GS6),Main!$A:$A,0)))),0)</f>
        <v>0</v>
      </c>
    </row>
    <row r="26" spans="1:201" s="328" customFormat="1" outlineLevel="1">
      <c r="A26" s="356" t="s">
        <v>9399</v>
      </c>
      <c r="B26" s="357">
        <f>IFERROR(ROUND(ROUND((Input!C4-90000)/1000,1),0)*B27+B28,0)</f>
        <v>0</v>
      </c>
      <c r="C26" s="357">
        <f>IFERROR(ROUND(ROUND((Input!D4-90000)/1000,1),0)*C27+C28,0)</f>
        <v>0</v>
      </c>
      <c r="D26" s="357">
        <f>IFERROR(ROUND(ROUND((Input!E4-90000)/1000,1),0)*D27+D28,0)</f>
        <v>0</v>
      </c>
      <c r="E26" s="357">
        <f>IFERROR(ROUND(ROUND((Input!F4-90000)/1000,1),0)*E27+E28,0)</f>
        <v>0</v>
      </c>
      <c r="F26" s="357">
        <f>IFERROR(ROUND(ROUND((Input!G4-90000)/1000,1),0)*F27+F28,0)</f>
        <v>0</v>
      </c>
      <c r="G26" s="357">
        <f>IFERROR(ROUND(ROUND((Input!H4-90000)/1000,1),0)*G27+G28,0)</f>
        <v>0</v>
      </c>
      <c r="H26" s="357">
        <f>IFERROR(ROUND(ROUND((Input!I4-90000)/1000,1),0)*H27+H28,0)</f>
        <v>0</v>
      </c>
      <c r="I26" s="357">
        <f>IFERROR(ROUND(ROUND((Input!J4-90000)/1000,1),0)*I27+I28,0)</f>
        <v>0</v>
      </c>
      <c r="J26" s="357">
        <f>IFERROR(ROUND(ROUND((Input!K4-90000)/1000,1),0)*J27+J28,0)</f>
        <v>0</v>
      </c>
      <c r="K26" s="357">
        <f>IFERROR(ROUND(ROUND((Input!L4-90000)/1000,1),0)*K27+K28,0)</f>
        <v>0</v>
      </c>
      <c r="L26" s="357">
        <f>IFERROR(ROUND(ROUND((Input!M4-90000)/1000,1),0)*L27+L28,0)</f>
        <v>0</v>
      </c>
      <c r="M26" s="357">
        <f>IFERROR(ROUND(ROUND((Input!N4-90000)/1000,1),0)*M27+M28,0)</f>
        <v>0</v>
      </c>
      <c r="N26" s="357">
        <f>IFERROR(ROUND(ROUND((Input!O4-90000)/1000,1),0)*N27+N28,0)</f>
        <v>0</v>
      </c>
      <c r="O26" s="357">
        <f>IFERROR(ROUND(ROUND((Input!P4-90000)/1000,1),0)*O27+O28,0)</f>
        <v>0</v>
      </c>
      <c r="P26" s="357">
        <f>IFERROR(ROUND(ROUND((Input!Q4-90000)/1000,1),0)*P27+P28,0)</f>
        <v>0</v>
      </c>
      <c r="Q26" s="357">
        <f>IFERROR(ROUND(ROUND((Input!R4-90000)/1000,1),0)*Q27+Q28,0)</f>
        <v>0</v>
      </c>
      <c r="R26" s="357">
        <f>IFERROR(ROUND(ROUND((Input!S4-90000)/1000,1),0)*R27+R28,0)</f>
        <v>0</v>
      </c>
      <c r="S26" s="357">
        <f>IFERROR(ROUND(ROUND((Input!T4-90000)/1000,1),0)*S27+S28,0)</f>
        <v>0</v>
      </c>
      <c r="T26" s="357">
        <f>IFERROR(ROUND(ROUND((Input!U4-90000)/1000,1),0)*T27+T28,0)</f>
        <v>0</v>
      </c>
      <c r="U26" s="357">
        <f>IFERROR(ROUND(ROUND((Input!V4-90000)/1000,1),0)*U27+U28,0)</f>
        <v>0</v>
      </c>
      <c r="V26" s="357">
        <f>IFERROR(ROUND(ROUND((Input!W4-90000)/1000,1),0)*V27+V28,0)</f>
        <v>0</v>
      </c>
      <c r="W26" s="357">
        <f>IFERROR(ROUND(ROUND((Input!X4-90000)/1000,1),0)*W27+W28,0)</f>
        <v>0</v>
      </c>
      <c r="X26" s="357">
        <f>IFERROR(ROUND(ROUND((Input!Y4-90000)/1000,1),0)*X27+X28,0)</f>
        <v>0</v>
      </c>
      <c r="Y26" s="357">
        <f>IFERROR(ROUND(ROUND((Input!Z4-90000)/1000,1),0)*Y27+Y28,0)</f>
        <v>0</v>
      </c>
      <c r="Z26" s="357">
        <f>IFERROR(ROUND(ROUND((Input!AA4-90000)/1000,1),0)*Z27+Z28,0)</f>
        <v>0</v>
      </c>
      <c r="AA26" s="357">
        <f>IFERROR(ROUND(ROUND((Input!AB4-90000)/1000,1),0)*AA27+AA28,0)</f>
        <v>0</v>
      </c>
      <c r="AB26" s="357">
        <f>IFERROR(ROUND(ROUND((Input!AC4-90000)/1000,1),0)*AB27+AB28,0)</f>
        <v>0</v>
      </c>
      <c r="AC26" s="357">
        <f>IFERROR(ROUND(ROUND((Input!AD4-90000)/1000,1),0)*AC27+AC28,0)</f>
        <v>0</v>
      </c>
      <c r="AD26" s="357">
        <f>IFERROR(ROUND(ROUND((Input!AE4-90000)/1000,1),0)*AD27+AD28,0)</f>
        <v>0</v>
      </c>
      <c r="AE26" s="357">
        <f>IFERROR(ROUND(ROUND((Input!AF4-90000)/1000,1),0)*AE27+AE28,0)</f>
        <v>0</v>
      </c>
      <c r="AF26" s="357">
        <f>IFERROR(ROUND(ROUND((Input!AG4-90000)/1000,1),0)*AF27+AF28,0)</f>
        <v>0</v>
      </c>
      <c r="AG26" s="357">
        <f>IFERROR(ROUND(ROUND((Input!AH4-90000)/1000,1),0)*AG27+AG28,0)</f>
        <v>0</v>
      </c>
      <c r="AH26" s="357">
        <f>IFERROR(ROUND(ROUND((Input!AI4-90000)/1000,1),0)*AH27+AH28,0)</f>
        <v>0</v>
      </c>
      <c r="AI26" s="357">
        <f>IFERROR(ROUND(ROUND((Input!AJ4-90000)/1000,1),0)*AI27+AI28,0)</f>
        <v>0</v>
      </c>
      <c r="AJ26" s="357">
        <f>IFERROR(ROUND(ROUND((Input!AK4-90000)/1000,1),0)*AJ27+AJ28,0)</f>
        <v>0</v>
      </c>
      <c r="AK26" s="357">
        <f>IFERROR(ROUND(ROUND((Input!AL4-90000)/1000,1),0)*AK27+AK28,0)</f>
        <v>0</v>
      </c>
      <c r="AL26" s="357">
        <f>IFERROR(ROUND(ROUND((Input!AM4-90000)/1000,1),0)*AL27+AL28,0)</f>
        <v>0</v>
      </c>
      <c r="AM26" s="357">
        <f>IFERROR(ROUND(ROUND((Input!AN4-90000)/1000,1),0)*AM27+AM28,0)</f>
        <v>0</v>
      </c>
      <c r="AN26" s="357">
        <f>IFERROR(ROUND(ROUND((Input!AO4-90000)/1000,1),0)*AN27+AN28,0)</f>
        <v>0</v>
      </c>
      <c r="AO26" s="357">
        <f>IFERROR(ROUND(ROUND((Input!AP4-90000)/1000,1),0)*AO27+AO28,0)</f>
        <v>0</v>
      </c>
      <c r="AP26" s="357">
        <f>IFERROR(ROUND(ROUND((Input!AQ4-90000)/1000,1),0)*AP27+AP28,0)</f>
        <v>0</v>
      </c>
      <c r="AQ26" s="357">
        <f>IFERROR(ROUND(ROUND((Input!AR4-90000)/1000,1),0)*AQ27+AQ28,0)</f>
        <v>0</v>
      </c>
      <c r="AR26" s="357">
        <f>IFERROR(ROUND(ROUND((Input!AS4-90000)/1000,1),0)*AR27+AR28,0)</f>
        <v>0</v>
      </c>
      <c r="AS26" s="357">
        <f>IFERROR(ROUND(ROUND((Input!AT4-90000)/1000,1),0)*AS27+AS28,0)</f>
        <v>0</v>
      </c>
      <c r="AT26" s="357">
        <f>IFERROR(ROUND(ROUND((Input!AU4-90000)/1000,1),0)*AT27+AT28,0)</f>
        <v>0</v>
      </c>
      <c r="AU26" s="357">
        <f>IFERROR(ROUND(ROUND((Input!AV4-90000)/1000,1),0)*AU27+AU28,0)</f>
        <v>0</v>
      </c>
      <c r="AV26" s="357">
        <f>IFERROR(ROUND(ROUND((Input!AW4-90000)/1000,1),0)*AV27+AV28,0)</f>
        <v>0</v>
      </c>
      <c r="AW26" s="357">
        <f>IFERROR(ROUND(ROUND((Input!AX4-90000)/1000,1),0)*AW27+AW28,0)</f>
        <v>0</v>
      </c>
      <c r="AX26" s="357">
        <f>IFERROR(ROUND(ROUND((Input!AY4-90000)/1000,1),0)*AX27+AX28,0)</f>
        <v>0</v>
      </c>
      <c r="AY26" s="357">
        <f>IFERROR(ROUND(ROUND((Input!AZ4-90000)/1000,1),0)*AY27+AY28,0)</f>
        <v>0</v>
      </c>
      <c r="AZ26" s="357">
        <f>IFERROR(ROUND(ROUND((Input!BA4-90000)/1000,1),0)*AZ27+AZ28,0)</f>
        <v>0</v>
      </c>
      <c r="BA26" s="357">
        <f>IFERROR(ROUND(ROUND((Input!BB4-90000)/1000,1),0)*BA27+BA28,0)</f>
        <v>0</v>
      </c>
      <c r="BB26" s="357">
        <f>IFERROR(ROUND(ROUND((Input!BC4-90000)/1000,1),0)*BB27+BB28,0)</f>
        <v>0</v>
      </c>
      <c r="BC26" s="357">
        <f>IFERROR(ROUND(ROUND((Input!BD4-90000)/1000,1),0)*BC27+BC28,0)</f>
        <v>0</v>
      </c>
      <c r="BD26" s="357">
        <f>IFERROR(ROUND(ROUND((Input!BE4-90000)/1000,1),0)*BD27+BD28,0)</f>
        <v>0</v>
      </c>
      <c r="BE26" s="357">
        <f>IFERROR(ROUND(ROUND((Input!BF4-90000)/1000,1),0)*BE27+BE28,0)</f>
        <v>0</v>
      </c>
      <c r="BF26" s="357">
        <f>IFERROR(ROUND(ROUND((Input!BG4-90000)/1000,1),0)*BF27+BF28,0)</f>
        <v>0</v>
      </c>
      <c r="BG26" s="357">
        <f>IFERROR(ROUND(ROUND((Input!BH4-90000)/1000,1),0)*BG27+BG28,0)</f>
        <v>0</v>
      </c>
      <c r="BH26" s="357">
        <f>IFERROR(ROUND(ROUND((Input!BI4-90000)/1000,1),0)*BH27+BH28,0)</f>
        <v>0</v>
      </c>
      <c r="BI26" s="357">
        <f>IFERROR(ROUND(ROUND((Input!BJ4-90000)/1000,1),0)*BI27+BI28,0)</f>
        <v>0</v>
      </c>
      <c r="BJ26" s="357">
        <f>IFERROR(ROUND(ROUND((Input!BK4-90000)/1000,1),0)*BJ27+BJ28,0)</f>
        <v>0</v>
      </c>
      <c r="BK26" s="357">
        <f>IFERROR(ROUND(ROUND((Input!BL4-90000)/1000,1),0)*BK27+BK28,0)</f>
        <v>0</v>
      </c>
      <c r="BL26" s="357">
        <f>IFERROR(ROUND(ROUND((Input!BM4-90000)/1000,1),0)*BL27+BL28,0)</f>
        <v>0</v>
      </c>
      <c r="BM26" s="357">
        <f>IFERROR(ROUND(ROUND((Input!BN4-90000)/1000,1),0)*BM27+BM28,0)</f>
        <v>0</v>
      </c>
      <c r="BN26" s="357">
        <f>IFERROR(ROUND(ROUND((Input!BO4-90000)/1000,1),0)*BN27+BN28,0)</f>
        <v>0</v>
      </c>
      <c r="BO26" s="357">
        <f>IFERROR(ROUND(ROUND((Input!BP4-90000)/1000,1),0)*BO27+BO28,0)</f>
        <v>0</v>
      </c>
      <c r="BP26" s="357">
        <f>IFERROR(ROUND(ROUND((Input!BQ4-90000)/1000,1),0)*BP27+BP28,0)</f>
        <v>0</v>
      </c>
      <c r="BQ26" s="357">
        <f>IFERROR(ROUND(ROUND((Input!BR4-90000)/1000,1),0)*BQ27+BQ28,0)</f>
        <v>0</v>
      </c>
      <c r="BR26" s="357">
        <f>IFERROR(ROUND(ROUND((Input!BS4-90000)/1000,1),0)*BR27+BR28,0)</f>
        <v>0</v>
      </c>
      <c r="BS26" s="357">
        <f>IFERROR(ROUND(ROUND((Input!BT4-90000)/1000,1),0)*BS27+BS28,0)</f>
        <v>0</v>
      </c>
      <c r="BT26" s="357">
        <f>IFERROR(ROUND(ROUND((Input!BU4-90000)/1000,1),0)*BT27+BT28,0)</f>
        <v>0</v>
      </c>
      <c r="BU26" s="357">
        <f>IFERROR(ROUND(ROUND((Input!BV4-90000)/1000,1),0)*BU27+BU28,0)</f>
        <v>0</v>
      </c>
      <c r="BV26" s="357">
        <f>IFERROR(ROUND(ROUND((Input!BW4-90000)/1000,1),0)*BV27+BV28,0)</f>
        <v>0</v>
      </c>
      <c r="BW26" s="357">
        <f>IFERROR(ROUND(ROUND((Input!BX4-90000)/1000,1),0)*BW27+BW28,0)</f>
        <v>0</v>
      </c>
      <c r="BX26" s="357">
        <f>IFERROR(ROUND(ROUND((Input!BY4-90000)/1000,1),0)*BX27+BX28,0)</f>
        <v>0</v>
      </c>
      <c r="BY26" s="357">
        <f>IFERROR(ROUND(ROUND((Input!BZ4-90000)/1000,1),0)*BY27+BY28,0)</f>
        <v>0</v>
      </c>
      <c r="BZ26" s="357">
        <f>IFERROR(ROUND(ROUND((Input!CA4-90000)/1000,1),0)*BZ27+BZ28,0)</f>
        <v>0</v>
      </c>
      <c r="CA26" s="357">
        <f>IFERROR(ROUND(ROUND((Input!CB4-90000)/1000,1),0)*CA27+CA28,0)</f>
        <v>0</v>
      </c>
      <c r="CB26" s="357">
        <f>IFERROR(ROUND(ROUND((Input!CC4-90000)/1000,1),0)*CB27+CB28,0)</f>
        <v>0</v>
      </c>
      <c r="CC26" s="357">
        <f>IFERROR(ROUND(ROUND((Input!CD4-90000)/1000,1),0)*CC27+CC28,0)</f>
        <v>0</v>
      </c>
      <c r="CD26" s="357">
        <f>IFERROR(ROUND(ROUND((Input!CE4-90000)/1000,1),0)*CD27+CD28,0)</f>
        <v>0</v>
      </c>
      <c r="CE26" s="357">
        <f>IFERROR(ROUND(ROUND((Input!CF4-90000)/1000,1),0)*CE27+CE28,0)</f>
        <v>0</v>
      </c>
      <c r="CF26" s="357">
        <f>IFERROR(ROUND(ROUND((Input!CG4-90000)/1000,1),0)*CF27+CF28,0)</f>
        <v>0</v>
      </c>
      <c r="CG26" s="357">
        <f>IFERROR(ROUND(ROUND((Input!CH4-90000)/1000,1),0)*CG27+CG28,0)</f>
        <v>0</v>
      </c>
      <c r="CH26" s="357">
        <f>IFERROR(ROUND(ROUND((Input!CI4-90000)/1000,1),0)*CH27+CH28,0)</f>
        <v>0</v>
      </c>
      <c r="CI26" s="357">
        <f>IFERROR(ROUND(ROUND((Input!CJ4-90000)/1000,1),0)*CI27+CI28,0)</f>
        <v>0</v>
      </c>
      <c r="CJ26" s="357">
        <f>IFERROR(ROUND(ROUND((Input!CK4-90000)/1000,1),0)*CJ27+CJ28,0)</f>
        <v>0</v>
      </c>
      <c r="CK26" s="357">
        <f>IFERROR(ROUND(ROUND((Input!CL4-90000)/1000,1),0)*CK27+CK28,0)</f>
        <v>0</v>
      </c>
      <c r="CL26" s="357">
        <f>IFERROR(ROUND(ROUND((Input!CM4-90000)/1000,1),0)*CL27+CL28,0)</f>
        <v>0</v>
      </c>
      <c r="CM26" s="357">
        <f>IFERROR(ROUND(ROUND((Input!CN4-90000)/1000,1),0)*CM27+CM28,0)</f>
        <v>0</v>
      </c>
      <c r="CN26" s="357">
        <f>IFERROR(ROUND(ROUND((Input!CO4-90000)/1000,1),0)*CN27+CN28,0)</f>
        <v>0</v>
      </c>
      <c r="CO26" s="357">
        <f>IFERROR(ROUND(ROUND((Input!CP4-90000)/1000,1),0)*CO27+CO28,0)</f>
        <v>0</v>
      </c>
      <c r="CP26" s="357">
        <f>IFERROR(ROUND(ROUND((Input!CQ4-90000)/1000,1),0)*CP27+CP28,0)</f>
        <v>0</v>
      </c>
      <c r="CQ26" s="357">
        <f>IFERROR(ROUND(ROUND((Input!CR4-90000)/1000,1),0)*CQ27+CQ28,0)</f>
        <v>0</v>
      </c>
      <c r="CR26" s="357">
        <f>IFERROR(ROUND(ROUND((Input!CS4-90000)/1000,1),0)*CR27+CR28,0)</f>
        <v>0</v>
      </c>
      <c r="CS26" s="357">
        <f>IFERROR(ROUND(ROUND((Input!CT4-90000)/1000,1),0)*CS27+CS28,0)</f>
        <v>0</v>
      </c>
      <c r="CT26" s="357">
        <f>IFERROR(ROUND(ROUND((Input!CU4-90000)/1000,1),0)*CT27+CT28,0)</f>
        <v>0</v>
      </c>
      <c r="CU26" s="357">
        <f>IFERROR(ROUND(ROUND((Input!CV4-90000)/1000,1),0)*CU27+CU28,0)</f>
        <v>0</v>
      </c>
      <c r="CV26" s="357">
        <f>IFERROR(ROUND(ROUND((Input!CW4-90000)/1000,1),0)*CV27+CV28,0)</f>
        <v>0</v>
      </c>
      <c r="CW26" s="357">
        <f>IFERROR(ROUND(ROUND((Input!CX4-90000)/1000,1),0)*CW27+CW28,0)</f>
        <v>0</v>
      </c>
      <c r="CX26" s="357">
        <f>IFERROR(ROUND(ROUND((Input!CY4-90000)/1000,1),0)*CX27+CX28,0)</f>
        <v>0</v>
      </c>
      <c r="CY26" s="357">
        <f>IFERROR(ROUND(ROUND((Input!CZ4-90000)/1000,1),0)*CY27+CY28,0)</f>
        <v>0</v>
      </c>
      <c r="CZ26" s="357">
        <f>IFERROR(ROUND(ROUND((Input!DA4-90000)/1000,1),0)*CZ27+CZ28,0)</f>
        <v>0</v>
      </c>
      <c r="DA26" s="357">
        <f>IFERROR(ROUND(ROUND((Input!DB4-90000)/1000,1),0)*DA27+DA28,0)</f>
        <v>0</v>
      </c>
      <c r="DB26" s="357">
        <f>IFERROR(ROUND(ROUND((Input!DC4-90000)/1000,1),0)*DB27+DB28,0)</f>
        <v>0</v>
      </c>
      <c r="DC26" s="357">
        <f>IFERROR(ROUND(ROUND((Input!DD4-90000)/1000,1),0)*DC27+DC28,0)</f>
        <v>0</v>
      </c>
      <c r="DD26" s="357">
        <f>IFERROR(ROUND(ROUND((Input!DE4-90000)/1000,1),0)*DD27+DD28,0)</f>
        <v>0</v>
      </c>
      <c r="DE26" s="357">
        <f>IFERROR(ROUND(ROUND((Input!DF4-90000)/1000,1),0)*DE27+DE28,0)</f>
        <v>0</v>
      </c>
      <c r="DF26" s="357">
        <f>IFERROR(ROUND(ROUND((Input!DG4-90000)/1000,1),0)*DF27+DF28,0)</f>
        <v>0</v>
      </c>
      <c r="DG26" s="357">
        <f>IFERROR(ROUND(ROUND((Input!DH4-90000)/1000,1),0)*DG27+DG28,0)</f>
        <v>0</v>
      </c>
      <c r="DH26" s="357">
        <f>IFERROR(ROUND(ROUND((Input!DI4-90000)/1000,1),0)*DH27+DH28,0)</f>
        <v>0</v>
      </c>
      <c r="DI26" s="357">
        <f>IFERROR(ROUND(ROUND((Input!DJ4-90000)/1000,1),0)*DI27+DI28,0)</f>
        <v>0</v>
      </c>
      <c r="DJ26" s="357">
        <f>IFERROR(ROUND(ROUND((Input!DK4-90000)/1000,1),0)*DJ27+DJ28,0)</f>
        <v>0</v>
      </c>
      <c r="DK26" s="357">
        <f>IFERROR(ROUND(ROUND((Input!DL4-90000)/1000,1),0)*DK27+DK28,0)</f>
        <v>0</v>
      </c>
      <c r="DL26" s="357">
        <f>IFERROR(ROUND(ROUND((Input!DM4-90000)/1000,1),0)*DL27+DL28,0)</f>
        <v>0</v>
      </c>
      <c r="DM26" s="357">
        <f>IFERROR(ROUND(ROUND((Input!DN4-90000)/1000,1),0)*DM27+DM28,0)</f>
        <v>0</v>
      </c>
      <c r="DN26" s="357">
        <f>IFERROR(ROUND(ROUND((Input!DO4-90000)/1000,1),0)*DN27+DN28,0)</f>
        <v>0</v>
      </c>
      <c r="DO26" s="357">
        <f>IFERROR(ROUND(ROUND((Input!DP4-90000)/1000,1),0)*DO27+DO28,0)</f>
        <v>0</v>
      </c>
      <c r="DP26" s="357">
        <f>IFERROR(ROUND(ROUND((Input!DQ4-90000)/1000,1),0)*DP27+DP28,0)</f>
        <v>0</v>
      </c>
      <c r="DQ26" s="357">
        <f>IFERROR(ROUND(ROUND((Input!DR4-90000)/1000,1),0)*DQ27+DQ28,0)</f>
        <v>0</v>
      </c>
      <c r="DR26" s="357">
        <f>IFERROR(ROUND(ROUND((Input!DS4-90000)/1000,1),0)*DR27+DR28,0)</f>
        <v>0</v>
      </c>
      <c r="DS26" s="357">
        <f>IFERROR(ROUND(ROUND((Input!DT4-90000)/1000,1),0)*DS27+DS28,0)</f>
        <v>0</v>
      </c>
      <c r="DT26" s="357">
        <f>IFERROR(ROUND(ROUND((Input!DU4-90000)/1000,1),0)*DT27+DT28,0)</f>
        <v>0</v>
      </c>
      <c r="DU26" s="357">
        <f>IFERROR(ROUND(ROUND((Input!DV4-90000)/1000,1),0)*DU27+DU28,0)</f>
        <v>0</v>
      </c>
      <c r="DV26" s="357">
        <f>IFERROR(ROUND(ROUND((Input!DW4-90000)/1000,1),0)*DV27+DV28,0)</f>
        <v>0</v>
      </c>
      <c r="DW26" s="357">
        <f>IFERROR(ROUND(ROUND((Input!DX4-90000)/1000,1),0)*DW27+DW28,0)</f>
        <v>0</v>
      </c>
      <c r="DX26" s="357">
        <f>IFERROR(ROUND(ROUND((Input!DY4-90000)/1000,1),0)*DX27+DX28,0)</f>
        <v>0</v>
      </c>
      <c r="DY26" s="357">
        <f>IFERROR(ROUND(ROUND((Input!DZ4-90000)/1000,1),0)*DY27+DY28,0)</f>
        <v>0</v>
      </c>
      <c r="DZ26" s="357">
        <f>IFERROR(ROUND(ROUND((Input!EA4-90000)/1000,1),0)*DZ27+DZ28,0)</f>
        <v>0</v>
      </c>
      <c r="EA26" s="357">
        <f>IFERROR(ROUND(ROUND((Input!EB4-90000)/1000,1),0)*EA27+EA28,0)</f>
        <v>0</v>
      </c>
      <c r="EB26" s="357">
        <f>IFERROR(ROUND(ROUND((Input!EC4-90000)/1000,1),0)*EB27+EB28,0)</f>
        <v>0</v>
      </c>
      <c r="EC26" s="357">
        <f>IFERROR(ROUND(ROUND((Input!ED4-90000)/1000,1),0)*EC27+EC28,0)</f>
        <v>0</v>
      </c>
      <c r="ED26" s="357">
        <f>IFERROR(ROUND(ROUND((Input!EE4-90000)/1000,1),0)*ED27+ED28,0)</f>
        <v>0</v>
      </c>
      <c r="EE26" s="357">
        <f>IFERROR(ROUND(ROUND((Input!EF4-90000)/1000,1),0)*EE27+EE28,0)</f>
        <v>0</v>
      </c>
      <c r="EF26" s="357">
        <f>IFERROR(ROUND(ROUND((Input!EG4-90000)/1000,1),0)*EF27+EF28,0)</f>
        <v>0</v>
      </c>
      <c r="EG26" s="357">
        <f>IFERROR(ROUND(ROUND((Input!EH4-90000)/1000,1),0)*EG27+EG28,0)</f>
        <v>0</v>
      </c>
      <c r="EH26" s="357">
        <f>IFERROR(ROUND(ROUND((Input!EI4-90000)/1000,1),0)*EH27+EH28,0)</f>
        <v>0</v>
      </c>
      <c r="EI26" s="357">
        <f>IFERROR(ROUND(ROUND((Input!EJ4-90000)/1000,1),0)*EI27+EI28,0)</f>
        <v>0</v>
      </c>
      <c r="EJ26" s="357">
        <f>IFERROR(ROUND(ROUND((Input!EK4-90000)/1000,1),0)*EJ27+EJ28,0)</f>
        <v>0</v>
      </c>
      <c r="EK26" s="357">
        <f>IFERROR(ROUND(ROUND((Input!EL4-90000)/1000,1),0)*EK27+EK28,0)</f>
        <v>0</v>
      </c>
      <c r="EL26" s="357">
        <f>IFERROR(ROUND(ROUND((Input!EM4-90000)/1000,1),0)*EL27+EL28,0)</f>
        <v>0</v>
      </c>
      <c r="EM26" s="357">
        <f>IFERROR(ROUND(ROUND((Input!EN4-90000)/1000,1),0)*EM27+EM28,0)</f>
        <v>0</v>
      </c>
      <c r="EN26" s="357">
        <f>IFERROR(ROUND(ROUND((Input!EO4-90000)/1000,1),0)*EN27+EN28,0)</f>
        <v>0</v>
      </c>
      <c r="EO26" s="357">
        <f>IFERROR(ROUND(ROUND((Input!EP4-90000)/1000,1),0)*EO27+EO28,0)</f>
        <v>0</v>
      </c>
      <c r="EP26" s="357">
        <f>IFERROR(ROUND(ROUND((Input!EQ4-90000)/1000,1),0)*EP27+EP28,0)</f>
        <v>0</v>
      </c>
      <c r="EQ26" s="357">
        <f>IFERROR(ROUND(ROUND((Input!ER4-90000)/1000,1),0)*EQ27+EQ28,0)</f>
        <v>0</v>
      </c>
      <c r="ER26" s="357">
        <f>IFERROR(ROUND(ROUND((Input!ES4-90000)/1000,1),0)*ER27+ER28,0)</f>
        <v>0</v>
      </c>
      <c r="ES26" s="357">
        <f>IFERROR(ROUND(ROUND((Input!ET4-90000)/1000,1),0)*ES27+ES28,0)</f>
        <v>0</v>
      </c>
      <c r="ET26" s="357">
        <f>IFERROR(ROUND(ROUND((Input!EU4-90000)/1000,1),0)*ET27+ET28,0)</f>
        <v>0</v>
      </c>
      <c r="EU26" s="357">
        <f>IFERROR(ROUND(ROUND((Input!EV4-90000)/1000,1),0)*EU27+EU28,0)</f>
        <v>0</v>
      </c>
      <c r="EV26" s="357">
        <f>IFERROR(ROUND(ROUND((Input!EW4-90000)/1000,1),0)*EV27+EV28,0)</f>
        <v>0</v>
      </c>
      <c r="EW26" s="357">
        <f>IFERROR(ROUND(ROUND((Input!EX4-90000)/1000,1),0)*EW27+EW28,0)</f>
        <v>0</v>
      </c>
      <c r="EX26" s="357">
        <f>IFERROR(ROUND(ROUND((Input!EY4-90000)/1000,1),0)*EX27+EX28,0)</f>
        <v>0</v>
      </c>
      <c r="EY26" s="357">
        <f>IFERROR(ROUND(ROUND((Input!EZ4-90000)/1000,1),0)*EY27+EY28,0)</f>
        <v>0</v>
      </c>
      <c r="EZ26" s="357">
        <f>IFERROR(ROUND(ROUND((Input!FA4-90000)/1000,1),0)*EZ27+EZ28,0)</f>
        <v>0</v>
      </c>
      <c r="FA26" s="357">
        <f>IFERROR(ROUND(ROUND((Input!FB4-90000)/1000,1),0)*FA27+FA28,0)</f>
        <v>0</v>
      </c>
      <c r="FB26" s="357">
        <f>IFERROR(ROUND(ROUND((Input!FC4-90000)/1000,1),0)*FB27+FB28,0)</f>
        <v>0</v>
      </c>
      <c r="FC26" s="357">
        <f>IFERROR(ROUND(ROUND((Input!FD4-90000)/1000,1),0)*FC27+FC28,0)</f>
        <v>0</v>
      </c>
      <c r="FD26" s="357">
        <f>IFERROR(ROUND(ROUND((Input!FE4-90000)/1000,1),0)*FD27+FD28,0)</f>
        <v>0</v>
      </c>
      <c r="FE26" s="357">
        <f>IFERROR(ROUND(ROUND((Input!FF4-90000)/1000,1),0)*FE27+FE28,0)</f>
        <v>0</v>
      </c>
      <c r="FF26" s="357">
        <f>IFERROR(ROUND(ROUND((Input!FG4-90000)/1000,1),0)*FF27+FF28,0)</f>
        <v>0</v>
      </c>
      <c r="FG26" s="357">
        <f>IFERROR(ROUND(ROUND((Input!FH4-90000)/1000,1),0)*FG27+FG28,0)</f>
        <v>0</v>
      </c>
      <c r="FH26" s="357">
        <f>IFERROR(ROUND(ROUND((Input!FI4-90000)/1000,1),0)*FH27+FH28,0)</f>
        <v>0</v>
      </c>
      <c r="FI26" s="357">
        <f>IFERROR(ROUND(ROUND((Input!FJ4-90000)/1000,1),0)*FI27+FI28,0)</f>
        <v>0</v>
      </c>
      <c r="FJ26" s="357">
        <f>IFERROR(ROUND(ROUND((Input!FK4-90000)/1000,1),0)*FJ27+FJ28,0)</f>
        <v>0</v>
      </c>
      <c r="FK26" s="357">
        <f>IFERROR(ROUND(ROUND((Input!FL4-90000)/1000,1),0)*FK27+FK28,0)</f>
        <v>0</v>
      </c>
      <c r="FL26" s="357">
        <f>IFERROR(ROUND(ROUND((Input!FM4-90000)/1000,1),0)*FL27+FL28,0)</f>
        <v>0</v>
      </c>
      <c r="FM26" s="357">
        <f>IFERROR(ROUND(ROUND((Input!FN4-90000)/1000,1),0)*FM27+FM28,0)</f>
        <v>0</v>
      </c>
      <c r="FN26" s="357">
        <f>IFERROR(ROUND(ROUND((Input!FO4-90000)/1000,1),0)*FN27+FN28,0)</f>
        <v>0</v>
      </c>
      <c r="FO26" s="357">
        <f>IFERROR(ROUND(ROUND((Input!FP4-90000)/1000,1),0)*FO27+FO28,0)</f>
        <v>0</v>
      </c>
      <c r="FP26" s="357">
        <f>IFERROR(ROUND(ROUND((Input!FQ4-90000)/1000,1),0)*FP27+FP28,0)</f>
        <v>0</v>
      </c>
      <c r="FQ26" s="357">
        <f>IFERROR(ROUND(ROUND((Input!FR4-90000)/1000,1),0)*FQ27+FQ28,0)</f>
        <v>0</v>
      </c>
      <c r="FR26" s="357">
        <f>IFERROR(ROUND(ROUND((Input!FS4-90000)/1000,1),0)*FR27+FR28,0)</f>
        <v>0</v>
      </c>
      <c r="FS26" s="357">
        <f>IFERROR(ROUND(ROUND((Input!FT4-90000)/1000,1),0)*FS27+FS28,0)</f>
        <v>0</v>
      </c>
      <c r="FT26" s="357">
        <f>IFERROR(ROUND(ROUND((Input!FU4-90000)/1000,1),0)*FT27+FT28,0)</f>
        <v>0</v>
      </c>
      <c r="FU26" s="357">
        <f>IFERROR(ROUND(ROUND((Input!FV4-90000)/1000,1),0)*FU27+FU28,0)</f>
        <v>0</v>
      </c>
      <c r="FV26" s="357">
        <f>IFERROR(ROUND(ROUND((Input!FW4-90000)/1000,1),0)*FV27+FV28,0)</f>
        <v>0</v>
      </c>
      <c r="FW26" s="357">
        <f>IFERROR(ROUND(ROUND((Input!FX4-90000)/1000,1),0)*FW27+FW28,0)</f>
        <v>0</v>
      </c>
      <c r="FX26" s="357">
        <f>IFERROR(ROUND(ROUND((Input!FY4-90000)/1000,1),0)*FX27+FX28,0)</f>
        <v>0</v>
      </c>
      <c r="FY26" s="357">
        <f>IFERROR(ROUND(ROUND((Input!FZ4-90000)/1000,1),0)*FY27+FY28,0)</f>
        <v>0</v>
      </c>
      <c r="FZ26" s="357">
        <f>IFERROR(ROUND(ROUND((Input!GA4-90000)/1000,1),0)*FZ27+FZ28,0)</f>
        <v>0</v>
      </c>
      <c r="GA26" s="357">
        <f>IFERROR(ROUND(ROUND((Input!GB4-90000)/1000,1),0)*GA27+GA28,0)</f>
        <v>0</v>
      </c>
      <c r="GB26" s="357">
        <f>IFERROR(ROUND(ROUND((Input!GC4-90000)/1000,1),0)*GB27+GB28,0)</f>
        <v>0</v>
      </c>
      <c r="GC26" s="357">
        <f>IFERROR(ROUND(ROUND((Input!GD4-90000)/1000,1),0)*GC27+GC28,0)</f>
        <v>0</v>
      </c>
      <c r="GD26" s="357">
        <f>IFERROR(ROUND(ROUND((Input!GE4-90000)/1000,1),0)*GD27+GD28,0)</f>
        <v>0</v>
      </c>
      <c r="GE26" s="357">
        <f>IFERROR(ROUND(ROUND((Input!GF4-90000)/1000,1),0)*GE27+GE28,0)</f>
        <v>0</v>
      </c>
      <c r="GF26" s="357">
        <f>IFERROR(ROUND(ROUND((Input!GG4-90000)/1000,1),0)*GF27+GF28,0)</f>
        <v>0</v>
      </c>
      <c r="GG26" s="357">
        <f>IFERROR(ROUND(ROUND((Input!GH4-90000)/1000,1),0)*GG27+GG28,0)</f>
        <v>0</v>
      </c>
      <c r="GH26" s="357">
        <f>IFERROR(ROUND(ROUND((Input!GI4-90000)/1000,1),0)*GH27+GH28,0)</f>
        <v>0</v>
      </c>
      <c r="GI26" s="357">
        <f>IFERROR(ROUND(ROUND((Input!GJ4-90000)/1000,1),0)*GI27+GI28,0)</f>
        <v>0</v>
      </c>
      <c r="GJ26" s="357">
        <f>IFERROR(ROUND(ROUND((Input!GK4-90000)/1000,1),0)*GJ27+GJ28,0)</f>
        <v>0</v>
      </c>
      <c r="GK26" s="357">
        <f>IFERROR(ROUND(ROUND((Input!GL4-90000)/1000,1),0)*GK27+GK28,0)</f>
        <v>0</v>
      </c>
      <c r="GL26" s="357">
        <f>IFERROR(ROUND(ROUND((Input!GM4-90000)/1000,1),0)*GL27+GL28,0)</f>
        <v>0</v>
      </c>
      <c r="GM26" s="357">
        <f>IFERROR(ROUND(ROUND((Input!GN4-90000)/1000,1),0)*GM27+GM28,0)</f>
        <v>0</v>
      </c>
      <c r="GN26" s="357">
        <f>IFERROR(ROUND(ROUND((Input!GO4-90000)/1000,1),0)*GN27+GN28,0)</f>
        <v>0</v>
      </c>
      <c r="GO26" s="357">
        <f>IFERROR(ROUND(ROUND((Input!GP4-90000)/1000,1),0)*GO27+GO28,0)</f>
        <v>0</v>
      </c>
      <c r="GP26" s="357">
        <f>IFERROR(ROUND(ROUND((Input!GQ4-90000)/1000,1),0)*GP27+GP28,0)</f>
        <v>0</v>
      </c>
      <c r="GQ26" s="357">
        <f>IFERROR(ROUND(ROUND((Input!GR4-90000)/1000,1),0)*GQ27+GQ28,0)</f>
        <v>0</v>
      </c>
      <c r="GR26" s="357">
        <f>IFERROR(ROUND(ROUND((Input!GS4-90000)/1000,1),0)*GR27+GR28,0)</f>
        <v>0</v>
      </c>
      <c r="GS26" s="357">
        <f>IFERROR(ROUND(ROUND((Input!GT4-90000)/1000,1),0)*GS27+GS28,0)</f>
        <v>0</v>
      </c>
    </row>
    <row r="27" spans="1:201" s="345" customFormat="1" outlineLevel="1">
      <c r="A27" s="355" t="s">
        <v>9400</v>
      </c>
      <c r="B27" s="344">
        <f>IFERROR(IF(Input!C4&gt;90000,IF(Info!C6=TRUE,INDEX(Other!$33:$33,MATCH(B4,Other!$11:$11,0)),IF(Input!C12=TRUE,INDEX(Other!$36:$36,MATCH(B4,Other!$11:$11,0)),INDEX(Other!$30:$30,MATCH(B4,Other!$11:$11,0)))),0),0)</f>
        <v>0</v>
      </c>
      <c r="C27" s="344">
        <f>IFERROR(IF(Input!D4&gt;90000,IF(Info!D6=TRUE,INDEX(Other!$33:$33,MATCH(C4,Other!$11:$11,0)),IF(Input!D12=TRUE,INDEX(Other!$36:$36,MATCH(C4,Other!$11:$11,0)),INDEX(Other!$30:$30,MATCH(C4,Other!$11:$11,0)))),0),0)</f>
        <v>0</v>
      </c>
      <c r="D27" s="344">
        <f>IFERROR(IF(Input!E4&gt;90000,IF(Info!E6=TRUE,INDEX(Other!$33:$33,MATCH(D4,Other!$11:$11,0)),IF(Input!E12=TRUE,INDEX(Other!$36:$36,MATCH(D4,Other!$11:$11,0)),INDEX(Other!$30:$30,MATCH(D4,Other!$11:$11,0)))),0),0)</f>
        <v>0</v>
      </c>
      <c r="E27" s="344">
        <f>IFERROR(IF(Input!F4&gt;90000,IF(Info!F6=TRUE,INDEX(Other!$33:$33,MATCH(E4,Other!$11:$11,0)),IF(Input!F12=TRUE,INDEX(Other!$36:$36,MATCH(E4,Other!$11:$11,0)),INDEX(Other!$30:$30,MATCH(E4,Other!$11:$11,0)))),0),0)</f>
        <v>0</v>
      </c>
      <c r="F27" s="344">
        <f>IFERROR(IF(Input!G4&gt;90000,IF(Info!G6=TRUE,INDEX(Other!$33:$33,MATCH(F4,Other!$11:$11,0)),IF(Input!G12=TRUE,INDEX(Other!$36:$36,MATCH(F4,Other!$11:$11,0)),INDEX(Other!$30:$30,MATCH(F4,Other!$11:$11,0)))),0),0)</f>
        <v>0</v>
      </c>
      <c r="G27" s="344">
        <f>IFERROR(IF(Input!H4&gt;90000,IF(Info!H6=TRUE,INDEX(Other!$33:$33,MATCH(G4,Other!$11:$11,0)),IF(Input!H12=TRUE,INDEX(Other!$36:$36,MATCH(G4,Other!$11:$11,0)),INDEX(Other!$30:$30,MATCH(G4,Other!$11:$11,0)))),0),0)</f>
        <v>0</v>
      </c>
      <c r="H27" s="344">
        <f>IFERROR(IF(Input!I4&gt;90000,IF(Info!I6=TRUE,INDEX(Other!$33:$33,MATCH(H4,Other!$11:$11,0)),IF(Input!I12=TRUE,INDEX(Other!$36:$36,MATCH(H4,Other!$11:$11,0)),INDEX(Other!$30:$30,MATCH(H4,Other!$11:$11,0)))),0),0)</f>
        <v>0</v>
      </c>
      <c r="I27" s="344">
        <f>IFERROR(IF(Input!J4&gt;90000,IF(Info!J6=TRUE,INDEX(Other!$33:$33,MATCH(I4,Other!$11:$11,0)),IF(Input!J12=TRUE,INDEX(Other!$36:$36,MATCH(I4,Other!$11:$11,0)),INDEX(Other!$30:$30,MATCH(I4,Other!$11:$11,0)))),0),0)</f>
        <v>0</v>
      </c>
      <c r="J27" s="344">
        <f>IFERROR(IF(Input!K4&gt;90000,IF(Info!K6=TRUE,INDEX(Other!$33:$33,MATCH(J4,Other!$11:$11,0)),IF(Input!K12=TRUE,INDEX(Other!$36:$36,MATCH(J4,Other!$11:$11,0)),INDEX(Other!$30:$30,MATCH(J4,Other!$11:$11,0)))),0),0)</f>
        <v>0</v>
      </c>
      <c r="K27" s="344">
        <f>IFERROR(IF(Input!L4&gt;90000,IF(Info!L6=TRUE,INDEX(Other!$33:$33,MATCH(K4,Other!$11:$11,0)),IF(Input!L12=TRUE,INDEX(Other!$36:$36,MATCH(K4,Other!$11:$11,0)),INDEX(Other!$30:$30,MATCH(K4,Other!$11:$11,0)))),0),0)</f>
        <v>0</v>
      </c>
      <c r="L27" s="344">
        <f>IFERROR(IF(Input!M4&gt;90000,IF(Info!M6=TRUE,INDEX(Other!$33:$33,MATCH(L4,Other!$11:$11,0)),IF(Input!M12=TRUE,INDEX(Other!$36:$36,MATCH(L4,Other!$11:$11,0)),INDEX(Other!$30:$30,MATCH(L4,Other!$11:$11,0)))),0),0)</f>
        <v>0</v>
      </c>
      <c r="M27" s="344">
        <f>IFERROR(IF(Input!N4&gt;90000,IF(Info!N6=TRUE,INDEX(Other!$33:$33,MATCH(M4,Other!$11:$11,0)),IF(Input!N12=TRUE,INDEX(Other!$36:$36,MATCH(M4,Other!$11:$11,0)),INDEX(Other!$30:$30,MATCH(M4,Other!$11:$11,0)))),0),0)</f>
        <v>0</v>
      </c>
      <c r="N27" s="344">
        <f>IFERROR(IF(Input!O4&gt;90000,IF(Info!O6=TRUE,INDEX(Other!$33:$33,MATCH(N4,Other!$11:$11,0)),IF(Input!O12=TRUE,INDEX(Other!$36:$36,MATCH(N4,Other!$11:$11,0)),INDEX(Other!$30:$30,MATCH(N4,Other!$11:$11,0)))),0),0)</f>
        <v>0</v>
      </c>
      <c r="O27" s="344">
        <f>IFERROR(IF(Input!P4&gt;90000,IF(Info!P6=TRUE,INDEX(Other!$33:$33,MATCH(O4,Other!$11:$11,0)),IF(Input!P12=TRUE,INDEX(Other!$36:$36,MATCH(O4,Other!$11:$11,0)),INDEX(Other!$30:$30,MATCH(O4,Other!$11:$11,0)))),0),0)</f>
        <v>0</v>
      </c>
      <c r="P27" s="344">
        <f>IFERROR(IF(Input!Q4&gt;90000,IF(Info!Q6=TRUE,INDEX(Other!$33:$33,MATCH(P4,Other!$11:$11,0)),IF(Input!Q12=TRUE,INDEX(Other!$36:$36,MATCH(P4,Other!$11:$11,0)),INDEX(Other!$30:$30,MATCH(P4,Other!$11:$11,0)))),0),0)</f>
        <v>0</v>
      </c>
      <c r="Q27" s="344">
        <f>IFERROR(IF(Input!R4&gt;90000,IF(Info!R6=TRUE,INDEX(Other!$33:$33,MATCH(Q4,Other!$11:$11,0)),IF(Input!R12=TRUE,INDEX(Other!$36:$36,MATCH(Q4,Other!$11:$11,0)),INDEX(Other!$30:$30,MATCH(Q4,Other!$11:$11,0)))),0),0)</f>
        <v>0</v>
      </c>
      <c r="R27" s="344">
        <f>IFERROR(IF(Input!S4&gt;90000,IF(Info!S6=TRUE,INDEX(Other!$33:$33,MATCH(R4,Other!$11:$11,0)),IF(Input!S12=TRUE,INDEX(Other!$36:$36,MATCH(R4,Other!$11:$11,0)),INDEX(Other!$30:$30,MATCH(R4,Other!$11:$11,0)))),0),0)</f>
        <v>0</v>
      </c>
      <c r="S27" s="344">
        <f>IFERROR(IF(Input!T4&gt;90000,IF(Info!T6=TRUE,INDEX(Other!$33:$33,MATCH(S4,Other!$11:$11,0)),IF(Input!T12=TRUE,INDEX(Other!$36:$36,MATCH(S4,Other!$11:$11,0)),INDEX(Other!$30:$30,MATCH(S4,Other!$11:$11,0)))),0),0)</f>
        <v>0</v>
      </c>
      <c r="T27" s="344">
        <f>IFERROR(IF(Input!U4&gt;90000,IF(Info!U6=TRUE,INDEX(Other!$33:$33,MATCH(T4,Other!$11:$11,0)),IF(Input!U12=TRUE,INDEX(Other!$36:$36,MATCH(T4,Other!$11:$11,0)),INDEX(Other!$30:$30,MATCH(T4,Other!$11:$11,0)))),0),0)</f>
        <v>0</v>
      </c>
      <c r="U27" s="344">
        <f>IFERROR(IF(Input!V4&gt;90000,IF(Info!V6=TRUE,INDEX(Other!$33:$33,MATCH(U4,Other!$11:$11,0)),IF(Input!V12=TRUE,INDEX(Other!$36:$36,MATCH(U4,Other!$11:$11,0)),INDEX(Other!$30:$30,MATCH(U4,Other!$11:$11,0)))),0),0)</f>
        <v>0</v>
      </c>
      <c r="V27" s="344">
        <f>IFERROR(IF(Input!W4&gt;90000,IF(Info!W6=TRUE,INDEX(Other!$33:$33,MATCH(V4,Other!$11:$11,0)),IF(Input!W12=TRUE,INDEX(Other!$36:$36,MATCH(V4,Other!$11:$11,0)),INDEX(Other!$30:$30,MATCH(V4,Other!$11:$11,0)))),0),0)</f>
        <v>0</v>
      </c>
      <c r="W27" s="344">
        <f>IFERROR(IF(Input!X4&gt;90000,IF(Info!X6=TRUE,INDEX(Other!$33:$33,MATCH(W4,Other!$11:$11,0)),IF(Input!X12=TRUE,INDEX(Other!$36:$36,MATCH(W4,Other!$11:$11,0)),INDEX(Other!$30:$30,MATCH(W4,Other!$11:$11,0)))),0),0)</f>
        <v>0</v>
      </c>
      <c r="X27" s="344">
        <f>IFERROR(IF(Input!Y4&gt;90000,IF(Info!Y6=TRUE,INDEX(Other!$33:$33,MATCH(X4,Other!$11:$11,0)),IF(Input!Y12=TRUE,INDEX(Other!$36:$36,MATCH(X4,Other!$11:$11,0)),INDEX(Other!$30:$30,MATCH(X4,Other!$11:$11,0)))),0),0)</f>
        <v>0</v>
      </c>
      <c r="Y27" s="344">
        <f>IFERROR(IF(Input!Z4&gt;90000,IF(Info!Z6=TRUE,INDEX(Other!$33:$33,MATCH(Y4,Other!$11:$11,0)),IF(Input!Z12=TRUE,INDEX(Other!$36:$36,MATCH(Y4,Other!$11:$11,0)),INDEX(Other!$30:$30,MATCH(Y4,Other!$11:$11,0)))),0),0)</f>
        <v>0</v>
      </c>
      <c r="Z27" s="344">
        <f>IFERROR(IF(Input!AA4&gt;90000,IF(Info!AA6=TRUE,INDEX(Other!$33:$33,MATCH(Z4,Other!$11:$11,0)),IF(Input!AA12=TRUE,INDEX(Other!$36:$36,MATCH(Z4,Other!$11:$11,0)),INDEX(Other!$30:$30,MATCH(Z4,Other!$11:$11,0)))),0),0)</f>
        <v>0</v>
      </c>
      <c r="AA27" s="344">
        <f>IFERROR(IF(Input!AB4&gt;90000,IF(Info!AB6=TRUE,INDEX(Other!$33:$33,MATCH(AA4,Other!$11:$11,0)),IF(Input!AB12=TRUE,INDEX(Other!$36:$36,MATCH(AA4,Other!$11:$11,0)),INDEX(Other!$30:$30,MATCH(AA4,Other!$11:$11,0)))),0),0)</f>
        <v>0</v>
      </c>
      <c r="AB27" s="344">
        <f>IFERROR(IF(Input!AC4&gt;90000,IF(Info!AC6=TRUE,INDEX(Other!$33:$33,MATCH(AB4,Other!$11:$11,0)),IF(Input!AC12=TRUE,INDEX(Other!$36:$36,MATCH(AB4,Other!$11:$11,0)),INDEX(Other!$30:$30,MATCH(AB4,Other!$11:$11,0)))),0),0)</f>
        <v>0</v>
      </c>
      <c r="AC27" s="344">
        <f>IFERROR(IF(Input!AD4&gt;90000,IF(Info!AD6=TRUE,INDEX(Other!$33:$33,MATCH(AC4,Other!$11:$11,0)),IF(Input!AD12=TRUE,INDEX(Other!$36:$36,MATCH(AC4,Other!$11:$11,0)),INDEX(Other!$30:$30,MATCH(AC4,Other!$11:$11,0)))),0),0)</f>
        <v>0</v>
      </c>
      <c r="AD27" s="344">
        <f>IFERROR(IF(Input!AE4&gt;90000,IF(Info!AE6=TRUE,INDEX(Other!$33:$33,MATCH(AD4,Other!$11:$11,0)),IF(Input!AE12=TRUE,INDEX(Other!$36:$36,MATCH(AD4,Other!$11:$11,0)),INDEX(Other!$30:$30,MATCH(AD4,Other!$11:$11,0)))),0),0)</f>
        <v>0</v>
      </c>
      <c r="AE27" s="344">
        <f>IFERROR(IF(Input!AF4&gt;90000,IF(Info!AF6=TRUE,INDEX(Other!$33:$33,MATCH(AE4,Other!$11:$11,0)),IF(Input!AF12=TRUE,INDEX(Other!$36:$36,MATCH(AE4,Other!$11:$11,0)),INDEX(Other!$30:$30,MATCH(AE4,Other!$11:$11,0)))),0),0)</f>
        <v>0</v>
      </c>
      <c r="AF27" s="344">
        <f>IFERROR(IF(Input!AG4&gt;90000,IF(Info!AG6=TRUE,INDEX(Other!$33:$33,MATCH(AF4,Other!$11:$11,0)),IF(Input!AG12=TRUE,INDEX(Other!$36:$36,MATCH(AF4,Other!$11:$11,0)),INDEX(Other!$30:$30,MATCH(AF4,Other!$11:$11,0)))),0),0)</f>
        <v>0</v>
      </c>
      <c r="AG27" s="344">
        <f>IFERROR(IF(Input!AH4&gt;90000,IF(Info!AH6=TRUE,INDEX(Other!$33:$33,MATCH(AG4,Other!$11:$11,0)),IF(Input!AH12=TRUE,INDEX(Other!$36:$36,MATCH(AG4,Other!$11:$11,0)),INDEX(Other!$30:$30,MATCH(AG4,Other!$11:$11,0)))),0),0)</f>
        <v>0</v>
      </c>
      <c r="AH27" s="344">
        <f>IFERROR(IF(Input!AI4&gt;90000,IF(Info!AI6=TRUE,INDEX(Other!$33:$33,MATCH(AH4,Other!$11:$11,0)),IF(Input!AI12=TRUE,INDEX(Other!$36:$36,MATCH(AH4,Other!$11:$11,0)),INDEX(Other!$30:$30,MATCH(AH4,Other!$11:$11,0)))),0),0)</f>
        <v>0</v>
      </c>
      <c r="AI27" s="344">
        <f>IFERROR(IF(Input!AJ4&gt;90000,IF(Info!AJ6=TRUE,INDEX(Other!$33:$33,MATCH(AI4,Other!$11:$11,0)),IF(Input!AJ12=TRUE,INDEX(Other!$36:$36,MATCH(AI4,Other!$11:$11,0)),INDEX(Other!$30:$30,MATCH(AI4,Other!$11:$11,0)))),0),0)</f>
        <v>0</v>
      </c>
      <c r="AJ27" s="344">
        <f>IFERROR(IF(Input!AK4&gt;90000,IF(Info!AK6=TRUE,INDEX(Other!$33:$33,MATCH(AJ4,Other!$11:$11,0)),IF(Input!AK12=TRUE,INDEX(Other!$36:$36,MATCH(AJ4,Other!$11:$11,0)),INDEX(Other!$30:$30,MATCH(AJ4,Other!$11:$11,0)))),0),0)</f>
        <v>0</v>
      </c>
      <c r="AK27" s="344">
        <f>IFERROR(IF(Input!AL4&gt;90000,IF(Info!AL6=TRUE,INDEX(Other!$33:$33,MATCH(AK4,Other!$11:$11,0)),IF(Input!AL12=TRUE,INDEX(Other!$36:$36,MATCH(AK4,Other!$11:$11,0)),INDEX(Other!$30:$30,MATCH(AK4,Other!$11:$11,0)))),0),0)</f>
        <v>0</v>
      </c>
      <c r="AL27" s="344">
        <f>IFERROR(IF(Input!AM4&gt;90000,IF(Info!AM6=TRUE,INDEX(Other!$33:$33,MATCH(AL4,Other!$11:$11,0)),IF(Input!AM12=TRUE,INDEX(Other!$36:$36,MATCH(AL4,Other!$11:$11,0)),INDEX(Other!$30:$30,MATCH(AL4,Other!$11:$11,0)))),0),0)</f>
        <v>0</v>
      </c>
      <c r="AM27" s="344">
        <f>IFERROR(IF(Input!AN4&gt;90000,IF(Info!AN6=TRUE,INDEX(Other!$33:$33,MATCH(AM4,Other!$11:$11,0)),IF(Input!AN12=TRUE,INDEX(Other!$36:$36,MATCH(AM4,Other!$11:$11,0)),INDEX(Other!$30:$30,MATCH(AM4,Other!$11:$11,0)))),0),0)</f>
        <v>0</v>
      </c>
      <c r="AN27" s="344">
        <f>IFERROR(IF(Input!AO4&gt;90000,IF(Info!AO6=TRUE,INDEX(Other!$33:$33,MATCH(AN4,Other!$11:$11,0)),IF(Input!AO12=TRUE,INDEX(Other!$36:$36,MATCH(AN4,Other!$11:$11,0)),INDEX(Other!$30:$30,MATCH(AN4,Other!$11:$11,0)))),0),0)</f>
        <v>0</v>
      </c>
      <c r="AO27" s="344">
        <f>IFERROR(IF(Input!AP4&gt;90000,IF(Info!AP6=TRUE,INDEX(Other!$33:$33,MATCH(AO4,Other!$11:$11,0)),IF(Input!AP12=TRUE,INDEX(Other!$36:$36,MATCH(AO4,Other!$11:$11,0)),INDEX(Other!$30:$30,MATCH(AO4,Other!$11:$11,0)))),0),0)</f>
        <v>0</v>
      </c>
      <c r="AP27" s="344">
        <f>IFERROR(IF(Input!AQ4&gt;90000,IF(Info!AQ6=TRUE,INDEX(Other!$33:$33,MATCH(AP4,Other!$11:$11,0)),IF(Input!AQ12=TRUE,INDEX(Other!$36:$36,MATCH(AP4,Other!$11:$11,0)),INDEX(Other!$30:$30,MATCH(AP4,Other!$11:$11,0)))),0),0)</f>
        <v>0</v>
      </c>
      <c r="AQ27" s="344">
        <f>IFERROR(IF(Input!AR4&gt;90000,IF(Info!AR6=TRUE,INDEX(Other!$33:$33,MATCH(AQ4,Other!$11:$11,0)),IF(Input!AR12=TRUE,INDEX(Other!$36:$36,MATCH(AQ4,Other!$11:$11,0)),INDEX(Other!$30:$30,MATCH(AQ4,Other!$11:$11,0)))),0),0)</f>
        <v>0</v>
      </c>
      <c r="AR27" s="344">
        <f>IFERROR(IF(Input!AS4&gt;90000,IF(Info!AS6=TRUE,INDEX(Other!$33:$33,MATCH(AR4,Other!$11:$11,0)),IF(Input!AS12=TRUE,INDEX(Other!$36:$36,MATCH(AR4,Other!$11:$11,0)),INDEX(Other!$30:$30,MATCH(AR4,Other!$11:$11,0)))),0),0)</f>
        <v>0</v>
      </c>
      <c r="AS27" s="344">
        <f>IFERROR(IF(Input!AT4&gt;90000,IF(Info!AT6=TRUE,INDEX(Other!$33:$33,MATCH(AS4,Other!$11:$11,0)),IF(Input!AT12=TRUE,INDEX(Other!$36:$36,MATCH(AS4,Other!$11:$11,0)),INDEX(Other!$30:$30,MATCH(AS4,Other!$11:$11,0)))),0),0)</f>
        <v>0</v>
      </c>
      <c r="AT27" s="344">
        <f>IFERROR(IF(Input!AU4&gt;90000,IF(Info!AU6=TRUE,INDEX(Other!$33:$33,MATCH(AT4,Other!$11:$11,0)),IF(Input!AU12=TRUE,INDEX(Other!$36:$36,MATCH(AT4,Other!$11:$11,0)),INDEX(Other!$30:$30,MATCH(AT4,Other!$11:$11,0)))),0),0)</f>
        <v>0</v>
      </c>
      <c r="AU27" s="344">
        <f>IFERROR(IF(Input!AV4&gt;90000,IF(Info!AV6=TRUE,INDEX(Other!$33:$33,MATCH(AU4,Other!$11:$11,0)),IF(Input!AV12=TRUE,INDEX(Other!$36:$36,MATCH(AU4,Other!$11:$11,0)),INDEX(Other!$30:$30,MATCH(AU4,Other!$11:$11,0)))),0),0)</f>
        <v>0</v>
      </c>
      <c r="AV27" s="344">
        <f>IFERROR(IF(Input!AW4&gt;90000,IF(Info!AW6=TRUE,INDEX(Other!$33:$33,MATCH(AV4,Other!$11:$11,0)),IF(Input!AW12=TRUE,INDEX(Other!$36:$36,MATCH(AV4,Other!$11:$11,0)),INDEX(Other!$30:$30,MATCH(AV4,Other!$11:$11,0)))),0),0)</f>
        <v>0</v>
      </c>
      <c r="AW27" s="344">
        <f>IFERROR(IF(Input!AX4&gt;90000,IF(Info!AX6=TRUE,INDEX(Other!$33:$33,MATCH(AW4,Other!$11:$11,0)),IF(Input!AX12=TRUE,INDEX(Other!$36:$36,MATCH(AW4,Other!$11:$11,0)),INDEX(Other!$30:$30,MATCH(AW4,Other!$11:$11,0)))),0),0)</f>
        <v>0</v>
      </c>
      <c r="AX27" s="344">
        <f>IFERROR(IF(Input!AY4&gt;90000,IF(Info!AY6=TRUE,INDEX(Other!$33:$33,MATCH(AX4,Other!$11:$11,0)),IF(Input!AY12=TRUE,INDEX(Other!$36:$36,MATCH(AX4,Other!$11:$11,0)),INDEX(Other!$30:$30,MATCH(AX4,Other!$11:$11,0)))),0),0)</f>
        <v>0</v>
      </c>
      <c r="AY27" s="344">
        <f>IFERROR(IF(Input!AZ4&gt;90000,IF(Info!AZ6=TRUE,INDEX(Other!$33:$33,MATCH(AY4,Other!$11:$11,0)),IF(Input!AZ12=TRUE,INDEX(Other!$36:$36,MATCH(AY4,Other!$11:$11,0)),INDEX(Other!$30:$30,MATCH(AY4,Other!$11:$11,0)))),0),0)</f>
        <v>0</v>
      </c>
      <c r="AZ27" s="344">
        <f>IFERROR(IF(Input!BA4&gt;90000,IF(Info!BA6=TRUE,INDEX(Other!$33:$33,MATCH(AZ4,Other!$11:$11,0)),IF(Input!BA12=TRUE,INDEX(Other!$36:$36,MATCH(AZ4,Other!$11:$11,0)),INDEX(Other!$30:$30,MATCH(AZ4,Other!$11:$11,0)))),0),0)</f>
        <v>0</v>
      </c>
      <c r="BA27" s="344">
        <f>IFERROR(IF(Input!BB4&gt;90000,IF(Info!BB6=TRUE,INDEX(Other!$33:$33,MATCH(BA4,Other!$11:$11,0)),IF(Input!BB12=TRUE,INDEX(Other!$36:$36,MATCH(BA4,Other!$11:$11,0)),INDEX(Other!$30:$30,MATCH(BA4,Other!$11:$11,0)))),0),0)</f>
        <v>0</v>
      </c>
      <c r="BB27" s="344">
        <f>IFERROR(IF(Input!BC4&gt;90000,IF(Info!BC6=TRUE,INDEX(Other!$33:$33,MATCH(BB4,Other!$11:$11,0)),IF(Input!BC12=TRUE,INDEX(Other!$36:$36,MATCH(BB4,Other!$11:$11,0)),INDEX(Other!$30:$30,MATCH(BB4,Other!$11:$11,0)))),0),0)</f>
        <v>0</v>
      </c>
      <c r="BC27" s="344">
        <f>IFERROR(IF(Input!BD4&gt;90000,IF(Info!BD6=TRUE,INDEX(Other!$33:$33,MATCH(BC4,Other!$11:$11,0)),IF(Input!BD12=TRUE,INDEX(Other!$36:$36,MATCH(BC4,Other!$11:$11,0)),INDEX(Other!$30:$30,MATCH(BC4,Other!$11:$11,0)))),0),0)</f>
        <v>0</v>
      </c>
      <c r="BD27" s="344">
        <f>IFERROR(IF(Input!BE4&gt;90000,IF(Info!BE6=TRUE,INDEX(Other!$33:$33,MATCH(BD4,Other!$11:$11,0)),IF(Input!BE12=TRUE,INDEX(Other!$36:$36,MATCH(BD4,Other!$11:$11,0)),INDEX(Other!$30:$30,MATCH(BD4,Other!$11:$11,0)))),0),0)</f>
        <v>0</v>
      </c>
      <c r="BE27" s="344">
        <f>IFERROR(IF(Input!BF4&gt;90000,IF(Info!BF6=TRUE,INDEX(Other!$33:$33,MATCH(BE4,Other!$11:$11,0)),IF(Input!BF12=TRUE,INDEX(Other!$36:$36,MATCH(BE4,Other!$11:$11,0)),INDEX(Other!$30:$30,MATCH(BE4,Other!$11:$11,0)))),0),0)</f>
        <v>0</v>
      </c>
      <c r="BF27" s="344">
        <f>IFERROR(IF(Input!BG4&gt;90000,IF(Info!BG6=TRUE,INDEX(Other!$33:$33,MATCH(BF4,Other!$11:$11,0)),IF(Input!BG12=TRUE,INDEX(Other!$36:$36,MATCH(BF4,Other!$11:$11,0)),INDEX(Other!$30:$30,MATCH(BF4,Other!$11:$11,0)))),0),0)</f>
        <v>0</v>
      </c>
      <c r="BG27" s="344">
        <f>IFERROR(IF(Input!BH4&gt;90000,IF(Info!BH6=TRUE,INDEX(Other!$33:$33,MATCH(BG4,Other!$11:$11,0)),IF(Input!BH12=TRUE,INDEX(Other!$36:$36,MATCH(BG4,Other!$11:$11,0)),INDEX(Other!$30:$30,MATCH(BG4,Other!$11:$11,0)))),0),0)</f>
        <v>0</v>
      </c>
      <c r="BH27" s="344">
        <f>IFERROR(IF(Input!BI4&gt;90000,IF(Info!BI6=TRUE,INDEX(Other!$33:$33,MATCH(BH4,Other!$11:$11,0)),IF(Input!BI12=TRUE,INDEX(Other!$36:$36,MATCH(BH4,Other!$11:$11,0)),INDEX(Other!$30:$30,MATCH(BH4,Other!$11:$11,0)))),0),0)</f>
        <v>0</v>
      </c>
      <c r="BI27" s="344">
        <f>IFERROR(IF(Input!BJ4&gt;90000,IF(Info!BJ6=TRUE,INDEX(Other!$33:$33,MATCH(BI4,Other!$11:$11,0)),IF(Input!BJ12=TRUE,INDEX(Other!$36:$36,MATCH(BI4,Other!$11:$11,0)),INDEX(Other!$30:$30,MATCH(BI4,Other!$11:$11,0)))),0),0)</f>
        <v>0</v>
      </c>
      <c r="BJ27" s="344">
        <f>IFERROR(IF(Input!BK4&gt;90000,IF(Info!BK6=TRUE,INDEX(Other!$33:$33,MATCH(BJ4,Other!$11:$11,0)),IF(Input!BK12=TRUE,INDEX(Other!$36:$36,MATCH(BJ4,Other!$11:$11,0)),INDEX(Other!$30:$30,MATCH(BJ4,Other!$11:$11,0)))),0),0)</f>
        <v>0</v>
      </c>
      <c r="BK27" s="344">
        <f>IFERROR(IF(Input!BL4&gt;90000,IF(Info!BL6=TRUE,INDEX(Other!$33:$33,MATCH(BK4,Other!$11:$11,0)),IF(Input!BL12=TRUE,INDEX(Other!$36:$36,MATCH(BK4,Other!$11:$11,0)),INDEX(Other!$30:$30,MATCH(BK4,Other!$11:$11,0)))),0),0)</f>
        <v>0</v>
      </c>
      <c r="BL27" s="344">
        <f>IFERROR(IF(Input!BM4&gt;90000,IF(Info!BM6=TRUE,INDEX(Other!$33:$33,MATCH(BL4,Other!$11:$11,0)),IF(Input!BM12=TRUE,INDEX(Other!$36:$36,MATCH(BL4,Other!$11:$11,0)),INDEX(Other!$30:$30,MATCH(BL4,Other!$11:$11,0)))),0),0)</f>
        <v>0</v>
      </c>
      <c r="BM27" s="344">
        <f>IFERROR(IF(Input!BN4&gt;90000,IF(Info!BN6=TRUE,INDEX(Other!$33:$33,MATCH(BM4,Other!$11:$11,0)),IF(Input!BN12=TRUE,INDEX(Other!$36:$36,MATCH(BM4,Other!$11:$11,0)),INDEX(Other!$30:$30,MATCH(BM4,Other!$11:$11,0)))),0),0)</f>
        <v>0</v>
      </c>
      <c r="BN27" s="344">
        <f>IFERROR(IF(Input!BO4&gt;90000,IF(Info!BO6=TRUE,INDEX(Other!$33:$33,MATCH(BN4,Other!$11:$11,0)),IF(Input!BO12=TRUE,INDEX(Other!$36:$36,MATCH(BN4,Other!$11:$11,0)),INDEX(Other!$30:$30,MATCH(BN4,Other!$11:$11,0)))),0),0)</f>
        <v>0</v>
      </c>
      <c r="BO27" s="344">
        <f>IFERROR(IF(Input!BP4&gt;90000,IF(Info!BP6=TRUE,INDEX(Other!$33:$33,MATCH(BO4,Other!$11:$11,0)),IF(Input!BP12=TRUE,INDEX(Other!$36:$36,MATCH(BO4,Other!$11:$11,0)),INDEX(Other!$30:$30,MATCH(BO4,Other!$11:$11,0)))),0),0)</f>
        <v>0</v>
      </c>
      <c r="BP27" s="344">
        <f>IFERROR(IF(Input!BQ4&gt;90000,IF(Info!BQ6=TRUE,INDEX(Other!$33:$33,MATCH(BP4,Other!$11:$11,0)),IF(Input!BQ12=TRUE,INDEX(Other!$36:$36,MATCH(BP4,Other!$11:$11,0)),INDEX(Other!$30:$30,MATCH(BP4,Other!$11:$11,0)))),0),0)</f>
        <v>0</v>
      </c>
      <c r="BQ27" s="344">
        <f>IFERROR(IF(Input!BR4&gt;90000,IF(Info!BR6=TRUE,INDEX(Other!$33:$33,MATCH(BQ4,Other!$11:$11,0)),IF(Input!BR12=TRUE,INDEX(Other!$36:$36,MATCH(BQ4,Other!$11:$11,0)),INDEX(Other!$30:$30,MATCH(BQ4,Other!$11:$11,0)))),0),0)</f>
        <v>0</v>
      </c>
      <c r="BR27" s="344">
        <f>IFERROR(IF(Input!BS4&gt;90000,IF(Info!BS6=TRUE,INDEX(Other!$33:$33,MATCH(BR4,Other!$11:$11,0)),IF(Input!BS12=TRUE,INDEX(Other!$36:$36,MATCH(BR4,Other!$11:$11,0)),INDEX(Other!$30:$30,MATCH(BR4,Other!$11:$11,0)))),0),0)</f>
        <v>0</v>
      </c>
      <c r="BS27" s="344">
        <f>IFERROR(IF(Input!BT4&gt;90000,IF(Info!BT6=TRUE,INDEX(Other!$33:$33,MATCH(BS4,Other!$11:$11,0)),IF(Input!BT12=TRUE,INDEX(Other!$36:$36,MATCH(BS4,Other!$11:$11,0)),INDEX(Other!$30:$30,MATCH(BS4,Other!$11:$11,0)))),0),0)</f>
        <v>0</v>
      </c>
      <c r="BT27" s="344">
        <f>IFERROR(IF(Input!BU4&gt;90000,IF(Info!BU6=TRUE,INDEX(Other!$33:$33,MATCH(BT4,Other!$11:$11,0)),IF(Input!BU12=TRUE,INDEX(Other!$36:$36,MATCH(BT4,Other!$11:$11,0)),INDEX(Other!$30:$30,MATCH(BT4,Other!$11:$11,0)))),0),0)</f>
        <v>0</v>
      </c>
      <c r="BU27" s="344">
        <f>IFERROR(IF(Input!BV4&gt;90000,IF(Info!BV6=TRUE,INDEX(Other!$33:$33,MATCH(BU4,Other!$11:$11,0)),IF(Input!BV12=TRUE,INDEX(Other!$36:$36,MATCH(BU4,Other!$11:$11,0)),INDEX(Other!$30:$30,MATCH(BU4,Other!$11:$11,0)))),0),0)</f>
        <v>0</v>
      </c>
      <c r="BV27" s="344">
        <f>IFERROR(IF(Input!BW4&gt;90000,IF(Info!BW6=TRUE,INDEX(Other!$33:$33,MATCH(BV4,Other!$11:$11,0)),IF(Input!BW12=TRUE,INDEX(Other!$36:$36,MATCH(BV4,Other!$11:$11,0)),INDEX(Other!$30:$30,MATCH(BV4,Other!$11:$11,0)))),0),0)</f>
        <v>0</v>
      </c>
      <c r="BW27" s="344">
        <f>IFERROR(IF(Input!BX4&gt;90000,IF(Info!BX6=TRUE,INDEX(Other!$33:$33,MATCH(BW4,Other!$11:$11,0)),IF(Input!BX12=TRUE,INDEX(Other!$36:$36,MATCH(BW4,Other!$11:$11,0)),INDEX(Other!$30:$30,MATCH(BW4,Other!$11:$11,0)))),0),0)</f>
        <v>0</v>
      </c>
      <c r="BX27" s="344">
        <f>IFERROR(IF(Input!BY4&gt;90000,IF(Info!BY6=TRUE,INDEX(Other!$33:$33,MATCH(BX4,Other!$11:$11,0)),IF(Input!BY12=TRUE,INDEX(Other!$36:$36,MATCH(BX4,Other!$11:$11,0)),INDEX(Other!$30:$30,MATCH(BX4,Other!$11:$11,0)))),0),0)</f>
        <v>0</v>
      </c>
      <c r="BY27" s="344">
        <f>IFERROR(IF(Input!BZ4&gt;90000,IF(Info!BZ6=TRUE,INDEX(Other!$33:$33,MATCH(BY4,Other!$11:$11,0)),IF(Input!BZ12=TRUE,INDEX(Other!$36:$36,MATCH(BY4,Other!$11:$11,0)),INDEX(Other!$30:$30,MATCH(BY4,Other!$11:$11,0)))),0),0)</f>
        <v>0</v>
      </c>
      <c r="BZ27" s="344">
        <f>IFERROR(IF(Input!CA4&gt;90000,IF(Info!CA6=TRUE,INDEX(Other!$33:$33,MATCH(BZ4,Other!$11:$11,0)),IF(Input!CA12=TRUE,INDEX(Other!$36:$36,MATCH(BZ4,Other!$11:$11,0)),INDEX(Other!$30:$30,MATCH(BZ4,Other!$11:$11,0)))),0),0)</f>
        <v>0</v>
      </c>
      <c r="CA27" s="344">
        <f>IFERROR(IF(Input!CB4&gt;90000,IF(Info!CB6=TRUE,INDEX(Other!$33:$33,MATCH(CA4,Other!$11:$11,0)),IF(Input!CB12=TRUE,INDEX(Other!$36:$36,MATCH(CA4,Other!$11:$11,0)),INDEX(Other!$30:$30,MATCH(CA4,Other!$11:$11,0)))),0),0)</f>
        <v>0</v>
      </c>
      <c r="CB27" s="344">
        <f>IFERROR(IF(Input!CC4&gt;90000,IF(Info!CC6=TRUE,INDEX(Other!$33:$33,MATCH(CB4,Other!$11:$11,0)),IF(Input!CC12=TRUE,INDEX(Other!$36:$36,MATCH(CB4,Other!$11:$11,0)),INDEX(Other!$30:$30,MATCH(CB4,Other!$11:$11,0)))),0),0)</f>
        <v>0</v>
      </c>
      <c r="CC27" s="344">
        <f>IFERROR(IF(Input!CD4&gt;90000,IF(Info!CD6=TRUE,INDEX(Other!$33:$33,MATCH(CC4,Other!$11:$11,0)),IF(Input!CD12=TRUE,INDEX(Other!$36:$36,MATCH(CC4,Other!$11:$11,0)),INDEX(Other!$30:$30,MATCH(CC4,Other!$11:$11,0)))),0),0)</f>
        <v>0</v>
      </c>
      <c r="CD27" s="344">
        <f>IFERROR(IF(Input!CE4&gt;90000,IF(Info!CE6=TRUE,INDEX(Other!$33:$33,MATCH(CD4,Other!$11:$11,0)),IF(Input!CE12=TRUE,INDEX(Other!$36:$36,MATCH(CD4,Other!$11:$11,0)),INDEX(Other!$30:$30,MATCH(CD4,Other!$11:$11,0)))),0),0)</f>
        <v>0</v>
      </c>
      <c r="CE27" s="344">
        <f>IFERROR(IF(Input!CF4&gt;90000,IF(Info!CF6=TRUE,INDEX(Other!$33:$33,MATCH(CE4,Other!$11:$11,0)),IF(Input!CF12=TRUE,INDEX(Other!$36:$36,MATCH(CE4,Other!$11:$11,0)),INDEX(Other!$30:$30,MATCH(CE4,Other!$11:$11,0)))),0),0)</f>
        <v>0</v>
      </c>
      <c r="CF27" s="344">
        <f>IFERROR(IF(Input!CG4&gt;90000,IF(Info!CG6=TRUE,INDEX(Other!$33:$33,MATCH(CF4,Other!$11:$11,0)),IF(Input!CG12=TRUE,INDEX(Other!$36:$36,MATCH(CF4,Other!$11:$11,0)),INDEX(Other!$30:$30,MATCH(CF4,Other!$11:$11,0)))),0),0)</f>
        <v>0</v>
      </c>
      <c r="CG27" s="344">
        <f>IFERROR(IF(Input!CH4&gt;90000,IF(Info!CH6=TRUE,INDEX(Other!$33:$33,MATCH(CG4,Other!$11:$11,0)),IF(Input!CH12=TRUE,INDEX(Other!$36:$36,MATCH(CG4,Other!$11:$11,0)),INDEX(Other!$30:$30,MATCH(CG4,Other!$11:$11,0)))),0),0)</f>
        <v>0</v>
      </c>
      <c r="CH27" s="344">
        <f>IFERROR(IF(Input!CI4&gt;90000,IF(Info!CI6=TRUE,INDEX(Other!$33:$33,MATCH(CH4,Other!$11:$11,0)),IF(Input!CI12=TRUE,INDEX(Other!$36:$36,MATCH(CH4,Other!$11:$11,0)),INDEX(Other!$30:$30,MATCH(CH4,Other!$11:$11,0)))),0),0)</f>
        <v>0</v>
      </c>
      <c r="CI27" s="344">
        <f>IFERROR(IF(Input!CJ4&gt;90000,IF(Info!CJ6=TRUE,INDEX(Other!$33:$33,MATCH(CI4,Other!$11:$11,0)),IF(Input!CJ12=TRUE,INDEX(Other!$36:$36,MATCH(CI4,Other!$11:$11,0)),INDEX(Other!$30:$30,MATCH(CI4,Other!$11:$11,0)))),0),0)</f>
        <v>0</v>
      </c>
      <c r="CJ27" s="344">
        <f>IFERROR(IF(Input!CK4&gt;90000,IF(Info!CK6=TRUE,INDEX(Other!$33:$33,MATCH(CJ4,Other!$11:$11,0)),IF(Input!CK12=TRUE,INDEX(Other!$36:$36,MATCH(CJ4,Other!$11:$11,0)),INDEX(Other!$30:$30,MATCH(CJ4,Other!$11:$11,0)))),0),0)</f>
        <v>0</v>
      </c>
      <c r="CK27" s="344">
        <f>IFERROR(IF(Input!CL4&gt;90000,IF(Info!CL6=TRUE,INDEX(Other!$33:$33,MATCH(CK4,Other!$11:$11,0)),IF(Input!CL12=TRUE,INDEX(Other!$36:$36,MATCH(CK4,Other!$11:$11,0)),INDEX(Other!$30:$30,MATCH(CK4,Other!$11:$11,0)))),0),0)</f>
        <v>0</v>
      </c>
      <c r="CL27" s="344">
        <f>IFERROR(IF(Input!CM4&gt;90000,IF(Info!CM6=TRUE,INDEX(Other!$33:$33,MATCH(CL4,Other!$11:$11,0)),IF(Input!CM12=TRUE,INDEX(Other!$36:$36,MATCH(CL4,Other!$11:$11,0)),INDEX(Other!$30:$30,MATCH(CL4,Other!$11:$11,0)))),0),0)</f>
        <v>0</v>
      </c>
      <c r="CM27" s="344">
        <f>IFERROR(IF(Input!CN4&gt;90000,IF(Info!CN6=TRUE,INDEX(Other!$33:$33,MATCH(CM4,Other!$11:$11,0)),IF(Input!CN12=TRUE,INDEX(Other!$36:$36,MATCH(CM4,Other!$11:$11,0)),INDEX(Other!$30:$30,MATCH(CM4,Other!$11:$11,0)))),0),0)</f>
        <v>0</v>
      </c>
      <c r="CN27" s="344">
        <f>IFERROR(IF(Input!CO4&gt;90000,IF(Info!CO6=TRUE,INDEX(Other!$33:$33,MATCH(CN4,Other!$11:$11,0)),IF(Input!CO12=TRUE,INDEX(Other!$36:$36,MATCH(CN4,Other!$11:$11,0)),INDEX(Other!$30:$30,MATCH(CN4,Other!$11:$11,0)))),0),0)</f>
        <v>0</v>
      </c>
      <c r="CO27" s="344">
        <f>IFERROR(IF(Input!CP4&gt;90000,IF(Info!CP6=TRUE,INDEX(Other!$33:$33,MATCH(CO4,Other!$11:$11,0)),IF(Input!CP12=TRUE,INDEX(Other!$36:$36,MATCH(CO4,Other!$11:$11,0)),INDEX(Other!$30:$30,MATCH(CO4,Other!$11:$11,0)))),0),0)</f>
        <v>0</v>
      </c>
      <c r="CP27" s="344">
        <f>IFERROR(IF(Input!CQ4&gt;90000,IF(Info!CQ6=TRUE,INDEX(Other!$33:$33,MATCH(CP4,Other!$11:$11,0)),IF(Input!CQ12=TRUE,INDEX(Other!$36:$36,MATCH(CP4,Other!$11:$11,0)),INDEX(Other!$30:$30,MATCH(CP4,Other!$11:$11,0)))),0),0)</f>
        <v>0</v>
      </c>
      <c r="CQ27" s="344">
        <f>IFERROR(IF(Input!CR4&gt;90000,IF(Info!CR6=TRUE,INDEX(Other!$33:$33,MATCH(CQ4,Other!$11:$11,0)),IF(Input!CR12=TRUE,INDEX(Other!$36:$36,MATCH(CQ4,Other!$11:$11,0)),INDEX(Other!$30:$30,MATCH(CQ4,Other!$11:$11,0)))),0),0)</f>
        <v>0</v>
      </c>
      <c r="CR27" s="344">
        <f>IFERROR(IF(Input!CS4&gt;90000,IF(Info!CS6=TRUE,INDEX(Other!$33:$33,MATCH(CR4,Other!$11:$11,0)),IF(Input!CS12=TRUE,INDEX(Other!$36:$36,MATCH(CR4,Other!$11:$11,0)),INDEX(Other!$30:$30,MATCH(CR4,Other!$11:$11,0)))),0),0)</f>
        <v>0</v>
      </c>
      <c r="CS27" s="344">
        <f>IFERROR(IF(Input!CT4&gt;90000,IF(Info!CT6=TRUE,INDEX(Other!$33:$33,MATCH(CS4,Other!$11:$11,0)),IF(Input!CT12=TRUE,INDEX(Other!$36:$36,MATCH(CS4,Other!$11:$11,0)),INDEX(Other!$30:$30,MATCH(CS4,Other!$11:$11,0)))),0),0)</f>
        <v>0</v>
      </c>
      <c r="CT27" s="344">
        <f>IFERROR(IF(Input!CU4&gt;90000,IF(Info!CU6=TRUE,INDEX(Other!$33:$33,MATCH(CT4,Other!$11:$11,0)),IF(Input!CU12=TRUE,INDEX(Other!$36:$36,MATCH(CT4,Other!$11:$11,0)),INDEX(Other!$30:$30,MATCH(CT4,Other!$11:$11,0)))),0),0)</f>
        <v>0</v>
      </c>
      <c r="CU27" s="344">
        <f>IFERROR(IF(Input!CV4&gt;90000,IF(Info!CV6=TRUE,INDEX(Other!$33:$33,MATCH(CU4,Other!$11:$11,0)),IF(Input!CV12=TRUE,INDEX(Other!$36:$36,MATCH(CU4,Other!$11:$11,0)),INDEX(Other!$30:$30,MATCH(CU4,Other!$11:$11,0)))),0),0)</f>
        <v>0</v>
      </c>
      <c r="CV27" s="344">
        <f>IFERROR(IF(Input!CW4&gt;90000,IF(Info!CW6=TRUE,INDEX(Other!$33:$33,MATCH(CV4,Other!$11:$11,0)),IF(Input!CW12=TRUE,INDEX(Other!$36:$36,MATCH(CV4,Other!$11:$11,0)),INDEX(Other!$30:$30,MATCH(CV4,Other!$11:$11,0)))),0),0)</f>
        <v>0</v>
      </c>
      <c r="CW27" s="344">
        <f>IFERROR(IF(Input!CX4&gt;90000,IF(Info!CX6=TRUE,INDEX(Other!$33:$33,MATCH(CW4,Other!$11:$11,0)),IF(Input!CX12=TRUE,INDEX(Other!$36:$36,MATCH(CW4,Other!$11:$11,0)),INDEX(Other!$30:$30,MATCH(CW4,Other!$11:$11,0)))),0),0)</f>
        <v>0</v>
      </c>
      <c r="CX27" s="344">
        <f>IFERROR(IF(Input!CY4&gt;90000,IF(Info!CY6=TRUE,INDEX(Other!$33:$33,MATCH(CX4,Other!$11:$11,0)),IF(Input!CY12=TRUE,INDEX(Other!$36:$36,MATCH(CX4,Other!$11:$11,0)),INDEX(Other!$30:$30,MATCH(CX4,Other!$11:$11,0)))),0),0)</f>
        <v>0</v>
      </c>
      <c r="CY27" s="344">
        <f>IFERROR(IF(Input!CZ4&gt;90000,IF(Info!CZ6=TRUE,INDEX(Other!$33:$33,MATCH(CY4,Other!$11:$11,0)),IF(Input!CZ12=TRUE,INDEX(Other!$36:$36,MATCH(CY4,Other!$11:$11,0)),INDEX(Other!$30:$30,MATCH(CY4,Other!$11:$11,0)))),0),0)</f>
        <v>0</v>
      </c>
      <c r="CZ27" s="344">
        <f>IFERROR(IF(Input!DA4&gt;90000,IF(Info!DA6=TRUE,INDEX(Other!$33:$33,MATCH(CZ4,Other!$11:$11,0)),IF(Input!DA12=TRUE,INDEX(Other!$36:$36,MATCH(CZ4,Other!$11:$11,0)),INDEX(Other!$30:$30,MATCH(CZ4,Other!$11:$11,0)))),0),0)</f>
        <v>0</v>
      </c>
      <c r="DA27" s="344">
        <f>IFERROR(IF(Input!DB4&gt;90000,IF(Info!DB6=TRUE,INDEX(Other!$33:$33,MATCH(DA4,Other!$11:$11,0)),IF(Input!DB12=TRUE,INDEX(Other!$36:$36,MATCH(DA4,Other!$11:$11,0)),INDEX(Other!$30:$30,MATCH(DA4,Other!$11:$11,0)))),0),0)</f>
        <v>0</v>
      </c>
      <c r="DB27" s="344">
        <f>IFERROR(IF(Input!DC4&gt;90000,IF(Info!DC6=TRUE,INDEX(Other!$33:$33,MATCH(DB4,Other!$11:$11,0)),IF(Input!DC12=TRUE,INDEX(Other!$36:$36,MATCH(DB4,Other!$11:$11,0)),INDEX(Other!$30:$30,MATCH(DB4,Other!$11:$11,0)))),0),0)</f>
        <v>0</v>
      </c>
      <c r="DC27" s="344">
        <f>IFERROR(IF(Input!DD4&gt;90000,IF(Info!DD6=TRUE,INDEX(Other!$33:$33,MATCH(DC4,Other!$11:$11,0)),IF(Input!DD12=TRUE,INDEX(Other!$36:$36,MATCH(DC4,Other!$11:$11,0)),INDEX(Other!$30:$30,MATCH(DC4,Other!$11:$11,0)))),0),0)</f>
        <v>0</v>
      </c>
      <c r="DD27" s="344">
        <f>IFERROR(IF(Input!DE4&gt;90000,IF(Info!DE6=TRUE,INDEX(Other!$33:$33,MATCH(DD4,Other!$11:$11,0)),IF(Input!DE12=TRUE,INDEX(Other!$36:$36,MATCH(DD4,Other!$11:$11,0)),INDEX(Other!$30:$30,MATCH(DD4,Other!$11:$11,0)))),0),0)</f>
        <v>0</v>
      </c>
      <c r="DE27" s="344">
        <f>IFERROR(IF(Input!DF4&gt;90000,IF(Info!DF6=TRUE,INDEX(Other!$33:$33,MATCH(DE4,Other!$11:$11,0)),IF(Input!DF12=TRUE,INDEX(Other!$36:$36,MATCH(DE4,Other!$11:$11,0)),INDEX(Other!$30:$30,MATCH(DE4,Other!$11:$11,0)))),0),0)</f>
        <v>0</v>
      </c>
      <c r="DF27" s="344">
        <f>IFERROR(IF(Input!DG4&gt;90000,IF(Info!DG6=TRUE,INDEX(Other!$33:$33,MATCH(DF4,Other!$11:$11,0)),IF(Input!DG12=TRUE,INDEX(Other!$36:$36,MATCH(DF4,Other!$11:$11,0)),INDEX(Other!$30:$30,MATCH(DF4,Other!$11:$11,0)))),0),0)</f>
        <v>0</v>
      </c>
      <c r="DG27" s="344">
        <f>IFERROR(IF(Input!DH4&gt;90000,IF(Info!DH6=TRUE,INDEX(Other!$33:$33,MATCH(DG4,Other!$11:$11,0)),IF(Input!DH12=TRUE,INDEX(Other!$36:$36,MATCH(DG4,Other!$11:$11,0)),INDEX(Other!$30:$30,MATCH(DG4,Other!$11:$11,0)))),0),0)</f>
        <v>0</v>
      </c>
      <c r="DH27" s="344">
        <f>IFERROR(IF(Input!DI4&gt;90000,IF(Info!DI6=TRUE,INDEX(Other!$33:$33,MATCH(DH4,Other!$11:$11,0)),IF(Input!DI12=TRUE,INDEX(Other!$36:$36,MATCH(DH4,Other!$11:$11,0)),INDEX(Other!$30:$30,MATCH(DH4,Other!$11:$11,0)))),0),0)</f>
        <v>0</v>
      </c>
      <c r="DI27" s="344">
        <f>IFERROR(IF(Input!DJ4&gt;90000,IF(Info!DJ6=TRUE,INDEX(Other!$33:$33,MATCH(DI4,Other!$11:$11,0)),IF(Input!DJ12=TRUE,INDEX(Other!$36:$36,MATCH(DI4,Other!$11:$11,0)),INDEX(Other!$30:$30,MATCH(DI4,Other!$11:$11,0)))),0),0)</f>
        <v>0</v>
      </c>
      <c r="DJ27" s="344">
        <f>IFERROR(IF(Input!DK4&gt;90000,IF(Info!DK6=TRUE,INDEX(Other!$33:$33,MATCH(DJ4,Other!$11:$11,0)),IF(Input!DK12=TRUE,INDEX(Other!$36:$36,MATCH(DJ4,Other!$11:$11,0)),INDEX(Other!$30:$30,MATCH(DJ4,Other!$11:$11,0)))),0),0)</f>
        <v>0</v>
      </c>
      <c r="DK27" s="344">
        <f>IFERROR(IF(Input!DL4&gt;90000,IF(Info!DL6=TRUE,INDEX(Other!$33:$33,MATCH(DK4,Other!$11:$11,0)),IF(Input!DL12=TRUE,INDEX(Other!$36:$36,MATCH(DK4,Other!$11:$11,0)),INDEX(Other!$30:$30,MATCH(DK4,Other!$11:$11,0)))),0),0)</f>
        <v>0</v>
      </c>
      <c r="DL27" s="344">
        <f>IFERROR(IF(Input!DM4&gt;90000,IF(Info!DM6=TRUE,INDEX(Other!$33:$33,MATCH(DL4,Other!$11:$11,0)),IF(Input!DM12=TRUE,INDEX(Other!$36:$36,MATCH(DL4,Other!$11:$11,0)),INDEX(Other!$30:$30,MATCH(DL4,Other!$11:$11,0)))),0),0)</f>
        <v>0</v>
      </c>
      <c r="DM27" s="344">
        <f>IFERROR(IF(Input!DN4&gt;90000,IF(Info!DN6=TRUE,INDEX(Other!$33:$33,MATCH(DM4,Other!$11:$11,0)),IF(Input!DN12=TRUE,INDEX(Other!$36:$36,MATCH(DM4,Other!$11:$11,0)),INDEX(Other!$30:$30,MATCH(DM4,Other!$11:$11,0)))),0),0)</f>
        <v>0</v>
      </c>
      <c r="DN27" s="344">
        <f>IFERROR(IF(Input!DO4&gt;90000,IF(Info!DO6=TRUE,INDEX(Other!$33:$33,MATCH(DN4,Other!$11:$11,0)),IF(Input!DO12=TRUE,INDEX(Other!$36:$36,MATCH(DN4,Other!$11:$11,0)),INDEX(Other!$30:$30,MATCH(DN4,Other!$11:$11,0)))),0),0)</f>
        <v>0</v>
      </c>
      <c r="DO27" s="344">
        <f>IFERROR(IF(Input!DP4&gt;90000,IF(Info!DP6=TRUE,INDEX(Other!$33:$33,MATCH(DO4,Other!$11:$11,0)),IF(Input!DP12=TRUE,INDEX(Other!$36:$36,MATCH(DO4,Other!$11:$11,0)),INDEX(Other!$30:$30,MATCH(DO4,Other!$11:$11,0)))),0),0)</f>
        <v>0</v>
      </c>
      <c r="DP27" s="344">
        <f>IFERROR(IF(Input!DQ4&gt;90000,IF(Info!DQ6=TRUE,INDEX(Other!$33:$33,MATCH(DP4,Other!$11:$11,0)),IF(Input!DQ12=TRUE,INDEX(Other!$36:$36,MATCH(DP4,Other!$11:$11,0)),INDEX(Other!$30:$30,MATCH(DP4,Other!$11:$11,0)))),0),0)</f>
        <v>0</v>
      </c>
      <c r="DQ27" s="344">
        <f>IFERROR(IF(Input!DR4&gt;90000,IF(Info!DR6=TRUE,INDEX(Other!$33:$33,MATCH(DQ4,Other!$11:$11,0)),IF(Input!DR12=TRUE,INDEX(Other!$36:$36,MATCH(DQ4,Other!$11:$11,0)),INDEX(Other!$30:$30,MATCH(DQ4,Other!$11:$11,0)))),0),0)</f>
        <v>0</v>
      </c>
      <c r="DR27" s="344">
        <f>IFERROR(IF(Input!DS4&gt;90000,IF(Info!DS6=TRUE,INDEX(Other!$33:$33,MATCH(DR4,Other!$11:$11,0)),IF(Input!DS12=TRUE,INDEX(Other!$36:$36,MATCH(DR4,Other!$11:$11,0)),INDEX(Other!$30:$30,MATCH(DR4,Other!$11:$11,0)))),0),0)</f>
        <v>0</v>
      </c>
      <c r="DS27" s="344">
        <f>IFERROR(IF(Input!DT4&gt;90000,IF(Info!DT6=TRUE,INDEX(Other!$33:$33,MATCH(DS4,Other!$11:$11,0)),IF(Input!DT12=TRUE,INDEX(Other!$36:$36,MATCH(DS4,Other!$11:$11,0)),INDEX(Other!$30:$30,MATCH(DS4,Other!$11:$11,0)))),0),0)</f>
        <v>0</v>
      </c>
      <c r="DT27" s="344">
        <f>IFERROR(IF(Input!DU4&gt;90000,IF(Info!DU6=TRUE,INDEX(Other!$33:$33,MATCH(DT4,Other!$11:$11,0)),IF(Input!DU12=TRUE,INDEX(Other!$36:$36,MATCH(DT4,Other!$11:$11,0)),INDEX(Other!$30:$30,MATCH(DT4,Other!$11:$11,0)))),0),0)</f>
        <v>0</v>
      </c>
      <c r="DU27" s="344">
        <f>IFERROR(IF(Input!DV4&gt;90000,IF(Info!DV6=TRUE,INDEX(Other!$33:$33,MATCH(DU4,Other!$11:$11,0)),IF(Input!DV12=TRUE,INDEX(Other!$36:$36,MATCH(DU4,Other!$11:$11,0)),INDEX(Other!$30:$30,MATCH(DU4,Other!$11:$11,0)))),0),0)</f>
        <v>0</v>
      </c>
      <c r="DV27" s="344">
        <f>IFERROR(IF(Input!DW4&gt;90000,IF(Info!DW6=TRUE,INDEX(Other!$33:$33,MATCH(DV4,Other!$11:$11,0)),IF(Input!DW12=TRUE,INDEX(Other!$36:$36,MATCH(DV4,Other!$11:$11,0)),INDEX(Other!$30:$30,MATCH(DV4,Other!$11:$11,0)))),0),0)</f>
        <v>0</v>
      </c>
      <c r="DW27" s="344">
        <f>IFERROR(IF(Input!DX4&gt;90000,IF(Info!DX6=TRUE,INDEX(Other!$33:$33,MATCH(DW4,Other!$11:$11,0)),IF(Input!DX12=TRUE,INDEX(Other!$36:$36,MATCH(DW4,Other!$11:$11,0)),INDEX(Other!$30:$30,MATCH(DW4,Other!$11:$11,0)))),0),0)</f>
        <v>0</v>
      </c>
      <c r="DX27" s="344">
        <f>IFERROR(IF(Input!DY4&gt;90000,IF(Info!DY6=TRUE,INDEX(Other!$33:$33,MATCH(DX4,Other!$11:$11,0)),IF(Input!DY12=TRUE,INDEX(Other!$36:$36,MATCH(DX4,Other!$11:$11,0)),INDEX(Other!$30:$30,MATCH(DX4,Other!$11:$11,0)))),0),0)</f>
        <v>0</v>
      </c>
      <c r="DY27" s="344">
        <f>IFERROR(IF(Input!DZ4&gt;90000,IF(Info!DZ6=TRUE,INDEX(Other!$33:$33,MATCH(DY4,Other!$11:$11,0)),IF(Input!DZ12=TRUE,INDEX(Other!$36:$36,MATCH(DY4,Other!$11:$11,0)),INDEX(Other!$30:$30,MATCH(DY4,Other!$11:$11,0)))),0),0)</f>
        <v>0</v>
      </c>
      <c r="DZ27" s="344">
        <f>IFERROR(IF(Input!EA4&gt;90000,IF(Info!EA6=TRUE,INDEX(Other!$33:$33,MATCH(DZ4,Other!$11:$11,0)),IF(Input!EA12=TRUE,INDEX(Other!$36:$36,MATCH(DZ4,Other!$11:$11,0)),INDEX(Other!$30:$30,MATCH(DZ4,Other!$11:$11,0)))),0),0)</f>
        <v>0</v>
      </c>
      <c r="EA27" s="344">
        <f>IFERROR(IF(Input!EB4&gt;90000,IF(Info!EB6=TRUE,INDEX(Other!$33:$33,MATCH(EA4,Other!$11:$11,0)),IF(Input!EB12=TRUE,INDEX(Other!$36:$36,MATCH(EA4,Other!$11:$11,0)),INDEX(Other!$30:$30,MATCH(EA4,Other!$11:$11,0)))),0),0)</f>
        <v>0</v>
      </c>
      <c r="EB27" s="344">
        <f>IFERROR(IF(Input!EC4&gt;90000,IF(Info!EC6=TRUE,INDEX(Other!$33:$33,MATCH(EB4,Other!$11:$11,0)),IF(Input!EC12=TRUE,INDEX(Other!$36:$36,MATCH(EB4,Other!$11:$11,0)),INDEX(Other!$30:$30,MATCH(EB4,Other!$11:$11,0)))),0),0)</f>
        <v>0</v>
      </c>
      <c r="EC27" s="344">
        <f>IFERROR(IF(Input!ED4&gt;90000,IF(Info!ED6=TRUE,INDEX(Other!$33:$33,MATCH(EC4,Other!$11:$11,0)),IF(Input!ED12=TRUE,INDEX(Other!$36:$36,MATCH(EC4,Other!$11:$11,0)),INDEX(Other!$30:$30,MATCH(EC4,Other!$11:$11,0)))),0),0)</f>
        <v>0</v>
      </c>
      <c r="ED27" s="344">
        <f>IFERROR(IF(Input!EE4&gt;90000,IF(Info!EE6=TRUE,INDEX(Other!$33:$33,MATCH(ED4,Other!$11:$11,0)),IF(Input!EE12=TRUE,INDEX(Other!$36:$36,MATCH(ED4,Other!$11:$11,0)),INDEX(Other!$30:$30,MATCH(ED4,Other!$11:$11,0)))),0),0)</f>
        <v>0</v>
      </c>
      <c r="EE27" s="344">
        <f>IFERROR(IF(Input!EF4&gt;90000,IF(Info!EF6=TRUE,INDEX(Other!$33:$33,MATCH(EE4,Other!$11:$11,0)),IF(Input!EF12=TRUE,INDEX(Other!$36:$36,MATCH(EE4,Other!$11:$11,0)),INDEX(Other!$30:$30,MATCH(EE4,Other!$11:$11,0)))),0),0)</f>
        <v>0</v>
      </c>
      <c r="EF27" s="344">
        <f>IFERROR(IF(Input!EG4&gt;90000,IF(Info!EG6=TRUE,INDEX(Other!$33:$33,MATCH(EF4,Other!$11:$11,0)),IF(Input!EG12=TRUE,INDEX(Other!$36:$36,MATCH(EF4,Other!$11:$11,0)),INDEX(Other!$30:$30,MATCH(EF4,Other!$11:$11,0)))),0),0)</f>
        <v>0</v>
      </c>
      <c r="EG27" s="344">
        <f>IFERROR(IF(Input!EH4&gt;90000,IF(Info!EH6=TRUE,INDEX(Other!$33:$33,MATCH(EG4,Other!$11:$11,0)),IF(Input!EH12=TRUE,INDEX(Other!$36:$36,MATCH(EG4,Other!$11:$11,0)),INDEX(Other!$30:$30,MATCH(EG4,Other!$11:$11,0)))),0),0)</f>
        <v>0</v>
      </c>
      <c r="EH27" s="344">
        <f>IFERROR(IF(Input!EI4&gt;90000,IF(Info!EI6=TRUE,INDEX(Other!$33:$33,MATCH(EH4,Other!$11:$11,0)),IF(Input!EI12=TRUE,INDEX(Other!$36:$36,MATCH(EH4,Other!$11:$11,0)),INDEX(Other!$30:$30,MATCH(EH4,Other!$11:$11,0)))),0),0)</f>
        <v>0</v>
      </c>
      <c r="EI27" s="344">
        <f>IFERROR(IF(Input!EJ4&gt;90000,IF(Info!EJ6=TRUE,INDEX(Other!$33:$33,MATCH(EI4,Other!$11:$11,0)),IF(Input!EJ12=TRUE,INDEX(Other!$36:$36,MATCH(EI4,Other!$11:$11,0)),INDEX(Other!$30:$30,MATCH(EI4,Other!$11:$11,0)))),0),0)</f>
        <v>0</v>
      </c>
      <c r="EJ27" s="344">
        <f>IFERROR(IF(Input!EK4&gt;90000,IF(Info!EK6=TRUE,INDEX(Other!$33:$33,MATCH(EJ4,Other!$11:$11,0)),IF(Input!EK12=TRUE,INDEX(Other!$36:$36,MATCH(EJ4,Other!$11:$11,0)),INDEX(Other!$30:$30,MATCH(EJ4,Other!$11:$11,0)))),0),0)</f>
        <v>0</v>
      </c>
      <c r="EK27" s="344">
        <f>IFERROR(IF(Input!EL4&gt;90000,IF(Info!EL6=TRUE,INDEX(Other!$33:$33,MATCH(EK4,Other!$11:$11,0)),IF(Input!EL12=TRUE,INDEX(Other!$36:$36,MATCH(EK4,Other!$11:$11,0)),INDEX(Other!$30:$30,MATCH(EK4,Other!$11:$11,0)))),0),0)</f>
        <v>0</v>
      </c>
      <c r="EL27" s="344">
        <f>IFERROR(IF(Input!EM4&gt;90000,IF(Info!EM6=TRUE,INDEX(Other!$33:$33,MATCH(EL4,Other!$11:$11,0)),IF(Input!EM12=TRUE,INDEX(Other!$36:$36,MATCH(EL4,Other!$11:$11,0)),INDEX(Other!$30:$30,MATCH(EL4,Other!$11:$11,0)))),0),0)</f>
        <v>0</v>
      </c>
      <c r="EM27" s="344">
        <f>IFERROR(IF(Input!EN4&gt;90000,IF(Info!EN6=TRUE,INDEX(Other!$33:$33,MATCH(EM4,Other!$11:$11,0)),IF(Input!EN12=TRUE,INDEX(Other!$36:$36,MATCH(EM4,Other!$11:$11,0)),INDEX(Other!$30:$30,MATCH(EM4,Other!$11:$11,0)))),0),0)</f>
        <v>0</v>
      </c>
      <c r="EN27" s="344">
        <f>IFERROR(IF(Input!EO4&gt;90000,IF(Info!EO6=TRUE,INDEX(Other!$33:$33,MATCH(EN4,Other!$11:$11,0)),IF(Input!EO12=TRUE,INDEX(Other!$36:$36,MATCH(EN4,Other!$11:$11,0)),INDEX(Other!$30:$30,MATCH(EN4,Other!$11:$11,0)))),0),0)</f>
        <v>0</v>
      </c>
      <c r="EO27" s="344">
        <f>IFERROR(IF(Input!EP4&gt;90000,IF(Info!EP6=TRUE,INDEX(Other!$33:$33,MATCH(EO4,Other!$11:$11,0)),IF(Input!EP12=TRUE,INDEX(Other!$36:$36,MATCH(EO4,Other!$11:$11,0)),INDEX(Other!$30:$30,MATCH(EO4,Other!$11:$11,0)))),0),0)</f>
        <v>0</v>
      </c>
      <c r="EP27" s="344">
        <f>IFERROR(IF(Input!EQ4&gt;90000,IF(Info!EQ6=TRUE,INDEX(Other!$33:$33,MATCH(EP4,Other!$11:$11,0)),IF(Input!EQ12=TRUE,INDEX(Other!$36:$36,MATCH(EP4,Other!$11:$11,0)),INDEX(Other!$30:$30,MATCH(EP4,Other!$11:$11,0)))),0),0)</f>
        <v>0</v>
      </c>
      <c r="EQ27" s="344">
        <f>IFERROR(IF(Input!ER4&gt;90000,IF(Info!ER6=TRUE,INDEX(Other!$33:$33,MATCH(EQ4,Other!$11:$11,0)),IF(Input!ER12=TRUE,INDEX(Other!$36:$36,MATCH(EQ4,Other!$11:$11,0)),INDEX(Other!$30:$30,MATCH(EQ4,Other!$11:$11,0)))),0),0)</f>
        <v>0</v>
      </c>
      <c r="ER27" s="344">
        <f>IFERROR(IF(Input!ES4&gt;90000,IF(Info!ES6=TRUE,INDEX(Other!$33:$33,MATCH(ER4,Other!$11:$11,0)),IF(Input!ES12=TRUE,INDEX(Other!$36:$36,MATCH(ER4,Other!$11:$11,0)),INDEX(Other!$30:$30,MATCH(ER4,Other!$11:$11,0)))),0),0)</f>
        <v>0</v>
      </c>
      <c r="ES27" s="344">
        <f>IFERROR(IF(Input!ET4&gt;90000,IF(Info!ET6=TRUE,INDEX(Other!$33:$33,MATCH(ES4,Other!$11:$11,0)),IF(Input!ET12=TRUE,INDEX(Other!$36:$36,MATCH(ES4,Other!$11:$11,0)),INDEX(Other!$30:$30,MATCH(ES4,Other!$11:$11,0)))),0),0)</f>
        <v>0</v>
      </c>
      <c r="ET27" s="344">
        <f>IFERROR(IF(Input!EU4&gt;90000,IF(Info!EU6=TRUE,INDEX(Other!$33:$33,MATCH(ET4,Other!$11:$11,0)),IF(Input!EU12=TRUE,INDEX(Other!$36:$36,MATCH(ET4,Other!$11:$11,0)),INDEX(Other!$30:$30,MATCH(ET4,Other!$11:$11,0)))),0),0)</f>
        <v>0</v>
      </c>
      <c r="EU27" s="344">
        <f>IFERROR(IF(Input!EV4&gt;90000,IF(Info!EV6=TRUE,INDEX(Other!$33:$33,MATCH(EU4,Other!$11:$11,0)),IF(Input!EV12=TRUE,INDEX(Other!$36:$36,MATCH(EU4,Other!$11:$11,0)),INDEX(Other!$30:$30,MATCH(EU4,Other!$11:$11,0)))),0),0)</f>
        <v>0</v>
      </c>
      <c r="EV27" s="344">
        <f>IFERROR(IF(Input!EW4&gt;90000,IF(Info!EW6=TRUE,INDEX(Other!$33:$33,MATCH(EV4,Other!$11:$11,0)),IF(Input!EW12=TRUE,INDEX(Other!$36:$36,MATCH(EV4,Other!$11:$11,0)),INDEX(Other!$30:$30,MATCH(EV4,Other!$11:$11,0)))),0),0)</f>
        <v>0</v>
      </c>
      <c r="EW27" s="344">
        <f>IFERROR(IF(Input!EX4&gt;90000,IF(Info!EX6=TRUE,INDEX(Other!$33:$33,MATCH(EW4,Other!$11:$11,0)),IF(Input!EX12=TRUE,INDEX(Other!$36:$36,MATCH(EW4,Other!$11:$11,0)),INDEX(Other!$30:$30,MATCH(EW4,Other!$11:$11,0)))),0),0)</f>
        <v>0</v>
      </c>
      <c r="EX27" s="344">
        <f>IFERROR(IF(Input!EY4&gt;90000,IF(Info!EY6=TRUE,INDEX(Other!$33:$33,MATCH(EX4,Other!$11:$11,0)),IF(Input!EY12=TRUE,INDEX(Other!$36:$36,MATCH(EX4,Other!$11:$11,0)),INDEX(Other!$30:$30,MATCH(EX4,Other!$11:$11,0)))),0),0)</f>
        <v>0</v>
      </c>
      <c r="EY27" s="344">
        <f>IFERROR(IF(Input!EZ4&gt;90000,IF(Info!EZ6=TRUE,INDEX(Other!$33:$33,MATCH(EY4,Other!$11:$11,0)),IF(Input!EZ12=TRUE,INDEX(Other!$36:$36,MATCH(EY4,Other!$11:$11,0)),INDEX(Other!$30:$30,MATCH(EY4,Other!$11:$11,0)))),0),0)</f>
        <v>0</v>
      </c>
      <c r="EZ27" s="344">
        <f>IFERROR(IF(Input!FA4&gt;90000,IF(Info!FA6=TRUE,INDEX(Other!$33:$33,MATCH(EZ4,Other!$11:$11,0)),IF(Input!FA12=TRUE,INDEX(Other!$36:$36,MATCH(EZ4,Other!$11:$11,0)),INDEX(Other!$30:$30,MATCH(EZ4,Other!$11:$11,0)))),0),0)</f>
        <v>0</v>
      </c>
      <c r="FA27" s="344">
        <f>IFERROR(IF(Input!FB4&gt;90000,IF(Info!FB6=TRUE,INDEX(Other!$33:$33,MATCH(FA4,Other!$11:$11,0)),IF(Input!FB12=TRUE,INDEX(Other!$36:$36,MATCH(FA4,Other!$11:$11,0)),INDEX(Other!$30:$30,MATCH(FA4,Other!$11:$11,0)))),0),0)</f>
        <v>0</v>
      </c>
      <c r="FB27" s="344">
        <f>IFERROR(IF(Input!FC4&gt;90000,IF(Info!FC6=TRUE,INDEX(Other!$33:$33,MATCH(FB4,Other!$11:$11,0)),IF(Input!FC12=TRUE,INDEX(Other!$36:$36,MATCH(FB4,Other!$11:$11,0)),INDEX(Other!$30:$30,MATCH(FB4,Other!$11:$11,0)))),0),0)</f>
        <v>0</v>
      </c>
      <c r="FC27" s="344">
        <f>IFERROR(IF(Input!FD4&gt;90000,IF(Info!FD6=TRUE,INDEX(Other!$33:$33,MATCH(FC4,Other!$11:$11,0)),IF(Input!FD12=TRUE,INDEX(Other!$36:$36,MATCH(FC4,Other!$11:$11,0)),INDEX(Other!$30:$30,MATCH(FC4,Other!$11:$11,0)))),0),0)</f>
        <v>0</v>
      </c>
      <c r="FD27" s="344">
        <f>IFERROR(IF(Input!FE4&gt;90000,IF(Info!FE6=TRUE,INDEX(Other!$33:$33,MATCH(FD4,Other!$11:$11,0)),IF(Input!FE12=TRUE,INDEX(Other!$36:$36,MATCH(FD4,Other!$11:$11,0)),INDEX(Other!$30:$30,MATCH(FD4,Other!$11:$11,0)))),0),0)</f>
        <v>0</v>
      </c>
      <c r="FE27" s="344">
        <f>IFERROR(IF(Input!FF4&gt;90000,IF(Info!FF6=TRUE,INDEX(Other!$33:$33,MATCH(FE4,Other!$11:$11,0)),IF(Input!FF12=TRUE,INDEX(Other!$36:$36,MATCH(FE4,Other!$11:$11,0)),INDEX(Other!$30:$30,MATCH(FE4,Other!$11:$11,0)))),0),0)</f>
        <v>0</v>
      </c>
      <c r="FF27" s="344">
        <f>IFERROR(IF(Input!FG4&gt;90000,IF(Info!FG6=TRUE,INDEX(Other!$33:$33,MATCH(FF4,Other!$11:$11,0)),IF(Input!FG12=TRUE,INDEX(Other!$36:$36,MATCH(FF4,Other!$11:$11,0)),INDEX(Other!$30:$30,MATCH(FF4,Other!$11:$11,0)))),0),0)</f>
        <v>0</v>
      </c>
      <c r="FG27" s="344">
        <f>IFERROR(IF(Input!FH4&gt;90000,IF(Info!FH6=TRUE,INDEX(Other!$33:$33,MATCH(FG4,Other!$11:$11,0)),IF(Input!FH12=TRUE,INDEX(Other!$36:$36,MATCH(FG4,Other!$11:$11,0)),INDEX(Other!$30:$30,MATCH(FG4,Other!$11:$11,0)))),0),0)</f>
        <v>0</v>
      </c>
      <c r="FH27" s="344">
        <f>IFERROR(IF(Input!FI4&gt;90000,IF(Info!FI6=TRUE,INDEX(Other!$33:$33,MATCH(FH4,Other!$11:$11,0)),IF(Input!FI12=TRUE,INDEX(Other!$36:$36,MATCH(FH4,Other!$11:$11,0)),INDEX(Other!$30:$30,MATCH(FH4,Other!$11:$11,0)))),0),0)</f>
        <v>0</v>
      </c>
      <c r="FI27" s="344">
        <f>IFERROR(IF(Input!FJ4&gt;90000,IF(Info!FJ6=TRUE,INDEX(Other!$33:$33,MATCH(FI4,Other!$11:$11,0)),IF(Input!FJ12=TRUE,INDEX(Other!$36:$36,MATCH(FI4,Other!$11:$11,0)),INDEX(Other!$30:$30,MATCH(FI4,Other!$11:$11,0)))),0),0)</f>
        <v>0</v>
      </c>
      <c r="FJ27" s="344">
        <f>IFERROR(IF(Input!FK4&gt;90000,IF(Info!FK6=TRUE,INDEX(Other!$33:$33,MATCH(FJ4,Other!$11:$11,0)),IF(Input!FK12=TRUE,INDEX(Other!$36:$36,MATCH(FJ4,Other!$11:$11,0)),INDEX(Other!$30:$30,MATCH(FJ4,Other!$11:$11,0)))),0),0)</f>
        <v>0</v>
      </c>
      <c r="FK27" s="344">
        <f>IFERROR(IF(Input!FL4&gt;90000,IF(Info!FL6=TRUE,INDEX(Other!$33:$33,MATCH(FK4,Other!$11:$11,0)),IF(Input!FL12=TRUE,INDEX(Other!$36:$36,MATCH(FK4,Other!$11:$11,0)),INDEX(Other!$30:$30,MATCH(FK4,Other!$11:$11,0)))),0),0)</f>
        <v>0</v>
      </c>
      <c r="FL27" s="344">
        <f>IFERROR(IF(Input!FM4&gt;90000,IF(Info!FM6=TRUE,INDEX(Other!$33:$33,MATCH(FL4,Other!$11:$11,0)),IF(Input!FM12=TRUE,INDEX(Other!$36:$36,MATCH(FL4,Other!$11:$11,0)),INDEX(Other!$30:$30,MATCH(FL4,Other!$11:$11,0)))),0),0)</f>
        <v>0</v>
      </c>
      <c r="FM27" s="344">
        <f>IFERROR(IF(Input!FN4&gt;90000,IF(Info!FN6=TRUE,INDEX(Other!$33:$33,MATCH(FM4,Other!$11:$11,0)),IF(Input!FN12=TRUE,INDEX(Other!$36:$36,MATCH(FM4,Other!$11:$11,0)),INDEX(Other!$30:$30,MATCH(FM4,Other!$11:$11,0)))),0),0)</f>
        <v>0</v>
      </c>
      <c r="FN27" s="344">
        <f>IFERROR(IF(Input!FO4&gt;90000,IF(Info!FO6=TRUE,INDEX(Other!$33:$33,MATCH(FN4,Other!$11:$11,0)),IF(Input!FO12=TRUE,INDEX(Other!$36:$36,MATCH(FN4,Other!$11:$11,0)),INDEX(Other!$30:$30,MATCH(FN4,Other!$11:$11,0)))),0),0)</f>
        <v>0</v>
      </c>
      <c r="FO27" s="344">
        <f>IFERROR(IF(Input!FP4&gt;90000,IF(Info!FP6=TRUE,INDEX(Other!$33:$33,MATCH(FO4,Other!$11:$11,0)),IF(Input!FP12=TRUE,INDEX(Other!$36:$36,MATCH(FO4,Other!$11:$11,0)),INDEX(Other!$30:$30,MATCH(FO4,Other!$11:$11,0)))),0),0)</f>
        <v>0</v>
      </c>
      <c r="FP27" s="344">
        <f>IFERROR(IF(Input!FQ4&gt;90000,IF(Info!FQ6=TRUE,INDEX(Other!$33:$33,MATCH(FP4,Other!$11:$11,0)),IF(Input!FQ12=TRUE,INDEX(Other!$36:$36,MATCH(FP4,Other!$11:$11,0)),INDEX(Other!$30:$30,MATCH(FP4,Other!$11:$11,0)))),0),0)</f>
        <v>0</v>
      </c>
      <c r="FQ27" s="344">
        <f>IFERROR(IF(Input!FR4&gt;90000,IF(Info!FR6=TRUE,INDEX(Other!$33:$33,MATCH(FQ4,Other!$11:$11,0)),IF(Input!FR12=TRUE,INDEX(Other!$36:$36,MATCH(FQ4,Other!$11:$11,0)),INDEX(Other!$30:$30,MATCH(FQ4,Other!$11:$11,0)))),0),0)</f>
        <v>0</v>
      </c>
      <c r="FR27" s="344">
        <f>IFERROR(IF(Input!FS4&gt;90000,IF(Info!FS6=TRUE,INDEX(Other!$33:$33,MATCH(FR4,Other!$11:$11,0)),IF(Input!FS12=TRUE,INDEX(Other!$36:$36,MATCH(FR4,Other!$11:$11,0)),INDEX(Other!$30:$30,MATCH(FR4,Other!$11:$11,0)))),0),0)</f>
        <v>0</v>
      </c>
      <c r="FS27" s="344">
        <f>IFERROR(IF(Input!FT4&gt;90000,IF(Info!FT6=TRUE,INDEX(Other!$33:$33,MATCH(FS4,Other!$11:$11,0)),IF(Input!FT12=TRUE,INDEX(Other!$36:$36,MATCH(FS4,Other!$11:$11,0)),INDEX(Other!$30:$30,MATCH(FS4,Other!$11:$11,0)))),0),0)</f>
        <v>0</v>
      </c>
      <c r="FT27" s="344">
        <f>IFERROR(IF(Input!FU4&gt;90000,IF(Info!FU6=TRUE,INDEX(Other!$33:$33,MATCH(FT4,Other!$11:$11,0)),IF(Input!FU12=TRUE,INDEX(Other!$36:$36,MATCH(FT4,Other!$11:$11,0)),INDEX(Other!$30:$30,MATCH(FT4,Other!$11:$11,0)))),0),0)</f>
        <v>0</v>
      </c>
      <c r="FU27" s="344">
        <f>IFERROR(IF(Input!FV4&gt;90000,IF(Info!FV6=TRUE,INDEX(Other!$33:$33,MATCH(FU4,Other!$11:$11,0)),IF(Input!FV12=TRUE,INDEX(Other!$36:$36,MATCH(FU4,Other!$11:$11,0)),INDEX(Other!$30:$30,MATCH(FU4,Other!$11:$11,0)))),0),0)</f>
        <v>0</v>
      </c>
      <c r="FV27" s="344">
        <f>IFERROR(IF(Input!FW4&gt;90000,IF(Info!FW6=TRUE,INDEX(Other!$33:$33,MATCH(FV4,Other!$11:$11,0)),IF(Input!FW12=TRUE,INDEX(Other!$36:$36,MATCH(FV4,Other!$11:$11,0)),INDEX(Other!$30:$30,MATCH(FV4,Other!$11:$11,0)))),0),0)</f>
        <v>0</v>
      </c>
      <c r="FW27" s="344">
        <f>IFERROR(IF(Input!FX4&gt;90000,IF(Info!FX6=TRUE,INDEX(Other!$33:$33,MATCH(FW4,Other!$11:$11,0)),IF(Input!FX12=TRUE,INDEX(Other!$36:$36,MATCH(FW4,Other!$11:$11,0)),INDEX(Other!$30:$30,MATCH(FW4,Other!$11:$11,0)))),0),0)</f>
        <v>0</v>
      </c>
      <c r="FX27" s="344">
        <f>IFERROR(IF(Input!FY4&gt;90000,IF(Info!FY6=TRUE,INDEX(Other!$33:$33,MATCH(FX4,Other!$11:$11,0)),IF(Input!FY12=TRUE,INDEX(Other!$36:$36,MATCH(FX4,Other!$11:$11,0)),INDEX(Other!$30:$30,MATCH(FX4,Other!$11:$11,0)))),0),0)</f>
        <v>0</v>
      </c>
      <c r="FY27" s="344">
        <f>IFERROR(IF(Input!FZ4&gt;90000,IF(Info!FZ6=TRUE,INDEX(Other!$33:$33,MATCH(FY4,Other!$11:$11,0)),IF(Input!FZ12=TRUE,INDEX(Other!$36:$36,MATCH(FY4,Other!$11:$11,0)),INDEX(Other!$30:$30,MATCH(FY4,Other!$11:$11,0)))),0),0)</f>
        <v>0</v>
      </c>
      <c r="FZ27" s="344">
        <f>IFERROR(IF(Input!GA4&gt;90000,IF(Info!GA6=TRUE,INDEX(Other!$33:$33,MATCH(FZ4,Other!$11:$11,0)),IF(Input!GA12=TRUE,INDEX(Other!$36:$36,MATCH(FZ4,Other!$11:$11,0)),INDEX(Other!$30:$30,MATCH(FZ4,Other!$11:$11,0)))),0),0)</f>
        <v>0</v>
      </c>
      <c r="GA27" s="344">
        <f>IFERROR(IF(Input!GB4&gt;90000,IF(Info!GB6=TRUE,INDEX(Other!$33:$33,MATCH(GA4,Other!$11:$11,0)),IF(Input!GB12=TRUE,INDEX(Other!$36:$36,MATCH(GA4,Other!$11:$11,0)),INDEX(Other!$30:$30,MATCH(GA4,Other!$11:$11,0)))),0),0)</f>
        <v>0</v>
      </c>
      <c r="GB27" s="344">
        <f>IFERROR(IF(Input!GC4&gt;90000,IF(Info!GC6=TRUE,INDEX(Other!$33:$33,MATCH(GB4,Other!$11:$11,0)),IF(Input!GC12=TRUE,INDEX(Other!$36:$36,MATCH(GB4,Other!$11:$11,0)),INDEX(Other!$30:$30,MATCH(GB4,Other!$11:$11,0)))),0),0)</f>
        <v>0</v>
      </c>
      <c r="GC27" s="344">
        <f>IFERROR(IF(Input!GD4&gt;90000,IF(Info!GD6=TRUE,INDEX(Other!$33:$33,MATCH(GC4,Other!$11:$11,0)),IF(Input!GD12=TRUE,INDEX(Other!$36:$36,MATCH(GC4,Other!$11:$11,0)),INDEX(Other!$30:$30,MATCH(GC4,Other!$11:$11,0)))),0),0)</f>
        <v>0</v>
      </c>
      <c r="GD27" s="344">
        <f>IFERROR(IF(Input!GE4&gt;90000,IF(Info!GE6=TRUE,INDEX(Other!$33:$33,MATCH(GD4,Other!$11:$11,0)),IF(Input!GE12=TRUE,INDEX(Other!$36:$36,MATCH(GD4,Other!$11:$11,0)),INDEX(Other!$30:$30,MATCH(GD4,Other!$11:$11,0)))),0),0)</f>
        <v>0</v>
      </c>
      <c r="GE27" s="344">
        <f>IFERROR(IF(Input!GF4&gt;90000,IF(Info!GF6=TRUE,INDEX(Other!$33:$33,MATCH(GE4,Other!$11:$11,0)),IF(Input!GF12=TRUE,INDEX(Other!$36:$36,MATCH(GE4,Other!$11:$11,0)),INDEX(Other!$30:$30,MATCH(GE4,Other!$11:$11,0)))),0),0)</f>
        <v>0</v>
      </c>
      <c r="GF27" s="344">
        <f>IFERROR(IF(Input!GG4&gt;90000,IF(Info!GG6=TRUE,INDEX(Other!$33:$33,MATCH(GF4,Other!$11:$11,0)),IF(Input!GG12=TRUE,INDEX(Other!$36:$36,MATCH(GF4,Other!$11:$11,0)),INDEX(Other!$30:$30,MATCH(GF4,Other!$11:$11,0)))),0),0)</f>
        <v>0</v>
      </c>
      <c r="GG27" s="344">
        <f>IFERROR(IF(Input!GH4&gt;90000,IF(Info!GH6=TRUE,INDEX(Other!$33:$33,MATCH(GG4,Other!$11:$11,0)),IF(Input!GH12=TRUE,INDEX(Other!$36:$36,MATCH(GG4,Other!$11:$11,0)),INDEX(Other!$30:$30,MATCH(GG4,Other!$11:$11,0)))),0),0)</f>
        <v>0</v>
      </c>
      <c r="GH27" s="344">
        <f>IFERROR(IF(Input!GI4&gt;90000,IF(Info!GI6=TRUE,INDEX(Other!$33:$33,MATCH(GH4,Other!$11:$11,0)),IF(Input!GI12=TRUE,INDEX(Other!$36:$36,MATCH(GH4,Other!$11:$11,0)),INDEX(Other!$30:$30,MATCH(GH4,Other!$11:$11,0)))),0),0)</f>
        <v>0</v>
      </c>
      <c r="GI27" s="344">
        <f>IFERROR(IF(Input!GJ4&gt;90000,IF(Info!GJ6=TRUE,INDEX(Other!$33:$33,MATCH(GI4,Other!$11:$11,0)),IF(Input!GJ12=TRUE,INDEX(Other!$36:$36,MATCH(GI4,Other!$11:$11,0)),INDEX(Other!$30:$30,MATCH(GI4,Other!$11:$11,0)))),0),0)</f>
        <v>0</v>
      </c>
      <c r="GJ27" s="344">
        <f>IFERROR(IF(Input!GK4&gt;90000,IF(Info!GK6=TRUE,INDEX(Other!$33:$33,MATCH(GJ4,Other!$11:$11,0)),IF(Input!GK12=TRUE,INDEX(Other!$36:$36,MATCH(GJ4,Other!$11:$11,0)),INDEX(Other!$30:$30,MATCH(GJ4,Other!$11:$11,0)))),0),0)</f>
        <v>0</v>
      </c>
      <c r="GK27" s="344">
        <f>IFERROR(IF(Input!GL4&gt;90000,IF(Info!GL6=TRUE,INDEX(Other!$33:$33,MATCH(GK4,Other!$11:$11,0)),IF(Input!GL12=TRUE,INDEX(Other!$36:$36,MATCH(GK4,Other!$11:$11,0)),INDEX(Other!$30:$30,MATCH(GK4,Other!$11:$11,0)))),0),0)</f>
        <v>0</v>
      </c>
      <c r="GL27" s="344">
        <f>IFERROR(IF(Input!GM4&gt;90000,IF(Info!GM6=TRUE,INDEX(Other!$33:$33,MATCH(GL4,Other!$11:$11,0)),IF(Input!GM12=TRUE,INDEX(Other!$36:$36,MATCH(GL4,Other!$11:$11,0)),INDEX(Other!$30:$30,MATCH(GL4,Other!$11:$11,0)))),0),0)</f>
        <v>0</v>
      </c>
      <c r="GM27" s="344">
        <f>IFERROR(IF(Input!GN4&gt;90000,IF(Info!GN6=TRUE,INDEX(Other!$33:$33,MATCH(GM4,Other!$11:$11,0)),IF(Input!GN12=TRUE,INDEX(Other!$36:$36,MATCH(GM4,Other!$11:$11,0)),INDEX(Other!$30:$30,MATCH(GM4,Other!$11:$11,0)))),0),0)</f>
        <v>0</v>
      </c>
      <c r="GN27" s="344">
        <f>IFERROR(IF(Input!GO4&gt;90000,IF(Info!GO6=TRUE,INDEX(Other!$33:$33,MATCH(GN4,Other!$11:$11,0)),IF(Input!GO12=TRUE,INDEX(Other!$36:$36,MATCH(GN4,Other!$11:$11,0)),INDEX(Other!$30:$30,MATCH(GN4,Other!$11:$11,0)))),0),0)</f>
        <v>0</v>
      </c>
      <c r="GO27" s="344">
        <f>IFERROR(IF(Input!GP4&gt;90000,IF(Info!GP6=TRUE,INDEX(Other!$33:$33,MATCH(GO4,Other!$11:$11,0)),IF(Input!GP12=TRUE,INDEX(Other!$36:$36,MATCH(GO4,Other!$11:$11,0)),INDEX(Other!$30:$30,MATCH(GO4,Other!$11:$11,0)))),0),0)</f>
        <v>0</v>
      </c>
      <c r="GP27" s="344">
        <f>IFERROR(IF(Input!GQ4&gt;90000,IF(Info!GQ6=TRUE,INDEX(Other!$33:$33,MATCH(GP4,Other!$11:$11,0)),IF(Input!GQ12=TRUE,INDEX(Other!$36:$36,MATCH(GP4,Other!$11:$11,0)),INDEX(Other!$30:$30,MATCH(GP4,Other!$11:$11,0)))),0),0)</f>
        <v>0</v>
      </c>
      <c r="GQ27" s="344">
        <f>IFERROR(IF(Input!GR4&gt;90000,IF(Info!GR6=TRUE,INDEX(Other!$33:$33,MATCH(GQ4,Other!$11:$11,0)),IF(Input!GR12=TRUE,INDEX(Other!$36:$36,MATCH(GQ4,Other!$11:$11,0)),INDEX(Other!$30:$30,MATCH(GQ4,Other!$11:$11,0)))),0),0)</f>
        <v>0</v>
      </c>
      <c r="GR27" s="344">
        <f>IFERROR(IF(Input!GS4&gt;90000,IF(Info!GS6=TRUE,INDEX(Other!$33:$33,MATCH(GR4,Other!$11:$11,0)),IF(Input!GS12=TRUE,INDEX(Other!$36:$36,MATCH(GR4,Other!$11:$11,0)),INDEX(Other!$30:$30,MATCH(GR4,Other!$11:$11,0)))),0),0)</f>
        <v>0</v>
      </c>
      <c r="GS27" s="344">
        <f>IFERROR(IF(Input!GT4&gt;90000,IF(Info!GT6=TRUE,INDEX(Other!$33:$33,MATCH(GS4,Other!$11:$11,0)),IF(Input!GT12=TRUE,INDEX(Other!$36:$36,MATCH(GS4,Other!$11:$11,0)),INDEX(Other!$30:$30,MATCH(GS4,Other!$11:$11,0)))),0),0)</f>
        <v>0</v>
      </c>
    </row>
    <row r="28" spans="1:201" s="345" customFormat="1" outlineLevel="1">
      <c r="A28" s="355" t="s">
        <v>9401</v>
      </c>
      <c r="B28" s="344">
        <f>IFERROR(INDEX(CW!$P$24:$R$33,MATCH(Info!C20,CW!$O$24:$O$33,0),MATCH(Info!C4,CW!$P$23:$R$23,0)),0)</f>
        <v>0</v>
      </c>
      <c r="C28" s="344">
        <f>IFERROR(INDEX(CW!$P$24:$R$33,MATCH(Info!D20,CW!$O$24:$O$33,0),MATCH(Info!D4,CW!$P$23:$R$23,0)),0)</f>
        <v>0</v>
      </c>
      <c r="D28" s="344">
        <f>IFERROR(INDEX(CW!$P$24:$R$33,MATCH(Info!E20,CW!$O$24:$O$33,0),MATCH(Info!E4,CW!$P$23:$R$23,0)),0)</f>
        <v>0</v>
      </c>
      <c r="E28" s="344">
        <f>IFERROR(INDEX(CW!$P$24:$R$33,MATCH(Info!F20,CW!$O$24:$O$33,0),MATCH(Info!F4,CW!$P$23:$R$23,0)),0)</f>
        <v>0</v>
      </c>
      <c r="F28" s="344">
        <f>IFERROR(INDEX(CW!$P$24:$R$33,MATCH(Info!G20,CW!$O$24:$O$33,0),MATCH(Info!G4,CW!$P$23:$R$23,0)),0)</f>
        <v>0</v>
      </c>
      <c r="G28" s="344">
        <f>IFERROR(INDEX(CW!$P$24:$R$33,MATCH(Info!H20,CW!$O$24:$O$33,0),MATCH(Info!H4,CW!$P$23:$R$23,0)),0)</f>
        <v>0</v>
      </c>
      <c r="H28" s="344">
        <f>IFERROR(INDEX(CW!$P$24:$R$33,MATCH(Info!I20,CW!$O$24:$O$33,0),MATCH(Info!I4,CW!$P$23:$R$23,0)),0)</f>
        <v>0</v>
      </c>
      <c r="I28" s="344">
        <f>IFERROR(INDEX(CW!$P$24:$R$33,MATCH(Info!J20,CW!$O$24:$O$33,0),MATCH(Info!J4,CW!$P$23:$R$23,0)),0)</f>
        <v>0</v>
      </c>
      <c r="J28" s="344">
        <f>IFERROR(INDEX(CW!$P$24:$R$33,MATCH(Info!K20,CW!$O$24:$O$33,0),MATCH(Info!K4,CW!$P$23:$R$23,0)),0)</f>
        <v>0</v>
      </c>
      <c r="K28" s="344">
        <f>IFERROR(INDEX(CW!$P$24:$R$33,MATCH(Info!L20,CW!$O$24:$O$33,0),MATCH(Info!L4,CW!$P$23:$R$23,0)),0)</f>
        <v>0</v>
      </c>
      <c r="L28" s="344">
        <f>IFERROR(INDEX(CW!$P$24:$R$33,MATCH(Info!M20,CW!$O$24:$O$33,0),MATCH(Info!M4,CW!$P$23:$R$23,0)),0)</f>
        <v>0</v>
      </c>
      <c r="M28" s="344">
        <f>IFERROR(INDEX(CW!$P$24:$R$33,MATCH(Info!N20,CW!$O$24:$O$33,0),MATCH(Info!N4,CW!$P$23:$R$23,0)),0)</f>
        <v>0</v>
      </c>
      <c r="N28" s="344">
        <f>IFERROR(INDEX(CW!$P$24:$R$33,MATCH(Info!O20,CW!$O$24:$O$33,0),MATCH(Info!O4,CW!$P$23:$R$23,0)),0)</f>
        <v>0</v>
      </c>
      <c r="O28" s="344">
        <f>IFERROR(INDEX(CW!$P$24:$R$33,MATCH(Info!P20,CW!$O$24:$O$33,0),MATCH(Info!P4,CW!$P$23:$R$23,0)),0)</f>
        <v>0</v>
      </c>
      <c r="P28" s="344">
        <f>IFERROR(INDEX(CW!$P$24:$R$33,MATCH(Info!Q20,CW!$O$24:$O$33,0),MATCH(Info!Q4,CW!$P$23:$R$23,0)),0)</f>
        <v>0</v>
      </c>
      <c r="Q28" s="344">
        <f>IFERROR(INDEX(CW!$P$24:$R$33,MATCH(Info!R20,CW!$O$24:$O$33,0),MATCH(Info!R4,CW!$P$23:$R$23,0)),0)</f>
        <v>0</v>
      </c>
      <c r="R28" s="344">
        <f>IFERROR(INDEX(CW!$P$24:$R$33,MATCH(Info!S20,CW!$O$24:$O$33,0),MATCH(Info!S4,CW!$P$23:$R$23,0)),0)</f>
        <v>0</v>
      </c>
      <c r="S28" s="344">
        <f>IFERROR(INDEX(CW!$P$24:$R$33,MATCH(Info!T20,CW!$O$24:$O$33,0),MATCH(Info!T4,CW!$P$23:$R$23,0)),0)</f>
        <v>0</v>
      </c>
      <c r="T28" s="344">
        <f>IFERROR(INDEX(CW!$P$24:$R$33,MATCH(Info!U20,CW!$O$24:$O$33,0),MATCH(Info!U4,CW!$P$23:$R$23,0)),0)</f>
        <v>0</v>
      </c>
      <c r="U28" s="344">
        <f>IFERROR(INDEX(CW!$P$24:$R$33,MATCH(Info!V20,CW!$O$24:$O$33,0),MATCH(Info!V4,CW!$P$23:$R$23,0)),0)</f>
        <v>0</v>
      </c>
      <c r="V28" s="344">
        <f>IFERROR(INDEX(CW!$P$24:$R$33,MATCH(Info!W20,CW!$O$24:$O$33,0),MATCH(Info!W4,CW!$P$23:$R$23,0)),0)</f>
        <v>0</v>
      </c>
      <c r="W28" s="344">
        <f>IFERROR(INDEX(CW!$P$24:$R$33,MATCH(Info!X20,CW!$O$24:$O$33,0),MATCH(Info!X4,CW!$P$23:$R$23,0)),0)</f>
        <v>0</v>
      </c>
      <c r="X28" s="344">
        <f>IFERROR(INDEX(CW!$P$24:$R$33,MATCH(Info!Y20,CW!$O$24:$O$33,0),MATCH(Info!Y4,CW!$P$23:$R$23,0)),0)</f>
        <v>0</v>
      </c>
      <c r="Y28" s="344">
        <f>IFERROR(INDEX(CW!$P$24:$R$33,MATCH(Info!Z20,CW!$O$24:$O$33,0),MATCH(Info!Z4,CW!$P$23:$R$23,0)),0)</f>
        <v>0</v>
      </c>
      <c r="Z28" s="344">
        <f>IFERROR(INDEX(CW!$P$24:$R$33,MATCH(Info!AA20,CW!$O$24:$O$33,0),MATCH(Info!AA4,CW!$P$23:$R$23,0)),0)</f>
        <v>0</v>
      </c>
      <c r="AA28" s="344">
        <f>IFERROR(INDEX(CW!$P$24:$R$33,MATCH(Info!AB20,CW!$O$24:$O$33,0),MATCH(Info!AB4,CW!$P$23:$R$23,0)),0)</f>
        <v>0</v>
      </c>
      <c r="AB28" s="344">
        <f>IFERROR(INDEX(CW!$P$24:$R$33,MATCH(Info!AC20,CW!$O$24:$O$33,0),MATCH(Info!AC4,CW!$P$23:$R$23,0)),0)</f>
        <v>0</v>
      </c>
      <c r="AC28" s="344">
        <f>IFERROR(INDEX(CW!$P$24:$R$33,MATCH(Info!AD20,CW!$O$24:$O$33,0),MATCH(Info!AD4,CW!$P$23:$R$23,0)),0)</f>
        <v>0</v>
      </c>
      <c r="AD28" s="344">
        <f>IFERROR(INDEX(CW!$P$24:$R$33,MATCH(Info!AE20,CW!$O$24:$O$33,0),MATCH(Info!AE4,CW!$P$23:$R$23,0)),0)</f>
        <v>0</v>
      </c>
      <c r="AE28" s="344">
        <f>IFERROR(INDEX(CW!$P$24:$R$33,MATCH(Info!AF20,CW!$O$24:$O$33,0),MATCH(Info!AF4,CW!$P$23:$R$23,0)),0)</f>
        <v>0</v>
      </c>
      <c r="AF28" s="344">
        <f>IFERROR(INDEX(CW!$P$24:$R$33,MATCH(Info!AG20,CW!$O$24:$O$33,0),MATCH(Info!AG4,CW!$P$23:$R$23,0)),0)</f>
        <v>0</v>
      </c>
      <c r="AG28" s="344">
        <f>IFERROR(INDEX(CW!$P$24:$R$33,MATCH(Info!AH20,CW!$O$24:$O$33,0),MATCH(Info!AH4,CW!$P$23:$R$23,0)),0)</f>
        <v>0</v>
      </c>
      <c r="AH28" s="344">
        <f>IFERROR(INDEX(CW!$P$24:$R$33,MATCH(Info!AI20,CW!$O$24:$O$33,0),MATCH(Info!AI4,CW!$P$23:$R$23,0)),0)</f>
        <v>0</v>
      </c>
      <c r="AI28" s="344">
        <f>IFERROR(INDEX(CW!$P$24:$R$33,MATCH(Info!AJ20,CW!$O$24:$O$33,0),MATCH(Info!AJ4,CW!$P$23:$R$23,0)),0)</f>
        <v>0</v>
      </c>
      <c r="AJ28" s="344">
        <f>IFERROR(INDEX(CW!$P$24:$R$33,MATCH(Info!AK20,CW!$O$24:$O$33,0),MATCH(Info!AK4,CW!$P$23:$R$23,0)),0)</f>
        <v>0</v>
      </c>
      <c r="AK28" s="344">
        <f>IFERROR(INDEX(CW!$P$24:$R$33,MATCH(Info!AL20,CW!$O$24:$O$33,0),MATCH(Info!AL4,CW!$P$23:$R$23,0)),0)</f>
        <v>0</v>
      </c>
      <c r="AL28" s="344">
        <f>IFERROR(INDEX(CW!$P$24:$R$33,MATCH(Info!AM20,CW!$O$24:$O$33,0),MATCH(Info!AM4,CW!$P$23:$R$23,0)),0)</f>
        <v>0</v>
      </c>
      <c r="AM28" s="344">
        <f>IFERROR(INDEX(CW!$P$24:$R$33,MATCH(Info!AN20,CW!$O$24:$O$33,0),MATCH(Info!AN4,CW!$P$23:$R$23,0)),0)</f>
        <v>0</v>
      </c>
      <c r="AN28" s="344">
        <f>IFERROR(INDEX(CW!$P$24:$R$33,MATCH(Info!AO20,CW!$O$24:$O$33,0),MATCH(Info!AO4,CW!$P$23:$R$23,0)),0)</f>
        <v>0</v>
      </c>
      <c r="AO28" s="344">
        <f>IFERROR(INDEX(CW!$P$24:$R$33,MATCH(Info!AP20,CW!$O$24:$O$33,0),MATCH(Info!AP4,CW!$P$23:$R$23,0)),0)</f>
        <v>0</v>
      </c>
      <c r="AP28" s="344">
        <f>IFERROR(INDEX(CW!$P$24:$R$33,MATCH(Info!AQ20,CW!$O$24:$O$33,0),MATCH(Info!AQ4,CW!$P$23:$R$23,0)),0)</f>
        <v>0</v>
      </c>
      <c r="AQ28" s="344">
        <f>IFERROR(INDEX(CW!$P$24:$R$33,MATCH(Info!AR20,CW!$O$24:$O$33,0),MATCH(Info!AR4,CW!$P$23:$R$23,0)),0)</f>
        <v>0</v>
      </c>
      <c r="AR28" s="344">
        <f>IFERROR(INDEX(CW!$P$24:$R$33,MATCH(Info!AS20,CW!$O$24:$O$33,0),MATCH(Info!AS4,CW!$P$23:$R$23,0)),0)</f>
        <v>0</v>
      </c>
      <c r="AS28" s="344">
        <f>IFERROR(INDEX(CW!$P$24:$R$33,MATCH(Info!AT20,CW!$O$24:$O$33,0),MATCH(Info!AT4,CW!$P$23:$R$23,0)),0)</f>
        <v>0</v>
      </c>
      <c r="AT28" s="344">
        <f>IFERROR(INDEX(CW!$P$24:$R$33,MATCH(Info!AU20,CW!$O$24:$O$33,0),MATCH(Info!AU4,CW!$P$23:$R$23,0)),0)</f>
        <v>0</v>
      </c>
      <c r="AU28" s="344">
        <f>IFERROR(INDEX(CW!$P$24:$R$33,MATCH(Info!AV20,CW!$O$24:$O$33,0),MATCH(Info!AV4,CW!$P$23:$R$23,0)),0)</f>
        <v>0</v>
      </c>
      <c r="AV28" s="344">
        <f>IFERROR(INDEX(CW!$P$24:$R$33,MATCH(Info!AW20,CW!$O$24:$O$33,0),MATCH(Info!AW4,CW!$P$23:$R$23,0)),0)</f>
        <v>0</v>
      </c>
      <c r="AW28" s="344">
        <f>IFERROR(INDEX(CW!$P$24:$R$33,MATCH(Info!AX20,CW!$O$24:$O$33,0),MATCH(Info!AX4,CW!$P$23:$R$23,0)),0)</f>
        <v>0</v>
      </c>
      <c r="AX28" s="344">
        <f>IFERROR(INDEX(CW!$P$24:$R$33,MATCH(Info!AY20,CW!$O$24:$O$33,0),MATCH(Info!AY4,CW!$P$23:$R$23,0)),0)</f>
        <v>0</v>
      </c>
      <c r="AY28" s="344">
        <f>IFERROR(INDEX(CW!$P$24:$R$33,MATCH(Info!AZ20,CW!$O$24:$O$33,0),MATCH(Info!AZ4,CW!$P$23:$R$23,0)),0)</f>
        <v>0</v>
      </c>
      <c r="AZ28" s="344">
        <f>IFERROR(INDEX(CW!$P$24:$R$33,MATCH(Info!BA20,CW!$O$24:$O$33,0),MATCH(Info!BA4,CW!$P$23:$R$23,0)),0)</f>
        <v>0</v>
      </c>
      <c r="BA28" s="344">
        <f>IFERROR(INDEX(CW!$P$24:$R$33,MATCH(Info!BB20,CW!$O$24:$O$33,0),MATCH(Info!BB4,CW!$P$23:$R$23,0)),0)</f>
        <v>0</v>
      </c>
      <c r="BB28" s="344">
        <f>IFERROR(INDEX(CW!$P$24:$R$33,MATCH(Info!BC20,CW!$O$24:$O$33,0),MATCH(Info!BC4,CW!$P$23:$R$23,0)),0)</f>
        <v>0</v>
      </c>
      <c r="BC28" s="344">
        <f>IFERROR(INDEX(CW!$P$24:$R$33,MATCH(Info!BD20,CW!$O$24:$O$33,0),MATCH(Info!BD4,CW!$P$23:$R$23,0)),0)</f>
        <v>0</v>
      </c>
      <c r="BD28" s="344">
        <f>IFERROR(INDEX(CW!$P$24:$R$33,MATCH(Info!BE20,CW!$O$24:$O$33,0),MATCH(Info!BE4,CW!$P$23:$R$23,0)),0)</f>
        <v>0</v>
      </c>
      <c r="BE28" s="344">
        <f>IFERROR(INDEX(CW!$P$24:$R$33,MATCH(Info!BF20,CW!$O$24:$O$33,0),MATCH(Info!BF4,CW!$P$23:$R$23,0)),0)</f>
        <v>0</v>
      </c>
      <c r="BF28" s="344">
        <f>IFERROR(INDEX(CW!$P$24:$R$33,MATCH(Info!BG20,CW!$O$24:$O$33,0),MATCH(Info!BG4,CW!$P$23:$R$23,0)),0)</f>
        <v>0</v>
      </c>
      <c r="BG28" s="344">
        <f>IFERROR(INDEX(CW!$P$24:$R$33,MATCH(Info!BH20,CW!$O$24:$O$33,0),MATCH(Info!BH4,CW!$P$23:$R$23,0)),0)</f>
        <v>0</v>
      </c>
      <c r="BH28" s="344">
        <f>IFERROR(INDEX(CW!$P$24:$R$33,MATCH(Info!BI20,CW!$O$24:$O$33,0),MATCH(Info!BI4,CW!$P$23:$R$23,0)),0)</f>
        <v>0</v>
      </c>
      <c r="BI28" s="344">
        <f>IFERROR(INDEX(CW!$P$24:$R$33,MATCH(Info!BJ20,CW!$O$24:$O$33,0),MATCH(Info!BJ4,CW!$P$23:$R$23,0)),0)</f>
        <v>0</v>
      </c>
      <c r="BJ28" s="344">
        <f>IFERROR(INDEX(CW!$P$24:$R$33,MATCH(Info!BK20,CW!$O$24:$O$33,0),MATCH(Info!BK4,CW!$P$23:$R$23,0)),0)</f>
        <v>0</v>
      </c>
      <c r="BK28" s="344">
        <f>IFERROR(INDEX(CW!$P$24:$R$33,MATCH(Info!BL20,CW!$O$24:$O$33,0),MATCH(Info!BL4,CW!$P$23:$R$23,0)),0)</f>
        <v>0</v>
      </c>
      <c r="BL28" s="344">
        <f>IFERROR(INDEX(CW!$P$24:$R$33,MATCH(Info!BM20,CW!$O$24:$O$33,0),MATCH(Info!BM4,CW!$P$23:$R$23,0)),0)</f>
        <v>0</v>
      </c>
      <c r="BM28" s="344">
        <f>IFERROR(INDEX(CW!$P$24:$R$33,MATCH(Info!BN20,CW!$O$24:$O$33,0),MATCH(Info!BN4,CW!$P$23:$R$23,0)),0)</f>
        <v>0</v>
      </c>
      <c r="BN28" s="344">
        <f>IFERROR(INDEX(CW!$P$24:$R$33,MATCH(Info!BO20,CW!$O$24:$O$33,0),MATCH(Info!BO4,CW!$P$23:$R$23,0)),0)</f>
        <v>0</v>
      </c>
      <c r="BO28" s="344">
        <f>IFERROR(INDEX(CW!$P$24:$R$33,MATCH(Info!BP20,CW!$O$24:$O$33,0),MATCH(Info!BP4,CW!$P$23:$R$23,0)),0)</f>
        <v>0</v>
      </c>
      <c r="BP28" s="344">
        <f>IFERROR(INDEX(CW!$P$24:$R$33,MATCH(Info!BQ20,CW!$O$24:$O$33,0),MATCH(Info!BQ4,CW!$P$23:$R$23,0)),0)</f>
        <v>0</v>
      </c>
      <c r="BQ28" s="344">
        <f>IFERROR(INDEX(CW!$P$24:$R$33,MATCH(Info!BR20,CW!$O$24:$O$33,0),MATCH(Info!BR4,CW!$P$23:$R$23,0)),0)</f>
        <v>0</v>
      </c>
      <c r="BR28" s="344">
        <f>IFERROR(INDEX(CW!$P$24:$R$33,MATCH(Info!BS20,CW!$O$24:$O$33,0),MATCH(Info!BS4,CW!$P$23:$R$23,0)),0)</f>
        <v>0</v>
      </c>
      <c r="BS28" s="344">
        <f>IFERROR(INDEX(CW!$P$24:$R$33,MATCH(Info!BT20,CW!$O$24:$O$33,0),MATCH(Info!BT4,CW!$P$23:$R$23,0)),0)</f>
        <v>0</v>
      </c>
      <c r="BT28" s="344">
        <f>IFERROR(INDEX(CW!$P$24:$R$33,MATCH(Info!BU20,CW!$O$24:$O$33,0),MATCH(Info!BU4,CW!$P$23:$R$23,0)),0)</f>
        <v>0</v>
      </c>
      <c r="BU28" s="344">
        <f>IFERROR(INDEX(CW!$P$24:$R$33,MATCH(Info!BV20,CW!$O$24:$O$33,0),MATCH(Info!BV4,CW!$P$23:$R$23,0)),0)</f>
        <v>0</v>
      </c>
      <c r="BV28" s="344">
        <f>IFERROR(INDEX(CW!$P$24:$R$33,MATCH(Info!BW20,CW!$O$24:$O$33,0),MATCH(Info!BW4,CW!$P$23:$R$23,0)),0)</f>
        <v>0</v>
      </c>
      <c r="BW28" s="344">
        <f>IFERROR(INDEX(CW!$P$24:$R$33,MATCH(Info!BX20,CW!$O$24:$O$33,0),MATCH(Info!BX4,CW!$P$23:$R$23,0)),0)</f>
        <v>0</v>
      </c>
      <c r="BX28" s="344">
        <f>IFERROR(INDEX(CW!$P$24:$R$33,MATCH(Info!BY20,CW!$O$24:$O$33,0),MATCH(Info!BY4,CW!$P$23:$R$23,0)),0)</f>
        <v>0</v>
      </c>
      <c r="BY28" s="344">
        <f>IFERROR(INDEX(CW!$P$24:$R$33,MATCH(Info!BZ20,CW!$O$24:$O$33,0),MATCH(Info!BZ4,CW!$P$23:$R$23,0)),0)</f>
        <v>0</v>
      </c>
      <c r="BZ28" s="344">
        <f>IFERROR(INDEX(CW!$P$24:$R$33,MATCH(Info!CA20,CW!$O$24:$O$33,0),MATCH(Info!CA4,CW!$P$23:$R$23,0)),0)</f>
        <v>0</v>
      </c>
      <c r="CA28" s="344">
        <f>IFERROR(INDEX(CW!$P$24:$R$33,MATCH(Info!CB20,CW!$O$24:$O$33,0),MATCH(Info!CB4,CW!$P$23:$R$23,0)),0)</f>
        <v>0</v>
      </c>
      <c r="CB28" s="344">
        <f>IFERROR(INDEX(CW!$P$24:$R$33,MATCH(Info!CC20,CW!$O$24:$O$33,0),MATCH(Info!CC4,CW!$P$23:$R$23,0)),0)</f>
        <v>0</v>
      </c>
      <c r="CC28" s="344">
        <f>IFERROR(INDEX(CW!$P$24:$R$33,MATCH(Info!CD20,CW!$O$24:$O$33,0),MATCH(Info!CD4,CW!$P$23:$R$23,0)),0)</f>
        <v>0</v>
      </c>
      <c r="CD28" s="344">
        <f>IFERROR(INDEX(CW!$P$24:$R$33,MATCH(Info!CE20,CW!$O$24:$O$33,0),MATCH(Info!CE4,CW!$P$23:$R$23,0)),0)</f>
        <v>0</v>
      </c>
      <c r="CE28" s="344">
        <f>IFERROR(INDEX(CW!$P$24:$R$33,MATCH(Info!CF20,CW!$O$24:$O$33,0),MATCH(Info!CF4,CW!$P$23:$R$23,0)),0)</f>
        <v>0</v>
      </c>
      <c r="CF28" s="344">
        <f>IFERROR(INDEX(CW!$P$24:$R$33,MATCH(Info!CG20,CW!$O$24:$O$33,0),MATCH(Info!CG4,CW!$P$23:$R$23,0)),0)</f>
        <v>0</v>
      </c>
      <c r="CG28" s="344">
        <f>IFERROR(INDEX(CW!$P$24:$R$33,MATCH(Info!CH20,CW!$O$24:$O$33,0),MATCH(Info!CH4,CW!$P$23:$R$23,0)),0)</f>
        <v>0</v>
      </c>
      <c r="CH28" s="344">
        <f>IFERROR(INDEX(CW!$P$24:$R$33,MATCH(Info!CI20,CW!$O$24:$O$33,0),MATCH(Info!CI4,CW!$P$23:$R$23,0)),0)</f>
        <v>0</v>
      </c>
      <c r="CI28" s="344">
        <f>IFERROR(INDEX(CW!$P$24:$R$33,MATCH(Info!CJ20,CW!$O$24:$O$33,0),MATCH(Info!CJ4,CW!$P$23:$R$23,0)),0)</f>
        <v>0</v>
      </c>
      <c r="CJ28" s="344">
        <f>IFERROR(INDEX(CW!$P$24:$R$33,MATCH(Info!CK20,CW!$O$24:$O$33,0),MATCH(Info!CK4,CW!$P$23:$R$23,0)),0)</f>
        <v>0</v>
      </c>
      <c r="CK28" s="344">
        <f>IFERROR(INDEX(CW!$P$24:$R$33,MATCH(Info!CL20,CW!$O$24:$O$33,0),MATCH(Info!CL4,CW!$P$23:$R$23,0)),0)</f>
        <v>0</v>
      </c>
      <c r="CL28" s="344">
        <f>IFERROR(INDEX(CW!$P$24:$R$33,MATCH(Info!CM20,CW!$O$24:$O$33,0),MATCH(Info!CM4,CW!$P$23:$R$23,0)),0)</f>
        <v>0</v>
      </c>
      <c r="CM28" s="344">
        <f>IFERROR(INDEX(CW!$P$24:$R$33,MATCH(Info!CN20,CW!$O$24:$O$33,0),MATCH(Info!CN4,CW!$P$23:$R$23,0)),0)</f>
        <v>0</v>
      </c>
      <c r="CN28" s="344">
        <f>IFERROR(INDEX(CW!$P$24:$R$33,MATCH(Info!CO20,CW!$O$24:$O$33,0),MATCH(Info!CO4,CW!$P$23:$R$23,0)),0)</f>
        <v>0</v>
      </c>
      <c r="CO28" s="344">
        <f>IFERROR(INDEX(CW!$P$24:$R$33,MATCH(Info!CP20,CW!$O$24:$O$33,0),MATCH(Info!CP4,CW!$P$23:$R$23,0)),0)</f>
        <v>0</v>
      </c>
      <c r="CP28" s="344">
        <f>IFERROR(INDEX(CW!$P$24:$R$33,MATCH(Info!CQ20,CW!$O$24:$O$33,0),MATCH(Info!CQ4,CW!$P$23:$R$23,0)),0)</f>
        <v>0</v>
      </c>
      <c r="CQ28" s="344">
        <f>IFERROR(INDEX(CW!$P$24:$R$33,MATCH(Info!CR20,CW!$O$24:$O$33,0),MATCH(Info!CR4,CW!$P$23:$R$23,0)),0)</f>
        <v>0</v>
      </c>
      <c r="CR28" s="344">
        <f>IFERROR(INDEX(CW!$P$24:$R$33,MATCH(Info!CS20,CW!$O$24:$O$33,0),MATCH(Info!CS4,CW!$P$23:$R$23,0)),0)</f>
        <v>0</v>
      </c>
      <c r="CS28" s="344">
        <f>IFERROR(INDEX(CW!$P$24:$R$33,MATCH(Info!CT20,CW!$O$24:$O$33,0),MATCH(Info!CT4,CW!$P$23:$R$23,0)),0)</f>
        <v>0</v>
      </c>
      <c r="CT28" s="344">
        <f>IFERROR(INDEX(CW!$P$24:$R$33,MATCH(Info!CU20,CW!$O$24:$O$33,0),MATCH(Info!CU4,CW!$P$23:$R$23,0)),0)</f>
        <v>0</v>
      </c>
      <c r="CU28" s="344">
        <f>IFERROR(INDEX(CW!$P$24:$R$33,MATCH(Info!CV20,CW!$O$24:$O$33,0),MATCH(Info!CV4,CW!$P$23:$R$23,0)),0)</f>
        <v>0</v>
      </c>
      <c r="CV28" s="344">
        <f>IFERROR(INDEX(CW!$P$24:$R$33,MATCH(Info!CW20,CW!$O$24:$O$33,0),MATCH(Info!CW4,CW!$P$23:$R$23,0)),0)</f>
        <v>0</v>
      </c>
      <c r="CW28" s="344">
        <f>IFERROR(INDEX(CW!$P$24:$R$33,MATCH(Info!CX20,CW!$O$24:$O$33,0),MATCH(Info!CX4,CW!$P$23:$R$23,0)),0)</f>
        <v>0</v>
      </c>
      <c r="CX28" s="344">
        <f>IFERROR(INDEX(CW!$P$24:$R$33,MATCH(Info!CY20,CW!$O$24:$O$33,0),MATCH(Info!CY4,CW!$P$23:$R$23,0)),0)</f>
        <v>0</v>
      </c>
      <c r="CY28" s="344">
        <f>IFERROR(INDEX(CW!$P$24:$R$33,MATCH(Info!CZ20,CW!$O$24:$O$33,0),MATCH(Info!CZ4,CW!$P$23:$R$23,0)),0)</f>
        <v>0</v>
      </c>
      <c r="CZ28" s="344">
        <f>IFERROR(INDEX(CW!$P$24:$R$33,MATCH(Info!DA20,CW!$O$24:$O$33,0),MATCH(Info!DA4,CW!$P$23:$R$23,0)),0)</f>
        <v>0</v>
      </c>
      <c r="DA28" s="344">
        <f>IFERROR(INDEX(CW!$P$24:$R$33,MATCH(Info!DB20,CW!$O$24:$O$33,0),MATCH(Info!DB4,CW!$P$23:$R$23,0)),0)</f>
        <v>0</v>
      </c>
      <c r="DB28" s="344">
        <f>IFERROR(INDEX(CW!$P$24:$R$33,MATCH(Info!DC20,CW!$O$24:$O$33,0),MATCH(Info!DC4,CW!$P$23:$R$23,0)),0)</f>
        <v>0</v>
      </c>
      <c r="DC28" s="344">
        <f>IFERROR(INDEX(CW!$P$24:$R$33,MATCH(Info!DD20,CW!$O$24:$O$33,0),MATCH(Info!DD4,CW!$P$23:$R$23,0)),0)</f>
        <v>0</v>
      </c>
      <c r="DD28" s="344">
        <f>IFERROR(INDEX(CW!$P$24:$R$33,MATCH(Info!DE20,CW!$O$24:$O$33,0),MATCH(Info!DE4,CW!$P$23:$R$23,0)),0)</f>
        <v>0</v>
      </c>
      <c r="DE28" s="344">
        <f>IFERROR(INDEX(CW!$P$24:$R$33,MATCH(Info!DF20,CW!$O$24:$O$33,0),MATCH(Info!DF4,CW!$P$23:$R$23,0)),0)</f>
        <v>0</v>
      </c>
      <c r="DF28" s="344">
        <f>IFERROR(INDEX(CW!$P$24:$R$33,MATCH(Info!DG20,CW!$O$24:$O$33,0),MATCH(Info!DG4,CW!$P$23:$R$23,0)),0)</f>
        <v>0</v>
      </c>
      <c r="DG28" s="344">
        <f>IFERROR(INDEX(CW!$P$24:$R$33,MATCH(Info!DH20,CW!$O$24:$O$33,0),MATCH(Info!DH4,CW!$P$23:$R$23,0)),0)</f>
        <v>0</v>
      </c>
      <c r="DH28" s="344">
        <f>IFERROR(INDEX(CW!$P$24:$R$33,MATCH(Info!DI20,CW!$O$24:$O$33,0),MATCH(Info!DI4,CW!$P$23:$R$23,0)),0)</f>
        <v>0</v>
      </c>
      <c r="DI28" s="344">
        <f>IFERROR(INDEX(CW!$P$24:$R$33,MATCH(Info!DJ20,CW!$O$24:$O$33,0),MATCH(Info!DJ4,CW!$P$23:$R$23,0)),0)</f>
        <v>0</v>
      </c>
      <c r="DJ28" s="344">
        <f>IFERROR(INDEX(CW!$P$24:$R$33,MATCH(Info!DK20,CW!$O$24:$O$33,0),MATCH(Info!DK4,CW!$P$23:$R$23,0)),0)</f>
        <v>0</v>
      </c>
      <c r="DK28" s="344">
        <f>IFERROR(INDEX(CW!$P$24:$R$33,MATCH(Info!DL20,CW!$O$24:$O$33,0),MATCH(Info!DL4,CW!$P$23:$R$23,0)),0)</f>
        <v>0</v>
      </c>
      <c r="DL28" s="344">
        <f>IFERROR(INDEX(CW!$P$24:$R$33,MATCH(Info!DM20,CW!$O$24:$O$33,0),MATCH(Info!DM4,CW!$P$23:$R$23,0)),0)</f>
        <v>0</v>
      </c>
      <c r="DM28" s="344">
        <f>IFERROR(INDEX(CW!$P$24:$R$33,MATCH(Info!DN20,CW!$O$24:$O$33,0),MATCH(Info!DN4,CW!$P$23:$R$23,0)),0)</f>
        <v>0</v>
      </c>
      <c r="DN28" s="344">
        <f>IFERROR(INDEX(CW!$P$24:$R$33,MATCH(Info!DO20,CW!$O$24:$O$33,0),MATCH(Info!DO4,CW!$P$23:$R$23,0)),0)</f>
        <v>0</v>
      </c>
      <c r="DO28" s="344">
        <f>IFERROR(INDEX(CW!$P$24:$R$33,MATCH(Info!DP20,CW!$O$24:$O$33,0),MATCH(Info!DP4,CW!$P$23:$R$23,0)),0)</f>
        <v>0</v>
      </c>
      <c r="DP28" s="344">
        <f>IFERROR(INDEX(CW!$P$24:$R$33,MATCH(Info!DQ20,CW!$O$24:$O$33,0),MATCH(Info!DQ4,CW!$P$23:$R$23,0)),0)</f>
        <v>0</v>
      </c>
      <c r="DQ28" s="344">
        <f>IFERROR(INDEX(CW!$P$24:$R$33,MATCH(Info!DR20,CW!$O$24:$O$33,0),MATCH(Info!DR4,CW!$P$23:$R$23,0)),0)</f>
        <v>0</v>
      </c>
      <c r="DR28" s="344">
        <f>IFERROR(INDEX(CW!$P$24:$R$33,MATCH(Info!DS20,CW!$O$24:$O$33,0),MATCH(Info!DS4,CW!$P$23:$R$23,0)),0)</f>
        <v>0</v>
      </c>
      <c r="DS28" s="344">
        <f>IFERROR(INDEX(CW!$P$24:$R$33,MATCH(Info!DT20,CW!$O$24:$O$33,0),MATCH(Info!DT4,CW!$P$23:$R$23,0)),0)</f>
        <v>0</v>
      </c>
      <c r="DT28" s="344">
        <f>IFERROR(INDEX(CW!$P$24:$R$33,MATCH(Info!DU20,CW!$O$24:$O$33,0),MATCH(Info!DU4,CW!$P$23:$R$23,0)),0)</f>
        <v>0</v>
      </c>
      <c r="DU28" s="344">
        <f>IFERROR(INDEX(CW!$P$24:$R$33,MATCH(Info!DV20,CW!$O$24:$O$33,0),MATCH(Info!DV4,CW!$P$23:$R$23,0)),0)</f>
        <v>0</v>
      </c>
      <c r="DV28" s="344">
        <f>IFERROR(INDEX(CW!$P$24:$R$33,MATCH(Info!DW20,CW!$O$24:$O$33,0),MATCH(Info!DW4,CW!$P$23:$R$23,0)),0)</f>
        <v>0</v>
      </c>
      <c r="DW28" s="344">
        <f>IFERROR(INDEX(CW!$P$24:$R$33,MATCH(Info!DX20,CW!$O$24:$O$33,0),MATCH(Info!DX4,CW!$P$23:$R$23,0)),0)</f>
        <v>0</v>
      </c>
      <c r="DX28" s="344">
        <f>IFERROR(INDEX(CW!$P$24:$R$33,MATCH(Info!DY20,CW!$O$24:$O$33,0),MATCH(Info!DY4,CW!$P$23:$R$23,0)),0)</f>
        <v>0</v>
      </c>
      <c r="DY28" s="344">
        <f>IFERROR(INDEX(CW!$P$24:$R$33,MATCH(Info!DZ20,CW!$O$24:$O$33,0),MATCH(Info!DZ4,CW!$P$23:$R$23,0)),0)</f>
        <v>0</v>
      </c>
      <c r="DZ28" s="344">
        <f>IFERROR(INDEX(CW!$P$24:$R$33,MATCH(Info!EA20,CW!$O$24:$O$33,0),MATCH(Info!EA4,CW!$P$23:$R$23,0)),0)</f>
        <v>0</v>
      </c>
      <c r="EA28" s="344">
        <f>IFERROR(INDEX(CW!$P$24:$R$33,MATCH(Info!EB20,CW!$O$24:$O$33,0),MATCH(Info!EB4,CW!$P$23:$R$23,0)),0)</f>
        <v>0</v>
      </c>
      <c r="EB28" s="344">
        <f>IFERROR(INDEX(CW!$P$24:$R$33,MATCH(Info!EC20,CW!$O$24:$O$33,0),MATCH(Info!EC4,CW!$P$23:$R$23,0)),0)</f>
        <v>0</v>
      </c>
      <c r="EC28" s="344">
        <f>IFERROR(INDEX(CW!$P$24:$R$33,MATCH(Info!ED20,CW!$O$24:$O$33,0),MATCH(Info!ED4,CW!$P$23:$R$23,0)),0)</f>
        <v>0</v>
      </c>
      <c r="ED28" s="344">
        <f>IFERROR(INDEX(CW!$P$24:$R$33,MATCH(Info!EE20,CW!$O$24:$O$33,0),MATCH(Info!EE4,CW!$P$23:$R$23,0)),0)</f>
        <v>0</v>
      </c>
      <c r="EE28" s="344">
        <f>IFERROR(INDEX(CW!$P$24:$R$33,MATCH(Info!EF20,CW!$O$24:$O$33,0),MATCH(Info!EF4,CW!$P$23:$R$23,0)),0)</f>
        <v>0</v>
      </c>
      <c r="EF28" s="344">
        <f>IFERROR(INDEX(CW!$P$24:$R$33,MATCH(Info!EG20,CW!$O$24:$O$33,0),MATCH(Info!EG4,CW!$P$23:$R$23,0)),0)</f>
        <v>0</v>
      </c>
      <c r="EG28" s="344">
        <f>IFERROR(INDEX(CW!$P$24:$R$33,MATCH(Info!EH20,CW!$O$24:$O$33,0),MATCH(Info!EH4,CW!$P$23:$R$23,0)),0)</f>
        <v>0</v>
      </c>
      <c r="EH28" s="344">
        <f>IFERROR(INDEX(CW!$P$24:$R$33,MATCH(Info!EI20,CW!$O$24:$O$33,0),MATCH(Info!EI4,CW!$P$23:$R$23,0)),0)</f>
        <v>0</v>
      </c>
      <c r="EI28" s="344">
        <f>IFERROR(INDEX(CW!$P$24:$R$33,MATCH(Info!EJ20,CW!$O$24:$O$33,0),MATCH(Info!EJ4,CW!$P$23:$R$23,0)),0)</f>
        <v>0</v>
      </c>
      <c r="EJ28" s="344">
        <f>IFERROR(INDEX(CW!$P$24:$R$33,MATCH(Info!EK20,CW!$O$24:$O$33,0),MATCH(Info!EK4,CW!$P$23:$R$23,0)),0)</f>
        <v>0</v>
      </c>
      <c r="EK28" s="344">
        <f>IFERROR(INDEX(CW!$P$24:$R$33,MATCH(Info!EL20,CW!$O$24:$O$33,0),MATCH(Info!EL4,CW!$P$23:$R$23,0)),0)</f>
        <v>0</v>
      </c>
      <c r="EL28" s="344">
        <f>IFERROR(INDEX(CW!$P$24:$R$33,MATCH(Info!EM20,CW!$O$24:$O$33,0),MATCH(Info!EM4,CW!$P$23:$R$23,0)),0)</f>
        <v>0</v>
      </c>
      <c r="EM28" s="344">
        <f>IFERROR(INDEX(CW!$P$24:$R$33,MATCH(Info!EN20,CW!$O$24:$O$33,0),MATCH(Info!EN4,CW!$P$23:$R$23,0)),0)</f>
        <v>0</v>
      </c>
      <c r="EN28" s="344">
        <f>IFERROR(INDEX(CW!$P$24:$R$33,MATCH(Info!EO20,CW!$O$24:$O$33,0),MATCH(Info!EO4,CW!$P$23:$R$23,0)),0)</f>
        <v>0</v>
      </c>
      <c r="EO28" s="344">
        <f>IFERROR(INDEX(CW!$P$24:$R$33,MATCH(Info!EP20,CW!$O$24:$O$33,0),MATCH(Info!EP4,CW!$P$23:$R$23,0)),0)</f>
        <v>0</v>
      </c>
      <c r="EP28" s="344">
        <f>IFERROR(INDEX(CW!$P$24:$R$33,MATCH(Info!EQ20,CW!$O$24:$O$33,0),MATCH(Info!EQ4,CW!$P$23:$R$23,0)),0)</f>
        <v>0</v>
      </c>
      <c r="EQ28" s="344">
        <f>IFERROR(INDEX(CW!$P$24:$R$33,MATCH(Info!ER20,CW!$O$24:$O$33,0),MATCH(Info!ER4,CW!$P$23:$R$23,0)),0)</f>
        <v>0</v>
      </c>
      <c r="ER28" s="344">
        <f>IFERROR(INDEX(CW!$P$24:$R$33,MATCH(Info!ES20,CW!$O$24:$O$33,0),MATCH(Info!ES4,CW!$P$23:$R$23,0)),0)</f>
        <v>0</v>
      </c>
      <c r="ES28" s="344">
        <f>IFERROR(INDEX(CW!$P$24:$R$33,MATCH(Info!ET20,CW!$O$24:$O$33,0),MATCH(Info!ET4,CW!$P$23:$R$23,0)),0)</f>
        <v>0</v>
      </c>
      <c r="ET28" s="344">
        <f>IFERROR(INDEX(CW!$P$24:$R$33,MATCH(Info!EU20,CW!$O$24:$O$33,0),MATCH(Info!EU4,CW!$P$23:$R$23,0)),0)</f>
        <v>0</v>
      </c>
      <c r="EU28" s="344">
        <f>IFERROR(INDEX(CW!$P$24:$R$33,MATCH(Info!EV20,CW!$O$24:$O$33,0),MATCH(Info!EV4,CW!$P$23:$R$23,0)),0)</f>
        <v>0</v>
      </c>
      <c r="EV28" s="344">
        <f>IFERROR(INDEX(CW!$P$24:$R$33,MATCH(Info!EW20,CW!$O$24:$O$33,0),MATCH(Info!EW4,CW!$P$23:$R$23,0)),0)</f>
        <v>0</v>
      </c>
      <c r="EW28" s="344">
        <f>IFERROR(INDEX(CW!$P$24:$R$33,MATCH(Info!EX20,CW!$O$24:$O$33,0),MATCH(Info!EX4,CW!$P$23:$R$23,0)),0)</f>
        <v>0</v>
      </c>
      <c r="EX28" s="344">
        <f>IFERROR(INDEX(CW!$P$24:$R$33,MATCH(Info!EY20,CW!$O$24:$O$33,0),MATCH(Info!EY4,CW!$P$23:$R$23,0)),0)</f>
        <v>0</v>
      </c>
      <c r="EY28" s="344">
        <f>IFERROR(INDEX(CW!$P$24:$R$33,MATCH(Info!EZ20,CW!$O$24:$O$33,0),MATCH(Info!EZ4,CW!$P$23:$R$23,0)),0)</f>
        <v>0</v>
      </c>
      <c r="EZ28" s="344">
        <f>IFERROR(INDEX(CW!$P$24:$R$33,MATCH(Info!FA20,CW!$O$24:$O$33,0),MATCH(Info!FA4,CW!$P$23:$R$23,0)),0)</f>
        <v>0</v>
      </c>
      <c r="FA28" s="344">
        <f>IFERROR(INDEX(CW!$P$24:$R$33,MATCH(Info!FB20,CW!$O$24:$O$33,0),MATCH(Info!FB4,CW!$P$23:$R$23,0)),0)</f>
        <v>0</v>
      </c>
      <c r="FB28" s="344">
        <f>IFERROR(INDEX(CW!$P$24:$R$33,MATCH(Info!FC20,CW!$O$24:$O$33,0),MATCH(Info!FC4,CW!$P$23:$R$23,0)),0)</f>
        <v>0</v>
      </c>
      <c r="FC28" s="344">
        <f>IFERROR(INDEX(CW!$P$24:$R$33,MATCH(Info!FD20,CW!$O$24:$O$33,0),MATCH(Info!FD4,CW!$P$23:$R$23,0)),0)</f>
        <v>0</v>
      </c>
      <c r="FD28" s="344">
        <f>IFERROR(INDEX(CW!$P$24:$R$33,MATCH(Info!FE20,CW!$O$24:$O$33,0),MATCH(Info!FE4,CW!$P$23:$R$23,0)),0)</f>
        <v>0</v>
      </c>
      <c r="FE28" s="344">
        <f>IFERROR(INDEX(CW!$P$24:$R$33,MATCH(Info!FF20,CW!$O$24:$O$33,0),MATCH(Info!FF4,CW!$P$23:$R$23,0)),0)</f>
        <v>0</v>
      </c>
      <c r="FF28" s="344">
        <f>IFERROR(INDEX(CW!$P$24:$R$33,MATCH(Info!FG20,CW!$O$24:$O$33,0),MATCH(Info!FG4,CW!$P$23:$R$23,0)),0)</f>
        <v>0</v>
      </c>
      <c r="FG28" s="344">
        <f>IFERROR(INDEX(CW!$P$24:$R$33,MATCH(Info!FH20,CW!$O$24:$O$33,0),MATCH(Info!FH4,CW!$P$23:$R$23,0)),0)</f>
        <v>0</v>
      </c>
      <c r="FH28" s="344">
        <f>IFERROR(INDEX(CW!$P$24:$R$33,MATCH(Info!FI20,CW!$O$24:$O$33,0),MATCH(Info!FI4,CW!$P$23:$R$23,0)),0)</f>
        <v>0</v>
      </c>
      <c r="FI28" s="344">
        <f>IFERROR(INDEX(CW!$P$24:$R$33,MATCH(Info!FJ20,CW!$O$24:$O$33,0),MATCH(Info!FJ4,CW!$P$23:$R$23,0)),0)</f>
        <v>0</v>
      </c>
      <c r="FJ28" s="344">
        <f>IFERROR(INDEX(CW!$P$24:$R$33,MATCH(Info!FK20,CW!$O$24:$O$33,0),MATCH(Info!FK4,CW!$P$23:$R$23,0)),0)</f>
        <v>0</v>
      </c>
      <c r="FK28" s="344">
        <f>IFERROR(INDEX(CW!$P$24:$R$33,MATCH(Info!FL20,CW!$O$24:$O$33,0),MATCH(Info!FL4,CW!$P$23:$R$23,0)),0)</f>
        <v>0</v>
      </c>
      <c r="FL28" s="344">
        <f>IFERROR(INDEX(CW!$P$24:$R$33,MATCH(Info!FM20,CW!$O$24:$O$33,0),MATCH(Info!FM4,CW!$P$23:$R$23,0)),0)</f>
        <v>0</v>
      </c>
      <c r="FM28" s="344">
        <f>IFERROR(INDEX(CW!$P$24:$R$33,MATCH(Info!FN20,CW!$O$24:$O$33,0),MATCH(Info!FN4,CW!$P$23:$R$23,0)),0)</f>
        <v>0</v>
      </c>
      <c r="FN28" s="344">
        <f>IFERROR(INDEX(CW!$P$24:$R$33,MATCH(Info!FO20,CW!$O$24:$O$33,0),MATCH(Info!FO4,CW!$P$23:$R$23,0)),0)</f>
        <v>0</v>
      </c>
      <c r="FO28" s="344">
        <f>IFERROR(INDEX(CW!$P$24:$R$33,MATCH(Info!FP20,CW!$O$24:$O$33,0),MATCH(Info!FP4,CW!$P$23:$R$23,0)),0)</f>
        <v>0</v>
      </c>
      <c r="FP28" s="344">
        <f>IFERROR(INDEX(CW!$P$24:$R$33,MATCH(Info!FQ20,CW!$O$24:$O$33,0),MATCH(Info!FQ4,CW!$P$23:$R$23,0)),0)</f>
        <v>0</v>
      </c>
      <c r="FQ28" s="344">
        <f>IFERROR(INDEX(CW!$P$24:$R$33,MATCH(Info!FR20,CW!$O$24:$O$33,0),MATCH(Info!FR4,CW!$P$23:$R$23,0)),0)</f>
        <v>0</v>
      </c>
      <c r="FR28" s="344">
        <f>IFERROR(INDEX(CW!$P$24:$R$33,MATCH(Info!FS20,CW!$O$24:$O$33,0),MATCH(Info!FS4,CW!$P$23:$R$23,0)),0)</f>
        <v>0</v>
      </c>
      <c r="FS28" s="344">
        <f>IFERROR(INDEX(CW!$P$24:$R$33,MATCH(Info!FT20,CW!$O$24:$O$33,0),MATCH(Info!FT4,CW!$P$23:$R$23,0)),0)</f>
        <v>0</v>
      </c>
      <c r="FT28" s="344">
        <f>IFERROR(INDEX(CW!$P$24:$R$33,MATCH(Info!FU20,CW!$O$24:$O$33,0),MATCH(Info!FU4,CW!$P$23:$R$23,0)),0)</f>
        <v>0</v>
      </c>
      <c r="FU28" s="344">
        <f>IFERROR(INDEX(CW!$P$24:$R$33,MATCH(Info!FV20,CW!$O$24:$O$33,0),MATCH(Info!FV4,CW!$P$23:$R$23,0)),0)</f>
        <v>0</v>
      </c>
      <c r="FV28" s="344">
        <f>IFERROR(INDEX(CW!$P$24:$R$33,MATCH(Info!FW20,CW!$O$24:$O$33,0),MATCH(Info!FW4,CW!$P$23:$R$23,0)),0)</f>
        <v>0</v>
      </c>
      <c r="FW28" s="344">
        <f>IFERROR(INDEX(CW!$P$24:$R$33,MATCH(Info!FX20,CW!$O$24:$O$33,0),MATCH(Info!FX4,CW!$P$23:$R$23,0)),0)</f>
        <v>0</v>
      </c>
      <c r="FX28" s="344">
        <f>IFERROR(INDEX(CW!$P$24:$R$33,MATCH(Info!FY20,CW!$O$24:$O$33,0),MATCH(Info!FY4,CW!$P$23:$R$23,0)),0)</f>
        <v>0</v>
      </c>
      <c r="FY28" s="344">
        <f>IFERROR(INDEX(CW!$P$24:$R$33,MATCH(Info!FZ20,CW!$O$24:$O$33,0),MATCH(Info!FZ4,CW!$P$23:$R$23,0)),0)</f>
        <v>0</v>
      </c>
      <c r="FZ28" s="344">
        <f>IFERROR(INDEX(CW!$P$24:$R$33,MATCH(Info!GA20,CW!$O$24:$O$33,0),MATCH(Info!GA4,CW!$P$23:$R$23,0)),0)</f>
        <v>0</v>
      </c>
      <c r="GA28" s="344">
        <f>IFERROR(INDEX(CW!$P$24:$R$33,MATCH(Info!GB20,CW!$O$24:$O$33,0),MATCH(Info!GB4,CW!$P$23:$R$23,0)),0)</f>
        <v>0</v>
      </c>
      <c r="GB28" s="344">
        <f>IFERROR(INDEX(CW!$P$24:$R$33,MATCH(Info!GC20,CW!$O$24:$O$33,0),MATCH(Info!GC4,CW!$P$23:$R$23,0)),0)</f>
        <v>0</v>
      </c>
      <c r="GC28" s="344">
        <f>IFERROR(INDEX(CW!$P$24:$R$33,MATCH(Info!GD20,CW!$O$24:$O$33,0),MATCH(Info!GD4,CW!$P$23:$R$23,0)),0)</f>
        <v>0</v>
      </c>
      <c r="GD28" s="344">
        <f>IFERROR(INDEX(CW!$P$24:$R$33,MATCH(Info!GE20,CW!$O$24:$O$33,0),MATCH(Info!GE4,CW!$P$23:$R$23,0)),0)</f>
        <v>0</v>
      </c>
      <c r="GE28" s="344">
        <f>IFERROR(INDEX(CW!$P$24:$R$33,MATCH(Info!GF20,CW!$O$24:$O$33,0),MATCH(Info!GF4,CW!$P$23:$R$23,0)),0)</f>
        <v>0</v>
      </c>
      <c r="GF28" s="344">
        <f>IFERROR(INDEX(CW!$P$24:$R$33,MATCH(Info!GG20,CW!$O$24:$O$33,0),MATCH(Info!GG4,CW!$P$23:$R$23,0)),0)</f>
        <v>0</v>
      </c>
      <c r="GG28" s="344">
        <f>IFERROR(INDEX(CW!$P$24:$R$33,MATCH(Info!GH20,CW!$O$24:$O$33,0),MATCH(Info!GH4,CW!$P$23:$R$23,0)),0)</f>
        <v>0</v>
      </c>
      <c r="GH28" s="344">
        <f>IFERROR(INDEX(CW!$P$24:$R$33,MATCH(Info!GI20,CW!$O$24:$O$33,0),MATCH(Info!GI4,CW!$P$23:$R$23,0)),0)</f>
        <v>0</v>
      </c>
      <c r="GI28" s="344">
        <f>IFERROR(INDEX(CW!$P$24:$R$33,MATCH(Info!GJ20,CW!$O$24:$O$33,0),MATCH(Info!GJ4,CW!$P$23:$R$23,0)),0)</f>
        <v>0</v>
      </c>
      <c r="GJ28" s="344">
        <f>IFERROR(INDEX(CW!$P$24:$R$33,MATCH(Info!GK20,CW!$O$24:$O$33,0),MATCH(Info!GK4,CW!$P$23:$R$23,0)),0)</f>
        <v>0</v>
      </c>
      <c r="GK28" s="344">
        <f>IFERROR(INDEX(CW!$P$24:$R$33,MATCH(Info!GL20,CW!$O$24:$O$33,0),MATCH(Info!GL4,CW!$P$23:$R$23,0)),0)</f>
        <v>0</v>
      </c>
      <c r="GL28" s="344">
        <f>IFERROR(INDEX(CW!$P$24:$R$33,MATCH(Info!GM20,CW!$O$24:$O$33,0),MATCH(Info!GM4,CW!$P$23:$R$23,0)),0)</f>
        <v>0</v>
      </c>
      <c r="GM28" s="344">
        <f>IFERROR(INDEX(CW!$P$24:$R$33,MATCH(Info!GN20,CW!$O$24:$O$33,0),MATCH(Info!GN4,CW!$P$23:$R$23,0)),0)</f>
        <v>0</v>
      </c>
      <c r="GN28" s="344">
        <f>IFERROR(INDEX(CW!$P$24:$R$33,MATCH(Info!GO20,CW!$O$24:$O$33,0),MATCH(Info!GO4,CW!$P$23:$R$23,0)),0)</f>
        <v>0</v>
      </c>
      <c r="GO28" s="344">
        <f>IFERROR(INDEX(CW!$P$24:$R$33,MATCH(Info!GP20,CW!$O$24:$O$33,0),MATCH(Info!GP4,CW!$P$23:$R$23,0)),0)</f>
        <v>0</v>
      </c>
      <c r="GP28" s="344">
        <f>IFERROR(INDEX(CW!$P$24:$R$33,MATCH(Info!GQ20,CW!$O$24:$O$33,0),MATCH(Info!GQ4,CW!$P$23:$R$23,0)),0)</f>
        <v>0</v>
      </c>
      <c r="GQ28" s="344">
        <f>IFERROR(INDEX(CW!$P$24:$R$33,MATCH(Info!GR20,CW!$O$24:$O$33,0),MATCH(Info!GR4,CW!$P$23:$R$23,0)),0)</f>
        <v>0</v>
      </c>
      <c r="GR28" s="344">
        <f>IFERROR(INDEX(CW!$P$24:$R$33,MATCH(Info!GS20,CW!$O$24:$O$33,0),MATCH(Info!GS4,CW!$P$23:$R$23,0)),0)</f>
        <v>0</v>
      </c>
      <c r="GS28" s="344">
        <f>IFERROR(INDEX(CW!$P$24:$R$33,MATCH(Info!GT20,CW!$O$24:$O$33,0),MATCH(Info!GT4,CW!$P$23:$R$23,0)),0)</f>
        <v>0</v>
      </c>
    </row>
    <row r="29" spans="1:201" s="328" customFormat="1" outlineLevel="1">
      <c r="A29" s="356" t="s">
        <v>273</v>
      </c>
      <c r="B29" s="357">
        <f t="shared" ref="B29:AG29" ca="1" si="7">B34*B25*B11*B30</f>
        <v>0</v>
      </c>
      <c r="C29" s="357">
        <f t="shared" ca="1" si="7"/>
        <v>0</v>
      </c>
      <c r="D29" s="357">
        <f t="shared" ca="1" si="7"/>
        <v>0</v>
      </c>
      <c r="E29" s="357">
        <f t="shared" ca="1" si="7"/>
        <v>0</v>
      </c>
      <c r="F29" s="357">
        <f t="shared" ca="1" si="7"/>
        <v>0</v>
      </c>
      <c r="G29" s="357">
        <f t="shared" ca="1" si="7"/>
        <v>0</v>
      </c>
      <c r="H29" s="357">
        <f t="shared" ca="1" si="7"/>
        <v>0</v>
      </c>
      <c r="I29" s="357">
        <f t="shared" ca="1" si="7"/>
        <v>0</v>
      </c>
      <c r="J29" s="357">
        <f t="shared" ca="1" si="7"/>
        <v>0</v>
      </c>
      <c r="K29" s="357">
        <f t="shared" ca="1" si="7"/>
        <v>0</v>
      </c>
      <c r="L29" s="357">
        <f t="shared" ca="1" si="7"/>
        <v>0</v>
      </c>
      <c r="M29" s="357">
        <f t="shared" ca="1" si="7"/>
        <v>0</v>
      </c>
      <c r="N29" s="357">
        <f t="shared" ca="1" si="7"/>
        <v>0</v>
      </c>
      <c r="O29" s="357">
        <f t="shared" ca="1" si="7"/>
        <v>0</v>
      </c>
      <c r="P29" s="357">
        <f t="shared" ca="1" si="7"/>
        <v>0</v>
      </c>
      <c r="Q29" s="357">
        <f t="shared" ca="1" si="7"/>
        <v>0</v>
      </c>
      <c r="R29" s="357">
        <f t="shared" ca="1" si="7"/>
        <v>0</v>
      </c>
      <c r="S29" s="357">
        <f t="shared" ca="1" si="7"/>
        <v>0</v>
      </c>
      <c r="T29" s="357">
        <f t="shared" ca="1" si="7"/>
        <v>0</v>
      </c>
      <c r="U29" s="357">
        <f t="shared" ca="1" si="7"/>
        <v>0</v>
      </c>
      <c r="V29" s="357">
        <f t="shared" ca="1" si="7"/>
        <v>0</v>
      </c>
      <c r="W29" s="357">
        <f t="shared" ca="1" si="7"/>
        <v>0</v>
      </c>
      <c r="X29" s="357">
        <f t="shared" ca="1" si="7"/>
        <v>0</v>
      </c>
      <c r="Y29" s="357">
        <f t="shared" ca="1" si="7"/>
        <v>0</v>
      </c>
      <c r="Z29" s="357">
        <f t="shared" ca="1" si="7"/>
        <v>0</v>
      </c>
      <c r="AA29" s="357">
        <f t="shared" ca="1" si="7"/>
        <v>0</v>
      </c>
      <c r="AB29" s="357">
        <f t="shared" ca="1" si="7"/>
        <v>0</v>
      </c>
      <c r="AC29" s="357">
        <f t="shared" ca="1" si="7"/>
        <v>0</v>
      </c>
      <c r="AD29" s="357">
        <f t="shared" ca="1" si="7"/>
        <v>0</v>
      </c>
      <c r="AE29" s="357">
        <f t="shared" ca="1" si="7"/>
        <v>0</v>
      </c>
      <c r="AF29" s="357">
        <f t="shared" ca="1" si="7"/>
        <v>0</v>
      </c>
      <c r="AG29" s="357">
        <f t="shared" ca="1" si="7"/>
        <v>0</v>
      </c>
      <c r="AH29" s="357">
        <f t="shared" ref="AH29:BM29" ca="1" si="8">AH34*AH25*AH11*AH30</f>
        <v>0</v>
      </c>
      <c r="AI29" s="357">
        <f t="shared" ca="1" si="8"/>
        <v>0</v>
      </c>
      <c r="AJ29" s="357">
        <f t="shared" ca="1" si="8"/>
        <v>0</v>
      </c>
      <c r="AK29" s="357">
        <f t="shared" ca="1" si="8"/>
        <v>0</v>
      </c>
      <c r="AL29" s="357">
        <f t="shared" ca="1" si="8"/>
        <v>0</v>
      </c>
      <c r="AM29" s="357">
        <f t="shared" ca="1" si="8"/>
        <v>0</v>
      </c>
      <c r="AN29" s="357">
        <f t="shared" ca="1" si="8"/>
        <v>0</v>
      </c>
      <c r="AO29" s="357">
        <f t="shared" ca="1" si="8"/>
        <v>0</v>
      </c>
      <c r="AP29" s="357">
        <f t="shared" ca="1" si="8"/>
        <v>0</v>
      </c>
      <c r="AQ29" s="357">
        <f t="shared" ca="1" si="8"/>
        <v>0</v>
      </c>
      <c r="AR29" s="357">
        <f t="shared" ca="1" si="8"/>
        <v>0</v>
      </c>
      <c r="AS29" s="357">
        <f t="shared" ca="1" si="8"/>
        <v>0</v>
      </c>
      <c r="AT29" s="357">
        <f t="shared" ca="1" si="8"/>
        <v>0</v>
      </c>
      <c r="AU29" s="357">
        <f t="shared" ca="1" si="8"/>
        <v>0</v>
      </c>
      <c r="AV29" s="357">
        <f t="shared" ca="1" si="8"/>
        <v>0</v>
      </c>
      <c r="AW29" s="357">
        <f t="shared" ca="1" si="8"/>
        <v>0</v>
      </c>
      <c r="AX29" s="357">
        <f t="shared" ca="1" si="8"/>
        <v>0</v>
      </c>
      <c r="AY29" s="357">
        <f t="shared" ca="1" si="8"/>
        <v>0</v>
      </c>
      <c r="AZ29" s="357">
        <f t="shared" ca="1" si="8"/>
        <v>0</v>
      </c>
      <c r="BA29" s="357">
        <f t="shared" ca="1" si="8"/>
        <v>0</v>
      </c>
      <c r="BB29" s="357">
        <f t="shared" ca="1" si="8"/>
        <v>0</v>
      </c>
      <c r="BC29" s="357">
        <f t="shared" ca="1" si="8"/>
        <v>0</v>
      </c>
      <c r="BD29" s="357">
        <f t="shared" ca="1" si="8"/>
        <v>0</v>
      </c>
      <c r="BE29" s="357">
        <f t="shared" ca="1" si="8"/>
        <v>0</v>
      </c>
      <c r="BF29" s="357">
        <f t="shared" ca="1" si="8"/>
        <v>0</v>
      </c>
      <c r="BG29" s="357">
        <f t="shared" ca="1" si="8"/>
        <v>0</v>
      </c>
      <c r="BH29" s="357">
        <f t="shared" ca="1" si="8"/>
        <v>0</v>
      </c>
      <c r="BI29" s="357">
        <f t="shared" ca="1" si="8"/>
        <v>0</v>
      </c>
      <c r="BJ29" s="357">
        <f t="shared" ca="1" si="8"/>
        <v>0</v>
      </c>
      <c r="BK29" s="357">
        <f t="shared" ca="1" si="8"/>
        <v>0</v>
      </c>
      <c r="BL29" s="357">
        <f t="shared" ca="1" si="8"/>
        <v>0</v>
      </c>
      <c r="BM29" s="357">
        <f t="shared" ca="1" si="8"/>
        <v>0</v>
      </c>
      <c r="BN29" s="357">
        <f t="shared" ref="BN29:CS29" ca="1" si="9">BN34*BN25*BN11*BN30</f>
        <v>0</v>
      </c>
      <c r="BO29" s="357">
        <f t="shared" ca="1" si="9"/>
        <v>0</v>
      </c>
      <c r="BP29" s="357">
        <f t="shared" ca="1" si="9"/>
        <v>0</v>
      </c>
      <c r="BQ29" s="357">
        <f t="shared" ca="1" si="9"/>
        <v>0</v>
      </c>
      <c r="BR29" s="357">
        <f t="shared" ca="1" si="9"/>
        <v>0</v>
      </c>
      <c r="BS29" s="357">
        <f t="shared" ca="1" si="9"/>
        <v>0</v>
      </c>
      <c r="BT29" s="357">
        <f t="shared" ca="1" si="9"/>
        <v>0</v>
      </c>
      <c r="BU29" s="357">
        <f t="shared" ca="1" si="9"/>
        <v>0</v>
      </c>
      <c r="BV29" s="357">
        <f t="shared" ca="1" si="9"/>
        <v>0</v>
      </c>
      <c r="BW29" s="357">
        <f t="shared" ca="1" si="9"/>
        <v>0</v>
      </c>
      <c r="BX29" s="357">
        <f t="shared" ca="1" si="9"/>
        <v>0</v>
      </c>
      <c r="BY29" s="357">
        <f t="shared" ca="1" si="9"/>
        <v>0</v>
      </c>
      <c r="BZ29" s="357">
        <f t="shared" ca="1" si="9"/>
        <v>0</v>
      </c>
      <c r="CA29" s="357">
        <f t="shared" ca="1" si="9"/>
        <v>0</v>
      </c>
      <c r="CB29" s="357">
        <f t="shared" ca="1" si="9"/>
        <v>0</v>
      </c>
      <c r="CC29" s="357">
        <f t="shared" ca="1" si="9"/>
        <v>0</v>
      </c>
      <c r="CD29" s="357">
        <f t="shared" ca="1" si="9"/>
        <v>0</v>
      </c>
      <c r="CE29" s="357">
        <f t="shared" ca="1" si="9"/>
        <v>0</v>
      </c>
      <c r="CF29" s="357">
        <f t="shared" ca="1" si="9"/>
        <v>0</v>
      </c>
      <c r="CG29" s="357">
        <f t="shared" ca="1" si="9"/>
        <v>0</v>
      </c>
      <c r="CH29" s="357">
        <f t="shared" ca="1" si="9"/>
        <v>0</v>
      </c>
      <c r="CI29" s="357">
        <f t="shared" ca="1" si="9"/>
        <v>0</v>
      </c>
      <c r="CJ29" s="357">
        <f t="shared" ca="1" si="9"/>
        <v>0</v>
      </c>
      <c r="CK29" s="357">
        <f t="shared" ca="1" si="9"/>
        <v>0</v>
      </c>
      <c r="CL29" s="357">
        <f t="shared" ca="1" si="9"/>
        <v>0</v>
      </c>
      <c r="CM29" s="357">
        <f t="shared" ca="1" si="9"/>
        <v>0</v>
      </c>
      <c r="CN29" s="357">
        <f t="shared" ca="1" si="9"/>
        <v>0</v>
      </c>
      <c r="CO29" s="357">
        <f t="shared" ca="1" si="9"/>
        <v>0</v>
      </c>
      <c r="CP29" s="357">
        <f t="shared" ca="1" si="9"/>
        <v>0</v>
      </c>
      <c r="CQ29" s="357">
        <f t="shared" ca="1" si="9"/>
        <v>0</v>
      </c>
      <c r="CR29" s="357">
        <f t="shared" ca="1" si="9"/>
        <v>0</v>
      </c>
      <c r="CS29" s="357">
        <f t="shared" ca="1" si="9"/>
        <v>0</v>
      </c>
      <c r="CT29" s="357">
        <f t="shared" ref="CT29:DY29" ca="1" si="10">CT34*CT25*CT11*CT30</f>
        <v>0</v>
      </c>
      <c r="CU29" s="357">
        <f t="shared" ca="1" si="10"/>
        <v>0</v>
      </c>
      <c r="CV29" s="357">
        <f t="shared" ca="1" si="10"/>
        <v>0</v>
      </c>
      <c r="CW29" s="357">
        <f t="shared" ca="1" si="10"/>
        <v>0</v>
      </c>
      <c r="CX29" s="357">
        <f t="shared" ca="1" si="10"/>
        <v>0</v>
      </c>
      <c r="CY29" s="357">
        <f t="shared" ca="1" si="10"/>
        <v>0</v>
      </c>
      <c r="CZ29" s="357">
        <f t="shared" ca="1" si="10"/>
        <v>0</v>
      </c>
      <c r="DA29" s="357">
        <f t="shared" ca="1" si="10"/>
        <v>0</v>
      </c>
      <c r="DB29" s="357">
        <f t="shared" ca="1" si="10"/>
        <v>0</v>
      </c>
      <c r="DC29" s="357">
        <f t="shared" ca="1" si="10"/>
        <v>0</v>
      </c>
      <c r="DD29" s="357">
        <f t="shared" ca="1" si="10"/>
        <v>0</v>
      </c>
      <c r="DE29" s="357">
        <f t="shared" ca="1" si="10"/>
        <v>0</v>
      </c>
      <c r="DF29" s="357">
        <f t="shared" ca="1" si="10"/>
        <v>0</v>
      </c>
      <c r="DG29" s="357">
        <f t="shared" ca="1" si="10"/>
        <v>0</v>
      </c>
      <c r="DH29" s="357">
        <f t="shared" ca="1" si="10"/>
        <v>0</v>
      </c>
      <c r="DI29" s="357">
        <f t="shared" ca="1" si="10"/>
        <v>0</v>
      </c>
      <c r="DJ29" s="357">
        <f t="shared" ca="1" si="10"/>
        <v>0</v>
      </c>
      <c r="DK29" s="357">
        <f t="shared" ca="1" si="10"/>
        <v>0</v>
      </c>
      <c r="DL29" s="357">
        <f t="shared" ca="1" si="10"/>
        <v>0</v>
      </c>
      <c r="DM29" s="357">
        <f t="shared" ca="1" si="10"/>
        <v>0</v>
      </c>
      <c r="DN29" s="357">
        <f t="shared" ca="1" si="10"/>
        <v>0</v>
      </c>
      <c r="DO29" s="357">
        <f t="shared" ca="1" si="10"/>
        <v>0</v>
      </c>
      <c r="DP29" s="357">
        <f t="shared" ca="1" si="10"/>
        <v>0</v>
      </c>
      <c r="DQ29" s="357">
        <f t="shared" ca="1" si="10"/>
        <v>0</v>
      </c>
      <c r="DR29" s="357">
        <f t="shared" ca="1" si="10"/>
        <v>0</v>
      </c>
      <c r="DS29" s="357">
        <f t="shared" ca="1" si="10"/>
        <v>0</v>
      </c>
      <c r="DT29" s="357">
        <f t="shared" ca="1" si="10"/>
        <v>0</v>
      </c>
      <c r="DU29" s="357">
        <f t="shared" ca="1" si="10"/>
        <v>0</v>
      </c>
      <c r="DV29" s="357">
        <f t="shared" ca="1" si="10"/>
        <v>0</v>
      </c>
      <c r="DW29" s="357">
        <f t="shared" ca="1" si="10"/>
        <v>0</v>
      </c>
      <c r="DX29" s="357">
        <f t="shared" ca="1" si="10"/>
        <v>0</v>
      </c>
      <c r="DY29" s="357">
        <f t="shared" ca="1" si="10"/>
        <v>0</v>
      </c>
      <c r="DZ29" s="357">
        <f t="shared" ref="DZ29:FE29" ca="1" si="11">DZ34*DZ25*DZ11*DZ30</f>
        <v>0</v>
      </c>
      <c r="EA29" s="357">
        <f t="shared" ca="1" si="11"/>
        <v>0</v>
      </c>
      <c r="EB29" s="357">
        <f t="shared" ca="1" si="11"/>
        <v>0</v>
      </c>
      <c r="EC29" s="357">
        <f t="shared" ca="1" si="11"/>
        <v>0</v>
      </c>
      <c r="ED29" s="357">
        <f t="shared" ca="1" si="11"/>
        <v>0</v>
      </c>
      <c r="EE29" s="357">
        <f t="shared" ca="1" si="11"/>
        <v>0</v>
      </c>
      <c r="EF29" s="357">
        <f t="shared" ca="1" si="11"/>
        <v>0</v>
      </c>
      <c r="EG29" s="357">
        <f t="shared" ca="1" si="11"/>
        <v>0</v>
      </c>
      <c r="EH29" s="357">
        <f t="shared" ca="1" si="11"/>
        <v>0</v>
      </c>
      <c r="EI29" s="357">
        <f t="shared" ca="1" si="11"/>
        <v>0</v>
      </c>
      <c r="EJ29" s="357">
        <f t="shared" ca="1" si="11"/>
        <v>0</v>
      </c>
      <c r="EK29" s="357">
        <f t="shared" ca="1" si="11"/>
        <v>0</v>
      </c>
      <c r="EL29" s="357">
        <f t="shared" ca="1" si="11"/>
        <v>0</v>
      </c>
      <c r="EM29" s="357">
        <f t="shared" ca="1" si="11"/>
        <v>0</v>
      </c>
      <c r="EN29" s="357">
        <f t="shared" ca="1" si="11"/>
        <v>0</v>
      </c>
      <c r="EO29" s="357">
        <f t="shared" ca="1" si="11"/>
        <v>0</v>
      </c>
      <c r="EP29" s="357">
        <f t="shared" ca="1" si="11"/>
        <v>0</v>
      </c>
      <c r="EQ29" s="357">
        <f t="shared" ca="1" si="11"/>
        <v>0</v>
      </c>
      <c r="ER29" s="357">
        <f t="shared" ca="1" si="11"/>
        <v>0</v>
      </c>
      <c r="ES29" s="357">
        <f t="shared" ca="1" si="11"/>
        <v>0</v>
      </c>
      <c r="ET29" s="357">
        <f t="shared" ca="1" si="11"/>
        <v>0</v>
      </c>
      <c r="EU29" s="357">
        <f t="shared" ca="1" si="11"/>
        <v>0</v>
      </c>
      <c r="EV29" s="357">
        <f t="shared" ca="1" si="11"/>
        <v>0</v>
      </c>
      <c r="EW29" s="357">
        <f t="shared" ca="1" si="11"/>
        <v>0</v>
      </c>
      <c r="EX29" s="357">
        <f t="shared" ca="1" si="11"/>
        <v>0</v>
      </c>
      <c r="EY29" s="357">
        <f t="shared" ca="1" si="11"/>
        <v>0</v>
      </c>
      <c r="EZ29" s="357">
        <f t="shared" ca="1" si="11"/>
        <v>0</v>
      </c>
      <c r="FA29" s="357">
        <f t="shared" ca="1" si="11"/>
        <v>0</v>
      </c>
      <c r="FB29" s="357">
        <f t="shared" ca="1" si="11"/>
        <v>0</v>
      </c>
      <c r="FC29" s="357">
        <f t="shared" ca="1" si="11"/>
        <v>0</v>
      </c>
      <c r="FD29" s="357">
        <f t="shared" ca="1" si="11"/>
        <v>0</v>
      </c>
      <c r="FE29" s="357">
        <f t="shared" ca="1" si="11"/>
        <v>0</v>
      </c>
      <c r="FF29" s="357">
        <f t="shared" ref="FF29:GK29" ca="1" si="12">FF34*FF25*FF11*FF30</f>
        <v>0</v>
      </c>
      <c r="FG29" s="357">
        <f t="shared" ca="1" si="12"/>
        <v>0</v>
      </c>
      <c r="FH29" s="357">
        <f t="shared" ca="1" si="12"/>
        <v>0</v>
      </c>
      <c r="FI29" s="357">
        <f t="shared" ca="1" si="12"/>
        <v>0</v>
      </c>
      <c r="FJ29" s="357">
        <f t="shared" ca="1" si="12"/>
        <v>0</v>
      </c>
      <c r="FK29" s="357">
        <f t="shared" ca="1" si="12"/>
        <v>0</v>
      </c>
      <c r="FL29" s="357">
        <f t="shared" ca="1" si="12"/>
        <v>0</v>
      </c>
      <c r="FM29" s="357">
        <f t="shared" ca="1" si="12"/>
        <v>0</v>
      </c>
      <c r="FN29" s="357">
        <f t="shared" ca="1" si="12"/>
        <v>0</v>
      </c>
      <c r="FO29" s="357">
        <f t="shared" ca="1" si="12"/>
        <v>0</v>
      </c>
      <c r="FP29" s="357">
        <f t="shared" ca="1" si="12"/>
        <v>0</v>
      </c>
      <c r="FQ29" s="357">
        <f t="shared" ca="1" si="12"/>
        <v>0</v>
      </c>
      <c r="FR29" s="357">
        <f t="shared" ca="1" si="12"/>
        <v>0</v>
      </c>
      <c r="FS29" s="357">
        <f t="shared" ca="1" si="12"/>
        <v>0</v>
      </c>
      <c r="FT29" s="357">
        <f t="shared" ca="1" si="12"/>
        <v>0</v>
      </c>
      <c r="FU29" s="357">
        <f t="shared" ca="1" si="12"/>
        <v>0</v>
      </c>
      <c r="FV29" s="357">
        <f t="shared" ca="1" si="12"/>
        <v>0</v>
      </c>
      <c r="FW29" s="357">
        <f t="shared" ca="1" si="12"/>
        <v>0</v>
      </c>
      <c r="FX29" s="357">
        <f t="shared" ca="1" si="12"/>
        <v>0</v>
      </c>
      <c r="FY29" s="357">
        <f t="shared" ca="1" si="12"/>
        <v>0</v>
      </c>
      <c r="FZ29" s="357">
        <f t="shared" ca="1" si="12"/>
        <v>0</v>
      </c>
      <c r="GA29" s="357">
        <f t="shared" ca="1" si="12"/>
        <v>0</v>
      </c>
      <c r="GB29" s="357">
        <f t="shared" ca="1" si="12"/>
        <v>0</v>
      </c>
      <c r="GC29" s="357">
        <f t="shared" ca="1" si="12"/>
        <v>0</v>
      </c>
      <c r="GD29" s="357">
        <f t="shared" ca="1" si="12"/>
        <v>0</v>
      </c>
      <c r="GE29" s="357">
        <f t="shared" ca="1" si="12"/>
        <v>0</v>
      </c>
      <c r="GF29" s="357">
        <f t="shared" ca="1" si="12"/>
        <v>0</v>
      </c>
      <c r="GG29" s="357">
        <f t="shared" ca="1" si="12"/>
        <v>0</v>
      </c>
      <c r="GH29" s="357">
        <f t="shared" ca="1" si="12"/>
        <v>0</v>
      </c>
      <c r="GI29" s="357">
        <f t="shared" ca="1" si="12"/>
        <v>0</v>
      </c>
      <c r="GJ29" s="357">
        <f t="shared" ca="1" si="12"/>
        <v>0</v>
      </c>
      <c r="GK29" s="357">
        <f t="shared" ca="1" si="12"/>
        <v>0</v>
      </c>
      <c r="GL29" s="357">
        <f t="shared" ref="GL29:GS29" ca="1" si="13">GL34*GL25*GL11*GL30</f>
        <v>0</v>
      </c>
      <c r="GM29" s="357">
        <f t="shared" ca="1" si="13"/>
        <v>0</v>
      </c>
      <c r="GN29" s="357">
        <f t="shared" ca="1" si="13"/>
        <v>0</v>
      </c>
      <c r="GO29" s="357">
        <f t="shared" ca="1" si="13"/>
        <v>0</v>
      </c>
      <c r="GP29" s="357">
        <f t="shared" ca="1" si="13"/>
        <v>0</v>
      </c>
      <c r="GQ29" s="357">
        <f t="shared" ca="1" si="13"/>
        <v>0</v>
      </c>
      <c r="GR29" s="357">
        <f t="shared" ca="1" si="13"/>
        <v>0</v>
      </c>
      <c r="GS29" s="357">
        <f t="shared" ca="1" si="13"/>
        <v>0</v>
      </c>
    </row>
    <row r="30" spans="1:201" s="328" customFormat="1" outlineLevel="1">
      <c r="A30" s="356" t="s">
        <v>9403</v>
      </c>
      <c r="B30" s="387">
        <f>IFERROR(IF(Input!C3&lt;&gt;TRUE,INDEX(CW!$P$4:$R$15,MATCH(B8,CW!$O$4:$O$15,0),MATCH(Info!C4,CW!$P$3:$R$3,0)),1),0)</f>
        <v>0</v>
      </c>
      <c r="C30" s="387">
        <f>IFERROR(IF(Input!D3&lt;&gt;TRUE,INDEX(CW!$P$4:$R$15,MATCH(C8,CW!$O$4:$O$15,0),MATCH(Info!D4,CW!$P$3:$R$3,0)),1),0)</f>
        <v>0</v>
      </c>
      <c r="D30" s="387">
        <f>IFERROR(IF(Input!E3&lt;&gt;TRUE,INDEX(CW!$P$4:$R$15,MATCH(D8,CW!$O$4:$O$15,0),MATCH(Info!E4,CW!$P$3:$R$3,0)),1),0)</f>
        <v>0</v>
      </c>
      <c r="E30" s="387">
        <f>IFERROR(IF(Input!F3&lt;&gt;TRUE,INDEX(CW!$P$4:$R$15,MATCH(E8,CW!$O$4:$O$15,0),MATCH(Info!F4,CW!$P$3:$R$3,0)),1),0)</f>
        <v>0</v>
      </c>
      <c r="F30" s="387">
        <f>IFERROR(IF(Input!G3&lt;&gt;TRUE,INDEX(CW!$P$4:$R$15,MATCH(F8,CW!$O$4:$O$15,0),MATCH(Info!G4,CW!$P$3:$R$3,0)),1),0)</f>
        <v>0</v>
      </c>
      <c r="G30" s="387">
        <f>IFERROR(IF(Input!H3&lt;&gt;TRUE,INDEX(CW!$P$4:$R$15,MATCH(G8,CW!$O$4:$O$15,0),MATCH(Info!H4,CW!$P$3:$R$3,0)),1),0)</f>
        <v>0</v>
      </c>
      <c r="H30" s="387">
        <f>IFERROR(IF(Input!I3&lt;&gt;TRUE,INDEX(CW!$P$4:$R$15,MATCH(H8,CW!$O$4:$O$15,0),MATCH(Info!I4,CW!$P$3:$R$3,0)),1),0)</f>
        <v>0</v>
      </c>
      <c r="I30" s="387">
        <f>IFERROR(IF(Input!J3&lt;&gt;TRUE,INDEX(CW!$P$4:$R$15,MATCH(I8,CW!$O$4:$O$15,0),MATCH(Info!J4,CW!$P$3:$R$3,0)),1),0)</f>
        <v>0</v>
      </c>
      <c r="J30" s="387">
        <f>IFERROR(IF(Input!K3&lt;&gt;TRUE,INDEX(CW!$P$4:$R$15,MATCH(J8,CW!$O$4:$O$15,0),MATCH(Info!K4,CW!$P$3:$R$3,0)),1),0)</f>
        <v>0</v>
      </c>
      <c r="K30" s="387">
        <f>IFERROR(IF(Input!L3&lt;&gt;TRUE,INDEX(CW!$P$4:$R$15,MATCH(K8,CW!$O$4:$O$15,0),MATCH(Info!L4,CW!$P$3:$R$3,0)),1),0)</f>
        <v>0</v>
      </c>
      <c r="L30" s="387">
        <f>IFERROR(IF(Input!M3&lt;&gt;TRUE,INDEX(CW!$P$4:$R$15,MATCH(L8,CW!$O$4:$O$15,0),MATCH(Info!M4,CW!$P$3:$R$3,0)),1),0)</f>
        <v>0</v>
      </c>
      <c r="M30" s="387">
        <f>IFERROR(IF(Input!N3&lt;&gt;TRUE,INDEX(CW!$P$4:$R$15,MATCH(M8,CW!$O$4:$O$15,0),MATCH(Info!N4,CW!$P$3:$R$3,0)),1),0)</f>
        <v>0</v>
      </c>
      <c r="N30" s="387">
        <f>IFERROR(IF(Input!O3&lt;&gt;TRUE,INDEX(CW!$P$4:$R$15,MATCH(N8,CW!$O$4:$O$15,0),MATCH(Info!O4,CW!$P$3:$R$3,0)),1),0)</f>
        <v>0</v>
      </c>
      <c r="O30" s="387">
        <f>IFERROR(IF(Input!P3&lt;&gt;TRUE,INDEX(CW!$P$4:$R$15,MATCH(O8,CW!$O$4:$O$15,0),MATCH(Info!P4,CW!$P$3:$R$3,0)),1),0)</f>
        <v>0</v>
      </c>
      <c r="P30" s="387">
        <f>IFERROR(IF(Input!Q3&lt;&gt;TRUE,INDEX(CW!$P$4:$R$15,MATCH(P8,CW!$O$4:$O$15,0),MATCH(Info!Q4,CW!$P$3:$R$3,0)),1),0)</f>
        <v>0</v>
      </c>
      <c r="Q30" s="387">
        <f>IFERROR(IF(Input!R3&lt;&gt;TRUE,INDEX(CW!$P$4:$R$15,MATCH(Q8,CW!$O$4:$O$15,0),MATCH(Info!R4,CW!$P$3:$R$3,0)),1),0)</f>
        <v>0</v>
      </c>
      <c r="R30" s="387">
        <f>IFERROR(IF(Input!S3&lt;&gt;TRUE,INDEX(CW!$P$4:$R$15,MATCH(R8,CW!$O$4:$O$15,0),MATCH(Info!S4,CW!$P$3:$R$3,0)),1),0)</f>
        <v>0</v>
      </c>
      <c r="S30" s="387">
        <f>IFERROR(IF(Input!T3&lt;&gt;TRUE,INDEX(CW!$P$4:$R$15,MATCH(S8,CW!$O$4:$O$15,0),MATCH(Info!T4,CW!$P$3:$R$3,0)),1),0)</f>
        <v>0</v>
      </c>
      <c r="T30" s="387">
        <f>IFERROR(IF(Input!U3&lt;&gt;TRUE,INDEX(CW!$P$4:$R$15,MATCH(T8,CW!$O$4:$O$15,0),MATCH(Info!U4,CW!$P$3:$R$3,0)),1),0)</f>
        <v>0</v>
      </c>
      <c r="U30" s="387">
        <f>IFERROR(IF(Input!V3&lt;&gt;TRUE,INDEX(CW!$P$4:$R$15,MATCH(U8,CW!$O$4:$O$15,0),MATCH(Info!V4,CW!$P$3:$R$3,0)),1),0)</f>
        <v>0</v>
      </c>
      <c r="V30" s="387">
        <f>IFERROR(IF(Input!W3&lt;&gt;TRUE,INDEX(CW!$P$4:$R$15,MATCH(V8,CW!$O$4:$O$15,0),MATCH(Info!W4,CW!$P$3:$R$3,0)),1),0)</f>
        <v>0</v>
      </c>
      <c r="W30" s="387">
        <f>IFERROR(IF(Input!X3&lt;&gt;TRUE,INDEX(CW!$P$4:$R$15,MATCH(W8,CW!$O$4:$O$15,0),MATCH(Info!X4,CW!$P$3:$R$3,0)),1),0)</f>
        <v>0</v>
      </c>
      <c r="X30" s="387">
        <f>IFERROR(IF(Input!Y3&lt;&gt;TRUE,INDEX(CW!$P$4:$R$15,MATCH(X8,CW!$O$4:$O$15,0),MATCH(Info!Y4,CW!$P$3:$R$3,0)),1),0)</f>
        <v>0</v>
      </c>
      <c r="Y30" s="387">
        <f>IFERROR(IF(Input!Z3&lt;&gt;TRUE,INDEX(CW!$P$4:$R$15,MATCH(Y8,CW!$O$4:$O$15,0),MATCH(Info!Z4,CW!$P$3:$R$3,0)),1),0)</f>
        <v>0</v>
      </c>
      <c r="Z30" s="387">
        <f>IFERROR(IF(Input!AA3&lt;&gt;TRUE,INDEX(CW!$P$4:$R$15,MATCH(Z8,CW!$O$4:$O$15,0),MATCH(Info!AA4,CW!$P$3:$R$3,0)),1),0)</f>
        <v>0</v>
      </c>
      <c r="AA30" s="387">
        <f>IFERROR(IF(Input!AB3&lt;&gt;TRUE,INDEX(CW!$P$4:$R$15,MATCH(AA8,CW!$O$4:$O$15,0),MATCH(Info!AB4,CW!$P$3:$R$3,0)),1),0)</f>
        <v>0</v>
      </c>
      <c r="AB30" s="387">
        <f>IFERROR(IF(Input!AC3&lt;&gt;TRUE,INDEX(CW!$P$4:$R$15,MATCH(AB8,CW!$O$4:$O$15,0),MATCH(Info!AC4,CW!$P$3:$R$3,0)),1),0)</f>
        <v>0</v>
      </c>
      <c r="AC30" s="387">
        <f>IFERROR(IF(Input!AD3&lt;&gt;TRUE,INDEX(CW!$P$4:$R$15,MATCH(AC8,CW!$O$4:$O$15,0),MATCH(Info!AD4,CW!$P$3:$R$3,0)),1),0)</f>
        <v>0</v>
      </c>
      <c r="AD30" s="387">
        <f>IFERROR(IF(Input!AE3&lt;&gt;TRUE,INDEX(CW!$P$4:$R$15,MATCH(AD8,CW!$O$4:$O$15,0),MATCH(Info!AE4,CW!$P$3:$R$3,0)),1),0)</f>
        <v>0</v>
      </c>
      <c r="AE30" s="387">
        <f>IFERROR(IF(Input!AF3&lt;&gt;TRUE,INDEX(CW!$P$4:$R$15,MATCH(AE8,CW!$O$4:$O$15,0),MATCH(Info!AF4,CW!$P$3:$R$3,0)),1),0)</f>
        <v>0</v>
      </c>
      <c r="AF30" s="387">
        <f>IFERROR(IF(Input!AG3&lt;&gt;TRUE,INDEX(CW!$P$4:$R$15,MATCH(AF8,CW!$O$4:$O$15,0),MATCH(Info!AG4,CW!$P$3:$R$3,0)),1),0)</f>
        <v>0</v>
      </c>
      <c r="AG30" s="387">
        <f>IFERROR(IF(Input!AH3&lt;&gt;TRUE,INDEX(CW!$P$4:$R$15,MATCH(AG8,CW!$O$4:$O$15,0),MATCH(Info!AH4,CW!$P$3:$R$3,0)),1),0)</f>
        <v>0</v>
      </c>
      <c r="AH30" s="387">
        <f>IFERROR(IF(Input!AI3&lt;&gt;TRUE,INDEX(CW!$P$4:$R$15,MATCH(AH8,CW!$O$4:$O$15,0),MATCH(Info!AI4,CW!$P$3:$R$3,0)),1),0)</f>
        <v>0</v>
      </c>
      <c r="AI30" s="387">
        <f>IFERROR(IF(Input!AJ3&lt;&gt;TRUE,INDEX(CW!$P$4:$R$15,MATCH(AI8,CW!$O$4:$O$15,0),MATCH(Info!AJ4,CW!$P$3:$R$3,0)),1),0)</f>
        <v>0</v>
      </c>
      <c r="AJ30" s="387">
        <f>IFERROR(IF(Input!AK3&lt;&gt;TRUE,INDEX(CW!$P$4:$R$15,MATCH(AJ8,CW!$O$4:$O$15,0),MATCH(Info!AK4,CW!$P$3:$R$3,0)),1),0)</f>
        <v>0</v>
      </c>
      <c r="AK30" s="387">
        <f>IFERROR(IF(Input!AL3&lt;&gt;TRUE,INDEX(CW!$P$4:$R$15,MATCH(AK8,CW!$O$4:$O$15,0),MATCH(Info!AL4,CW!$P$3:$R$3,0)),1),0)</f>
        <v>0</v>
      </c>
      <c r="AL30" s="387">
        <f>IFERROR(IF(Input!AM3&lt;&gt;TRUE,INDEX(CW!$P$4:$R$15,MATCH(AL8,CW!$O$4:$O$15,0),MATCH(Info!AM4,CW!$P$3:$R$3,0)),1),0)</f>
        <v>0</v>
      </c>
      <c r="AM30" s="387">
        <f>IFERROR(IF(Input!AN3&lt;&gt;TRUE,INDEX(CW!$P$4:$R$15,MATCH(AM8,CW!$O$4:$O$15,0),MATCH(Info!AN4,CW!$P$3:$R$3,0)),1),0)</f>
        <v>0</v>
      </c>
      <c r="AN30" s="387">
        <f>IFERROR(IF(Input!AO3&lt;&gt;TRUE,INDEX(CW!$P$4:$R$15,MATCH(AN8,CW!$O$4:$O$15,0),MATCH(Info!AO4,CW!$P$3:$R$3,0)),1),0)</f>
        <v>0</v>
      </c>
      <c r="AO30" s="387">
        <f>IFERROR(IF(Input!AP3&lt;&gt;TRUE,INDEX(CW!$P$4:$R$15,MATCH(AO8,CW!$O$4:$O$15,0),MATCH(Info!AP4,CW!$P$3:$R$3,0)),1),0)</f>
        <v>0</v>
      </c>
      <c r="AP30" s="387">
        <f>IFERROR(IF(Input!AQ3&lt;&gt;TRUE,INDEX(CW!$P$4:$R$15,MATCH(AP8,CW!$O$4:$O$15,0),MATCH(Info!AQ4,CW!$P$3:$R$3,0)),1),0)</f>
        <v>0</v>
      </c>
      <c r="AQ30" s="387">
        <f>IFERROR(IF(Input!AR3&lt;&gt;TRUE,INDEX(CW!$P$4:$R$15,MATCH(AQ8,CW!$O$4:$O$15,0),MATCH(Info!AR4,CW!$P$3:$R$3,0)),1),0)</f>
        <v>0</v>
      </c>
      <c r="AR30" s="387">
        <f>IFERROR(IF(Input!AS3&lt;&gt;TRUE,INDEX(CW!$P$4:$R$15,MATCH(AR8,CW!$O$4:$O$15,0),MATCH(Info!AS4,CW!$P$3:$R$3,0)),1),0)</f>
        <v>0</v>
      </c>
      <c r="AS30" s="387">
        <f>IFERROR(IF(Input!AT3&lt;&gt;TRUE,INDEX(CW!$P$4:$R$15,MATCH(AS8,CW!$O$4:$O$15,0),MATCH(Info!AT4,CW!$P$3:$R$3,0)),1),0)</f>
        <v>0</v>
      </c>
      <c r="AT30" s="387">
        <f>IFERROR(IF(Input!AU3&lt;&gt;TRUE,INDEX(CW!$P$4:$R$15,MATCH(AT8,CW!$O$4:$O$15,0),MATCH(Info!AU4,CW!$P$3:$R$3,0)),1),0)</f>
        <v>0</v>
      </c>
      <c r="AU30" s="387">
        <f>IFERROR(IF(Input!AV3&lt;&gt;TRUE,INDEX(CW!$P$4:$R$15,MATCH(AU8,CW!$O$4:$O$15,0),MATCH(Info!AV4,CW!$P$3:$R$3,0)),1),0)</f>
        <v>0</v>
      </c>
      <c r="AV30" s="387">
        <f>IFERROR(IF(Input!AW3&lt;&gt;TRUE,INDEX(CW!$P$4:$R$15,MATCH(AV8,CW!$O$4:$O$15,0),MATCH(Info!AW4,CW!$P$3:$R$3,0)),1),0)</f>
        <v>0</v>
      </c>
      <c r="AW30" s="387">
        <f>IFERROR(IF(Input!AX3&lt;&gt;TRUE,INDEX(CW!$P$4:$R$15,MATCH(AW8,CW!$O$4:$O$15,0),MATCH(Info!AX4,CW!$P$3:$R$3,0)),1),0)</f>
        <v>0</v>
      </c>
      <c r="AX30" s="387">
        <f>IFERROR(IF(Input!AY3&lt;&gt;TRUE,INDEX(CW!$P$4:$R$15,MATCH(AX8,CW!$O$4:$O$15,0),MATCH(Info!AY4,CW!$P$3:$R$3,0)),1),0)</f>
        <v>0</v>
      </c>
      <c r="AY30" s="387">
        <f>IFERROR(IF(Input!AZ3&lt;&gt;TRUE,INDEX(CW!$P$4:$R$15,MATCH(AY8,CW!$O$4:$O$15,0),MATCH(Info!AZ4,CW!$P$3:$R$3,0)),1),0)</f>
        <v>0</v>
      </c>
      <c r="AZ30" s="387">
        <f>IFERROR(IF(Input!BA3&lt;&gt;TRUE,INDEX(CW!$P$4:$R$15,MATCH(AZ8,CW!$O$4:$O$15,0),MATCH(Info!BA4,CW!$P$3:$R$3,0)),1),0)</f>
        <v>0</v>
      </c>
      <c r="BA30" s="387">
        <f>IFERROR(IF(Input!BB3&lt;&gt;TRUE,INDEX(CW!$P$4:$R$15,MATCH(BA8,CW!$O$4:$O$15,0),MATCH(Info!BB4,CW!$P$3:$R$3,0)),1),0)</f>
        <v>0</v>
      </c>
      <c r="BB30" s="387">
        <f>IFERROR(IF(Input!BC3&lt;&gt;TRUE,INDEX(CW!$P$4:$R$15,MATCH(BB8,CW!$O$4:$O$15,0),MATCH(Info!BC4,CW!$P$3:$R$3,0)),1),0)</f>
        <v>0</v>
      </c>
      <c r="BC30" s="387">
        <f>IFERROR(IF(Input!BD3&lt;&gt;TRUE,INDEX(CW!$P$4:$R$15,MATCH(BC8,CW!$O$4:$O$15,0),MATCH(Info!BD4,CW!$P$3:$R$3,0)),1),0)</f>
        <v>0</v>
      </c>
      <c r="BD30" s="387">
        <f>IFERROR(IF(Input!BE3&lt;&gt;TRUE,INDEX(CW!$P$4:$R$15,MATCH(BD8,CW!$O$4:$O$15,0),MATCH(Info!BE4,CW!$P$3:$R$3,0)),1),0)</f>
        <v>0</v>
      </c>
      <c r="BE30" s="387">
        <f>IFERROR(IF(Input!BF3&lt;&gt;TRUE,INDEX(CW!$P$4:$R$15,MATCH(BE8,CW!$O$4:$O$15,0),MATCH(Info!BF4,CW!$P$3:$R$3,0)),1),0)</f>
        <v>0</v>
      </c>
      <c r="BF30" s="387">
        <f>IFERROR(IF(Input!BG3&lt;&gt;TRUE,INDEX(CW!$P$4:$R$15,MATCH(BF8,CW!$O$4:$O$15,0),MATCH(Info!BG4,CW!$P$3:$R$3,0)),1),0)</f>
        <v>0</v>
      </c>
      <c r="BG30" s="387">
        <f>IFERROR(IF(Input!BH3&lt;&gt;TRUE,INDEX(CW!$P$4:$R$15,MATCH(BG8,CW!$O$4:$O$15,0),MATCH(Info!BH4,CW!$P$3:$R$3,0)),1),0)</f>
        <v>0</v>
      </c>
      <c r="BH30" s="387">
        <f>IFERROR(IF(Input!BI3&lt;&gt;TRUE,INDEX(CW!$P$4:$R$15,MATCH(BH8,CW!$O$4:$O$15,0),MATCH(Info!BI4,CW!$P$3:$R$3,0)),1),0)</f>
        <v>0</v>
      </c>
      <c r="BI30" s="387">
        <f>IFERROR(IF(Input!BJ3&lt;&gt;TRUE,INDEX(CW!$P$4:$R$15,MATCH(BI8,CW!$O$4:$O$15,0),MATCH(Info!BJ4,CW!$P$3:$R$3,0)),1),0)</f>
        <v>0</v>
      </c>
      <c r="BJ30" s="387">
        <f>IFERROR(IF(Input!BK3&lt;&gt;TRUE,INDEX(CW!$P$4:$R$15,MATCH(BJ8,CW!$O$4:$O$15,0),MATCH(Info!BK4,CW!$P$3:$R$3,0)),1),0)</f>
        <v>0</v>
      </c>
      <c r="BK30" s="387">
        <f>IFERROR(IF(Input!BL3&lt;&gt;TRUE,INDEX(CW!$P$4:$R$15,MATCH(BK8,CW!$O$4:$O$15,0),MATCH(Info!BL4,CW!$P$3:$R$3,0)),1),0)</f>
        <v>0</v>
      </c>
      <c r="BL30" s="387">
        <f>IFERROR(IF(Input!BM3&lt;&gt;TRUE,INDEX(CW!$P$4:$R$15,MATCH(BL8,CW!$O$4:$O$15,0),MATCH(Info!BM4,CW!$P$3:$R$3,0)),1),0)</f>
        <v>0</v>
      </c>
      <c r="BM30" s="387">
        <f>IFERROR(IF(Input!BN3&lt;&gt;TRUE,INDEX(CW!$P$4:$R$15,MATCH(BM8,CW!$O$4:$O$15,0),MATCH(Info!BN4,CW!$P$3:$R$3,0)),1),0)</f>
        <v>0</v>
      </c>
      <c r="BN30" s="387">
        <f>IFERROR(IF(Input!BO3&lt;&gt;TRUE,INDEX(CW!$P$4:$R$15,MATCH(BN8,CW!$O$4:$O$15,0),MATCH(Info!BO4,CW!$P$3:$R$3,0)),1),0)</f>
        <v>0</v>
      </c>
      <c r="BO30" s="387">
        <f>IFERROR(IF(Input!BP3&lt;&gt;TRUE,INDEX(CW!$P$4:$R$15,MATCH(BO8,CW!$O$4:$O$15,0),MATCH(Info!BP4,CW!$P$3:$R$3,0)),1),0)</f>
        <v>0</v>
      </c>
      <c r="BP30" s="387">
        <f>IFERROR(IF(Input!BQ3&lt;&gt;TRUE,INDEX(CW!$P$4:$R$15,MATCH(BP8,CW!$O$4:$O$15,0),MATCH(Info!BQ4,CW!$P$3:$R$3,0)),1),0)</f>
        <v>0</v>
      </c>
      <c r="BQ30" s="387">
        <f>IFERROR(IF(Input!BR3&lt;&gt;TRUE,INDEX(CW!$P$4:$R$15,MATCH(BQ8,CW!$O$4:$O$15,0),MATCH(Info!BR4,CW!$P$3:$R$3,0)),1),0)</f>
        <v>0</v>
      </c>
      <c r="BR30" s="387">
        <f>IFERROR(IF(Input!BS3&lt;&gt;TRUE,INDEX(CW!$P$4:$R$15,MATCH(BR8,CW!$O$4:$O$15,0),MATCH(Info!BS4,CW!$P$3:$R$3,0)),1),0)</f>
        <v>0</v>
      </c>
      <c r="BS30" s="387">
        <f>IFERROR(IF(Input!BT3&lt;&gt;TRUE,INDEX(CW!$P$4:$R$15,MATCH(BS8,CW!$O$4:$O$15,0),MATCH(Info!BT4,CW!$P$3:$R$3,0)),1),0)</f>
        <v>0</v>
      </c>
      <c r="BT30" s="387">
        <f>IFERROR(IF(Input!BU3&lt;&gt;TRUE,INDEX(CW!$P$4:$R$15,MATCH(BT8,CW!$O$4:$O$15,0),MATCH(Info!BU4,CW!$P$3:$R$3,0)),1),0)</f>
        <v>0</v>
      </c>
      <c r="BU30" s="387">
        <f>IFERROR(IF(Input!BV3&lt;&gt;TRUE,INDEX(CW!$P$4:$R$15,MATCH(BU8,CW!$O$4:$O$15,0),MATCH(Info!BV4,CW!$P$3:$R$3,0)),1),0)</f>
        <v>0</v>
      </c>
      <c r="BV30" s="387">
        <f>IFERROR(IF(Input!BW3&lt;&gt;TRUE,INDEX(CW!$P$4:$R$15,MATCH(BV8,CW!$O$4:$O$15,0),MATCH(Info!BW4,CW!$P$3:$R$3,0)),1),0)</f>
        <v>0</v>
      </c>
      <c r="BW30" s="387">
        <f>IFERROR(IF(Input!BX3&lt;&gt;TRUE,INDEX(CW!$P$4:$R$15,MATCH(BW8,CW!$O$4:$O$15,0),MATCH(Info!BX4,CW!$P$3:$R$3,0)),1),0)</f>
        <v>0</v>
      </c>
      <c r="BX30" s="387">
        <f>IFERROR(IF(Input!BY3&lt;&gt;TRUE,INDEX(CW!$P$4:$R$15,MATCH(BX8,CW!$O$4:$O$15,0),MATCH(Info!BY4,CW!$P$3:$R$3,0)),1),0)</f>
        <v>0</v>
      </c>
      <c r="BY30" s="387">
        <f>IFERROR(IF(Input!BZ3&lt;&gt;TRUE,INDEX(CW!$P$4:$R$15,MATCH(BY8,CW!$O$4:$O$15,0),MATCH(Info!BZ4,CW!$P$3:$R$3,0)),1),0)</f>
        <v>0</v>
      </c>
      <c r="BZ30" s="387">
        <f>IFERROR(IF(Input!CA3&lt;&gt;TRUE,INDEX(CW!$P$4:$R$15,MATCH(BZ8,CW!$O$4:$O$15,0),MATCH(Info!CA4,CW!$P$3:$R$3,0)),1),0)</f>
        <v>0</v>
      </c>
      <c r="CA30" s="387">
        <f>IFERROR(IF(Input!CB3&lt;&gt;TRUE,INDEX(CW!$P$4:$R$15,MATCH(CA8,CW!$O$4:$O$15,0),MATCH(Info!CB4,CW!$P$3:$R$3,0)),1),0)</f>
        <v>0</v>
      </c>
      <c r="CB30" s="387">
        <f>IFERROR(IF(Input!CC3&lt;&gt;TRUE,INDEX(CW!$P$4:$R$15,MATCH(CB8,CW!$O$4:$O$15,0),MATCH(Info!CC4,CW!$P$3:$R$3,0)),1),0)</f>
        <v>0</v>
      </c>
      <c r="CC30" s="387">
        <f>IFERROR(IF(Input!CD3&lt;&gt;TRUE,INDEX(CW!$P$4:$R$15,MATCH(CC8,CW!$O$4:$O$15,0),MATCH(Info!CD4,CW!$P$3:$R$3,0)),1),0)</f>
        <v>0</v>
      </c>
      <c r="CD30" s="387">
        <f>IFERROR(IF(Input!CE3&lt;&gt;TRUE,INDEX(CW!$P$4:$R$15,MATCH(CD8,CW!$O$4:$O$15,0),MATCH(Info!CE4,CW!$P$3:$R$3,0)),1),0)</f>
        <v>0</v>
      </c>
      <c r="CE30" s="387">
        <f>IFERROR(IF(Input!CF3&lt;&gt;TRUE,INDEX(CW!$P$4:$R$15,MATCH(CE8,CW!$O$4:$O$15,0),MATCH(Info!CF4,CW!$P$3:$R$3,0)),1),0)</f>
        <v>0</v>
      </c>
      <c r="CF30" s="387">
        <f>IFERROR(IF(Input!CG3&lt;&gt;TRUE,INDEX(CW!$P$4:$R$15,MATCH(CF8,CW!$O$4:$O$15,0),MATCH(Info!CG4,CW!$P$3:$R$3,0)),1),0)</f>
        <v>0</v>
      </c>
      <c r="CG30" s="387">
        <f>IFERROR(IF(Input!CH3&lt;&gt;TRUE,INDEX(CW!$P$4:$R$15,MATCH(CG8,CW!$O$4:$O$15,0),MATCH(Info!CH4,CW!$P$3:$R$3,0)),1),0)</f>
        <v>0</v>
      </c>
      <c r="CH30" s="387">
        <f>IFERROR(IF(Input!CI3&lt;&gt;TRUE,INDEX(CW!$P$4:$R$15,MATCH(CH8,CW!$O$4:$O$15,0),MATCH(Info!CI4,CW!$P$3:$R$3,0)),1),0)</f>
        <v>0</v>
      </c>
      <c r="CI30" s="387">
        <f>IFERROR(IF(Input!CJ3&lt;&gt;TRUE,INDEX(CW!$P$4:$R$15,MATCH(CI8,CW!$O$4:$O$15,0),MATCH(Info!CJ4,CW!$P$3:$R$3,0)),1),0)</f>
        <v>0</v>
      </c>
      <c r="CJ30" s="387">
        <f>IFERROR(IF(Input!CK3&lt;&gt;TRUE,INDEX(CW!$P$4:$R$15,MATCH(CJ8,CW!$O$4:$O$15,0),MATCH(Info!CK4,CW!$P$3:$R$3,0)),1),0)</f>
        <v>0</v>
      </c>
      <c r="CK30" s="387">
        <f>IFERROR(IF(Input!CL3&lt;&gt;TRUE,INDEX(CW!$P$4:$R$15,MATCH(CK8,CW!$O$4:$O$15,0),MATCH(Info!CL4,CW!$P$3:$R$3,0)),1),0)</f>
        <v>0</v>
      </c>
      <c r="CL30" s="387">
        <f>IFERROR(IF(Input!CM3&lt;&gt;TRUE,INDEX(CW!$P$4:$R$15,MATCH(CL8,CW!$O$4:$O$15,0),MATCH(Info!CM4,CW!$P$3:$R$3,0)),1),0)</f>
        <v>0</v>
      </c>
      <c r="CM30" s="387">
        <f>IFERROR(IF(Input!CN3&lt;&gt;TRUE,INDEX(CW!$P$4:$R$15,MATCH(CM8,CW!$O$4:$O$15,0),MATCH(Info!CN4,CW!$P$3:$R$3,0)),1),0)</f>
        <v>0</v>
      </c>
      <c r="CN30" s="387">
        <f>IFERROR(IF(Input!CO3&lt;&gt;TRUE,INDEX(CW!$P$4:$R$15,MATCH(CN8,CW!$O$4:$O$15,0),MATCH(Info!CO4,CW!$P$3:$R$3,0)),1),0)</f>
        <v>0</v>
      </c>
      <c r="CO30" s="387">
        <f>IFERROR(IF(Input!CP3&lt;&gt;TRUE,INDEX(CW!$P$4:$R$15,MATCH(CO8,CW!$O$4:$O$15,0),MATCH(Info!CP4,CW!$P$3:$R$3,0)),1),0)</f>
        <v>0</v>
      </c>
      <c r="CP30" s="387">
        <f>IFERROR(IF(Input!CQ3&lt;&gt;TRUE,INDEX(CW!$P$4:$R$15,MATCH(CP8,CW!$O$4:$O$15,0),MATCH(Info!CQ4,CW!$P$3:$R$3,0)),1),0)</f>
        <v>0</v>
      </c>
      <c r="CQ30" s="387">
        <f>IFERROR(IF(Input!CR3&lt;&gt;TRUE,INDEX(CW!$P$4:$R$15,MATCH(CQ8,CW!$O$4:$O$15,0),MATCH(Info!CR4,CW!$P$3:$R$3,0)),1),0)</f>
        <v>0</v>
      </c>
      <c r="CR30" s="387">
        <f>IFERROR(IF(Input!CS3&lt;&gt;TRUE,INDEX(CW!$P$4:$R$15,MATCH(CR8,CW!$O$4:$O$15,0),MATCH(Info!CS4,CW!$P$3:$R$3,0)),1),0)</f>
        <v>0</v>
      </c>
      <c r="CS30" s="387">
        <f>IFERROR(IF(Input!CT3&lt;&gt;TRUE,INDEX(CW!$P$4:$R$15,MATCH(CS8,CW!$O$4:$O$15,0),MATCH(Info!CT4,CW!$P$3:$R$3,0)),1),0)</f>
        <v>0</v>
      </c>
      <c r="CT30" s="387">
        <f>IFERROR(IF(Input!CU3&lt;&gt;TRUE,INDEX(CW!$P$4:$R$15,MATCH(CT8,CW!$O$4:$O$15,0),MATCH(Info!CU4,CW!$P$3:$R$3,0)),1),0)</f>
        <v>0</v>
      </c>
      <c r="CU30" s="387">
        <f>IFERROR(IF(Input!CV3&lt;&gt;TRUE,INDEX(CW!$P$4:$R$15,MATCH(CU8,CW!$O$4:$O$15,0),MATCH(Info!CV4,CW!$P$3:$R$3,0)),1),0)</f>
        <v>0</v>
      </c>
      <c r="CV30" s="387">
        <f>IFERROR(IF(Input!CW3&lt;&gt;TRUE,INDEX(CW!$P$4:$R$15,MATCH(CV8,CW!$O$4:$O$15,0),MATCH(Info!CW4,CW!$P$3:$R$3,0)),1),0)</f>
        <v>0</v>
      </c>
      <c r="CW30" s="387">
        <f>IFERROR(IF(Input!CX3&lt;&gt;TRUE,INDEX(CW!$P$4:$R$15,MATCH(CW8,CW!$O$4:$O$15,0),MATCH(Info!CX4,CW!$P$3:$R$3,0)),1),0)</f>
        <v>0</v>
      </c>
      <c r="CX30" s="387">
        <f>IFERROR(IF(Input!CY3&lt;&gt;TRUE,INDEX(CW!$P$4:$R$15,MATCH(CX8,CW!$O$4:$O$15,0),MATCH(Info!CY4,CW!$P$3:$R$3,0)),1),0)</f>
        <v>0</v>
      </c>
      <c r="CY30" s="387">
        <f>IFERROR(IF(Input!CZ3&lt;&gt;TRUE,INDEX(CW!$P$4:$R$15,MATCH(CY8,CW!$O$4:$O$15,0),MATCH(Info!CZ4,CW!$P$3:$R$3,0)),1),0)</f>
        <v>0</v>
      </c>
      <c r="CZ30" s="387">
        <f>IFERROR(IF(Input!DA3&lt;&gt;TRUE,INDEX(CW!$P$4:$R$15,MATCH(CZ8,CW!$O$4:$O$15,0),MATCH(Info!DA4,CW!$P$3:$R$3,0)),1),0)</f>
        <v>0</v>
      </c>
      <c r="DA30" s="387">
        <f>IFERROR(IF(Input!DB3&lt;&gt;TRUE,INDEX(CW!$P$4:$R$15,MATCH(DA8,CW!$O$4:$O$15,0),MATCH(Info!DB4,CW!$P$3:$R$3,0)),1),0)</f>
        <v>0</v>
      </c>
      <c r="DB30" s="387">
        <f>IFERROR(IF(Input!DC3&lt;&gt;TRUE,INDEX(CW!$P$4:$R$15,MATCH(DB8,CW!$O$4:$O$15,0),MATCH(Info!DC4,CW!$P$3:$R$3,0)),1),0)</f>
        <v>0</v>
      </c>
      <c r="DC30" s="387">
        <f>IFERROR(IF(Input!DD3&lt;&gt;TRUE,INDEX(CW!$P$4:$R$15,MATCH(DC8,CW!$O$4:$O$15,0),MATCH(Info!DD4,CW!$P$3:$R$3,0)),1),0)</f>
        <v>0</v>
      </c>
      <c r="DD30" s="387">
        <f>IFERROR(IF(Input!DE3&lt;&gt;TRUE,INDEX(CW!$P$4:$R$15,MATCH(DD8,CW!$O$4:$O$15,0),MATCH(Info!DE4,CW!$P$3:$R$3,0)),1),0)</f>
        <v>0</v>
      </c>
      <c r="DE30" s="387">
        <f>IFERROR(IF(Input!DF3&lt;&gt;TRUE,INDEX(CW!$P$4:$R$15,MATCH(DE8,CW!$O$4:$O$15,0),MATCH(Info!DF4,CW!$P$3:$R$3,0)),1),0)</f>
        <v>0</v>
      </c>
      <c r="DF30" s="387">
        <f>IFERROR(IF(Input!DG3&lt;&gt;TRUE,INDEX(CW!$P$4:$R$15,MATCH(DF8,CW!$O$4:$O$15,0),MATCH(Info!DG4,CW!$P$3:$R$3,0)),1),0)</f>
        <v>0</v>
      </c>
      <c r="DG30" s="387">
        <f>IFERROR(IF(Input!DH3&lt;&gt;TRUE,INDEX(CW!$P$4:$R$15,MATCH(DG8,CW!$O$4:$O$15,0),MATCH(Info!DH4,CW!$P$3:$R$3,0)),1),0)</f>
        <v>0</v>
      </c>
      <c r="DH30" s="387">
        <f>IFERROR(IF(Input!DI3&lt;&gt;TRUE,INDEX(CW!$P$4:$R$15,MATCH(DH8,CW!$O$4:$O$15,0),MATCH(Info!DI4,CW!$P$3:$R$3,0)),1),0)</f>
        <v>0</v>
      </c>
      <c r="DI30" s="387">
        <f>IFERROR(IF(Input!DJ3&lt;&gt;TRUE,INDEX(CW!$P$4:$R$15,MATCH(DI8,CW!$O$4:$O$15,0),MATCH(Info!DJ4,CW!$P$3:$R$3,0)),1),0)</f>
        <v>0</v>
      </c>
      <c r="DJ30" s="387">
        <f>IFERROR(IF(Input!DK3&lt;&gt;TRUE,INDEX(CW!$P$4:$R$15,MATCH(DJ8,CW!$O$4:$O$15,0),MATCH(Info!DK4,CW!$P$3:$R$3,0)),1),0)</f>
        <v>0</v>
      </c>
      <c r="DK30" s="387">
        <f>IFERROR(IF(Input!DL3&lt;&gt;TRUE,INDEX(CW!$P$4:$R$15,MATCH(DK8,CW!$O$4:$O$15,0),MATCH(Info!DL4,CW!$P$3:$R$3,0)),1),0)</f>
        <v>0</v>
      </c>
      <c r="DL30" s="387">
        <f>IFERROR(IF(Input!DM3&lt;&gt;TRUE,INDEX(CW!$P$4:$R$15,MATCH(DL8,CW!$O$4:$O$15,0),MATCH(Info!DM4,CW!$P$3:$R$3,0)),1),0)</f>
        <v>0</v>
      </c>
      <c r="DM30" s="387">
        <f>IFERROR(IF(Input!DN3&lt;&gt;TRUE,INDEX(CW!$P$4:$R$15,MATCH(DM8,CW!$O$4:$O$15,0),MATCH(Info!DN4,CW!$P$3:$R$3,0)),1),0)</f>
        <v>0</v>
      </c>
      <c r="DN30" s="387">
        <f>IFERROR(IF(Input!DO3&lt;&gt;TRUE,INDEX(CW!$P$4:$R$15,MATCH(DN8,CW!$O$4:$O$15,0),MATCH(Info!DO4,CW!$P$3:$R$3,0)),1),0)</f>
        <v>0</v>
      </c>
      <c r="DO30" s="387">
        <f>IFERROR(IF(Input!DP3&lt;&gt;TRUE,INDEX(CW!$P$4:$R$15,MATCH(DO8,CW!$O$4:$O$15,0),MATCH(Info!DP4,CW!$P$3:$R$3,0)),1),0)</f>
        <v>0</v>
      </c>
      <c r="DP30" s="387">
        <f>IFERROR(IF(Input!DQ3&lt;&gt;TRUE,INDEX(CW!$P$4:$R$15,MATCH(DP8,CW!$O$4:$O$15,0),MATCH(Info!DQ4,CW!$P$3:$R$3,0)),1),0)</f>
        <v>0</v>
      </c>
      <c r="DQ30" s="387">
        <f>IFERROR(IF(Input!DR3&lt;&gt;TRUE,INDEX(CW!$P$4:$R$15,MATCH(DQ8,CW!$O$4:$O$15,0),MATCH(Info!DR4,CW!$P$3:$R$3,0)),1),0)</f>
        <v>0</v>
      </c>
      <c r="DR30" s="387">
        <f>IFERROR(IF(Input!DS3&lt;&gt;TRUE,INDEX(CW!$P$4:$R$15,MATCH(DR8,CW!$O$4:$O$15,0),MATCH(Info!DS4,CW!$P$3:$R$3,0)),1),0)</f>
        <v>0</v>
      </c>
      <c r="DS30" s="387">
        <f>IFERROR(IF(Input!DT3&lt;&gt;TRUE,INDEX(CW!$P$4:$R$15,MATCH(DS8,CW!$O$4:$O$15,0),MATCH(Info!DT4,CW!$P$3:$R$3,0)),1),0)</f>
        <v>0</v>
      </c>
      <c r="DT30" s="387">
        <f>IFERROR(IF(Input!DU3&lt;&gt;TRUE,INDEX(CW!$P$4:$R$15,MATCH(DT8,CW!$O$4:$O$15,0),MATCH(Info!DU4,CW!$P$3:$R$3,0)),1),0)</f>
        <v>0</v>
      </c>
      <c r="DU30" s="387">
        <f>IFERROR(IF(Input!DV3&lt;&gt;TRUE,INDEX(CW!$P$4:$R$15,MATCH(DU8,CW!$O$4:$O$15,0),MATCH(Info!DV4,CW!$P$3:$R$3,0)),1),0)</f>
        <v>0</v>
      </c>
      <c r="DV30" s="387">
        <f>IFERROR(IF(Input!DW3&lt;&gt;TRUE,INDEX(CW!$P$4:$R$15,MATCH(DV8,CW!$O$4:$O$15,0),MATCH(Info!DW4,CW!$P$3:$R$3,0)),1),0)</f>
        <v>0</v>
      </c>
      <c r="DW30" s="387">
        <f>IFERROR(IF(Input!DX3&lt;&gt;TRUE,INDEX(CW!$P$4:$R$15,MATCH(DW8,CW!$O$4:$O$15,0),MATCH(Info!DX4,CW!$P$3:$R$3,0)),1),0)</f>
        <v>0</v>
      </c>
      <c r="DX30" s="387">
        <f>IFERROR(IF(Input!DY3&lt;&gt;TRUE,INDEX(CW!$P$4:$R$15,MATCH(DX8,CW!$O$4:$O$15,0),MATCH(Info!DY4,CW!$P$3:$R$3,0)),1),0)</f>
        <v>0</v>
      </c>
      <c r="DY30" s="387">
        <f>IFERROR(IF(Input!DZ3&lt;&gt;TRUE,INDEX(CW!$P$4:$R$15,MATCH(DY8,CW!$O$4:$O$15,0),MATCH(Info!DZ4,CW!$P$3:$R$3,0)),1),0)</f>
        <v>0</v>
      </c>
      <c r="DZ30" s="387">
        <f>IFERROR(IF(Input!EA3&lt;&gt;TRUE,INDEX(CW!$P$4:$R$15,MATCH(DZ8,CW!$O$4:$O$15,0),MATCH(Info!EA4,CW!$P$3:$R$3,0)),1),0)</f>
        <v>0</v>
      </c>
      <c r="EA30" s="387">
        <f>IFERROR(IF(Input!EB3&lt;&gt;TRUE,INDEX(CW!$P$4:$R$15,MATCH(EA8,CW!$O$4:$O$15,0),MATCH(Info!EB4,CW!$P$3:$R$3,0)),1),0)</f>
        <v>0</v>
      </c>
      <c r="EB30" s="387">
        <f>IFERROR(IF(Input!EC3&lt;&gt;TRUE,INDEX(CW!$P$4:$R$15,MATCH(EB8,CW!$O$4:$O$15,0),MATCH(Info!EC4,CW!$P$3:$R$3,0)),1),0)</f>
        <v>0</v>
      </c>
      <c r="EC30" s="387">
        <f>IFERROR(IF(Input!ED3&lt;&gt;TRUE,INDEX(CW!$P$4:$R$15,MATCH(EC8,CW!$O$4:$O$15,0),MATCH(Info!ED4,CW!$P$3:$R$3,0)),1),0)</f>
        <v>0</v>
      </c>
      <c r="ED30" s="387">
        <f>IFERROR(IF(Input!EE3&lt;&gt;TRUE,INDEX(CW!$P$4:$R$15,MATCH(ED8,CW!$O$4:$O$15,0),MATCH(Info!EE4,CW!$P$3:$R$3,0)),1),0)</f>
        <v>0</v>
      </c>
      <c r="EE30" s="387">
        <f>IFERROR(IF(Input!EF3&lt;&gt;TRUE,INDEX(CW!$P$4:$R$15,MATCH(EE8,CW!$O$4:$O$15,0),MATCH(Info!EF4,CW!$P$3:$R$3,0)),1),0)</f>
        <v>0</v>
      </c>
      <c r="EF30" s="387">
        <f>IFERROR(IF(Input!EG3&lt;&gt;TRUE,INDEX(CW!$P$4:$R$15,MATCH(EF8,CW!$O$4:$O$15,0),MATCH(Info!EG4,CW!$P$3:$R$3,0)),1),0)</f>
        <v>0</v>
      </c>
      <c r="EG30" s="387">
        <f>IFERROR(IF(Input!EH3&lt;&gt;TRUE,INDEX(CW!$P$4:$R$15,MATCH(EG8,CW!$O$4:$O$15,0),MATCH(Info!EH4,CW!$P$3:$R$3,0)),1),0)</f>
        <v>0</v>
      </c>
      <c r="EH30" s="387">
        <f>IFERROR(IF(Input!EI3&lt;&gt;TRUE,INDEX(CW!$P$4:$R$15,MATCH(EH8,CW!$O$4:$O$15,0),MATCH(Info!EI4,CW!$P$3:$R$3,0)),1),0)</f>
        <v>0</v>
      </c>
      <c r="EI30" s="387">
        <f>IFERROR(IF(Input!EJ3&lt;&gt;TRUE,INDEX(CW!$P$4:$R$15,MATCH(EI8,CW!$O$4:$O$15,0),MATCH(Info!EJ4,CW!$P$3:$R$3,0)),1),0)</f>
        <v>0</v>
      </c>
      <c r="EJ30" s="387">
        <f>IFERROR(IF(Input!EK3&lt;&gt;TRUE,INDEX(CW!$P$4:$R$15,MATCH(EJ8,CW!$O$4:$O$15,0),MATCH(Info!EK4,CW!$P$3:$R$3,0)),1),0)</f>
        <v>0</v>
      </c>
      <c r="EK30" s="387">
        <f>IFERROR(IF(Input!EL3&lt;&gt;TRUE,INDEX(CW!$P$4:$R$15,MATCH(EK8,CW!$O$4:$O$15,0),MATCH(Info!EL4,CW!$P$3:$R$3,0)),1),0)</f>
        <v>0</v>
      </c>
      <c r="EL30" s="387">
        <f>IFERROR(IF(Input!EM3&lt;&gt;TRUE,INDEX(CW!$P$4:$R$15,MATCH(EL8,CW!$O$4:$O$15,0),MATCH(Info!EM4,CW!$P$3:$R$3,0)),1),0)</f>
        <v>0</v>
      </c>
      <c r="EM30" s="387">
        <f>IFERROR(IF(Input!EN3&lt;&gt;TRUE,INDEX(CW!$P$4:$R$15,MATCH(EM8,CW!$O$4:$O$15,0),MATCH(Info!EN4,CW!$P$3:$R$3,0)),1),0)</f>
        <v>0</v>
      </c>
      <c r="EN30" s="387">
        <f>IFERROR(IF(Input!EO3&lt;&gt;TRUE,INDEX(CW!$P$4:$R$15,MATCH(EN8,CW!$O$4:$O$15,0),MATCH(Info!EO4,CW!$P$3:$R$3,0)),1),0)</f>
        <v>0</v>
      </c>
      <c r="EO30" s="387">
        <f>IFERROR(IF(Input!EP3&lt;&gt;TRUE,INDEX(CW!$P$4:$R$15,MATCH(EO8,CW!$O$4:$O$15,0),MATCH(Info!EP4,CW!$P$3:$R$3,0)),1),0)</f>
        <v>0</v>
      </c>
      <c r="EP30" s="387">
        <f>IFERROR(IF(Input!EQ3&lt;&gt;TRUE,INDEX(CW!$P$4:$R$15,MATCH(EP8,CW!$O$4:$O$15,0),MATCH(Info!EQ4,CW!$P$3:$R$3,0)),1),0)</f>
        <v>0</v>
      </c>
      <c r="EQ30" s="387">
        <f>IFERROR(IF(Input!ER3&lt;&gt;TRUE,INDEX(CW!$P$4:$R$15,MATCH(EQ8,CW!$O$4:$O$15,0),MATCH(Info!ER4,CW!$P$3:$R$3,0)),1),0)</f>
        <v>0</v>
      </c>
      <c r="ER30" s="387">
        <f>IFERROR(IF(Input!ES3&lt;&gt;TRUE,INDEX(CW!$P$4:$R$15,MATCH(ER8,CW!$O$4:$O$15,0),MATCH(Info!ES4,CW!$P$3:$R$3,0)),1),0)</f>
        <v>0</v>
      </c>
      <c r="ES30" s="387">
        <f>IFERROR(IF(Input!ET3&lt;&gt;TRUE,INDEX(CW!$P$4:$R$15,MATCH(ES8,CW!$O$4:$O$15,0),MATCH(Info!ET4,CW!$P$3:$R$3,0)),1),0)</f>
        <v>0</v>
      </c>
      <c r="ET30" s="387">
        <f>IFERROR(IF(Input!EU3&lt;&gt;TRUE,INDEX(CW!$P$4:$R$15,MATCH(ET8,CW!$O$4:$O$15,0),MATCH(Info!EU4,CW!$P$3:$R$3,0)),1),0)</f>
        <v>0</v>
      </c>
      <c r="EU30" s="387">
        <f>IFERROR(IF(Input!EV3&lt;&gt;TRUE,INDEX(CW!$P$4:$R$15,MATCH(EU8,CW!$O$4:$O$15,0),MATCH(Info!EV4,CW!$P$3:$R$3,0)),1),0)</f>
        <v>0</v>
      </c>
      <c r="EV30" s="387">
        <f>IFERROR(IF(Input!EW3&lt;&gt;TRUE,INDEX(CW!$P$4:$R$15,MATCH(EV8,CW!$O$4:$O$15,0),MATCH(Info!EW4,CW!$P$3:$R$3,0)),1),0)</f>
        <v>0</v>
      </c>
      <c r="EW30" s="387">
        <f>IFERROR(IF(Input!EX3&lt;&gt;TRUE,INDEX(CW!$P$4:$R$15,MATCH(EW8,CW!$O$4:$O$15,0),MATCH(Info!EX4,CW!$P$3:$R$3,0)),1),0)</f>
        <v>0</v>
      </c>
      <c r="EX30" s="387">
        <f>IFERROR(IF(Input!EY3&lt;&gt;TRUE,INDEX(CW!$P$4:$R$15,MATCH(EX8,CW!$O$4:$O$15,0),MATCH(Info!EY4,CW!$P$3:$R$3,0)),1),0)</f>
        <v>0</v>
      </c>
      <c r="EY30" s="387">
        <f>IFERROR(IF(Input!EZ3&lt;&gt;TRUE,INDEX(CW!$P$4:$R$15,MATCH(EY8,CW!$O$4:$O$15,0),MATCH(Info!EZ4,CW!$P$3:$R$3,0)),1),0)</f>
        <v>0</v>
      </c>
      <c r="EZ30" s="387">
        <f>IFERROR(IF(Input!FA3&lt;&gt;TRUE,INDEX(CW!$P$4:$R$15,MATCH(EZ8,CW!$O$4:$O$15,0),MATCH(Info!FA4,CW!$P$3:$R$3,0)),1),0)</f>
        <v>0</v>
      </c>
      <c r="FA30" s="387">
        <f>IFERROR(IF(Input!FB3&lt;&gt;TRUE,INDEX(CW!$P$4:$R$15,MATCH(FA8,CW!$O$4:$O$15,0),MATCH(Info!FB4,CW!$P$3:$R$3,0)),1),0)</f>
        <v>0</v>
      </c>
      <c r="FB30" s="387">
        <f>IFERROR(IF(Input!FC3&lt;&gt;TRUE,INDEX(CW!$P$4:$R$15,MATCH(FB8,CW!$O$4:$O$15,0),MATCH(Info!FC4,CW!$P$3:$R$3,0)),1),0)</f>
        <v>0</v>
      </c>
      <c r="FC30" s="387">
        <f>IFERROR(IF(Input!FD3&lt;&gt;TRUE,INDEX(CW!$P$4:$R$15,MATCH(FC8,CW!$O$4:$O$15,0),MATCH(Info!FD4,CW!$P$3:$R$3,0)),1),0)</f>
        <v>0</v>
      </c>
      <c r="FD30" s="387">
        <f>IFERROR(IF(Input!FE3&lt;&gt;TRUE,INDEX(CW!$P$4:$R$15,MATCH(FD8,CW!$O$4:$O$15,0),MATCH(Info!FE4,CW!$P$3:$R$3,0)),1),0)</f>
        <v>0</v>
      </c>
      <c r="FE30" s="387">
        <f>IFERROR(IF(Input!FF3&lt;&gt;TRUE,INDEX(CW!$P$4:$R$15,MATCH(FE8,CW!$O$4:$O$15,0),MATCH(Info!FF4,CW!$P$3:$R$3,0)),1),0)</f>
        <v>0</v>
      </c>
      <c r="FF30" s="387">
        <f>IFERROR(IF(Input!FG3&lt;&gt;TRUE,INDEX(CW!$P$4:$R$15,MATCH(FF8,CW!$O$4:$O$15,0),MATCH(Info!FG4,CW!$P$3:$R$3,0)),1),0)</f>
        <v>0</v>
      </c>
      <c r="FG30" s="387">
        <f>IFERROR(IF(Input!FH3&lt;&gt;TRUE,INDEX(CW!$P$4:$R$15,MATCH(FG8,CW!$O$4:$O$15,0),MATCH(Info!FH4,CW!$P$3:$R$3,0)),1),0)</f>
        <v>0</v>
      </c>
      <c r="FH30" s="387">
        <f>IFERROR(IF(Input!FI3&lt;&gt;TRUE,INDEX(CW!$P$4:$R$15,MATCH(FH8,CW!$O$4:$O$15,0),MATCH(Info!FI4,CW!$P$3:$R$3,0)),1),0)</f>
        <v>0</v>
      </c>
      <c r="FI30" s="387">
        <f>IFERROR(IF(Input!FJ3&lt;&gt;TRUE,INDEX(CW!$P$4:$R$15,MATCH(FI8,CW!$O$4:$O$15,0),MATCH(Info!FJ4,CW!$P$3:$R$3,0)),1),0)</f>
        <v>0</v>
      </c>
      <c r="FJ30" s="387">
        <f>IFERROR(IF(Input!FK3&lt;&gt;TRUE,INDEX(CW!$P$4:$R$15,MATCH(FJ8,CW!$O$4:$O$15,0),MATCH(Info!FK4,CW!$P$3:$R$3,0)),1),0)</f>
        <v>0</v>
      </c>
      <c r="FK30" s="387">
        <f>IFERROR(IF(Input!FL3&lt;&gt;TRUE,INDEX(CW!$P$4:$R$15,MATCH(FK8,CW!$O$4:$O$15,0),MATCH(Info!FL4,CW!$P$3:$R$3,0)),1),0)</f>
        <v>0</v>
      </c>
      <c r="FL30" s="387">
        <f>IFERROR(IF(Input!FM3&lt;&gt;TRUE,INDEX(CW!$P$4:$R$15,MATCH(FL8,CW!$O$4:$O$15,0),MATCH(Info!FM4,CW!$P$3:$R$3,0)),1),0)</f>
        <v>0</v>
      </c>
      <c r="FM30" s="387">
        <f>IFERROR(IF(Input!FN3&lt;&gt;TRUE,INDEX(CW!$P$4:$R$15,MATCH(FM8,CW!$O$4:$O$15,0),MATCH(Info!FN4,CW!$P$3:$R$3,0)),1),0)</f>
        <v>0</v>
      </c>
      <c r="FN30" s="387">
        <f>IFERROR(IF(Input!FO3&lt;&gt;TRUE,INDEX(CW!$P$4:$R$15,MATCH(FN8,CW!$O$4:$O$15,0),MATCH(Info!FO4,CW!$P$3:$R$3,0)),1),0)</f>
        <v>0</v>
      </c>
      <c r="FO30" s="387">
        <f>IFERROR(IF(Input!FP3&lt;&gt;TRUE,INDEX(CW!$P$4:$R$15,MATCH(FO8,CW!$O$4:$O$15,0),MATCH(Info!FP4,CW!$P$3:$R$3,0)),1),0)</f>
        <v>0</v>
      </c>
      <c r="FP30" s="387">
        <f>IFERROR(IF(Input!FQ3&lt;&gt;TRUE,INDEX(CW!$P$4:$R$15,MATCH(FP8,CW!$O$4:$O$15,0),MATCH(Info!FQ4,CW!$P$3:$R$3,0)),1),0)</f>
        <v>0</v>
      </c>
      <c r="FQ30" s="387">
        <f>IFERROR(IF(Input!FR3&lt;&gt;TRUE,INDEX(CW!$P$4:$R$15,MATCH(FQ8,CW!$O$4:$O$15,0),MATCH(Info!FR4,CW!$P$3:$R$3,0)),1),0)</f>
        <v>0</v>
      </c>
      <c r="FR30" s="387">
        <f>IFERROR(IF(Input!FS3&lt;&gt;TRUE,INDEX(CW!$P$4:$R$15,MATCH(FR8,CW!$O$4:$O$15,0),MATCH(Info!FS4,CW!$P$3:$R$3,0)),1),0)</f>
        <v>0</v>
      </c>
      <c r="FS30" s="387">
        <f>IFERROR(IF(Input!FT3&lt;&gt;TRUE,INDEX(CW!$P$4:$R$15,MATCH(FS8,CW!$O$4:$O$15,0),MATCH(Info!FT4,CW!$P$3:$R$3,0)),1),0)</f>
        <v>0</v>
      </c>
      <c r="FT30" s="387">
        <f>IFERROR(IF(Input!FU3&lt;&gt;TRUE,INDEX(CW!$P$4:$R$15,MATCH(FT8,CW!$O$4:$O$15,0),MATCH(Info!FU4,CW!$P$3:$R$3,0)),1),0)</f>
        <v>0</v>
      </c>
      <c r="FU30" s="387">
        <f>IFERROR(IF(Input!FV3&lt;&gt;TRUE,INDEX(CW!$P$4:$R$15,MATCH(FU8,CW!$O$4:$O$15,0),MATCH(Info!FV4,CW!$P$3:$R$3,0)),1),0)</f>
        <v>0</v>
      </c>
      <c r="FV30" s="387">
        <f>IFERROR(IF(Input!FW3&lt;&gt;TRUE,INDEX(CW!$P$4:$R$15,MATCH(FV8,CW!$O$4:$O$15,0),MATCH(Info!FW4,CW!$P$3:$R$3,0)),1),0)</f>
        <v>0</v>
      </c>
      <c r="FW30" s="387">
        <f>IFERROR(IF(Input!FX3&lt;&gt;TRUE,INDEX(CW!$P$4:$R$15,MATCH(FW8,CW!$O$4:$O$15,0),MATCH(Info!FX4,CW!$P$3:$R$3,0)),1),0)</f>
        <v>0</v>
      </c>
      <c r="FX30" s="387">
        <f>IFERROR(IF(Input!FY3&lt;&gt;TRUE,INDEX(CW!$P$4:$R$15,MATCH(FX8,CW!$O$4:$O$15,0),MATCH(Info!FY4,CW!$P$3:$R$3,0)),1),0)</f>
        <v>0</v>
      </c>
      <c r="FY30" s="387">
        <f>IFERROR(IF(Input!FZ3&lt;&gt;TRUE,INDEX(CW!$P$4:$R$15,MATCH(FY8,CW!$O$4:$O$15,0),MATCH(Info!FZ4,CW!$P$3:$R$3,0)),1),0)</f>
        <v>0</v>
      </c>
      <c r="FZ30" s="387">
        <f>IFERROR(IF(Input!GA3&lt;&gt;TRUE,INDEX(CW!$P$4:$R$15,MATCH(FZ8,CW!$O$4:$O$15,0),MATCH(Info!GA4,CW!$P$3:$R$3,0)),1),0)</f>
        <v>0</v>
      </c>
      <c r="GA30" s="387">
        <f>IFERROR(IF(Input!GB3&lt;&gt;TRUE,INDEX(CW!$P$4:$R$15,MATCH(GA8,CW!$O$4:$O$15,0),MATCH(Info!GB4,CW!$P$3:$R$3,0)),1),0)</f>
        <v>0</v>
      </c>
      <c r="GB30" s="387">
        <f>IFERROR(IF(Input!GC3&lt;&gt;TRUE,INDEX(CW!$P$4:$R$15,MATCH(GB8,CW!$O$4:$O$15,0),MATCH(Info!GC4,CW!$P$3:$R$3,0)),1),0)</f>
        <v>0</v>
      </c>
      <c r="GC30" s="387">
        <f>IFERROR(IF(Input!GD3&lt;&gt;TRUE,INDEX(CW!$P$4:$R$15,MATCH(GC8,CW!$O$4:$O$15,0),MATCH(Info!GD4,CW!$P$3:$R$3,0)),1),0)</f>
        <v>0</v>
      </c>
      <c r="GD30" s="387">
        <f>IFERROR(IF(Input!GE3&lt;&gt;TRUE,INDEX(CW!$P$4:$R$15,MATCH(GD8,CW!$O$4:$O$15,0),MATCH(Info!GE4,CW!$P$3:$R$3,0)),1),0)</f>
        <v>0</v>
      </c>
      <c r="GE30" s="387">
        <f>IFERROR(IF(Input!GF3&lt;&gt;TRUE,INDEX(CW!$P$4:$R$15,MATCH(GE8,CW!$O$4:$O$15,0),MATCH(Info!GF4,CW!$P$3:$R$3,0)),1),0)</f>
        <v>0</v>
      </c>
      <c r="GF30" s="387">
        <f>IFERROR(IF(Input!GG3&lt;&gt;TRUE,INDEX(CW!$P$4:$R$15,MATCH(GF8,CW!$O$4:$O$15,0),MATCH(Info!GG4,CW!$P$3:$R$3,0)),1),0)</f>
        <v>0</v>
      </c>
      <c r="GG30" s="387">
        <f>IFERROR(IF(Input!GH3&lt;&gt;TRUE,INDEX(CW!$P$4:$R$15,MATCH(GG8,CW!$O$4:$O$15,0),MATCH(Info!GH4,CW!$P$3:$R$3,0)),1),0)</f>
        <v>0</v>
      </c>
      <c r="GH30" s="387">
        <f>IFERROR(IF(Input!GI3&lt;&gt;TRUE,INDEX(CW!$P$4:$R$15,MATCH(GH8,CW!$O$4:$O$15,0),MATCH(Info!GI4,CW!$P$3:$R$3,0)),1),0)</f>
        <v>0</v>
      </c>
      <c r="GI30" s="387">
        <f>IFERROR(IF(Input!GJ3&lt;&gt;TRUE,INDEX(CW!$P$4:$R$15,MATCH(GI8,CW!$O$4:$O$15,0),MATCH(Info!GJ4,CW!$P$3:$R$3,0)),1),0)</f>
        <v>0</v>
      </c>
      <c r="GJ30" s="387">
        <f>IFERROR(IF(Input!GK3&lt;&gt;TRUE,INDEX(CW!$P$4:$R$15,MATCH(GJ8,CW!$O$4:$O$15,0),MATCH(Info!GK4,CW!$P$3:$R$3,0)),1),0)</f>
        <v>0</v>
      </c>
      <c r="GK30" s="387">
        <f>IFERROR(IF(Input!GL3&lt;&gt;TRUE,INDEX(CW!$P$4:$R$15,MATCH(GK8,CW!$O$4:$O$15,0),MATCH(Info!GL4,CW!$P$3:$R$3,0)),1),0)</f>
        <v>0</v>
      </c>
      <c r="GL30" s="387">
        <f>IFERROR(IF(Input!GM3&lt;&gt;TRUE,INDEX(CW!$P$4:$R$15,MATCH(GL8,CW!$O$4:$O$15,0),MATCH(Info!GM4,CW!$P$3:$R$3,0)),1),0)</f>
        <v>0</v>
      </c>
      <c r="GM30" s="387">
        <f>IFERROR(IF(Input!GN3&lt;&gt;TRUE,INDEX(CW!$P$4:$R$15,MATCH(GM8,CW!$O$4:$O$15,0),MATCH(Info!GN4,CW!$P$3:$R$3,0)),1),0)</f>
        <v>0</v>
      </c>
      <c r="GN30" s="387">
        <f>IFERROR(IF(Input!GO3&lt;&gt;TRUE,INDEX(CW!$P$4:$R$15,MATCH(GN8,CW!$O$4:$O$15,0),MATCH(Info!GO4,CW!$P$3:$R$3,0)),1),0)</f>
        <v>0</v>
      </c>
      <c r="GO30" s="387">
        <f>IFERROR(IF(Input!GP3&lt;&gt;TRUE,INDEX(CW!$P$4:$R$15,MATCH(GO8,CW!$O$4:$O$15,0),MATCH(Info!GP4,CW!$P$3:$R$3,0)),1),0)</f>
        <v>0</v>
      </c>
      <c r="GP30" s="387">
        <f>IFERROR(IF(Input!GQ3&lt;&gt;TRUE,INDEX(CW!$P$4:$R$15,MATCH(GP8,CW!$O$4:$O$15,0),MATCH(Info!GQ4,CW!$P$3:$R$3,0)),1),0)</f>
        <v>0</v>
      </c>
      <c r="GQ30" s="387">
        <f>IFERROR(IF(Input!GR3&lt;&gt;TRUE,INDEX(CW!$P$4:$R$15,MATCH(GQ8,CW!$O$4:$O$15,0),MATCH(Info!GR4,CW!$P$3:$R$3,0)),1),0)</f>
        <v>0</v>
      </c>
      <c r="GR30" s="387">
        <f>IFERROR(IF(Input!GS3&lt;&gt;TRUE,INDEX(CW!$P$4:$R$15,MATCH(GR8,CW!$O$4:$O$15,0),MATCH(Info!GS4,CW!$P$3:$R$3,0)),1),0)</f>
        <v>0</v>
      </c>
      <c r="GS30" s="387">
        <f>IFERROR(IF(Input!GT3&lt;&gt;TRUE,INDEX(CW!$P$4:$R$15,MATCH(GS8,CW!$O$4:$O$15,0),MATCH(Info!GT4,CW!$P$3:$R$3,0)),1),0)</f>
        <v>0</v>
      </c>
    </row>
    <row r="31" spans="1:201" s="328" customFormat="1" outlineLevel="1">
      <c r="A31" s="356" t="s">
        <v>9404</v>
      </c>
      <c r="B31" s="387" cm="1">
        <f t="array" ref="B31">IFERROR(_xlfn.IFS(B9=FALSE,IF(Input!C12=TRUE,1,IF(Info!C6=TRUE,INDEX(Other!$42:$42,MATCH(B4,Other!$11:$11,0)),INDEX(Other!$39:$39,MATCH(B4,Other!$11:$11,0)))),B9=TRUE,INDEX(CW!$P$50:$R$54,MATCH(Info!C19,CW!$O$50:$O$54,0),MATCH(Info!C4,CW!$P$49:$R$49,0))),0)</f>
        <v>0</v>
      </c>
      <c r="C31" s="387" cm="1">
        <f t="array" ref="C31">IFERROR(_xlfn.IFS(C9=FALSE,IF(Input!D12=TRUE,1,IF(Info!D6=TRUE,INDEX(Other!$42:$42,MATCH(C4,Other!$11:$11,0)),INDEX(Other!$39:$39,MATCH(C4,Other!$11:$11,0)))),C9=TRUE,INDEX(CW!$P$50:$R$54,MATCH(Info!D19,CW!$O$50:$O$54,0),MATCH(Info!D4,CW!$P$49:$R$49,0))),0)</f>
        <v>0</v>
      </c>
      <c r="D31" s="387" cm="1">
        <f t="array" ref="D31">IFERROR(_xlfn.IFS(D9=FALSE,IF(Input!E12=TRUE,1,IF(Info!E6=TRUE,INDEX(Other!$42:$42,MATCH(D4,Other!$11:$11,0)),INDEX(Other!$39:$39,MATCH(D4,Other!$11:$11,0)))),D9=TRUE,INDEX(CW!$P$50:$R$54,MATCH(Info!E19,CW!$O$50:$O$54,0),MATCH(Info!E4,CW!$P$49:$R$49,0))),0)</f>
        <v>0</v>
      </c>
      <c r="E31" s="387" cm="1">
        <f t="array" ref="E31">IFERROR(_xlfn.IFS(E9=FALSE,IF(Input!F12=TRUE,1,IF(Info!F6=TRUE,INDEX(Other!$42:$42,MATCH(E4,Other!$11:$11,0)),INDEX(Other!$39:$39,MATCH(E4,Other!$11:$11,0)))),E9=TRUE,INDEX(CW!$P$50:$R$54,MATCH(Info!F19,CW!$O$50:$O$54,0),MATCH(Info!F4,CW!$P$49:$R$49,0))),0)</f>
        <v>0</v>
      </c>
      <c r="F31" s="387" cm="1">
        <f t="array" ref="F31">IFERROR(_xlfn.IFS(F9=FALSE,IF(Input!G12=TRUE,1,IF(Info!G6=TRUE,INDEX(Other!$42:$42,MATCH(F4,Other!$11:$11,0)),INDEX(Other!$39:$39,MATCH(F4,Other!$11:$11,0)))),F9=TRUE,INDEX(CW!$P$50:$R$54,MATCH(Info!G19,CW!$O$50:$O$54,0),MATCH(Info!G4,CW!$P$49:$R$49,0))),0)</f>
        <v>0</v>
      </c>
      <c r="G31" s="387" cm="1">
        <f t="array" ref="G31">IFERROR(_xlfn.IFS(G9=FALSE,IF(Input!H12=TRUE,1,IF(Info!H6=TRUE,INDEX(Other!$42:$42,MATCH(G4,Other!$11:$11,0)),INDEX(Other!$39:$39,MATCH(G4,Other!$11:$11,0)))),G9=TRUE,INDEX(CW!$P$50:$R$54,MATCH(Info!H19,CW!$O$50:$O$54,0),MATCH(Info!H4,CW!$P$49:$R$49,0))),0)</f>
        <v>0</v>
      </c>
      <c r="H31" s="387" cm="1">
        <f t="array" ref="H31">IFERROR(_xlfn.IFS(H9=FALSE,IF(Input!I12=TRUE,1,IF(Info!I6=TRUE,INDEX(Other!$42:$42,MATCH(H4,Other!$11:$11,0)),INDEX(Other!$39:$39,MATCH(H4,Other!$11:$11,0)))),H9=TRUE,INDEX(CW!$P$50:$R$54,MATCH(Info!I19,CW!$O$50:$O$54,0),MATCH(Info!I4,CW!$P$49:$R$49,0))),0)</f>
        <v>0</v>
      </c>
      <c r="I31" s="387" cm="1">
        <f t="array" ref="I31">IFERROR(_xlfn.IFS(I9=FALSE,IF(Input!J12=TRUE,1,IF(Info!J6=TRUE,INDEX(Other!$42:$42,MATCH(I4,Other!$11:$11,0)),INDEX(Other!$39:$39,MATCH(I4,Other!$11:$11,0)))),I9=TRUE,INDEX(CW!$P$50:$R$54,MATCH(Info!J19,CW!$O$50:$O$54,0),MATCH(Info!J4,CW!$P$49:$R$49,0))),0)</f>
        <v>0</v>
      </c>
      <c r="J31" s="387" cm="1">
        <f t="array" ref="J31">IFERROR(_xlfn.IFS(J9=FALSE,IF(Input!K12=TRUE,1,IF(Info!K6=TRUE,INDEX(Other!$42:$42,MATCH(J4,Other!$11:$11,0)),INDEX(Other!$39:$39,MATCH(J4,Other!$11:$11,0)))),J9=TRUE,INDEX(CW!$P$50:$R$54,MATCH(Info!K19,CW!$O$50:$O$54,0),MATCH(Info!K4,CW!$P$49:$R$49,0))),0)</f>
        <v>0</v>
      </c>
      <c r="K31" s="387" cm="1">
        <f t="array" ref="K31">IFERROR(_xlfn.IFS(K9=FALSE,IF(Input!L12=TRUE,1,IF(Info!L6=TRUE,INDEX(Other!$42:$42,MATCH(K4,Other!$11:$11,0)),INDEX(Other!$39:$39,MATCH(K4,Other!$11:$11,0)))),K9=TRUE,INDEX(CW!$P$50:$R$54,MATCH(Info!L19,CW!$O$50:$O$54,0),MATCH(Info!L4,CW!$P$49:$R$49,0))),0)</f>
        <v>0</v>
      </c>
      <c r="L31" s="387" cm="1">
        <f t="array" ref="L31">IFERROR(_xlfn.IFS(L9=FALSE,IF(Input!M12=TRUE,1,IF(Info!M6=TRUE,INDEX(Other!$42:$42,MATCH(L4,Other!$11:$11,0)),INDEX(Other!$39:$39,MATCH(L4,Other!$11:$11,0)))),L9=TRUE,INDEX(CW!$P$50:$R$54,MATCH(Info!M19,CW!$O$50:$O$54,0),MATCH(Info!M4,CW!$P$49:$R$49,0))),0)</f>
        <v>0</v>
      </c>
      <c r="M31" s="387" cm="1">
        <f t="array" ref="M31">IFERROR(_xlfn.IFS(M9=FALSE,IF(Input!N12=TRUE,1,IF(Info!N6=TRUE,INDEX(Other!$42:$42,MATCH(M4,Other!$11:$11,0)),INDEX(Other!$39:$39,MATCH(M4,Other!$11:$11,0)))),M9=TRUE,INDEX(CW!$P$50:$R$54,MATCH(Info!N19,CW!$O$50:$O$54,0),MATCH(Info!N4,CW!$P$49:$R$49,0))),0)</f>
        <v>0</v>
      </c>
      <c r="N31" s="387" cm="1">
        <f t="array" ref="N31">IFERROR(_xlfn.IFS(N9=FALSE,IF(Input!O12=TRUE,1,IF(Info!O6=TRUE,INDEX(Other!$42:$42,MATCH(N4,Other!$11:$11,0)),INDEX(Other!$39:$39,MATCH(N4,Other!$11:$11,0)))),N9=TRUE,INDEX(CW!$P$50:$R$54,MATCH(Info!O19,CW!$O$50:$O$54,0),MATCH(Info!O4,CW!$P$49:$R$49,0))),0)</f>
        <v>0</v>
      </c>
      <c r="O31" s="387" cm="1">
        <f t="array" ref="O31">IFERROR(_xlfn.IFS(O9=FALSE,IF(Input!P12=TRUE,1,IF(Info!P6=TRUE,INDEX(Other!$42:$42,MATCH(O4,Other!$11:$11,0)),INDEX(Other!$39:$39,MATCH(O4,Other!$11:$11,0)))),O9=TRUE,INDEX(CW!$P$50:$R$54,MATCH(Info!P19,CW!$O$50:$O$54,0),MATCH(Info!P4,CW!$P$49:$R$49,0))),0)</f>
        <v>0</v>
      </c>
      <c r="P31" s="387" cm="1">
        <f t="array" ref="P31">IFERROR(_xlfn.IFS(P9=FALSE,IF(Input!Q12=TRUE,1,IF(Info!Q6=TRUE,INDEX(Other!$42:$42,MATCH(P4,Other!$11:$11,0)),INDEX(Other!$39:$39,MATCH(P4,Other!$11:$11,0)))),P9=TRUE,INDEX(CW!$P$50:$R$54,MATCH(Info!Q19,CW!$O$50:$O$54,0),MATCH(Info!Q4,CW!$P$49:$R$49,0))),0)</f>
        <v>0</v>
      </c>
      <c r="Q31" s="387" cm="1">
        <f t="array" ref="Q31">IFERROR(_xlfn.IFS(Q9=FALSE,IF(Input!R12=TRUE,1,IF(Info!R6=TRUE,INDEX(Other!$42:$42,MATCH(Q4,Other!$11:$11,0)),INDEX(Other!$39:$39,MATCH(Q4,Other!$11:$11,0)))),Q9=TRUE,INDEX(CW!$P$50:$R$54,MATCH(Info!R19,CW!$O$50:$O$54,0),MATCH(Info!R4,CW!$P$49:$R$49,0))),0)</f>
        <v>0</v>
      </c>
      <c r="R31" s="387" cm="1">
        <f t="array" ref="R31">IFERROR(_xlfn.IFS(R9=FALSE,IF(Input!S12=TRUE,1,IF(Info!S6=TRUE,INDEX(Other!$42:$42,MATCH(R4,Other!$11:$11,0)),INDEX(Other!$39:$39,MATCH(R4,Other!$11:$11,0)))),R9=TRUE,INDEX(CW!$P$50:$R$54,MATCH(Info!S19,CW!$O$50:$O$54,0),MATCH(Info!S4,CW!$P$49:$R$49,0))),0)</f>
        <v>0</v>
      </c>
      <c r="S31" s="387" cm="1">
        <f t="array" ref="S31">IFERROR(_xlfn.IFS(S9=FALSE,IF(Input!T12=TRUE,1,IF(Info!T6=TRUE,INDEX(Other!$42:$42,MATCH(S4,Other!$11:$11,0)),INDEX(Other!$39:$39,MATCH(S4,Other!$11:$11,0)))),S9=TRUE,INDEX(CW!$P$50:$R$54,MATCH(Info!T19,CW!$O$50:$O$54,0),MATCH(Info!T4,CW!$P$49:$R$49,0))),0)</f>
        <v>0</v>
      </c>
      <c r="T31" s="387" cm="1">
        <f t="array" ref="T31">IFERROR(_xlfn.IFS(T9=FALSE,IF(Input!U12=TRUE,1,IF(Info!U6=TRUE,INDEX(Other!$42:$42,MATCH(T4,Other!$11:$11,0)),INDEX(Other!$39:$39,MATCH(T4,Other!$11:$11,0)))),T9=TRUE,INDEX(CW!$P$50:$R$54,MATCH(Info!U19,CW!$O$50:$O$54,0),MATCH(Info!U4,CW!$P$49:$R$49,0))),0)</f>
        <v>0</v>
      </c>
      <c r="U31" s="387" cm="1">
        <f t="array" ref="U31">IFERROR(_xlfn.IFS(U9=FALSE,IF(Input!V12=TRUE,1,IF(Info!V6=TRUE,INDEX(Other!$42:$42,MATCH(U4,Other!$11:$11,0)),INDEX(Other!$39:$39,MATCH(U4,Other!$11:$11,0)))),U9=TRUE,INDEX(CW!$P$50:$R$54,MATCH(Info!V19,CW!$O$50:$O$54,0),MATCH(Info!V4,CW!$P$49:$R$49,0))),0)</f>
        <v>0</v>
      </c>
      <c r="V31" s="387" cm="1">
        <f t="array" ref="V31">IFERROR(_xlfn.IFS(V9=FALSE,IF(Input!W12=TRUE,1,IF(Info!W6=TRUE,INDEX(Other!$42:$42,MATCH(V4,Other!$11:$11,0)),INDEX(Other!$39:$39,MATCH(V4,Other!$11:$11,0)))),V9=TRUE,INDEX(CW!$P$50:$R$54,MATCH(Info!W19,CW!$O$50:$O$54,0),MATCH(Info!W4,CW!$P$49:$R$49,0))),0)</f>
        <v>0</v>
      </c>
      <c r="W31" s="387" cm="1">
        <f t="array" ref="W31">IFERROR(_xlfn.IFS(W9=FALSE,IF(Input!X12=TRUE,1,IF(Info!X6=TRUE,INDEX(Other!$42:$42,MATCH(W4,Other!$11:$11,0)),INDEX(Other!$39:$39,MATCH(W4,Other!$11:$11,0)))),W9=TRUE,INDEX(CW!$P$50:$R$54,MATCH(Info!X19,CW!$O$50:$O$54,0),MATCH(Info!X4,CW!$P$49:$R$49,0))),0)</f>
        <v>0</v>
      </c>
      <c r="X31" s="387" cm="1">
        <f t="array" ref="X31">IFERROR(_xlfn.IFS(X9=FALSE,IF(Input!Y12=TRUE,1,IF(Info!Y6=TRUE,INDEX(Other!$42:$42,MATCH(X4,Other!$11:$11,0)),INDEX(Other!$39:$39,MATCH(X4,Other!$11:$11,0)))),X9=TRUE,INDEX(CW!$P$50:$R$54,MATCH(Info!Y19,CW!$O$50:$O$54,0),MATCH(Info!Y4,CW!$P$49:$R$49,0))),0)</f>
        <v>0</v>
      </c>
      <c r="Y31" s="387" cm="1">
        <f t="array" ref="Y31">IFERROR(_xlfn.IFS(Y9=FALSE,IF(Input!Z12=TRUE,1,IF(Info!Z6=TRUE,INDEX(Other!$42:$42,MATCH(Y4,Other!$11:$11,0)),INDEX(Other!$39:$39,MATCH(Y4,Other!$11:$11,0)))),Y9=TRUE,INDEX(CW!$P$50:$R$54,MATCH(Info!Z19,CW!$O$50:$O$54,0),MATCH(Info!Z4,CW!$P$49:$R$49,0))),0)</f>
        <v>0</v>
      </c>
      <c r="Z31" s="387" cm="1">
        <f t="array" ref="Z31">IFERROR(_xlfn.IFS(Z9=FALSE,IF(Input!AA12=TRUE,1,IF(Info!AA6=TRUE,INDEX(Other!$42:$42,MATCH(Z4,Other!$11:$11,0)),INDEX(Other!$39:$39,MATCH(Z4,Other!$11:$11,0)))),Z9=TRUE,INDEX(CW!$P$50:$R$54,MATCH(Info!AA19,CW!$O$50:$O$54,0),MATCH(Info!AA4,CW!$P$49:$R$49,0))),0)</f>
        <v>0</v>
      </c>
      <c r="AA31" s="387" cm="1">
        <f t="array" ref="AA31">IFERROR(_xlfn.IFS(AA9=FALSE,IF(Input!AB12=TRUE,1,IF(Info!AB6=TRUE,INDEX(Other!$42:$42,MATCH(AA4,Other!$11:$11,0)),INDEX(Other!$39:$39,MATCH(AA4,Other!$11:$11,0)))),AA9=TRUE,INDEX(CW!$P$50:$R$54,MATCH(Info!AB19,CW!$O$50:$O$54,0),MATCH(Info!AB4,CW!$P$49:$R$49,0))),0)</f>
        <v>0</v>
      </c>
      <c r="AB31" s="387" cm="1">
        <f t="array" ref="AB31">IFERROR(_xlfn.IFS(AB9=FALSE,IF(Input!AC12=TRUE,1,IF(Info!AC6=TRUE,INDEX(Other!$42:$42,MATCH(AB4,Other!$11:$11,0)),INDEX(Other!$39:$39,MATCH(AB4,Other!$11:$11,0)))),AB9=TRUE,INDEX(CW!$P$50:$R$54,MATCH(Info!AC19,CW!$O$50:$O$54,0),MATCH(Info!AC4,CW!$P$49:$R$49,0))),0)</f>
        <v>0</v>
      </c>
      <c r="AC31" s="387" cm="1">
        <f t="array" ref="AC31">IFERROR(_xlfn.IFS(AC9=FALSE,IF(Input!AD12=TRUE,1,IF(Info!AD6=TRUE,INDEX(Other!$42:$42,MATCH(AC4,Other!$11:$11,0)),INDEX(Other!$39:$39,MATCH(AC4,Other!$11:$11,0)))),AC9=TRUE,INDEX(CW!$P$50:$R$54,MATCH(Info!AD19,CW!$O$50:$O$54,0),MATCH(Info!AD4,CW!$P$49:$R$49,0))),0)</f>
        <v>0</v>
      </c>
      <c r="AD31" s="387" cm="1">
        <f t="array" ref="AD31">IFERROR(_xlfn.IFS(AD9=FALSE,IF(Input!AE12=TRUE,1,IF(Info!AE6=TRUE,INDEX(Other!$42:$42,MATCH(AD4,Other!$11:$11,0)),INDEX(Other!$39:$39,MATCH(AD4,Other!$11:$11,0)))),AD9=TRUE,INDEX(CW!$P$50:$R$54,MATCH(Info!AE19,CW!$O$50:$O$54,0),MATCH(Info!AE4,CW!$P$49:$R$49,0))),0)</f>
        <v>0</v>
      </c>
      <c r="AE31" s="387" cm="1">
        <f t="array" ref="AE31">IFERROR(_xlfn.IFS(AE9=FALSE,IF(Input!AF12=TRUE,1,IF(Info!AF6=TRUE,INDEX(Other!$42:$42,MATCH(AE4,Other!$11:$11,0)),INDEX(Other!$39:$39,MATCH(AE4,Other!$11:$11,0)))),AE9=TRUE,INDEX(CW!$P$50:$R$54,MATCH(Info!AF19,CW!$O$50:$O$54,0),MATCH(Info!AF4,CW!$P$49:$R$49,0))),0)</f>
        <v>0</v>
      </c>
      <c r="AF31" s="387" cm="1">
        <f t="array" ref="AF31">IFERROR(_xlfn.IFS(AF9=FALSE,IF(Input!AG12=TRUE,1,IF(Info!AG6=TRUE,INDEX(Other!$42:$42,MATCH(AF4,Other!$11:$11,0)),INDEX(Other!$39:$39,MATCH(AF4,Other!$11:$11,0)))),AF9=TRUE,INDEX(CW!$P$50:$R$54,MATCH(Info!AG19,CW!$O$50:$O$54,0),MATCH(Info!AG4,CW!$P$49:$R$49,0))),0)</f>
        <v>0</v>
      </c>
      <c r="AG31" s="387" cm="1">
        <f t="array" ref="AG31">IFERROR(_xlfn.IFS(AG9=FALSE,IF(Input!AH12=TRUE,1,IF(Info!AH6=TRUE,INDEX(Other!$42:$42,MATCH(AG4,Other!$11:$11,0)),INDEX(Other!$39:$39,MATCH(AG4,Other!$11:$11,0)))),AG9=TRUE,INDEX(CW!$P$50:$R$54,MATCH(Info!AH19,CW!$O$50:$O$54,0),MATCH(Info!AH4,CW!$P$49:$R$49,0))),0)</f>
        <v>0</v>
      </c>
      <c r="AH31" s="387" cm="1">
        <f t="array" ref="AH31">IFERROR(_xlfn.IFS(AH9=FALSE,IF(Input!AI12=TRUE,1,IF(Info!AI6=TRUE,INDEX(Other!$42:$42,MATCH(AH4,Other!$11:$11,0)),INDEX(Other!$39:$39,MATCH(AH4,Other!$11:$11,0)))),AH9=TRUE,INDEX(CW!$P$50:$R$54,MATCH(Info!AI19,CW!$O$50:$O$54,0),MATCH(Info!AI4,CW!$P$49:$R$49,0))),0)</f>
        <v>0</v>
      </c>
      <c r="AI31" s="387" cm="1">
        <f t="array" ref="AI31">IFERROR(_xlfn.IFS(AI9=FALSE,IF(Input!AJ12=TRUE,1,IF(Info!AJ6=TRUE,INDEX(Other!$42:$42,MATCH(AI4,Other!$11:$11,0)),INDEX(Other!$39:$39,MATCH(AI4,Other!$11:$11,0)))),AI9=TRUE,INDEX(CW!$P$50:$R$54,MATCH(Info!AJ19,CW!$O$50:$O$54,0),MATCH(Info!AJ4,CW!$P$49:$R$49,0))),0)</f>
        <v>0</v>
      </c>
      <c r="AJ31" s="387" cm="1">
        <f t="array" ref="AJ31">IFERROR(_xlfn.IFS(AJ9=FALSE,IF(Input!AK12=TRUE,1,IF(Info!AK6=TRUE,INDEX(Other!$42:$42,MATCH(AJ4,Other!$11:$11,0)),INDEX(Other!$39:$39,MATCH(AJ4,Other!$11:$11,0)))),AJ9=TRUE,INDEX(CW!$P$50:$R$54,MATCH(Info!AK19,CW!$O$50:$O$54,0),MATCH(Info!AK4,CW!$P$49:$R$49,0))),0)</f>
        <v>0</v>
      </c>
      <c r="AK31" s="387" cm="1">
        <f t="array" ref="AK31">IFERROR(_xlfn.IFS(AK9=FALSE,IF(Input!AL12=TRUE,1,IF(Info!AL6=TRUE,INDEX(Other!$42:$42,MATCH(AK4,Other!$11:$11,0)),INDEX(Other!$39:$39,MATCH(AK4,Other!$11:$11,0)))),AK9=TRUE,INDEX(CW!$P$50:$R$54,MATCH(Info!AL19,CW!$O$50:$O$54,0),MATCH(Info!AL4,CW!$P$49:$R$49,0))),0)</f>
        <v>0</v>
      </c>
      <c r="AL31" s="387" cm="1">
        <f t="array" ref="AL31">IFERROR(_xlfn.IFS(AL9=FALSE,IF(Input!AM12=TRUE,1,IF(Info!AM6=TRUE,INDEX(Other!$42:$42,MATCH(AL4,Other!$11:$11,0)),INDEX(Other!$39:$39,MATCH(AL4,Other!$11:$11,0)))),AL9=TRUE,INDEX(CW!$P$50:$R$54,MATCH(Info!AM19,CW!$O$50:$O$54,0),MATCH(Info!AM4,CW!$P$49:$R$49,0))),0)</f>
        <v>0</v>
      </c>
      <c r="AM31" s="387" cm="1">
        <f t="array" ref="AM31">IFERROR(_xlfn.IFS(AM9=FALSE,IF(Input!AN12=TRUE,1,IF(Info!AN6=TRUE,INDEX(Other!$42:$42,MATCH(AM4,Other!$11:$11,0)),INDEX(Other!$39:$39,MATCH(AM4,Other!$11:$11,0)))),AM9=TRUE,INDEX(CW!$P$50:$R$54,MATCH(Info!AN19,CW!$O$50:$O$54,0),MATCH(Info!AN4,CW!$P$49:$R$49,0))),0)</f>
        <v>0</v>
      </c>
      <c r="AN31" s="387" cm="1">
        <f t="array" ref="AN31">IFERROR(_xlfn.IFS(AN9=FALSE,IF(Input!AO12=TRUE,1,IF(Info!AO6=TRUE,INDEX(Other!$42:$42,MATCH(AN4,Other!$11:$11,0)),INDEX(Other!$39:$39,MATCH(AN4,Other!$11:$11,0)))),AN9=TRUE,INDEX(CW!$P$50:$R$54,MATCH(Info!AO19,CW!$O$50:$O$54,0),MATCH(Info!AO4,CW!$P$49:$R$49,0))),0)</f>
        <v>0</v>
      </c>
      <c r="AO31" s="387" cm="1">
        <f t="array" ref="AO31">IFERROR(_xlfn.IFS(AO9=FALSE,IF(Input!AP12=TRUE,1,IF(Info!AP6=TRUE,INDEX(Other!$42:$42,MATCH(AO4,Other!$11:$11,0)),INDEX(Other!$39:$39,MATCH(AO4,Other!$11:$11,0)))),AO9=TRUE,INDEX(CW!$P$50:$R$54,MATCH(Info!AP19,CW!$O$50:$O$54,0),MATCH(Info!AP4,CW!$P$49:$R$49,0))),0)</f>
        <v>0</v>
      </c>
      <c r="AP31" s="387" cm="1">
        <f t="array" ref="AP31">IFERROR(_xlfn.IFS(AP9=FALSE,IF(Input!AQ12=TRUE,1,IF(Info!AQ6=TRUE,INDEX(Other!$42:$42,MATCH(AP4,Other!$11:$11,0)),INDEX(Other!$39:$39,MATCH(AP4,Other!$11:$11,0)))),AP9=TRUE,INDEX(CW!$P$50:$R$54,MATCH(Info!AQ19,CW!$O$50:$O$54,0),MATCH(Info!AQ4,CW!$P$49:$R$49,0))),0)</f>
        <v>0</v>
      </c>
      <c r="AQ31" s="387" cm="1">
        <f t="array" ref="AQ31">IFERROR(_xlfn.IFS(AQ9=FALSE,IF(Input!AR12=TRUE,1,IF(Info!AR6=TRUE,INDEX(Other!$42:$42,MATCH(AQ4,Other!$11:$11,0)),INDEX(Other!$39:$39,MATCH(AQ4,Other!$11:$11,0)))),AQ9=TRUE,INDEX(CW!$P$50:$R$54,MATCH(Info!AR19,CW!$O$50:$O$54,0),MATCH(Info!AR4,CW!$P$49:$R$49,0))),0)</f>
        <v>0</v>
      </c>
      <c r="AR31" s="387" cm="1">
        <f t="array" ref="AR31">IFERROR(_xlfn.IFS(AR9=FALSE,IF(Input!AS12=TRUE,1,IF(Info!AS6=TRUE,INDEX(Other!$42:$42,MATCH(AR4,Other!$11:$11,0)),INDEX(Other!$39:$39,MATCH(AR4,Other!$11:$11,0)))),AR9=TRUE,INDEX(CW!$P$50:$R$54,MATCH(Info!AS19,CW!$O$50:$O$54,0),MATCH(Info!AS4,CW!$P$49:$R$49,0))),0)</f>
        <v>0</v>
      </c>
      <c r="AS31" s="387" cm="1">
        <f t="array" ref="AS31">IFERROR(_xlfn.IFS(AS9=FALSE,IF(Input!AT12=TRUE,1,IF(Info!AT6=TRUE,INDEX(Other!$42:$42,MATCH(AS4,Other!$11:$11,0)),INDEX(Other!$39:$39,MATCH(AS4,Other!$11:$11,0)))),AS9=TRUE,INDEX(CW!$P$50:$R$54,MATCH(Info!AT19,CW!$O$50:$O$54,0),MATCH(Info!AT4,CW!$P$49:$R$49,0))),0)</f>
        <v>0</v>
      </c>
      <c r="AT31" s="387" cm="1">
        <f t="array" ref="AT31">IFERROR(_xlfn.IFS(AT9=FALSE,IF(Input!AU12=TRUE,1,IF(Info!AU6=TRUE,INDEX(Other!$42:$42,MATCH(AT4,Other!$11:$11,0)),INDEX(Other!$39:$39,MATCH(AT4,Other!$11:$11,0)))),AT9=TRUE,INDEX(CW!$P$50:$R$54,MATCH(Info!AU19,CW!$O$50:$O$54,0),MATCH(Info!AU4,CW!$P$49:$R$49,0))),0)</f>
        <v>0</v>
      </c>
      <c r="AU31" s="387" cm="1">
        <f t="array" ref="AU31">IFERROR(_xlfn.IFS(AU9=FALSE,IF(Input!AV12=TRUE,1,IF(Info!AV6=TRUE,INDEX(Other!$42:$42,MATCH(AU4,Other!$11:$11,0)),INDEX(Other!$39:$39,MATCH(AU4,Other!$11:$11,0)))),AU9=TRUE,INDEX(CW!$P$50:$R$54,MATCH(Info!AV19,CW!$O$50:$O$54,0),MATCH(Info!AV4,CW!$P$49:$R$49,0))),0)</f>
        <v>0</v>
      </c>
      <c r="AV31" s="387" cm="1">
        <f t="array" ref="AV31">IFERROR(_xlfn.IFS(AV9=FALSE,IF(Input!AW12=TRUE,1,IF(Info!AW6=TRUE,INDEX(Other!$42:$42,MATCH(AV4,Other!$11:$11,0)),INDEX(Other!$39:$39,MATCH(AV4,Other!$11:$11,0)))),AV9=TRUE,INDEX(CW!$P$50:$R$54,MATCH(Info!AW19,CW!$O$50:$O$54,0),MATCH(Info!AW4,CW!$P$49:$R$49,0))),0)</f>
        <v>0</v>
      </c>
      <c r="AW31" s="387" cm="1">
        <f t="array" ref="AW31">IFERROR(_xlfn.IFS(AW9=FALSE,IF(Input!AX12=TRUE,1,IF(Info!AX6=TRUE,INDEX(Other!$42:$42,MATCH(AW4,Other!$11:$11,0)),INDEX(Other!$39:$39,MATCH(AW4,Other!$11:$11,0)))),AW9=TRUE,INDEX(CW!$P$50:$R$54,MATCH(Info!AX19,CW!$O$50:$O$54,0),MATCH(Info!AX4,CW!$P$49:$R$49,0))),0)</f>
        <v>0</v>
      </c>
      <c r="AX31" s="387" cm="1">
        <f t="array" ref="AX31">IFERROR(_xlfn.IFS(AX9=FALSE,IF(Input!AY12=TRUE,1,IF(Info!AY6=TRUE,INDEX(Other!$42:$42,MATCH(AX4,Other!$11:$11,0)),INDEX(Other!$39:$39,MATCH(AX4,Other!$11:$11,0)))),AX9=TRUE,INDEX(CW!$P$50:$R$54,MATCH(Info!AY19,CW!$O$50:$O$54,0),MATCH(Info!AY4,CW!$P$49:$R$49,0))),0)</f>
        <v>0</v>
      </c>
      <c r="AY31" s="387" cm="1">
        <f t="array" ref="AY31">IFERROR(_xlfn.IFS(AY9=FALSE,IF(Input!AZ12=TRUE,1,IF(Info!AZ6=TRUE,INDEX(Other!$42:$42,MATCH(AY4,Other!$11:$11,0)),INDEX(Other!$39:$39,MATCH(AY4,Other!$11:$11,0)))),AY9=TRUE,INDEX(CW!$P$50:$R$54,MATCH(Info!AZ19,CW!$O$50:$O$54,0),MATCH(Info!AZ4,CW!$P$49:$R$49,0))),0)</f>
        <v>0</v>
      </c>
      <c r="AZ31" s="387" cm="1">
        <f t="array" ref="AZ31">IFERROR(_xlfn.IFS(AZ9=FALSE,IF(Input!BA12=TRUE,1,IF(Info!BA6=TRUE,INDEX(Other!$42:$42,MATCH(AZ4,Other!$11:$11,0)),INDEX(Other!$39:$39,MATCH(AZ4,Other!$11:$11,0)))),AZ9=TRUE,INDEX(CW!$P$50:$R$54,MATCH(Info!BA19,CW!$O$50:$O$54,0),MATCH(Info!BA4,CW!$P$49:$R$49,0))),0)</f>
        <v>0</v>
      </c>
      <c r="BA31" s="387" cm="1">
        <f t="array" ref="BA31">IFERROR(_xlfn.IFS(BA9=FALSE,IF(Input!BB12=TRUE,1,IF(Info!BB6=TRUE,INDEX(Other!$42:$42,MATCH(BA4,Other!$11:$11,0)),INDEX(Other!$39:$39,MATCH(BA4,Other!$11:$11,0)))),BA9=TRUE,INDEX(CW!$P$50:$R$54,MATCH(Info!BB19,CW!$O$50:$O$54,0),MATCH(Info!BB4,CW!$P$49:$R$49,0))),0)</f>
        <v>0</v>
      </c>
      <c r="BB31" s="387" cm="1">
        <f t="array" ref="BB31">IFERROR(_xlfn.IFS(BB9=FALSE,IF(Input!BC12=TRUE,1,IF(Info!BC6=TRUE,INDEX(Other!$42:$42,MATCH(BB4,Other!$11:$11,0)),INDEX(Other!$39:$39,MATCH(BB4,Other!$11:$11,0)))),BB9=TRUE,INDEX(CW!$P$50:$R$54,MATCH(Info!BC19,CW!$O$50:$O$54,0),MATCH(Info!BC4,CW!$P$49:$R$49,0))),0)</f>
        <v>0</v>
      </c>
      <c r="BC31" s="387" cm="1">
        <f t="array" ref="BC31">IFERROR(_xlfn.IFS(BC9=FALSE,IF(Input!BD12=TRUE,1,IF(Info!BD6=TRUE,INDEX(Other!$42:$42,MATCH(BC4,Other!$11:$11,0)),INDEX(Other!$39:$39,MATCH(BC4,Other!$11:$11,0)))),BC9=TRUE,INDEX(CW!$P$50:$R$54,MATCH(Info!BD19,CW!$O$50:$O$54,0),MATCH(Info!BD4,CW!$P$49:$R$49,0))),0)</f>
        <v>0</v>
      </c>
      <c r="BD31" s="387" cm="1">
        <f t="array" ref="BD31">IFERROR(_xlfn.IFS(BD9=FALSE,IF(Input!BE12=TRUE,1,IF(Info!BE6=TRUE,INDEX(Other!$42:$42,MATCH(BD4,Other!$11:$11,0)),INDEX(Other!$39:$39,MATCH(BD4,Other!$11:$11,0)))),BD9=TRUE,INDEX(CW!$P$50:$R$54,MATCH(Info!BE19,CW!$O$50:$O$54,0),MATCH(Info!BE4,CW!$P$49:$R$49,0))),0)</f>
        <v>0</v>
      </c>
      <c r="BE31" s="387" cm="1">
        <f t="array" ref="BE31">IFERROR(_xlfn.IFS(BE9=FALSE,IF(Input!BF12=TRUE,1,IF(Info!BF6=TRUE,INDEX(Other!$42:$42,MATCH(BE4,Other!$11:$11,0)),INDEX(Other!$39:$39,MATCH(BE4,Other!$11:$11,0)))),BE9=TRUE,INDEX(CW!$P$50:$R$54,MATCH(Info!BF19,CW!$O$50:$O$54,0),MATCH(Info!BF4,CW!$P$49:$R$49,0))),0)</f>
        <v>0</v>
      </c>
      <c r="BF31" s="387" cm="1">
        <f t="array" ref="BF31">IFERROR(_xlfn.IFS(BF9=FALSE,IF(Input!BG12=TRUE,1,IF(Info!BG6=TRUE,INDEX(Other!$42:$42,MATCH(BF4,Other!$11:$11,0)),INDEX(Other!$39:$39,MATCH(BF4,Other!$11:$11,0)))),BF9=TRUE,INDEX(CW!$P$50:$R$54,MATCH(Info!BG19,CW!$O$50:$O$54,0),MATCH(Info!BG4,CW!$P$49:$R$49,0))),0)</f>
        <v>0</v>
      </c>
      <c r="BG31" s="387" cm="1">
        <f t="array" ref="BG31">IFERROR(_xlfn.IFS(BG9=FALSE,IF(Input!BH12=TRUE,1,IF(Info!BH6=TRUE,INDEX(Other!$42:$42,MATCH(BG4,Other!$11:$11,0)),INDEX(Other!$39:$39,MATCH(BG4,Other!$11:$11,0)))),BG9=TRUE,INDEX(CW!$P$50:$R$54,MATCH(Info!BH19,CW!$O$50:$O$54,0),MATCH(Info!BH4,CW!$P$49:$R$49,0))),0)</f>
        <v>0</v>
      </c>
      <c r="BH31" s="387" cm="1">
        <f t="array" ref="BH31">IFERROR(_xlfn.IFS(BH9=FALSE,IF(Input!BI12=TRUE,1,IF(Info!BI6=TRUE,INDEX(Other!$42:$42,MATCH(BH4,Other!$11:$11,0)),INDEX(Other!$39:$39,MATCH(BH4,Other!$11:$11,0)))),BH9=TRUE,INDEX(CW!$P$50:$R$54,MATCH(Info!BI19,CW!$O$50:$O$54,0),MATCH(Info!BI4,CW!$P$49:$R$49,0))),0)</f>
        <v>0</v>
      </c>
      <c r="BI31" s="387" cm="1">
        <f t="array" ref="BI31">IFERROR(_xlfn.IFS(BI9=FALSE,IF(Input!BJ12=TRUE,1,IF(Info!BJ6=TRUE,INDEX(Other!$42:$42,MATCH(BI4,Other!$11:$11,0)),INDEX(Other!$39:$39,MATCH(BI4,Other!$11:$11,0)))),BI9=TRUE,INDEX(CW!$P$50:$R$54,MATCH(Info!BJ19,CW!$O$50:$O$54,0),MATCH(Info!BJ4,CW!$P$49:$R$49,0))),0)</f>
        <v>0</v>
      </c>
      <c r="BJ31" s="387" cm="1">
        <f t="array" ref="BJ31">IFERROR(_xlfn.IFS(BJ9=FALSE,IF(Input!BK12=TRUE,1,IF(Info!BK6=TRUE,INDEX(Other!$42:$42,MATCH(BJ4,Other!$11:$11,0)),INDEX(Other!$39:$39,MATCH(BJ4,Other!$11:$11,0)))),BJ9=TRUE,INDEX(CW!$P$50:$R$54,MATCH(Info!BK19,CW!$O$50:$O$54,0),MATCH(Info!BK4,CW!$P$49:$R$49,0))),0)</f>
        <v>0</v>
      </c>
      <c r="BK31" s="387" cm="1">
        <f t="array" ref="BK31">IFERROR(_xlfn.IFS(BK9=FALSE,IF(Input!BL12=TRUE,1,IF(Info!BL6=TRUE,INDEX(Other!$42:$42,MATCH(BK4,Other!$11:$11,0)),INDEX(Other!$39:$39,MATCH(BK4,Other!$11:$11,0)))),BK9=TRUE,INDEX(CW!$P$50:$R$54,MATCH(Info!BL19,CW!$O$50:$O$54,0),MATCH(Info!BL4,CW!$P$49:$R$49,0))),0)</f>
        <v>0</v>
      </c>
      <c r="BL31" s="387" cm="1">
        <f t="array" ref="BL31">IFERROR(_xlfn.IFS(BL9=FALSE,IF(Input!BM12=TRUE,1,IF(Info!BM6=TRUE,INDEX(Other!$42:$42,MATCH(BL4,Other!$11:$11,0)),INDEX(Other!$39:$39,MATCH(BL4,Other!$11:$11,0)))),BL9=TRUE,INDEX(CW!$P$50:$R$54,MATCH(Info!BM19,CW!$O$50:$O$54,0),MATCH(Info!BM4,CW!$P$49:$R$49,0))),0)</f>
        <v>0</v>
      </c>
      <c r="BM31" s="387" cm="1">
        <f t="array" ref="BM31">IFERROR(_xlfn.IFS(BM9=FALSE,IF(Input!BN12=TRUE,1,IF(Info!BN6=TRUE,INDEX(Other!$42:$42,MATCH(BM4,Other!$11:$11,0)),INDEX(Other!$39:$39,MATCH(BM4,Other!$11:$11,0)))),BM9=TRUE,INDEX(CW!$P$50:$R$54,MATCH(Info!BN19,CW!$O$50:$O$54,0),MATCH(Info!BN4,CW!$P$49:$R$49,0))),0)</f>
        <v>0</v>
      </c>
      <c r="BN31" s="387" cm="1">
        <f t="array" ref="BN31">IFERROR(_xlfn.IFS(BN9=FALSE,IF(Input!BO12=TRUE,1,IF(Info!BO6=TRUE,INDEX(Other!$42:$42,MATCH(BN4,Other!$11:$11,0)),INDEX(Other!$39:$39,MATCH(BN4,Other!$11:$11,0)))),BN9=TRUE,INDEX(CW!$P$50:$R$54,MATCH(Info!BO19,CW!$O$50:$O$54,0),MATCH(Info!BO4,CW!$P$49:$R$49,0))),0)</f>
        <v>0</v>
      </c>
      <c r="BO31" s="387" cm="1">
        <f t="array" ref="BO31">IFERROR(_xlfn.IFS(BO9=FALSE,IF(Input!BP12=TRUE,1,IF(Info!BP6=TRUE,INDEX(Other!$42:$42,MATCH(BO4,Other!$11:$11,0)),INDEX(Other!$39:$39,MATCH(BO4,Other!$11:$11,0)))),BO9=TRUE,INDEX(CW!$P$50:$R$54,MATCH(Info!BP19,CW!$O$50:$O$54,0),MATCH(Info!BP4,CW!$P$49:$R$49,0))),0)</f>
        <v>0</v>
      </c>
      <c r="BP31" s="387" cm="1">
        <f t="array" ref="BP31">IFERROR(_xlfn.IFS(BP9=FALSE,IF(Input!BQ12=TRUE,1,IF(Info!BQ6=TRUE,INDEX(Other!$42:$42,MATCH(BP4,Other!$11:$11,0)),INDEX(Other!$39:$39,MATCH(BP4,Other!$11:$11,0)))),BP9=TRUE,INDEX(CW!$P$50:$R$54,MATCH(Info!BQ19,CW!$O$50:$O$54,0),MATCH(Info!BQ4,CW!$P$49:$R$49,0))),0)</f>
        <v>0</v>
      </c>
      <c r="BQ31" s="387" cm="1">
        <f t="array" ref="BQ31">IFERROR(_xlfn.IFS(BQ9=FALSE,IF(Input!BR12=TRUE,1,IF(Info!BR6=TRUE,INDEX(Other!$42:$42,MATCH(BQ4,Other!$11:$11,0)),INDEX(Other!$39:$39,MATCH(BQ4,Other!$11:$11,0)))),BQ9=TRUE,INDEX(CW!$P$50:$R$54,MATCH(Info!BR19,CW!$O$50:$O$54,0),MATCH(Info!BR4,CW!$P$49:$R$49,0))),0)</f>
        <v>0</v>
      </c>
      <c r="BR31" s="387" cm="1">
        <f t="array" ref="BR31">IFERROR(_xlfn.IFS(BR9=FALSE,IF(Input!BS12=TRUE,1,IF(Info!BS6=TRUE,INDEX(Other!$42:$42,MATCH(BR4,Other!$11:$11,0)),INDEX(Other!$39:$39,MATCH(BR4,Other!$11:$11,0)))),BR9=TRUE,INDEX(CW!$P$50:$R$54,MATCH(Info!BS19,CW!$O$50:$O$54,0),MATCH(Info!BS4,CW!$P$49:$R$49,0))),0)</f>
        <v>0</v>
      </c>
      <c r="BS31" s="387" cm="1">
        <f t="array" ref="BS31">IFERROR(_xlfn.IFS(BS9=FALSE,IF(Input!BT12=TRUE,1,IF(Info!BT6=TRUE,INDEX(Other!$42:$42,MATCH(BS4,Other!$11:$11,0)),INDEX(Other!$39:$39,MATCH(BS4,Other!$11:$11,0)))),BS9=TRUE,INDEX(CW!$P$50:$R$54,MATCH(Info!BT19,CW!$O$50:$O$54,0),MATCH(Info!BT4,CW!$P$49:$R$49,0))),0)</f>
        <v>0</v>
      </c>
      <c r="BT31" s="387" cm="1">
        <f t="array" ref="BT31">IFERROR(_xlfn.IFS(BT9=FALSE,IF(Input!BU12=TRUE,1,IF(Info!BU6=TRUE,INDEX(Other!$42:$42,MATCH(BT4,Other!$11:$11,0)),INDEX(Other!$39:$39,MATCH(BT4,Other!$11:$11,0)))),BT9=TRUE,INDEX(CW!$P$50:$R$54,MATCH(Info!BU19,CW!$O$50:$O$54,0),MATCH(Info!BU4,CW!$P$49:$R$49,0))),0)</f>
        <v>0</v>
      </c>
      <c r="BU31" s="387" cm="1">
        <f t="array" ref="BU31">IFERROR(_xlfn.IFS(BU9=FALSE,IF(Input!BV12=TRUE,1,IF(Info!BV6=TRUE,INDEX(Other!$42:$42,MATCH(BU4,Other!$11:$11,0)),INDEX(Other!$39:$39,MATCH(BU4,Other!$11:$11,0)))),BU9=TRUE,INDEX(CW!$P$50:$R$54,MATCH(Info!BV19,CW!$O$50:$O$54,0),MATCH(Info!BV4,CW!$P$49:$R$49,0))),0)</f>
        <v>0</v>
      </c>
      <c r="BV31" s="387" cm="1">
        <f t="array" ref="BV31">IFERROR(_xlfn.IFS(BV9=FALSE,IF(Input!BW12=TRUE,1,IF(Info!BW6=TRUE,INDEX(Other!$42:$42,MATCH(BV4,Other!$11:$11,0)),INDEX(Other!$39:$39,MATCH(BV4,Other!$11:$11,0)))),BV9=TRUE,INDEX(CW!$P$50:$R$54,MATCH(Info!BW19,CW!$O$50:$O$54,0),MATCH(Info!BW4,CW!$P$49:$R$49,0))),0)</f>
        <v>0</v>
      </c>
      <c r="BW31" s="387" cm="1">
        <f t="array" ref="BW31">IFERROR(_xlfn.IFS(BW9=FALSE,IF(Input!BX12=TRUE,1,IF(Info!BX6=TRUE,INDEX(Other!$42:$42,MATCH(BW4,Other!$11:$11,0)),INDEX(Other!$39:$39,MATCH(BW4,Other!$11:$11,0)))),BW9=TRUE,INDEX(CW!$P$50:$R$54,MATCH(Info!BX19,CW!$O$50:$O$54,0),MATCH(Info!BX4,CW!$P$49:$R$49,0))),0)</f>
        <v>0</v>
      </c>
      <c r="BX31" s="387" cm="1">
        <f t="array" ref="BX31">IFERROR(_xlfn.IFS(BX9=FALSE,IF(Input!BY12=TRUE,1,IF(Info!BY6=TRUE,INDEX(Other!$42:$42,MATCH(BX4,Other!$11:$11,0)),INDEX(Other!$39:$39,MATCH(BX4,Other!$11:$11,0)))),BX9=TRUE,INDEX(CW!$P$50:$R$54,MATCH(Info!BY19,CW!$O$50:$O$54,0),MATCH(Info!BY4,CW!$P$49:$R$49,0))),0)</f>
        <v>0</v>
      </c>
      <c r="BY31" s="387" cm="1">
        <f t="array" ref="BY31">IFERROR(_xlfn.IFS(BY9=FALSE,IF(Input!BZ12=TRUE,1,IF(Info!BZ6=TRUE,INDEX(Other!$42:$42,MATCH(BY4,Other!$11:$11,0)),INDEX(Other!$39:$39,MATCH(BY4,Other!$11:$11,0)))),BY9=TRUE,INDEX(CW!$P$50:$R$54,MATCH(Info!BZ19,CW!$O$50:$O$54,0),MATCH(Info!BZ4,CW!$P$49:$R$49,0))),0)</f>
        <v>0</v>
      </c>
      <c r="BZ31" s="387" cm="1">
        <f t="array" ref="BZ31">IFERROR(_xlfn.IFS(BZ9=FALSE,IF(Input!CA12=TRUE,1,IF(Info!CA6=TRUE,INDEX(Other!$42:$42,MATCH(BZ4,Other!$11:$11,0)),INDEX(Other!$39:$39,MATCH(BZ4,Other!$11:$11,0)))),BZ9=TRUE,INDEX(CW!$P$50:$R$54,MATCH(Info!CA19,CW!$O$50:$O$54,0),MATCH(Info!CA4,CW!$P$49:$R$49,0))),0)</f>
        <v>0</v>
      </c>
      <c r="CA31" s="387" cm="1">
        <f t="array" ref="CA31">IFERROR(_xlfn.IFS(CA9=FALSE,IF(Input!CB12=TRUE,1,IF(Info!CB6=TRUE,INDEX(Other!$42:$42,MATCH(CA4,Other!$11:$11,0)),INDEX(Other!$39:$39,MATCH(CA4,Other!$11:$11,0)))),CA9=TRUE,INDEX(CW!$P$50:$R$54,MATCH(Info!CB19,CW!$O$50:$O$54,0),MATCH(Info!CB4,CW!$P$49:$R$49,0))),0)</f>
        <v>0</v>
      </c>
      <c r="CB31" s="387" cm="1">
        <f t="array" ref="CB31">IFERROR(_xlfn.IFS(CB9=FALSE,IF(Input!CC12=TRUE,1,IF(Info!CC6=TRUE,INDEX(Other!$42:$42,MATCH(CB4,Other!$11:$11,0)),INDEX(Other!$39:$39,MATCH(CB4,Other!$11:$11,0)))),CB9=TRUE,INDEX(CW!$P$50:$R$54,MATCH(Info!CC19,CW!$O$50:$O$54,0),MATCH(Info!CC4,CW!$P$49:$R$49,0))),0)</f>
        <v>0</v>
      </c>
      <c r="CC31" s="387" cm="1">
        <f t="array" ref="CC31">IFERROR(_xlfn.IFS(CC9=FALSE,IF(Input!CD12=TRUE,1,IF(Info!CD6=TRUE,INDEX(Other!$42:$42,MATCH(CC4,Other!$11:$11,0)),INDEX(Other!$39:$39,MATCH(CC4,Other!$11:$11,0)))),CC9=TRUE,INDEX(CW!$P$50:$R$54,MATCH(Info!CD19,CW!$O$50:$O$54,0),MATCH(Info!CD4,CW!$P$49:$R$49,0))),0)</f>
        <v>0</v>
      </c>
      <c r="CD31" s="387" cm="1">
        <f t="array" ref="CD31">IFERROR(_xlfn.IFS(CD9=FALSE,IF(Input!CE12=TRUE,1,IF(Info!CE6=TRUE,INDEX(Other!$42:$42,MATCH(CD4,Other!$11:$11,0)),INDEX(Other!$39:$39,MATCH(CD4,Other!$11:$11,0)))),CD9=TRUE,INDEX(CW!$P$50:$R$54,MATCH(Info!CE19,CW!$O$50:$O$54,0),MATCH(Info!CE4,CW!$P$49:$R$49,0))),0)</f>
        <v>0</v>
      </c>
      <c r="CE31" s="387" cm="1">
        <f t="array" ref="CE31">IFERROR(_xlfn.IFS(CE9=FALSE,IF(Input!CF12=TRUE,1,IF(Info!CF6=TRUE,INDEX(Other!$42:$42,MATCH(CE4,Other!$11:$11,0)),INDEX(Other!$39:$39,MATCH(CE4,Other!$11:$11,0)))),CE9=TRUE,INDEX(CW!$P$50:$R$54,MATCH(Info!CF19,CW!$O$50:$O$54,0),MATCH(Info!CF4,CW!$P$49:$R$49,0))),0)</f>
        <v>0</v>
      </c>
      <c r="CF31" s="387" cm="1">
        <f t="array" ref="CF31">IFERROR(_xlfn.IFS(CF9=FALSE,IF(Input!CG12=TRUE,1,IF(Info!CG6=TRUE,INDEX(Other!$42:$42,MATCH(CF4,Other!$11:$11,0)),INDEX(Other!$39:$39,MATCH(CF4,Other!$11:$11,0)))),CF9=TRUE,INDEX(CW!$P$50:$R$54,MATCH(Info!CG19,CW!$O$50:$O$54,0),MATCH(Info!CG4,CW!$P$49:$R$49,0))),0)</f>
        <v>0</v>
      </c>
      <c r="CG31" s="387" cm="1">
        <f t="array" ref="CG31">IFERROR(_xlfn.IFS(CG9=FALSE,IF(Input!CH12=TRUE,1,IF(Info!CH6=TRUE,INDEX(Other!$42:$42,MATCH(CG4,Other!$11:$11,0)),INDEX(Other!$39:$39,MATCH(CG4,Other!$11:$11,0)))),CG9=TRUE,INDEX(CW!$P$50:$R$54,MATCH(Info!CH19,CW!$O$50:$O$54,0),MATCH(Info!CH4,CW!$P$49:$R$49,0))),0)</f>
        <v>0</v>
      </c>
      <c r="CH31" s="387" cm="1">
        <f t="array" ref="CH31">IFERROR(_xlfn.IFS(CH9=FALSE,IF(Input!CI12=TRUE,1,IF(Info!CI6=TRUE,INDEX(Other!$42:$42,MATCH(CH4,Other!$11:$11,0)),INDEX(Other!$39:$39,MATCH(CH4,Other!$11:$11,0)))),CH9=TRUE,INDEX(CW!$P$50:$R$54,MATCH(Info!CI19,CW!$O$50:$O$54,0),MATCH(Info!CI4,CW!$P$49:$R$49,0))),0)</f>
        <v>0</v>
      </c>
      <c r="CI31" s="387" cm="1">
        <f t="array" ref="CI31">IFERROR(_xlfn.IFS(CI9=FALSE,IF(Input!CJ12=TRUE,1,IF(Info!CJ6=TRUE,INDEX(Other!$42:$42,MATCH(CI4,Other!$11:$11,0)),INDEX(Other!$39:$39,MATCH(CI4,Other!$11:$11,0)))),CI9=TRUE,INDEX(CW!$P$50:$R$54,MATCH(Info!CJ19,CW!$O$50:$O$54,0),MATCH(Info!CJ4,CW!$P$49:$R$49,0))),0)</f>
        <v>0</v>
      </c>
      <c r="CJ31" s="387" cm="1">
        <f t="array" ref="CJ31">IFERROR(_xlfn.IFS(CJ9=FALSE,IF(Input!CK12=TRUE,1,IF(Info!CK6=TRUE,INDEX(Other!$42:$42,MATCH(CJ4,Other!$11:$11,0)),INDEX(Other!$39:$39,MATCH(CJ4,Other!$11:$11,0)))),CJ9=TRUE,INDEX(CW!$P$50:$R$54,MATCH(Info!CK19,CW!$O$50:$O$54,0),MATCH(Info!CK4,CW!$P$49:$R$49,0))),0)</f>
        <v>0</v>
      </c>
      <c r="CK31" s="387" cm="1">
        <f t="array" ref="CK31">IFERROR(_xlfn.IFS(CK9=FALSE,IF(Input!CL12=TRUE,1,IF(Info!CL6=TRUE,INDEX(Other!$42:$42,MATCH(CK4,Other!$11:$11,0)),INDEX(Other!$39:$39,MATCH(CK4,Other!$11:$11,0)))),CK9=TRUE,INDEX(CW!$P$50:$R$54,MATCH(Info!CL19,CW!$O$50:$O$54,0),MATCH(Info!CL4,CW!$P$49:$R$49,0))),0)</f>
        <v>0</v>
      </c>
      <c r="CL31" s="387" cm="1">
        <f t="array" ref="CL31">IFERROR(_xlfn.IFS(CL9=FALSE,IF(Input!CM12=TRUE,1,IF(Info!CM6=TRUE,INDEX(Other!$42:$42,MATCH(CL4,Other!$11:$11,0)),INDEX(Other!$39:$39,MATCH(CL4,Other!$11:$11,0)))),CL9=TRUE,INDEX(CW!$P$50:$R$54,MATCH(Info!CM19,CW!$O$50:$O$54,0),MATCH(Info!CM4,CW!$P$49:$R$49,0))),0)</f>
        <v>0</v>
      </c>
      <c r="CM31" s="387" cm="1">
        <f t="array" ref="CM31">IFERROR(_xlfn.IFS(CM9=FALSE,IF(Input!CN12=TRUE,1,IF(Info!CN6=TRUE,INDEX(Other!$42:$42,MATCH(CM4,Other!$11:$11,0)),INDEX(Other!$39:$39,MATCH(CM4,Other!$11:$11,0)))),CM9=TRUE,INDEX(CW!$P$50:$R$54,MATCH(Info!CN19,CW!$O$50:$O$54,0),MATCH(Info!CN4,CW!$P$49:$R$49,0))),0)</f>
        <v>0</v>
      </c>
      <c r="CN31" s="387" cm="1">
        <f t="array" ref="CN31">IFERROR(_xlfn.IFS(CN9=FALSE,IF(Input!CO12=TRUE,1,IF(Info!CO6=TRUE,INDEX(Other!$42:$42,MATCH(CN4,Other!$11:$11,0)),INDEX(Other!$39:$39,MATCH(CN4,Other!$11:$11,0)))),CN9=TRUE,INDEX(CW!$P$50:$R$54,MATCH(Info!CO19,CW!$O$50:$O$54,0),MATCH(Info!CO4,CW!$P$49:$R$49,0))),0)</f>
        <v>0</v>
      </c>
      <c r="CO31" s="387" cm="1">
        <f t="array" ref="CO31">IFERROR(_xlfn.IFS(CO9=FALSE,IF(Input!CP12=TRUE,1,IF(Info!CP6=TRUE,INDEX(Other!$42:$42,MATCH(CO4,Other!$11:$11,0)),INDEX(Other!$39:$39,MATCH(CO4,Other!$11:$11,0)))),CO9=TRUE,INDEX(CW!$P$50:$R$54,MATCH(Info!CP19,CW!$O$50:$O$54,0),MATCH(Info!CP4,CW!$P$49:$R$49,0))),0)</f>
        <v>0</v>
      </c>
      <c r="CP31" s="387" cm="1">
        <f t="array" ref="CP31">IFERROR(_xlfn.IFS(CP9=FALSE,IF(Input!CQ12=TRUE,1,IF(Info!CQ6=TRUE,INDEX(Other!$42:$42,MATCH(CP4,Other!$11:$11,0)),INDEX(Other!$39:$39,MATCH(CP4,Other!$11:$11,0)))),CP9=TRUE,INDEX(CW!$P$50:$R$54,MATCH(Info!CQ19,CW!$O$50:$O$54,0),MATCH(Info!CQ4,CW!$P$49:$R$49,0))),0)</f>
        <v>0</v>
      </c>
      <c r="CQ31" s="387" cm="1">
        <f t="array" ref="CQ31">IFERROR(_xlfn.IFS(CQ9=FALSE,IF(Input!CR12=TRUE,1,IF(Info!CR6=TRUE,INDEX(Other!$42:$42,MATCH(CQ4,Other!$11:$11,0)),INDEX(Other!$39:$39,MATCH(CQ4,Other!$11:$11,0)))),CQ9=TRUE,INDEX(CW!$P$50:$R$54,MATCH(Info!CR19,CW!$O$50:$O$54,0),MATCH(Info!CR4,CW!$P$49:$R$49,0))),0)</f>
        <v>0</v>
      </c>
      <c r="CR31" s="387" cm="1">
        <f t="array" ref="CR31">IFERROR(_xlfn.IFS(CR9=FALSE,IF(Input!CS12=TRUE,1,IF(Info!CS6=TRUE,INDEX(Other!$42:$42,MATCH(CR4,Other!$11:$11,0)),INDEX(Other!$39:$39,MATCH(CR4,Other!$11:$11,0)))),CR9=TRUE,INDEX(CW!$P$50:$R$54,MATCH(Info!CS19,CW!$O$50:$O$54,0),MATCH(Info!CS4,CW!$P$49:$R$49,0))),0)</f>
        <v>0</v>
      </c>
      <c r="CS31" s="387" cm="1">
        <f t="array" ref="CS31">IFERROR(_xlfn.IFS(CS9=FALSE,IF(Input!CT12=TRUE,1,IF(Info!CT6=TRUE,INDEX(Other!$42:$42,MATCH(CS4,Other!$11:$11,0)),INDEX(Other!$39:$39,MATCH(CS4,Other!$11:$11,0)))),CS9=TRUE,INDEX(CW!$P$50:$R$54,MATCH(Info!CT19,CW!$O$50:$O$54,0),MATCH(Info!CT4,CW!$P$49:$R$49,0))),0)</f>
        <v>0</v>
      </c>
      <c r="CT31" s="387" cm="1">
        <f t="array" ref="CT31">IFERROR(_xlfn.IFS(CT9=FALSE,IF(Input!CU12=TRUE,1,IF(Info!CU6=TRUE,INDEX(Other!$42:$42,MATCH(CT4,Other!$11:$11,0)),INDEX(Other!$39:$39,MATCH(CT4,Other!$11:$11,0)))),CT9=TRUE,INDEX(CW!$P$50:$R$54,MATCH(Info!CU19,CW!$O$50:$O$54,0),MATCH(Info!CU4,CW!$P$49:$R$49,0))),0)</f>
        <v>0</v>
      </c>
      <c r="CU31" s="387" cm="1">
        <f t="array" ref="CU31">IFERROR(_xlfn.IFS(CU9=FALSE,IF(Input!CV12=TRUE,1,IF(Info!CV6=TRUE,INDEX(Other!$42:$42,MATCH(CU4,Other!$11:$11,0)),INDEX(Other!$39:$39,MATCH(CU4,Other!$11:$11,0)))),CU9=TRUE,INDEX(CW!$P$50:$R$54,MATCH(Info!CV19,CW!$O$50:$O$54,0),MATCH(Info!CV4,CW!$P$49:$R$49,0))),0)</f>
        <v>0</v>
      </c>
      <c r="CV31" s="387" cm="1">
        <f t="array" ref="CV31">IFERROR(_xlfn.IFS(CV9=FALSE,IF(Input!CW12=TRUE,1,IF(Info!CW6=TRUE,INDEX(Other!$42:$42,MATCH(CV4,Other!$11:$11,0)),INDEX(Other!$39:$39,MATCH(CV4,Other!$11:$11,0)))),CV9=TRUE,INDEX(CW!$P$50:$R$54,MATCH(Info!CW19,CW!$O$50:$O$54,0),MATCH(Info!CW4,CW!$P$49:$R$49,0))),0)</f>
        <v>0</v>
      </c>
      <c r="CW31" s="387" cm="1">
        <f t="array" ref="CW31">IFERROR(_xlfn.IFS(CW9=FALSE,IF(Input!CX12=TRUE,1,IF(Info!CX6=TRUE,INDEX(Other!$42:$42,MATCH(CW4,Other!$11:$11,0)),INDEX(Other!$39:$39,MATCH(CW4,Other!$11:$11,0)))),CW9=TRUE,INDEX(CW!$P$50:$R$54,MATCH(Info!CX19,CW!$O$50:$O$54,0),MATCH(Info!CX4,CW!$P$49:$R$49,0))),0)</f>
        <v>0</v>
      </c>
      <c r="CX31" s="387" cm="1">
        <f t="array" ref="CX31">IFERROR(_xlfn.IFS(CX9=FALSE,IF(Input!CY12=TRUE,1,IF(Info!CY6=TRUE,INDEX(Other!$42:$42,MATCH(CX4,Other!$11:$11,0)),INDEX(Other!$39:$39,MATCH(CX4,Other!$11:$11,0)))),CX9=TRUE,INDEX(CW!$P$50:$R$54,MATCH(Info!CY19,CW!$O$50:$O$54,0),MATCH(Info!CY4,CW!$P$49:$R$49,0))),0)</f>
        <v>0</v>
      </c>
      <c r="CY31" s="387" cm="1">
        <f t="array" ref="CY31">IFERROR(_xlfn.IFS(CY9=FALSE,IF(Input!CZ12=TRUE,1,IF(Info!CZ6=TRUE,INDEX(Other!$42:$42,MATCH(CY4,Other!$11:$11,0)),INDEX(Other!$39:$39,MATCH(CY4,Other!$11:$11,0)))),CY9=TRUE,INDEX(CW!$P$50:$R$54,MATCH(Info!CZ19,CW!$O$50:$O$54,0),MATCH(Info!CZ4,CW!$P$49:$R$49,0))),0)</f>
        <v>0</v>
      </c>
      <c r="CZ31" s="387" cm="1">
        <f t="array" ref="CZ31">IFERROR(_xlfn.IFS(CZ9=FALSE,IF(Input!DA12=TRUE,1,IF(Info!DA6=TRUE,INDEX(Other!$42:$42,MATCH(CZ4,Other!$11:$11,0)),INDEX(Other!$39:$39,MATCH(CZ4,Other!$11:$11,0)))),CZ9=TRUE,INDEX(CW!$P$50:$R$54,MATCH(Info!DA19,CW!$O$50:$O$54,0),MATCH(Info!DA4,CW!$P$49:$R$49,0))),0)</f>
        <v>0</v>
      </c>
      <c r="DA31" s="387" cm="1">
        <f t="array" ref="DA31">IFERROR(_xlfn.IFS(DA9=FALSE,IF(Input!DB12=TRUE,1,IF(Info!DB6=TRUE,INDEX(Other!$42:$42,MATCH(DA4,Other!$11:$11,0)),INDEX(Other!$39:$39,MATCH(DA4,Other!$11:$11,0)))),DA9=TRUE,INDEX(CW!$P$50:$R$54,MATCH(Info!DB19,CW!$O$50:$O$54,0),MATCH(Info!DB4,CW!$P$49:$R$49,0))),0)</f>
        <v>0</v>
      </c>
      <c r="DB31" s="387" cm="1">
        <f t="array" ref="DB31">IFERROR(_xlfn.IFS(DB9=FALSE,IF(Input!DC12=TRUE,1,IF(Info!DC6=TRUE,INDEX(Other!$42:$42,MATCH(DB4,Other!$11:$11,0)),INDEX(Other!$39:$39,MATCH(DB4,Other!$11:$11,0)))),DB9=TRUE,INDEX(CW!$P$50:$R$54,MATCH(Info!DC19,CW!$O$50:$O$54,0),MATCH(Info!DC4,CW!$P$49:$R$49,0))),0)</f>
        <v>0</v>
      </c>
      <c r="DC31" s="387" cm="1">
        <f t="array" ref="DC31">IFERROR(_xlfn.IFS(DC9=FALSE,IF(Input!DD12=TRUE,1,IF(Info!DD6=TRUE,INDEX(Other!$42:$42,MATCH(DC4,Other!$11:$11,0)),INDEX(Other!$39:$39,MATCH(DC4,Other!$11:$11,0)))),DC9=TRUE,INDEX(CW!$P$50:$R$54,MATCH(Info!DD19,CW!$O$50:$O$54,0),MATCH(Info!DD4,CW!$P$49:$R$49,0))),0)</f>
        <v>0</v>
      </c>
      <c r="DD31" s="387" cm="1">
        <f t="array" ref="DD31">IFERROR(_xlfn.IFS(DD9=FALSE,IF(Input!DE12=TRUE,1,IF(Info!DE6=TRUE,INDEX(Other!$42:$42,MATCH(DD4,Other!$11:$11,0)),INDEX(Other!$39:$39,MATCH(DD4,Other!$11:$11,0)))),DD9=TRUE,INDEX(CW!$P$50:$R$54,MATCH(Info!DE19,CW!$O$50:$O$54,0),MATCH(Info!DE4,CW!$P$49:$R$49,0))),0)</f>
        <v>0</v>
      </c>
      <c r="DE31" s="387" cm="1">
        <f t="array" ref="DE31">IFERROR(_xlfn.IFS(DE9=FALSE,IF(Input!DF12=TRUE,1,IF(Info!DF6=TRUE,INDEX(Other!$42:$42,MATCH(DE4,Other!$11:$11,0)),INDEX(Other!$39:$39,MATCH(DE4,Other!$11:$11,0)))),DE9=TRUE,INDEX(CW!$P$50:$R$54,MATCH(Info!DF19,CW!$O$50:$O$54,0),MATCH(Info!DF4,CW!$P$49:$R$49,0))),0)</f>
        <v>0</v>
      </c>
      <c r="DF31" s="387" cm="1">
        <f t="array" ref="DF31">IFERROR(_xlfn.IFS(DF9=FALSE,IF(Input!DG12=TRUE,1,IF(Info!DG6=TRUE,INDEX(Other!$42:$42,MATCH(DF4,Other!$11:$11,0)),INDEX(Other!$39:$39,MATCH(DF4,Other!$11:$11,0)))),DF9=TRUE,INDEX(CW!$P$50:$R$54,MATCH(Info!DG19,CW!$O$50:$O$54,0),MATCH(Info!DG4,CW!$P$49:$R$49,0))),0)</f>
        <v>0</v>
      </c>
      <c r="DG31" s="387" cm="1">
        <f t="array" ref="DG31">IFERROR(_xlfn.IFS(DG9=FALSE,IF(Input!DH12=TRUE,1,IF(Info!DH6=TRUE,INDEX(Other!$42:$42,MATCH(DG4,Other!$11:$11,0)),INDEX(Other!$39:$39,MATCH(DG4,Other!$11:$11,0)))),DG9=TRUE,INDEX(CW!$P$50:$R$54,MATCH(Info!DH19,CW!$O$50:$O$54,0),MATCH(Info!DH4,CW!$P$49:$R$49,0))),0)</f>
        <v>0</v>
      </c>
      <c r="DH31" s="387" cm="1">
        <f t="array" ref="DH31">IFERROR(_xlfn.IFS(DH9=FALSE,IF(Input!DI12=TRUE,1,IF(Info!DI6=TRUE,INDEX(Other!$42:$42,MATCH(DH4,Other!$11:$11,0)),INDEX(Other!$39:$39,MATCH(DH4,Other!$11:$11,0)))),DH9=TRUE,INDEX(CW!$P$50:$R$54,MATCH(Info!DI19,CW!$O$50:$O$54,0),MATCH(Info!DI4,CW!$P$49:$R$49,0))),0)</f>
        <v>0</v>
      </c>
      <c r="DI31" s="387" cm="1">
        <f t="array" ref="DI31">IFERROR(_xlfn.IFS(DI9=FALSE,IF(Input!DJ12=TRUE,1,IF(Info!DJ6=TRUE,INDEX(Other!$42:$42,MATCH(DI4,Other!$11:$11,0)),INDEX(Other!$39:$39,MATCH(DI4,Other!$11:$11,0)))),DI9=TRUE,INDEX(CW!$P$50:$R$54,MATCH(Info!DJ19,CW!$O$50:$O$54,0),MATCH(Info!DJ4,CW!$P$49:$R$49,0))),0)</f>
        <v>0</v>
      </c>
      <c r="DJ31" s="387" cm="1">
        <f t="array" ref="DJ31">IFERROR(_xlfn.IFS(DJ9=FALSE,IF(Input!DK12=TRUE,1,IF(Info!DK6=TRUE,INDEX(Other!$42:$42,MATCH(DJ4,Other!$11:$11,0)),INDEX(Other!$39:$39,MATCH(DJ4,Other!$11:$11,0)))),DJ9=TRUE,INDEX(CW!$P$50:$R$54,MATCH(Info!DK19,CW!$O$50:$O$54,0),MATCH(Info!DK4,CW!$P$49:$R$49,0))),0)</f>
        <v>0</v>
      </c>
      <c r="DK31" s="387" cm="1">
        <f t="array" ref="DK31">IFERROR(_xlfn.IFS(DK9=FALSE,IF(Input!DL12=TRUE,1,IF(Info!DL6=TRUE,INDEX(Other!$42:$42,MATCH(DK4,Other!$11:$11,0)),INDEX(Other!$39:$39,MATCH(DK4,Other!$11:$11,0)))),DK9=TRUE,INDEX(CW!$P$50:$R$54,MATCH(Info!DL19,CW!$O$50:$O$54,0),MATCH(Info!DL4,CW!$P$49:$R$49,0))),0)</f>
        <v>0</v>
      </c>
      <c r="DL31" s="387" cm="1">
        <f t="array" ref="DL31">IFERROR(_xlfn.IFS(DL9=FALSE,IF(Input!DM12=TRUE,1,IF(Info!DM6=TRUE,INDEX(Other!$42:$42,MATCH(DL4,Other!$11:$11,0)),INDEX(Other!$39:$39,MATCH(DL4,Other!$11:$11,0)))),DL9=TRUE,INDEX(CW!$P$50:$R$54,MATCH(Info!DM19,CW!$O$50:$O$54,0),MATCH(Info!DM4,CW!$P$49:$R$49,0))),0)</f>
        <v>0</v>
      </c>
      <c r="DM31" s="387" cm="1">
        <f t="array" ref="DM31">IFERROR(_xlfn.IFS(DM9=FALSE,IF(Input!DN12=TRUE,1,IF(Info!DN6=TRUE,INDEX(Other!$42:$42,MATCH(DM4,Other!$11:$11,0)),INDEX(Other!$39:$39,MATCH(DM4,Other!$11:$11,0)))),DM9=TRUE,INDEX(CW!$P$50:$R$54,MATCH(Info!DN19,CW!$O$50:$O$54,0),MATCH(Info!DN4,CW!$P$49:$R$49,0))),0)</f>
        <v>0</v>
      </c>
      <c r="DN31" s="387" cm="1">
        <f t="array" ref="DN31">IFERROR(_xlfn.IFS(DN9=FALSE,IF(Input!DO12=TRUE,1,IF(Info!DO6=TRUE,INDEX(Other!$42:$42,MATCH(DN4,Other!$11:$11,0)),INDEX(Other!$39:$39,MATCH(DN4,Other!$11:$11,0)))),DN9=TRUE,INDEX(CW!$P$50:$R$54,MATCH(Info!DO19,CW!$O$50:$O$54,0),MATCH(Info!DO4,CW!$P$49:$R$49,0))),0)</f>
        <v>0</v>
      </c>
      <c r="DO31" s="387" cm="1">
        <f t="array" ref="DO31">IFERROR(_xlfn.IFS(DO9=FALSE,IF(Input!DP12=TRUE,1,IF(Info!DP6=TRUE,INDEX(Other!$42:$42,MATCH(DO4,Other!$11:$11,0)),INDEX(Other!$39:$39,MATCH(DO4,Other!$11:$11,0)))),DO9=TRUE,INDEX(CW!$P$50:$R$54,MATCH(Info!DP19,CW!$O$50:$O$54,0),MATCH(Info!DP4,CW!$P$49:$R$49,0))),0)</f>
        <v>0</v>
      </c>
      <c r="DP31" s="387" cm="1">
        <f t="array" ref="DP31">IFERROR(_xlfn.IFS(DP9=FALSE,IF(Input!DQ12=TRUE,1,IF(Info!DQ6=TRUE,INDEX(Other!$42:$42,MATCH(DP4,Other!$11:$11,0)),INDEX(Other!$39:$39,MATCH(DP4,Other!$11:$11,0)))),DP9=TRUE,INDEX(CW!$P$50:$R$54,MATCH(Info!DQ19,CW!$O$50:$O$54,0),MATCH(Info!DQ4,CW!$P$49:$R$49,0))),0)</f>
        <v>0</v>
      </c>
      <c r="DQ31" s="387" cm="1">
        <f t="array" ref="DQ31">IFERROR(_xlfn.IFS(DQ9=FALSE,IF(Input!DR12=TRUE,1,IF(Info!DR6=TRUE,INDEX(Other!$42:$42,MATCH(DQ4,Other!$11:$11,0)),INDEX(Other!$39:$39,MATCH(DQ4,Other!$11:$11,0)))),DQ9=TRUE,INDEX(CW!$P$50:$R$54,MATCH(Info!DR19,CW!$O$50:$O$54,0),MATCH(Info!DR4,CW!$P$49:$R$49,0))),0)</f>
        <v>0</v>
      </c>
      <c r="DR31" s="387" cm="1">
        <f t="array" ref="DR31">IFERROR(_xlfn.IFS(DR9=FALSE,IF(Input!DS12=TRUE,1,IF(Info!DS6=TRUE,INDEX(Other!$42:$42,MATCH(DR4,Other!$11:$11,0)),INDEX(Other!$39:$39,MATCH(DR4,Other!$11:$11,0)))),DR9=TRUE,INDEX(CW!$P$50:$R$54,MATCH(Info!DS19,CW!$O$50:$O$54,0),MATCH(Info!DS4,CW!$P$49:$R$49,0))),0)</f>
        <v>0</v>
      </c>
      <c r="DS31" s="387" cm="1">
        <f t="array" ref="DS31">IFERROR(_xlfn.IFS(DS9=FALSE,IF(Input!DT12=TRUE,1,IF(Info!DT6=TRUE,INDEX(Other!$42:$42,MATCH(DS4,Other!$11:$11,0)),INDEX(Other!$39:$39,MATCH(DS4,Other!$11:$11,0)))),DS9=TRUE,INDEX(CW!$P$50:$R$54,MATCH(Info!DT19,CW!$O$50:$O$54,0),MATCH(Info!DT4,CW!$P$49:$R$49,0))),0)</f>
        <v>0</v>
      </c>
      <c r="DT31" s="387" cm="1">
        <f t="array" ref="DT31">IFERROR(_xlfn.IFS(DT9=FALSE,IF(Input!DU12=TRUE,1,IF(Info!DU6=TRUE,INDEX(Other!$42:$42,MATCH(DT4,Other!$11:$11,0)),INDEX(Other!$39:$39,MATCH(DT4,Other!$11:$11,0)))),DT9=TRUE,INDEX(CW!$P$50:$R$54,MATCH(Info!DU19,CW!$O$50:$O$54,0),MATCH(Info!DU4,CW!$P$49:$R$49,0))),0)</f>
        <v>0</v>
      </c>
      <c r="DU31" s="387" cm="1">
        <f t="array" ref="DU31">IFERROR(_xlfn.IFS(DU9=FALSE,IF(Input!DV12=TRUE,1,IF(Info!DV6=TRUE,INDEX(Other!$42:$42,MATCH(DU4,Other!$11:$11,0)),INDEX(Other!$39:$39,MATCH(DU4,Other!$11:$11,0)))),DU9=TRUE,INDEX(CW!$P$50:$R$54,MATCH(Info!DV19,CW!$O$50:$O$54,0),MATCH(Info!DV4,CW!$P$49:$R$49,0))),0)</f>
        <v>0</v>
      </c>
      <c r="DV31" s="387" cm="1">
        <f t="array" ref="DV31">IFERROR(_xlfn.IFS(DV9=FALSE,IF(Input!DW12=TRUE,1,IF(Info!DW6=TRUE,INDEX(Other!$42:$42,MATCH(DV4,Other!$11:$11,0)),INDEX(Other!$39:$39,MATCH(DV4,Other!$11:$11,0)))),DV9=TRUE,INDEX(CW!$P$50:$R$54,MATCH(Info!DW19,CW!$O$50:$O$54,0),MATCH(Info!DW4,CW!$P$49:$R$49,0))),0)</f>
        <v>0</v>
      </c>
      <c r="DW31" s="387" cm="1">
        <f t="array" ref="DW31">IFERROR(_xlfn.IFS(DW9=FALSE,IF(Input!DX12=TRUE,1,IF(Info!DX6=TRUE,INDEX(Other!$42:$42,MATCH(DW4,Other!$11:$11,0)),INDEX(Other!$39:$39,MATCH(DW4,Other!$11:$11,0)))),DW9=TRUE,INDEX(CW!$P$50:$R$54,MATCH(Info!DX19,CW!$O$50:$O$54,0),MATCH(Info!DX4,CW!$P$49:$R$49,0))),0)</f>
        <v>0</v>
      </c>
      <c r="DX31" s="387" cm="1">
        <f t="array" ref="DX31">IFERROR(_xlfn.IFS(DX9=FALSE,IF(Input!DY12=TRUE,1,IF(Info!DY6=TRUE,INDEX(Other!$42:$42,MATCH(DX4,Other!$11:$11,0)),INDEX(Other!$39:$39,MATCH(DX4,Other!$11:$11,0)))),DX9=TRUE,INDEX(CW!$P$50:$R$54,MATCH(Info!DY19,CW!$O$50:$O$54,0),MATCH(Info!DY4,CW!$P$49:$R$49,0))),0)</f>
        <v>0</v>
      </c>
      <c r="DY31" s="387" cm="1">
        <f t="array" ref="DY31">IFERROR(_xlfn.IFS(DY9=FALSE,IF(Input!DZ12=TRUE,1,IF(Info!DZ6=TRUE,INDEX(Other!$42:$42,MATCH(DY4,Other!$11:$11,0)),INDEX(Other!$39:$39,MATCH(DY4,Other!$11:$11,0)))),DY9=TRUE,INDEX(CW!$P$50:$R$54,MATCH(Info!DZ19,CW!$O$50:$O$54,0),MATCH(Info!DZ4,CW!$P$49:$R$49,0))),0)</f>
        <v>0</v>
      </c>
      <c r="DZ31" s="387" cm="1">
        <f t="array" ref="DZ31">IFERROR(_xlfn.IFS(DZ9=FALSE,IF(Input!EA12=TRUE,1,IF(Info!EA6=TRUE,INDEX(Other!$42:$42,MATCH(DZ4,Other!$11:$11,0)),INDEX(Other!$39:$39,MATCH(DZ4,Other!$11:$11,0)))),DZ9=TRUE,INDEX(CW!$P$50:$R$54,MATCH(Info!EA19,CW!$O$50:$O$54,0),MATCH(Info!EA4,CW!$P$49:$R$49,0))),0)</f>
        <v>0</v>
      </c>
      <c r="EA31" s="387" cm="1">
        <f t="array" ref="EA31">IFERROR(_xlfn.IFS(EA9=FALSE,IF(Input!EB12=TRUE,1,IF(Info!EB6=TRUE,INDEX(Other!$42:$42,MATCH(EA4,Other!$11:$11,0)),INDEX(Other!$39:$39,MATCH(EA4,Other!$11:$11,0)))),EA9=TRUE,INDEX(CW!$P$50:$R$54,MATCH(Info!EB19,CW!$O$50:$O$54,0),MATCH(Info!EB4,CW!$P$49:$R$49,0))),0)</f>
        <v>0</v>
      </c>
      <c r="EB31" s="387" cm="1">
        <f t="array" ref="EB31">IFERROR(_xlfn.IFS(EB9=FALSE,IF(Input!EC12=TRUE,1,IF(Info!EC6=TRUE,INDEX(Other!$42:$42,MATCH(EB4,Other!$11:$11,0)),INDEX(Other!$39:$39,MATCH(EB4,Other!$11:$11,0)))),EB9=TRUE,INDEX(CW!$P$50:$R$54,MATCH(Info!EC19,CW!$O$50:$O$54,0),MATCH(Info!EC4,CW!$P$49:$R$49,0))),0)</f>
        <v>0</v>
      </c>
      <c r="EC31" s="387" cm="1">
        <f t="array" ref="EC31">IFERROR(_xlfn.IFS(EC9=FALSE,IF(Input!ED12=TRUE,1,IF(Info!ED6=TRUE,INDEX(Other!$42:$42,MATCH(EC4,Other!$11:$11,0)),INDEX(Other!$39:$39,MATCH(EC4,Other!$11:$11,0)))),EC9=TRUE,INDEX(CW!$P$50:$R$54,MATCH(Info!ED19,CW!$O$50:$O$54,0),MATCH(Info!ED4,CW!$P$49:$R$49,0))),0)</f>
        <v>0</v>
      </c>
      <c r="ED31" s="387" cm="1">
        <f t="array" ref="ED31">IFERROR(_xlfn.IFS(ED9=FALSE,IF(Input!EE12=TRUE,1,IF(Info!EE6=TRUE,INDEX(Other!$42:$42,MATCH(ED4,Other!$11:$11,0)),INDEX(Other!$39:$39,MATCH(ED4,Other!$11:$11,0)))),ED9=TRUE,INDEX(CW!$P$50:$R$54,MATCH(Info!EE19,CW!$O$50:$O$54,0),MATCH(Info!EE4,CW!$P$49:$R$49,0))),0)</f>
        <v>0</v>
      </c>
      <c r="EE31" s="387" cm="1">
        <f t="array" ref="EE31">IFERROR(_xlfn.IFS(EE9=FALSE,IF(Input!EF12=TRUE,1,IF(Info!EF6=TRUE,INDEX(Other!$42:$42,MATCH(EE4,Other!$11:$11,0)),INDEX(Other!$39:$39,MATCH(EE4,Other!$11:$11,0)))),EE9=TRUE,INDEX(CW!$P$50:$R$54,MATCH(Info!EF19,CW!$O$50:$O$54,0),MATCH(Info!EF4,CW!$P$49:$R$49,0))),0)</f>
        <v>0</v>
      </c>
      <c r="EF31" s="387" cm="1">
        <f t="array" ref="EF31">IFERROR(_xlfn.IFS(EF9=FALSE,IF(Input!EG12=TRUE,1,IF(Info!EG6=TRUE,INDEX(Other!$42:$42,MATCH(EF4,Other!$11:$11,0)),INDEX(Other!$39:$39,MATCH(EF4,Other!$11:$11,0)))),EF9=TRUE,INDEX(CW!$P$50:$R$54,MATCH(Info!EG19,CW!$O$50:$O$54,0),MATCH(Info!EG4,CW!$P$49:$R$49,0))),0)</f>
        <v>0</v>
      </c>
      <c r="EG31" s="387" cm="1">
        <f t="array" ref="EG31">IFERROR(_xlfn.IFS(EG9=FALSE,IF(Input!EH12=TRUE,1,IF(Info!EH6=TRUE,INDEX(Other!$42:$42,MATCH(EG4,Other!$11:$11,0)),INDEX(Other!$39:$39,MATCH(EG4,Other!$11:$11,0)))),EG9=TRUE,INDEX(CW!$P$50:$R$54,MATCH(Info!EH19,CW!$O$50:$O$54,0),MATCH(Info!EH4,CW!$P$49:$R$49,0))),0)</f>
        <v>0</v>
      </c>
      <c r="EH31" s="387" cm="1">
        <f t="array" ref="EH31">IFERROR(_xlfn.IFS(EH9=FALSE,IF(Input!EI12=TRUE,1,IF(Info!EI6=TRUE,INDEX(Other!$42:$42,MATCH(EH4,Other!$11:$11,0)),INDEX(Other!$39:$39,MATCH(EH4,Other!$11:$11,0)))),EH9=TRUE,INDEX(CW!$P$50:$R$54,MATCH(Info!EI19,CW!$O$50:$O$54,0),MATCH(Info!EI4,CW!$P$49:$R$49,0))),0)</f>
        <v>0</v>
      </c>
      <c r="EI31" s="387" cm="1">
        <f t="array" ref="EI31">IFERROR(_xlfn.IFS(EI9=FALSE,IF(Input!EJ12=TRUE,1,IF(Info!EJ6=TRUE,INDEX(Other!$42:$42,MATCH(EI4,Other!$11:$11,0)),INDEX(Other!$39:$39,MATCH(EI4,Other!$11:$11,0)))),EI9=TRUE,INDEX(CW!$P$50:$R$54,MATCH(Info!EJ19,CW!$O$50:$O$54,0),MATCH(Info!EJ4,CW!$P$49:$R$49,0))),0)</f>
        <v>0</v>
      </c>
      <c r="EJ31" s="387" cm="1">
        <f t="array" ref="EJ31">IFERROR(_xlfn.IFS(EJ9=FALSE,IF(Input!EK12=TRUE,1,IF(Info!EK6=TRUE,INDEX(Other!$42:$42,MATCH(EJ4,Other!$11:$11,0)),INDEX(Other!$39:$39,MATCH(EJ4,Other!$11:$11,0)))),EJ9=TRUE,INDEX(CW!$P$50:$R$54,MATCH(Info!EK19,CW!$O$50:$O$54,0),MATCH(Info!EK4,CW!$P$49:$R$49,0))),0)</f>
        <v>0</v>
      </c>
      <c r="EK31" s="387" cm="1">
        <f t="array" ref="EK31">IFERROR(_xlfn.IFS(EK9=FALSE,IF(Input!EL12=TRUE,1,IF(Info!EL6=TRUE,INDEX(Other!$42:$42,MATCH(EK4,Other!$11:$11,0)),INDEX(Other!$39:$39,MATCH(EK4,Other!$11:$11,0)))),EK9=TRUE,INDEX(CW!$P$50:$R$54,MATCH(Info!EL19,CW!$O$50:$O$54,0),MATCH(Info!EL4,CW!$P$49:$R$49,0))),0)</f>
        <v>0</v>
      </c>
      <c r="EL31" s="387" cm="1">
        <f t="array" ref="EL31">IFERROR(_xlfn.IFS(EL9=FALSE,IF(Input!EM12=TRUE,1,IF(Info!EM6=TRUE,INDEX(Other!$42:$42,MATCH(EL4,Other!$11:$11,0)),INDEX(Other!$39:$39,MATCH(EL4,Other!$11:$11,0)))),EL9=TRUE,INDEX(CW!$P$50:$R$54,MATCH(Info!EM19,CW!$O$50:$O$54,0),MATCH(Info!EM4,CW!$P$49:$R$49,0))),0)</f>
        <v>0</v>
      </c>
      <c r="EM31" s="387" cm="1">
        <f t="array" ref="EM31">IFERROR(_xlfn.IFS(EM9=FALSE,IF(Input!EN12=TRUE,1,IF(Info!EN6=TRUE,INDEX(Other!$42:$42,MATCH(EM4,Other!$11:$11,0)),INDEX(Other!$39:$39,MATCH(EM4,Other!$11:$11,0)))),EM9=TRUE,INDEX(CW!$P$50:$R$54,MATCH(Info!EN19,CW!$O$50:$O$54,0),MATCH(Info!EN4,CW!$P$49:$R$49,0))),0)</f>
        <v>0</v>
      </c>
      <c r="EN31" s="387" cm="1">
        <f t="array" ref="EN31">IFERROR(_xlfn.IFS(EN9=FALSE,IF(Input!EO12=TRUE,1,IF(Info!EO6=TRUE,INDEX(Other!$42:$42,MATCH(EN4,Other!$11:$11,0)),INDEX(Other!$39:$39,MATCH(EN4,Other!$11:$11,0)))),EN9=TRUE,INDEX(CW!$P$50:$R$54,MATCH(Info!EO19,CW!$O$50:$O$54,0),MATCH(Info!EO4,CW!$P$49:$R$49,0))),0)</f>
        <v>0</v>
      </c>
      <c r="EO31" s="387" cm="1">
        <f t="array" ref="EO31">IFERROR(_xlfn.IFS(EO9=FALSE,IF(Input!EP12=TRUE,1,IF(Info!EP6=TRUE,INDEX(Other!$42:$42,MATCH(EO4,Other!$11:$11,0)),INDEX(Other!$39:$39,MATCH(EO4,Other!$11:$11,0)))),EO9=TRUE,INDEX(CW!$P$50:$R$54,MATCH(Info!EP19,CW!$O$50:$O$54,0),MATCH(Info!EP4,CW!$P$49:$R$49,0))),0)</f>
        <v>0</v>
      </c>
      <c r="EP31" s="387" cm="1">
        <f t="array" ref="EP31">IFERROR(_xlfn.IFS(EP9=FALSE,IF(Input!EQ12=TRUE,1,IF(Info!EQ6=TRUE,INDEX(Other!$42:$42,MATCH(EP4,Other!$11:$11,0)),INDEX(Other!$39:$39,MATCH(EP4,Other!$11:$11,0)))),EP9=TRUE,INDEX(CW!$P$50:$R$54,MATCH(Info!EQ19,CW!$O$50:$O$54,0),MATCH(Info!EQ4,CW!$P$49:$R$49,0))),0)</f>
        <v>0</v>
      </c>
      <c r="EQ31" s="387" cm="1">
        <f t="array" ref="EQ31">IFERROR(_xlfn.IFS(EQ9=FALSE,IF(Input!ER12=TRUE,1,IF(Info!ER6=TRUE,INDEX(Other!$42:$42,MATCH(EQ4,Other!$11:$11,0)),INDEX(Other!$39:$39,MATCH(EQ4,Other!$11:$11,0)))),EQ9=TRUE,INDEX(CW!$P$50:$R$54,MATCH(Info!ER19,CW!$O$50:$O$54,0),MATCH(Info!ER4,CW!$P$49:$R$49,0))),0)</f>
        <v>0</v>
      </c>
      <c r="ER31" s="387" cm="1">
        <f t="array" ref="ER31">IFERROR(_xlfn.IFS(ER9=FALSE,IF(Input!ES12=TRUE,1,IF(Info!ES6=TRUE,INDEX(Other!$42:$42,MATCH(ER4,Other!$11:$11,0)),INDEX(Other!$39:$39,MATCH(ER4,Other!$11:$11,0)))),ER9=TRUE,INDEX(CW!$P$50:$R$54,MATCH(Info!ES19,CW!$O$50:$O$54,0),MATCH(Info!ES4,CW!$P$49:$R$49,0))),0)</f>
        <v>0</v>
      </c>
      <c r="ES31" s="387" cm="1">
        <f t="array" ref="ES31">IFERROR(_xlfn.IFS(ES9=FALSE,IF(Input!ET12=TRUE,1,IF(Info!ET6=TRUE,INDEX(Other!$42:$42,MATCH(ES4,Other!$11:$11,0)),INDEX(Other!$39:$39,MATCH(ES4,Other!$11:$11,0)))),ES9=TRUE,INDEX(CW!$P$50:$R$54,MATCH(Info!ET19,CW!$O$50:$O$54,0),MATCH(Info!ET4,CW!$P$49:$R$49,0))),0)</f>
        <v>0</v>
      </c>
      <c r="ET31" s="387" cm="1">
        <f t="array" ref="ET31">IFERROR(_xlfn.IFS(ET9=FALSE,IF(Input!EU12=TRUE,1,IF(Info!EU6=TRUE,INDEX(Other!$42:$42,MATCH(ET4,Other!$11:$11,0)),INDEX(Other!$39:$39,MATCH(ET4,Other!$11:$11,0)))),ET9=TRUE,INDEX(CW!$P$50:$R$54,MATCH(Info!EU19,CW!$O$50:$O$54,0),MATCH(Info!EU4,CW!$P$49:$R$49,0))),0)</f>
        <v>0</v>
      </c>
      <c r="EU31" s="387" cm="1">
        <f t="array" ref="EU31">IFERROR(_xlfn.IFS(EU9=FALSE,IF(Input!EV12=TRUE,1,IF(Info!EV6=TRUE,INDEX(Other!$42:$42,MATCH(EU4,Other!$11:$11,0)),INDEX(Other!$39:$39,MATCH(EU4,Other!$11:$11,0)))),EU9=TRUE,INDEX(CW!$P$50:$R$54,MATCH(Info!EV19,CW!$O$50:$O$54,0),MATCH(Info!EV4,CW!$P$49:$R$49,0))),0)</f>
        <v>0</v>
      </c>
      <c r="EV31" s="387" cm="1">
        <f t="array" ref="EV31">IFERROR(_xlfn.IFS(EV9=FALSE,IF(Input!EW12=TRUE,1,IF(Info!EW6=TRUE,INDEX(Other!$42:$42,MATCH(EV4,Other!$11:$11,0)),INDEX(Other!$39:$39,MATCH(EV4,Other!$11:$11,0)))),EV9=TRUE,INDEX(CW!$P$50:$R$54,MATCH(Info!EW19,CW!$O$50:$O$54,0),MATCH(Info!EW4,CW!$P$49:$R$49,0))),0)</f>
        <v>0</v>
      </c>
      <c r="EW31" s="387" cm="1">
        <f t="array" ref="EW31">IFERROR(_xlfn.IFS(EW9=FALSE,IF(Input!EX12=TRUE,1,IF(Info!EX6=TRUE,INDEX(Other!$42:$42,MATCH(EW4,Other!$11:$11,0)),INDEX(Other!$39:$39,MATCH(EW4,Other!$11:$11,0)))),EW9=TRUE,INDEX(CW!$P$50:$R$54,MATCH(Info!EX19,CW!$O$50:$O$54,0),MATCH(Info!EX4,CW!$P$49:$R$49,0))),0)</f>
        <v>0</v>
      </c>
      <c r="EX31" s="387" cm="1">
        <f t="array" ref="EX31">IFERROR(_xlfn.IFS(EX9=FALSE,IF(Input!EY12=TRUE,1,IF(Info!EY6=TRUE,INDEX(Other!$42:$42,MATCH(EX4,Other!$11:$11,0)),INDEX(Other!$39:$39,MATCH(EX4,Other!$11:$11,0)))),EX9=TRUE,INDEX(CW!$P$50:$R$54,MATCH(Info!EY19,CW!$O$50:$O$54,0),MATCH(Info!EY4,CW!$P$49:$R$49,0))),0)</f>
        <v>0</v>
      </c>
      <c r="EY31" s="387" cm="1">
        <f t="array" ref="EY31">IFERROR(_xlfn.IFS(EY9=FALSE,IF(Input!EZ12=TRUE,1,IF(Info!EZ6=TRUE,INDEX(Other!$42:$42,MATCH(EY4,Other!$11:$11,0)),INDEX(Other!$39:$39,MATCH(EY4,Other!$11:$11,0)))),EY9=TRUE,INDEX(CW!$P$50:$R$54,MATCH(Info!EZ19,CW!$O$50:$O$54,0),MATCH(Info!EZ4,CW!$P$49:$R$49,0))),0)</f>
        <v>0</v>
      </c>
      <c r="EZ31" s="387" cm="1">
        <f t="array" ref="EZ31">IFERROR(_xlfn.IFS(EZ9=FALSE,IF(Input!FA12=TRUE,1,IF(Info!FA6=TRUE,INDEX(Other!$42:$42,MATCH(EZ4,Other!$11:$11,0)),INDEX(Other!$39:$39,MATCH(EZ4,Other!$11:$11,0)))),EZ9=TRUE,INDEX(CW!$P$50:$R$54,MATCH(Info!FA19,CW!$O$50:$O$54,0),MATCH(Info!FA4,CW!$P$49:$R$49,0))),0)</f>
        <v>0</v>
      </c>
      <c r="FA31" s="387" cm="1">
        <f t="array" ref="FA31">IFERROR(_xlfn.IFS(FA9=FALSE,IF(Input!FB12=TRUE,1,IF(Info!FB6=TRUE,INDEX(Other!$42:$42,MATCH(FA4,Other!$11:$11,0)),INDEX(Other!$39:$39,MATCH(FA4,Other!$11:$11,0)))),FA9=TRUE,INDEX(CW!$P$50:$R$54,MATCH(Info!FB19,CW!$O$50:$O$54,0),MATCH(Info!FB4,CW!$P$49:$R$49,0))),0)</f>
        <v>0</v>
      </c>
      <c r="FB31" s="387" cm="1">
        <f t="array" ref="FB31">IFERROR(_xlfn.IFS(FB9=FALSE,IF(Input!FC12=TRUE,1,IF(Info!FC6=TRUE,INDEX(Other!$42:$42,MATCH(FB4,Other!$11:$11,0)),INDEX(Other!$39:$39,MATCH(FB4,Other!$11:$11,0)))),FB9=TRUE,INDEX(CW!$P$50:$R$54,MATCH(Info!FC19,CW!$O$50:$O$54,0),MATCH(Info!FC4,CW!$P$49:$R$49,0))),0)</f>
        <v>0</v>
      </c>
      <c r="FC31" s="387" cm="1">
        <f t="array" ref="FC31">IFERROR(_xlfn.IFS(FC9=FALSE,IF(Input!FD12=TRUE,1,IF(Info!FD6=TRUE,INDEX(Other!$42:$42,MATCH(FC4,Other!$11:$11,0)),INDEX(Other!$39:$39,MATCH(FC4,Other!$11:$11,0)))),FC9=TRUE,INDEX(CW!$P$50:$R$54,MATCH(Info!FD19,CW!$O$50:$O$54,0),MATCH(Info!FD4,CW!$P$49:$R$49,0))),0)</f>
        <v>0</v>
      </c>
      <c r="FD31" s="387" cm="1">
        <f t="array" ref="FD31">IFERROR(_xlfn.IFS(FD9=FALSE,IF(Input!FE12=TRUE,1,IF(Info!FE6=TRUE,INDEX(Other!$42:$42,MATCH(FD4,Other!$11:$11,0)),INDEX(Other!$39:$39,MATCH(FD4,Other!$11:$11,0)))),FD9=TRUE,INDEX(CW!$P$50:$R$54,MATCH(Info!FE19,CW!$O$50:$O$54,0),MATCH(Info!FE4,CW!$P$49:$R$49,0))),0)</f>
        <v>0</v>
      </c>
      <c r="FE31" s="387" cm="1">
        <f t="array" ref="FE31">IFERROR(_xlfn.IFS(FE9=FALSE,IF(Input!FF12=TRUE,1,IF(Info!FF6=TRUE,INDEX(Other!$42:$42,MATCH(FE4,Other!$11:$11,0)),INDEX(Other!$39:$39,MATCH(FE4,Other!$11:$11,0)))),FE9=TRUE,INDEX(CW!$P$50:$R$54,MATCH(Info!FF19,CW!$O$50:$O$54,0),MATCH(Info!FF4,CW!$P$49:$R$49,0))),0)</f>
        <v>0</v>
      </c>
      <c r="FF31" s="387" cm="1">
        <f t="array" ref="FF31">IFERROR(_xlfn.IFS(FF9=FALSE,IF(Input!FG12=TRUE,1,IF(Info!FG6=TRUE,INDEX(Other!$42:$42,MATCH(FF4,Other!$11:$11,0)),INDEX(Other!$39:$39,MATCH(FF4,Other!$11:$11,0)))),FF9=TRUE,INDEX(CW!$P$50:$R$54,MATCH(Info!FG19,CW!$O$50:$O$54,0),MATCH(Info!FG4,CW!$P$49:$R$49,0))),0)</f>
        <v>0</v>
      </c>
      <c r="FG31" s="387" cm="1">
        <f t="array" ref="FG31">IFERROR(_xlfn.IFS(FG9=FALSE,IF(Input!FH12=TRUE,1,IF(Info!FH6=TRUE,INDEX(Other!$42:$42,MATCH(FG4,Other!$11:$11,0)),INDEX(Other!$39:$39,MATCH(FG4,Other!$11:$11,0)))),FG9=TRUE,INDEX(CW!$P$50:$R$54,MATCH(Info!FH19,CW!$O$50:$O$54,0),MATCH(Info!FH4,CW!$P$49:$R$49,0))),0)</f>
        <v>0</v>
      </c>
      <c r="FH31" s="387" cm="1">
        <f t="array" ref="FH31">IFERROR(_xlfn.IFS(FH9=FALSE,IF(Input!FI12=TRUE,1,IF(Info!FI6=TRUE,INDEX(Other!$42:$42,MATCH(FH4,Other!$11:$11,0)),INDEX(Other!$39:$39,MATCH(FH4,Other!$11:$11,0)))),FH9=TRUE,INDEX(CW!$P$50:$R$54,MATCH(Info!FI19,CW!$O$50:$O$54,0),MATCH(Info!FI4,CW!$P$49:$R$49,0))),0)</f>
        <v>0</v>
      </c>
      <c r="FI31" s="387" cm="1">
        <f t="array" ref="FI31">IFERROR(_xlfn.IFS(FI9=FALSE,IF(Input!FJ12=TRUE,1,IF(Info!FJ6=TRUE,INDEX(Other!$42:$42,MATCH(FI4,Other!$11:$11,0)),INDEX(Other!$39:$39,MATCH(FI4,Other!$11:$11,0)))),FI9=TRUE,INDEX(CW!$P$50:$R$54,MATCH(Info!FJ19,CW!$O$50:$O$54,0),MATCH(Info!FJ4,CW!$P$49:$R$49,0))),0)</f>
        <v>0</v>
      </c>
      <c r="FJ31" s="387" cm="1">
        <f t="array" ref="FJ31">IFERROR(_xlfn.IFS(FJ9=FALSE,IF(Input!FK12=TRUE,1,IF(Info!FK6=TRUE,INDEX(Other!$42:$42,MATCH(FJ4,Other!$11:$11,0)),INDEX(Other!$39:$39,MATCH(FJ4,Other!$11:$11,0)))),FJ9=TRUE,INDEX(CW!$P$50:$R$54,MATCH(Info!FK19,CW!$O$50:$O$54,0),MATCH(Info!FK4,CW!$P$49:$R$49,0))),0)</f>
        <v>0</v>
      </c>
      <c r="FK31" s="387" cm="1">
        <f t="array" ref="FK31">IFERROR(_xlfn.IFS(FK9=FALSE,IF(Input!FL12=TRUE,1,IF(Info!FL6=TRUE,INDEX(Other!$42:$42,MATCH(FK4,Other!$11:$11,0)),INDEX(Other!$39:$39,MATCH(FK4,Other!$11:$11,0)))),FK9=TRUE,INDEX(CW!$P$50:$R$54,MATCH(Info!FL19,CW!$O$50:$O$54,0),MATCH(Info!FL4,CW!$P$49:$R$49,0))),0)</f>
        <v>0</v>
      </c>
      <c r="FL31" s="387" cm="1">
        <f t="array" ref="FL31">IFERROR(_xlfn.IFS(FL9=FALSE,IF(Input!FM12=TRUE,1,IF(Info!FM6=TRUE,INDEX(Other!$42:$42,MATCH(FL4,Other!$11:$11,0)),INDEX(Other!$39:$39,MATCH(FL4,Other!$11:$11,0)))),FL9=TRUE,INDEX(CW!$P$50:$R$54,MATCH(Info!FM19,CW!$O$50:$O$54,0),MATCH(Info!FM4,CW!$P$49:$R$49,0))),0)</f>
        <v>0</v>
      </c>
      <c r="FM31" s="387" cm="1">
        <f t="array" ref="FM31">IFERROR(_xlfn.IFS(FM9=FALSE,IF(Input!FN12=TRUE,1,IF(Info!FN6=TRUE,INDEX(Other!$42:$42,MATCH(FM4,Other!$11:$11,0)),INDEX(Other!$39:$39,MATCH(FM4,Other!$11:$11,0)))),FM9=TRUE,INDEX(CW!$P$50:$R$54,MATCH(Info!FN19,CW!$O$50:$O$54,0),MATCH(Info!FN4,CW!$P$49:$R$49,0))),0)</f>
        <v>0</v>
      </c>
      <c r="FN31" s="387" cm="1">
        <f t="array" ref="FN31">IFERROR(_xlfn.IFS(FN9=FALSE,IF(Input!FO12=TRUE,1,IF(Info!FO6=TRUE,INDEX(Other!$42:$42,MATCH(FN4,Other!$11:$11,0)),INDEX(Other!$39:$39,MATCH(FN4,Other!$11:$11,0)))),FN9=TRUE,INDEX(CW!$P$50:$R$54,MATCH(Info!FO19,CW!$O$50:$O$54,0),MATCH(Info!FO4,CW!$P$49:$R$49,0))),0)</f>
        <v>0</v>
      </c>
      <c r="FO31" s="387" cm="1">
        <f t="array" ref="FO31">IFERROR(_xlfn.IFS(FO9=FALSE,IF(Input!FP12=TRUE,1,IF(Info!FP6=TRUE,INDEX(Other!$42:$42,MATCH(FO4,Other!$11:$11,0)),INDEX(Other!$39:$39,MATCH(FO4,Other!$11:$11,0)))),FO9=TRUE,INDEX(CW!$P$50:$R$54,MATCH(Info!FP19,CW!$O$50:$O$54,0),MATCH(Info!FP4,CW!$P$49:$R$49,0))),0)</f>
        <v>0</v>
      </c>
      <c r="FP31" s="387" cm="1">
        <f t="array" ref="FP31">IFERROR(_xlfn.IFS(FP9=FALSE,IF(Input!FQ12=TRUE,1,IF(Info!FQ6=TRUE,INDEX(Other!$42:$42,MATCH(FP4,Other!$11:$11,0)),INDEX(Other!$39:$39,MATCH(FP4,Other!$11:$11,0)))),FP9=TRUE,INDEX(CW!$P$50:$R$54,MATCH(Info!FQ19,CW!$O$50:$O$54,0),MATCH(Info!FQ4,CW!$P$49:$R$49,0))),0)</f>
        <v>0</v>
      </c>
      <c r="FQ31" s="387" cm="1">
        <f t="array" ref="FQ31">IFERROR(_xlfn.IFS(FQ9=FALSE,IF(Input!FR12=TRUE,1,IF(Info!FR6=TRUE,INDEX(Other!$42:$42,MATCH(FQ4,Other!$11:$11,0)),INDEX(Other!$39:$39,MATCH(FQ4,Other!$11:$11,0)))),FQ9=TRUE,INDEX(CW!$P$50:$R$54,MATCH(Info!FR19,CW!$O$50:$O$54,0),MATCH(Info!FR4,CW!$P$49:$R$49,0))),0)</f>
        <v>0</v>
      </c>
      <c r="FR31" s="387" cm="1">
        <f t="array" ref="FR31">IFERROR(_xlfn.IFS(FR9=FALSE,IF(Input!FS12=TRUE,1,IF(Info!FS6=TRUE,INDEX(Other!$42:$42,MATCH(FR4,Other!$11:$11,0)),INDEX(Other!$39:$39,MATCH(FR4,Other!$11:$11,0)))),FR9=TRUE,INDEX(CW!$P$50:$R$54,MATCH(Info!FS19,CW!$O$50:$O$54,0),MATCH(Info!FS4,CW!$P$49:$R$49,0))),0)</f>
        <v>0</v>
      </c>
      <c r="FS31" s="387" cm="1">
        <f t="array" ref="FS31">IFERROR(_xlfn.IFS(FS9=FALSE,IF(Input!FT12=TRUE,1,IF(Info!FT6=TRUE,INDEX(Other!$42:$42,MATCH(FS4,Other!$11:$11,0)),INDEX(Other!$39:$39,MATCH(FS4,Other!$11:$11,0)))),FS9=TRUE,INDEX(CW!$P$50:$R$54,MATCH(Info!FT19,CW!$O$50:$O$54,0),MATCH(Info!FT4,CW!$P$49:$R$49,0))),0)</f>
        <v>0</v>
      </c>
      <c r="FT31" s="387" cm="1">
        <f t="array" ref="FT31">IFERROR(_xlfn.IFS(FT9=FALSE,IF(Input!FU12=TRUE,1,IF(Info!FU6=TRUE,INDEX(Other!$42:$42,MATCH(FT4,Other!$11:$11,0)),INDEX(Other!$39:$39,MATCH(FT4,Other!$11:$11,0)))),FT9=TRUE,INDEX(CW!$P$50:$R$54,MATCH(Info!FU19,CW!$O$50:$O$54,0),MATCH(Info!FU4,CW!$P$49:$R$49,0))),0)</f>
        <v>0</v>
      </c>
      <c r="FU31" s="387" cm="1">
        <f t="array" ref="FU31">IFERROR(_xlfn.IFS(FU9=FALSE,IF(Input!FV12=TRUE,1,IF(Info!FV6=TRUE,INDEX(Other!$42:$42,MATCH(FU4,Other!$11:$11,0)),INDEX(Other!$39:$39,MATCH(FU4,Other!$11:$11,0)))),FU9=TRUE,INDEX(CW!$P$50:$R$54,MATCH(Info!FV19,CW!$O$50:$O$54,0),MATCH(Info!FV4,CW!$P$49:$R$49,0))),0)</f>
        <v>0</v>
      </c>
      <c r="FV31" s="387" cm="1">
        <f t="array" ref="FV31">IFERROR(_xlfn.IFS(FV9=FALSE,IF(Input!FW12=TRUE,1,IF(Info!FW6=TRUE,INDEX(Other!$42:$42,MATCH(FV4,Other!$11:$11,0)),INDEX(Other!$39:$39,MATCH(FV4,Other!$11:$11,0)))),FV9=TRUE,INDEX(CW!$P$50:$R$54,MATCH(Info!FW19,CW!$O$50:$O$54,0),MATCH(Info!FW4,CW!$P$49:$R$49,0))),0)</f>
        <v>0</v>
      </c>
      <c r="FW31" s="387" cm="1">
        <f t="array" ref="FW31">IFERROR(_xlfn.IFS(FW9=FALSE,IF(Input!FX12=TRUE,1,IF(Info!FX6=TRUE,INDEX(Other!$42:$42,MATCH(FW4,Other!$11:$11,0)),INDEX(Other!$39:$39,MATCH(FW4,Other!$11:$11,0)))),FW9=TRUE,INDEX(CW!$P$50:$R$54,MATCH(Info!FX19,CW!$O$50:$O$54,0),MATCH(Info!FX4,CW!$P$49:$R$49,0))),0)</f>
        <v>0</v>
      </c>
      <c r="FX31" s="387" cm="1">
        <f t="array" ref="FX31">IFERROR(_xlfn.IFS(FX9=FALSE,IF(Input!FY12=TRUE,1,IF(Info!FY6=TRUE,INDEX(Other!$42:$42,MATCH(FX4,Other!$11:$11,0)),INDEX(Other!$39:$39,MATCH(FX4,Other!$11:$11,0)))),FX9=TRUE,INDEX(CW!$P$50:$R$54,MATCH(Info!FY19,CW!$O$50:$O$54,0),MATCH(Info!FY4,CW!$P$49:$R$49,0))),0)</f>
        <v>0</v>
      </c>
      <c r="FY31" s="387" cm="1">
        <f t="array" ref="FY31">IFERROR(_xlfn.IFS(FY9=FALSE,IF(Input!FZ12=TRUE,1,IF(Info!FZ6=TRUE,INDEX(Other!$42:$42,MATCH(FY4,Other!$11:$11,0)),INDEX(Other!$39:$39,MATCH(FY4,Other!$11:$11,0)))),FY9=TRUE,INDEX(CW!$P$50:$R$54,MATCH(Info!FZ19,CW!$O$50:$O$54,0),MATCH(Info!FZ4,CW!$P$49:$R$49,0))),0)</f>
        <v>0</v>
      </c>
      <c r="FZ31" s="387" cm="1">
        <f t="array" ref="FZ31">IFERROR(_xlfn.IFS(FZ9=FALSE,IF(Input!GA12=TRUE,1,IF(Info!GA6=TRUE,INDEX(Other!$42:$42,MATCH(FZ4,Other!$11:$11,0)),INDEX(Other!$39:$39,MATCH(FZ4,Other!$11:$11,0)))),FZ9=TRUE,INDEX(CW!$P$50:$R$54,MATCH(Info!GA19,CW!$O$50:$O$54,0),MATCH(Info!GA4,CW!$P$49:$R$49,0))),0)</f>
        <v>0</v>
      </c>
      <c r="GA31" s="387" cm="1">
        <f t="array" ref="GA31">IFERROR(_xlfn.IFS(GA9=FALSE,IF(Input!GB12=TRUE,1,IF(Info!GB6=TRUE,INDEX(Other!$42:$42,MATCH(GA4,Other!$11:$11,0)),INDEX(Other!$39:$39,MATCH(GA4,Other!$11:$11,0)))),GA9=TRUE,INDEX(CW!$P$50:$R$54,MATCH(Info!GB19,CW!$O$50:$O$54,0),MATCH(Info!GB4,CW!$P$49:$R$49,0))),0)</f>
        <v>0</v>
      </c>
      <c r="GB31" s="387" cm="1">
        <f t="array" ref="GB31">IFERROR(_xlfn.IFS(GB9=FALSE,IF(Input!GC12=TRUE,1,IF(Info!GC6=TRUE,INDEX(Other!$42:$42,MATCH(GB4,Other!$11:$11,0)),INDEX(Other!$39:$39,MATCH(GB4,Other!$11:$11,0)))),GB9=TRUE,INDEX(CW!$P$50:$R$54,MATCH(Info!GC19,CW!$O$50:$O$54,0),MATCH(Info!GC4,CW!$P$49:$R$49,0))),0)</f>
        <v>0</v>
      </c>
      <c r="GC31" s="387" cm="1">
        <f t="array" ref="GC31">IFERROR(_xlfn.IFS(GC9=FALSE,IF(Input!GD12=TRUE,1,IF(Info!GD6=TRUE,INDEX(Other!$42:$42,MATCH(GC4,Other!$11:$11,0)),INDEX(Other!$39:$39,MATCH(GC4,Other!$11:$11,0)))),GC9=TRUE,INDEX(CW!$P$50:$R$54,MATCH(Info!GD19,CW!$O$50:$O$54,0),MATCH(Info!GD4,CW!$P$49:$R$49,0))),0)</f>
        <v>0</v>
      </c>
      <c r="GD31" s="387" cm="1">
        <f t="array" ref="GD31">IFERROR(_xlfn.IFS(GD9=FALSE,IF(Input!GE12=TRUE,1,IF(Info!GE6=TRUE,INDEX(Other!$42:$42,MATCH(GD4,Other!$11:$11,0)),INDEX(Other!$39:$39,MATCH(GD4,Other!$11:$11,0)))),GD9=TRUE,INDEX(CW!$P$50:$R$54,MATCH(Info!GE19,CW!$O$50:$O$54,0),MATCH(Info!GE4,CW!$P$49:$R$49,0))),0)</f>
        <v>0</v>
      </c>
      <c r="GE31" s="387" cm="1">
        <f t="array" ref="GE31">IFERROR(_xlfn.IFS(GE9=FALSE,IF(Input!GF12=TRUE,1,IF(Info!GF6=TRUE,INDEX(Other!$42:$42,MATCH(GE4,Other!$11:$11,0)),INDEX(Other!$39:$39,MATCH(GE4,Other!$11:$11,0)))),GE9=TRUE,INDEX(CW!$P$50:$R$54,MATCH(Info!GF19,CW!$O$50:$O$54,0),MATCH(Info!GF4,CW!$P$49:$R$49,0))),0)</f>
        <v>0</v>
      </c>
      <c r="GF31" s="387" cm="1">
        <f t="array" ref="GF31">IFERROR(_xlfn.IFS(GF9=FALSE,IF(Input!GG12=TRUE,1,IF(Info!GG6=TRUE,INDEX(Other!$42:$42,MATCH(GF4,Other!$11:$11,0)),INDEX(Other!$39:$39,MATCH(GF4,Other!$11:$11,0)))),GF9=TRUE,INDEX(CW!$P$50:$R$54,MATCH(Info!GG19,CW!$O$50:$O$54,0),MATCH(Info!GG4,CW!$P$49:$R$49,0))),0)</f>
        <v>0</v>
      </c>
      <c r="GG31" s="387" cm="1">
        <f t="array" ref="GG31">IFERROR(_xlfn.IFS(GG9=FALSE,IF(Input!GH12=TRUE,1,IF(Info!GH6=TRUE,INDEX(Other!$42:$42,MATCH(GG4,Other!$11:$11,0)),INDEX(Other!$39:$39,MATCH(GG4,Other!$11:$11,0)))),GG9=TRUE,INDEX(CW!$P$50:$R$54,MATCH(Info!GH19,CW!$O$50:$O$54,0),MATCH(Info!GH4,CW!$P$49:$R$49,0))),0)</f>
        <v>0</v>
      </c>
      <c r="GH31" s="387" cm="1">
        <f t="array" ref="GH31">IFERROR(_xlfn.IFS(GH9=FALSE,IF(Input!GI12=TRUE,1,IF(Info!GI6=TRUE,INDEX(Other!$42:$42,MATCH(GH4,Other!$11:$11,0)),INDEX(Other!$39:$39,MATCH(GH4,Other!$11:$11,0)))),GH9=TRUE,INDEX(CW!$P$50:$R$54,MATCH(Info!GI19,CW!$O$50:$O$54,0),MATCH(Info!GI4,CW!$P$49:$R$49,0))),0)</f>
        <v>0</v>
      </c>
      <c r="GI31" s="387" cm="1">
        <f t="array" ref="GI31">IFERROR(_xlfn.IFS(GI9=FALSE,IF(Input!GJ12=TRUE,1,IF(Info!GJ6=TRUE,INDEX(Other!$42:$42,MATCH(GI4,Other!$11:$11,0)),INDEX(Other!$39:$39,MATCH(GI4,Other!$11:$11,0)))),GI9=TRUE,INDEX(CW!$P$50:$R$54,MATCH(Info!GJ19,CW!$O$50:$O$54,0),MATCH(Info!GJ4,CW!$P$49:$R$49,0))),0)</f>
        <v>0</v>
      </c>
      <c r="GJ31" s="387" cm="1">
        <f t="array" ref="GJ31">IFERROR(_xlfn.IFS(GJ9=FALSE,IF(Input!GK12=TRUE,1,IF(Info!GK6=TRUE,INDEX(Other!$42:$42,MATCH(GJ4,Other!$11:$11,0)),INDEX(Other!$39:$39,MATCH(GJ4,Other!$11:$11,0)))),GJ9=TRUE,INDEX(CW!$P$50:$R$54,MATCH(Info!GK19,CW!$O$50:$O$54,0),MATCH(Info!GK4,CW!$P$49:$R$49,0))),0)</f>
        <v>0</v>
      </c>
      <c r="GK31" s="387" cm="1">
        <f t="array" ref="GK31">IFERROR(_xlfn.IFS(GK9=FALSE,IF(Input!GL12=TRUE,1,IF(Info!GL6=TRUE,INDEX(Other!$42:$42,MATCH(GK4,Other!$11:$11,0)),INDEX(Other!$39:$39,MATCH(GK4,Other!$11:$11,0)))),GK9=TRUE,INDEX(CW!$P$50:$R$54,MATCH(Info!GL19,CW!$O$50:$O$54,0),MATCH(Info!GL4,CW!$P$49:$R$49,0))),0)</f>
        <v>0</v>
      </c>
      <c r="GL31" s="387" cm="1">
        <f t="array" ref="GL31">IFERROR(_xlfn.IFS(GL9=FALSE,IF(Input!GM12=TRUE,1,IF(Info!GM6=TRUE,INDEX(Other!$42:$42,MATCH(GL4,Other!$11:$11,0)),INDEX(Other!$39:$39,MATCH(GL4,Other!$11:$11,0)))),GL9=TRUE,INDEX(CW!$P$50:$R$54,MATCH(Info!GM19,CW!$O$50:$O$54,0),MATCH(Info!GM4,CW!$P$49:$R$49,0))),0)</f>
        <v>0</v>
      </c>
      <c r="GM31" s="387" cm="1">
        <f t="array" ref="GM31">IFERROR(_xlfn.IFS(GM9=FALSE,IF(Input!GN12=TRUE,1,IF(Info!GN6=TRUE,INDEX(Other!$42:$42,MATCH(GM4,Other!$11:$11,0)),INDEX(Other!$39:$39,MATCH(GM4,Other!$11:$11,0)))),GM9=TRUE,INDEX(CW!$P$50:$R$54,MATCH(Info!GN19,CW!$O$50:$O$54,0),MATCH(Info!GN4,CW!$P$49:$R$49,0))),0)</f>
        <v>0</v>
      </c>
      <c r="GN31" s="387" cm="1">
        <f t="array" ref="GN31">IFERROR(_xlfn.IFS(GN9=FALSE,IF(Input!GO12=TRUE,1,IF(Info!GO6=TRUE,INDEX(Other!$42:$42,MATCH(GN4,Other!$11:$11,0)),INDEX(Other!$39:$39,MATCH(GN4,Other!$11:$11,0)))),GN9=TRUE,INDEX(CW!$P$50:$R$54,MATCH(Info!GO19,CW!$O$50:$O$54,0),MATCH(Info!GO4,CW!$P$49:$R$49,0))),0)</f>
        <v>0</v>
      </c>
      <c r="GO31" s="387" cm="1">
        <f t="array" ref="GO31">IFERROR(_xlfn.IFS(GO9=FALSE,IF(Input!GP12=TRUE,1,IF(Info!GP6=TRUE,INDEX(Other!$42:$42,MATCH(GO4,Other!$11:$11,0)),INDEX(Other!$39:$39,MATCH(GO4,Other!$11:$11,0)))),GO9=TRUE,INDEX(CW!$P$50:$R$54,MATCH(Info!GP19,CW!$O$50:$O$54,0),MATCH(Info!GP4,CW!$P$49:$R$49,0))),0)</f>
        <v>0</v>
      </c>
      <c r="GP31" s="387" cm="1">
        <f t="array" ref="GP31">IFERROR(_xlfn.IFS(GP9=FALSE,IF(Input!GQ12=TRUE,1,IF(Info!GQ6=TRUE,INDEX(Other!$42:$42,MATCH(GP4,Other!$11:$11,0)),INDEX(Other!$39:$39,MATCH(GP4,Other!$11:$11,0)))),GP9=TRUE,INDEX(CW!$P$50:$R$54,MATCH(Info!GQ19,CW!$O$50:$O$54,0),MATCH(Info!GQ4,CW!$P$49:$R$49,0))),0)</f>
        <v>0</v>
      </c>
      <c r="GQ31" s="387" cm="1">
        <f t="array" ref="GQ31">IFERROR(_xlfn.IFS(GQ9=FALSE,IF(Input!GR12=TRUE,1,IF(Info!GR6=TRUE,INDEX(Other!$42:$42,MATCH(GQ4,Other!$11:$11,0)),INDEX(Other!$39:$39,MATCH(GQ4,Other!$11:$11,0)))),GQ9=TRUE,INDEX(CW!$P$50:$R$54,MATCH(Info!GR19,CW!$O$50:$O$54,0),MATCH(Info!GR4,CW!$P$49:$R$49,0))),0)</f>
        <v>0</v>
      </c>
      <c r="GR31" s="387" cm="1">
        <f t="array" ref="GR31">IFERROR(_xlfn.IFS(GR9=FALSE,IF(Input!GS12=TRUE,1,IF(Info!GS6=TRUE,INDEX(Other!$42:$42,MATCH(GR4,Other!$11:$11,0)),INDEX(Other!$39:$39,MATCH(GR4,Other!$11:$11,0)))),GR9=TRUE,INDEX(CW!$P$50:$R$54,MATCH(Info!GS19,CW!$O$50:$O$54,0),MATCH(Info!GS4,CW!$P$49:$R$49,0))),0)</f>
        <v>0</v>
      </c>
      <c r="GS31" s="387" cm="1">
        <f t="array" ref="GS31">IFERROR(_xlfn.IFS(GS9=FALSE,IF(Input!GT12=TRUE,1,IF(Info!GT6=TRUE,INDEX(Other!$42:$42,MATCH(GS4,Other!$11:$11,0)),INDEX(Other!$39:$39,MATCH(GS4,Other!$11:$11,0)))),GS9=TRUE,INDEX(CW!$P$50:$R$54,MATCH(Info!GT19,CW!$O$50:$O$54,0),MATCH(Info!GT4,CW!$P$49:$R$49,0))),0)</f>
        <v>0</v>
      </c>
    </row>
    <row r="32" spans="1:201" s="328" customFormat="1" outlineLevel="1">
      <c r="A32" s="356" t="s">
        <v>9405</v>
      </c>
      <c r="B32" s="387" cm="1">
        <f t="array" ref="B32">IFERROR(IF(Input!C12=TRUE,1,IF(Info!C6=TRUE,INDEX(Class!$H:$H,MATCH(Info!C21,Class!$F:$F,0)),_xlfn.IFS(B9=FALSE,INDEX(Class!$H:$H,MATCH(Info!C21,Class!$F:$F,0))+IF(Info!C4="Truck",INDEX(Class!$O:$O,MATCH(Info!C22,Class!$N:$N,0)),0),B9=TRUE,INDEX(Class!$J:$J,MATCH(Info!C21,Class!$F:$F,0))*INDEX(Class!$Q:$R,MATCH(Info!C22,Class!$N:$N,0),MATCH(Info!C4,Class!$Q$2:$R$2,0))))),0)</f>
        <v>0</v>
      </c>
      <c r="C32" s="387" cm="1">
        <f t="array" ref="C32">IFERROR(IF(Input!D12=TRUE,1,IF(Info!D6=TRUE,INDEX(Class!$H:$H,MATCH(Info!D21,Class!$F:$F,0)),_xlfn.IFS(C9=FALSE,INDEX(Class!$H:$H,MATCH(Info!D21,Class!$F:$F,0))+IF(Info!D4="Truck",INDEX(Class!$O:$O,MATCH(Info!D22,Class!$N:$N,0)),0),C9=TRUE,INDEX(Class!$J:$J,MATCH(Info!D21,Class!$F:$F,0))*INDEX(Class!$Q:$R,MATCH(Info!D22,Class!$N:$N,0),MATCH(Info!D4,Class!$Q$2:$R$2,0))))),0)</f>
        <v>0</v>
      </c>
      <c r="D32" s="387" cm="1">
        <f t="array" ref="D32">IFERROR(IF(Input!E12=TRUE,1,IF(Info!E6=TRUE,INDEX(Class!$H:$H,MATCH(Info!E21,Class!$F:$F,0)),_xlfn.IFS(D9=FALSE,INDEX(Class!$H:$H,MATCH(Info!E21,Class!$F:$F,0))+IF(Info!E4="Truck",INDEX(Class!$O:$O,MATCH(Info!E22,Class!$N:$N,0)),0),D9=TRUE,INDEX(Class!$J:$J,MATCH(Info!E21,Class!$F:$F,0))*INDEX(Class!$Q:$R,MATCH(Info!E22,Class!$N:$N,0),MATCH(Info!E4,Class!$Q$2:$R$2,0))))),0)</f>
        <v>0</v>
      </c>
      <c r="E32" s="387" cm="1">
        <f t="array" ref="E32">IFERROR(IF(Input!F12=TRUE,1,IF(Info!F6=TRUE,INDEX(Class!$H:$H,MATCH(Info!F21,Class!$F:$F,0)),_xlfn.IFS(E9=FALSE,INDEX(Class!$H:$H,MATCH(Info!F21,Class!$F:$F,0))+IF(Info!F4="Truck",INDEX(Class!$O:$O,MATCH(Info!F22,Class!$N:$N,0)),0),E9=TRUE,INDEX(Class!$J:$J,MATCH(Info!F21,Class!$F:$F,0))*INDEX(Class!$Q:$R,MATCH(Info!F22,Class!$N:$N,0),MATCH(Info!F4,Class!$Q$2:$R$2,0))))),0)</f>
        <v>0</v>
      </c>
      <c r="F32" s="387" cm="1">
        <f t="array" ref="F32">IFERROR(IF(Input!G12=TRUE,1,IF(Info!G6=TRUE,INDEX(Class!$H:$H,MATCH(Info!G21,Class!$F:$F,0)),_xlfn.IFS(F9=FALSE,INDEX(Class!$H:$H,MATCH(Info!G21,Class!$F:$F,0))+IF(Info!G4="Truck",INDEX(Class!$O:$O,MATCH(Info!G22,Class!$N:$N,0)),0),F9=TRUE,INDEX(Class!$J:$J,MATCH(Info!G21,Class!$F:$F,0))*INDEX(Class!$Q:$R,MATCH(Info!G22,Class!$N:$N,0),MATCH(Info!G4,Class!$Q$2:$R$2,0))))),0)</f>
        <v>0</v>
      </c>
      <c r="G32" s="387" cm="1">
        <f t="array" ref="G32">IFERROR(IF(Input!H12=TRUE,1,IF(Info!H6=TRUE,INDEX(Class!$H:$H,MATCH(Info!H21,Class!$F:$F,0)),_xlfn.IFS(G9=FALSE,INDEX(Class!$H:$H,MATCH(Info!H21,Class!$F:$F,0))+IF(Info!H4="Truck",INDEX(Class!$O:$O,MATCH(Info!H22,Class!$N:$N,0)),0),G9=TRUE,INDEX(Class!$J:$J,MATCH(Info!H21,Class!$F:$F,0))*INDEX(Class!$Q:$R,MATCH(Info!H22,Class!$N:$N,0),MATCH(Info!H4,Class!$Q$2:$R$2,0))))),0)</f>
        <v>0</v>
      </c>
      <c r="H32" s="387" cm="1">
        <f t="array" ref="H32">IFERROR(IF(Input!I12=TRUE,1,IF(Info!I6=TRUE,INDEX(Class!$H:$H,MATCH(Info!I21,Class!$F:$F,0)),_xlfn.IFS(H9=FALSE,INDEX(Class!$H:$H,MATCH(Info!I21,Class!$F:$F,0))+IF(Info!I4="Truck",INDEX(Class!$O:$O,MATCH(Info!I22,Class!$N:$N,0)),0),H9=TRUE,INDEX(Class!$J:$J,MATCH(Info!I21,Class!$F:$F,0))*INDEX(Class!$Q:$R,MATCH(Info!I22,Class!$N:$N,0),MATCH(Info!I4,Class!$Q$2:$R$2,0))))),0)</f>
        <v>0</v>
      </c>
      <c r="I32" s="387" cm="1">
        <f t="array" ref="I32">IFERROR(IF(Input!J12=TRUE,1,IF(Info!J6=TRUE,INDEX(Class!$H:$H,MATCH(Info!J21,Class!$F:$F,0)),_xlfn.IFS(I9=FALSE,INDEX(Class!$H:$H,MATCH(Info!J21,Class!$F:$F,0))+IF(Info!J4="Truck",INDEX(Class!$O:$O,MATCH(Info!J22,Class!$N:$N,0)),0),I9=TRUE,INDEX(Class!$J:$J,MATCH(Info!J21,Class!$F:$F,0))*INDEX(Class!$Q:$R,MATCH(Info!J22,Class!$N:$N,0),MATCH(Info!J4,Class!$Q$2:$R$2,0))))),0)</f>
        <v>0</v>
      </c>
      <c r="J32" s="387" cm="1">
        <f t="array" ref="J32">IFERROR(IF(Input!K12=TRUE,1,IF(Info!K6=TRUE,INDEX(Class!$H:$H,MATCH(Info!K21,Class!$F:$F,0)),_xlfn.IFS(J9=FALSE,INDEX(Class!$H:$H,MATCH(Info!K21,Class!$F:$F,0))+IF(Info!K4="Truck",INDEX(Class!$O:$O,MATCH(Info!K22,Class!$N:$N,0)),0),J9=TRUE,INDEX(Class!$J:$J,MATCH(Info!K21,Class!$F:$F,0))*INDEX(Class!$Q:$R,MATCH(Info!K22,Class!$N:$N,0),MATCH(Info!K4,Class!$Q$2:$R$2,0))))),0)</f>
        <v>0</v>
      </c>
      <c r="K32" s="387" cm="1">
        <f t="array" ref="K32">IFERROR(IF(Input!L12=TRUE,1,IF(Info!L6=TRUE,INDEX(Class!$H:$H,MATCH(Info!L21,Class!$F:$F,0)),_xlfn.IFS(K9=FALSE,INDEX(Class!$H:$H,MATCH(Info!L21,Class!$F:$F,0))+IF(Info!L4="Truck",INDEX(Class!$O:$O,MATCH(Info!L22,Class!$N:$N,0)),0),K9=TRUE,INDEX(Class!$J:$J,MATCH(Info!L21,Class!$F:$F,0))*INDEX(Class!$Q:$R,MATCH(Info!L22,Class!$N:$N,0),MATCH(Info!L4,Class!$Q$2:$R$2,0))))),0)</f>
        <v>0</v>
      </c>
      <c r="L32" s="387" cm="1">
        <f t="array" ref="L32">IFERROR(IF(Input!M12=TRUE,1,IF(Info!M6=TRUE,INDEX(Class!$H:$H,MATCH(Info!M21,Class!$F:$F,0)),_xlfn.IFS(L9=FALSE,INDEX(Class!$H:$H,MATCH(Info!M21,Class!$F:$F,0))+IF(Info!M4="Truck",INDEX(Class!$O:$O,MATCH(Info!M22,Class!$N:$N,0)),0),L9=TRUE,INDEX(Class!$J:$J,MATCH(Info!M21,Class!$F:$F,0))*INDEX(Class!$Q:$R,MATCH(Info!M22,Class!$N:$N,0),MATCH(Info!M4,Class!$Q$2:$R$2,0))))),0)</f>
        <v>0</v>
      </c>
      <c r="M32" s="387" cm="1">
        <f t="array" ref="M32">IFERROR(IF(Input!N12=TRUE,1,IF(Info!N6=TRUE,INDEX(Class!$H:$H,MATCH(Info!N21,Class!$F:$F,0)),_xlfn.IFS(M9=FALSE,INDEX(Class!$H:$H,MATCH(Info!N21,Class!$F:$F,0))+IF(Info!N4="Truck",INDEX(Class!$O:$O,MATCH(Info!N22,Class!$N:$N,0)),0),M9=TRUE,INDEX(Class!$J:$J,MATCH(Info!N21,Class!$F:$F,0))*INDEX(Class!$Q:$R,MATCH(Info!N22,Class!$N:$N,0),MATCH(Info!N4,Class!$Q$2:$R$2,0))))),0)</f>
        <v>0</v>
      </c>
      <c r="N32" s="387" cm="1">
        <f t="array" ref="N32">IFERROR(IF(Input!O12=TRUE,1,IF(Info!O6=TRUE,INDEX(Class!$H:$H,MATCH(Info!O21,Class!$F:$F,0)),_xlfn.IFS(N9=FALSE,INDEX(Class!$H:$H,MATCH(Info!O21,Class!$F:$F,0))+IF(Info!O4="Truck",INDEX(Class!$O:$O,MATCH(Info!O22,Class!$N:$N,0)),0),N9=TRUE,INDEX(Class!$J:$J,MATCH(Info!O21,Class!$F:$F,0))*INDEX(Class!$Q:$R,MATCH(Info!O22,Class!$N:$N,0),MATCH(Info!O4,Class!$Q$2:$R$2,0))))),0)</f>
        <v>0</v>
      </c>
      <c r="O32" s="387" cm="1">
        <f t="array" ref="O32">IFERROR(IF(Input!P12=TRUE,1,IF(Info!P6=TRUE,INDEX(Class!$H:$H,MATCH(Info!P21,Class!$F:$F,0)),_xlfn.IFS(O9=FALSE,INDEX(Class!$H:$H,MATCH(Info!P21,Class!$F:$F,0))+IF(Info!P4="Truck",INDEX(Class!$O:$O,MATCH(Info!P22,Class!$N:$N,0)),0),O9=TRUE,INDEX(Class!$J:$J,MATCH(Info!P21,Class!$F:$F,0))*INDEX(Class!$Q:$R,MATCH(Info!P22,Class!$N:$N,0),MATCH(Info!P4,Class!$Q$2:$R$2,0))))),0)</f>
        <v>0</v>
      </c>
      <c r="P32" s="387" cm="1">
        <f t="array" ref="P32">IFERROR(IF(Input!Q12=TRUE,1,IF(Info!Q6=TRUE,INDEX(Class!$H:$H,MATCH(Info!Q21,Class!$F:$F,0)),_xlfn.IFS(P9=FALSE,INDEX(Class!$H:$H,MATCH(Info!Q21,Class!$F:$F,0))+IF(Info!Q4="Truck",INDEX(Class!$O:$O,MATCH(Info!Q22,Class!$N:$N,0)),0),P9=TRUE,INDEX(Class!$J:$J,MATCH(Info!Q21,Class!$F:$F,0))*INDEX(Class!$Q:$R,MATCH(Info!Q22,Class!$N:$N,0),MATCH(Info!Q4,Class!$Q$2:$R$2,0))))),0)</f>
        <v>0</v>
      </c>
      <c r="Q32" s="387" cm="1">
        <f t="array" ref="Q32">IFERROR(IF(Input!R12=TRUE,1,IF(Info!R6=TRUE,INDEX(Class!$H:$H,MATCH(Info!R21,Class!$F:$F,0)),_xlfn.IFS(Q9=FALSE,INDEX(Class!$H:$H,MATCH(Info!R21,Class!$F:$F,0))+IF(Info!R4="Truck",INDEX(Class!$O:$O,MATCH(Info!R22,Class!$N:$N,0)),0),Q9=TRUE,INDEX(Class!$J:$J,MATCH(Info!R21,Class!$F:$F,0))*INDEX(Class!$Q:$R,MATCH(Info!R22,Class!$N:$N,0),MATCH(Info!R4,Class!$Q$2:$R$2,0))))),0)</f>
        <v>0</v>
      </c>
      <c r="R32" s="387" cm="1">
        <f t="array" ref="R32">IFERROR(IF(Input!S12=TRUE,1,IF(Info!S6=TRUE,INDEX(Class!$H:$H,MATCH(Info!S21,Class!$F:$F,0)),_xlfn.IFS(R9=FALSE,INDEX(Class!$H:$H,MATCH(Info!S21,Class!$F:$F,0))+IF(Info!S4="Truck",INDEX(Class!$O:$O,MATCH(Info!S22,Class!$N:$N,0)),0),R9=TRUE,INDEX(Class!$J:$J,MATCH(Info!S21,Class!$F:$F,0))*INDEX(Class!$Q:$R,MATCH(Info!S22,Class!$N:$N,0),MATCH(Info!S4,Class!$Q$2:$R$2,0))))),0)</f>
        <v>0</v>
      </c>
      <c r="S32" s="387" cm="1">
        <f t="array" ref="S32">IFERROR(IF(Input!T12=TRUE,1,IF(Info!T6=TRUE,INDEX(Class!$H:$H,MATCH(Info!T21,Class!$F:$F,0)),_xlfn.IFS(S9=FALSE,INDEX(Class!$H:$H,MATCH(Info!T21,Class!$F:$F,0))+IF(Info!T4="Truck",INDEX(Class!$O:$O,MATCH(Info!T22,Class!$N:$N,0)),0),S9=TRUE,INDEX(Class!$J:$J,MATCH(Info!T21,Class!$F:$F,0))*INDEX(Class!$Q:$R,MATCH(Info!T22,Class!$N:$N,0),MATCH(Info!T4,Class!$Q$2:$R$2,0))))),0)</f>
        <v>0</v>
      </c>
      <c r="T32" s="387" cm="1">
        <f t="array" ref="T32">IFERROR(IF(Input!U12=TRUE,1,IF(Info!U6=TRUE,INDEX(Class!$H:$H,MATCH(Info!U21,Class!$F:$F,0)),_xlfn.IFS(T9=FALSE,INDEX(Class!$H:$H,MATCH(Info!U21,Class!$F:$F,0))+IF(Info!U4="Truck",INDEX(Class!$O:$O,MATCH(Info!U22,Class!$N:$N,0)),0),T9=TRUE,INDEX(Class!$J:$J,MATCH(Info!U21,Class!$F:$F,0))*INDEX(Class!$Q:$R,MATCH(Info!U22,Class!$N:$N,0),MATCH(Info!U4,Class!$Q$2:$R$2,0))))),0)</f>
        <v>0</v>
      </c>
      <c r="U32" s="387" cm="1">
        <f t="array" ref="U32">IFERROR(IF(Input!V12=TRUE,1,IF(Info!V6=TRUE,INDEX(Class!$H:$H,MATCH(Info!V21,Class!$F:$F,0)),_xlfn.IFS(U9=FALSE,INDEX(Class!$H:$H,MATCH(Info!V21,Class!$F:$F,0))+IF(Info!V4="Truck",INDEX(Class!$O:$O,MATCH(Info!V22,Class!$N:$N,0)),0),U9=TRUE,INDEX(Class!$J:$J,MATCH(Info!V21,Class!$F:$F,0))*INDEX(Class!$Q:$R,MATCH(Info!V22,Class!$N:$N,0),MATCH(Info!V4,Class!$Q$2:$R$2,0))))),0)</f>
        <v>0</v>
      </c>
      <c r="V32" s="387" cm="1">
        <f t="array" ref="V32">IFERROR(IF(Input!W12=TRUE,1,IF(Info!W6=TRUE,INDEX(Class!$H:$H,MATCH(Info!W21,Class!$F:$F,0)),_xlfn.IFS(V9=FALSE,INDEX(Class!$H:$H,MATCH(Info!W21,Class!$F:$F,0))+IF(Info!W4="Truck",INDEX(Class!$O:$O,MATCH(Info!W22,Class!$N:$N,0)),0),V9=TRUE,INDEX(Class!$J:$J,MATCH(Info!W21,Class!$F:$F,0))*INDEX(Class!$Q:$R,MATCH(Info!W22,Class!$N:$N,0),MATCH(Info!W4,Class!$Q$2:$R$2,0))))),0)</f>
        <v>0</v>
      </c>
      <c r="W32" s="387" cm="1">
        <f t="array" ref="W32">IFERROR(IF(Input!X12=TRUE,1,IF(Info!X6=TRUE,INDEX(Class!$H:$H,MATCH(Info!X21,Class!$F:$F,0)),_xlfn.IFS(W9=FALSE,INDEX(Class!$H:$H,MATCH(Info!X21,Class!$F:$F,0))+IF(Info!X4="Truck",INDEX(Class!$O:$O,MATCH(Info!X22,Class!$N:$N,0)),0),W9=TRUE,INDEX(Class!$J:$J,MATCH(Info!X21,Class!$F:$F,0))*INDEX(Class!$Q:$R,MATCH(Info!X22,Class!$N:$N,0),MATCH(Info!X4,Class!$Q$2:$R$2,0))))),0)</f>
        <v>0</v>
      </c>
      <c r="X32" s="387" cm="1">
        <f t="array" ref="X32">IFERROR(IF(Input!Y12=TRUE,1,IF(Info!Y6=TRUE,INDEX(Class!$H:$H,MATCH(Info!Y21,Class!$F:$F,0)),_xlfn.IFS(X9=FALSE,INDEX(Class!$H:$H,MATCH(Info!Y21,Class!$F:$F,0))+IF(Info!Y4="Truck",INDEX(Class!$O:$O,MATCH(Info!Y22,Class!$N:$N,0)),0),X9=TRUE,INDEX(Class!$J:$J,MATCH(Info!Y21,Class!$F:$F,0))*INDEX(Class!$Q:$R,MATCH(Info!Y22,Class!$N:$N,0),MATCH(Info!Y4,Class!$Q$2:$R$2,0))))),0)</f>
        <v>0</v>
      </c>
      <c r="Y32" s="387" cm="1">
        <f t="array" ref="Y32">IFERROR(IF(Input!Z12=TRUE,1,IF(Info!Z6=TRUE,INDEX(Class!$H:$H,MATCH(Info!Z21,Class!$F:$F,0)),_xlfn.IFS(Y9=FALSE,INDEX(Class!$H:$H,MATCH(Info!Z21,Class!$F:$F,0))+IF(Info!Z4="Truck",INDEX(Class!$O:$O,MATCH(Info!Z22,Class!$N:$N,0)),0),Y9=TRUE,INDEX(Class!$J:$J,MATCH(Info!Z21,Class!$F:$F,0))*INDEX(Class!$Q:$R,MATCH(Info!Z22,Class!$N:$N,0),MATCH(Info!Z4,Class!$Q$2:$R$2,0))))),0)</f>
        <v>0</v>
      </c>
      <c r="Z32" s="387" cm="1">
        <f t="array" ref="Z32">IFERROR(IF(Input!AA12=TRUE,1,IF(Info!AA6=TRUE,INDEX(Class!$H:$H,MATCH(Info!AA21,Class!$F:$F,0)),_xlfn.IFS(Z9=FALSE,INDEX(Class!$H:$H,MATCH(Info!AA21,Class!$F:$F,0))+IF(Info!AA4="Truck",INDEX(Class!$O:$O,MATCH(Info!AA22,Class!$N:$N,0)),0),Z9=TRUE,INDEX(Class!$J:$J,MATCH(Info!AA21,Class!$F:$F,0))*INDEX(Class!$Q:$R,MATCH(Info!AA22,Class!$N:$N,0),MATCH(Info!AA4,Class!$Q$2:$R$2,0))))),0)</f>
        <v>0</v>
      </c>
      <c r="AA32" s="387" cm="1">
        <f t="array" ref="AA32">IFERROR(IF(Input!AB12=TRUE,1,IF(Info!AB6=TRUE,INDEX(Class!$H:$H,MATCH(Info!AB21,Class!$F:$F,0)),_xlfn.IFS(AA9=FALSE,INDEX(Class!$H:$H,MATCH(Info!AB21,Class!$F:$F,0))+IF(Info!AB4="Truck",INDEX(Class!$O:$O,MATCH(Info!AB22,Class!$N:$N,0)),0),AA9=TRUE,INDEX(Class!$J:$J,MATCH(Info!AB21,Class!$F:$F,0))*INDEX(Class!$Q:$R,MATCH(Info!AB22,Class!$N:$N,0),MATCH(Info!AB4,Class!$Q$2:$R$2,0))))),0)</f>
        <v>0</v>
      </c>
      <c r="AB32" s="387" cm="1">
        <f t="array" ref="AB32">IFERROR(IF(Input!AC12=TRUE,1,IF(Info!AC6=TRUE,INDEX(Class!$H:$H,MATCH(Info!AC21,Class!$F:$F,0)),_xlfn.IFS(AB9=FALSE,INDEX(Class!$H:$H,MATCH(Info!AC21,Class!$F:$F,0))+IF(Info!AC4="Truck",INDEX(Class!$O:$O,MATCH(Info!AC22,Class!$N:$N,0)),0),AB9=TRUE,INDEX(Class!$J:$J,MATCH(Info!AC21,Class!$F:$F,0))*INDEX(Class!$Q:$R,MATCH(Info!AC22,Class!$N:$N,0),MATCH(Info!AC4,Class!$Q$2:$R$2,0))))),0)</f>
        <v>0</v>
      </c>
      <c r="AC32" s="387" cm="1">
        <f t="array" ref="AC32">IFERROR(IF(Input!AD12=TRUE,1,IF(Info!AD6=TRUE,INDEX(Class!$H:$H,MATCH(Info!AD21,Class!$F:$F,0)),_xlfn.IFS(AC9=FALSE,INDEX(Class!$H:$H,MATCH(Info!AD21,Class!$F:$F,0))+IF(Info!AD4="Truck",INDEX(Class!$O:$O,MATCH(Info!AD22,Class!$N:$N,0)),0),AC9=TRUE,INDEX(Class!$J:$J,MATCH(Info!AD21,Class!$F:$F,0))*INDEX(Class!$Q:$R,MATCH(Info!AD22,Class!$N:$N,0),MATCH(Info!AD4,Class!$Q$2:$R$2,0))))),0)</f>
        <v>0</v>
      </c>
      <c r="AD32" s="387" cm="1">
        <f t="array" ref="AD32">IFERROR(IF(Input!AE12=TRUE,1,IF(Info!AE6=TRUE,INDEX(Class!$H:$H,MATCH(Info!AE21,Class!$F:$F,0)),_xlfn.IFS(AD9=FALSE,INDEX(Class!$H:$H,MATCH(Info!AE21,Class!$F:$F,0))+IF(Info!AE4="Truck",INDEX(Class!$O:$O,MATCH(Info!AE22,Class!$N:$N,0)),0),AD9=TRUE,INDEX(Class!$J:$J,MATCH(Info!AE21,Class!$F:$F,0))*INDEX(Class!$Q:$R,MATCH(Info!AE22,Class!$N:$N,0),MATCH(Info!AE4,Class!$Q$2:$R$2,0))))),0)</f>
        <v>0</v>
      </c>
      <c r="AE32" s="387" cm="1">
        <f t="array" ref="AE32">IFERROR(IF(Input!AF12=TRUE,1,IF(Info!AF6=TRUE,INDEX(Class!$H:$H,MATCH(Info!AF21,Class!$F:$F,0)),_xlfn.IFS(AE9=FALSE,INDEX(Class!$H:$H,MATCH(Info!AF21,Class!$F:$F,0))+IF(Info!AF4="Truck",INDEX(Class!$O:$O,MATCH(Info!AF22,Class!$N:$N,0)),0),AE9=TRUE,INDEX(Class!$J:$J,MATCH(Info!AF21,Class!$F:$F,0))*INDEX(Class!$Q:$R,MATCH(Info!AF22,Class!$N:$N,0),MATCH(Info!AF4,Class!$Q$2:$R$2,0))))),0)</f>
        <v>0</v>
      </c>
      <c r="AF32" s="387" cm="1">
        <f t="array" ref="AF32">IFERROR(IF(Input!AG12=TRUE,1,IF(Info!AG6=TRUE,INDEX(Class!$H:$H,MATCH(Info!AG21,Class!$F:$F,0)),_xlfn.IFS(AF9=FALSE,INDEX(Class!$H:$H,MATCH(Info!AG21,Class!$F:$F,0))+IF(Info!AG4="Truck",INDEX(Class!$O:$O,MATCH(Info!AG22,Class!$N:$N,0)),0),AF9=TRUE,INDEX(Class!$J:$J,MATCH(Info!AG21,Class!$F:$F,0))*INDEX(Class!$Q:$R,MATCH(Info!AG22,Class!$N:$N,0),MATCH(Info!AG4,Class!$Q$2:$R$2,0))))),0)</f>
        <v>0</v>
      </c>
      <c r="AG32" s="387" cm="1">
        <f t="array" ref="AG32">IFERROR(IF(Input!AH12=TRUE,1,IF(Info!AH6=TRUE,INDEX(Class!$H:$H,MATCH(Info!AH21,Class!$F:$F,0)),_xlfn.IFS(AG9=FALSE,INDEX(Class!$H:$H,MATCH(Info!AH21,Class!$F:$F,0))+IF(Info!AH4="Truck",INDEX(Class!$O:$O,MATCH(Info!AH22,Class!$N:$N,0)),0),AG9=TRUE,INDEX(Class!$J:$J,MATCH(Info!AH21,Class!$F:$F,0))*INDEX(Class!$Q:$R,MATCH(Info!AH22,Class!$N:$N,0),MATCH(Info!AH4,Class!$Q$2:$R$2,0))))),0)</f>
        <v>0</v>
      </c>
      <c r="AH32" s="387" cm="1">
        <f t="array" ref="AH32">IFERROR(IF(Input!AI12=TRUE,1,IF(Info!AI6=TRUE,INDEX(Class!$H:$H,MATCH(Info!AI21,Class!$F:$F,0)),_xlfn.IFS(AH9=FALSE,INDEX(Class!$H:$H,MATCH(Info!AI21,Class!$F:$F,0))+IF(Info!AI4="Truck",INDEX(Class!$O:$O,MATCH(Info!AI22,Class!$N:$N,0)),0),AH9=TRUE,INDEX(Class!$J:$J,MATCH(Info!AI21,Class!$F:$F,0))*INDEX(Class!$Q:$R,MATCH(Info!AI22,Class!$N:$N,0),MATCH(Info!AI4,Class!$Q$2:$R$2,0))))),0)</f>
        <v>0</v>
      </c>
      <c r="AI32" s="387" cm="1">
        <f t="array" ref="AI32">IFERROR(IF(Input!AJ12=TRUE,1,IF(Info!AJ6=TRUE,INDEX(Class!$H:$H,MATCH(Info!AJ21,Class!$F:$F,0)),_xlfn.IFS(AI9=FALSE,INDEX(Class!$H:$H,MATCH(Info!AJ21,Class!$F:$F,0))+IF(Info!AJ4="Truck",INDEX(Class!$O:$O,MATCH(Info!AJ22,Class!$N:$N,0)),0),AI9=TRUE,INDEX(Class!$J:$J,MATCH(Info!AJ21,Class!$F:$F,0))*INDEX(Class!$Q:$R,MATCH(Info!AJ22,Class!$N:$N,0),MATCH(Info!AJ4,Class!$Q$2:$R$2,0))))),0)</f>
        <v>0</v>
      </c>
      <c r="AJ32" s="387" cm="1">
        <f t="array" ref="AJ32">IFERROR(IF(Input!AK12=TRUE,1,IF(Info!AK6=TRUE,INDEX(Class!$H:$H,MATCH(Info!AK21,Class!$F:$F,0)),_xlfn.IFS(AJ9=FALSE,INDEX(Class!$H:$H,MATCH(Info!AK21,Class!$F:$F,0))+IF(Info!AK4="Truck",INDEX(Class!$O:$O,MATCH(Info!AK22,Class!$N:$N,0)),0),AJ9=TRUE,INDEX(Class!$J:$J,MATCH(Info!AK21,Class!$F:$F,0))*INDEX(Class!$Q:$R,MATCH(Info!AK22,Class!$N:$N,0),MATCH(Info!AK4,Class!$Q$2:$R$2,0))))),0)</f>
        <v>0</v>
      </c>
      <c r="AK32" s="387" cm="1">
        <f t="array" ref="AK32">IFERROR(IF(Input!AL12=TRUE,1,IF(Info!AL6=TRUE,INDEX(Class!$H:$H,MATCH(Info!AL21,Class!$F:$F,0)),_xlfn.IFS(AK9=FALSE,INDEX(Class!$H:$H,MATCH(Info!AL21,Class!$F:$F,0))+IF(Info!AL4="Truck",INDEX(Class!$O:$O,MATCH(Info!AL22,Class!$N:$N,0)),0),AK9=TRUE,INDEX(Class!$J:$J,MATCH(Info!AL21,Class!$F:$F,0))*INDEX(Class!$Q:$R,MATCH(Info!AL22,Class!$N:$N,0),MATCH(Info!AL4,Class!$Q$2:$R$2,0))))),0)</f>
        <v>0</v>
      </c>
      <c r="AL32" s="387" cm="1">
        <f t="array" ref="AL32">IFERROR(IF(Input!AM12=TRUE,1,IF(Info!AM6=TRUE,INDEX(Class!$H:$H,MATCH(Info!AM21,Class!$F:$F,0)),_xlfn.IFS(AL9=FALSE,INDEX(Class!$H:$H,MATCH(Info!AM21,Class!$F:$F,0))+IF(Info!AM4="Truck",INDEX(Class!$O:$O,MATCH(Info!AM22,Class!$N:$N,0)),0),AL9=TRUE,INDEX(Class!$J:$J,MATCH(Info!AM21,Class!$F:$F,0))*INDEX(Class!$Q:$R,MATCH(Info!AM22,Class!$N:$N,0),MATCH(Info!AM4,Class!$Q$2:$R$2,0))))),0)</f>
        <v>0</v>
      </c>
      <c r="AM32" s="387" cm="1">
        <f t="array" ref="AM32">IFERROR(IF(Input!AN12=TRUE,1,IF(Info!AN6=TRUE,INDEX(Class!$H:$H,MATCH(Info!AN21,Class!$F:$F,0)),_xlfn.IFS(AM9=FALSE,INDEX(Class!$H:$H,MATCH(Info!AN21,Class!$F:$F,0))+IF(Info!AN4="Truck",INDEX(Class!$O:$O,MATCH(Info!AN22,Class!$N:$N,0)),0),AM9=TRUE,INDEX(Class!$J:$J,MATCH(Info!AN21,Class!$F:$F,0))*INDEX(Class!$Q:$R,MATCH(Info!AN22,Class!$N:$N,0),MATCH(Info!AN4,Class!$Q$2:$R$2,0))))),0)</f>
        <v>0</v>
      </c>
      <c r="AN32" s="387" cm="1">
        <f t="array" ref="AN32">IFERROR(IF(Input!AO12=TRUE,1,IF(Info!AO6=TRUE,INDEX(Class!$H:$H,MATCH(Info!AO21,Class!$F:$F,0)),_xlfn.IFS(AN9=FALSE,INDEX(Class!$H:$H,MATCH(Info!AO21,Class!$F:$F,0))+IF(Info!AO4="Truck",INDEX(Class!$O:$O,MATCH(Info!AO22,Class!$N:$N,0)),0),AN9=TRUE,INDEX(Class!$J:$J,MATCH(Info!AO21,Class!$F:$F,0))*INDEX(Class!$Q:$R,MATCH(Info!AO22,Class!$N:$N,0),MATCH(Info!AO4,Class!$Q$2:$R$2,0))))),0)</f>
        <v>0</v>
      </c>
      <c r="AO32" s="387" cm="1">
        <f t="array" ref="AO32">IFERROR(IF(Input!AP12=TRUE,1,IF(Info!AP6=TRUE,INDEX(Class!$H:$H,MATCH(Info!AP21,Class!$F:$F,0)),_xlfn.IFS(AO9=FALSE,INDEX(Class!$H:$H,MATCH(Info!AP21,Class!$F:$F,0))+IF(Info!AP4="Truck",INDEX(Class!$O:$O,MATCH(Info!AP22,Class!$N:$N,0)),0),AO9=TRUE,INDEX(Class!$J:$J,MATCH(Info!AP21,Class!$F:$F,0))*INDEX(Class!$Q:$R,MATCH(Info!AP22,Class!$N:$N,0),MATCH(Info!AP4,Class!$Q$2:$R$2,0))))),0)</f>
        <v>0</v>
      </c>
      <c r="AP32" s="387" cm="1">
        <f t="array" ref="AP32">IFERROR(IF(Input!AQ12=TRUE,1,IF(Info!AQ6=TRUE,INDEX(Class!$H:$H,MATCH(Info!AQ21,Class!$F:$F,0)),_xlfn.IFS(AP9=FALSE,INDEX(Class!$H:$H,MATCH(Info!AQ21,Class!$F:$F,0))+IF(Info!AQ4="Truck",INDEX(Class!$O:$O,MATCH(Info!AQ22,Class!$N:$N,0)),0),AP9=TRUE,INDEX(Class!$J:$J,MATCH(Info!AQ21,Class!$F:$F,0))*INDEX(Class!$Q:$R,MATCH(Info!AQ22,Class!$N:$N,0),MATCH(Info!AQ4,Class!$Q$2:$R$2,0))))),0)</f>
        <v>0</v>
      </c>
      <c r="AQ32" s="387" cm="1">
        <f t="array" ref="AQ32">IFERROR(IF(Input!AR12=TRUE,1,IF(Info!AR6=TRUE,INDEX(Class!$H:$H,MATCH(Info!AR21,Class!$F:$F,0)),_xlfn.IFS(AQ9=FALSE,INDEX(Class!$H:$H,MATCH(Info!AR21,Class!$F:$F,0))+IF(Info!AR4="Truck",INDEX(Class!$O:$O,MATCH(Info!AR22,Class!$N:$N,0)),0),AQ9=TRUE,INDEX(Class!$J:$J,MATCH(Info!AR21,Class!$F:$F,0))*INDEX(Class!$Q:$R,MATCH(Info!AR22,Class!$N:$N,0),MATCH(Info!AR4,Class!$Q$2:$R$2,0))))),0)</f>
        <v>0</v>
      </c>
      <c r="AR32" s="387" cm="1">
        <f t="array" ref="AR32">IFERROR(IF(Input!AS12=TRUE,1,IF(Info!AS6=TRUE,INDEX(Class!$H:$H,MATCH(Info!AS21,Class!$F:$F,0)),_xlfn.IFS(AR9=FALSE,INDEX(Class!$H:$H,MATCH(Info!AS21,Class!$F:$F,0))+IF(Info!AS4="Truck",INDEX(Class!$O:$O,MATCH(Info!AS22,Class!$N:$N,0)),0),AR9=TRUE,INDEX(Class!$J:$J,MATCH(Info!AS21,Class!$F:$F,0))*INDEX(Class!$Q:$R,MATCH(Info!AS22,Class!$N:$N,0),MATCH(Info!AS4,Class!$Q$2:$R$2,0))))),0)</f>
        <v>0</v>
      </c>
      <c r="AS32" s="387" cm="1">
        <f t="array" ref="AS32">IFERROR(IF(Input!AT12=TRUE,1,IF(Info!AT6=TRUE,INDEX(Class!$H:$H,MATCH(Info!AT21,Class!$F:$F,0)),_xlfn.IFS(AS9=FALSE,INDEX(Class!$H:$H,MATCH(Info!AT21,Class!$F:$F,0))+IF(Info!AT4="Truck",INDEX(Class!$O:$O,MATCH(Info!AT22,Class!$N:$N,0)),0),AS9=TRUE,INDEX(Class!$J:$J,MATCH(Info!AT21,Class!$F:$F,0))*INDEX(Class!$Q:$R,MATCH(Info!AT22,Class!$N:$N,0),MATCH(Info!AT4,Class!$Q$2:$R$2,0))))),0)</f>
        <v>0</v>
      </c>
      <c r="AT32" s="387" cm="1">
        <f t="array" ref="AT32">IFERROR(IF(Input!AU12=TRUE,1,IF(Info!AU6=TRUE,INDEX(Class!$H:$H,MATCH(Info!AU21,Class!$F:$F,0)),_xlfn.IFS(AT9=FALSE,INDEX(Class!$H:$H,MATCH(Info!AU21,Class!$F:$F,0))+IF(Info!AU4="Truck",INDEX(Class!$O:$O,MATCH(Info!AU22,Class!$N:$N,0)),0),AT9=TRUE,INDEX(Class!$J:$J,MATCH(Info!AU21,Class!$F:$F,0))*INDEX(Class!$Q:$R,MATCH(Info!AU22,Class!$N:$N,0),MATCH(Info!AU4,Class!$Q$2:$R$2,0))))),0)</f>
        <v>0</v>
      </c>
      <c r="AU32" s="387" cm="1">
        <f t="array" ref="AU32">IFERROR(IF(Input!AV12=TRUE,1,IF(Info!AV6=TRUE,INDEX(Class!$H:$H,MATCH(Info!AV21,Class!$F:$F,0)),_xlfn.IFS(AU9=FALSE,INDEX(Class!$H:$H,MATCH(Info!AV21,Class!$F:$F,0))+IF(Info!AV4="Truck",INDEX(Class!$O:$O,MATCH(Info!AV22,Class!$N:$N,0)),0),AU9=TRUE,INDEX(Class!$J:$J,MATCH(Info!AV21,Class!$F:$F,0))*INDEX(Class!$Q:$R,MATCH(Info!AV22,Class!$N:$N,0),MATCH(Info!AV4,Class!$Q$2:$R$2,0))))),0)</f>
        <v>0</v>
      </c>
      <c r="AV32" s="387" cm="1">
        <f t="array" ref="AV32">IFERROR(IF(Input!AW12=TRUE,1,IF(Info!AW6=TRUE,INDEX(Class!$H:$H,MATCH(Info!AW21,Class!$F:$F,0)),_xlfn.IFS(AV9=FALSE,INDEX(Class!$H:$H,MATCH(Info!AW21,Class!$F:$F,0))+IF(Info!AW4="Truck",INDEX(Class!$O:$O,MATCH(Info!AW22,Class!$N:$N,0)),0),AV9=TRUE,INDEX(Class!$J:$J,MATCH(Info!AW21,Class!$F:$F,0))*INDEX(Class!$Q:$R,MATCH(Info!AW22,Class!$N:$N,0),MATCH(Info!AW4,Class!$Q$2:$R$2,0))))),0)</f>
        <v>0</v>
      </c>
      <c r="AW32" s="387" cm="1">
        <f t="array" ref="AW32">IFERROR(IF(Input!AX12=TRUE,1,IF(Info!AX6=TRUE,INDEX(Class!$H:$H,MATCH(Info!AX21,Class!$F:$F,0)),_xlfn.IFS(AW9=FALSE,INDEX(Class!$H:$H,MATCH(Info!AX21,Class!$F:$F,0))+IF(Info!AX4="Truck",INDEX(Class!$O:$O,MATCH(Info!AX22,Class!$N:$N,0)),0),AW9=TRUE,INDEX(Class!$J:$J,MATCH(Info!AX21,Class!$F:$F,0))*INDEX(Class!$Q:$R,MATCH(Info!AX22,Class!$N:$N,0),MATCH(Info!AX4,Class!$Q$2:$R$2,0))))),0)</f>
        <v>0</v>
      </c>
      <c r="AX32" s="387" cm="1">
        <f t="array" ref="AX32">IFERROR(IF(Input!AY12=TRUE,1,IF(Info!AY6=TRUE,INDEX(Class!$H:$H,MATCH(Info!AY21,Class!$F:$F,0)),_xlfn.IFS(AX9=FALSE,INDEX(Class!$H:$H,MATCH(Info!AY21,Class!$F:$F,0))+IF(Info!AY4="Truck",INDEX(Class!$O:$O,MATCH(Info!AY22,Class!$N:$N,0)),0),AX9=TRUE,INDEX(Class!$J:$J,MATCH(Info!AY21,Class!$F:$F,0))*INDEX(Class!$Q:$R,MATCH(Info!AY22,Class!$N:$N,0),MATCH(Info!AY4,Class!$Q$2:$R$2,0))))),0)</f>
        <v>0</v>
      </c>
      <c r="AY32" s="387" cm="1">
        <f t="array" ref="AY32">IFERROR(IF(Input!AZ12=TRUE,1,IF(Info!AZ6=TRUE,INDEX(Class!$H:$H,MATCH(Info!AZ21,Class!$F:$F,0)),_xlfn.IFS(AY9=FALSE,INDEX(Class!$H:$H,MATCH(Info!AZ21,Class!$F:$F,0))+IF(Info!AZ4="Truck",INDEX(Class!$O:$O,MATCH(Info!AZ22,Class!$N:$N,0)),0),AY9=TRUE,INDEX(Class!$J:$J,MATCH(Info!AZ21,Class!$F:$F,0))*INDEX(Class!$Q:$R,MATCH(Info!AZ22,Class!$N:$N,0),MATCH(Info!AZ4,Class!$Q$2:$R$2,0))))),0)</f>
        <v>0</v>
      </c>
      <c r="AZ32" s="387" cm="1">
        <f t="array" ref="AZ32">IFERROR(IF(Input!BA12=TRUE,1,IF(Info!BA6=TRUE,INDEX(Class!$H:$H,MATCH(Info!BA21,Class!$F:$F,0)),_xlfn.IFS(AZ9=FALSE,INDEX(Class!$H:$H,MATCH(Info!BA21,Class!$F:$F,0))+IF(Info!BA4="Truck",INDEX(Class!$O:$O,MATCH(Info!BA22,Class!$N:$N,0)),0),AZ9=TRUE,INDEX(Class!$J:$J,MATCH(Info!BA21,Class!$F:$F,0))*INDEX(Class!$Q:$R,MATCH(Info!BA22,Class!$N:$N,0),MATCH(Info!BA4,Class!$Q$2:$R$2,0))))),0)</f>
        <v>0</v>
      </c>
      <c r="BA32" s="387" cm="1">
        <f t="array" ref="BA32">IFERROR(IF(Input!BB12=TRUE,1,IF(Info!BB6=TRUE,INDEX(Class!$H:$H,MATCH(Info!BB21,Class!$F:$F,0)),_xlfn.IFS(BA9=FALSE,INDEX(Class!$H:$H,MATCH(Info!BB21,Class!$F:$F,0))+IF(Info!BB4="Truck",INDEX(Class!$O:$O,MATCH(Info!BB22,Class!$N:$N,0)),0),BA9=TRUE,INDEX(Class!$J:$J,MATCH(Info!BB21,Class!$F:$F,0))*INDEX(Class!$Q:$R,MATCH(Info!BB22,Class!$N:$N,0),MATCH(Info!BB4,Class!$Q$2:$R$2,0))))),0)</f>
        <v>0</v>
      </c>
      <c r="BB32" s="387" cm="1">
        <f t="array" ref="BB32">IFERROR(IF(Input!BC12=TRUE,1,IF(Info!BC6=TRUE,INDEX(Class!$H:$H,MATCH(Info!BC21,Class!$F:$F,0)),_xlfn.IFS(BB9=FALSE,INDEX(Class!$H:$H,MATCH(Info!BC21,Class!$F:$F,0))+IF(Info!BC4="Truck",INDEX(Class!$O:$O,MATCH(Info!BC22,Class!$N:$N,0)),0),BB9=TRUE,INDEX(Class!$J:$J,MATCH(Info!BC21,Class!$F:$F,0))*INDEX(Class!$Q:$R,MATCH(Info!BC22,Class!$N:$N,0),MATCH(Info!BC4,Class!$Q$2:$R$2,0))))),0)</f>
        <v>0</v>
      </c>
      <c r="BC32" s="387" cm="1">
        <f t="array" ref="BC32">IFERROR(IF(Input!BD12=TRUE,1,IF(Info!BD6=TRUE,INDEX(Class!$H:$H,MATCH(Info!BD21,Class!$F:$F,0)),_xlfn.IFS(BC9=FALSE,INDEX(Class!$H:$H,MATCH(Info!BD21,Class!$F:$F,0))+IF(Info!BD4="Truck",INDEX(Class!$O:$O,MATCH(Info!BD22,Class!$N:$N,0)),0),BC9=TRUE,INDEX(Class!$J:$J,MATCH(Info!BD21,Class!$F:$F,0))*INDEX(Class!$Q:$R,MATCH(Info!BD22,Class!$N:$N,0),MATCH(Info!BD4,Class!$Q$2:$R$2,0))))),0)</f>
        <v>0</v>
      </c>
      <c r="BD32" s="387" cm="1">
        <f t="array" ref="BD32">IFERROR(IF(Input!BE12=TRUE,1,IF(Info!BE6=TRUE,INDEX(Class!$H:$H,MATCH(Info!BE21,Class!$F:$F,0)),_xlfn.IFS(BD9=FALSE,INDEX(Class!$H:$H,MATCH(Info!BE21,Class!$F:$F,0))+IF(Info!BE4="Truck",INDEX(Class!$O:$O,MATCH(Info!BE22,Class!$N:$N,0)),0),BD9=TRUE,INDEX(Class!$J:$J,MATCH(Info!BE21,Class!$F:$F,0))*INDEX(Class!$Q:$R,MATCH(Info!BE22,Class!$N:$N,0),MATCH(Info!BE4,Class!$Q$2:$R$2,0))))),0)</f>
        <v>0</v>
      </c>
      <c r="BE32" s="387" cm="1">
        <f t="array" ref="BE32">IFERROR(IF(Input!BF12=TRUE,1,IF(Info!BF6=TRUE,INDEX(Class!$H:$H,MATCH(Info!BF21,Class!$F:$F,0)),_xlfn.IFS(BE9=FALSE,INDEX(Class!$H:$H,MATCH(Info!BF21,Class!$F:$F,0))+IF(Info!BF4="Truck",INDEX(Class!$O:$O,MATCH(Info!BF22,Class!$N:$N,0)),0),BE9=TRUE,INDEX(Class!$J:$J,MATCH(Info!BF21,Class!$F:$F,0))*INDEX(Class!$Q:$R,MATCH(Info!BF22,Class!$N:$N,0),MATCH(Info!BF4,Class!$Q$2:$R$2,0))))),0)</f>
        <v>0</v>
      </c>
      <c r="BF32" s="387" cm="1">
        <f t="array" ref="BF32">IFERROR(IF(Input!BG12=TRUE,1,IF(Info!BG6=TRUE,INDEX(Class!$H:$H,MATCH(Info!BG21,Class!$F:$F,0)),_xlfn.IFS(BF9=FALSE,INDEX(Class!$H:$H,MATCH(Info!BG21,Class!$F:$F,0))+IF(Info!BG4="Truck",INDEX(Class!$O:$O,MATCH(Info!BG22,Class!$N:$N,0)),0),BF9=TRUE,INDEX(Class!$J:$J,MATCH(Info!BG21,Class!$F:$F,0))*INDEX(Class!$Q:$R,MATCH(Info!BG22,Class!$N:$N,0),MATCH(Info!BG4,Class!$Q$2:$R$2,0))))),0)</f>
        <v>0</v>
      </c>
      <c r="BG32" s="387" cm="1">
        <f t="array" ref="BG32">IFERROR(IF(Input!BH12=TRUE,1,IF(Info!BH6=TRUE,INDEX(Class!$H:$H,MATCH(Info!BH21,Class!$F:$F,0)),_xlfn.IFS(BG9=FALSE,INDEX(Class!$H:$H,MATCH(Info!BH21,Class!$F:$F,0))+IF(Info!BH4="Truck",INDEX(Class!$O:$O,MATCH(Info!BH22,Class!$N:$N,0)),0),BG9=TRUE,INDEX(Class!$J:$J,MATCH(Info!BH21,Class!$F:$F,0))*INDEX(Class!$Q:$R,MATCH(Info!BH22,Class!$N:$N,0),MATCH(Info!BH4,Class!$Q$2:$R$2,0))))),0)</f>
        <v>0</v>
      </c>
      <c r="BH32" s="387" cm="1">
        <f t="array" ref="BH32">IFERROR(IF(Input!BI12=TRUE,1,IF(Info!BI6=TRUE,INDEX(Class!$H:$H,MATCH(Info!BI21,Class!$F:$F,0)),_xlfn.IFS(BH9=FALSE,INDEX(Class!$H:$H,MATCH(Info!BI21,Class!$F:$F,0))+IF(Info!BI4="Truck",INDEX(Class!$O:$O,MATCH(Info!BI22,Class!$N:$N,0)),0),BH9=TRUE,INDEX(Class!$J:$J,MATCH(Info!BI21,Class!$F:$F,0))*INDEX(Class!$Q:$R,MATCH(Info!BI22,Class!$N:$N,0),MATCH(Info!BI4,Class!$Q$2:$R$2,0))))),0)</f>
        <v>0</v>
      </c>
      <c r="BI32" s="387" cm="1">
        <f t="array" ref="BI32">IFERROR(IF(Input!BJ12=TRUE,1,IF(Info!BJ6=TRUE,INDEX(Class!$H:$H,MATCH(Info!BJ21,Class!$F:$F,0)),_xlfn.IFS(BI9=FALSE,INDEX(Class!$H:$H,MATCH(Info!BJ21,Class!$F:$F,0))+IF(Info!BJ4="Truck",INDEX(Class!$O:$O,MATCH(Info!BJ22,Class!$N:$N,0)),0),BI9=TRUE,INDEX(Class!$J:$J,MATCH(Info!BJ21,Class!$F:$F,0))*INDEX(Class!$Q:$R,MATCH(Info!BJ22,Class!$N:$N,0),MATCH(Info!BJ4,Class!$Q$2:$R$2,0))))),0)</f>
        <v>0</v>
      </c>
      <c r="BJ32" s="387" cm="1">
        <f t="array" ref="BJ32">IFERROR(IF(Input!BK12=TRUE,1,IF(Info!BK6=TRUE,INDEX(Class!$H:$H,MATCH(Info!BK21,Class!$F:$F,0)),_xlfn.IFS(BJ9=FALSE,INDEX(Class!$H:$H,MATCH(Info!BK21,Class!$F:$F,0))+IF(Info!BK4="Truck",INDEX(Class!$O:$O,MATCH(Info!BK22,Class!$N:$N,0)),0),BJ9=TRUE,INDEX(Class!$J:$J,MATCH(Info!BK21,Class!$F:$F,0))*INDEX(Class!$Q:$R,MATCH(Info!BK22,Class!$N:$N,0),MATCH(Info!BK4,Class!$Q$2:$R$2,0))))),0)</f>
        <v>0</v>
      </c>
      <c r="BK32" s="387" cm="1">
        <f t="array" ref="BK32">IFERROR(IF(Input!BL12=TRUE,1,IF(Info!BL6=TRUE,INDEX(Class!$H:$H,MATCH(Info!BL21,Class!$F:$F,0)),_xlfn.IFS(BK9=FALSE,INDEX(Class!$H:$H,MATCH(Info!BL21,Class!$F:$F,0))+IF(Info!BL4="Truck",INDEX(Class!$O:$O,MATCH(Info!BL22,Class!$N:$N,0)),0),BK9=TRUE,INDEX(Class!$J:$J,MATCH(Info!BL21,Class!$F:$F,0))*INDEX(Class!$Q:$R,MATCH(Info!BL22,Class!$N:$N,0),MATCH(Info!BL4,Class!$Q$2:$R$2,0))))),0)</f>
        <v>0</v>
      </c>
      <c r="BL32" s="387" cm="1">
        <f t="array" ref="BL32">IFERROR(IF(Input!BM12=TRUE,1,IF(Info!BM6=TRUE,INDEX(Class!$H:$H,MATCH(Info!BM21,Class!$F:$F,0)),_xlfn.IFS(BL9=FALSE,INDEX(Class!$H:$H,MATCH(Info!BM21,Class!$F:$F,0))+IF(Info!BM4="Truck",INDEX(Class!$O:$O,MATCH(Info!BM22,Class!$N:$N,0)),0),BL9=TRUE,INDEX(Class!$J:$J,MATCH(Info!BM21,Class!$F:$F,0))*INDEX(Class!$Q:$R,MATCH(Info!BM22,Class!$N:$N,0),MATCH(Info!BM4,Class!$Q$2:$R$2,0))))),0)</f>
        <v>0</v>
      </c>
      <c r="BM32" s="387" cm="1">
        <f t="array" ref="BM32">IFERROR(IF(Input!BN12=TRUE,1,IF(Info!BN6=TRUE,INDEX(Class!$H:$H,MATCH(Info!BN21,Class!$F:$F,0)),_xlfn.IFS(BM9=FALSE,INDEX(Class!$H:$H,MATCH(Info!BN21,Class!$F:$F,0))+IF(Info!BN4="Truck",INDEX(Class!$O:$O,MATCH(Info!BN22,Class!$N:$N,0)),0),BM9=TRUE,INDEX(Class!$J:$J,MATCH(Info!BN21,Class!$F:$F,0))*INDEX(Class!$Q:$R,MATCH(Info!BN22,Class!$N:$N,0),MATCH(Info!BN4,Class!$Q$2:$R$2,0))))),0)</f>
        <v>0</v>
      </c>
      <c r="BN32" s="387" cm="1">
        <f t="array" ref="BN32">IFERROR(IF(Input!BO12=TRUE,1,IF(Info!BO6=TRUE,INDEX(Class!$H:$H,MATCH(Info!BO21,Class!$F:$F,0)),_xlfn.IFS(BN9=FALSE,INDEX(Class!$H:$H,MATCH(Info!BO21,Class!$F:$F,0))+IF(Info!BO4="Truck",INDEX(Class!$O:$O,MATCH(Info!BO22,Class!$N:$N,0)),0),BN9=TRUE,INDEX(Class!$J:$J,MATCH(Info!BO21,Class!$F:$F,0))*INDEX(Class!$Q:$R,MATCH(Info!BO22,Class!$N:$N,0),MATCH(Info!BO4,Class!$Q$2:$R$2,0))))),0)</f>
        <v>0</v>
      </c>
      <c r="BO32" s="387" cm="1">
        <f t="array" ref="BO32">IFERROR(IF(Input!BP12=TRUE,1,IF(Info!BP6=TRUE,INDEX(Class!$H:$H,MATCH(Info!BP21,Class!$F:$F,0)),_xlfn.IFS(BO9=FALSE,INDEX(Class!$H:$H,MATCH(Info!BP21,Class!$F:$F,0))+IF(Info!BP4="Truck",INDEX(Class!$O:$O,MATCH(Info!BP22,Class!$N:$N,0)),0),BO9=TRUE,INDEX(Class!$J:$J,MATCH(Info!BP21,Class!$F:$F,0))*INDEX(Class!$Q:$R,MATCH(Info!BP22,Class!$N:$N,0),MATCH(Info!BP4,Class!$Q$2:$R$2,0))))),0)</f>
        <v>0</v>
      </c>
      <c r="BP32" s="387" cm="1">
        <f t="array" ref="BP32">IFERROR(IF(Input!BQ12=TRUE,1,IF(Info!BQ6=TRUE,INDEX(Class!$H:$H,MATCH(Info!BQ21,Class!$F:$F,0)),_xlfn.IFS(BP9=FALSE,INDEX(Class!$H:$H,MATCH(Info!BQ21,Class!$F:$F,0))+IF(Info!BQ4="Truck",INDEX(Class!$O:$O,MATCH(Info!BQ22,Class!$N:$N,0)),0),BP9=TRUE,INDEX(Class!$J:$J,MATCH(Info!BQ21,Class!$F:$F,0))*INDEX(Class!$Q:$R,MATCH(Info!BQ22,Class!$N:$N,0),MATCH(Info!BQ4,Class!$Q$2:$R$2,0))))),0)</f>
        <v>0</v>
      </c>
      <c r="BQ32" s="387" cm="1">
        <f t="array" ref="BQ32">IFERROR(IF(Input!BR12=TRUE,1,IF(Info!BR6=TRUE,INDEX(Class!$H:$H,MATCH(Info!BR21,Class!$F:$F,0)),_xlfn.IFS(BQ9=FALSE,INDEX(Class!$H:$H,MATCH(Info!BR21,Class!$F:$F,0))+IF(Info!BR4="Truck",INDEX(Class!$O:$O,MATCH(Info!BR22,Class!$N:$N,0)),0),BQ9=TRUE,INDEX(Class!$J:$J,MATCH(Info!BR21,Class!$F:$F,0))*INDEX(Class!$Q:$R,MATCH(Info!BR22,Class!$N:$N,0),MATCH(Info!BR4,Class!$Q$2:$R$2,0))))),0)</f>
        <v>0</v>
      </c>
      <c r="BR32" s="387" cm="1">
        <f t="array" ref="BR32">IFERROR(IF(Input!BS12=TRUE,1,IF(Info!BS6=TRUE,INDEX(Class!$H:$H,MATCH(Info!BS21,Class!$F:$F,0)),_xlfn.IFS(BR9=FALSE,INDEX(Class!$H:$H,MATCH(Info!BS21,Class!$F:$F,0))+IF(Info!BS4="Truck",INDEX(Class!$O:$O,MATCH(Info!BS22,Class!$N:$N,0)),0),BR9=TRUE,INDEX(Class!$J:$J,MATCH(Info!BS21,Class!$F:$F,0))*INDEX(Class!$Q:$R,MATCH(Info!BS22,Class!$N:$N,0),MATCH(Info!BS4,Class!$Q$2:$R$2,0))))),0)</f>
        <v>0</v>
      </c>
      <c r="BS32" s="387" cm="1">
        <f t="array" ref="BS32">IFERROR(IF(Input!BT12=TRUE,1,IF(Info!BT6=TRUE,INDEX(Class!$H:$H,MATCH(Info!BT21,Class!$F:$F,0)),_xlfn.IFS(BS9=FALSE,INDEX(Class!$H:$H,MATCH(Info!BT21,Class!$F:$F,0))+IF(Info!BT4="Truck",INDEX(Class!$O:$O,MATCH(Info!BT22,Class!$N:$N,0)),0),BS9=TRUE,INDEX(Class!$J:$J,MATCH(Info!BT21,Class!$F:$F,0))*INDEX(Class!$Q:$R,MATCH(Info!BT22,Class!$N:$N,0),MATCH(Info!BT4,Class!$Q$2:$R$2,0))))),0)</f>
        <v>0</v>
      </c>
      <c r="BT32" s="387" cm="1">
        <f t="array" ref="BT32">IFERROR(IF(Input!BU12=TRUE,1,IF(Info!BU6=TRUE,INDEX(Class!$H:$H,MATCH(Info!BU21,Class!$F:$F,0)),_xlfn.IFS(BT9=FALSE,INDEX(Class!$H:$H,MATCH(Info!BU21,Class!$F:$F,0))+IF(Info!BU4="Truck",INDEX(Class!$O:$O,MATCH(Info!BU22,Class!$N:$N,0)),0),BT9=TRUE,INDEX(Class!$J:$J,MATCH(Info!BU21,Class!$F:$F,0))*INDEX(Class!$Q:$R,MATCH(Info!BU22,Class!$N:$N,0),MATCH(Info!BU4,Class!$Q$2:$R$2,0))))),0)</f>
        <v>0</v>
      </c>
      <c r="BU32" s="387" cm="1">
        <f t="array" ref="BU32">IFERROR(IF(Input!BV12=TRUE,1,IF(Info!BV6=TRUE,INDEX(Class!$H:$H,MATCH(Info!BV21,Class!$F:$F,0)),_xlfn.IFS(BU9=FALSE,INDEX(Class!$H:$H,MATCH(Info!BV21,Class!$F:$F,0))+IF(Info!BV4="Truck",INDEX(Class!$O:$O,MATCH(Info!BV22,Class!$N:$N,0)),0),BU9=TRUE,INDEX(Class!$J:$J,MATCH(Info!BV21,Class!$F:$F,0))*INDEX(Class!$Q:$R,MATCH(Info!BV22,Class!$N:$N,0),MATCH(Info!BV4,Class!$Q$2:$R$2,0))))),0)</f>
        <v>0</v>
      </c>
      <c r="BV32" s="387" cm="1">
        <f t="array" ref="BV32">IFERROR(IF(Input!BW12=TRUE,1,IF(Info!BW6=TRUE,INDEX(Class!$H:$H,MATCH(Info!BW21,Class!$F:$F,0)),_xlfn.IFS(BV9=FALSE,INDEX(Class!$H:$H,MATCH(Info!BW21,Class!$F:$F,0))+IF(Info!BW4="Truck",INDEX(Class!$O:$O,MATCH(Info!BW22,Class!$N:$N,0)),0),BV9=TRUE,INDEX(Class!$J:$J,MATCH(Info!BW21,Class!$F:$F,0))*INDEX(Class!$Q:$R,MATCH(Info!BW22,Class!$N:$N,0),MATCH(Info!BW4,Class!$Q$2:$R$2,0))))),0)</f>
        <v>0</v>
      </c>
      <c r="BW32" s="387" cm="1">
        <f t="array" ref="BW32">IFERROR(IF(Input!BX12=TRUE,1,IF(Info!BX6=TRUE,INDEX(Class!$H:$H,MATCH(Info!BX21,Class!$F:$F,0)),_xlfn.IFS(BW9=FALSE,INDEX(Class!$H:$H,MATCH(Info!BX21,Class!$F:$F,0))+IF(Info!BX4="Truck",INDEX(Class!$O:$O,MATCH(Info!BX22,Class!$N:$N,0)),0),BW9=TRUE,INDEX(Class!$J:$J,MATCH(Info!BX21,Class!$F:$F,0))*INDEX(Class!$Q:$R,MATCH(Info!BX22,Class!$N:$N,0),MATCH(Info!BX4,Class!$Q$2:$R$2,0))))),0)</f>
        <v>0</v>
      </c>
      <c r="BX32" s="387" cm="1">
        <f t="array" ref="BX32">IFERROR(IF(Input!BY12=TRUE,1,IF(Info!BY6=TRUE,INDEX(Class!$H:$H,MATCH(Info!BY21,Class!$F:$F,0)),_xlfn.IFS(BX9=FALSE,INDEX(Class!$H:$H,MATCH(Info!BY21,Class!$F:$F,0))+IF(Info!BY4="Truck",INDEX(Class!$O:$O,MATCH(Info!BY22,Class!$N:$N,0)),0),BX9=TRUE,INDEX(Class!$J:$J,MATCH(Info!BY21,Class!$F:$F,0))*INDEX(Class!$Q:$R,MATCH(Info!BY22,Class!$N:$N,0),MATCH(Info!BY4,Class!$Q$2:$R$2,0))))),0)</f>
        <v>0</v>
      </c>
      <c r="BY32" s="387" cm="1">
        <f t="array" ref="BY32">IFERROR(IF(Input!BZ12=TRUE,1,IF(Info!BZ6=TRUE,INDEX(Class!$H:$H,MATCH(Info!BZ21,Class!$F:$F,0)),_xlfn.IFS(BY9=FALSE,INDEX(Class!$H:$H,MATCH(Info!BZ21,Class!$F:$F,0))+IF(Info!BZ4="Truck",INDEX(Class!$O:$O,MATCH(Info!BZ22,Class!$N:$N,0)),0),BY9=TRUE,INDEX(Class!$J:$J,MATCH(Info!BZ21,Class!$F:$F,0))*INDEX(Class!$Q:$R,MATCH(Info!BZ22,Class!$N:$N,0),MATCH(Info!BZ4,Class!$Q$2:$R$2,0))))),0)</f>
        <v>0</v>
      </c>
      <c r="BZ32" s="387" cm="1">
        <f t="array" ref="BZ32">IFERROR(IF(Input!CA12=TRUE,1,IF(Info!CA6=TRUE,INDEX(Class!$H:$H,MATCH(Info!CA21,Class!$F:$F,0)),_xlfn.IFS(BZ9=FALSE,INDEX(Class!$H:$H,MATCH(Info!CA21,Class!$F:$F,0))+IF(Info!CA4="Truck",INDEX(Class!$O:$O,MATCH(Info!CA22,Class!$N:$N,0)),0),BZ9=TRUE,INDEX(Class!$J:$J,MATCH(Info!CA21,Class!$F:$F,0))*INDEX(Class!$Q:$R,MATCH(Info!CA22,Class!$N:$N,0),MATCH(Info!CA4,Class!$Q$2:$R$2,0))))),0)</f>
        <v>0</v>
      </c>
      <c r="CA32" s="387" cm="1">
        <f t="array" ref="CA32">IFERROR(IF(Input!CB12=TRUE,1,IF(Info!CB6=TRUE,INDEX(Class!$H:$H,MATCH(Info!CB21,Class!$F:$F,0)),_xlfn.IFS(CA9=FALSE,INDEX(Class!$H:$H,MATCH(Info!CB21,Class!$F:$F,0))+IF(Info!CB4="Truck",INDEX(Class!$O:$O,MATCH(Info!CB22,Class!$N:$N,0)),0),CA9=TRUE,INDEX(Class!$J:$J,MATCH(Info!CB21,Class!$F:$F,0))*INDEX(Class!$Q:$R,MATCH(Info!CB22,Class!$N:$N,0),MATCH(Info!CB4,Class!$Q$2:$R$2,0))))),0)</f>
        <v>0</v>
      </c>
      <c r="CB32" s="387" cm="1">
        <f t="array" ref="CB32">IFERROR(IF(Input!CC12=TRUE,1,IF(Info!CC6=TRUE,INDEX(Class!$H:$H,MATCH(Info!CC21,Class!$F:$F,0)),_xlfn.IFS(CB9=FALSE,INDEX(Class!$H:$H,MATCH(Info!CC21,Class!$F:$F,0))+IF(Info!CC4="Truck",INDEX(Class!$O:$O,MATCH(Info!CC22,Class!$N:$N,0)),0),CB9=TRUE,INDEX(Class!$J:$J,MATCH(Info!CC21,Class!$F:$F,0))*INDEX(Class!$Q:$R,MATCH(Info!CC22,Class!$N:$N,0),MATCH(Info!CC4,Class!$Q$2:$R$2,0))))),0)</f>
        <v>0</v>
      </c>
      <c r="CC32" s="387" cm="1">
        <f t="array" ref="CC32">IFERROR(IF(Input!CD12=TRUE,1,IF(Info!CD6=TRUE,INDEX(Class!$H:$H,MATCH(Info!CD21,Class!$F:$F,0)),_xlfn.IFS(CC9=FALSE,INDEX(Class!$H:$H,MATCH(Info!CD21,Class!$F:$F,0))+IF(Info!CD4="Truck",INDEX(Class!$O:$O,MATCH(Info!CD22,Class!$N:$N,0)),0),CC9=TRUE,INDEX(Class!$J:$J,MATCH(Info!CD21,Class!$F:$F,0))*INDEX(Class!$Q:$R,MATCH(Info!CD22,Class!$N:$N,0),MATCH(Info!CD4,Class!$Q$2:$R$2,0))))),0)</f>
        <v>0</v>
      </c>
      <c r="CD32" s="387" cm="1">
        <f t="array" ref="CD32">IFERROR(IF(Input!CE12=TRUE,1,IF(Info!CE6=TRUE,INDEX(Class!$H:$H,MATCH(Info!CE21,Class!$F:$F,0)),_xlfn.IFS(CD9=FALSE,INDEX(Class!$H:$H,MATCH(Info!CE21,Class!$F:$F,0))+IF(Info!CE4="Truck",INDEX(Class!$O:$O,MATCH(Info!CE22,Class!$N:$N,0)),0),CD9=TRUE,INDEX(Class!$J:$J,MATCH(Info!CE21,Class!$F:$F,0))*INDEX(Class!$Q:$R,MATCH(Info!CE22,Class!$N:$N,0),MATCH(Info!CE4,Class!$Q$2:$R$2,0))))),0)</f>
        <v>0</v>
      </c>
      <c r="CE32" s="387" cm="1">
        <f t="array" ref="CE32">IFERROR(IF(Input!CF12=TRUE,1,IF(Info!CF6=TRUE,INDEX(Class!$H:$H,MATCH(Info!CF21,Class!$F:$F,0)),_xlfn.IFS(CE9=FALSE,INDEX(Class!$H:$H,MATCH(Info!CF21,Class!$F:$F,0))+IF(Info!CF4="Truck",INDEX(Class!$O:$O,MATCH(Info!CF22,Class!$N:$N,0)),0),CE9=TRUE,INDEX(Class!$J:$J,MATCH(Info!CF21,Class!$F:$F,0))*INDEX(Class!$Q:$R,MATCH(Info!CF22,Class!$N:$N,0),MATCH(Info!CF4,Class!$Q$2:$R$2,0))))),0)</f>
        <v>0</v>
      </c>
      <c r="CF32" s="387" cm="1">
        <f t="array" ref="CF32">IFERROR(IF(Input!CG12=TRUE,1,IF(Info!CG6=TRUE,INDEX(Class!$H:$H,MATCH(Info!CG21,Class!$F:$F,0)),_xlfn.IFS(CF9=FALSE,INDEX(Class!$H:$H,MATCH(Info!CG21,Class!$F:$F,0))+IF(Info!CG4="Truck",INDEX(Class!$O:$O,MATCH(Info!CG22,Class!$N:$N,0)),0),CF9=TRUE,INDEX(Class!$J:$J,MATCH(Info!CG21,Class!$F:$F,0))*INDEX(Class!$Q:$R,MATCH(Info!CG22,Class!$N:$N,0),MATCH(Info!CG4,Class!$Q$2:$R$2,0))))),0)</f>
        <v>0</v>
      </c>
      <c r="CG32" s="387" cm="1">
        <f t="array" ref="CG32">IFERROR(IF(Input!CH12=TRUE,1,IF(Info!CH6=TRUE,INDEX(Class!$H:$H,MATCH(Info!CH21,Class!$F:$F,0)),_xlfn.IFS(CG9=FALSE,INDEX(Class!$H:$H,MATCH(Info!CH21,Class!$F:$F,0))+IF(Info!CH4="Truck",INDEX(Class!$O:$O,MATCH(Info!CH22,Class!$N:$N,0)),0),CG9=TRUE,INDEX(Class!$J:$J,MATCH(Info!CH21,Class!$F:$F,0))*INDEX(Class!$Q:$R,MATCH(Info!CH22,Class!$N:$N,0),MATCH(Info!CH4,Class!$Q$2:$R$2,0))))),0)</f>
        <v>0</v>
      </c>
      <c r="CH32" s="387" cm="1">
        <f t="array" ref="CH32">IFERROR(IF(Input!CI12=TRUE,1,IF(Info!CI6=TRUE,INDEX(Class!$H:$H,MATCH(Info!CI21,Class!$F:$F,0)),_xlfn.IFS(CH9=FALSE,INDEX(Class!$H:$H,MATCH(Info!CI21,Class!$F:$F,0))+IF(Info!CI4="Truck",INDEX(Class!$O:$O,MATCH(Info!CI22,Class!$N:$N,0)),0),CH9=TRUE,INDEX(Class!$J:$J,MATCH(Info!CI21,Class!$F:$F,0))*INDEX(Class!$Q:$R,MATCH(Info!CI22,Class!$N:$N,0),MATCH(Info!CI4,Class!$Q$2:$R$2,0))))),0)</f>
        <v>0</v>
      </c>
      <c r="CI32" s="387" cm="1">
        <f t="array" ref="CI32">IFERROR(IF(Input!CJ12=TRUE,1,IF(Info!CJ6=TRUE,INDEX(Class!$H:$H,MATCH(Info!CJ21,Class!$F:$F,0)),_xlfn.IFS(CI9=FALSE,INDEX(Class!$H:$H,MATCH(Info!CJ21,Class!$F:$F,0))+IF(Info!CJ4="Truck",INDEX(Class!$O:$O,MATCH(Info!CJ22,Class!$N:$N,0)),0),CI9=TRUE,INDEX(Class!$J:$J,MATCH(Info!CJ21,Class!$F:$F,0))*INDEX(Class!$Q:$R,MATCH(Info!CJ22,Class!$N:$N,0),MATCH(Info!CJ4,Class!$Q$2:$R$2,0))))),0)</f>
        <v>0</v>
      </c>
      <c r="CJ32" s="387" cm="1">
        <f t="array" ref="CJ32">IFERROR(IF(Input!CK12=TRUE,1,IF(Info!CK6=TRUE,INDEX(Class!$H:$H,MATCH(Info!CK21,Class!$F:$F,0)),_xlfn.IFS(CJ9=FALSE,INDEX(Class!$H:$H,MATCH(Info!CK21,Class!$F:$F,0))+IF(Info!CK4="Truck",INDEX(Class!$O:$O,MATCH(Info!CK22,Class!$N:$N,0)),0),CJ9=TRUE,INDEX(Class!$J:$J,MATCH(Info!CK21,Class!$F:$F,0))*INDEX(Class!$Q:$R,MATCH(Info!CK22,Class!$N:$N,0),MATCH(Info!CK4,Class!$Q$2:$R$2,0))))),0)</f>
        <v>0</v>
      </c>
      <c r="CK32" s="387" cm="1">
        <f t="array" ref="CK32">IFERROR(IF(Input!CL12=TRUE,1,IF(Info!CL6=TRUE,INDEX(Class!$H:$H,MATCH(Info!CL21,Class!$F:$F,0)),_xlfn.IFS(CK9=FALSE,INDEX(Class!$H:$H,MATCH(Info!CL21,Class!$F:$F,0))+IF(Info!CL4="Truck",INDEX(Class!$O:$O,MATCH(Info!CL22,Class!$N:$N,0)),0),CK9=TRUE,INDEX(Class!$J:$J,MATCH(Info!CL21,Class!$F:$F,0))*INDEX(Class!$Q:$R,MATCH(Info!CL22,Class!$N:$N,0),MATCH(Info!CL4,Class!$Q$2:$R$2,0))))),0)</f>
        <v>0</v>
      </c>
      <c r="CL32" s="387" cm="1">
        <f t="array" ref="CL32">IFERROR(IF(Input!CM12=TRUE,1,IF(Info!CM6=TRUE,INDEX(Class!$H:$H,MATCH(Info!CM21,Class!$F:$F,0)),_xlfn.IFS(CL9=FALSE,INDEX(Class!$H:$H,MATCH(Info!CM21,Class!$F:$F,0))+IF(Info!CM4="Truck",INDEX(Class!$O:$O,MATCH(Info!CM22,Class!$N:$N,0)),0),CL9=TRUE,INDEX(Class!$J:$J,MATCH(Info!CM21,Class!$F:$F,0))*INDEX(Class!$Q:$R,MATCH(Info!CM22,Class!$N:$N,0),MATCH(Info!CM4,Class!$Q$2:$R$2,0))))),0)</f>
        <v>0</v>
      </c>
      <c r="CM32" s="387" cm="1">
        <f t="array" ref="CM32">IFERROR(IF(Input!CN12=TRUE,1,IF(Info!CN6=TRUE,INDEX(Class!$H:$H,MATCH(Info!CN21,Class!$F:$F,0)),_xlfn.IFS(CM9=FALSE,INDEX(Class!$H:$H,MATCH(Info!CN21,Class!$F:$F,0))+IF(Info!CN4="Truck",INDEX(Class!$O:$O,MATCH(Info!CN22,Class!$N:$N,0)),0),CM9=TRUE,INDEX(Class!$J:$J,MATCH(Info!CN21,Class!$F:$F,0))*INDEX(Class!$Q:$R,MATCH(Info!CN22,Class!$N:$N,0),MATCH(Info!CN4,Class!$Q$2:$R$2,0))))),0)</f>
        <v>0</v>
      </c>
      <c r="CN32" s="387" cm="1">
        <f t="array" ref="CN32">IFERROR(IF(Input!CO12=TRUE,1,IF(Info!CO6=TRUE,INDEX(Class!$H:$H,MATCH(Info!CO21,Class!$F:$F,0)),_xlfn.IFS(CN9=FALSE,INDEX(Class!$H:$H,MATCH(Info!CO21,Class!$F:$F,0))+IF(Info!CO4="Truck",INDEX(Class!$O:$O,MATCH(Info!CO22,Class!$N:$N,0)),0),CN9=TRUE,INDEX(Class!$J:$J,MATCH(Info!CO21,Class!$F:$F,0))*INDEX(Class!$Q:$R,MATCH(Info!CO22,Class!$N:$N,0),MATCH(Info!CO4,Class!$Q$2:$R$2,0))))),0)</f>
        <v>0</v>
      </c>
      <c r="CO32" s="387" cm="1">
        <f t="array" ref="CO32">IFERROR(IF(Input!CP12=TRUE,1,IF(Info!CP6=TRUE,INDEX(Class!$H:$H,MATCH(Info!CP21,Class!$F:$F,0)),_xlfn.IFS(CO9=FALSE,INDEX(Class!$H:$H,MATCH(Info!CP21,Class!$F:$F,0))+IF(Info!CP4="Truck",INDEX(Class!$O:$O,MATCH(Info!CP22,Class!$N:$N,0)),0),CO9=TRUE,INDEX(Class!$J:$J,MATCH(Info!CP21,Class!$F:$F,0))*INDEX(Class!$Q:$R,MATCH(Info!CP22,Class!$N:$N,0),MATCH(Info!CP4,Class!$Q$2:$R$2,0))))),0)</f>
        <v>0</v>
      </c>
      <c r="CP32" s="387" cm="1">
        <f t="array" ref="CP32">IFERROR(IF(Input!CQ12=TRUE,1,IF(Info!CQ6=TRUE,INDEX(Class!$H:$H,MATCH(Info!CQ21,Class!$F:$F,0)),_xlfn.IFS(CP9=FALSE,INDEX(Class!$H:$H,MATCH(Info!CQ21,Class!$F:$F,0))+IF(Info!CQ4="Truck",INDEX(Class!$O:$O,MATCH(Info!CQ22,Class!$N:$N,0)),0),CP9=TRUE,INDEX(Class!$J:$J,MATCH(Info!CQ21,Class!$F:$F,0))*INDEX(Class!$Q:$R,MATCH(Info!CQ22,Class!$N:$N,0),MATCH(Info!CQ4,Class!$Q$2:$R$2,0))))),0)</f>
        <v>0</v>
      </c>
      <c r="CQ32" s="387" cm="1">
        <f t="array" ref="CQ32">IFERROR(IF(Input!CR12=TRUE,1,IF(Info!CR6=TRUE,INDEX(Class!$H:$H,MATCH(Info!CR21,Class!$F:$F,0)),_xlfn.IFS(CQ9=FALSE,INDEX(Class!$H:$H,MATCH(Info!CR21,Class!$F:$F,0))+IF(Info!CR4="Truck",INDEX(Class!$O:$O,MATCH(Info!CR22,Class!$N:$N,0)),0),CQ9=TRUE,INDEX(Class!$J:$J,MATCH(Info!CR21,Class!$F:$F,0))*INDEX(Class!$Q:$R,MATCH(Info!CR22,Class!$N:$N,0),MATCH(Info!CR4,Class!$Q$2:$R$2,0))))),0)</f>
        <v>0</v>
      </c>
      <c r="CR32" s="387" cm="1">
        <f t="array" ref="CR32">IFERROR(IF(Input!CS12=TRUE,1,IF(Info!CS6=TRUE,INDEX(Class!$H:$H,MATCH(Info!CS21,Class!$F:$F,0)),_xlfn.IFS(CR9=FALSE,INDEX(Class!$H:$H,MATCH(Info!CS21,Class!$F:$F,0))+IF(Info!CS4="Truck",INDEX(Class!$O:$O,MATCH(Info!CS22,Class!$N:$N,0)),0),CR9=TRUE,INDEX(Class!$J:$J,MATCH(Info!CS21,Class!$F:$F,0))*INDEX(Class!$Q:$R,MATCH(Info!CS22,Class!$N:$N,0),MATCH(Info!CS4,Class!$Q$2:$R$2,0))))),0)</f>
        <v>0</v>
      </c>
      <c r="CS32" s="387" cm="1">
        <f t="array" ref="CS32">IFERROR(IF(Input!CT12=TRUE,1,IF(Info!CT6=TRUE,INDEX(Class!$H:$H,MATCH(Info!CT21,Class!$F:$F,0)),_xlfn.IFS(CS9=FALSE,INDEX(Class!$H:$H,MATCH(Info!CT21,Class!$F:$F,0))+IF(Info!CT4="Truck",INDEX(Class!$O:$O,MATCH(Info!CT22,Class!$N:$N,0)),0),CS9=TRUE,INDEX(Class!$J:$J,MATCH(Info!CT21,Class!$F:$F,0))*INDEX(Class!$Q:$R,MATCH(Info!CT22,Class!$N:$N,0),MATCH(Info!CT4,Class!$Q$2:$R$2,0))))),0)</f>
        <v>0</v>
      </c>
      <c r="CT32" s="387" cm="1">
        <f t="array" ref="CT32">IFERROR(IF(Input!CU12=TRUE,1,IF(Info!CU6=TRUE,INDEX(Class!$H:$H,MATCH(Info!CU21,Class!$F:$F,0)),_xlfn.IFS(CT9=FALSE,INDEX(Class!$H:$H,MATCH(Info!CU21,Class!$F:$F,0))+IF(Info!CU4="Truck",INDEX(Class!$O:$O,MATCH(Info!CU22,Class!$N:$N,0)),0),CT9=TRUE,INDEX(Class!$J:$J,MATCH(Info!CU21,Class!$F:$F,0))*INDEX(Class!$Q:$R,MATCH(Info!CU22,Class!$N:$N,0),MATCH(Info!CU4,Class!$Q$2:$R$2,0))))),0)</f>
        <v>0</v>
      </c>
      <c r="CU32" s="387" cm="1">
        <f t="array" ref="CU32">IFERROR(IF(Input!CV12=TRUE,1,IF(Info!CV6=TRUE,INDEX(Class!$H:$H,MATCH(Info!CV21,Class!$F:$F,0)),_xlfn.IFS(CU9=FALSE,INDEX(Class!$H:$H,MATCH(Info!CV21,Class!$F:$F,0))+IF(Info!CV4="Truck",INDEX(Class!$O:$O,MATCH(Info!CV22,Class!$N:$N,0)),0),CU9=TRUE,INDEX(Class!$J:$J,MATCH(Info!CV21,Class!$F:$F,0))*INDEX(Class!$Q:$R,MATCH(Info!CV22,Class!$N:$N,0),MATCH(Info!CV4,Class!$Q$2:$R$2,0))))),0)</f>
        <v>0</v>
      </c>
      <c r="CV32" s="387" cm="1">
        <f t="array" ref="CV32">IFERROR(IF(Input!CW12=TRUE,1,IF(Info!CW6=TRUE,INDEX(Class!$H:$H,MATCH(Info!CW21,Class!$F:$F,0)),_xlfn.IFS(CV9=FALSE,INDEX(Class!$H:$H,MATCH(Info!CW21,Class!$F:$F,0))+IF(Info!CW4="Truck",INDEX(Class!$O:$O,MATCH(Info!CW22,Class!$N:$N,0)),0),CV9=TRUE,INDEX(Class!$J:$J,MATCH(Info!CW21,Class!$F:$F,0))*INDEX(Class!$Q:$R,MATCH(Info!CW22,Class!$N:$N,0),MATCH(Info!CW4,Class!$Q$2:$R$2,0))))),0)</f>
        <v>0</v>
      </c>
      <c r="CW32" s="387" cm="1">
        <f t="array" ref="CW32">IFERROR(IF(Input!CX12=TRUE,1,IF(Info!CX6=TRUE,INDEX(Class!$H:$H,MATCH(Info!CX21,Class!$F:$F,0)),_xlfn.IFS(CW9=FALSE,INDEX(Class!$H:$H,MATCH(Info!CX21,Class!$F:$F,0))+IF(Info!CX4="Truck",INDEX(Class!$O:$O,MATCH(Info!CX22,Class!$N:$N,0)),0),CW9=TRUE,INDEX(Class!$J:$J,MATCH(Info!CX21,Class!$F:$F,0))*INDEX(Class!$Q:$R,MATCH(Info!CX22,Class!$N:$N,0),MATCH(Info!CX4,Class!$Q$2:$R$2,0))))),0)</f>
        <v>0</v>
      </c>
      <c r="CX32" s="387" cm="1">
        <f t="array" ref="CX32">IFERROR(IF(Input!CY12=TRUE,1,IF(Info!CY6=TRUE,INDEX(Class!$H:$H,MATCH(Info!CY21,Class!$F:$F,0)),_xlfn.IFS(CX9=FALSE,INDEX(Class!$H:$H,MATCH(Info!CY21,Class!$F:$F,0))+IF(Info!CY4="Truck",INDEX(Class!$O:$O,MATCH(Info!CY22,Class!$N:$N,0)),0),CX9=TRUE,INDEX(Class!$J:$J,MATCH(Info!CY21,Class!$F:$F,0))*INDEX(Class!$Q:$R,MATCH(Info!CY22,Class!$N:$N,0),MATCH(Info!CY4,Class!$Q$2:$R$2,0))))),0)</f>
        <v>0</v>
      </c>
      <c r="CY32" s="387" cm="1">
        <f t="array" ref="CY32">IFERROR(IF(Input!CZ12=TRUE,1,IF(Info!CZ6=TRUE,INDEX(Class!$H:$H,MATCH(Info!CZ21,Class!$F:$F,0)),_xlfn.IFS(CY9=FALSE,INDEX(Class!$H:$H,MATCH(Info!CZ21,Class!$F:$F,0))+IF(Info!CZ4="Truck",INDEX(Class!$O:$O,MATCH(Info!CZ22,Class!$N:$N,0)),0),CY9=TRUE,INDEX(Class!$J:$J,MATCH(Info!CZ21,Class!$F:$F,0))*INDEX(Class!$Q:$R,MATCH(Info!CZ22,Class!$N:$N,0),MATCH(Info!CZ4,Class!$Q$2:$R$2,0))))),0)</f>
        <v>0</v>
      </c>
      <c r="CZ32" s="387" cm="1">
        <f t="array" ref="CZ32">IFERROR(IF(Input!DA12=TRUE,1,IF(Info!DA6=TRUE,INDEX(Class!$H:$H,MATCH(Info!DA21,Class!$F:$F,0)),_xlfn.IFS(CZ9=FALSE,INDEX(Class!$H:$H,MATCH(Info!DA21,Class!$F:$F,0))+IF(Info!DA4="Truck",INDEX(Class!$O:$O,MATCH(Info!DA22,Class!$N:$N,0)),0),CZ9=TRUE,INDEX(Class!$J:$J,MATCH(Info!DA21,Class!$F:$F,0))*INDEX(Class!$Q:$R,MATCH(Info!DA22,Class!$N:$N,0),MATCH(Info!DA4,Class!$Q$2:$R$2,0))))),0)</f>
        <v>0</v>
      </c>
      <c r="DA32" s="387" cm="1">
        <f t="array" ref="DA32">IFERROR(IF(Input!DB12=TRUE,1,IF(Info!DB6=TRUE,INDEX(Class!$H:$H,MATCH(Info!DB21,Class!$F:$F,0)),_xlfn.IFS(DA9=FALSE,INDEX(Class!$H:$H,MATCH(Info!DB21,Class!$F:$F,0))+IF(Info!DB4="Truck",INDEX(Class!$O:$O,MATCH(Info!DB22,Class!$N:$N,0)),0),DA9=TRUE,INDEX(Class!$J:$J,MATCH(Info!DB21,Class!$F:$F,0))*INDEX(Class!$Q:$R,MATCH(Info!DB22,Class!$N:$N,0),MATCH(Info!DB4,Class!$Q$2:$R$2,0))))),0)</f>
        <v>0</v>
      </c>
      <c r="DB32" s="387" cm="1">
        <f t="array" ref="DB32">IFERROR(IF(Input!DC12=TRUE,1,IF(Info!DC6=TRUE,INDEX(Class!$H:$H,MATCH(Info!DC21,Class!$F:$F,0)),_xlfn.IFS(DB9=FALSE,INDEX(Class!$H:$H,MATCH(Info!DC21,Class!$F:$F,0))+IF(Info!DC4="Truck",INDEX(Class!$O:$O,MATCH(Info!DC22,Class!$N:$N,0)),0),DB9=TRUE,INDEX(Class!$J:$J,MATCH(Info!DC21,Class!$F:$F,0))*INDEX(Class!$Q:$R,MATCH(Info!DC22,Class!$N:$N,0),MATCH(Info!DC4,Class!$Q$2:$R$2,0))))),0)</f>
        <v>0</v>
      </c>
      <c r="DC32" s="387" cm="1">
        <f t="array" ref="DC32">IFERROR(IF(Input!DD12=TRUE,1,IF(Info!DD6=TRUE,INDEX(Class!$H:$H,MATCH(Info!DD21,Class!$F:$F,0)),_xlfn.IFS(DC9=FALSE,INDEX(Class!$H:$H,MATCH(Info!DD21,Class!$F:$F,0))+IF(Info!DD4="Truck",INDEX(Class!$O:$O,MATCH(Info!DD22,Class!$N:$N,0)),0),DC9=TRUE,INDEX(Class!$J:$J,MATCH(Info!DD21,Class!$F:$F,0))*INDEX(Class!$Q:$R,MATCH(Info!DD22,Class!$N:$N,0),MATCH(Info!DD4,Class!$Q$2:$R$2,0))))),0)</f>
        <v>0</v>
      </c>
      <c r="DD32" s="387" cm="1">
        <f t="array" ref="DD32">IFERROR(IF(Input!DE12=TRUE,1,IF(Info!DE6=TRUE,INDEX(Class!$H:$H,MATCH(Info!DE21,Class!$F:$F,0)),_xlfn.IFS(DD9=FALSE,INDEX(Class!$H:$H,MATCH(Info!DE21,Class!$F:$F,0))+IF(Info!DE4="Truck",INDEX(Class!$O:$O,MATCH(Info!DE22,Class!$N:$N,0)),0),DD9=TRUE,INDEX(Class!$J:$J,MATCH(Info!DE21,Class!$F:$F,0))*INDEX(Class!$Q:$R,MATCH(Info!DE22,Class!$N:$N,0),MATCH(Info!DE4,Class!$Q$2:$R$2,0))))),0)</f>
        <v>0</v>
      </c>
      <c r="DE32" s="387" cm="1">
        <f t="array" ref="DE32">IFERROR(IF(Input!DF12=TRUE,1,IF(Info!DF6=TRUE,INDEX(Class!$H:$H,MATCH(Info!DF21,Class!$F:$F,0)),_xlfn.IFS(DE9=FALSE,INDEX(Class!$H:$H,MATCH(Info!DF21,Class!$F:$F,0))+IF(Info!DF4="Truck",INDEX(Class!$O:$O,MATCH(Info!DF22,Class!$N:$N,0)),0),DE9=TRUE,INDEX(Class!$J:$J,MATCH(Info!DF21,Class!$F:$F,0))*INDEX(Class!$Q:$R,MATCH(Info!DF22,Class!$N:$N,0),MATCH(Info!DF4,Class!$Q$2:$R$2,0))))),0)</f>
        <v>0</v>
      </c>
      <c r="DF32" s="387" cm="1">
        <f t="array" ref="DF32">IFERROR(IF(Input!DG12=TRUE,1,IF(Info!DG6=TRUE,INDEX(Class!$H:$H,MATCH(Info!DG21,Class!$F:$F,0)),_xlfn.IFS(DF9=FALSE,INDEX(Class!$H:$H,MATCH(Info!DG21,Class!$F:$F,0))+IF(Info!DG4="Truck",INDEX(Class!$O:$O,MATCH(Info!DG22,Class!$N:$N,0)),0),DF9=TRUE,INDEX(Class!$J:$J,MATCH(Info!DG21,Class!$F:$F,0))*INDEX(Class!$Q:$R,MATCH(Info!DG22,Class!$N:$N,0),MATCH(Info!DG4,Class!$Q$2:$R$2,0))))),0)</f>
        <v>0</v>
      </c>
      <c r="DG32" s="387" cm="1">
        <f t="array" ref="DG32">IFERROR(IF(Input!DH12=TRUE,1,IF(Info!DH6=TRUE,INDEX(Class!$H:$H,MATCH(Info!DH21,Class!$F:$F,0)),_xlfn.IFS(DG9=FALSE,INDEX(Class!$H:$H,MATCH(Info!DH21,Class!$F:$F,0))+IF(Info!DH4="Truck",INDEX(Class!$O:$O,MATCH(Info!DH22,Class!$N:$N,0)),0),DG9=TRUE,INDEX(Class!$J:$J,MATCH(Info!DH21,Class!$F:$F,0))*INDEX(Class!$Q:$R,MATCH(Info!DH22,Class!$N:$N,0),MATCH(Info!DH4,Class!$Q$2:$R$2,0))))),0)</f>
        <v>0</v>
      </c>
      <c r="DH32" s="387" cm="1">
        <f t="array" ref="DH32">IFERROR(IF(Input!DI12=TRUE,1,IF(Info!DI6=TRUE,INDEX(Class!$H:$H,MATCH(Info!DI21,Class!$F:$F,0)),_xlfn.IFS(DH9=FALSE,INDEX(Class!$H:$H,MATCH(Info!DI21,Class!$F:$F,0))+IF(Info!DI4="Truck",INDEX(Class!$O:$O,MATCH(Info!DI22,Class!$N:$N,0)),0),DH9=TRUE,INDEX(Class!$J:$J,MATCH(Info!DI21,Class!$F:$F,0))*INDEX(Class!$Q:$R,MATCH(Info!DI22,Class!$N:$N,0),MATCH(Info!DI4,Class!$Q$2:$R$2,0))))),0)</f>
        <v>0</v>
      </c>
      <c r="DI32" s="387" cm="1">
        <f t="array" ref="DI32">IFERROR(IF(Input!DJ12=TRUE,1,IF(Info!DJ6=TRUE,INDEX(Class!$H:$H,MATCH(Info!DJ21,Class!$F:$F,0)),_xlfn.IFS(DI9=FALSE,INDEX(Class!$H:$H,MATCH(Info!DJ21,Class!$F:$F,0))+IF(Info!DJ4="Truck",INDEX(Class!$O:$O,MATCH(Info!DJ22,Class!$N:$N,0)),0),DI9=TRUE,INDEX(Class!$J:$J,MATCH(Info!DJ21,Class!$F:$F,0))*INDEX(Class!$Q:$R,MATCH(Info!DJ22,Class!$N:$N,0),MATCH(Info!DJ4,Class!$Q$2:$R$2,0))))),0)</f>
        <v>0</v>
      </c>
      <c r="DJ32" s="387" cm="1">
        <f t="array" ref="DJ32">IFERROR(IF(Input!DK12=TRUE,1,IF(Info!DK6=TRUE,INDEX(Class!$H:$H,MATCH(Info!DK21,Class!$F:$F,0)),_xlfn.IFS(DJ9=FALSE,INDEX(Class!$H:$H,MATCH(Info!DK21,Class!$F:$F,0))+IF(Info!DK4="Truck",INDEX(Class!$O:$O,MATCH(Info!DK22,Class!$N:$N,0)),0),DJ9=TRUE,INDEX(Class!$J:$J,MATCH(Info!DK21,Class!$F:$F,0))*INDEX(Class!$Q:$R,MATCH(Info!DK22,Class!$N:$N,0),MATCH(Info!DK4,Class!$Q$2:$R$2,0))))),0)</f>
        <v>0</v>
      </c>
      <c r="DK32" s="387" cm="1">
        <f t="array" ref="DK32">IFERROR(IF(Input!DL12=TRUE,1,IF(Info!DL6=TRUE,INDEX(Class!$H:$H,MATCH(Info!DL21,Class!$F:$F,0)),_xlfn.IFS(DK9=FALSE,INDEX(Class!$H:$H,MATCH(Info!DL21,Class!$F:$F,0))+IF(Info!DL4="Truck",INDEX(Class!$O:$O,MATCH(Info!DL22,Class!$N:$N,0)),0),DK9=TRUE,INDEX(Class!$J:$J,MATCH(Info!DL21,Class!$F:$F,0))*INDEX(Class!$Q:$R,MATCH(Info!DL22,Class!$N:$N,0),MATCH(Info!DL4,Class!$Q$2:$R$2,0))))),0)</f>
        <v>0</v>
      </c>
      <c r="DL32" s="387" cm="1">
        <f t="array" ref="DL32">IFERROR(IF(Input!DM12=TRUE,1,IF(Info!DM6=TRUE,INDEX(Class!$H:$H,MATCH(Info!DM21,Class!$F:$F,0)),_xlfn.IFS(DL9=FALSE,INDEX(Class!$H:$H,MATCH(Info!DM21,Class!$F:$F,0))+IF(Info!DM4="Truck",INDEX(Class!$O:$O,MATCH(Info!DM22,Class!$N:$N,0)),0),DL9=TRUE,INDEX(Class!$J:$J,MATCH(Info!DM21,Class!$F:$F,0))*INDEX(Class!$Q:$R,MATCH(Info!DM22,Class!$N:$N,0),MATCH(Info!DM4,Class!$Q$2:$R$2,0))))),0)</f>
        <v>0</v>
      </c>
      <c r="DM32" s="387" cm="1">
        <f t="array" ref="DM32">IFERROR(IF(Input!DN12=TRUE,1,IF(Info!DN6=TRUE,INDEX(Class!$H:$H,MATCH(Info!DN21,Class!$F:$F,0)),_xlfn.IFS(DM9=FALSE,INDEX(Class!$H:$H,MATCH(Info!DN21,Class!$F:$F,0))+IF(Info!DN4="Truck",INDEX(Class!$O:$O,MATCH(Info!DN22,Class!$N:$N,0)),0),DM9=TRUE,INDEX(Class!$J:$J,MATCH(Info!DN21,Class!$F:$F,0))*INDEX(Class!$Q:$R,MATCH(Info!DN22,Class!$N:$N,0),MATCH(Info!DN4,Class!$Q$2:$R$2,0))))),0)</f>
        <v>0</v>
      </c>
      <c r="DN32" s="387" cm="1">
        <f t="array" ref="DN32">IFERROR(IF(Input!DO12=TRUE,1,IF(Info!DO6=TRUE,INDEX(Class!$H:$H,MATCH(Info!DO21,Class!$F:$F,0)),_xlfn.IFS(DN9=FALSE,INDEX(Class!$H:$H,MATCH(Info!DO21,Class!$F:$F,0))+IF(Info!DO4="Truck",INDEX(Class!$O:$O,MATCH(Info!DO22,Class!$N:$N,0)),0),DN9=TRUE,INDEX(Class!$J:$J,MATCH(Info!DO21,Class!$F:$F,0))*INDEX(Class!$Q:$R,MATCH(Info!DO22,Class!$N:$N,0),MATCH(Info!DO4,Class!$Q$2:$R$2,0))))),0)</f>
        <v>0</v>
      </c>
      <c r="DO32" s="387" cm="1">
        <f t="array" ref="DO32">IFERROR(IF(Input!DP12=TRUE,1,IF(Info!DP6=TRUE,INDEX(Class!$H:$H,MATCH(Info!DP21,Class!$F:$F,0)),_xlfn.IFS(DO9=FALSE,INDEX(Class!$H:$H,MATCH(Info!DP21,Class!$F:$F,0))+IF(Info!DP4="Truck",INDEX(Class!$O:$O,MATCH(Info!DP22,Class!$N:$N,0)),0),DO9=TRUE,INDEX(Class!$J:$J,MATCH(Info!DP21,Class!$F:$F,0))*INDEX(Class!$Q:$R,MATCH(Info!DP22,Class!$N:$N,0),MATCH(Info!DP4,Class!$Q$2:$R$2,0))))),0)</f>
        <v>0</v>
      </c>
      <c r="DP32" s="387" cm="1">
        <f t="array" ref="DP32">IFERROR(IF(Input!DQ12=TRUE,1,IF(Info!DQ6=TRUE,INDEX(Class!$H:$H,MATCH(Info!DQ21,Class!$F:$F,0)),_xlfn.IFS(DP9=FALSE,INDEX(Class!$H:$H,MATCH(Info!DQ21,Class!$F:$F,0))+IF(Info!DQ4="Truck",INDEX(Class!$O:$O,MATCH(Info!DQ22,Class!$N:$N,0)),0),DP9=TRUE,INDEX(Class!$J:$J,MATCH(Info!DQ21,Class!$F:$F,0))*INDEX(Class!$Q:$R,MATCH(Info!DQ22,Class!$N:$N,0),MATCH(Info!DQ4,Class!$Q$2:$R$2,0))))),0)</f>
        <v>0</v>
      </c>
      <c r="DQ32" s="387" cm="1">
        <f t="array" ref="DQ32">IFERROR(IF(Input!DR12=TRUE,1,IF(Info!DR6=TRUE,INDEX(Class!$H:$H,MATCH(Info!DR21,Class!$F:$F,0)),_xlfn.IFS(DQ9=FALSE,INDEX(Class!$H:$H,MATCH(Info!DR21,Class!$F:$F,0))+IF(Info!DR4="Truck",INDEX(Class!$O:$O,MATCH(Info!DR22,Class!$N:$N,0)),0),DQ9=TRUE,INDEX(Class!$J:$J,MATCH(Info!DR21,Class!$F:$F,0))*INDEX(Class!$Q:$R,MATCH(Info!DR22,Class!$N:$N,0),MATCH(Info!DR4,Class!$Q$2:$R$2,0))))),0)</f>
        <v>0</v>
      </c>
      <c r="DR32" s="387" cm="1">
        <f t="array" ref="DR32">IFERROR(IF(Input!DS12=TRUE,1,IF(Info!DS6=TRUE,INDEX(Class!$H:$H,MATCH(Info!DS21,Class!$F:$F,0)),_xlfn.IFS(DR9=FALSE,INDEX(Class!$H:$H,MATCH(Info!DS21,Class!$F:$F,0))+IF(Info!DS4="Truck",INDEX(Class!$O:$O,MATCH(Info!DS22,Class!$N:$N,0)),0),DR9=TRUE,INDEX(Class!$J:$J,MATCH(Info!DS21,Class!$F:$F,0))*INDEX(Class!$Q:$R,MATCH(Info!DS22,Class!$N:$N,0),MATCH(Info!DS4,Class!$Q$2:$R$2,0))))),0)</f>
        <v>0</v>
      </c>
      <c r="DS32" s="387" cm="1">
        <f t="array" ref="DS32">IFERROR(IF(Input!DT12=TRUE,1,IF(Info!DT6=TRUE,INDEX(Class!$H:$H,MATCH(Info!DT21,Class!$F:$F,0)),_xlfn.IFS(DS9=FALSE,INDEX(Class!$H:$H,MATCH(Info!DT21,Class!$F:$F,0))+IF(Info!DT4="Truck",INDEX(Class!$O:$O,MATCH(Info!DT22,Class!$N:$N,0)),0),DS9=TRUE,INDEX(Class!$J:$J,MATCH(Info!DT21,Class!$F:$F,0))*INDEX(Class!$Q:$R,MATCH(Info!DT22,Class!$N:$N,0),MATCH(Info!DT4,Class!$Q$2:$R$2,0))))),0)</f>
        <v>0</v>
      </c>
      <c r="DT32" s="387" cm="1">
        <f t="array" ref="DT32">IFERROR(IF(Input!DU12=TRUE,1,IF(Info!DU6=TRUE,INDEX(Class!$H:$H,MATCH(Info!DU21,Class!$F:$F,0)),_xlfn.IFS(DT9=FALSE,INDEX(Class!$H:$H,MATCH(Info!DU21,Class!$F:$F,0))+IF(Info!DU4="Truck",INDEX(Class!$O:$O,MATCH(Info!DU22,Class!$N:$N,0)),0),DT9=TRUE,INDEX(Class!$J:$J,MATCH(Info!DU21,Class!$F:$F,0))*INDEX(Class!$Q:$R,MATCH(Info!DU22,Class!$N:$N,0),MATCH(Info!DU4,Class!$Q$2:$R$2,0))))),0)</f>
        <v>0</v>
      </c>
      <c r="DU32" s="387" cm="1">
        <f t="array" ref="DU32">IFERROR(IF(Input!DV12=TRUE,1,IF(Info!DV6=TRUE,INDEX(Class!$H:$H,MATCH(Info!DV21,Class!$F:$F,0)),_xlfn.IFS(DU9=FALSE,INDEX(Class!$H:$H,MATCH(Info!DV21,Class!$F:$F,0))+IF(Info!DV4="Truck",INDEX(Class!$O:$O,MATCH(Info!DV22,Class!$N:$N,0)),0),DU9=TRUE,INDEX(Class!$J:$J,MATCH(Info!DV21,Class!$F:$F,0))*INDEX(Class!$Q:$R,MATCH(Info!DV22,Class!$N:$N,0),MATCH(Info!DV4,Class!$Q$2:$R$2,0))))),0)</f>
        <v>0</v>
      </c>
      <c r="DV32" s="387" cm="1">
        <f t="array" ref="DV32">IFERROR(IF(Input!DW12=TRUE,1,IF(Info!DW6=TRUE,INDEX(Class!$H:$H,MATCH(Info!DW21,Class!$F:$F,0)),_xlfn.IFS(DV9=FALSE,INDEX(Class!$H:$H,MATCH(Info!DW21,Class!$F:$F,0))+IF(Info!DW4="Truck",INDEX(Class!$O:$O,MATCH(Info!DW22,Class!$N:$N,0)),0),DV9=TRUE,INDEX(Class!$J:$J,MATCH(Info!DW21,Class!$F:$F,0))*INDEX(Class!$Q:$R,MATCH(Info!DW22,Class!$N:$N,0),MATCH(Info!DW4,Class!$Q$2:$R$2,0))))),0)</f>
        <v>0</v>
      </c>
      <c r="DW32" s="387" cm="1">
        <f t="array" ref="DW32">IFERROR(IF(Input!DX12=TRUE,1,IF(Info!DX6=TRUE,INDEX(Class!$H:$H,MATCH(Info!DX21,Class!$F:$F,0)),_xlfn.IFS(DW9=FALSE,INDEX(Class!$H:$H,MATCH(Info!DX21,Class!$F:$F,0))+IF(Info!DX4="Truck",INDEX(Class!$O:$O,MATCH(Info!DX22,Class!$N:$N,0)),0),DW9=TRUE,INDEX(Class!$J:$J,MATCH(Info!DX21,Class!$F:$F,0))*INDEX(Class!$Q:$R,MATCH(Info!DX22,Class!$N:$N,0),MATCH(Info!DX4,Class!$Q$2:$R$2,0))))),0)</f>
        <v>0</v>
      </c>
      <c r="DX32" s="387" cm="1">
        <f t="array" ref="DX32">IFERROR(IF(Input!DY12=TRUE,1,IF(Info!DY6=TRUE,INDEX(Class!$H:$H,MATCH(Info!DY21,Class!$F:$F,0)),_xlfn.IFS(DX9=FALSE,INDEX(Class!$H:$H,MATCH(Info!DY21,Class!$F:$F,0))+IF(Info!DY4="Truck",INDEX(Class!$O:$O,MATCH(Info!DY22,Class!$N:$N,0)),0),DX9=TRUE,INDEX(Class!$J:$J,MATCH(Info!DY21,Class!$F:$F,0))*INDEX(Class!$Q:$R,MATCH(Info!DY22,Class!$N:$N,0),MATCH(Info!DY4,Class!$Q$2:$R$2,0))))),0)</f>
        <v>0</v>
      </c>
      <c r="DY32" s="387" cm="1">
        <f t="array" ref="DY32">IFERROR(IF(Input!DZ12=TRUE,1,IF(Info!DZ6=TRUE,INDEX(Class!$H:$H,MATCH(Info!DZ21,Class!$F:$F,0)),_xlfn.IFS(DY9=FALSE,INDEX(Class!$H:$H,MATCH(Info!DZ21,Class!$F:$F,0))+IF(Info!DZ4="Truck",INDEX(Class!$O:$O,MATCH(Info!DZ22,Class!$N:$N,0)),0),DY9=TRUE,INDEX(Class!$J:$J,MATCH(Info!DZ21,Class!$F:$F,0))*INDEX(Class!$Q:$R,MATCH(Info!DZ22,Class!$N:$N,0),MATCH(Info!DZ4,Class!$Q$2:$R$2,0))))),0)</f>
        <v>0</v>
      </c>
      <c r="DZ32" s="387" cm="1">
        <f t="array" ref="DZ32">IFERROR(IF(Input!EA12=TRUE,1,IF(Info!EA6=TRUE,INDEX(Class!$H:$H,MATCH(Info!EA21,Class!$F:$F,0)),_xlfn.IFS(DZ9=FALSE,INDEX(Class!$H:$H,MATCH(Info!EA21,Class!$F:$F,0))+IF(Info!EA4="Truck",INDEX(Class!$O:$O,MATCH(Info!EA22,Class!$N:$N,0)),0),DZ9=TRUE,INDEX(Class!$J:$J,MATCH(Info!EA21,Class!$F:$F,0))*INDEX(Class!$Q:$R,MATCH(Info!EA22,Class!$N:$N,0),MATCH(Info!EA4,Class!$Q$2:$R$2,0))))),0)</f>
        <v>0</v>
      </c>
      <c r="EA32" s="387" cm="1">
        <f t="array" ref="EA32">IFERROR(IF(Input!EB12=TRUE,1,IF(Info!EB6=TRUE,INDEX(Class!$H:$H,MATCH(Info!EB21,Class!$F:$F,0)),_xlfn.IFS(EA9=FALSE,INDEX(Class!$H:$H,MATCH(Info!EB21,Class!$F:$F,0))+IF(Info!EB4="Truck",INDEX(Class!$O:$O,MATCH(Info!EB22,Class!$N:$N,0)),0),EA9=TRUE,INDEX(Class!$J:$J,MATCH(Info!EB21,Class!$F:$F,0))*INDEX(Class!$Q:$R,MATCH(Info!EB22,Class!$N:$N,0),MATCH(Info!EB4,Class!$Q$2:$R$2,0))))),0)</f>
        <v>0</v>
      </c>
      <c r="EB32" s="387" cm="1">
        <f t="array" ref="EB32">IFERROR(IF(Input!EC12=TRUE,1,IF(Info!EC6=TRUE,INDEX(Class!$H:$H,MATCH(Info!EC21,Class!$F:$F,0)),_xlfn.IFS(EB9=FALSE,INDEX(Class!$H:$H,MATCH(Info!EC21,Class!$F:$F,0))+IF(Info!EC4="Truck",INDEX(Class!$O:$O,MATCH(Info!EC22,Class!$N:$N,0)),0),EB9=TRUE,INDEX(Class!$J:$J,MATCH(Info!EC21,Class!$F:$F,0))*INDEX(Class!$Q:$R,MATCH(Info!EC22,Class!$N:$N,0),MATCH(Info!EC4,Class!$Q$2:$R$2,0))))),0)</f>
        <v>0</v>
      </c>
      <c r="EC32" s="387" cm="1">
        <f t="array" ref="EC32">IFERROR(IF(Input!ED12=TRUE,1,IF(Info!ED6=TRUE,INDEX(Class!$H:$H,MATCH(Info!ED21,Class!$F:$F,0)),_xlfn.IFS(EC9=FALSE,INDEX(Class!$H:$H,MATCH(Info!ED21,Class!$F:$F,0))+IF(Info!ED4="Truck",INDEX(Class!$O:$O,MATCH(Info!ED22,Class!$N:$N,0)),0),EC9=TRUE,INDEX(Class!$J:$J,MATCH(Info!ED21,Class!$F:$F,0))*INDEX(Class!$Q:$R,MATCH(Info!ED22,Class!$N:$N,0),MATCH(Info!ED4,Class!$Q$2:$R$2,0))))),0)</f>
        <v>0</v>
      </c>
      <c r="ED32" s="387" cm="1">
        <f t="array" ref="ED32">IFERROR(IF(Input!EE12=TRUE,1,IF(Info!EE6=TRUE,INDEX(Class!$H:$H,MATCH(Info!EE21,Class!$F:$F,0)),_xlfn.IFS(ED9=FALSE,INDEX(Class!$H:$H,MATCH(Info!EE21,Class!$F:$F,0))+IF(Info!EE4="Truck",INDEX(Class!$O:$O,MATCH(Info!EE22,Class!$N:$N,0)),0),ED9=TRUE,INDEX(Class!$J:$J,MATCH(Info!EE21,Class!$F:$F,0))*INDEX(Class!$Q:$R,MATCH(Info!EE22,Class!$N:$N,0),MATCH(Info!EE4,Class!$Q$2:$R$2,0))))),0)</f>
        <v>0</v>
      </c>
      <c r="EE32" s="387" cm="1">
        <f t="array" ref="EE32">IFERROR(IF(Input!EF12=TRUE,1,IF(Info!EF6=TRUE,INDEX(Class!$H:$H,MATCH(Info!EF21,Class!$F:$F,0)),_xlfn.IFS(EE9=FALSE,INDEX(Class!$H:$H,MATCH(Info!EF21,Class!$F:$F,0))+IF(Info!EF4="Truck",INDEX(Class!$O:$O,MATCH(Info!EF22,Class!$N:$N,0)),0),EE9=TRUE,INDEX(Class!$J:$J,MATCH(Info!EF21,Class!$F:$F,0))*INDEX(Class!$Q:$R,MATCH(Info!EF22,Class!$N:$N,0),MATCH(Info!EF4,Class!$Q$2:$R$2,0))))),0)</f>
        <v>0</v>
      </c>
      <c r="EF32" s="387" cm="1">
        <f t="array" ref="EF32">IFERROR(IF(Input!EG12=TRUE,1,IF(Info!EG6=TRUE,INDEX(Class!$H:$H,MATCH(Info!EG21,Class!$F:$F,0)),_xlfn.IFS(EF9=FALSE,INDEX(Class!$H:$H,MATCH(Info!EG21,Class!$F:$F,0))+IF(Info!EG4="Truck",INDEX(Class!$O:$O,MATCH(Info!EG22,Class!$N:$N,0)),0),EF9=TRUE,INDEX(Class!$J:$J,MATCH(Info!EG21,Class!$F:$F,0))*INDEX(Class!$Q:$R,MATCH(Info!EG22,Class!$N:$N,0),MATCH(Info!EG4,Class!$Q$2:$R$2,0))))),0)</f>
        <v>0</v>
      </c>
      <c r="EG32" s="387" cm="1">
        <f t="array" ref="EG32">IFERROR(IF(Input!EH12=TRUE,1,IF(Info!EH6=TRUE,INDEX(Class!$H:$H,MATCH(Info!EH21,Class!$F:$F,0)),_xlfn.IFS(EG9=FALSE,INDEX(Class!$H:$H,MATCH(Info!EH21,Class!$F:$F,0))+IF(Info!EH4="Truck",INDEX(Class!$O:$O,MATCH(Info!EH22,Class!$N:$N,0)),0),EG9=TRUE,INDEX(Class!$J:$J,MATCH(Info!EH21,Class!$F:$F,0))*INDEX(Class!$Q:$R,MATCH(Info!EH22,Class!$N:$N,0),MATCH(Info!EH4,Class!$Q$2:$R$2,0))))),0)</f>
        <v>0</v>
      </c>
      <c r="EH32" s="387" cm="1">
        <f t="array" ref="EH32">IFERROR(IF(Input!EI12=TRUE,1,IF(Info!EI6=TRUE,INDEX(Class!$H:$H,MATCH(Info!EI21,Class!$F:$F,0)),_xlfn.IFS(EH9=FALSE,INDEX(Class!$H:$H,MATCH(Info!EI21,Class!$F:$F,0))+IF(Info!EI4="Truck",INDEX(Class!$O:$O,MATCH(Info!EI22,Class!$N:$N,0)),0),EH9=TRUE,INDEX(Class!$J:$J,MATCH(Info!EI21,Class!$F:$F,0))*INDEX(Class!$Q:$R,MATCH(Info!EI22,Class!$N:$N,0),MATCH(Info!EI4,Class!$Q$2:$R$2,0))))),0)</f>
        <v>0</v>
      </c>
      <c r="EI32" s="387" cm="1">
        <f t="array" ref="EI32">IFERROR(IF(Input!EJ12=TRUE,1,IF(Info!EJ6=TRUE,INDEX(Class!$H:$H,MATCH(Info!EJ21,Class!$F:$F,0)),_xlfn.IFS(EI9=FALSE,INDEX(Class!$H:$H,MATCH(Info!EJ21,Class!$F:$F,0))+IF(Info!EJ4="Truck",INDEX(Class!$O:$O,MATCH(Info!EJ22,Class!$N:$N,0)),0),EI9=TRUE,INDEX(Class!$J:$J,MATCH(Info!EJ21,Class!$F:$F,0))*INDEX(Class!$Q:$R,MATCH(Info!EJ22,Class!$N:$N,0),MATCH(Info!EJ4,Class!$Q$2:$R$2,0))))),0)</f>
        <v>0</v>
      </c>
      <c r="EJ32" s="387" cm="1">
        <f t="array" ref="EJ32">IFERROR(IF(Input!EK12=TRUE,1,IF(Info!EK6=TRUE,INDEX(Class!$H:$H,MATCH(Info!EK21,Class!$F:$F,0)),_xlfn.IFS(EJ9=FALSE,INDEX(Class!$H:$H,MATCH(Info!EK21,Class!$F:$F,0))+IF(Info!EK4="Truck",INDEX(Class!$O:$O,MATCH(Info!EK22,Class!$N:$N,0)),0),EJ9=TRUE,INDEX(Class!$J:$J,MATCH(Info!EK21,Class!$F:$F,0))*INDEX(Class!$Q:$R,MATCH(Info!EK22,Class!$N:$N,0),MATCH(Info!EK4,Class!$Q$2:$R$2,0))))),0)</f>
        <v>0</v>
      </c>
      <c r="EK32" s="387" cm="1">
        <f t="array" ref="EK32">IFERROR(IF(Input!EL12=TRUE,1,IF(Info!EL6=TRUE,INDEX(Class!$H:$H,MATCH(Info!EL21,Class!$F:$F,0)),_xlfn.IFS(EK9=FALSE,INDEX(Class!$H:$H,MATCH(Info!EL21,Class!$F:$F,0))+IF(Info!EL4="Truck",INDEX(Class!$O:$O,MATCH(Info!EL22,Class!$N:$N,0)),0),EK9=TRUE,INDEX(Class!$J:$J,MATCH(Info!EL21,Class!$F:$F,0))*INDEX(Class!$Q:$R,MATCH(Info!EL22,Class!$N:$N,0),MATCH(Info!EL4,Class!$Q$2:$R$2,0))))),0)</f>
        <v>0</v>
      </c>
      <c r="EL32" s="387" cm="1">
        <f t="array" ref="EL32">IFERROR(IF(Input!EM12=TRUE,1,IF(Info!EM6=TRUE,INDEX(Class!$H:$H,MATCH(Info!EM21,Class!$F:$F,0)),_xlfn.IFS(EL9=FALSE,INDEX(Class!$H:$H,MATCH(Info!EM21,Class!$F:$F,0))+IF(Info!EM4="Truck",INDEX(Class!$O:$O,MATCH(Info!EM22,Class!$N:$N,0)),0),EL9=TRUE,INDEX(Class!$J:$J,MATCH(Info!EM21,Class!$F:$F,0))*INDEX(Class!$Q:$R,MATCH(Info!EM22,Class!$N:$N,0),MATCH(Info!EM4,Class!$Q$2:$R$2,0))))),0)</f>
        <v>0</v>
      </c>
      <c r="EM32" s="387" cm="1">
        <f t="array" ref="EM32">IFERROR(IF(Input!EN12=TRUE,1,IF(Info!EN6=TRUE,INDEX(Class!$H:$H,MATCH(Info!EN21,Class!$F:$F,0)),_xlfn.IFS(EM9=FALSE,INDEX(Class!$H:$H,MATCH(Info!EN21,Class!$F:$F,0))+IF(Info!EN4="Truck",INDEX(Class!$O:$O,MATCH(Info!EN22,Class!$N:$N,0)),0),EM9=TRUE,INDEX(Class!$J:$J,MATCH(Info!EN21,Class!$F:$F,0))*INDEX(Class!$Q:$R,MATCH(Info!EN22,Class!$N:$N,0),MATCH(Info!EN4,Class!$Q$2:$R$2,0))))),0)</f>
        <v>0</v>
      </c>
      <c r="EN32" s="387" cm="1">
        <f t="array" ref="EN32">IFERROR(IF(Input!EO12=TRUE,1,IF(Info!EO6=TRUE,INDEX(Class!$H:$H,MATCH(Info!EO21,Class!$F:$F,0)),_xlfn.IFS(EN9=FALSE,INDEX(Class!$H:$H,MATCH(Info!EO21,Class!$F:$F,0))+IF(Info!EO4="Truck",INDEX(Class!$O:$O,MATCH(Info!EO22,Class!$N:$N,0)),0),EN9=TRUE,INDEX(Class!$J:$J,MATCH(Info!EO21,Class!$F:$F,0))*INDEX(Class!$Q:$R,MATCH(Info!EO22,Class!$N:$N,0),MATCH(Info!EO4,Class!$Q$2:$R$2,0))))),0)</f>
        <v>0</v>
      </c>
      <c r="EO32" s="387" cm="1">
        <f t="array" ref="EO32">IFERROR(IF(Input!EP12=TRUE,1,IF(Info!EP6=TRUE,INDEX(Class!$H:$H,MATCH(Info!EP21,Class!$F:$F,0)),_xlfn.IFS(EO9=FALSE,INDEX(Class!$H:$H,MATCH(Info!EP21,Class!$F:$F,0))+IF(Info!EP4="Truck",INDEX(Class!$O:$O,MATCH(Info!EP22,Class!$N:$N,0)),0),EO9=TRUE,INDEX(Class!$J:$J,MATCH(Info!EP21,Class!$F:$F,0))*INDEX(Class!$Q:$R,MATCH(Info!EP22,Class!$N:$N,0),MATCH(Info!EP4,Class!$Q$2:$R$2,0))))),0)</f>
        <v>0</v>
      </c>
      <c r="EP32" s="387" cm="1">
        <f t="array" ref="EP32">IFERROR(IF(Input!EQ12=TRUE,1,IF(Info!EQ6=TRUE,INDEX(Class!$H:$H,MATCH(Info!EQ21,Class!$F:$F,0)),_xlfn.IFS(EP9=FALSE,INDEX(Class!$H:$H,MATCH(Info!EQ21,Class!$F:$F,0))+IF(Info!EQ4="Truck",INDEX(Class!$O:$O,MATCH(Info!EQ22,Class!$N:$N,0)),0),EP9=TRUE,INDEX(Class!$J:$J,MATCH(Info!EQ21,Class!$F:$F,0))*INDEX(Class!$Q:$R,MATCH(Info!EQ22,Class!$N:$N,0),MATCH(Info!EQ4,Class!$Q$2:$R$2,0))))),0)</f>
        <v>0</v>
      </c>
      <c r="EQ32" s="387" cm="1">
        <f t="array" ref="EQ32">IFERROR(IF(Input!ER12=TRUE,1,IF(Info!ER6=TRUE,INDEX(Class!$H:$H,MATCH(Info!ER21,Class!$F:$F,0)),_xlfn.IFS(EQ9=FALSE,INDEX(Class!$H:$H,MATCH(Info!ER21,Class!$F:$F,0))+IF(Info!ER4="Truck",INDEX(Class!$O:$O,MATCH(Info!ER22,Class!$N:$N,0)),0),EQ9=TRUE,INDEX(Class!$J:$J,MATCH(Info!ER21,Class!$F:$F,0))*INDEX(Class!$Q:$R,MATCH(Info!ER22,Class!$N:$N,0),MATCH(Info!ER4,Class!$Q$2:$R$2,0))))),0)</f>
        <v>0</v>
      </c>
      <c r="ER32" s="387" cm="1">
        <f t="array" ref="ER32">IFERROR(IF(Input!ES12=TRUE,1,IF(Info!ES6=TRUE,INDEX(Class!$H:$H,MATCH(Info!ES21,Class!$F:$F,0)),_xlfn.IFS(ER9=FALSE,INDEX(Class!$H:$H,MATCH(Info!ES21,Class!$F:$F,0))+IF(Info!ES4="Truck",INDEX(Class!$O:$O,MATCH(Info!ES22,Class!$N:$N,0)),0),ER9=TRUE,INDEX(Class!$J:$J,MATCH(Info!ES21,Class!$F:$F,0))*INDEX(Class!$Q:$R,MATCH(Info!ES22,Class!$N:$N,0),MATCH(Info!ES4,Class!$Q$2:$R$2,0))))),0)</f>
        <v>0</v>
      </c>
      <c r="ES32" s="387" cm="1">
        <f t="array" ref="ES32">IFERROR(IF(Input!ET12=TRUE,1,IF(Info!ET6=TRUE,INDEX(Class!$H:$H,MATCH(Info!ET21,Class!$F:$F,0)),_xlfn.IFS(ES9=FALSE,INDEX(Class!$H:$H,MATCH(Info!ET21,Class!$F:$F,0))+IF(Info!ET4="Truck",INDEX(Class!$O:$O,MATCH(Info!ET22,Class!$N:$N,0)),0),ES9=TRUE,INDEX(Class!$J:$J,MATCH(Info!ET21,Class!$F:$F,0))*INDEX(Class!$Q:$R,MATCH(Info!ET22,Class!$N:$N,0),MATCH(Info!ET4,Class!$Q$2:$R$2,0))))),0)</f>
        <v>0</v>
      </c>
      <c r="ET32" s="387" cm="1">
        <f t="array" ref="ET32">IFERROR(IF(Input!EU12=TRUE,1,IF(Info!EU6=TRUE,INDEX(Class!$H:$H,MATCH(Info!EU21,Class!$F:$F,0)),_xlfn.IFS(ET9=FALSE,INDEX(Class!$H:$H,MATCH(Info!EU21,Class!$F:$F,0))+IF(Info!EU4="Truck",INDEX(Class!$O:$O,MATCH(Info!EU22,Class!$N:$N,0)),0),ET9=TRUE,INDEX(Class!$J:$J,MATCH(Info!EU21,Class!$F:$F,0))*INDEX(Class!$Q:$R,MATCH(Info!EU22,Class!$N:$N,0),MATCH(Info!EU4,Class!$Q$2:$R$2,0))))),0)</f>
        <v>0</v>
      </c>
      <c r="EU32" s="387" cm="1">
        <f t="array" ref="EU32">IFERROR(IF(Input!EV12=TRUE,1,IF(Info!EV6=TRUE,INDEX(Class!$H:$H,MATCH(Info!EV21,Class!$F:$F,0)),_xlfn.IFS(EU9=FALSE,INDEX(Class!$H:$H,MATCH(Info!EV21,Class!$F:$F,0))+IF(Info!EV4="Truck",INDEX(Class!$O:$O,MATCH(Info!EV22,Class!$N:$N,0)),0),EU9=TRUE,INDEX(Class!$J:$J,MATCH(Info!EV21,Class!$F:$F,0))*INDEX(Class!$Q:$R,MATCH(Info!EV22,Class!$N:$N,0),MATCH(Info!EV4,Class!$Q$2:$R$2,0))))),0)</f>
        <v>0</v>
      </c>
      <c r="EV32" s="387" cm="1">
        <f t="array" ref="EV32">IFERROR(IF(Input!EW12=TRUE,1,IF(Info!EW6=TRUE,INDEX(Class!$H:$H,MATCH(Info!EW21,Class!$F:$F,0)),_xlfn.IFS(EV9=FALSE,INDEX(Class!$H:$H,MATCH(Info!EW21,Class!$F:$F,0))+IF(Info!EW4="Truck",INDEX(Class!$O:$O,MATCH(Info!EW22,Class!$N:$N,0)),0),EV9=TRUE,INDEX(Class!$J:$J,MATCH(Info!EW21,Class!$F:$F,0))*INDEX(Class!$Q:$R,MATCH(Info!EW22,Class!$N:$N,0),MATCH(Info!EW4,Class!$Q$2:$R$2,0))))),0)</f>
        <v>0</v>
      </c>
      <c r="EW32" s="387" cm="1">
        <f t="array" ref="EW32">IFERROR(IF(Input!EX12=TRUE,1,IF(Info!EX6=TRUE,INDEX(Class!$H:$H,MATCH(Info!EX21,Class!$F:$F,0)),_xlfn.IFS(EW9=FALSE,INDEX(Class!$H:$H,MATCH(Info!EX21,Class!$F:$F,0))+IF(Info!EX4="Truck",INDEX(Class!$O:$O,MATCH(Info!EX22,Class!$N:$N,0)),0),EW9=TRUE,INDEX(Class!$J:$J,MATCH(Info!EX21,Class!$F:$F,0))*INDEX(Class!$Q:$R,MATCH(Info!EX22,Class!$N:$N,0),MATCH(Info!EX4,Class!$Q$2:$R$2,0))))),0)</f>
        <v>0</v>
      </c>
      <c r="EX32" s="387" cm="1">
        <f t="array" ref="EX32">IFERROR(IF(Input!EY12=TRUE,1,IF(Info!EY6=TRUE,INDEX(Class!$H:$H,MATCH(Info!EY21,Class!$F:$F,0)),_xlfn.IFS(EX9=FALSE,INDEX(Class!$H:$H,MATCH(Info!EY21,Class!$F:$F,0))+IF(Info!EY4="Truck",INDEX(Class!$O:$O,MATCH(Info!EY22,Class!$N:$N,0)),0),EX9=TRUE,INDEX(Class!$J:$J,MATCH(Info!EY21,Class!$F:$F,0))*INDEX(Class!$Q:$R,MATCH(Info!EY22,Class!$N:$N,0),MATCH(Info!EY4,Class!$Q$2:$R$2,0))))),0)</f>
        <v>0</v>
      </c>
      <c r="EY32" s="387" cm="1">
        <f t="array" ref="EY32">IFERROR(IF(Input!EZ12=TRUE,1,IF(Info!EZ6=TRUE,INDEX(Class!$H:$H,MATCH(Info!EZ21,Class!$F:$F,0)),_xlfn.IFS(EY9=FALSE,INDEX(Class!$H:$H,MATCH(Info!EZ21,Class!$F:$F,0))+IF(Info!EZ4="Truck",INDEX(Class!$O:$O,MATCH(Info!EZ22,Class!$N:$N,0)),0),EY9=TRUE,INDEX(Class!$J:$J,MATCH(Info!EZ21,Class!$F:$F,0))*INDEX(Class!$Q:$R,MATCH(Info!EZ22,Class!$N:$N,0),MATCH(Info!EZ4,Class!$Q$2:$R$2,0))))),0)</f>
        <v>0</v>
      </c>
      <c r="EZ32" s="387" cm="1">
        <f t="array" ref="EZ32">IFERROR(IF(Input!FA12=TRUE,1,IF(Info!FA6=TRUE,INDEX(Class!$H:$H,MATCH(Info!FA21,Class!$F:$F,0)),_xlfn.IFS(EZ9=FALSE,INDEX(Class!$H:$H,MATCH(Info!FA21,Class!$F:$F,0))+IF(Info!FA4="Truck",INDEX(Class!$O:$O,MATCH(Info!FA22,Class!$N:$N,0)),0),EZ9=TRUE,INDEX(Class!$J:$J,MATCH(Info!FA21,Class!$F:$F,0))*INDEX(Class!$Q:$R,MATCH(Info!FA22,Class!$N:$N,0),MATCH(Info!FA4,Class!$Q$2:$R$2,0))))),0)</f>
        <v>0</v>
      </c>
      <c r="FA32" s="387" cm="1">
        <f t="array" ref="FA32">IFERROR(IF(Input!FB12=TRUE,1,IF(Info!FB6=TRUE,INDEX(Class!$H:$H,MATCH(Info!FB21,Class!$F:$F,0)),_xlfn.IFS(FA9=FALSE,INDEX(Class!$H:$H,MATCH(Info!FB21,Class!$F:$F,0))+IF(Info!FB4="Truck",INDEX(Class!$O:$O,MATCH(Info!FB22,Class!$N:$N,0)),0),FA9=TRUE,INDEX(Class!$J:$J,MATCH(Info!FB21,Class!$F:$F,0))*INDEX(Class!$Q:$R,MATCH(Info!FB22,Class!$N:$N,0),MATCH(Info!FB4,Class!$Q$2:$R$2,0))))),0)</f>
        <v>0</v>
      </c>
      <c r="FB32" s="387" cm="1">
        <f t="array" ref="FB32">IFERROR(IF(Input!FC12=TRUE,1,IF(Info!FC6=TRUE,INDEX(Class!$H:$H,MATCH(Info!FC21,Class!$F:$F,0)),_xlfn.IFS(FB9=FALSE,INDEX(Class!$H:$H,MATCH(Info!FC21,Class!$F:$F,0))+IF(Info!FC4="Truck",INDEX(Class!$O:$O,MATCH(Info!FC22,Class!$N:$N,0)),0),FB9=TRUE,INDEX(Class!$J:$J,MATCH(Info!FC21,Class!$F:$F,0))*INDEX(Class!$Q:$R,MATCH(Info!FC22,Class!$N:$N,0),MATCH(Info!FC4,Class!$Q$2:$R$2,0))))),0)</f>
        <v>0</v>
      </c>
      <c r="FC32" s="387" cm="1">
        <f t="array" ref="FC32">IFERROR(IF(Input!FD12=TRUE,1,IF(Info!FD6=TRUE,INDEX(Class!$H:$H,MATCH(Info!FD21,Class!$F:$F,0)),_xlfn.IFS(FC9=FALSE,INDEX(Class!$H:$H,MATCH(Info!FD21,Class!$F:$F,0))+IF(Info!FD4="Truck",INDEX(Class!$O:$O,MATCH(Info!FD22,Class!$N:$N,0)),0),FC9=TRUE,INDEX(Class!$J:$J,MATCH(Info!FD21,Class!$F:$F,0))*INDEX(Class!$Q:$R,MATCH(Info!FD22,Class!$N:$N,0),MATCH(Info!FD4,Class!$Q$2:$R$2,0))))),0)</f>
        <v>0</v>
      </c>
      <c r="FD32" s="387" cm="1">
        <f t="array" ref="FD32">IFERROR(IF(Input!FE12=TRUE,1,IF(Info!FE6=TRUE,INDEX(Class!$H:$H,MATCH(Info!FE21,Class!$F:$F,0)),_xlfn.IFS(FD9=FALSE,INDEX(Class!$H:$H,MATCH(Info!FE21,Class!$F:$F,0))+IF(Info!FE4="Truck",INDEX(Class!$O:$O,MATCH(Info!FE22,Class!$N:$N,0)),0),FD9=TRUE,INDEX(Class!$J:$J,MATCH(Info!FE21,Class!$F:$F,0))*INDEX(Class!$Q:$R,MATCH(Info!FE22,Class!$N:$N,0),MATCH(Info!FE4,Class!$Q$2:$R$2,0))))),0)</f>
        <v>0</v>
      </c>
      <c r="FE32" s="387" cm="1">
        <f t="array" ref="FE32">IFERROR(IF(Input!FF12=TRUE,1,IF(Info!FF6=TRUE,INDEX(Class!$H:$H,MATCH(Info!FF21,Class!$F:$F,0)),_xlfn.IFS(FE9=FALSE,INDEX(Class!$H:$H,MATCH(Info!FF21,Class!$F:$F,0))+IF(Info!FF4="Truck",INDEX(Class!$O:$O,MATCH(Info!FF22,Class!$N:$N,0)),0),FE9=TRUE,INDEX(Class!$J:$J,MATCH(Info!FF21,Class!$F:$F,0))*INDEX(Class!$Q:$R,MATCH(Info!FF22,Class!$N:$N,0),MATCH(Info!FF4,Class!$Q$2:$R$2,0))))),0)</f>
        <v>0</v>
      </c>
      <c r="FF32" s="387" cm="1">
        <f t="array" ref="FF32">IFERROR(IF(Input!FG12=TRUE,1,IF(Info!FG6=TRUE,INDEX(Class!$H:$H,MATCH(Info!FG21,Class!$F:$F,0)),_xlfn.IFS(FF9=FALSE,INDEX(Class!$H:$H,MATCH(Info!FG21,Class!$F:$F,0))+IF(Info!FG4="Truck",INDEX(Class!$O:$O,MATCH(Info!FG22,Class!$N:$N,0)),0),FF9=TRUE,INDEX(Class!$J:$J,MATCH(Info!FG21,Class!$F:$F,0))*INDEX(Class!$Q:$R,MATCH(Info!FG22,Class!$N:$N,0),MATCH(Info!FG4,Class!$Q$2:$R$2,0))))),0)</f>
        <v>0</v>
      </c>
      <c r="FG32" s="387" cm="1">
        <f t="array" ref="FG32">IFERROR(IF(Input!FH12=TRUE,1,IF(Info!FH6=TRUE,INDEX(Class!$H:$H,MATCH(Info!FH21,Class!$F:$F,0)),_xlfn.IFS(FG9=FALSE,INDEX(Class!$H:$H,MATCH(Info!FH21,Class!$F:$F,0))+IF(Info!FH4="Truck",INDEX(Class!$O:$O,MATCH(Info!FH22,Class!$N:$N,0)),0),FG9=TRUE,INDEX(Class!$J:$J,MATCH(Info!FH21,Class!$F:$F,0))*INDEX(Class!$Q:$R,MATCH(Info!FH22,Class!$N:$N,0),MATCH(Info!FH4,Class!$Q$2:$R$2,0))))),0)</f>
        <v>0</v>
      </c>
      <c r="FH32" s="387" cm="1">
        <f t="array" ref="FH32">IFERROR(IF(Input!FI12=TRUE,1,IF(Info!FI6=TRUE,INDEX(Class!$H:$H,MATCH(Info!FI21,Class!$F:$F,0)),_xlfn.IFS(FH9=FALSE,INDEX(Class!$H:$H,MATCH(Info!FI21,Class!$F:$F,0))+IF(Info!FI4="Truck",INDEX(Class!$O:$O,MATCH(Info!FI22,Class!$N:$N,0)),0),FH9=TRUE,INDEX(Class!$J:$J,MATCH(Info!FI21,Class!$F:$F,0))*INDEX(Class!$Q:$R,MATCH(Info!FI22,Class!$N:$N,0),MATCH(Info!FI4,Class!$Q$2:$R$2,0))))),0)</f>
        <v>0</v>
      </c>
      <c r="FI32" s="387" cm="1">
        <f t="array" ref="FI32">IFERROR(IF(Input!FJ12=TRUE,1,IF(Info!FJ6=TRUE,INDEX(Class!$H:$H,MATCH(Info!FJ21,Class!$F:$F,0)),_xlfn.IFS(FI9=FALSE,INDEX(Class!$H:$H,MATCH(Info!FJ21,Class!$F:$F,0))+IF(Info!FJ4="Truck",INDEX(Class!$O:$O,MATCH(Info!FJ22,Class!$N:$N,0)),0),FI9=TRUE,INDEX(Class!$J:$J,MATCH(Info!FJ21,Class!$F:$F,0))*INDEX(Class!$Q:$R,MATCH(Info!FJ22,Class!$N:$N,0),MATCH(Info!FJ4,Class!$Q$2:$R$2,0))))),0)</f>
        <v>0</v>
      </c>
      <c r="FJ32" s="387" cm="1">
        <f t="array" ref="FJ32">IFERROR(IF(Input!FK12=TRUE,1,IF(Info!FK6=TRUE,INDEX(Class!$H:$H,MATCH(Info!FK21,Class!$F:$F,0)),_xlfn.IFS(FJ9=FALSE,INDEX(Class!$H:$H,MATCH(Info!FK21,Class!$F:$F,0))+IF(Info!FK4="Truck",INDEX(Class!$O:$O,MATCH(Info!FK22,Class!$N:$N,0)),0),FJ9=TRUE,INDEX(Class!$J:$J,MATCH(Info!FK21,Class!$F:$F,0))*INDEX(Class!$Q:$R,MATCH(Info!FK22,Class!$N:$N,0),MATCH(Info!FK4,Class!$Q$2:$R$2,0))))),0)</f>
        <v>0</v>
      </c>
      <c r="FK32" s="387" cm="1">
        <f t="array" ref="FK32">IFERROR(IF(Input!FL12=TRUE,1,IF(Info!FL6=TRUE,INDEX(Class!$H:$H,MATCH(Info!FL21,Class!$F:$F,0)),_xlfn.IFS(FK9=FALSE,INDEX(Class!$H:$H,MATCH(Info!FL21,Class!$F:$F,0))+IF(Info!FL4="Truck",INDEX(Class!$O:$O,MATCH(Info!FL22,Class!$N:$N,0)),0),FK9=TRUE,INDEX(Class!$J:$J,MATCH(Info!FL21,Class!$F:$F,0))*INDEX(Class!$Q:$R,MATCH(Info!FL22,Class!$N:$N,0),MATCH(Info!FL4,Class!$Q$2:$R$2,0))))),0)</f>
        <v>0</v>
      </c>
      <c r="FL32" s="387" cm="1">
        <f t="array" ref="FL32">IFERROR(IF(Input!FM12=TRUE,1,IF(Info!FM6=TRUE,INDEX(Class!$H:$H,MATCH(Info!FM21,Class!$F:$F,0)),_xlfn.IFS(FL9=FALSE,INDEX(Class!$H:$H,MATCH(Info!FM21,Class!$F:$F,0))+IF(Info!FM4="Truck",INDEX(Class!$O:$O,MATCH(Info!FM22,Class!$N:$N,0)),0),FL9=TRUE,INDEX(Class!$J:$J,MATCH(Info!FM21,Class!$F:$F,0))*INDEX(Class!$Q:$R,MATCH(Info!FM22,Class!$N:$N,0),MATCH(Info!FM4,Class!$Q$2:$R$2,0))))),0)</f>
        <v>0</v>
      </c>
      <c r="FM32" s="387" cm="1">
        <f t="array" ref="FM32">IFERROR(IF(Input!FN12=TRUE,1,IF(Info!FN6=TRUE,INDEX(Class!$H:$H,MATCH(Info!FN21,Class!$F:$F,0)),_xlfn.IFS(FM9=FALSE,INDEX(Class!$H:$H,MATCH(Info!FN21,Class!$F:$F,0))+IF(Info!FN4="Truck",INDEX(Class!$O:$O,MATCH(Info!FN22,Class!$N:$N,0)),0),FM9=TRUE,INDEX(Class!$J:$J,MATCH(Info!FN21,Class!$F:$F,0))*INDEX(Class!$Q:$R,MATCH(Info!FN22,Class!$N:$N,0),MATCH(Info!FN4,Class!$Q$2:$R$2,0))))),0)</f>
        <v>0</v>
      </c>
      <c r="FN32" s="387" cm="1">
        <f t="array" ref="FN32">IFERROR(IF(Input!FO12=TRUE,1,IF(Info!FO6=TRUE,INDEX(Class!$H:$H,MATCH(Info!FO21,Class!$F:$F,0)),_xlfn.IFS(FN9=FALSE,INDEX(Class!$H:$H,MATCH(Info!FO21,Class!$F:$F,0))+IF(Info!FO4="Truck",INDEX(Class!$O:$O,MATCH(Info!FO22,Class!$N:$N,0)),0),FN9=TRUE,INDEX(Class!$J:$J,MATCH(Info!FO21,Class!$F:$F,0))*INDEX(Class!$Q:$R,MATCH(Info!FO22,Class!$N:$N,0),MATCH(Info!FO4,Class!$Q$2:$R$2,0))))),0)</f>
        <v>0</v>
      </c>
      <c r="FO32" s="387" cm="1">
        <f t="array" ref="FO32">IFERROR(IF(Input!FP12=TRUE,1,IF(Info!FP6=TRUE,INDEX(Class!$H:$H,MATCH(Info!FP21,Class!$F:$F,0)),_xlfn.IFS(FO9=FALSE,INDEX(Class!$H:$H,MATCH(Info!FP21,Class!$F:$F,0))+IF(Info!FP4="Truck",INDEX(Class!$O:$O,MATCH(Info!FP22,Class!$N:$N,0)),0),FO9=TRUE,INDEX(Class!$J:$J,MATCH(Info!FP21,Class!$F:$F,0))*INDEX(Class!$Q:$R,MATCH(Info!FP22,Class!$N:$N,0),MATCH(Info!FP4,Class!$Q$2:$R$2,0))))),0)</f>
        <v>0</v>
      </c>
      <c r="FP32" s="387" cm="1">
        <f t="array" ref="FP32">IFERROR(IF(Input!FQ12=TRUE,1,IF(Info!FQ6=TRUE,INDEX(Class!$H:$H,MATCH(Info!FQ21,Class!$F:$F,0)),_xlfn.IFS(FP9=FALSE,INDEX(Class!$H:$H,MATCH(Info!FQ21,Class!$F:$F,0))+IF(Info!FQ4="Truck",INDEX(Class!$O:$O,MATCH(Info!FQ22,Class!$N:$N,0)),0),FP9=TRUE,INDEX(Class!$J:$J,MATCH(Info!FQ21,Class!$F:$F,0))*INDEX(Class!$Q:$R,MATCH(Info!FQ22,Class!$N:$N,0),MATCH(Info!FQ4,Class!$Q$2:$R$2,0))))),0)</f>
        <v>0</v>
      </c>
      <c r="FQ32" s="387" cm="1">
        <f t="array" ref="FQ32">IFERROR(IF(Input!FR12=TRUE,1,IF(Info!FR6=TRUE,INDEX(Class!$H:$H,MATCH(Info!FR21,Class!$F:$F,0)),_xlfn.IFS(FQ9=FALSE,INDEX(Class!$H:$H,MATCH(Info!FR21,Class!$F:$F,0))+IF(Info!FR4="Truck",INDEX(Class!$O:$O,MATCH(Info!FR22,Class!$N:$N,0)),0),FQ9=TRUE,INDEX(Class!$J:$J,MATCH(Info!FR21,Class!$F:$F,0))*INDEX(Class!$Q:$R,MATCH(Info!FR22,Class!$N:$N,0),MATCH(Info!FR4,Class!$Q$2:$R$2,0))))),0)</f>
        <v>0</v>
      </c>
      <c r="FR32" s="387" cm="1">
        <f t="array" ref="FR32">IFERROR(IF(Input!FS12=TRUE,1,IF(Info!FS6=TRUE,INDEX(Class!$H:$H,MATCH(Info!FS21,Class!$F:$F,0)),_xlfn.IFS(FR9=FALSE,INDEX(Class!$H:$H,MATCH(Info!FS21,Class!$F:$F,0))+IF(Info!FS4="Truck",INDEX(Class!$O:$O,MATCH(Info!FS22,Class!$N:$N,0)),0),FR9=TRUE,INDEX(Class!$J:$J,MATCH(Info!FS21,Class!$F:$F,0))*INDEX(Class!$Q:$R,MATCH(Info!FS22,Class!$N:$N,0),MATCH(Info!FS4,Class!$Q$2:$R$2,0))))),0)</f>
        <v>0</v>
      </c>
      <c r="FS32" s="387" cm="1">
        <f t="array" ref="FS32">IFERROR(IF(Input!FT12=TRUE,1,IF(Info!FT6=TRUE,INDEX(Class!$H:$H,MATCH(Info!FT21,Class!$F:$F,0)),_xlfn.IFS(FS9=FALSE,INDEX(Class!$H:$H,MATCH(Info!FT21,Class!$F:$F,0))+IF(Info!FT4="Truck",INDEX(Class!$O:$O,MATCH(Info!FT22,Class!$N:$N,0)),0),FS9=TRUE,INDEX(Class!$J:$J,MATCH(Info!FT21,Class!$F:$F,0))*INDEX(Class!$Q:$R,MATCH(Info!FT22,Class!$N:$N,0),MATCH(Info!FT4,Class!$Q$2:$R$2,0))))),0)</f>
        <v>0</v>
      </c>
      <c r="FT32" s="387" cm="1">
        <f t="array" ref="FT32">IFERROR(IF(Input!FU12=TRUE,1,IF(Info!FU6=TRUE,INDEX(Class!$H:$H,MATCH(Info!FU21,Class!$F:$F,0)),_xlfn.IFS(FT9=FALSE,INDEX(Class!$H:$H,MATCH(Info!FU21,Class!$F:$F,0))+IF(Info!FU4="Truck",INDEX(Class!$O:$O,MATCH(Info!FU22,Class!$N:$N,0)),0),FT9=TRUE,INDEX(Class!$J:$J,MATCH(Info!FU21,Class!$F:$F,0))*INDEX(Class!$Q:$R,MATCH(Info!FU22,Class!$N:$N,0),MATCH(Info!FU4,Class!$Q$2:$R$2,0))))),0)</f>
        <v>0</v>
      </c>
      <c r="FU32" s="387" cm="1">
        <f t="array" ref="FU32">IFERROR(IF(Input!FV12=TRUE,1,IF(Info!FV6=TRUE,INDEX(Class!$H:$H,MATCH(Info!FV21,Class!$F:$F,0)),_xlfn.IFS(FU9=FALSE,INDEX(Class!$H:$H,MATCH(Info!FV21,Class!$F:$F,0))+IF(Info!FV4="Truck",INDEX(Class!$O:$O,MATCH(Info!FV22,Class!$N:$N,0)),0),FU9=TRUE,INDEX(Class!$J:$J,MATCH(Info!FV21,Class!$F:$F,0))*INDEX(Class!$Q:$R,MATCH(Info!FV22,Class!$N:$N,0),MATCH(Info!FV4,Class!$Q$2:$R$2,0))))),0)</f>
        <v>0</v>
      </c>
      <c r="FV32" s="387" cm="1">
        <f t="array" ref="FV32">IFERROR(IF(Input!FW12=TRUE,1,IF(Info!FW6=TRUE,INDEX(Class!$H:$H,MATCH(Info!FW21,Class!$F:$F,0)),_xlfn.IFS(FV9=FALSE,INDEX(Class!$H:$H,MATCH(Info!FW21,Class!$F:$F,0))+IF(Info!FW4="Truck",INDEX(Class!$O:$O,MATCH(Info!FW22,Class!$N:$N,0)),0),FV9=TRUE,INDEX(Class!$J:$J,MATCH(Info!FW21,Class!$F:$F,0))*INDEX(Class!$Q:$R,MATCH(Info!FW22,Class!$N:$N,0),MATCH(Info!FW4,Class!$Q$2:$R$2,0))))),0)</f>
        <v>0</v>
      </c>
      <c r="FW32" s="387" cm="1">
        <f t="array" ref="FW32">IFERROR(IF(Input!FX12=TRUE,1,IF(Info!FX6=TRUE,INDEX(Class!$H:$H,MATCH(Info!FX21,Class!$F:$F,0)),_xlfn.IFS(FW9=FALSE,INDEX(Class!$H:$H,MATCH(Info!FX21,Class!$F:$F,0))+IF(Info!FX4="Truck",INDEX(Class!$O:$O,MATCH(Info!FX22,Class!$N:$N,0)),0),FW9=TRUE,INDEX(Class!$J:$J,MATCH(Info!FX21,Class!$F:$F,0))*INDEX(Class!$Q:$R,MATCH(Info!FX22,Class!$N:$N,0),MATCH(Info!FX4,Class!$Q$2:$R$2,0))))),0)</f>
        <v>0</v>
      </c>
      <c r="FX32" s="387" cm="1">
        <f t="array" ref="FX32">IFERROR(IF(Input!FY12=TRUE,1,IF(Info!FY6=TRUE,INDEX(Class!$H:$H,MATCH(Info!FY21,Class!$F:$F,0)),_xlfn.IFS(FX9=FALSE,INDEX(Class!$H:$H,MATCH(Info!FY21,Class!$F:$F,0))+IF(Info!FY4="Truck",INDEX(Class!$O:$O,MATCH(Info!FY22,Class!$N:$N,0)),0),FX9=TRUE,INDEX(Class!$J:$J,MATCH(Info!FY21,Class!$F:$F,0))*INDEX(Class!$Q:$R,MATCH(Info!FY22,Class!$N:$N,0),MATCH(Info!FY4,Class!$Q$2:$R$2,0))))),0)</f>
        <v>0</v>
      </c>
      <c r="FY32" s="387" cm="1">
        <f t="array" ref="FY32">IFERROR(IF(Input!FZ12=TRUE,1,IF(Info!FZ6=TRUE,INDEX(Class!$H:$H,MATCH(Info!FZ21,Class!$F:$F,0)),_xlfn.IFS(FY9=FALSE,INDEX(Class!$H:$H,MATCH(Info!FZ21,Class!$F:$F,0))+IF(Info!FZ4="Truck",INDEX(Class!$O:$O,MATCH(Info!FZ22,Class!$N:$N,0)),0),FY9=TRUE,INDEX(Class!$J:$J,MATCH(Info!FZ21,Class!$F:$F,0))*INDEX(Class!$Q:$R,MATCH(Info!FZ22,Class!$N:$N,0),MATCH(Info!FZ4,Class!$Q$2:$R$2,0))))),0)</f>
        <v>0</v>
      </c>
      <c r="FZ32" s="387" cm="1">
        <f t="array" ref="FZ32">IFERROR(IF(Input!GA12=TRUE,1,IF(Info!GA6=TRUE,INDEX(Class!$H:$H,MATCH(Info!GA21,Class!$F:$F,0)),_xlfn.IFS(FZ9=FALSE,INDEX(Class!$H:$H,MATCH(Info!GA21,Class!$F:$F,0))+IF(Info!GA4="Truck",INDEX(Class!$O:$O,MATCH(Info!GA22,Class!$N:$N,0)),0),FZ9=TRUE,INDEX(Class!$J:$J,MATCH(Info!GA21,Class!$F:$F,0))*INDEX(Class!$Q:$R,MATCH(Info!GA22,Class!$N:$N,0),MATCH(Info!GA4,Class!$Q$2:$R$2,0))))),0)</f>
        <v>0</v>
      </c>
      <c r="GA32" s="387" cm="1">
        <f t="array" ref="GA32">IFERROR(IF(Input!GB12=TRUE,1,IF(Info!GB6=TRUE,INDEX(Class!$H:$H,MATCH(Info!GB21,Class!$F:$F,0)),_xlfn.IFS(GA9=FALSE,INDEX(Class!$H:$H,MATCH(Info!GB21,Class!$F:$F,0))+IF(Info!GB4="Truck",INDEX(Class!$O:$O,MATCH(Info!GB22,Class!$N:$N,0)),0),GA9=TRUE,INDEX(Class!$J:$J,MATCH(Info!GB21,Class!$F:$F,0))*INDEX(Class!$Q:$R,MATCH(Info!GB22,Class!$N:$N,0),MATCH(Info!GB4,Class!$Q$2:$R$2,0))))),0)</f>
        <v>0</v>
      </c>
      <c r="GB32" s="387" cm="1">
        <f t="array" ref="GB32">IFERROR(IF(Input!GC12=TRUE,1,IF(Info!GC6=TRUE,INDEX(Class!$H:$H,MATCH(Info!GC21,Class!$F:$F,0)),_xlfn.IFS(GB9=FALSE,INDEX(Class!$H:$H,MATCH(Info!GC21,Class!$F:$F,0))+IF(Info!GC4="Truck",INDEX(Class!$O:$O,MATCH(Info!GC22,Class!$N:$N,0)),0),GB9=TRUE,INDEX(Class!$J:$J,MATCH(Info!GC21,Class!$F:$F,0))*INDEX(Class!$Q:$R,MATCH(Info!GC22,Class!$N:$N,0),MATCH(Info!GC4,Class!$Q$2:$R$2,0))))),0)</f>
        <v>0</v>
      </c>
      <c r="GC32" s="387" cm="1">
        <f t="array" ref="GC32">IFERROR(IF(Input!GD12=TRUE,1,IF(Info!GD6=TRUE,INDEX(Class!$H:$H,MATCH(Info!GD21,Class!$F:$F,0)),_xlfn.IFS(GC9=FALSE,INDEX(Class!$H:$H,MATCH(Info!GD21,Class!$F:$F,0))+IF(Info!GD4="Truck",INDEX(Class!$O:$O,MATCH(Info!GD22,Class!$N:$N,0)),0),GC9=TRUE,INDEX(Class!$J:$J,MATCH(Info!GD21,Class!$F:$F,0))*INDEX(Class!$Q:$R,MATCH(Info!GD22,Class!$N:$N,0),MATCH(Info!GD4,Class!$Q$2:$R$2,0))))),0)</f>
        <v>0</v>
      </c>
      <c r="GD32" s="387" cm="1">
        <f t="array" ref="GD32">IFERROR(IF(Input!GE12=TRUE,1,IF(Info!GE6=TRUE,INDEX(Class!$H:$H,MATCH(Info!GE21,Class!$F:$F,0)),_xlfn.IFS(GD9=FALSE,INDEX(Class!$H:$H,MATCH(Info!GE21,Class!$F:$F,0))+IF(Info!GE4="Truck",INDEX(Class!$O:$O,MATCH(Info!GE22,Class!$N:$N,0)),0),GD9=TRUE,INDEX(Class!$J:$J,MATCH(Info!GE21,Class!$F:$F,0))*INDEX(Class!$Q:$R,MATCH(Info!GE22,Class!$N:$N,0),MATCH(Info!GE4,Class!$Q$2:$R$2,0))))),0)</f>
        <v>0</v>
      </c>
      <c r="GE32" s="387" cm="1">
        <f t="array" ref="GE32">IFERROR(IF(Input!GF12=TRUE,1,IF(Info!GF6=TRUE,INDEX(Class!$H:$H,MATCH(Info!GF21,Class!$F:$F,0)),_xlfn.IFS(GE9=FALSE,INDEX(Class!$H:$H,MATCH(Info!GF21,Class!$F:$F,0))+IF(Info!GF4="Truck",INDEX(Class!$O:$O,MATCH(Info!GF22,Class!$N:$N,0)),0),GE9=TRUE,INDEX(Class!$J:$J,MATCH(Info!GF21,Class!$F:$F,0))*INDEX(Class!$Q:$R,MATCH(Info!GF22,Class!$N:$N,0),MATCH(Info!GF4,Class!$Q$2:$R$2,0))))),0)</f>
        <v>0</v>
      </c>
      <c r="GF32" s="387" cm="1">
        <f t="array" ref="GF32">IFERROR(IF(Input!GG12=TRUE,1,IF(Info!GG6=TRUE,INDEX(Class!$H:$H,MATCH(Info!GG21,Class!$F:$F,0)),_xlfn.IFS(GF9=FALSE,INDEX(Class!$H:$H,MATCH(Info!GG21,Class!$F:$F,0))+IF(Info!GG4="Truck",INDEX(Class!$O:$O,MATCH(Info!GG22,Class!$N:$N,0)),0),GF9=TRUE,INDEX(Class!$J:$J,MATCH(Info!GG21,Class!$F:$F,0))*INDEX(Class!$Q:$R,MATCH(Info!GG22,Class!$N:$N,0),MATCH(Info!GG4,Class!$Q$2:$R$2,0))))),0)</f>
        <v>0</v>
      </c>
      <c r="GG32" s="387" cm="1">
        <f t="array" ref="GG32">IFERROR(IF(Input!GH12=TRUE,1,IF(Info!GH6=TRUE,INDEX(Class!$H:$H,MATCH(Info!GH21,Class!$F:$F,0)),_xlfn.IFS(GG9=FALSE,INDEX(Class!$H:$H,MATCH(Info!GH21,Class!$F:$F,0))+IF(Info!GH4="Truck",INDEX(Class!$O:$O,MATCH(Info!GH22,Class!$N:$N,0)),0),GG9=TRUE,INDEX(Class!$J:$J,MATCH(Info!GH21,Class!$F:$F,0))*INDEX(Class!$Q:$R,MATCH(Info!GH22,Class!$N:$N,0),MATCH(Info!GH4,Class!$Q$2:$R$2,0))))),0)</f>
        <v>0</v>
      </c>
      <c r="GH32" s="387" cm="1">
        <f t="array" ref="GH32">IFERROR(IF(Input!GI12=TRUE,1,IF(Info!GI6=TRUE,INDEX(Class!$H:$H,MATCH(Info!GI21,Class!$F:$F,0)),_xlfn.IFS(GH9=FALSE,INDEX(Class!$H:$H,MATCH(Info!GI21,Class!$F:$F,0))+IF(Info!GI4="Truck",INDEX(Class!$O:$O,MATCH(Info!GI22,Class!$N:$N,0)),0),GH9=TRUE,INDEX(Class!$J:$J,MATCH(Info!GI21,Class!$F:$F,0))*INDEX(Class!$Q:$R,MATCH(Info!GI22,Class!$N:$N,0),MATCH(Info!GI4,Class!$Q$2:$R$2,0))))),0)</f>
        <v>0</v>
      </c>
      <c r="GI32" s="387" cm="1">
        <f t="array" ref="GI32">IFERROR(IF(Input!GJ12=TRUE,1,IF(Info!GJ6=TRUE,INDEX(Class!$H:$H,MATCH(Info!GJ21,Class!$F:$F,0)),_xlfn.IFS(GI9=FALSE,INDEX(Class!$H:$H,MATCH(Info!GJ21,Class!$F:$F,0))+IF(Info!GJ4="Truck",INDEX(Class!$O:$O,MATCH(Info!GJ22,Class!$N:$N,0)),0),GI9=TRUE,INDEX(Class!$J:$J,MATCH(Info!GJ21,Class!$F:$F,0))*INDEX(Class!$Q:$R,MATCH(Info!GJ22,Class!$N:$N,0),MATCH(Info!GJ4,Class!$Q$2:$R$2,0))))),0)</f>
        <v>0</v>
      </c>
      <c r="GJ32" s="387" cm="1">
        <f t="array" ref="GJ32">IFERROR(IF(Input!GK12=TRUE,1,IF(Info!GK6=TRUE,INDEX(Class!$H:$H,MATCH(Info!GK21,Class!$F:$F,0)),_xlfn.IFS(GJ9=FALSE,INDEX(Class!$H:$H,MATCH(Info!GK21,Class!$F:$F,0))+IF(Info!GK4="Truck",INDEX(Class!$O:$O,MATCH(Info!GK22,Class!$N:$N,0)),0),GJ9=TRUE,INDEX(Class!$J:$J,MATCH(Info!GK21,Class!$F:$F,0))*INDEX(Class!$Q:$R,MATCH(Info!GK22,Class!$N:$N,0),MATCH(Info!GK4,Class!$Q$2:$R$2,0))))),0)</f>
        <v>0</v>
      </c>
      <c r="GK32" s="387" cm="1">
        <f t="array" ref="GK32">IFERROR(IF(Input!GL12=TRUE,1,IF(Info!GL6=TRUE,INDEX(Class!$H:$H,MATCH(Info!GL21,Class!$F:$F,0)),_xlfn.IFS(GK9=FALSE,INDEX(Class!$H:$H,MATCH(Info!GL21,Class!$F:$F,0))+IF(Info!GL4="Truck",INDEX(Class!$O:$O,MATCH(Info!GL22,Class!$N:$N,0)),0),GK9=TRUE,INDEX(Class!$J:$J,MATCH(Info!GL21,Class!$F:$F,0))*INDEX(Class!$Q:$R,MATCH(Info!GL22,Class!$N:$N,0),MATCH(Info!GL4,Class!$Q$2:$R$2,0))))),0)</f>
        <v>0</v>
      </c>
      <c r="GL32" s="387" cm="1">
        <f t="array" ref="GL32">IFERROR(IF(Input!GM12=TRUE,1,IF(Info!GM6=TRUE,INDEX(Class!$H:$H,MATCH(Info!GM21,Class!$F:$F,0)),_xlfn.IFS(GL9=FALSE,INDEX(Class!$H:$H,MATCH(Info!GM21,Class!$F:$F,0))+IF(Info!GM4="Truck",INDEX(Class!$O:$O,MATCH(Info!GM22,Class!$N:$N,0)),0),GL9=TRUE,INDEX(Class!$J:$J,MATCH(Info!GM21,Class!$F:$F,0))*INDEX(Class!$Q:$R,MATCH(Info!GM22,Class!$N:$N,0),MATCH(Info!GM4,Class!$Q$2:$R$2,0))))),0)</f>
        <v>0</v>
      </c>
      <c r="GM32" s="387" cm="1">
        <f t="array" ref="GM32">IFERROR(IF(Input!GN12=TRUE,1,IF(Info!GN6=TRUE,INDEX(Class!$H:$H,MATCH(Info!GN21,Class!$F:$F,0)),_xlfn.IFS(GM9=FALSE,INDEX(Class!$H:$H,MATCH(Info!GN21,Class!$F:$F,0))+IF(Info!GN4="Truck",INDEX(Class!$O:$O,MATCH(Info!GN22,Class!$N:$N,0)),0),GM9=TRUE,INDEX(Class!$J:$J,MATCH(Info!GN21,Class!$F:$F,0))*INDEX(Class!$Q:$R,MATCH(Info!GN22,Class!$N:$N,0),MATCH(Info!GN4,Class!$Q$2:$R$2,0))))),0)</f>
        <v>0</v>
      </c>
      <c r="GN32" s="387" cm="1">
        <f t="array" ref="GN32">IFERROR(IF(Input!GO12=TRUE,1,IF(Info!GO6=TRUE,INDEX(Class!$H:$H,MATCH(Info!GO21,Class!$F:$F,0)),_xlfn.IFS(GN9=FALSE,INDEX(Class!$H:$H,MATCH(Info!GO21,Class!$F:$F,0))+IF(Info!GO4="Truck",INDEX(Class!$O:$O,MATCH(Info!GO22,Class!$N:$N,0)),0),GN9=TRUE,INDEX(Class!$J:$J,MATCH(Info!GO21,Class!$F:$F,0))*INDEX(Class!$Q:$R,MATCH(Info!GO22,Class!$N:$N,0),MATCH(Info!GO4,Class!$Q$2:$R$2,0))))),0)</f>
        <v>0</v>
      </c>
      <c r="GO32" s="387" cm="1">
        <f t="array" ref="GO32">IFERROR(IF(Input!GP12=TRUE,1,IF(Info!GP6=TRUE,INDEX(Class!$H:$H,MATCH(Info!GP21,Class!$F:$F,0)),_xlfn.IFS(GO9=FALSE,INDEX(Class!$H:$H,MATCH(Info!GP21,Class!$F:$F,0))+IF(Info!GP4="Truck",INDEX(Class!$O:$O,MATCH(Info!GP22,Class!$N:$N,0)),0),GO9=TRUE,INDEX(Class!$J:$J,MATCH(Info!GP21,Class!$F:$F,0))*INDEX(Class!$Q:$R,MATCH(Info!GP22,Class!$N:$N,0),MATCH(Info!GP4,Class!$Q$2:$R$2,0))))),0)</f>
        <v>0</v>
      </c>
      <c r="GP32" s="387" cm="1">
        <f t="array" ref="GP32">IFERROR(IF(Input!GQ12=TRUE,1,IF(Info!GQ6=TRUE,INDEX(Class!$H:$H,MATCH(Info!GQ21,Class!$F:$F,0)),_xlfn.IFS(GP9=FALSE,INDEX(Class!$H:$H,MATCH(Info!GQ21,Class!$F:$F,0))+IF(Info!GQ4="Truck",INDEX(Class!$O:$O,MATCH(Info!GQ22,Class!$N:$N,0)),0),GP9=TRUE,INDEX(Class!$J:$J,MATCH(Info!GQ21,Class!$F:$F,0))*INDEX(Class!$Q:$R,MATCH(Info!GQ22,Class!$N:$N,0),MATCH(Info!GQ4,Class!$Q$2:$R$2,0))))),0)</f>
        <v>0</v>
      </c>
      <c r="GQ32" s="387" cm="1">
        <f t="array" ref="GQ32">IFERROR(IF(Input!GR12=TRUE,1,IF(Info!GR6=TRUE,INDEX(Class!$H:$H,MATCH(Info!GR21,Class!$F:$F,0)),_xlfn.IFS(GQ9=FALSE,INDEX(Class!$H:$H,MATCH(Info!GR21,Class!$F:$F,0))+IF(Info!GR4="Truck",INDEX(Class!$O:$O,MATCH(Info!GR22,Class!$N:$N,0)),0),GQ9=TRUE,INDEX(Class!$J:$J,MATCH(Info!GR21,Class!$F:$F,0))*INDEX(Class!$Q:$R,MATCH(Info!GR22,Class!$N:$N,0),MATCH(Info!GR4,Class!$Q$2:$R$2,0))))),0)</f>
        <v>0</v>
      </c>
      <c r="GR32" s="387" cm="1">
        <f t="array" ref="GR32">IFERROR(IF(Input!GS12=TRUE,1,IF(Info!GS6=TRUE,INDEX(Class!$H:$H,MATCH(Info!GS21,Class!$F:$F,0)),_xlfn.IFS(GR9=FALSE,INDEX(Class!$H:$H,MATCH(Info!GS21,Class!$F:$F,0))+IF(Info!GS4="Truck",INDEX(Class!$O:$O,MATCH(Info!GS22,Class!$N:$N,0)),0),GR9=TRUE,INDEX(Class!$J:$J,MATCH(Info!GS21,Class!$F:$F,0))*INDEX(Class!$Q:$R,MATCH(Info!GS22,Class!$N:$N,0),MATCH(Info!GS4,Class!$Q$2:$R$2,0))))),0)</f>
        <v>0</v>
      </c>
      <c r="GS32" s="387" cm="1">
        <f t="array" ref="GS32">IFERROR(IF(Input!GT12=TRUE,1,IF(Info!GT6=TRUE,INDEX(Class!$H:$H,MATCH(Info!GT21,Class!$F:$F,0)),_xlfn.IFS(GS9=FALSE,INDEX(Class!$H:$H,MATCH(Info!GT21,Class!$F:$F,0))+IF(Info!GT4="Truck",INDEX(Class!$O:$O,MATCH(Info!GT22,Class!$N:$N,0)),0),GS9=TRUE,INDEX(Class!$J:$J,MATCH(Info!GT21,Class!$F:$F,0))*INDEX(Class!$Q:$R,MATCH(Info!GT22,Class!$N:$N,0),MATCH(Info!GT4,Class!$Q$2:$R$2,0))))),0)</f>
        <v>0</v>
      </c>
    </row>
    <row r="33" spans="1:201" s="328" customFormat="1" outlineLevel="1">
      <c r="A33" s="356" t="s">
        <v>9406</v>
      </c>
      <c r="B33" s="387" cm="1">
        <f t="array" aca="1" ref="B33" ca="1">IFERROR(_xlfn.IFS(Input!C3&lt;&gt;TRUE,INDEX(INDIRECT(Info!C4&amp;"Collision"),MATCH(Input!C4,CW!$L$107:$L$147,1),MATCH(B8,CW!$M$106:$AN$106,0)),Input!C3=TRUE,INDEX(CW!$P$59:$R$99,MATCH(Input!C4,CW!$L$59:$L$99,1),MATCH(Info!C4,CW!$P$58:$R$58,0))),0)</f>
        <v>0</v>
      </c>
      <c r="C33" s="387" cm="1">
        <f t="array" aca="1" ref="C33" ca="1">IFERROR(_xlfn.IFS(Input!D3&lt;&gt;TRUE,INDEX(INDIRECT(Info!D4&amp;"Collision"),MATCH(Input!D4,CW!$L$107:$L$147,1),MATCH(C8,CW!$M$106:$AN$106,0)),Input!D3=TRUE,INDEX(CW!$P$59:$R$99,MATCH(Input!D4,CW!$L$59:$L$99,1),MATCH(Info!D4,CW!$P$58:$R$58,0))),0)</f>
        <v>0</v>
      </c>
      <c r="D33" s="387" cm="1">
        <f t="array" aca="1" ref="D33" ca="1">IFERROR(_xlfn.IFS(Input!E3&lt;&gt;TRUE,INDEX(INDIRECT(Info!E4&amp;"Collision"),MATCH(Input!E4,CW!$L$107:$L$147,1),MATCH(D8,CW!$M$106:$AN$106,0)),Input!E3=TRUE,INDEX(CW!$P$59:$R$99,MATCH(Input!E4,CW!$L$59:$L$99,1),MATCH(Info!E4,CW!$P$58:$R$58,0))),0)</f>
        <v>0</v>
      </c>
      <c r="E33" s="387" cm="1">
        <f t="array" aca="1" ref="E33" ca="1">IFERROR(_xlfn.IFS(Input!F3&lt;&gt;TRUE,INDEX(INDIRECT(Info!F4&amp;"Collision"),MATCH(Input!F4,CW!$L$107:$L$147,1),MATCH(E8,CW!$M$106:$AN$106,0)),Input!F3=TRUE,INDEX(CW!$P$59:$R$99,MATCH(Input!F4,CW!$L$59:$L$99,1),MATCH(Info!F4,CW!$P$58:$R$58,0))),0)</f>
        <v>0</v>
      </c>
      <c r="F33" s="387" cm="1">
        <f t="array" aca="1" ref="F33" ca="1">IFERROR(_xlfn.IFS(Input!G3&lt;&gt;TRUE,INDEX(INDIRECT(Info!G4&amp;"Collision"),MATCH(Input!G4,CW!$L$107:$L$147,1),MATCH(F8,CW!$M$106:$AN$106,0)),Input!G3=TRUE,INDEX(CW!$P$59:$R$99,MATCH(Input!G4,CW!$L$59:$L$99,1),MATCH(Info!G4,CW!$P$58:$R$58,0))),0)</f>
        <v>0</v>
      </c>
      <c r="G33" s="387" cm="1">
        <f t="array" aca="1" ref="G33" ca="1">IFERROR(_xlfn.IFS(Input!H3&lt;&gt;TRUE,INDEX(INDIRECT(Info!H4&amp;"Collision"),MATCH(Input!H4,CW!$L$107:$L$147,1),MATCH(G8,CW!$M$106:$AN$106,0)),Input!H3=TRUE,INDEX(CW!$P$59:$R$99,MATCH(Input!H4,CW!$L$59:$L$99,1),MATCH(Info!H4,CW!$P$58:$R$58,0))),0)</f>
        <v>0</v>
      </c>
      <c r="H33" s="387" cm="1">
        <f t="array" aca="1" ref="H33" ca="1">IFERROR(_xlfn.IFS(Input!I3&lt;&gt;TRUE,INDEX(INDIRECT(Info!I4&amp;"Collision"),MATCH(Input!I4,CW!$L$107:$L$147,1),MATCH(H8,CW!$M$106:$AN$106,0)),Input!I3=TRUE,INDEX(CW!$P$59:$R$99,MATCH(Input!I4,CW!$L$59:$L$99,1),MATCH(Info!I4,CW!$P$58:$R$58,0))),0)</f>
        <v>0</v>
      </c>
      <c r="I33" s="387" cm="1">
        <f t="array" aca="1" ref="I33" ca="1">IFERROR(_xlfn.IFS(Input!J3&lt;&gt;TRUE,INDEX(INDIRECT(Info!J4&amp;"Collision"),MATCH(Input!J4,CW!$L$107:$L$147,1),MATCH(I8,CW!$M$106:$AN$106,0)),Input!J3=TRUE,INDEX(CW!$P$59:$R$99,MATCH(Input!J4,CW!$L$59:$L$99,1),MATCH(Info!J4,CW!$P$58:$R$58,0))),0)</f>
        <v>0</v>
      </c>
      <c r="J33" s="387" cm="1">
        <f t="array" aca="1" ref="J33" ca="1">IFERROR(_xlfn.IFS(Input!K3&lt;&gt;TRUE,INDEX(INDIRECT(Info!K4&amp;"Collision"),MATCH(Input!K4,CW!$L$107:$L$147,1),MATCH(J8,CW!$M$106:$AN$106,0)),Input!K3=TRUE,INDEX(CW!$P$59:$R$99,MATCH(Input!K4,CW!$L$59:$L$99,1),MATCH(Info!K4,CW!$P$58:$R$58,0))),0)</f>
        <v>0</v>
      </c>
      <c r="K33" s="387" cm="1">
        <f t="array" aca="1" ref="K33" ca="1">IFERROR(_xlfn.IFS(Input!L3&lt;&gt;TRUE,INDEX(INDIRECT(Info!L4&amp;"Collision"),MATCH(Input!L4,CW!$L$107:$L$147,1),MATCH(K8,CW!$M$106:$AN$106,0)),Input!L3=TRUE,INDEX(CW!$P$59:$R$99,MATCH(Input!L4,CW!$L$59:$L$99,1),MATCH(Info!L4,CW!$P$58:$R$58,0))),0)</f>
        <v>0</v>
      </c>
      <c r="L33" s="387" cm="1">
        <f t="array" aca="1" ref="L33" ca="1">IFERROR(_xlfn.IFS(Input!M3&lt;&gt;TRUE,INDEX(INDIRECT(Info!M4&amp;"Collision"),MATCH(Input!M4,CW!$L$107:$L$147,1),MATCH(L8,CW!$M$106:$AN$106,0)),Input!M3=TRUE,INDEX(CW!$P$59:$R$99,MATCH(Input!M4,CW!$L$59:$L$99,1),MATCH(Info!M4,CW!$P$58:$R$58,0))),0)</f>
        <v>0</v>
      </c>
      <c r="M33" s="387" cm="1">
        <f t="array" aca="1" ref="M33" ca="1">IFERROR(_xlfn.IFS(Input!N3&lt;&gt;TRUE,INDEX(INDIRECT(Info!N4&amp;"Collision"),MATCH(Input!N4,CW!$L$107:$L$147,1),MATCH(M8,CW!$M$106:$AN$106,0)),Input!N3=TRUE,INDEX(CW!$P$59:$R$99,MATCH(Input!N4,CW!$L$59:$L$99,1),MATCH(Info!N4,CW!$P$58:$R$58,0))),0)</f>
        <v>0</v>
      </c>
      <c r="N33" s="387" cm="1">
        <f t="array" aca="1" ref="N33" ca="1">IFERROR(_xlfn.IFS(Input!O3&lt;&gt;TRUE,INDEX(INDIRECT(Info!O4&amp;"Collision"),MATCH(Input!O4,CW!$L$107:$L$147,1),MATCH(N8,CW!$M$106:$AN$106,0)),Input!O3=TRUE,INDEX(CW!$P$59:$R$99,MATCH(Input!O4,CW!$L$59:$L$99,1),MATCH(Info!O4,CW!$P$58:$R$58,0))),0)</f>
        <v>0</v>
      </c>
      <c r="O33" s="387" cm="1">
        <f t="array" aca="1" ref="O33" ca="1">IFERROR(_xlfn.IFS(Input!P3&lt;&gt;TRUE,INDEX(INDIRECT(Info!P4&amp;"Collision"),MATCH(Input!P4,CW!$L$107:$L$147,1),MATCH(O8,CW!$M$106:$AN$106,0)),Input!P3=TRUE,INDEX(CW!$P$59:$R$99,MATCH(Input!P4,CW!$L$59:$L$99,1),MATCH(Info!P4,CW!$P$58:$R$58,0))),0)</f>
        <v>0</v>
      </c>
      <c r="P33" s="387" cm="1">
        <f t="array" aca="1" ref="P33" ca="1">IFERROR(_xlfn.IFS(Input!Q3&lt;&gt;TRUE,INDEX(INDIRECT(Info!Q4&amp;"Collision"),MATCH(Input!Q4,CW!$L$107:$L$147,1),MATCH(P8,CW!$M$106:$AN$106,0)),Input!Q3=TRUE,INDEX(CW!$P$59:$R$99,MATCH(Input!Q4,CW!$L$59:$L$99,1),MATCH(Info!Q4,CW!$P$58:$R$58,0))),0)</f>
        <v>0</v>
      </c>
      <c r="Q33" s="387" cm="1">
        <f t="array" aca="1" ref="Q33" ca="1">IFERROR(_xlfn.IFS(Input!R3&lt;&gt;TRUE,INDEX(INDIRECT(Info!R4&amp;"Collision"),MATCH(Input!R4,CW!$L$107:$L$147,1),MATCH(Q8,CW!$M$106:$AN$106,0)),Input!R3=TRUE,INDEX(CW!$P$59:$R$99,MATCH(Input!R4,CW!$L$59:$L$99,1),MATCH(Info!R4,CW!$P$58:$R$58,0))),0)</f>
        <v>0</v>
      </c>
      <c r="R33" s="387" cm="1">
        <f t="array" aca="1" ref="R33" ca="1">IFERROR(_xlfn.IFS(Input!S3&lt;&gt;TRUE,INDEX(INDIRECT(Info!S4&amp;"Collision"),MATCH(Input!S4,CW!$L$107:$L$147,1),MATCH(R8,CW!$M$106:$AN$106,0)),Input!S3=TRUE,INDEX(CW!$P$59:$R$99,MATCH(Input!S4,CW!$L$59:$L$99,1),MATCH(Info!S4,CW!$P$58:$R$58,0))),0)</f>
        <v>0</v>
      </c>
      <c r="S33" s="387" cm="1">
        <f t="array" aca="1" ref="S33" ca="1">IFERROR(_xlfn.IFS(Input!T3&lt;&gt;TRUE,INDEX(INDIRECT(Info!T4&amp;"Collision"),MATCH(Input!T4,CW!$L$107:$L$147,1),MATCH(S8,CW!$M$106:$AN$106,0)),Input!T3=TRUE,INDEX(CW!$P$59:$R$99,MATCH(Input!T4,CW!$L$59:$L$99,1),MATCH(Info!T4,CW!$P$58:$R$58,0))),0)</f>
        <v>0</v>
      </c>
      <c r="T33" s="387" cm="1">
        <f t="array" aca="1" ref="T33" ca="1">IFERROR(_xlfn.IFS(Input!U3&lt;&gt;TRUE,INDEX(INDIRECT(Info!U4&amp;"Collision"),MATCH(Input!U4,CW!$L$107:$L$147,1),MATCH(T8,CW!$M$106:$AN$106,0)),Input!U3=TRUE,INDEX(CW!$P$59:$R$99,MATCH(Input!U4,CW!$L$59:$L$99,1),MATCH(Info!U4,CW!$P$58:$R$58,0))),0)</f>
        <v>0</v>
      </c>
      <c r="U33" s="387" cm="1">
        <f t="array" aca="1" ref="U33" ca="1">IFERROR(_xlfn.IFS(Input!V3&lt;&gt;TRUE,INDEX(INDIRECT(Info!V4&amp;"Collision"),MATCH(Input!V4,CW!$L$107:$L$147,1),MATCH(U8,CW!$M$106:$AN$106,0)),Input!V3=TRUE,INDEX(CW!$P$59:$R$99,MATCH(Input!V4,CW!$L$59:$L$99,1),MATCH(Info!V4,CW!$P$58:$R$58,0))),0)</f>
        <v>0</v>
      </c>
      <c r="V33" s="387" cm="1">
        <f t="array" aca="1" ref="V33" ca="1">IFERROR(_xlfn.IFS(Input!W3&lt;&gt;TRUE,INDEX(INDIRECT(Info!W4&amp;"Collision"),MATCH(Input!W4,CW!$L$107:$L$147,1),MATCH(V8,CW!$M$106:$AN$106,0)),Input!W3=TRUE,INDEX(CW!$P$59:$R$99,MATCH(Input!W4,CW!$L$59:$L$99,1),MATCH(Info!W4,CW!$P$58:$R$58,0))),0)</f>
        <v>0</v>
      </c>
      <c r="W33" s="387" cm="1">
        <f t="array" aca="1" ref="W33" ca="1">IFERROR(_xlfn.IFS(Input!X3&lt;&gt;TRUE,INDEX(INDIRECT(Info!X4&amp;"Collision"),MATCH(Input!X4,CW!$L$107:$L$147,1),MATCH(W8,CW!$M$106:$AN$106,0)),Input!X3=TRUE,INDEX(CW!$P$59:$R$99,MATCH(Input!X4,CW!$L$59:$L$99,1),MATCH(Info!X4,CW!$P$58:$R$58,0))),0)</f>
        <v>0</v>
      </c>
      <c r="X33" s="387" cm="1">
        <f t="array" aca="1" ref="X33" ca="1">IFERROR(_xlfn.IFS(Input!Y3&lt;&gt;TRUE,INDEX(INDIRECT(Info!Y4&amp;"Collision"),MATCH(Input!Y4,CW!$L$107:$L$147,1),MATCH(X8,CW!$M$106:$AN$106,0)),Input!Y3=TRUE,INDEX(CW!$P$59:$R$99,MATCH(Input!Y4,CW!$L$59:$L$99,1),MATCH(Info!Y4,CW!$P$58:$R$58,0))),0)</f>
        <v>0</v>
      </c>
      <c r="Y33" s="387" cm="1">
        <f t="array" aca="1" ref="Y33" ca="1">IFERROR(_xlfn.IFS(Input!Z3&lt;&gt;TRUE,INDEX(INDIRECT(Info!Z4&amp;"Collision"),MATCH(Input!Z4,CW!$L$107:$L$147,1),MATCH(Y8,CW!$M$106:$AN$106,0)),Input!Z3=TRUE,INDEX(CW!$P$59:$R$99,MATCH(Input!Z4,CW!$L$59:$L$99,1),MATCH(Info!Z4,CW!$P$58:$R$58,0))),0)</f>
        <v>0</v>
      </c>
      <c r="Z33" s="387" cm="1">
        <f t="array" aca="1" ref="Z33" ca="1">IFERROR(_xlfn.IFS(Input!AA3&lt;&gt;TRUE,INDEX(INDIRECT(Info!AA4&amp;"Collision"),MATCH(Input!AA4,CW!$L$107:$L$147,1),MATCH(Z8,CW!$M$106:$AN$106,0)),Input!AA3=TRUE,INDEX(CW!$P$59:$R$99,MATCH(Input!AA4,CW!$L$59:$L$99,1),MATCH(Info!AA4,CW!$P$58:$R$58,0))),0)</f>
        <v>0</v>
      </c>
      <c r="AA33" s="387" cm="1">
        <f t="array" aca="1" ref="AA33" ca="1">IFERROR(_xlfn.IFS(Input!AB3&lt;&gt;TRUE,INDEX(INDIRECT(Info!AB4&amp;"Collision"),MATCH(Input!AB4,CW!$L$107:$L$147,1),MATCH(AA8,CW!$M$106:$AN$106,0)),Input!AB3=TRUE,INDEX(CW!$P$59:$R$99,MATCH(Input!AB4,CW!$L$59:$L$99,1),MATCH(Info!AB4,CW!$P$58:$R$58,0))),0)</f>
        <v>0</v>
      </c>
      <c r="AB33" s="387" cm="1">
        <f t="array" aca="1" ref="AB33" ca="1">IFERROR(_xlfn.IFS(Input!AC3&lt;&gt;TRUE,INDEX(INDIRECT(Info!AC4&amp;"Collision"),MATCH(Input!AC4,CW!$L$107:$L$147,1),MATCH(AB8,CW!$M$106:$AN$106,0)),Input!AC3=TRUE,INDEX(CW!$P$59:$R$99,MATCH(Input!AC4,CW!$L$59:$L$99,1),MATCH(Info!AC4,CW!$P$58:$R$58,0))),0)</f>
        <v>0</v>
      </c>
      <c r="AC33" s="387" cm="1">
        <f t="array" aca="1" ref="AC33" ca="1">IFERROR(_xlfn.IFS(Input!AD3&lt;&gt;TRUE,INDEX(INDIRECT(Info!AD4&amp;"Collision"),MATCH(Input!AD4,CW!$L$107:$L$147,1),MATCH(AC8,CW!$M$106:$AN$106,0)),Input!AD3=TRUE,INDEX(CW!$P$59:$R$99,MATCH(Input!AD4,CW!$L$59:$L$99,1),MATCH(Info!AD4,CW!$P$58:$R$58,0))),0)</f>
        <v>0</v>
      </c>
      <c r="AD33" s="387" cm="1">
        <f t="array" aca="1" ref="AD33" ca="1">IFERROR(_xlfn.IFS(Input!AE3&lt;&gt;TRUE,INDEX(INDIRECT(Info!AE4&amp;"Collision"),MATCH(Input!AE4,CW!$L$107:$L$147,1),MATCH(AD8,CW!$M$106:$AN$106,0)),Input!AE3=TRUE,INDEX(CW!$P$59:$R$99,MATCH(Input!AE4,CW!$L$59:$L$99,1),MATCH(Info!AE4,CW!$P$58:$R$58,0))),0)</f>
        <v>0</v>
      </c>
      <c r="AE33" s="387" cm="1">
        <f t="array" aca="1" ref="AE33" ca="1">IFERROR(_xlfn.IFS(Input!AF3&lt;&gt;TRUE,INDEX(INDIRECT(Info!AF4&amp;"Collision"),MATCH(Input!AF4,CW!$L$107:$L$147,1),MATCH(AE8,CW!$M$106:$AN$106,0)),Input!AF3=TRUE,INDEX(CW!$P$59:$R$99,MATCH(Input!AF4,CW!$L$59:$L$99,1),MATCH(Info!AF4,CW!$P$58:$R$58,0))),0)</f>
        <v>0</v>
      </c>
      <c r="AF33" s="387" cm="1">
        <f t="array" aca="1" ref="AF33" ca="1">IFERROR(_xlfn.IFS(Input!AG3&lt;&gt;TRUE,INDEX(INDIRECT(Info!AG4&amp;"Collision"),MATCH(Input!AG4,CW!$L$107:$L$147,1),MATCH(AF8,CW!$M$106:$AN$106,0)),Input!AG3=TRUE,INDEX(CW!$P$59:$R$99,MATCH(Input!AG4,CW!$L$59:$L$99,1),MATCH(Info!AG4,CW!$P$58:$R$58,0))),0)</f>
        <v>0</v>
      </c>
      <c r="AG33" s="387" cm="1">
        <f t="array" aca="1" ref="AG33" ca="1">IFERROR(_xlfn.IFS(Input!AH3&lt;&gt;TRUE,INDEX(INDIRECT(Info!AH4&amp;"Collision"),MATCH(Input!AH4,CW!$L$107:$L$147,1),MATCH(AG8,CW!$M$106:$AN$106,0)),Input!AH3=TRUE,INDEX(CW!$P$59:$R$99,MATCH(Input!AH4,CW!$L$59:$L$99,1),MATCH(Info!AH4,CW!$P$58:$R$58,0))),0)</f>
        <v>0</v>
      </c>
      <c r="AH33" s="387" cm="1">
        <f t="array" aca="1" ref="AH33" ca="1">IFERROR(_xlfn.IFS(Input!AI3&lt;&gt;TRUE,INDEX(INDIRECT(Info!AI4&amp;"Collision"),MATCH(Input!AI4,CW!$L$107:$L$147,1),MATCH(AH8,CW!$M$106:$AN$106,0)),Input!AI3=TRUE,INDEX(CW!$P$59:$R$99,MATCH(Input!AI4,CW!$L$59:$L$99,1),MATCH(Info!AI4,CW!$P$58:$R$58,0))),0)</f>
        <v>0</v>
      </c>
      <c r="AI33" s="387" cm="1">
        <f t="array" aca="1" ref="AI33" ca="1">IFERROR(_xlfn.IFS(Input!AJ3&lt;&gt;TRUE,INDEX(INDIRECT(Info!AJ4&amp;"Collision"),MATCH(Input!AJ4,CW!$L$107:$L$147,1),MATCH(AI8,CW!$M$106:$AN$106,0)),Input!AJ3=TRUE,INDEX(CW!$P$59:$R$99,MATCH(Input!AJ4,CW!$L$59:$L$99,1),MATCH(Info!AJ4,CW!$P$58:$R$58,0))),0)</f>
        <v>0</v>
      </c>
      <c r="AJ33" s="387" cm="1">
        <f t="array" aca="1" ref="AJ33" ca="1">IFERROR(_xlfn.IFS(Input!AK3&lt;&gt;TRUE,INDEX(INDIRECT(Info!AK4&amp;"Collision"),MATCH(Input!AK4,CW!$L$107:$L$147,1),MATCH(AJ8,CW!$M$106:$AN$106,0)),Input!AK3=TRUE,INDEX(CW!$P$59:$R$99,MATCH(Input!AK4,CW!$L$59:$L$99,1),MATCH(Info!AK4,CW!$P$58:$R$58,0))),0)</f>
        <v>0</v>
      </c>
      <c r="AK33" s="387" cm="1">
        <f t="array" aca="1" ref="AK33" ca="1">IFERROR(_xlfn.IFS(Input!AL3&lt;&gt;TRUE,INDEX(INDIRECT(Info!AL4&amp;"Collision"),MATCH(Input!AL4,CW!$L$107:$L$147,1),MATCH(AK8,CW!$M$106:$AN$106,0)),Input!AL3=TRUE,INDEX(CW!$P$59:$R$99,MATCH(Input!AL4,CW!$L$59:$L$99,1),MATCH(Info!AL4,CW!$P$58:$R$58,0))),0)</f>
        <v>0</v>
      </c>
      <c r="AL33" s="387" cm="1">
        <f t="array" aca="1" ref="AL33" ca="1">IFERROR(_xlfn.IFS(Input!AM3&lt;&gt;TRUE,INDEX(INDIRECT(Info!AM4&amp;"Collision"),MATCH(Input!AM4,CW!$L$107:$L$147,1),MATCH(AL8,CW!$M$106:$AN$106,0)),Input!AM3=TRUE,INDEX(CW!$P$59:$R$99,MATCH(Input!AM4,CW!$L$59:$L$99,1),MATCH(Info!AM4,CW!$P$58:$R$58,0))),0)</f>
        <v>0</v>
      </c>
      <c r="AM33" s="387" cm="1">
        <f t="array" aca="1" ref="AM33" ca="1">IFERROR(_xlfn.IFS(Input!AN3&lt;&gt;TRUE,INDEX(INDIRECT(Info!AN4&amp;"Collision"),MATCH(Input!AN4,CW!$L$107:$L$147,1),MATCH(AM8,CW!$M$106:$AN$106,0)),Input!AN3=TRUE,INDEX(CW!$P$59:$R$99,MATCH(Input!AN4,CW!$L$59:$L$99,1),MATCH(Info!AN4,CW!$P$58:$R$58,0))),0)</f>
        <v>0</v>
      </c>
      <c r="AN33" s="387" cm="1">
        <f t="array" aca="1" ref="AN33" ca="1">IFERROR(_xlfn.IFS(Input!AO3&lt;&gt;TRUE,INDEX(INDIRECT(Info!AO4&amp;"Collision"),MATCH(Input!AO4,CW!$L$107:$L$147,1),MATCH(AN8,CW!$M$106:$AN$106,0)),Input!AO3=TRUE,INDEX(CW!$P$59:$R$99,MATCH(Input!AO4,CW!$L$59:$L$99,1),MATCH(Info!AO4,CW!$P$58:$R$58,0))),0)</f>
        <v>0</v>
      </c>
      <c r="AO33" s="387" cm="1">
        <f t="array" aca="1" ref="AO33" ca="1">IFERROR(_xlfn.IFS(Input!AP3&lt;&gt;TRUE,INDEX(INDIRECT(Info!AP4&amp;"Collision"),MATCH(Input!AP4,CW!$L$107:$L$147,1),MATCH(AO8,CW!$M$106:$AN$106,0)),Input!AP3=TRUE,INDEX(CW!$P$59:$R$99,MATCH(Input!AP4,CW!$L$59:$L$99,1),MATCH(Info!AP4,CW!$P$58:$R$58,0))),0)</f>
        <v>0</v>
      </c>
      <c r="AP33" s="387" cm="1">
        <f t="array" aca="1" ref="AP33" ca="1">IFERROR(_xlfn.IFS(Input!AQ3&lt;&gt;TRUE,INDEX(INDIRECT(Info!AQ4&amp;"Collision"),MATCH(Input!AQ4,CW!$L$107:$L$147,1),MATCH(AP8,CW!$M$106:$AN$106,0)),Input!AQ3=TRUE,INDEX(CW!$P$59:$R$99,MATCH(Input!AQ4,CW!$L$59:$L$99,1),MATCH(Info!AQ4,CW!$P$58:$R$58,0))),0)</f>
        <v>0</v>
      </c>
      <c r="AQ33" s="387" cm="1">
        <f t="array" aca="1" ref="AQ33" ca="1">IFERROR(_xlfn.IFS(Input!AR3&lt;&gt;TRUE,INDEX(INDIRECT(Info!AR4&amp;"Collision"),MATCH(Input!AR4,CW!$L$107:$L$147,1),MATCH(AQ8,CW!$M$106:$AN$106,0)),Input!AR3=TRUE,INDEX(CW!$P$59:$R$99,MATCH(Input!AR4,CW!$L$59:$L$99,1),MATCH(Info!AR4,CW!$P$58:$R$58,0))),0)</f>
        <v>0</v>
      </c>
      <c r="AR33" s="387" cm="1">
        <f t="array" aca="1" ref="AR33" ca="1">IFERROR(_xlfn.IFS(Input!AS3&lt;&gt;TRUE,INDEX(INDIRECT(Info!AS4&amp;"Collision"),MATCH(Input!AS4,CW!$L$107:$L$147,1),MATCH(AR8,CW!$M$106:$AN$106,0)),Input!AS3=TRUE,INDEX(CW!$P$59:$R$99,MATCH(Input!AS4,CW!$L$59:$L$99,1),MATCH(Info!AS4,CW!$P$58:$R$58,0))),0)</f>
        <v>0</v>
      </c>
      <c r="AS33" s="387" cm="1">
        <f t="array" aca="1" ref="AS33" ca="1">IFERROR(_xlfn.IFS(Input!AT3&lt;&gt;TRUE,INDEX(INDIRECT(Info!AT4&amp;"Collision"),MATCH(Input!AT4,CW!$L$107:$L$147,1),MATCH(AS8,CW!$M$106:$AN$106,0)),Input!AT3=TRUE,INDEX(CW!$P$59:$R$99,MATCH(Input!AT4,CW!$L$59:$L$99,1),MATCH(Info!AT4,CW!$P$58:$R$58,0))),0)</f>
        <v>0</v>
      </c>
      <c r="AT33" s="387" cm="1">
        <f t="array" aca="1" ref="AT33" ca="1">IFERROR(_xlfn.IFS(Input!AU3&lt;&gt;TRUE,INDEX(INDIRECT(Info!AU4&amp;"Collision"),MATCH(Input!AU4,CW!$L$107:$L$147,1),MATCH(AT8,CW!$M$106:$AN$106,0)),Input!AU3=TRUE,INDEX(CW!$P$59:$R$99,MATCH(Input!AU4,CW!$L$59:$L$99,1),MATCH(Info!AU4,CW!$P$58:$R$58,0))),0)</f>
        <v>0</v>
      </c>
      <c r="AU33" s="387" cm="1">
        <f t="array" aca="1" ref="AU33" ca="1">IFERROR(_xlfn.IFS(Input!AV3&lt;&gt;TRUE,INDEX(INDIRECT(Info!AV4&amp;"Collision"),MATCH(Input!AV4,CW!$L$107:$L$147,1),MATCH(AU8,CW!$M$106:$AN$106,0)),Input!AV3=TRUE,INDEX(CW!$P$59:$R$99,MATCH(Input!AV4,CW!$L$59:$L$99,1),MATCH(Info!AV4,CW!$P$58:$R$58,0))),0)</f>
        <v>0</v>
      </c>
      <c r="AV33" s="387" cm="1">
        <f t="array" aca="1" ref="AV33" ca="1">IFERROR(_xlfn.IFS(Input!AW3&lt;&gt;TRUE,INDEX(INDIRECT(Info!AW4&amp;"Collision"),MATCH(Input!AW4,CW!$L$107:$L$147,1),MATCH(AV8,CW!$M$106:$AN$106,0)),Input!AW3=TRUE,INDEX(CW!$P$59:$R$99,MATCH(Input!AW4,CW!$L$59:$L$99,1),MATCH(Info!AW4,CW!$P$58:$R$58,0))),0)</f>
        <v>0</v>
      </c>
      <c r="AW33" s="387" cm="1">
        <f t="array" aca="1" ref="AW33" ca="1">IFERROR(_xlfn.IFS(Input!AX3&lt;&gt;TRUE,INDEX(INDIRECT(Info!AX4&amp;"Collision"),MATCH(Input!AX4,CW!$L$107:$L$147,1),MATCH(AW8,CW!$M$106:$AN$106,0)),Input!AX3=TRUE,INDEX(CW!$P$59:$R$99,MATCH(Input!AX4,CW!$L$59:$L$99,1),MATCH(Info!AX4,CW!$P$58:$R$58,0))),0)</f>
        <v>0</v>
      </c>
      <c r="AX33" s="387" cm="1">
        <f t="array" aca="1" ref="AX33" ca="1">IFERROR(_xlfn.IFS(Input!AY3&lt;&gt;TRUE,INDEX(INDIRECT(Info!AY4&amp;"Collision"),MATCH(Input!AY4,CW!$L$107:$L$147,1),MATCH(AX8,CW!$M$106:$AN$106,0)),Input!AY3=TRUE,INDEX(CW!$P$59:$R$99,MATCH(Input!AY4,CW!$L$59:$L$99,1),MATCH(Info!AY4,CW!$P$58:$R$58,0))),0)</f>
        <v>0</v>
      </c>
      <c r="AY33" s="387" cm="1">
        <f t="array" aca="1" ref="AY33" ca="1">IFERROR(_xlfn.IFS(Input!AZ3&lt;&gt;TRUE,INDEX(INDIRECT(Info!AZ4&amp;"Collision"),MATCH(Input!AZ4,CW!$L$107:$L$147,1),MATCH(AY8,CW!$M$106:$AN$106,0)),Input!AZ3=TRUE,INDEX(CW!$P$59:$R$99,MATCH(Input!AZ4,CW!$L$59:$L$99,1),MATCH(Info!AZ4,CW!$P$58:$R$58,0))),0)</f>
        <v>0</v>
      </c>
      <c r="AZ33" s="387" cm="1">
        <f t="array" aca="1" ref="AZ33" ca="1">IFERROR(_xlfn.IFS(Input!BA3&lt;&gt;TRUE,INDEX(INDIRECT(Info!BA4&amp;"Collision"),MATCH(Input!BA4,CW!$L$107:$L$147,1),MATCH(AZ8,CW!$M$106:$AN$106,0)),Input!BA3=TRUE,INDEX(CW!$P$59:$R$99,MATCH(Input!BA4,CW!$L$59:$L$99,1),MATCH(Info!BA4,CW!$P$58:$R$58,0))),0)</f>
        <v>0</v>
      </c>
      <c r="BA33" s="387" cm="1">
        <f t="array" aca="1" ref="BA33" ca="1">IFERROR(_xlfn.IFS(Input!BB3&lt;&gt;TRUE,INDEX(INDIRECT(Info!BB4&amp;"Collision"),MATCH(Input!BB4,CW!$L$107:$L$147,1),MATCH(BA8,CW!$M$106:$AN$106,0)),Input!BB3=TRUE,INDEX(CW!$P$59:$R$99,MATCH(Input!BB4,CW!$L$59:$L$99,1),MATCH(Info!BB4,CW!$P$58:$R$58,0))),0)</f>
        <v>0</v>
      </c>
      <c r="BB33" s="387" cm="1">
        <f t="array" aca="1" ref="BB33" ca="1">IFERROR(_xlfn.IFS(Input!BC3&lt;&gt;TRUE,INDEX(INDIRECT(Info!BC4&amp;"Collision"),MATCH(Input!BC4,CW!$L$107:$L$147,1),MATCH(BB8,CW!$M$106:$AN$106,0)),Input!BC3=TRUE,INDEX(CW!$P$59:$R$99,MATCH(Input!BC4,CW!$L$59:$L$99,1),MATCH(Info!BC4,CW!$P$58:$R$58,0))),0)</f>
        <v>0</v>
      </c>
      <c r="BC33" s="387" cm="1">
        <f t="array" aca="1" ref="BC33" ca="1">IFERROR(_xlfn.IFS(Input!BD3&lt;&gt;TRUE,INDEX(INDIRECT(Info!BD4&amp;"Collision"),MATCH(Input!BD4,CW!$L$107:$L$147,1),MATCH(BC8,CW!$M$106:$AN$106,0)),Input!BD3=TRUE,INDEX(CW!$P$59:$R$99,MATCH(Input!BD4,CW!$L$59:$L$99,1),MATCH(Info!BD4,CW!$P$58:$R$58,0))),0)</f>
        <v>0</v>
      </c>
      <c r="BD33" s="387" cm="1">
        <f t="array" aca="1" ref="BD33" ca="1">IFERROR(_xlfn.IFS(Input!BE3&lt;&gt;TRUE,INDEX(INDIRECT(Info!BE4&amp;"Collision"),MATCH(Input!BE4,CW!$L$107:$L$147,1),MATCH(BD8,CW!$M$106:$AN$106,0)),Input!BE3=TRUE,INDEX(CW!$P$59:$R$99,MATCH(Input!BE4,CW!$L$59:$L$99,1),MATCH(Info!BE4,CW!$P$58:$R$58,0))),0)</f>
        <v>0</v>
      </c>
      <c r="BE33" s="387" cm="1">
        <f t="array" aca="1" ref="BE33" ca="1">IFERROR(_xlfn.IFS(Input!BF3&lt;&gt;TRUE,INDEX(INDIRECT(Info!BF4&amp;"Collision"),MATCH(Input!BF4,CW!$L$107:$L$147,1),MATCH(BE8,CW!$M$106:$AN$106,0)),Input!BF3=TRUE,INDEX(CW!$P$59:$R$99,MATCH(Input!BF4,CW!$L$59:$L$99,1),MATCH(Info!BF4,CW!$P$58:$R$58,0))),0)</f>
        <v>0</v>
      </c>
      <c r="BF33" s="387" cm="1">
        <f t="array" aca="1" ref="BF33" ca="1">IFERROR(_xlfn.IFS(Input!BG3&lt;&gt;TRUE,INDEX(INDIRECT(Info!BG4&amp;"Collision"),MATCH(Input!BG4,CW!$L$107:$L$147,1),MATCH(BF8,CW!$M$106:$AN$106,0)),Input!BG3=TRUE,INDEX(CW!$P$59:$R$99,MATCH(Input!BG4,CW!$L$59:$L$99,1),MATCH(Info!BG4,CW!$P$58:$R$58,0))),0)</f>
        <v>0</v>
      </c>
      <c r="BG33" s="387" cm="1">
        <f t="array" aca="1" ref="BG33" ca="1">IFERROR(_xlfn.IFS(Input!BH3&lt;&gt;TRUE,INDEX(INDIRECT(Info!BH4&amp;"Collision"),MATCH(Input!BH4,CW!$L$107:$L$147,1),MATCH(BG8,CW!$M$106:$AN$106,0)),Input!BH3=TRUE,INDEX(CW!$P$59:$R$99,MATCH(Input!BH4,CW!$L$59:$L$99,1),MATCH(Info!BH4,CW!$P$58:$R$58,0))),0)</f>
        <v>0</v>
      </c>
      <c r="BH33" s="387" cm="1">
        <f t="array" aca="1" ref="BH33" ca="1">IFERROR(_xlfn.IFS(Input!BI3&lt;&gt;TRUE,INDEX(INDIRECT(Info!BI4&amp;"Collision"),MATCH(Input!BI4,CW!$L$107:$L$147,1),MATCH(BH8,CW!$M$106:$AN$106,0)),Input!BI3=TRUE,INDEX(CW!$P$59:$R$99,MATCH(Input!BI4,CW!$L$59:$L$99,1),MATCH(Info!BI4,CW!$P$58:$R$58,0))),0)</f>
        <v>0</v>
      </c>
      <c r="BI33" s="387" cm="1">
        <f t="array" aca="1" ref="BI33" ca="1">IFERROR(_xlfn.IFS(Input!BJ3&lt;&gt;TRUE,INDEX(INDIRECT(Info!BJ4&amp;"Collision"),MATCH(Input!BJ4,CW!$L$107:$L$147,1),MATCH(BI8,CW!$M$106:$AN$106,0)),Input!BJ3=TRUE,INDEX(CW!$P$59:$R$99,MATCH(Input!BJ4,CW!$L$59:$L$99,1),MATCH(Info!BJ4,CW!$P$58:$R$58,0))),0)</f>
        <v>0</v>
      </c>
      <c r="BJ33" s="387" cm="1">
        <f t="array" aca="1" ref="BJ33" ca="1">IFERROR(_xlfn.IFS(Input!BK3&lt;&gt;TRUE,INDEX(INDIRECT(Info!BK4&amp;"Collision"),MATCH(Input!BK4,CW!$L$107:$L$147,1),MATCH(BJ8,CW!$M$106:$AN$106,0)),Input!BK3=TRUE,INDEX(CW!$P$59:$R$99,MATCH(Input!BK4,CW!$L$59:$L$99,1),MATCH(Info!BK4,CW!$P$58:$R$58,0))),0)</f>
        <v>0</v>
      </c>
      <c r="BK33" s="387" cm="1">
        <f t="array" aca="1" ref="BK33" ca="1">IFERROR(_xlfn.IFS(Input!BL3&lt;&gt;TRUE,INDEX(INDIRECT(Info!BL4&amp;"Collision"),MATCH(Input!BL4,CW!$L$107:$L$147,1),MATCH(BK8,CW!$M$106:$AN$106,0)),Input!BL3=TRUE,INDEX(CW!$P$59:$R$99,MATCH(Input!BL4,CW!$L$59:$L$99,1),MATCH(Info!BL4,CW!$P$58:$R$58,0))),0)</f>
        <v>0</v>
      </c>
      <c r="BL33" s="387" cm="1">
        <f t="array" aca="1" ref="BL33" ca="1">IFERROR(_xlfn.IFS(Input!BM3&lt;&gt;TRUE,INDEX(INDIRECT(Info!BM4&amp;"Collision"),MATCH(Input!BM4,CW!$L$107:$L$147,1),MATCH(BL8,CW!$M$106:$AN$106,0)),Input!BM3=TRUE,INDEX(CW!$P$59:$R$99,MATCH(Input!BM4,CW!$L$59:$L$99,1),MATCH(Info!BM4,CW!$P$58:$R$58,0))),0)</f>
        <v>0</v>
      </c>
      <c r="BM33" s="387" cm="1">
        <f t="array" aca="1" ref="BM33" ca="1">IFERROR(_xlfn.IFS(Input!BN3&lt;&gt;TRUE,INDEX(INDIRECT(Info!BN4&amp;"Collision"),MATCH(Input!BN4,CW!$L$107:$L$147,1),MATCH(BM8,CW!$M$106:$AN$106,0)),Input!BN3=TRUE,INDEX(CW!$P$59:$R$99,MATCH(Input!BN4,CW!$L$59:$L$99,1),MATCH(Info!BN4,CW!$P$58:$R$58,0))),0)</f>
        <v>0</v>
      </c>
      <c r="BN33" s="387" cm="1">
        <f t="array" aca="1" ref="BN33" ca="1">IFERROR(_xlfn.IFS(Input!BO3&lt;&gt;TRUE,INDEX(INDIRECT(Info!BO4&amp;"Collision"),MATCH(Input!BO4,CW!$L$107:$L$147,1),MATCH(BN8,CW!$M$106:$AN$106,0)),Input!BO3=TRUE,INDEX(CW!$P$59:$R$99,MATCH(Input!BO4,CW!$L$59:$L$99,1),MATCH(Info!BO4,CW!$P$58:$R$58,0))),0)</f>
        <v>0</v>
      </c>
      <c r="BO33" s="387" cm="1">
        <f t="array" aca="1" ref="BO33" ca="1">IFERROR(_xlfn.IFS(Input!BP3&lt;&gt;TRUE,INDEX(INDIRECT(Info!BP4&amp;"Collision"),MATCH(Input!BP4,CW!$L$107:$L$147,1),MATCH(BO8,CW!$M$106:$AN$106,0)),Input!BP3=TRUE,INDEX(CW!$P$59:$R$99,MATCH(Input!BP4,CW!$L$59:$L$99,1),MATCH(Info!BP4,CW!$P$58:$R$58,0))),0)</f>
        <v>0</v>
      </c>
      <c r="BP33" s="387" cm="1">
        <f t="array" aca="1" ref="BP33" ca="1">IFERROR(_xlfn.IFS(Input!BQ3&lt;&gt;TRUE,INDEX(INDIRECT(Info!BQ4&amp;"Collision"),MATCH(Input!BQ4,CW!$L$107:$L$147,1),MATCH(BP8,CW!$M$106:$AN$106,0)),Input!BQ3=TRUE,INDEX(CW!$P$59:$R$99,MATCH(Input!BQ4,CW!$L$59:$L$99,1),MATCH(Info!BQ4,CW!$P$58:$R$58,0))),0)</f>
        <v>0</v>
      </c>
      <c r="BQ33" s="387" cm="1">
        <f t="array" aca="1" ref="BQ33" ca="1">IFERROR(_xlfn.IFS(Input!BR3&lt;&gt;TRUE,INDEX(INDIRECT(Info!BR4&amp;"Collision"),MATCH(Input!BR4,CW!$L$107:$L$147,1),MATCH(BQ8,CW!$M$106:$AN$106,0)),Input!BR3=TRUE,INDEX(CW!$P$59:$R$99,MATCH(Input!BR4,CW!$L$59:$L$99,1),MATCH(Info!BR4,CW!$P$58:$R$58,0))),0)</f>
        <v>0</v>
      </c>
      <c r="BR33" s="387" cm="1">
        <f t="array" aca="1" ref="BR33" ca="1">IFERROR(_xlfn.IFS(Input!BS3&lt;&gt;TRUE,INDEX(INDIRECT(Info!BS4&amp;"Collision"),MATCH(Input!BS4,CW!$L$107:$L$147,1),MATCH(BR8,CW!$M$106:$AN$106,0)),Input!BS3=TRUE,INDEX(CW!$P$59:$R$99,MATCH(Input!BS4,CW!$L$59:$L$99,1),MATCH(Info!BS4,CW!$P$58:$R$58,0))),0)</f>
        <v>0</v>
      </c>
      <c r="BS33" s="387" cm="1">
        <f t="array" aca="1" ref="BS33" ca="1">IFERROR(_xlfn.IFS(Input!BT3&lt;&gt;TRUE,INDEX(INDIRECT(Info!BT4&amp;"Collision"),MATCH(Input!BT4,CW!$L$107:$L$147,1),MATCH(BS8,CW!$M$106:$AN$106,0)),Input!BT3=TRUE,INDEX(CW!$P$59:$R$99,MATCH(Input!BT4,CW!$L$59:$L$99,1),MATCH(Info!BT4,CW!$P$58:$R$58,0))),0)</f>
        <v>0</v>
      </c>
      <c r="BT33" s="387" cm="1">
        <f t="array" aca="1" ref="BT33" ca="1">IFERROR(_xlfn.IFS(Input!BU3&lt;&gt;TRUE,INDEX(INDIRECT(Info!BU4&amp;"Collision"),MATCH(Input!BU4,CW!$L$107:$L$147,1),MATCH(BT8,CW!$M$106:$AN$106,0)),Input!BU3=TRUE,INDEX(CW!$P$59:$R$99,MATCH(Input!BU4,CW!$L$59:$L$99,1),MATCH(Info!BU4,CW!$P$58:$R$58,0))),0)</f>
        <v>0</v>
      </c>
      <c r="BU33" s="387" cm="1">
        <f t="array" aca="1" ref="BU33" ca="1">IFERROR(_xlfn.IFS(Input!BV3&lt;&gt;TRUE,INDEX(INDIRECT(Info!BV4&amp;"Collision"),MATCH(Input!BV4,CW!$L$107:$L$147,1),MATCH(BU8,CW!$M$106:$AN$106,0)),Input!BV3=TRUE,INDEX(CW!$P$59:$R$99,MATCH(Input!BV4,CW!$L$59:$L$99,1),MATCH(Info!BV4,CW!$P$58:$R$58,0))),0)</f>
        <v>0</v>
      </c>
      <c r="BV33" s="387" cm="1">
        <f t="array" aca="1" ref="BV33" ca="1">IFERROR(_xlfn.IFS(Input!BW3&lt;&gt;TRUE,INDEX(INDIRECT(Info!BW4&amp;"Collision"),MATCH(Input!BW4,CW!$L$107:$L$147,1),MATCH(BV8,CW!$M$106:$AN$106,0)),Input!BW3=TRUE,INDEX(CW!$P$59:$R$99,MATCH(Input!BW4,CW!$L$59:$L$99,1),MATCH(Info!BW4,CW!$P$58:$R$58,0))),0)</f>
        <v>0</v>
      </c>
      <c r="BW33" s="387" cm="1">
        <f t="array" aca="1" ref="BW33" ca="1">IFERROR(_xlfn.IFS(Input!BX3&lt;&gt;TRUE,INDEX(INDIRECT(Info!BX4&amp;"Collision"),MATCH(Input!BX4,CW!$L$107:$L$147,1),MATCH(BW8,CW!$M$106:$AN$106,0)),Input!BX3=TRUE,INDEX(CW!$P$59:$R$99,MATCH(Input!BX4,CW!$L$59:$L$99,1),MATCH(Info!BX4,CW!$P$58:$R$58,0))),0)</f>
        <v>0</v>
      </c>
      <c r="BX33" s="387" cm="1">
        <f t="array" aca="1" ref="BX33" ca="1">IFERROR(_xlfn.IFS(Input!BY3&lt;&gt;TRUE,INDEX(INDIRECT(Info!BY4&amp;"Collision"),MATCH(Input!BY4,CW!$L$107:$L$147,1),MATCH(BX8,CW!$M$106:$AN$106,0)),Input!BY3=TRUE,INDEX(CW!$P$59:$R$99,MATCH(Input!BY4,CW!$L$59:$L$99,1),MATCH(Info!BY4,CW!$P$58:$R$58,0))),0)</f>
        <v>0</v>
      </c>
      <c r="BY33" s="387" cm="1">
        <f t="array" aca="1" ref="BY33" ca="1">IFERROR(_xlfn.IFS(Input!BZ3&lt;&gt;TRUE,INDEX(INDIRECT(Info!BZ4&amp;"Collision"),MATCH(Input!BZ4,CW!$L$107:$L$147,1),MATCH(BY8,CW!$M$106:$AN$106,0)),Input!BZ3=TRUE,INDEX(CW!$P$59:$R$99,MATCH(Input!BZ4,CW!$L$59:$L$99,1),MATCH(Info!BZ4,CW!$P$58:$R$58,0))),0)</f>
        <v>0</v>
      </c>
      <c r="BZ33" s="387" cm="1">
        <f t="array" aca="1" ref="BZ33" ca="1">IFERROR(_xlfn.IFS(Input!CA3&lt;&gt;TRUE,INDEX(INDIRECT(Info!CA4&amp;"Collision"),MATCH(Input!CA4,CW!$L$107:$L$147,1),MATCH(BZ8,CW!$M$106:$AN$106,0)),Input!CA3=TRUE,INDEX(CW!$P$59:$R$99,MATCH(Input!CA4,CW!$L$59:$L$99,1),MATCH(Info!CA4,CW!$P$58:$R$58,0))),0)</f>
        <v>0</v>
      </c>
      <c r="CA33" s="387" cm="1">
        <f t="array" aca="1" ref="CA33" ca="1">IFERROR(_xlfn.IFS(Input!CB3&lt;&gt;TRUE,INDEX(INDIRECT(Info!CB4&amp;"Collision"),MATCH(Input!CB4,CW!$L$107:$L$147,1),MATCH(CA8,CW!$M$106:$AN$106,0)),Input!CB3=TRUE,INDEX(CW!$P$59:$R$99,MATCH(Input!CB4,CW!$L$59:$L$99,1),MATCH(Info!CB4,CW!$P$58:$R$58,0))),0)</f>
        <v>0</v>
      </c>
      <c r="CB33" s="387" cm="1">
        <f t="array" aca="1" ref="CB33" ca="1">IFERROR(_xlfn.IFS(Input!CC3&lt;&gt;TRUE,INDEX(INDIRECT(Info!CC4&amp;"Collision"),MATCH(Input!CC4,CW!$L$107:$L$147,1),MATCH(CB8,CW!$M$106:$AN$106,0)),Input!CC3=TRUE,INDEX(CW!$P$59:$R$99,MATCH(Input!CC4,CW!$L$59:$L$99,1),MATCH(Info!CC4,CW!$P$58:$R$58,0))),0)</f>
        <v>0</v>
      </c>
      <c r="CC33" s="387" cm="1">
        <f t="array" aca="1" ref="CC33" ca="1">IFERROR(_xlfn.IFS(Input!CD3&lt;&gt;TRUE,INDEX(INDIRECT(Info!CD4&amp;"Collision"),MATCH(Input!CD4,CW!$L$107:$L$147,1),MATCH(CC8,CW!$M$106:$AN$106,0)),Input!CD3=TRUE,INDEX(CW!$P$59:$R$99,MATCH(Input!CD4,CW!$L$59:$L$99,1),MATCH(Info!CD4,CW!$P$58:$R$58,0))),0)</f>
        <v>0</v>
      </c>
      <c r="CD33" s="387" cm="1">
        <f t="array" aca="1" ref="CD33" ca="1">IFERROR(_xlfn.IFS(Input!CE3&lt;&gt;TRUE,INDEX(INDIRECT(Info!CE4&amp;"Collision"),MATCH(Input!CE4,CW!$L$107:$L$147,1),MATCH(CD8,CW!$M$106:$AN$106,0)),Input!CE3=TRUE,INDEX(CW!$P$59:$R$99,MATCH(Input!CE4,CW!$L$59:$L$99,1),MATCH(Info!CE4,CW!$P$58:$R$58,0))),0)</f>
        <v>0</v>
      </c>
      <c r="CE33" s="387" cm="1">
        <f t="array" aca="1" ref="CE33" ca="1">IFERROR(_xlfn.IFS(Input!CF3&lt;&gt;TRUE,INDEX(INDIRECT(Info!CF4&amp;"Collision"),MATCH(Input!CF4,CW!$L$107:$L$147,1),MATCH(CE8,CW!$M$106:$AN$106,0)),Input!CF3=TRUE,INDEX(CW!$P$59:$R$99,MATCH(Input!CF4,CW!$L$59:$L$99,1),MATCH(Info!CF4,CW!$P$58:$R$58,0))),0)</f>
        <v>0</v>
      </c>
      <c r="CF33" s="387" cm="1">
        <f t="array" aca="1" ref="CF33" ca="1">IFERROR(_xlfn.IFS(Input!CG3&lt;&gt;TRUE,INDEX(INDIRECT(Info!CG4&amp;"Collision"),MATCH(Input!CG4,CW!$L$107:$L$147,1),MATCH(CF8,CW!$M$106:$AN$106,0)),Input!CG3=TRUE,INDEX(CW!$P$59:$R$99,MATCH(Input!CG4,CW!$L$59:$L$99,1),MATCH(Info!CG4,CW!$P$58:$R$58,0))),0)</f>
        <v>0</v>
      </c>
      <c r="CG33" s="387" cm="1">
        <f t="array" aca="1" ref="CG33" ca="1">IFERROR(_xlfn.IFS(Input!CH3&lt;&gt;TRUE,INDEX(INDIRECT(Info!CH4&amp;"Collision"),MATCH(Input!CH4,CW!$L$107:$L$147,1),MATCH(CG8,CW!$M$106:$AN$106,0)),Input!CH3=TRUE,INDEX(CW!$P$59:$R$99,MATCH(Input!CH4,CW!$L$59:$L$99,1),MATCH(Info!CH4,CW!$P$58:$R$58,0))),0)</f>
        <v>0</v>
      </c>
      <c r="CH33" s="387" cm="1">
        <f t="array" aca="1" ref="CH33" ca="1">IFERROR(_xlfn.IFS(Input!CI3&lt;&gt;TRUE,INDEX(INDIRECT(Info!CI4&amp;"Collision"),MATCH(Input!CI4,CW!$L$107:$L$147,1),MATCH(CH8,CW!$M$106:$AN$106,0)),Input!CI3=TRUE,INDEX(CW!$P$59:$R$99,MATCH(Input!CI4,CW!$L$59:$L$99,1),MATCH(Info!CI4,CW!$P$58:$R$58,0))),0)</f>
        <v>0</v>
      </c>
      <c r="CI33" s="387" cm="1">
        <f t="array" aca="1" ref="CI33" ca="1">IFERROR(_xlfn.IFS(Input!CJ3&lt;&gt;TRUE,INDEX(INDIRECT(Info!CJ4&amp;"Collision"),MATCH(Input!CJ4,CW!$L$107:$L$147,1),MATCH(CI8,CW!$M$106:$AN$106,0)),Input!CJ3=TRUE,INDEX(CW!$P$59:$R$99,MATCH(Input!CJ4,CW!$L$59:$L$99,1),MATCH(Info!CJ4,CW!$P$58:$R$58,0))),0)</f>
        <v>0</v>
      </c>
      <c r="CJ33" s="387" cm="1">
        <f t="array" aca="1" ref="CJ33" ca="1">IFERROR(_xlfn.IFS(Input!CK3&lt;&gt;TRUE,INDEX(INDIRECT(Info!CK4&amp;"Collision"),MATCH(Input!CK4,CW!$L$107:$L$147,1),MATCH(CJ8,CW!$M$106:$AN$106,0)),Input!CK3=TRUE,INDEX(CW!$P$59:$R$99,MATCH(Input!CK4,CW!$L$59:$L$99,1),MATCH(Info!CK4,CW!$P$58:$R$58,0))),0)</f>
        <v>0</v>
      </c>
      <c r="CK33" s="387" cm="1">
        <f t="array" aca="1" ref="CK33" ca="1">IFERROR(_xlfn.IFS(Input!CL3&lt;&gt;TRUE,INDEX(INDIRECT(Info!CL4&amp;"Collision"),MATCH(Input!CL4,CW!$L$107:$L$147,1),MATCH(CK8,CW!$M$106:$AN$106,0)),Input!CL3=TRUE,INDEX(CW!$P$59:$R$99,MATCH(Input!CL4,CW!$L$59:$L$99,1),MATCH(Info!CL4,CW!$P$58:$R$58,0))),0)</f>
        <v>0</v>
      </c>
      <c r="CL33" s="387" cm="1">
        <f t="array" aca="1" ref="CL33" ca="1">IFERROR(_xlfn.IFS(Input!CM3&lt;&gt;TRUE,INDEX(INDIRECT(Info!CM4&amp;"Collision"),MATCH(Input!CM4,CW!$L$107:$L$147,1),MATCH(CL8,CW!$M$106:$AN$106,0)),Input!CM3=TRUE,INDEX(CW!$P$59:$R$99,MATCH(Input!CM4,CW!$L$59:$L$99,1),MATCH(Info!CM4,CW!$P$58:$R$58,0))),0)</f>
        <v>0</v>
      </c>
      <c r="CM33" s="387" cm="1">
        <f t="array" aca="1" ref="CM33" ca="1">IFERROR(_xlfn.IFS(Input!CN3&lt;&gt;TRUE,INDEX(INDIRECT(Info!CN4&amp;"Collision"),MATCH(Input!CN4,CW!$L$107:$L$147,1),MATCH(CM8,CW!$M$106:$AN$106,0)),Input!CN3=TRUE,INDEX(CW!$P$59:$R$99,MATCH(Input!CN4,CW!$L$59:$L$99,1),MATCH(Info!CN4,CW!$P$58:$R$58,0))),0)</f>
        <v>0</v>
      </c>
      <c r="CN33" s="387" cm="1">
        <f t="array" aca="1" ref="CN33" ca="1">IFERROR(_xlfn.IFS(Input!CO3&lt;&gt;TRUE,INDEX(INDIRECT(Info!CO4&amp;"Collision"),MATCH(Input!CO4,CW!$L$107:$L$147,1),MATCH(CN8,CW!$M$106:$AN$106,0)),Input!CO3=TRUE,INDEX(CW!$P$59:$R$99,MATCH(Input!CO4,CW!$L$59:$L$99,1),MATCH(Info!CO4,CW!$P$58:$R$58,0))),0)</f>
        <v>0</v>
      </c>
      <c r="CO33" s="387" cm="1">
        <f t="array" aca="1" ref="CO33" ca="1">IFERROR(_xlfn.IFS(Input!CP3&lt;&gt;TRUE,INDEX(INDIRECT(Info!CP4&amp;"Collision"),MATCH(Input!CP4,CW!$L$107:$L$147,1),MATCH(CO8,CW!$M$106:$AN$106,0)),Input!CP3=TRUE,INDEX(CW!$P$59:$R$99,MATCH(Input!CP4,CW!$L$59:$L$99,1),MATCH(Info!CP4,CW!$P$58:$R$58,0))),0)</f>
        <v>0</v>
      </c>
      <c r="CP33" s="387" cm="1">
        <f t="array" aca="1" ref="CP33" ca="1">IFERROR(_xlfn.IFS(Input!CQ3&lt;&gt;TRUE,INDEX(INDIRECT(Info!CQ4&amp;"Collision"),MATCH(Input!CQ4,CW!$L$107:$L$147,1),MATCH(CP8,CW!$M$106:$AN$106,0)),Input!CQ3=TRUE,INDEX(CW!$P$59:$R$99,MATCH(Input!CQ4,CW!$L$59:$L$99,1),MATCH(Info!CQ4,CW!$P$58:$R$58,0))),0)</f>
        <v>0</v>
      </c>
      <c r="CQ33" s="387" cm="1">
        <f t="array" aca="1" ref="CQ33" ca="1">IFERROR(_xlfn.IFS(Input!CR3&lt;&gt;TRUE,INDEX(INDIRECT(Info!CR4&amp;"Collision"),MATCH(Input!CR4,CW!$L$107:$L$147,1),MATCH(CQ8,CW!$M$106:$AN$106,0)),Input!CR3=TRUE,INDEX(CW!$P$59:$R$99,MATCH(Input!CR4,CW!$L$59:$L$99,1),MATCH(Info!CR4,CW!$P$58:$R$58,0))),0)</f>
        <v>0</v>
      </c>
      <c r="CR33" s="387" cm="1">
        <f t="array" aca="1" ref="CR33" ca="1">IFERROR(_xlfn.IFS(Input!CS3&lt;&gt;TRUE,INDEX(INDIRECT(Info!CS4&amp;"Collision"),MATCH(Input!CS4,CW!$L$107:$L$147,1),MATCH(CR8,CW!$M$106:$AN$106,0)),Input!CS3=TRUE,INDEX(CW!$P$59:$R$99,MATCH(Input!CS4,CW!$L$59:$L$99,1),MATCH(Info!CS4,CW!$P$58:$R$58,0))),0)</f>
        <v>0</v>
      </c>
      <c r="CS33" s="387" cm="1">
        <f t="array" aca="1" ref="CS33" ca="1">IFERROR(_xlfn.IFS(Input!CT3&lt;&gt;TRUE,INDEX(INDIRECT(Info!CT4&amp;"Collision"),MATCH(Input!CT4,CW!$L$107:$L$147,1),MATCH(CS8,CW!$M$106:$AN$106,0)),Input!CT3=TRUE,INDEX(CW!$P$59:$R$99,MATCH(Input!CT4,CW!$L$59:$L$99,1),MATCH(Info!CT4,CW!$P$58:$R$58,0))),0)</f>
        <v>0</v>
      </c>
      <c r="CT33" s="387" cm="1">
        <f t="array" aca="1" ref="CT33" ca="1">IFERROR(_xlfn.IFS(Input!CU3&lt;&gt;TRUE,INDEX(INDIRECT(Info!CU4&amp;"Collision"),MATCH(Input!CU4,CW!$L$107:$L$147,1),MATCH(CT8,CW!$M$106:$AN$106,0)),Input!CU3=TRUE,INDEX(CW!$P$59:$R$99,MATCH(Input!CU4,CW!$L$59:$L$99,1),MATCH(Info!CU4,CW!$P$58:$R$58,0))),0)</f>
        <v>0</v>
      </c>
      <c r="CU33" s="387" cm="1">
        <f t="array" aca="1" ref="CU33" ca="1">IFERROR(_xlfn.IFS(Input!CV3&lt;&gt;TRUE,INDEX(INDIRECT(Info!CV4&amp;"Collision"),MATCH(Input!CV4,CW!$L$107:$L$147,1),MATCH(CU8,CW!$M$106:$AN$106,0)),Input!CV3=TRUE,INDEX(CW!$P$59:$R$99,MATCH(Input!CV4,CW!$L$59:$L$99,1),MATCH(Info!CV4,CW!$P$58:$R$58,0))),0)</f>
        <v>0</v>
      </c>
      <c r="CV33" s="387" cm="1">
        <f t="array" aca="1" ref="CV33" ca="1">IFERROR(_xlfn.IFS(Input!CW3&lt;&gt;TRUE,INDEX(INDIRECT(Info!CW4&amp;"Collision"),MATCH(Input!CW4,CW!$L$107:$L$147,1),MATCH(CV8,CW!$M$106:$AN$106,0)),Input!CW3=TRUE,INDEX(CW!$P$59:$R$99,MATCH(Input!CW4,CW!$L$59:$L$99,1),MATCH(Info!CW4,CW!$P$58:$R$58,0))),0)</f>
        <v>0</v>
      </c>
      <c r="CW33" s="387" cm="1">
        <f t="array" aca="1" ref="CW33" ca="1">IFERROR(_xlfn.IFS(Input!CX3&lt;&gt;TRUE,INDEX(INDIRECT(Info!CX4&amp;"Collision"),MATCH(Input!CX4,CW!$L$107:$L$147,1),MATCH(CW8,CW!$M$106:$AN$106,0)),Input!CX3=TRUE,INDEX(CW!$P$59:$R$99,MATCH(Input!CX4,CW!$L$59:$L$99,1),MATCH(Info!CX4,CW!$P$58:$R$58,0))),0)</f>
        <v>0</v>
      </c>
      <c r="CX33" s="387" cm="1">
        <f t="array" aca="1" ref="CX33" ca="1">IFERROR(_xlfn.IFS(Input!CY3&lt;&gt;TRUE,INDEX(INDIRECT(Info!CY4&amp;"Collision"),MATCH(Input!CY4,CW!$L$107:$L$147,1),MATCH(CX8,CW!$M$106:$AN$106,0)),Input!CY3=TRUE,INDEX(CW!$P$59:$R$99,MATCH(Input!CY4,CW!$L$59:$L$99,1),MATCH(Info!CY4,CW!$P$58:$R$58,0))),0)</f>
        <v>0</v>
      </c>
      <c r="CY33" s="387" cm="1">
        <f t="array" aca="1" ref="CY33" ca="1">IFERROR(_xlfn.IFS(Input!CZ3&lt;&gt;TRUE,INDEX(INDIRECT(Info!CZ4&amp;"Collision"),MATCH(Input!CZ4,CW!$L$107:$L$147,1),MATCH(CY8,CW!$M$106:$AN$106,0)),Input!CZ3=TRUE,INDEX(CW!$P$59:$R$99,MATCH(Input!CZ4,CW!$L$59:$L$99,1),MATCH(Info!CZ4,CW!$P$58:$R$58,0))),0)</f>
        <v>0</v>
      </c>
      <c r="CZ33" s="387" cm="1">
        <f t="array" aca="1" ref="CZ33" ca="1">IFERROR(_xlfn.IFS(Input!DA3&lt;&gt;TRUE,INDEX(INDIRECT(Info!DA4&amp;"Collision"),MATCH(Input!DA4,CW!$L$107:$L$147,1),MATCH(CZ8,CW!$M$106:$AN$106,0)),Input!DA3=TRUE,INDEX(CW!$P$59:$R$99,MATCH(Input!DA4,CW!$L$59:$L$99,1),MATCH(Info!DA4,CW!$P$58:$R$58,0))),0)</f>
        <v>0</v>
      </c>
      <c r="DA33" s="387" cm="1">
        <f t="array" aca="1" ref="DA33" ca="1">IFERROR(_xlfn.IFS(Input!DB3&lt;&gt;TRUE,INDEX(INDIRECT(Info!DB4&amp;"Collision"),MATCH(Input!DB4,CW!$L$107:$L$147,1),MATCH(DA8,CW!$M$106:$AN$106,0)),Input!DB3=TRUE,INDEX(CW!$P$59:$R$99,MATCH(Input!DB4,CW!$L$59:$L$99,1),MATCH(Info!DB4,CW!$P$58:$R$58,0))),0)</f>
        <v>0</v>
      </c>
      <c r="DB33" s="387" cm="1">
        <f t="array" aca="1" ref="DB33" ca="1">IFERROR(_xlfn.IFS(Input!DC3&lt;&gt;TRUE,INDEX(INDIRECT(Info!DC4&amp;"Collision"),MATCH(Input!DC4,CW!$L$107:$L$147,1),MATCH(DB8,CW!$M$106:$AN$106,0)),Input!DC3=TRUE,INDEX(CW!$P$59:$R$99,MATCH(Input!DC4,CW!$L$59:$L$99,1),MATCH(Info!DC4,CW!$P$58:$R$58,0))),0)</f>
        <v>0</v>
      </c>
      <c r="DC33" s="387" cm="1">
        <f t="array" aca="1" ref="DC33" ca="1">IFERROR(_xlfn.IFS(Input!DD3&lt;&gt;TRUE,INDEX(INDIRECT(Info!DD4&amp;"Collision"),MATCH(Input!DD4,CW!$L$107:$L$147,1),MATCH(DC8,CW!$M$106:$AN$106,0)),Input!DD3=TRUE,INDEX(CW!$P$59:$R$99,MATCH(Input!DD4,CW!$L$59:$L$99,1),MATCH(Info!DD4,CW!$P$58:$R$58,0))),0)</f>
        <v>0</v>
      </c>
      <c r="DD33" s="387" cm="1">
        <f t="array" aca="1" ref="DD33" ca="1">IFERROR(_xlfn.IFS(Input!DE3&lt;&gt;TRUE,INDEX(INDIRECT(Info!DE4&amp;"Collision"),MATCH(Input!DE4,CW!$L$107:$L$147,1),MATCH(DD8,CW!$M$106:$AN$106,0)),Input!DE3=TRUE,INDEX(CW!$P$59:$R$99,MATCH(Input!DE4,CW!$L$59:$L$99,1),MATCH(Info!DE4,CW!$P$58:$R$58,0))),0)</f>
        <v>0</v>
      </c>
      <c r="DE33" s="387" cm="1">
        <f t="array" aca="1" ref="DE33" ca="1">IFERROR(_xlfn.IFS(Input!DF3&lt;&gt;TRUE,INDEX(INDIRECT(Info!DF4&amp;"Collision"),MATCH(Input!DF4,CW!$L$107:$L$147,1),MATCH(DE8,CW!$M$106:$AN$106,0)),Input!DF3=TRUE,INDEX(CW!$P$59:$R$99,MATCH(Input!DF4,CW!$L$59:$L$99,1),MATCH(Info!DF4,CW!$P$58:$R$58,0))),0)</f>
        <v>0</v>
      </c>
      <c r="DF33" s="387" cm="1">
        <f t="array" aca="1" ref="DF33" ca="1">IFERROR(_xlfn.IFS(Input!DG3&lt;&gt;TRUE,INDEX(INDIRECT(Info!DG4&amp;"Collision"),MATCH(Input!DG4,CW!$L$107:$L$147,1),MATCH(DF8,CW!$M$106:$AN$106,0)),Input!DG3=TRUE,INDEX(CW!$P$59:$R$99,MATCH(Input!DG4,CW!$L$59:$L$99,1),MATCH(Info!DG4,CW!$P$58:$R$58,0))),0)</f>
        <v>0</v>
      </c>
      <c r="DG33" s="387" cm="1">
        <f t="array" aca="1" ref="DG33" ca="1">IFERROR(_xlfn.IFS(Input!DH3&lt;&gt;TRUE,INDEX(INDIRECT(Info!DH4&amp;"Collision"),MATCH(Input!DH4,CW!$L$107:$L$147,1),MATCH(DG8,CW!$M$106:$AN$106,0)),Input!DH3=TRUE,INDEX(CW!$P$59:$R$99,MATCH(Input!DH4,CW!$L$59:$L$99,1),MATCH(Info!DH4,CW!$P$58:$R$58,0))),0)</f>
        <v>0</v>
      </c>
      <c r="DH33" s="387" cm="1">
        <f t="array" aca="1" ref="DH33" ca="1">IFERROR(_xlfn.IFS(Input!DI3&lt;&gt;TRUE,INDEX(INDIRECT(Info!DI4&amp;"Collision"),MATCH(Input!DI4,CW!$L$107:$L$147,1),MATCH(DH8,CW!$M$106:$AN$106,0)),Input!DI3=TRUE,INDEX(CW!$P$59:$R$99,MATCH(Input!DI4,CW!$L$59:$L$99,1),MATCH(Info!DI4,CW!$P$58:$R$58,0))),0)</f>
        <v>0</v>
      </c>
      <c r="DI33" s="387" cm="1">
        <f t="array" aca="1" ref="DI33" ca="1">IFERROR(_xlfn.IFS(Input!DJ3&lt;&gt;TRUE,INDEX(INDIRECT(Info!DJ4&amp;"Collision"),MATCH(Input!DJ4,CW!$L$107:$L$147,1),MATCH(DI8,CW!$M$106:$AN$106,0)),Input!DJ3=TRUE,INDEX(CW!$P$59:$R$99,MATCH(Input!DJ4,CW!$L$59:$L$99,1),MATCH(Info!DJ4,CW!$P$58:$R$58,0))),0)</f>
        <v>0</v>
      </c>
      <c r="DJ33" s="387" cm="1">
        <f t="array" aca="1" ref="DJ33" ca="1">IFERROR(_xlfn.IFS(Input!DK3&lt;&gt;TRUE,INDEX(INDIRECT(Info!DK4&amp;"Collision"),MATCH(Input!DK4,CW!$L$107:$L$147,1),MATCH(DJ8,CW!$M$106:$AN$106,0)),Input!DK3=TRUE,INDEX(CW!$P$59:$R$99,MATCH(Input!DK4,CW!$L$59:$L$99,1),MATCH(Info!DK4,CW!$P$58:$R$58,0))),0)</f>
        <v>0</v>
      </c>
      <c r="DK33" s="387" cm="1">
        <f t="array" aca="1" ref="DK33" ca="1">IFERROR(_xlfn.IFS(Input!DL3&lt;&gt;TRUE,INDEX(INDIRECT(Info!DL4&amp;"Collision"),MATCH(Input!DL4,CW!$L$107:$L$147,1),MATCH(DK8,CW!$M$106:$AN$106,0)),Input!DL3=TRUE,INDEX(CW!$P$59:$R$99,MATCH(Input!DL4,CW!$L$59:$L$99,1),MATCH(Info!DL4,CW!$P$58:$R$58,0))),0)</f>
        <v>0</v>
      </c>
      <c r="DL33" s="387" cm="1">
        <f t="array" aca="1" ref="DL33" ca="1">IFERROR(_xlfn.IFS(Input!DM3&lt;&gt;TRUE,INDEX(INDIRECT(Info!DM4&amp;"Collision"),MATCH(Input!DM4,CW!$L$107:$L$147,1),MATCH(DL8,CW!$M$106:$AN$106,0)),Input!DM3=TRUE,INDEX(CW!$P$59:$R$99,MATCH(Input!DM4,CW!$L$59:$L$99,1),MATCH(Info!DM4,CW!$P$58:$R$58,0))),0)</f>
        <v>0</v>
      </c>
      <c r="DM33" s="387" cm="1">
        <f t="array" aca="1" ref="DM33" ca="1">IFERROR(_xlfn.IFS(Input!DN3&lt;&gt;TRUE,INDEX(INDIRECT(Info!DN4&amp;"Collision"),MATCH(Input!DN4,CW!$L$107:$L$147,1),MATCH(DM8,CW!$M$106:$AN$106,0)),Input!DN3=TRUE,INDEX(CW!$P$59:$R$99,MATCH(Input!DN4,CW!$L$59:$L$99,1),MATCH(Info!DN4,CW!$P$58:$R$58,0))),0)</f>
        <v>0</v>
      </c>
      <c r="DN33" s="387" cm="1">
        <f t="array" aca="1" ref="DN33" ca="1">IFERROR(_xlfn.IFS(Input!DO3&lt;&gt;TRUE,INDEX(INDIRECT(Info!DO4&amp;"Collision"),MATCH(Input!DO4,CW!$L$107:$L$147,1),MATCH(DN8,CW!$M$106:$AN$106,0)),Input!DO3=TRUE,INDEX(CW!$P$59:$R$99,MATCH(Input!DO4,CW!$L$59:$L$99,1),MATCH(Info!DO4,CW!$P$58:$R$58,0))),0)</f>
        <v>0</v>
      </c>
      <c r="DO33" s="387" cm="1">
        <f t="array" aca="1" ref="DO33" ca="1">IFERROR(_xlfn.IFS(Input!DP3&lt;&gt;TRUE,INDEX(INDIRECT(Info!DP4&amp;"Collision"),MATCH(Input!DP4,CW!$L$107:$L$147,1),MATCH(DO8,CW!$M$106:$AN$106,0)),Input!DP3=TRUE,INDEX(CW!$P$59:$R$99,MATCH(Input!DP4,CW!$L$59:$L$99,1),MATCH(Info!DP4,CW!$P$58:$R$58,0))),0)</f>
        <v>0</v>
      </c>
      <c r="DP33" s="387" cm="1">
        <f t="array" aca="1" ref="DP33" ca="1">IFERROR(_xlfn.IFS(Input!DQ3&lt;&gt;TRUE,INDEX(INDIRECT(Info!DQ4&amp;"Collision"),MATCH(Input!DQ4,CW!$L$107:$L$147,1),MATCH(DP8,CW!$M$106:$AN$106,0)),Input!DQ3=TRUE,INDEX(CW!$P$59:$R$99,MATCH(Input!DQ4,CW!$L$59:$L$99,1),MATCH(Info!DQ4,CW!$P$58:$R$58,0))),0)</f>
        <v>0</v>
      </c>
      <c r="DQ33" s="387" cm="1">
        <f t="array" aca="1" ref="DQ33" ca="1">IFERROR(_xlfn.IFS(Input!DR3&lt;&gt;TRUE,INDEX(INDIRECT(Info!DR4&amp;"Collision"),MATCH(Input!DR4,CW!$L$107:$L$147,1),MATCH(DQ8,CW!$M$106:$AN$106,0)),Input!DR3=TRUE,INDEX(CW!$P$59:$R$99,MATCH(Input!DR4,CW!$L$59:$L$99,1),MATCH(Info!DR4,CW!$P$58:$R$58,0))),0)</f>
        <v>0</v>
      </c>
      <c r="DR33" s="387" cm="1">
        <f t="array" aca="1" ref="DR33" ca="1">IFERROR(_xlfn.IFS(Input!DS3&lt;&gt;TRUE,INDEX(INDIRECT(Info!DS4&amp;"Collision"),MATCH(Input!DS4,CW!$L$107:$L$147,1),MATCH(DR8,CW!$M$106:$AN$106,0)),Input!DS3=TRUE,INDEX(CW!$P$59:$R$99,MATCH(Input!DS4,CW!$L$59:$L$99,1),MATCH(Info!DS4,CW!$P$58:$R$58,0))),0)</f>
        <v>0</v>
      </c>
      <c r="DS33" s="387" cm="1">
        <f t="array" aca="1" ref="DS33" ca="1">IFERROR(_xlfn.IFS(Input!DT3&lt;&gt;TRUE,INDEX(INDIRECT(Info!DT4&amp;"Collision"),MATCH(Input!DT4,CW!$L$107:$L$147,1),MATCH(DS8,CW!$M$106:$AN$106,0)),Input!DT3=TRUE,INDEX(CW!$P$59:$R$99,MATCH(Input!DT4,CW!$L$59:$L$99,1),MATCH(Info!DT4,CW!$P$58:$R$58,0))),0)</f>
        <v>0</v>
      </c>
      <c r="DT33" s="387" cm="1">
        <f t="array" aca="1" ref="DT33" ca="1">IFERROR(_xlfn.IFS(Input!DU3&lt;&gt;TRUE,INDEX(INDIRECT(Info!DU4&amp;"Collision"),MATCH(Input!DU4,CW!$L$107:$L$147,1),MATCH(DT8,CW!$M$106:$AN$106,0)),Input!DU3=TRUE,INDEX(CW!$P$59:$R$99,MATCH(Input!DU4,CW!$L$59:$L$99,1),MATCH(Info!DU4,CW!$P$58:$R$58,0))),0)</f>
        <v>0</v>
      </c>
      <c r="DU33" s="387" cm="1">
        <f t="array" aca="1" ref="DU33" ca="1">IFERROR(_xlfn.IFS(Input!DV3&lt;&gt;TRUE,INDEX(INDIRECT(Info!DV4&amp;"Collision"),MATCH(Input!DV4,CW!$L$107:$L$147,1),MATCH(DU8,CW!$M$106:$AN$106,0)),Input!DV3=TRUE,INDEX(CW!$P$59:$R$99,MATCH(Input!DV4,CW!$L$59:$L$99,1),MATCH(Info!DV4,CW!$P$58:$R$58,0))),0)</f>
        <v>0</v>
      </c>
      <c r="DV33" s="387" cm="1">
        <f t="array" aca="1" ref="DV33" ca="1">IFERROR(_xlfn.IFS(Input!DW3&lt;&gt;TRUE,INDEX(INDIRECT(Info!DW4&amp;"Collision"),MATCH(Input!DW4,CW!$L$107:$L$147,1),MATCH(DV8,CW!$M$106:$AN$106,0)),Input!DW3=TRUE,INDEX(CW!$P$59:$R$99,MATCH(Input!DW4,CW!$L$59:$L$99,1),MATCH(Info!DW4,CW!$P$58:$R$58,0))),0)</f>
        <v>0</v>
      </c>
      <c r="DW33" s="387" cm="1">
        <f t="array" aca="1" ref="DW33" ca="1">IFERROR(_xlfn.IFS(Input!DX3&lt;&gt;TRUE,INDEX(INDIRECT(Info!DX4&amp;"Collision"),MATCH(Input!DX4,CW!$L$107:$L$147,1),MATCH(DW8,CW!$M$106:$AN$106,0)),Input!DX3=TRUE,INDEX(CW!$P$59:$R$99,MATCH(Input!DX4,CW!$L$59:$L$99,1),MATCH(Info!DX4,CW!$P$58:$R$58,0))),0)</f>
        <v>0</v>
      </c>
      <c r="DX33" s="387" cm="1">
        <f t="array" aca="1" ref="DX33" ca="1">IFERROR(_xlfn.IFS(Input!DY3&lt;&gt;TRUE,INDEX(INDIRECT(Info!DY4&amp;"Collision"),MATCH(Input!DY4,CW!$L$107:$L$147,1),MATCH(DX8,CW!$M$106:$AN$106,0)),Input!DY3=TRUE,INDEX(CW!$P$59:$R$99,MATCH(Input!DY4,CW!$L$59:$L$99,1),MATCH(Info!DY4,CW!$P$58:$R$58,0))),0)</f>
        <v>0</v>
      </c>
      <c r="DY33" s="387" cm="1">
        <f t="array" aca="1" ref="DY33" ca="1">IFERROR(_xlfn.IFS(Input!DZ3&lt;&gt;TRUE,INDEX(INDIRECT(Info!DZ4&amp;"Collision"),MATCH(Input!DZ4,CW!$L$107:$L$147,1),MATCH(DY8,CW!$M$106:$AN$106,0)),Input!DZ3=TRUE,INDEX(CW!$P$59:$R$99,MATCH(Input!DZ4,CW!$L$59:$L$99,1),MATCH(Info!DZ4,CW!$P$58:$R$58,0))),0)</f>
        <v>0</v>
      </c>
      <c r="DZ33" s="387" cm="1">
        <f t="array" aca="1" ref="DZ33" ca="1">IFERROR(_xlfn.IFS(Input!EA3&lt;&gt;TRUE,INDEX(INDIRECT(Info!EA4&amp;"Collision"),MATCH(Input!EA4,CW!$L$107:$L$147,1),MATCH(DZ8,CW!$M$106:$AN$106,0)),Input!EA3=TRUE,INDEX(CW!$P$59:$R$99,MATCH(Input!EA4,CW!$L$59:$L$99,1),MATCH(Info!EA4,CW!$P$58:$R$58,0))),0)</f>
        <v>0</v>
      </c>
      <c r="EA33" s="387" cm="1">
        <f t="array" aca="1" ref="EA33" ca="1">IFERROR(_xlfn.IFS(Input!EB3&lt;&gt;TRUE,INDEX(INDIRECT(Info!EB4&amp;"Collision"),MATCH(Input!EB4,CW!$L$107:$L$147,1),MATCH(EA8,CW!$M$106:$AN$106,0)),Input!EB3=TRUE,INDEX(CW!$P$59:$R$99,MATCH(Input!EB4,CW!$L$59:$L$99,1),MATCH(Info!EB4,CW!$P$58:$R$58,0))),0)</f>
        <v>0</v>
      </c>
      <c r="EB33" s="387" cm="1">
        <f t="array" aca="1" ref="EB33" ca="1">IFERROR(_xlfn.IFS(Input!EC3&lt;&gt;TRUE,INDEX(INDIRECT(Info!EC4&amp;"Collision"),MATCH(Input!EC4,CW!$L$107:$L$147,1),MATCH(EB8,CW!$M$106:$AN$106,0)),Input!EC3=TRUE,INDEX(CW!$P$59:$R$99,MATCH(Input!EC4,CW!$L$59:$L$99,1),MATCH(Info!EC4,CW!$P$58:$R$58,0))),0)</f>
        <v>0</v>
      </c>
      <c r="EC33" s="387" cm="1">
        <f t="array" aca="1" ref="EC33" ca="1">IFERROR(_xlfn.IFS(Input!ED3&lt;&gt;TRUE,INDEX(INDIRECT(Info!ED4&amp;"Collision"),MATCH(Input!ED4,CW!$L$107:$L$147,1),MATCH(EC8,CW!$M$106:$AN$106,0)),Input!ED3=TRUE,INDEX(CW!$P$59:$R$99,MATCH(Input!ED4,CW!$L$59:$L$99,1),MATCH(Info!ED4,CW!$P$58:$R$58,0))),0)</f>
        <v>0</v>
      </c>
      <c r="ED33" s="387" cm="1">
        <f t="array" aca="1" ref="ED33" ca="1">IFERROR(_xlfn.IFS(Input!EE3&lt;&gt;TRUE,INDEX(INDIRECT(Info!EE4&amp;"Collision"),MATCH(Input!EE4,CW!$L$107:$L$147,1),MATCH(ED8,CW!$M$106:$AN$106,0)),Input!EE3=TRUE,INDEX(CW!$P$59:$R$99,MATCH(Input!EE4,CW!$L$59:$L$99,1),MATCH(Info!EE4,CW!$P$58:$R$58,0))),0)</f>
        <v>0</v>
      </c>
      <c r="EE33" s="387" cm="1">
        <f t="array" aca="1" ref="EE33" ca="1">IFERROR(_xlfn.IFS(Input!EF3&lt;&gt;TRUE,INDEX(INDIRECT(Info!EF4&amp;"Collision"),MATCH(Input!EF4,CW!$L$107:$L$147,1),MATCH(EE8,CW!$M$106:$AN$106,0)),Input!EF3=TRUE,INDEX(CW!$P$59:$R$99,MATCH(Input!EF4,CW!$L$59:$L$99,1),MATCH(Info!EF4,CW!$P$58:$R$58,0))),0)</f>
        <v>0</v>
      </c>
      <c r="EF33" s="387" cm="1">
        <f t="array" aca="1" ref="EF33" ca="1">IFERROR(_xlfn.IFS(Input!EG3&lt;&gt;TRUE,INDEX(INDIRECT(Info!EG4&amp;"Collision"),MATCH(Input!EG4,CW!$L$107:$L$147,1),MATCH(EF8,CW!$M$106:$AN$106,0)),Input!EG3=TRUE,INDEX(CW!$P$59:$R$99,MATCH(Input!EG4,CW!$L$59:$L$99,1),MATCH(Info!EG4,CW!$P$58:$R$58,0))),0)</f>
        <v>0</v>
      </c>
      <c r="EG33" s="387" cm="1">
        <f t="array" aca="1" ref="EG33" ca="1">IFERROR(_xlfn.IFS(Input!EH3&lt;&gt;TRUE,INDEX(INDIRECT(Info!EH4&amp;"Collision"),MATCH(Input!EH4,CW!$L$107:$L$147,1),MATCH(EG8,CW!$M$106:$AN$106,0)),Input!EH3=TRUE,INDEX(CW!$P$59:$R$99,MATCH(Input!EH4,CW!$L$59:$L$99,1),MATCH(Info!EH4,CW!$P$58:$R$58,0))),0)</f>
        <v>0</v>
      </c>
      <c r="EH33" s="387" cm="1">
        <f t="array" aca="1" ref="EH33" ca="1">IFERROR(_xlfn.IFS(Input!EI3&lt;&gt;TRUE,INDEX(INDIRECT(Info!EI4&amp;"Collision"),MATCH(Input!EI4,CW!$L$107:$L$147,1),MATCH(EH8,CW!$M$106:$AN$106,0)),Input!EI3=TRUE,INDEX(CW!$P$59:$R$99,MATCH(Input!EI4,CW!$L$59:$L$99,1),MATCH(Info!EI4,CW!$P$58:$R$58,0))),0)</f>
        <v>0</v>
      </c>
      <c r="EI33" s="387" cm="1">
        <f t="array" aca="1" ref="EI33" ca="1">IFERROR(_xlfn.IFS(Input!EJ3&lt;&gt;TRUE,INDEX(INDIRECT(Info!EJ4&amp;"Collision"),MATCH(Input!EJ4,CW!$L$107:$L$147,1),MATCH(EI8,CW!$M$106:$AN$106,0)),Input!EJ3=TRUE,INDEX(CW!$P$59:$R$99,MATCH(Input!EJ4,CW!$L$59:$L$99,1),MATCH(Info!EJ4,CW!$P$58:$R$58,0))),0)</f>
        <v>0</v>
      </c>
      <c r="EJ33" s="387" cm="1">
        <f t="array" aca="1" ref="EJ33" ca="1">IFERROR(_xlfn.IFS(Input!EK3&lt;&gt;TRUE,INDEX(INDIRECT(Info!EK4&amp;"Collision"),MATCH(Input!EK4,CW!$L$107:$L$147,1),MATCH(EJ8,CW!$M$106:$AN$106,0)),Input!EK3=TRUE,INDEX(CW!$P$59:$R$99,MATCH(Input!EK4,CW!$L$59:$L$99,1),MATCH(Info!EK4,CW!$P$58:$R$58,0))),0)</f>
        <v>0</v>
      </c>
      <c r="EK33" s="387" cm="1">
        <f t="array" aca="1" ref="EK33" ca="1">IFERROR(_xlfn.IFS(Input!EL3&lt;&gt;TRUE,INDEX(INDIRECT(Info!EL4&amp;"Collision"),MATCH(Input!EL4,CW!$L$107:$L$147,1),MATCH(EK8,CW!$M$106:$AN$106,0)),Input!EL3=TRUE,INDEX(CW!$P$59:$R$99,MATCH(Input!EL4,CW!$L$59:$L$99,1),MATCH(Info!EL4,CW!$P$58:$R$58,0))),0)</f>
        <v>0</v>
      </c>
      <c r="EL33" s="387" cm="1">
        <f t="array" aca="1" ref="EL33" ca="1">IFERROR(_xlfn.IFS(Input!EM3&lt;&gt;TRUE,INDEX(INDIRECT(Info!EM4&amp;"Collision"),MATCH(Input!EM4,CW!$L$107:$L$147,1),MATCH(EL8,CW!$M$106:$AN$106,0)),Input!EM3=TRUE,INDEX(CW!$P$59:$R$99,MATCH(Input!EM4,CW!$L$59:$L$99,1),MATCH(Info!EM4,CW!$P$58:$R$58,0))),0)</f>
        <v>0</v>
      </c>
      <c r="EM33" s="387" cm="1">
        <f t="array" aca="1" ref="EM33" ca="1">IFERROR(_xlfn.IFS(Input!EN3&lt;&gt;TRUE,INDEX(INDIRECT(Info!EN4&amp;"Collision"),MATCH(Input!EN4,CW!$L$107:$L$147,1),MATCH(EM8,CW!$M$106:$AN$106,0)),Input!EN3=TRUE,INDEX(CW!$P$59:$R$99,MATCH(Input!EN4,CW!$L$59:$L$99,1),MATCH(Info!EN4,CW!$P$58:$R$58,0))),0)</f>
        <v>0</v>
      </c>
      <c r="EN33" s="387" cm="1">
        <f t="array" aca="1" ref="EN33" ca="1">IFERROR(_xlfn.IFS(Input!EO3&lt;&gt;TRUE,INDEX(INDIRECT(Info!EO4&amp;"Collision"),MATCH(Input!EO4,CW!$L$107:$L$147,1),MATCH(EN8,CW!$M$106:$AN$106,0)),Input!EO3=TRUE,INDEX(CW!$P$59:$R$99,MATCH(Input!EO4,CW!$L$59:$L$99,1),MATCH(Info!EO4,CW!$P$58:$R$58,0))),0)</f>
        <v>0</v>
      </c>
      <c r="EO33" s="387" cm="1">
        <f t="array" aca="1" ref="EO33" ca="1">IFERROR(_xlfn.IFS(Input!EP3&lt;&gt;TRUE,INDEX(INDIRECT(Info!EP4&amp;"Collision"),MATCH(Input!EP4,CW!$L$107:$L$147,1),MATCH(EO8,CW!$M$106:$AN$106,0)),Input!EP3=TRUE,INDEX(CW!$P$59:$R$99,MATCH(Input!EP4,CW!$L$59:$L$99,1),MATCH(Info!EP4,CW!$P$58:$R$58,0))),0)</f>
        <v>0</v>
      </c>
      <c r="EP33" s="387" cm="1">
        <f t="array" aca="1" ref="EP33" ca="1">IFERROR(_xlfn.IFS(Input!EQ3&lt;&gt;TRUE,INDEX(INDIRECT(Info!EQ4&amp;"Collision"),MATCH(Input!EQ4,CW!$L$107:$L$147,1),MATCH(EP8,CW!$M$106:$AN$106,0)),Input!EQ3=TRUE,INDEX(CW!$P$59:$R$99,MATCH(Input!EQ4,CW!$L$59:$L$99,1),MATCH(Info!EQ4,CW!$P$58:$R$58,0))),0)</f>
        <v>0</v>
      </c>
      <c r="EQ33" s="387" cm="1">
        <f t="array" aca="1" ref="EQ33" ca="1">IFERROR(_xlfn.IFS(Input!ER3&lt;&gt;TRUE,INDEX(INDIRECT(Info!ER4&amp;"Collision"),MATCH(Input!ER4,CW!$L$107:$L$147,1),MATCH(EQ8,CW!$M$106:$AN$106,0)),Input!ER3=TRUE,INDEX(CW!$P$59:$R$99,MATCH(Input!ER4,CW!$L$59:$L$99,1),MATCH(Info!ER4,CW!$P$58:$R$58,0))),0)</f>
        <v>0</v>
      </c>
      <c r="ER33" s="387" cm="1">
        <f t="array" aca="1" ref="ER33" ca="1">IFERROR(_xlfn.IFS(Input!ES3&lt;&gt;TRUE,INDEX(INDIRECT(Info!ES4&amp;"Collision"),MATCH(Input!ES4,CW!$L$107:$L$147,1),MATCH(ER8,CW!$M$106:$AN$106,0)),Input!ES3=TRUE,INDEX(CW!$P$59:$R$99,MATCH(Input!ES4,CW!$L$59:$L$99,1),MATCH(Info!ES4,CW!$P$58:$R$58,0))),0)</f>
        <v>0</v>
      </c>
      <c r="ES33" s="387" cm="1">
        <f t="array" aca="1" ref="ES33" ca="1">IFERROR(_xlfn.IFS(Input!ET3&lt;&gt;TRUE,INDEX(INDIRECT(Info!ET4&amp;"Collision"),MATCH(Input!ET4,CW!$L$107:$L$147,1),MATCH(ES8,CW!$M$106:$AN$106,0)),Input!ET3=TRUE,INDEX(CW!$P$59:$R$99,MATCH(Input!ET4,CW!$L$59:$L$99,1),MATCH(Info!ET4,CW!$P$58:$R$58,0))),0)</f>
        <v>0</v>
      </c>
      <c r="ET33" s="387" cm="1">
        <f t="array" aca="1" ref="ET33" ca="1">IFERROR(_xlfn.IFS(Input!EU3&lt;&gt;TRUE,INDEX(INDIRECT(Info!EU4&amp;"Collision"),MATCH(Input!EU4,CW!$L$107:$L$147,1),MATCH(ET8,CW!$M$106:$AN$106,0)),Input!EU3=TRUE,INDEX(CW!$P$59:$R$99,MATCH(Input!EU4,CW!$L$59:$L$99,1),MATCH(Info!EU4,CW!$P$58:$R$58,0))),0)</f>
        <v>0</v>
      </c>
      <c r="EU33" s="387" cm="1">
        <f t="array" aca="1" ref="EU33" ca="1">IFERROR(_xlfn.IFS(Input!EV3&lt;&gt;TRUE,INDEX(INDIRECT(Info!EV4&amp;"Collision"),MATCH(Input!EV4,CW!$L$107:$L$147,1),MATCH(EU8,CW!$M$106:$AN$106,0)),Input!EV3=TRUE,INDEX(CW!$P$59:$R$99,MATCH(Input!EV4,CW!$L$59:$L$99,1),MATCH(Info!EV4,CW!$P$58:$R$58,0))),0)</f>
        <v>0</v>
      </c>
      <c r="EV33" s="387" cm="1">
        <f t="array" aca="1" ref="EV33" ca="1">IFERROR(_xlfn.IFS(Input!EW3&lt;&gt;TRUE,INDEX(INDIRECT(Info!EW4&amp;"Collision"),MATCH(Input!EW4,CW!$L$107:$L$147,1),MATCH(EV8,CW!$M$106:$AN$106,0)),Input!EW3=TRUE,INDEX(CW!$P$59:$R$99,MATCH(Input!EW4,CW!$L$59:$L$99,1),MATCH(Info!EW4,CW!$P$58:$R$58,0))),0)</f>
        <v>0</v>
      </c>
      <c r="EW33" s="387" cm="1">
        <f t="array" aca="1" ref="EW33" ca="1">IFERROR(_xlfn.IFS(Input!EX3&lt;&gt;TRUE,INDEX(INDIRECT(Info!EX4&amp;"Collision"),MATCH(Input!EX4,CW!$L$107:$L$147,1),MATCH(EW8,CW!$M$106:$AN$106,0)),Input!EX3=TRUE,INDEX(CW!$P$59:$R$99,MATCH(Input!EX4,CW!$L$59:$L$99,1),MATCH(Info!EX4,CW!$P$58:$R$58,0))),0)</f>
        <v>0</v>
      </c>
      <c r="EX33" s="387" cm="1">
        <f t="array" aca="1" ref="EX33" ca="1">IFERROR(_xlfn.IFS(Input!EY3&lt;&gt;TRUE,INDEX(INDIRECT(Info!EY4&amp;"Collision"),MATCH(Input!EY4,CW!$L$107:$L$147,1),MATCH(EX8,CW!$M$106:$AN$106,0)),Input!EY3=TRUE,INDEX(CW!$P$59:$R$99,MATCH(Input!EY4,CW!$L$59:$L$99,1),MATCH(Info!EY4,CW!$P$58:$R$58,0))),0)</f>
        <v>0</v>
      </c>
      <c r="EY33" s="387" cm="1">
        <f t="array" aca="1" ref="EY33" ca="1">IFERROR(_xlfn.IFS(Input!EZ3&lt;&gt;TRUE,INDEX(INDIRECT(Info!EZ4&amp;"Collision"),MATCH(Input!EZ4,CW!$L$107:$L$147,1),MATCH(EY8,CW!$M$106:$AN$106,0)),Input!EZ3=TRUE,INDEX(CW!$P$59:$R$99,MATCH(Input!EZ4,CW!$L$59:$L$99,1),MATCH(Info!EZ4,CW!$P$58:$R$58,0))),0)</f>
        <v>0</v>
      </c>
      <c r="EZ33" s="387" cm="1">
        <f t="array" aca="1" ref="EZ33" ca="1">IFERROR(_xlfn.IFS(Input!FA3&lt;&gt;TRUE,INDEX(INDIRECT(Info!FA4&amp;"Collision"),MATCH(Input!FA4,CW!$L$107:$L$147,1),MATCH(EZ8,CW!$M$106:$AN$106,0)),Input!FA3=TRUE,INDEX(CW!$P$59:$R$99,MATCH(Input!FA4,CW!$L$59:$L$99,1),MATCH(Info!FA4,CW!$P$58:$R$58,0))),0)</f>
        <v>0</v>
      </c>
      <c r="FA33" s="387" cm="1">
        <f t="array" aca="1" ref="FA33" ca="1">IFERROR(_xlfn.IFS(Input!FB3&lt;&gt;TRUE,INDEX(INDIRECT(Info!FB4&amp;"Collision"),MATCH(Input!FB4,CW!$L$107:$L$147,1),MATCH(FA8,CW!$M$106:$AN$106,0)),Input!FB3=TRUE,INDEX(CW!$P$59:$R$99,MATCH(Input!FB4,CW!$L$59:$L$99,1),MATCH(Info!FB4,CW!$P$58:$R$58,0))),0)</f>
        <v>0</v>
      </c>
      <c r="FB33" s="387" cm="1">
        <f t="array" aca="1" ref="FB33" ca="1">IFERROR(_xlfn.IFS(Input!FC3&lt;&gt;TRUE,INDEX(INDIRECT(Info!FC4&amp;"Collision"),MATCH(Input!FC4,CW!$L$107:$L$147,1),MATCH(FB8,CW!$M$106:$AN$106,0)),Input!FC3=TRUE,INDEX(CW!$P$59:$R$99,MATCH(Input!FC4,CW!$L$59:$L$99,1),MATCH(Info!FC4,CW!$P$58:$R$58,0))),0)</f>
        <v>0</v>
      </c>
      <c r="FC33" s="387" cm="1">
        <f t="array" aca="1" ref="FC33" ca="1">IFERROR(_xlfn.IFS(Input!FD3&lt;&gt;TRUE,INDEX(INDIRECT(Info!FD4&amp;"Collision"),MATCH(Input!FD4,CW!$L$107:$L$147,1),MATCH(FC8,CW!$M$106:$AN$106,0)),Input!FD3=TRUE,INDEX(CW!$P$59:$R$99,MATCH(Input!FD4,CW!$L$59:$L$99,1),MATCH(Info!FD4,CW!$P$58:$R$58,0))),0)</f>
        <v>0</v>
      </c>
      <c r="FD33" s="387" cm="1">
        <f t="array" aca="1" ref="FD33" ca="1">IFERROR(_xlfn.IFS(Input!FE3&lt;&gt;TRUE,INDEX(INDIRECT(Info!FE4&amp;"Collision"),MATCH(Input!FE4,CW!$L$107:$L$147,1),MATCH(FD8,CW!$M$106:$AN$106,0)),Input!FE3=TRUE,INDEX(CW!$P$59:$R$99,MATCH(Input!FE4,CW!$L$59:$L$99,1),MATCH(Info!FE4,CW!$P$58:$R$58,0))),0)</f>
        <v>0</v>
      </c>
      <c r="FE33" s="387" cm="1">
        <f t="array" aca="1" ref="FE33" ca="1">IFERROR(_xlfn.IFS(Input!FF3&lt;&gt;TRUE,INDEX(INDIRECT(Info!FF4&amp;"Collision"),MATCH(Input!FF4,CW!$L$107:$L$147,1),MATCH(FE8,CW!$M$106:$AN$106,0)),Input!FF3=TRUE,INDEX(CW!$P$59:$R$99,MATCH(Input!FF4,CW!$L$59:$L$99,1),MATCH(Info!FF4,CW!$P$58:$R$58,0))),0)</f>
        <v>0</v>
      </c>
      <c r="FF33" s="387" cm="1">
        <f t="array" aca="1" ref="FF33" ca="1">IFERROR(_xlfn.IFS(Input!FG3&lt;&gt;TRUE,INDEX(INDIRECT(Info!FG4&amp;"Collision"),MATCH(Input!FG4,CW!$L$107:$L$147,1),MATCH(FF8,CW!$M$106:$AN$106,0)),Input!FG3=TRUE,INDEX(CW!$P$59:$R$99,MATCH(Input!FG4,CW!$L$59:$L$99,1),MATCH(Info!FG4,CW!$P$58:$R$58,0))),0)</f>
        <v>0</v>
      </c>
      <c r="FG33" s="387" cm="1">
        <f t="array" aca="1" ref="FG33" ca="1">IFERROR(_xlfn.IFS(Input!FH3&lt;&gt;TRUE,INDEX(INDIRECT(Info!FH4&amp;"Collision"),MATCH(Input!FH4,CW!$L$107:$L$147,1),MATCH(FG8,CW!$M$106:$AN$106,0)),Input!FH3=TRUE,INDEX(CW!$P$59:$R$99,MATCH(Input!FH4,CW!$L$59:$L$99,1),MATCH(Info!FH4,CW!$P$58:$R$58,0))),0)</f>
        <v>0</v>
      </c>
      <c r="FH33" s="387" cm="1">
        <f t="array" aca="1" ref="FH33" ca="1">IFERROR(_xlfn.IFS(Input!FI3&lt;&gt;TRUE,INDEX(INDIRECT(Info!FI4&amp;"Collision"),MATCH(Input!FI4,CW!$L$107:$L$147,1),MATCH(FH8,CW!$M$106:$AN$106,0)),Input!FI3=TRUE,INDEX(CW!$P$59:$R$99,MATCH(Input!FI4,CW!$L$59:$L$99,1),MATCH(Info!FI4,CW!$P$58:$R$58,0))),0)</f>
        <v>0</v>
      </c>
      <c r="FI33" s="387" cm="1">
        <f t="array" aca="1" ref="FI33" ca="1">IFERROR(_xlfn.IFS(Input!FJ3&lt;&gt;TRUE,INDEX(INDIRECT(Info!FJ4&amp;"Collision"),MATCH(Input!FJ4,CW!$L$107:$L$147,1),MATCH(FI8,CW!$M$106:$AN$106,0)),Input!FJ3=TRUE,INDEX(CW!$P$59:$R$99,MATCH(Input!FJ4,CW!$L$59:$L$99,1),MATCH(Info!FJ4,CW!$P$58:$R$58,0))),0)</f>
        <v>0</v>
      </c>
      <c r="FJ33" s="387" cm="1">
        <f t="array" aca="1" ref="FJ33" ca="1">IFERROR(_xlfn.IFS(Input!FK3&lt;&gt;TRUE,INDEX(INDIRECT(Info!FK4&amp;"Collision"),MATCH(Input!FK4,CW!$L$107:$L$147,1),MATCH(FJ8,CW!$M$106:$AN$106,0)),Input!FK3=TRUE,INDEX(CW!$P$59:$R$99,MATCH(Input!FK4,CW!$L$59:$L$99,1),MATCH(Info!FK4,CW!$P$58:$R$58,0))),0)</f>
        <v>0</v>
      </c>
      <c r="FK33" s="387" cm="1">
        <f t="array" aca="1" ref="FK33" ca="1">IFERROR(_xlfn.IFS(Input!FL3&lt;&gt;TRUE,INDEX(INDIRECT(Info!FL4&amp;"Collision"),MATCH(Input!FL4,CW!$L$107:$L$147,1),MATCH(FK8,CW!$M$106:$AN$106,0)),Input!FL3=TRUE,INDEX(CW!$P$59:$R$99,MATCH(Input!FL4,CW!$L$59:$L$99,1),MATCH(Info!FL4,CW!$P$58:$R$58,0))),0)</f>
        <v>0</v>
      </c>
      <c r="FL33" s="387" cm="1">
        <f t="array" aca="1" ref="FL33" ca="1">IFERROR(_xlfn.IFS(Input!FM3&lt;&gt;TRUE,INDEX(INDIRECT(Info!FM4&amp;"Collision"),MATCH(Input!FM4,CW!$L$107:$L$147,1),MATCH(FL8,CW!$M$106:$AN$106,0)),Input!FM3=TRUE,INDEX(CW!$P$59:$R$99,MATCH(Input!FM4,CW!$L$59:$L$99,1),MATCH(Info!FM4,CW!$P$58:$R$58,0))),0)</f>
        <v>0</v>
      </c>
      <c r="FM33" s="387" cm="1">
        <f t="array" aca="1" ref="FM33" ca="1">IFERROR(_xlfn.IFS(Input!FN3&lt;&gt;TRUE,INDEX(INDIRECT(Info!FN4&amp;"Collision"),MATCH(Input!FN4,CW!$L$107:$L$147,1),MATCH(FM8,CW!$M$106:$AN$106,0)),Input!FN3=TRUE,INDEX(CW!$P$59:$R$99,MATCH(Input!FN4,CW!$L$59:$L$99,1),MATCH(Info!FN4,CW!$P$58:$R$58,0))),0)</f>
        <v>0</v>
      </c>
      <c r="FN33" s="387" cm="1">
        <f t="array" aca="1" ref="FN33" ca="1">IFERROR(_xlfn.IFS(Input!FO3&lt;&gt;TRUE,INDEX(INDIRECT(Info!FO4&amp;"Collision"),MATCH(Input!FO4,CW!$L$107:$L$147,1),MATCH(FN8,CW!$M$106:$AN$106,0)),Input!FO3=TRUE,INDEX(CW!$P$59:$R$99,MATCH(Input!FO4,CW!$L$59:$L$99,1),MATCH(Info!FO4,CW!$P$58:$R$58,0))),0)</f>
        <v>0</v>
      </c>
      <c r="FO33" s="387" cm="1">
        <f t="array" aca="1" ref="FO33" ca="1">IFERROR(_xlfn.IFS(Input!FP3&lt;&gt;TRUE,INDEX(INDIRECT(Info!FP4&amp;"Collision"),MATCH(Input!FP4,CW!$L$107:$L$147,1),MATCH(FO8,CW!$M$106:$AN$106,0)),Input!FP3=TRUE,INDEX(CW!$P$59:$R$99,MATCH(Input!FP4,CW!$L$59:$L$99,1),MATCH(Info!FP4,CW!$P$58:$R$58,0))),0)</f>
        <v>0</v>
      </c>
      <c r="FP33" s="387" cm="1">
        <f t="array" aca="1" ref="FP33" ca="1">IFERROR(_xlfn.IFS(Input!FQ3&lt;&gt;TRUE,INDEX(INDIRECT(Info!FQ4&amp;"Collision"),MATCH(Input!FQ4,CW!$L$107:$L$147,1),MATCH(FP8,CW!$M$106:$AN$106,0)),Input!FQ3=TRUE,INDEX(CW!$P$59:$R$99,MATCH(Input!FQ4,CW!$L$59:$L$99,1),MATCH(Info!FQ4,CW!$P$58:$R$58,0))),0)</f>
        <v>0</v>
      </c>
      <c r="FQ33" s="387" cm="1">
        <f t="array" aca="1" ref="FQ33" ca="1">IFERROR(_xlfn.IFS(Input!FR3&lt;&gt;TRUE,INDEX(INDIRECT(Info!FR4&amp;"Collision"),MATCH(Input!FR4,CW!$L$107:$L$147,1),MATCH(FQ8,CW!$M$106:$AN$106,0)),Input!FR3=TRUE,INDEX(CW!$P$59:$R$99,MATCH(Input!FR4,CW!$L$59:$L$99,1),MATCH(Info!FR4,CW!$P$58:$R$58,0))),0)</f>
        <v>0</v>
      </c>
      <c r="FR33" s="387" cm="1">
        <f t="array" aca="1" ref="FR33" ca="1">IFERROR(_xlfn.IFS(Input!FS3&lt;&gt;TRUE,INDEX(INDIRECT(Info!FS4&amp;"Collision"),MATCH(Input!FS4,CW!$L$107:$L$147,1),MATCH(FR8,CW!$M$106:$AN$106,0)),Input!FS3=TRUE,INDEX(CW!$P$59:$R$99,MATCH(Input!FS4,CW!$L$59:$L$99,1),MATCH(Info!FS4,CW!$P$58:$R$58,0))),0)</f>
        <v>0</v>
      </c>
      <c r="FS33" s="387" cm="1">
        <f t="array" aca="1" ref="FS33" ca="1">IFERROR(_xlfn.IFS(Input!FT3&lt;&gt;TRUE,INDEX(INDIRECT(Info!FT4&amp;"Collision"),MATCH(Input!FT4,CW!$L$107:$L$147,1),MATCH(FS8,CW!$M$106:$AN$106,0)),Input!FT3=TRUE,INDEX(CW!$P$59:$R$99,MATCH(Input!FT4,CW!$L$59:$L$99,1),MATCH(Info!FT4,CW!$P$58:$R$58,0))),0)</f>
        <v>0</v>
      </c>
      <c r="FT33" s="387" cm="1">
        <f t="array" aca="1" ref="FT33" ca="1">IFERROR(_xlfn.IFS(Input!FU3&lt;&gt;TRUE,INDEX(INDIRECT(Info!FU4&amp;"Collision"),MATCH(Input!FU4,CW!$L$107:$L$147,1),MATCH(FT8,CW!$M$106:$AN$106,0)),Input!FU3=TRUE,INDEX(CW!$P$59:$R$99,MATCH(Input!FU4,CW!$L$59:$L$99,1),MATCH(Info!FU4,CW!$P$58:$R$58,0))),0)</f>
        <v>0</v>
      </c>
      <c r="FU33" s="387" cm="1">
        <f t="array" aca="1" ref="FU33" ca="1">IFERROR(_xlfn.IFS(Input!FV3&lt;&gt;TRUE,INDEX(INDIRECT(Info!FV4&amp;"Collision"),MATCH(Input!FV4,CW!$L$107:$L$147,1),MATCH(FU8,CW!$M$106:$AN$106,0)),Input!FV3=TRUE,INDEX(CW!$P$59:$R$99,MATCH(Input!FV4,CW!$L$59:$L$99,1),MATCH(Info!FV4,CW!$P$58:$R$58,0))),0)</f>
        <v>0</v>
      </c>
      <c r="FV33" s="387" cm="1">
        <f t="array" aca="1" ref="FV33" ca="1">IFERROR(_xlfn.IFS(Input!FW3&lt;&gt;TRUE,INDEX(INDIRECT(Info!FW4&amp;"Collision"),MATCH(Input!FW4,CW!$L$107:$L$147,1),MATCH(FV8,CW!$M$106:$AN$106,0)),Input!FW3=TRUE,INDEX(CW!$P$59:$R$99,MATCH(Input!FW4,CW!$L$59:$L$99,1),MATCH(Info!FW4,CW!$P$58:$R$58,0))),0)</f>
        <v>0</v>
      </c>
      <c r="FW33" s="387" cm="1">
        <f t="array" aca="1" ref="FW33" ca="1">IFERROR(_xlfn.IFS(Input!FX3&lt;&gt;TRUE,INDEX(INDIRECT(Info!FX4&amp;"Collision"),MATCH(Input!FX4,CW!$L$107:$L$147,1),MATCH(FW8,CW!$M$106:$AN$106,0)),Input!FX3=TRUE,INDEX(CW!$P$59:$R$99,MATCH(Input!FX4,CW!$L$59:$L$99,1),MATCH(Info!FX4,CW!$P$58:$R$58,0))),0)</f>
        <v>0</v>
      </c>
      <c r="FX33" s="387" cm="1">
        <f t="array" aca="1" ref="FX33" ca="1">IFERROR(_xlfn.IFS(Input!FY3&lt;&gt;TRUE,INDEX(INDIRECT(Info!FY4&amp;"Collision"),MATCH(Input!FY4,CW!$L$107:$L$147,1),MATCH(FX8,CW!$M$106:$AN$106,0)),Input!FY3=TRUE,INDEX(CW!$P$59:$R$99,MATCH(Input!FY4,CW!$L$59:$L$99,1),MATCH(Info!FY4,CW!$P$58:$R$58,0))),0)</f>
        <v>0</v>
      </c>
      <c r="FY33" s="387" cm="1">
        <f t="array" aca="1" ref="FY33" ca="1">IFERROR(_xlfn.IFS(Input!FZ3&lt;&gt;TRUE,INDEX(INDIRECT(Info!FZ4&amp;"Collision"),MATCH(Input!FZ4,CW!$L$107:$L$147,1),MATCH(FY8,CW!$M$106:$AN$106,0)),Input!FZ3=TRUE,INDEX(CW!$P$59:$R$99,MATCH(Input!FZ4,CW!$L$59:$L$99,1),MATCH(Info!FZ4,CW!$P$58:$R$58,0))),0)</f>
        <v>0</v>
      </c>
      <c r="FZ33" s="387" cm="1">
        <f t="array" aca="1" ref="FZ33" ca="1">IFERROR(_xlfn.IFS(Input!GA3&lt;&gt;TRUE,INDEX(INDIRECT(Info!GA4&amp;"Collision"),MATCH(Input!GA4,CW!$L$107:$L$147,1),MATCH(FZ8,CW!$M$106:$AN$106,0)),Input!GA3=TRUE,INDEX(CW!$P$59:$R$99,MATCH(Input!GA4,CW!$L$59:$L$99,1),MATCH(Info!GA4,CW!$P$58:$R$58,0))),0)</f>
        <v>0</v>
      </c>
      <c r="GA33" s="387" cm="1">
        <f t="array" aca="1" ref="GA33" ca="1">IFERROR(_xlfn.IFS(Input!GB3&lt;&gt;TRUE,INDEX(INDIRECT(Info!GB4&amp;"Collision"),MATCH(Input!GB4,CW!$L$107:$L$147,1),MATCH(GA8,CW!$M$106:$AN$106,0)),Input!GB3=TRUE,INDEX(CW!$P$59:$R$99,MATCH(Input!GB4,CW!$L$59:$L$99,1),MATCH(Info!GB4,CW!$P$58:$R$58,0))),0)</f>
        <v>0</v>
      </c>
      <c r="GB33" s="387" cm="1">
        <f t="array" aca="1" ref="GB33" ca="1">IFERROR(_xlfn.IFS(Input!GC3&lt;&gt;TRUE,INDEX(INDIRECT(Info!GC4&amp;"Collision"),MATCH(Input!GC4,CW!$L$107:$L$147,1),MATCH(GB8,CW!$M$106:$AN$106,0)),Input!GC3=TRUE,INDEX(CW!$P$59:$R$99,MATCH(Input!GC4,CW!$L$59:$L$99,1),MATCH(Info!GC4,CW!$P$58:$R$58,0))),0)</f>
        <v>0</v>
      </c>
      <c r="GC33" s="387" cm="1">
        <f t="array" aca="1" ref="GC33" ca="1">IFERROR(_xlfn.IFS(Input!GD3&lt;&gt;TRUE,INDEX(INDIRECT(Info!GD4&amp;"Collision"),MATCH(Input!GD4,CW!$L$107:$L$147,1),MATCH(GC8,CW!$M$106:$AN$106,0)),Input!GD3=TRUE,INDEX(CW!$P$59:$R$99,MATCH(Input!GD4,CW!$L$59:$L$99,1),MATCH(Info!GD4,CW!$P$58:$R$58,0))),0)</f>
        <v>0</v>
      </c>
      <c r="GD33" s="387" cm="1">
        <f t="array" aca="1" ref="GD33" ca="1">IFERROR(_xlfn.IFS(Input!GE3&lt;&gt;TRUE,INDEX(INDIRECT(Info!GE4&amp;"Collision"),MATCH(Input!GE4,CW!$L$107:$L$147,1),MATCH(GD8,CW!$M$106:$AN$106,0)),Input!GE3=TRUE,INDEX(CW!$P$59:$R$99,MATCH(Input!GE4,CW!$L$59:$L$99,1),MATCH(Info!GE4,CW!$P$58:$R$58,0))),0)</f>
        <v>0</v>
      </c>
      <c r="GE33" s="387" cm="1">
        <f t="array" aca="1" ref="GE33" ca="1">IFERROR(_xlfn.IFS(Input!GF3&lt;&gt;TRUE,INDEX(INDIRECT(Info!GF4&amp;"Collision"),MATCH(Input!GF4,CW!$L$107:$L$147,1),MATCH(GE8,CW!$M$106:$AN$106,0)),Input!GF3=TRUE,INDEX(CW!$P$59:$R$99,MATCH(Input!GF4,CW!$L$59:$L$99,1),MATCH(Info!GF4,CW!$P$58:$R$58,0))),0)</f>
        <v>0</v>
      </c>
      <c r="GF33" s="387" cm="1">
        <f t="array" aca="1" ref="GF33" ca="1">IFERROR(_xlfn.IFS(Input!GG3&lt;&gt;TRUE,INDEX(INDIRECT(Info!GG4&amp;"Collision"),MATCH(Input!GG4,CW!$L$107:$L$147,1),MATCH(GF8,CW!$M$106:$AN$106,0)),Input!GG3=TRUE,INDEX(CW!$P$59:$R$99,MATCH(Input!GG4,CW!$L$59:$L$99,1),MATCH(Info!GG4,CW!$P$58:$R$58,0))),0)</f>
        <v>0</v>
      </c>
      <c r="GG33" s="387" cm="1">
        <f t="array" aca="1" ref="GG33" ca="1">IFERROR(_xlfn.IFS(Input!GH3&lt;&gt;TRUE,INDEX(INDIRECT(Info!GH4&amp;"Collision"),MATCH(Input!GH4,CW!$L$107:$L$147,1),MATCH(GG8,CW!$M$106:$AN$106,0)),Input!GH3=TRUE,INDEX(CW!$P$59:$R$99,MATCH(Input!GH4,CW!$L$59:$L$99,1),MATCH(Info!GH4,CW!$P$58:$R$58,0))),0)</f>
        <v>0</v>
      </c>
      <c r="GH33" s="387" cm="1">
        <f t="array" aca="1" ref="GH33" ca="1">IFERROR(_xlfn.IFS(Input!GI3&lt;&gt;TRUE,INDEX(INDIRECT(Info!GI4&amp;"Collision"),MATCH(Input!GI4,CW!$L$107:$L$147,1),MATCH(GH8,CW!$M$106:$AN$106,0)),Input!GI3=TRUE,INDEX(CW!$P$59:$R$99,MATCH(Input!GI4,CW!$L$59:$L$99,1),MATCH(Info!GI4,CW!$P$58:$R$58,0))),0)</f>
        <v>0</v>
      </c>
      <c r="GI33" s="387" cm="1">
        <f t="array" aca="1" ref="GI33" ca="1">IFERROR(_xlfn.IFS(Input!GJ3&lt;&gt;TRUE,INDEX(INDIRECT(Info!GJ4&amp;"Collision"),MATCH(Input!GJ4,CW!$L$107:$L$147,1),MATCH(GI8,CW!$M$106:$AN$106,0)),Input!GJ3=TRUE,INDEX(CW!$P$59:$R$99,MATCH(Input!GJ4,CW!$L$59:$L$99,1),MATCH(Info!GJ4,CW!$P$58:$R$58,0))),0)</f>
        <v>0</v>
      </c>
      <c r="GJ33" s="387" cm="1">
        <f t="array" aca="1" ref="GJ33" ca="1">IFERROR(_xlfn.IFS(Input!GK3&lt;&gt;TRUE,INDEX(INDIRECT(Info!GK4&amp;"Collision"),MATCH(Input!GK4,CW!$L$107:$L$147,1),MATCH(GJ8,CW!$M$106:$AN$106,0)),Input!GK3=TRUE,INDEX(CW!$P$59:$R$99,MATCH(Input!GK4,CW!$L$59:$L$99,1),MATCH(Info!GK4,CW!$P$58:$R$58,0))),0)</f>
        <v>0</v>
      </c>
      <c r="GK33" s="387" cm="1">
        <f t="array" aca="1" ref="GK33" ca="1">IFERROR(_xlfn.IFS(Input!GL3&lt;&gt;TRUE,INDEX(INDIRECT(Info!GL4&amp;"Collision"),MATCH(Input!GL4,CW!$L$107:$L$147,1),MATCH(GK8,CW!$M$106:$AN$106,0)),Input!GL3=TRUE,INDEX(CW!$P$59:$R$99,MATCH(Input!GL4,CW!$L$59:$L$99,1),MATCH(Info!GL4,CW!$P$58:$R$58,0))),0)</f>
        <v>0</v>
      </c>
      <c r="GL33" s="387" cm="1">
        <f t="array" aca="1" ref="GL33" ca="1">IFERROR(_xlfn.IFS(Input!GM3&lt;&gt;TRUE,INDEX(INDIRECT(Info!GM4&amp;"Collision"),MATCH(Input!GM4,CW!$L$107:$L$147,1),MATCH(GL8,CW!$M$106:$AN$106,0)),Input!GM3=TRUE,INDEX(CW!$P$59:$R$99,MATCH(Input!GM4,CW!$L$59:$L$99,1),MATCH(Info!GM4,CW!$P$58:$R$58,0))),0)</f>
        <v>0</v>
      </c>
      <c r="GM33" s="387" cm="1">
        <f t="array" aca="1" ref="GM33" ca="1">IFERROR(_xlfn.IFS(Input!GN3&lt;&gt;TRUE,INDEX(INDIRECT(Info!GN4&amp;"Collision"),MATCH(Input!GN4,CW!$L$107:$L$147,1),MATCH(GM8,CW!$M$106:$AN$106,0)),Input!GN3=TRUE,INDEX(CW!$P$59:$R$99,MATCH(Input!GN4,CW!$L$59:$L$99,1),MATCH(Info!GN4,CW!$P$58:$R$58,0))),0)</f>
        <v>0</v>
      </c>
      <c r="GN33" s="387" cm="1">
        <f t="array" aca="1" ref="GN33" ca="1">IFERROR(_xlfn.IFS(Input!GO3&lt;&gt;TRUE,INDEX(INDIRECT(Info!GO4&amp;"Collision"),MATCH(Input!GO4,CW!$L$107:$L$147,1),MATCH(GN8,CW!$M$106:$AN$106,0)),Input!GO3=TRUE,INDEX(CW!$P$59:$R$99,MATCH(Input!GO4,CW!$L$59:$L$99,1),MATCH(Info!GO4,CW!$P$58:$R$58,0))),0)</f>
        <v>0</v>
      </c>
      <c r="GO33" s="387" cm="1">
        <f t="array" aca="1" ref="GO33" ca="1">IFERROR(_xlfn.IFS(Input!GP3&lt;&gt;TRUE,INDEX(INDIRECT(Info!GP4&amp;"Collision"),MATCH(Input!GP4,CW!$L$107:$L$147,1),MATCH(GO8,CW!$M$106:$AN$106,0)),Input!GP3=TRUE,INDEX(CW!$P$59:$R$99,MATCH(Input!GP4,CW!$L$59:$L$99,1),MATCH(Info!GP4,CW!$P$58:$R$58,0))),0)</f>
        <v>0</v>
      </c>
      <c r="GP33" s="387" cm="1">
        <f t="array" aca="1" ref="GP33" ca="1">IFERROR(_xlfn.IFS(Input!GQ3&lt;&gt;TRUE,INDEX(INDIRECT(Info!GQ4&amp;"Collision"),MATCH(Input!GQ4,CW!$L$107:$L$147,1),MATCH(GP8,CW!$M$106:$AN$106,0)),Input!GQ3=TRUE,INDEX(CW!$P$59:$R$99,MATCH(Input!GQ4,CW!$L$59:$L$99,1),MATCH(Info!GQ4,CW!$P$58:$R$58,0))),0)</f>
        <v>0</v>
      </c>
      <c r="GQ33" s="387" cm="1">
        <f t="array" aca="1" ref="GQ33" ca="1">IFERROR(_xlfn.IFS(Input!GR3&lt;&gt;TRUE,INDEX(INDIRECT(Info!GR4&amp;"Collision"),MATCH(Input!GR4,CW!$L$107:$L$147,1),MATCH(GQ8,CW!$M$106:$AN$106,0)),Input!GR3=TRUE,INDEX(CW!$P$59:$R$99,MATCH(Input!GR4,CW!$L$59:$L$99,1),MATCH(Info!GR4,CW!$P$58:$R$58,0))),0)</f>
        <v>0</v>
      </c>
      <c r="GR33" s="387" cm="1">
        <f t="array" aca="1" ref="GR33" ca="1">IFERROR(_xlfn.IFS(Input!GS3&lt;&gt;TRUE,INDEX(INDIRECT(Info!GS4&amp;"Collision"),MATCH(Input!GS4,CW!$L$107:$L$147,1),MATCH(GR8,CW!$M$106:$AN$106,0)),Input!GS3=TRUE,INDEX(CW!$P$59:$R$99,MATCH(Input!GS4,CW!$L$59:$L$99,1),MATCH(Info!GS4,CW!$P$58:$R$58,0))),0)</f>
        <v>0</v>
      </c>
      <c r="GS33" s="387" cm="1">
        <f t="array" aca="1" ref="GS33" ca="1">IFERROR(_xlfn.IFS(Input!GT3&lt;&gt;TRUE,INDEX(INDIRECT(Info!GT4&amp;"Collision"),MATCH(Input!GT4,CW!$L$107:$L$147,1),MATCH(GS8,CW!$M$106:$AN$106,0)),Input!GT3=TRUE,INDEX(CW!$P$59:$R$99,MATCH(Input!GT4,CW!$L$59:$L$99,1),MATCH(Info!GT4,CW!$P$58:$R$58,0))),0)</f>
        <v>0</v>
      </c>
    </row>
    <row r="34" spans="1:201" s="328" customFormat="1" outlineLevel="1">
      <c r="A34" s="356" t="s">
        <v>9402</v>
      </c>
      <c r="B34" s="387">
        <f ca="1">IFERROR(IF(B9=TRUE,INDEX(INDIRECT(Info!C7&amp;"!$J$4:$L$12"),MATCH(Input!C39,INDIRECT(Info!C7&amp;"!$I$4:$I$12"),0),MATCH(Info!C4,INDIRECT(Info!C7&amp;"!$J$3:$L$3"),0)),INDEX(INDIRECT(Info!C7&amp;"!$B$4:$D$13"),MATCH(Input!C39,INDIRECT(Info!C7&amp;"!$A$4:$A$13"),0), MATCH(Info!C4,INDIRECT(Info!C7&amp;"!$B$3:$D$3"),0))),0)</f>
        <v>0</v>
      </c>
      <c r="C34" s="387">
        <f ca="1">IFERROR(IF(C9=TRUE,INDEX(INDIRECT(Info!D7&amp;"!$J$4:$L$12"),MATCH(Input!D39,INDIRECT(Info!D7&amp;"!$I$4:$I$12"),0),MATCH(Info!D4,INDIRECT(Info!D7&amp;"!$J$3:$L$3"),0)),INDEX(INDIRECT(Info!D7&amp;"!$B$4:$D$13"),MATCH(Input!D39,INDIRECT(Info!D7&amp;"!$A$4:$A$13"),0), MATCH(Info!D4,INDIRECT(Info!D7&amp;"!$B$3:$D$3"),0))),0)</f>
        <v>0</v>
      </c>
      <c r="D34" s="387">
        <f ca="1">IFERROR(IF(D9=TRUE,INDEX(INDIRECT(Info!E7&amp;"!$J$4:$L$12"),MATCH(Input!E39,INDIRECT(Info!E7&amp;"!$I$4:$I$12"),0),MATCH(Info!E4,INDIRECT(Info!E7&amp;"!$J$3:$L$3"),0)),INDEX(INDIRECT(Info!E7&amp;"!$B$4:$D$13"),MATCH(Input!E39,INDIRECT(Info!E7&amp;"!$A$4:$A$13"),0), MATCH(Info!E4,INDIRECT(Info!E7&amp;"!$B$3:$D$3"),0))),0)</f>
        <v>0</v>
      </c>
      <c r="E34" s="387">
        <f ca="1">IFERROR(IF(E9=TRUE,INDEX(INDIRECT(Info!F7&amp;"!$J$4:$L$12"),MATCH(Input!F39,INDIRECT(Info!F7&amp;"!$I$4:$I$12"),0),MATCH(Info!F4,INDIRECT(Info!F7&amp;"!$J$3:$L$3"),0)),INDEX(INDIRECT(Info!F7&amp;"!$B$4:$D$13"),MATCH(Input!F39,INDIRECT(Info!F7&amp;"!$A$4:$A$13"),0), MATCH(Info!F4,INDIRECT(Info!F7&amp;"!$B$3:$D$3"),0))),0)</f>
        <v>0</v>
      </c>
      <c r="F34" s="387">
        <f ca="1">IFERROR(IF(F9=TRUE,INDEX(INDIRECT(Info!G7&amp;"!$J$4:$L$12"),MATCH(Input!G39,INDIRECT(Info!G7&amp;"!$I$4:$I$12"),0),MATCH(Info!G4,INDIRECT(Info!G7&amp;"!$J$3:$L$3"),0)),INDEX(INDIRECT(Info!G7&amp;"!$B$4:$D$13"),MATCH(Input!G39,INDIRECT(Info!G7&amp;"!$A$4:$A$13"),0), MATCH(Info!G4,INDIRECT(Info!G7&amp;"!$B$3:$D$3"),0))),0)</f>
        <v>0</v>
      </c>
      <c r="G34" s="387">
        <f ca="1">IFERROR(IF(G9=TRUE,INDEX(INDIRECT(Info!H7&amp;"!$J$4:$L$12"),MATCH(Input!H39,INDIRECT(Info!H7&amp;"!$I$4:$I$12"),0),MATCH(Info!H4,INDIRECT(Info!H7&amp;"!$J$3:$L$3"),0)),INDEX(INDIRECT(Info!H7&amp;"!$B$4:$D$13"),MATCH(Input!H39,INDIRECT(Info!H7&amp;"!$A$4:$A$13"),0), MATCH(Info!H4,INDIRECT(Info!H7&amp;"!$B$3:$D$3"),0))),0)</f>
        <v>0</v>
      </c>
      <c r="H34" s="387">
        <f ca="1">IFERROR(IF(H9=TRUE,INDEX(INDIRECT(Info!I7&amp;"!$J$4:$L$12"),MATCH(Input!I39,INDIRECT(Info!I7&amp;"!$I$4:$I$12"),0),MATCH(Info!I4,INDIRECT(Info!I7&amp;"!$J$3:$L$3"),0)),INDEX(INDIRECT(Info!I7&amp;"!$B$4:$D$13"),MATCH(Input!I39,INDIRECT(Info!I7&amp;"!$A$4:$A$13"),0), MATCH(Info!I4,INDIRECT(Info!I7&amp;"!$B$3:$D$3"),0))),0)</f>
        <v>0</v>
      </c>
      <c r="I34" s="387">
        <f ca="1">IFERROR(IF(I9=TRUE,INDEX(INDIRECT(Info!J7&amp;"!$J$4:$L$12"),MATCH(Input!J39,INDIRECT(Info!J7&amp;"!$I$4:$I$12"),0),MATCH(Info!J4,INDIRECT(Info!J7&amp;"!$J$3:$L$3"),0)),INDEX(INDIRECT(Info!J7&amp;"!$B$4:$D$13"),MATCH(Input!J39,INDIRECT(Info!J7&amp;"!$A$4:$A$13"),0), MATCH(Info!J4,INDIRECT(Info!J7&amp;"!$B$3:$D$3"),0))),0)</f>
        <v>0</v>
      </c>
      <c r="J34" s="387">
        <f ca="1">IFERROR(IF(J9=TRUE,INDEX(INDIRECT(Info!K7&amp;"!$J$4:$L$12"),MATCH(Input!K39,INDIRECT(Info!K7&amp;"!$I$4:$I$12"),0),MATCH(Info!K4,INDIRECT(Info!K7&amp;"!$J$3:$L$3"),0)),INDEX(INDIRECT(Info!K7&amp;"!$B$4:$D$13"),MATCH(Input!K39,INDIRECT(Info!K7&amp;"!$A$4:$A$13"),0), MATCH(Info!K4,INDIRECT(Info!K7&amp;"!$B$3:$D$3"),0))),0)</f>
        <v>0</v>
      </c>
      <c r="K34" s="387">
        <f ca="1">IFERROR(IF(K9=TRUE,INDEX(INDIRECT(Info!L7&amp;"!$J$4:$L$12"),MATCH(Input!L39,INDIRECT(Info!L7&amp;"!$I$4:$I$12"),0),MATCH(Info!L4,INDIRECT(Info!L7&amp;"!$J$3:$L$3"),0)),INDEX(INDIRECT(Info!L7&amp;"!$B$4:$D$13"),MATCH(Input!L39,INDIRECT(Info!L7&amp;"!$A$4:$A$13"),0), MATCH(Info!L4,INDIRECT(Info!L7&amp;"!$B$3:$D$3"),0))),0)</f>
        <v>0</v>
      </c>
      <c r="L34" s="387">
        <f ca="1">IFERROR(IF(L9=TRUE,INDEX(INDIRECT(Info!M7&amp;"!$J$4:$L$12"),MATCH(Input!M39,INDIRECT(Info!M7&amp;"!$I$4:$I$12"),0),MATCH(Info!M4,INDIRECT(Info!M7&amp;"!$J$3:$L$3"),0)),INDEX(INDIRECT(Info!M7&amp;"!$B$4:$D$13"),MATCH(Input!M39,INDIRECT(Info!M7&amp;"!$A$4:$A$13"),0), MATCH(Info!M4,INDIRECT(Info!M7&amp;"!$B$3:$D$3"),0))),0)</f>
        <v>0</v>
      </c>
      <c r="M34" s="387">
        <f ca="1">IFERROR(IF(M9=TRUE,INDEX(INDIRECT(Info!N7&amp;"!$J$4:$L$12"),MATCH(Input!N39,INDIRECT(Info!N7&amp;"!$I$4:$I$12"),0),MATCH(Info!N4,INDIRECT(Info!N7&amp;"!$J$3:$L$3"),0)),INDEX(INDIRECT(Info!N7&amp;"!$B$4:$D$13"),MATCH(Input!N39,INDIRECT(Info!N7&amp;"!$A$4:$A$13"),0), MATCH(Info!N4,INDIRECT(Info!N7&amp;"!$B$3:$D$3"),0))),0)</f>
        <v>0</v>
      </c>
      <c r="N34" s="387">
        <f ca="1">IFERROR(IF(N9=TRUE,INDEX(INDIRECT(Info!O7&amp;"!$J$4:$L$12"),MATCH(Input!O39,INDIRECT(Info!O7&amp;"!$I$4:$I$12"),0),MATCH(Info!O4,INDIRECT(Info!O7&amp;"!$J$3:$L$3"),0)),INDEX(INDIRECT(Info!O7&amp;"!$B$4:$D$13"),MATCH(Input!O39,INDIRECT(Info!O7&amp;"!$A$4:$A$13"),0), MATCH(Info!O4,INDIRECT(Info!O7&amp;"!$B$3:$D$3"),0))),0)</f>
        <v>0</v>
      </c>
      <c r="O34" s="387">
        <f ca="1">IFERROR(IF(O9=TRUE,INDEX(INDIRECT(Info!P7&amp;"!$J$4:$L$12"),MATCH(Input!P39,INDIRECT(Info!P7&amp;"!$I$4:$I$12"),0),MATCH(Info!P4,INDIRECT(Info!P7&amp;"!$J$3:$L$3"),0)),INDEX(INDIRECT(Info!P7&amp;"!$B$4:$D$13"),MATCH(Input!P39,INDIRECT(Info!P7&amp;"!$A$4:$A$13"),0), MATCH(Info!P4,INDIRECT(Info!P7&amp;"!$B$3:$D$3"),0))),0)</f>
        <v>0</v>
      </c>
      <c r="P34" s="387">
        <f ca="1">IFERROR(IF(P9=TRUE,INDEX(INDIRECT(Info!Q7&amp;"!$J$4:$L$12"),MATCH(Input!Q39,INDIRECT(Info!Q7&amp;"!$I$4:$I$12"),0),MATCH(Info!Q4,INDIRECT(Info!Q7&amp;"!$J$3:$L$3"),0)),INDEX(INDIRECT(Info!Q7&amp;"!$B$4:$D$13"),MATCH(Input!Q39,INDIRECT(Info!Q7&amp;"!$A$4:$A$13"),0), MATCH(Info!Q4,INDIRECT(Info!Q7&amp;"!$B$3:$D$3"),0))),0)</f>
        <v>0</v>
      </c>
      <c r="Q34" s="387">
        <f ca="1">IFERROR(IF(Q9=TRUE,INDEX(INDIRECT(Info!R7&amp;"!$J$4:$L$12"),MATCH(Input!R39,INDIRECT(Info!R7&amp;"!$I$4:$I$12"),0),MATCH(Info!R4,INDIRECT(Info!R7&amp;"!$J$3:$L$3"),0)),INDEX(INDIRECT(Info!R7&amp;"!$B$4:$D$13"),MATCH(Input!R39,INDIRECT(Info!R7&amp;"!$A$4:$A$13"),0), MATCH(Info!R4,INDIRECT(Info!R7&amp;"!$B$3:$D$3"),0))),0)</f>
        <v>0</v>
      </c>
      <c r="R34" s="387">
        <f ca="1">IFERROR(IF(R9=TRUE,INDEX(INDIRECT(Info!S7&amp;"!$J$4:$L$12"),MATCH(Input!S39,INDIRECT(Info!S7&amp;"!$I$4:$I$12"),0),MATCH(Info!S4,INDIRECT(Info!S7&amp;"!$J$3:$L$3"),0)),INDEX(INDIRECT(Info!S7&amp;"!$B$4:$D$13"),MATCH(Input!S39,INDIRECT(Info!S7&amp;"!$A$4:$A$13"),0), MATCH(Info!S4,INDIRECT(Info!S7&amp;"!$B$3:$D$3"),0))),0)</f>
        <v>0</v>
      </c>
      <c r="S34" s="387">
        <f ca="1">IFERROR(IF(S9=TRUE,INDEX(INDIRECT(Info!T7&amp;"!$J$4:$L$12"),MATCH(Input!T39,INDIRECT(Info!T7&amp;"!$I$4:$I$12"),0),MATCH(Info!T4,INDIRECT(Info!T7&amp;"!$J$3:$L$3"),0)),INDEX(INDIRECT(Info!T7&amp;"!$B$4:$D$13"),MATCH(Input!T39,INDIRECT(Info!T7&amp;"!$A$4:$A$13"),0), MATCH(Info!T4,INDIRECT(Info!T7&amp;"!$B$3:$D$3"),0))),0)</f>
        <v>0</v>
      </c>
      <c r="T34" s="387">
        <f ca="1">IFERROR(IF(T9=TRUE,INDEX(INDIRECT(Info!U7&amp;"!$J$4:$L$12"),MATCH(Input!U39,INDIRECT(Info!U7&amp;"!$I$4:$I$12"),0),MATCH(Info!U4,INDIRECT(Info!U7&amp;"!$J$3:$L$3"),0)),INDEX(INDIRECT(Info!U7&amp;"!$B$4:$D$13"),MATCH(Input!U39,INDIRECT(Info!U7&amp;"!$A$4:$A$13"),0), MATCH(Info!U4,INDIRECT(Info!U7&amp;"!$B$3:$D$3"),0))),0)</f>
        <v>0</v>
      </c>
      <c r="U34" s="387">
        <f ca="1">IFERROR(IF(U9=TRUE,INDEX(INDIRECT(Info!V7&amp;"!$J$4:$L$12"),MATCH(Input!V39,INDIRECT(Info!V7&amp;"!$I$4:$I$12"),0),MATCH(Info!V4,INDIRECT(Info!V7&amp;"!$J$3:$L$3"),0)),INDEX(INDIRECT(Info!V7&amp;"!$B$4:$D$13"),MATCH(Input!V39,INDIRECT(Info!V7&amp;"!$A$4:$A$13"),0), MATCH(Info!V4,INDIRECT(Info!V7&amp;"!$B$3:$D$3"),0))),0)</f>
        <v>0</v>
      </c>
      <c r="V34" s="387">
        <f ca="1">IFERROR(IF(V9=TRUE,INDEX(INDIRECT(Info!W7&amp;"!$J$4:$L$12"),MATCH(Input!W39,INDIRECT(Info!W7&amp;"!$I$4:$I$12"),0),MATCH(Info!W4,INDIRECT(Info!W7&amp;"!$J$3:$L$3"),0)),INDEX(INDIRECT(Info!W7&amp;"!$B$4:$D$13"),MATCH(Input!W39,INDIRECT(Info!W7&amp;"!$A$4:$A$13"),0), MATCH(Info!W4,INDIRECT(Info!W7&amp;"!$B$3:$D$3"),0))),0)</f>
        <v>0</v>
      </c>
      <c r="W34" s="387">
        <f ca="1">IFERROR(IF(W9=TRUE,INDEX(INDIRECT(Info!X7&amp;"!$J$4:$L$12"),MATCH(Input!X39,INDIRECT(Info!X7&amp;"!$I$4:$I$12"),0),MATCH(Info!X4,INDIRECT(Info!X7&amp;"!$J$3:$L$3"),0)),INDEX(INDIRECT(Info!X7&amp;"!$B$4:$D$13"),MATCH(Input!X39,INDIRECT(Info!X7&amp;"!$A$4:$A$13"),0), MATCH(Info!X4,INDIRECT(Info!X7&amp;"!$B$3:$D$3"),0))),0)</f>
        <v>0</v>
      </c>
      <c r="X34" s="387">
        <f ca="1">IFERROR(IF(X9=TRUE,INDEX(INDIRECT(Info!Y7&amp;"!$J$4:$L$12"),MATCH(Input!Y39,INDIRECT(Info!Y7&amp;"!$I$4:$I$12"),0),MATCH(Info!Y4,INDIRECT(Info!Y7&amp;"!$J$3:$L$3"),0)),INDEX(INDIRECT(Info!Y7&amp;"!$B$4:$D$13"),MATCH(Input!Y39,INDIRECT(Info!Y7&amp;"!$A$4:$A$13"),0), MATCH(Info!Y4,INDIRECT(Info!Y7&amp;"!$B$3:$D$3"),0))),0)</f>
        <v>0</v>
      </c>
      <c r="Y34" s="387">
        <f ca="1">IFERROR(IF(Y9=TRUE,INDEX(INDIRECT(Info!Z7&amp;"!$J$4:$L$12"),MATCH(Input!Z39,INDIRECT(Info!Z7&amp;"!$I$4:$I$12"),0),MATCH(Info!Z4,INDIRECT(Info!Z7&amp;"!$J$3:$L$3"),0)),INDEX(INDIRECT(Info!Z7&amp;"!$B$4:$D$13"),MATCH(Input!Z39,INDIRECT(Info!Z7&amp;"!$A$4:$A$13"),0), MATCH(Info!Z4,INDIRECT(Info!Z7&amp;"!$B$3:$D$3"),0))),0)</f>
        <v>0</v>
      </c>
      <c r="Z34" s="387">
        <f ca="1">IFERROR(IF(Z9=TRUE,INDEX(INDIRECT(Info!AA7&amp;"!$J$4:$L$12"),MATCH(Input!AA39,INDIRECT(Info!AA7&amp;"!$I$4:$I$12"),0),MATCH(Info!AA4,INDIRECT(Info!AA7&amp;"!$J$3:$L$3"),0)),INDEX(INDIRECT(Info!AA7&amp;"!$B$4:$D$13"),MATCH(Input!AA39,INDIRECT(Info!AA7&amp;"!$A$4:$A$13"),0), MATCH(Info!AA4,INDIRECT(Info!AA7&amp;"!$B$3:$D$3"),0))),0)</f>
        <v>0</v>
      </c>
      <c r="AA34" s="387">
        <f ca="1">IFERROR(IF(AA9=TRUE,INDEX(INDIRECT(Info!AB7&amp;"!$J$4:$L$12"),MATCH(Input!AB39,INDIRECT(Info!AB7&amp;"!$I$4:$I$12"),0),MATCH(Info!AB4,INDIRECT(Info!AB7&amp;"!$J$3:$L$3"),0)),INDEX(INDIRECT(Info!AB7&amp;"!$B$4:$D$13"),MATCH(Input!AB39,INDIRECT(Info!AB7&amp;"!$A$4:$A$13"),0), MATCH(Info!AB4,INDIRECT(Info!AB7&amp;"!$B$3:$D$3"),0))),0)</f>
        <v>0</v>
      </c>
      <c r="AB34" s="387">
        <f ca="1">IFERROR(IF(AB9=TRUE,INDEX(INDIRECT(Info!AC7&amp;"!$J$4:$L$12"),MATCH(Input!AC39,INDIRECT(Info!AC7&amp;"!$I$4:$I$12"),0),MATCH(Info!AC4,INDIRECT(Info!AC7&amp;"!$J$3:$L$3"),0)),INDEX(INDIRECT(Info!AC7&amp;"!$B$4:$D$13"),MATCH(Input!AC39,INDIRECT(Info!AC7&amp;"!$A$4:$A$13"),0), MATCH(Info!AC4,INDIRECT(Info!AC7&amp;"!$B$3:$D$3"),0))),0)</f>
        <v>0</v>
      </c>
      <c r="AC34" s="387">
        <f ca="1">IFERROR(IF(AC9=TRUE,INDEX(INDIRECT(Info!AD7&amp;"!$J$4:$L$12"),MATCH(Input!AD39,INDIRECT(Info!AD7&amp;"!$I$4:$I$12"),0),MATCH(Info!AD4,INDIRECT(Info!AD7&amp;"!$J$3:$L$3"),0)),INDEX(INDIRECT(Info!AD7&amp;"!$B$4:$D$13"),MATCH(Input!AD39,INDIRECT(Info!AD7&amp;"!$A$4:$A$13"),0), MATCH(Info!AD4,INDIRECT(Info!AD7&amp;"!$B$3:$D$3"),0))),0)</f>
        <v>0</v>
      </c>
      <c r="AD34" s="387">
        <f ca="1">IFERROR(IF(AD9=TRUE,INDEX(INDIRECT(Info!AE7&amp;"!$J$4:$L$12"),MATCH(Input!AE39,INDIRECT(Info!AE7&amp;"!$I$4:$I$12"),0),MATCH(Info!AE4,INDIRECT(Info!AE7&amp;"!$J$3:$L$3"),0)),INDEX(INDIRECT(Info!AE7&amp;"!$B$4:$D$13"),MATCH(Input!AE39,INDIRECT(Info!AE7&amp;"!$A$4:$A$13"),0), MATCH(Info!AE4,INDIRECT(Info!AE7&amp;"!$B$3:$D$3"),0))),0)</f>
        <v>0</v>
      </c>
      <c r="AE34" s="387">
        <f ca="1">IFERROR(IF(AE9=TRUE,INDEX(INDIRECT(Info!AF7&amp;"!$J$4:$L$12"),MATCH(Input!AF39,INDIRECT(Info!AF7&amp;"!$I$4:$I$12"),0),MATCH(Info!AF4,INDIRECT(Info!AF7&amp;"!$J$3:$L$3"),0)),INDEX(INDIRECT(Info!AF7&amp;"!$B$4:$D$13"),MATCH(Input!AF39,INDIRECT(Info!AF7&amp;"!$A$4:$A$13"),0), MATCH(Info!AF4,INDIRECT(Info!AF7&amp;"!$B$3:$D$3"),0))),0)</f>
        <v>0</v>
      </c>
      <c r="AF34" s="387">
        <f ca="1">IFERROR(IF(AF9=TRUE,INDEX(INDIRECT(Info!AG7&amp;"!$J$4:$L$12"),MATCH(Input!AG39,INDIRECT(Info!AG7&amp;"!$I$4:$I$12"),0),MATCH(Info!AG4,INDIRECT(Info!AG7&amp;"!$J$3:$L$3"),0)),INDEX(INDIRECT(Info!AG7&amp;"!$B$4:$D$13"),MATCH(Input!AG39,INDIRECT(Info!AG7&amp;"!$A$4:$A$13"),0), MATCH(Info!AG4,INDIRECT(Info!AG7&amp;"!$B$3:$D$3"),0))),0)</f>
        <v>0</v>
      </c>
      <c r="AG34" s="387">
        <f ca="1">IFERROR(IF(AG9=TRUE,INDEX(INDIRECT(Info!AH7&amp;"!$J$4:$L$12"),MATCH(Input!AH39,INDIRECT(Info!AH7&amp;"!$I$4:$I$12"),0),MATCH(Info!AH4,INDIRECT(Info!AH7&amp;"!$J$3:$L$3"),0)),INDEX(INDIRECT(Info!AH7&amp;"!$B$4:$D$13"),MATCH(Input!AH39,INDIRECT(Info!AH7&amp;"!$A$4:$A$13"),0), MATCH(Info!AH4,INDIRECT(Info!AH7&amp;"!$B$3:$D$3"),0))),0)</f>
        <v>0</v>
      </c>
      <c r="AH34" s="387">
        <f ca="1">IFERROR(IF(AH9=TRUE,INDEX(INDIRECT(Info!AI7&amp;"!$J$4:$L$12"),MATCH(Input!AI39,INDIRECT(Info!AI7&amp;"!$I$4:$I$12"),0),MATCH(Info!AI4,INDIRECT(Info!AI7&amp;"!$J$3:$L$3"),0)),INDEX(INDIRECT(Info!AI7&amp;"!$B$4:$D$13"),MATCH(Input!AI39,INDIRECT(Info!AI7&amp;"!$A$4:$A$13"),0), MATCH(Info!AI4,INDIRECT(Info!AI7&amp;"!$B$3:$D$3"),0))),0)</f>
        <v>0</v>
      </c>
      <c r="AI34" s="387">
        <f ca="1">IFERROR(IF(AI9=TRUE,INDEX(INDIRECT(Info!AJ7&amp;"!$J$4:$L$12"),MATCH(Input!AJ39,INDIRECT(Info!AJ7&amp;"!$I$4:$I$12"),0),MATCH(Info!AJ4,INDIRECT(Info!AJ7&amp;"!$J$3:$L$3"),0)),INDEX(INDIRECT(Info!AJ7&amp;"!$B$4:$D$13"),MATCH(Input!AJ39,INDIRECT(Info!AJ7&amp;"!$A$4:$A$13"),0), MATCH(Info!AJ4,INDIRECT(Info!AJ7&amp;"!$B$3:$D$3"),0))),0)</f>
        <v>0</v>
      </c>
      <c r="AJ34" s="387">
        <f ca="1">IFERROR(IF(AJ9=TRUE,INDEX(INDIRECT(Info!AK7&amp;"!$J$4:$L$12"),MATCH(Input!AK39,INDIRECT(Info!AK7&amp;"!$I$4:$I$12"),0),MATCH(Info!AK4,INDIRECT(Info!AK7&amp;"!$J$3:$L$3"),0)),INDEX(INDIRECT(Info!AK7&amp;"!$B$4:$D$13"),MATCH(Input!AK39,INDIRECT(Info!AK7&amp;"!$A$4:$A$13"),0), MATCH(Info!AK4,INDIRECT(Info!AK7&amp;"!$B$3:$D$3"),0))),0)</f>
        <v>0</v>
      </c>
      <c r="AK34" s="387">
        <f ca="1">IFERROR(IF(AK9=TRUE,INDEX(INDIRECT(Info!AL7&amp;"!$J$4:$L$12"),MATCH(Input!AL39,INDIRECT(Info!AL7&amp;"!$I$4:$I$12"),0),MATCH(Info!AL4,INDIRECT(Info!AL7&amp;"!$J$3:$L$3"),0)),INDEX(INDIRECT(Info!AL7&amp;"!$B$4:$D$13"),MATCH(Input!AL39,INDIRECT(Info!AL7&amp;"!$A$4:$A$13"),0), MATCH(Info!AL4,INDIRECT(Info!AL7&amp;"!$B$3:$D$3"),0))),0)</f>
        <v>0</v>
      </c>
      <c r="AL34" s="387">
        <f ca="1">IFERROR(IF(AL9=TRUE,INDEX(INDIRECT(Info!AM7&amp;"!$J$4:$L$12"),MATCH(Input!AM39,INDIRECT(Info!AM7&amp;"!$I$4:$I$12"),0),MATCH(Info!AM4,INDIRECT(Info!AM7&amp;"!$J$3:$L$3"),0)),INDEX(INDIRECT(Info!AM7&amp;"!$B$4:$D$13"),MATCH(Input!AM39,INDIRECT(Info!AM7&amp;"!$A$4:$A$13"),0), MATCH(Info!AM4,INDIRECT(Info!AM7&amp;"!$B$3:$D$3"),0))),0)</f>
        <v>0</v>
      </c>
      <c r="AM34" s="387">
        <f ca="1">IFERROR(IF(AM9=TRUE,INDEX(INDIRECT(Info!AN7&amp;"!$J$4:$L$12"),MATCH(Input!AN39,INDIRECT(Info!AN7&amp;"!$I$4:$I$12"),0),MATCH(Info!AN4,INDIRECT(Info!AN7&amp;"!$J$3:$L$3"),0)),INDEX(INDIRECT(Info!AN7&amp;"!$B$4:$D$13"),MATCH(Input!AN39,INDIRECT(Info!AN7&amp;"!$A$4:$A$13"),0), MATCH(Info!AN4,INDIRECT(Info!AN7&amp;"!$B$3:$D$3"),0))),0)</f>
        <v>0</v>
      </c>
      <c r="AN34" s="387">
        <f ca="1">IFERROR(IF(AN9=TRUE,INDEX(INDIRECT(Info!AO7&amp;"!$J$4:$L$12"),MATCH(Input!AO39,INDIRECT(Info!AO7&amp;"!$I$4:$I$12"),0),MATCH(Info!AO4,INDIRECT(Info!AO7&amp;"!$J$3:$L$3"),0)),INDEX(INDIRECT(Info!AO7&amp;"!$B$4:$D$13"),MATCH(Input!AO39,INDIRECT(Info!AO7&amp;"!$A$4:$A$13"),0), MATCH(Info!AO4,INDIRECT(Info!AO7&amp;"!$B$3:$D$3"),0))),0)</f>
        <v>0</v>
      </c>
      <c r="AO34" s="387">
        <f ca="1">IFERROR(IF(AO9=TRUE,INDEX(INDIRECT(Info!AP7&amp;"!$J$4:$L$12"),MATCH(Input!AP39,INDIRECT(Info!AP7&amp;"!$I$4:$I$12"),0),MATCH(Info!AP4,INDIRECT(Info!AP7&amp;"!$J$3:$L$3"),0)),INDEX(INDIRECT(Info!AP7&amp;"!$B$4:$D$13"),MATCH(Input!AP39,INDIRECT(Info!AP7&amp;"!$A$4:$A$13"),0), MATCH(Info!AP4,INDIRECT(Info!AP7&amp;"!$B$3:$D$3"),0))),0)</f>
        <v>0</v>
      </c>
      <c r="AP34" s="387">
        <f ca="1">IFERROR(IF(AP9=TRUE,INDEX(INDIRECT(Info!AQ7&amp;"!$J$4:$L$12"),MATCH(Input!AQ39,INDIRECT(Info!AQ7&amp;"!$I$4:$I$12"),0),MATCH(Info!AQ4,INDIRECT(Info!AQ7&amp;"!$J$3:$L$3"),0)),INDEX(INDIRECT(Info!AQ7&amp;"!$B$4:$D$13"),MATCH(Input!AQ39,INDIRECT(Info!AQ7&amp;"!$A$4:$A$13"),0), MATCH(Info!AQ4,INDIRECT(Info!AQ7&amp;"!$B$3:$D$3"),0))),0)</f>
        <v>0</v>
      </c>
      <c r="AQ34" s="387">
        <f ca="1">IFERROR(IF(AQ9=TRUE,INDEX(INDIRECT(Info!AR7&amp;"!$J$4:$L$12"),MATCH(Input!AR39,INDIRECT(Info!AR7&amp;"!$I$4:$I$12"),0),MATCH(Info!AR4,INDIRECT(Info!AR7&amp;"!$J$3:$L$3"),0)),INDEX(INDIRECT(Info!AR7&amp;"!$B$4:$D$13"),MATCH(Input!AR39,INDIRECT(Info!AR7&amp;"!$A$4:$A$13"),0), MATCH(Info!AR4,INDIRECT(Info!AR7&amp;"!$B$3:$D$3"),0))),0)</f>
        <v>0</v>
      </c>
      <c r="AR34" s="387">
        <f ca="1">IFERROR(IF(AR9=TRUE,INDEX(INDIRECT(Info!AS7&amp;"!$J$4:$L$12"),MATCH(Input!AS39,INDIRECT(Info!AS7&amp;"!$I$4:$I$12"),0),MATCH(Info!AS4,INDIRECT(Info!AS7&amp;"!$J$3:$L$3"),0)),INDEX(INDIRECT(Info!AS7&amp;"!$B$4:$D$13"),MATCH(Input!AS39,INDIRECT(Info!AS7&amp;"!$A$4:$A$13"),0), MATCH(Info!AS4,INDIRECT(Info!AS7&amp;"!$B$3:$D$3"),0))),0)</f>
        <v>0</v>
      </c>
      <c r="AS34" s="387">
        <f ca="1">IFERROR(IF(AS9=TRUE,INDEX(INDIRECT(Info!AT7&amp;"!$J$4:$L$12"),MATCH(Input!AT39,INDIRECT(Info!AT7&amp;"!$I$4:$I$12"),0),MATCH(Info!AT4,INDIRECT(Info!AT7&amp;"!$J$3:$L$3"),0)),INDEX(INDIRECT(Info!AT7&amp;"!$B$4:$D$13"),MATCH(Input!AT39,INDIRECT(Info!AT7&amp;"!$A$4:$A$13"),0), MATCH(Info!AT4,INDIRECT(Info!AT7&amp;"!$B$3:$D$3"),0))),0)</f>
        <v>0</v>
      </c>
      <c r="AT34" s="387">
        <f ca="1">IFERROR(IF(AT9=TRUE,INDEX(INDIRECT(Info!AU7&amp;"!$J$4:$L$12"),MATCH(Input!AU39,INDIRECT(Info!AU7&amp;"!$I$4:$I$12"),0),MATCH(Info!AU4,INDIRECT(Info!AU7&amp;"!$J$3:$L$3"),0)),INDEX(INDIRECT(Info!AU7&amp;"!$B$4:$D$13"),MATCH(Input!AU39,INDIRECT(Info!AU7&amp;"!$A$4:$A$13"),0), MATCH(Info!AU4,INDIRECT(Info!AU7&amp;"!$B$3:$D$3"),0))),0)</f>
        <v>0</v>
      </c>
      <c r="AU34" s="387">
        <f ca="1">IFERROR(IF(AU9=TRUE,INDEX(INDIRECT(Info!AV7&amp;"!$J$4:$L$12"),MATCH(Input!AV39,INDIRECT(Info!AV7&amp;"!$I$4:$I$12"),0),MATCH(Info!AV4,INDIRECT(Info!AV7&amp;"!$J$3:$L$3"),0)),INDEX(INDIRECT(Info!AV7&amp;"!$B$4:$D$13"),MATCH(Input!AV39,INDIRECT(Info!AV7&amp;"!$A$4:$A$13"),0), MATCH(Info!AV4,INDIRECT(Info!AV7&amp;"!$B$3:$D$3"),0))),0)</f>
        <v>0</v>
      </c>
      <c r="AV34" s="387">
        <f ca="1">IFERROR(IF(AV9=TRUE,INDEX(INDIRECT(Info!AW7&amp;"!$J$4:$L$12"),MATCH(Input!AW39,INDIRECT(Info!AW7&amp;"!$I$4:$I$12"),0),MATCH(Info!AW4,INDIRECT(Info!AW7&amp;"!$J$3:$L$3"),0)),INDEX(INDIRECT(Info!AW7&amp;"!$B$4:$D$13"),MATCH(Input!AW39,INDIRECT(Info!AW7&amp;"!$A$4:$A$13"),0), MATCH(Info!AW4,INDIRECT(Info!AW7&amp;"!$B$3:$D$3"),0))),0)</f>
        <v>0</v>
      </c>
      <c r="AW34" s="387">
        <f ca="1">IFERROR(IF(AW9=TRUE,INDEX(INDIRECT(Info!AX7&amp;"!$J$4:$L$12"),MATCH(Input!AX39,INDIRECT(Info!AX7&amp;"!$I$4:$I$12"),0),MATCH(Info!AX4,INDIRECT(Info!AX7&amp;"!$J$3:$L$3"),0)),INDEX(INDIRECT(Info!AX7&amp;"!$B$4:$D$13"),MATCH(Input!AX39,INDIRECT(Info!AX7&amp;"!$A$4:$A$13"),0), MATCH(Info!AX4,INDIRECT(Info!AX7&amp;"!$B$3:$D$3"),0))),0)</f>
        <v>0</v>
      </c>
      <c r="AX34" s="387">
        <f ca="1">IFERROR(IF(AX9=TRUE,INDEX(INDIRECT(Info!AY7&amp;"!$J$4:$L$12"),MATCH(Input!AY39,INDIRECT(Info!AY7&amp;"!$I$4:$I$12"),0),MATCH(Info!AY4,INDIRECT(Info!AY7&amp;"!$J$3:$L$3"),0)),INDEX(INDIRECT(Info!AY7&amp;"!$B$4:$D$13"),MATCH(Input!AY39,INDIRECT(Info!AY7&amp;"!$A$4:$A$13"),0), MATCH(Info!AY4,INDIRECT(Info!AY7&amp;"!$B$3:$D$3"),0))),0)</f>
        <v>0</v>
      </c>
      <c r="AY34" s="387">
        <f ca="1">IFERROR(IF(AY9=TRUE,INDEX(INDIRECT(Info!AZ7&amp;"!$J$4:$L$12"),MATCH(Input!AZ39,INDIRECT(Info!AZ7&amp;"!$I$4:$I$12"),0),MATCH(Info!AZ4,INDIRECT(Info!AZ7&amp;"!$J$3:$L$3"),0)),INDEX(INDIRECT(Info!AZ7&amp;"!$B$4:$D$13"),MATCH(Input!AZ39,INDIRECT(Info!AZ7&amp;"!$A$4:$A$13"),0), MATCH(Info!AZ4,INDIRECT(Info!AZ7&amp;"!$B$3:$D$3"),0))),0)</f>
        <v>0</v>
      </c>
      <c r="AZ34" s="387">
        <f ca="1">IFERROR(IF(AZ9=TRUE,INDEX(INDIRECT(Info!BA7&amp;"!$J$4:$L$12"),MATCH(Input!BA39,INDIRECT(Info!BA7&amp;"!$I$4:$I$12"),0),MATCH(Info!BA4,INDIRECT(Info!BA7&amp;"!$J$3:$L$3"),0)),INDEX(INDIRECT(Info!BA7&amp;"!$B$4:$D$13"),MATCH(Input!BA39,INDIRECT(Info!BA7&amp;"!$A$4:$A$13"),0), MATCH(Info!BA4,INDIRECT(Info!BA7&amp;"!$B$3:$D$3"),0))),0)</f>
        <v>0</v>
      </c>
      <c r="BA34" s="387">
        <f ca="1">IFERROR(IF(BA9=TRUE,INDEX(INDIRECT(Info!BB7&amp;"!$J$4:$L$12"),MATCH(Input!BB39,INDIRECT(Info!BB7&amp;"!$I$4:$I$12"),0),MATCH(Info!BB4,INDIRECT(Info!BB7&amp;"!$J$3:$L$3"),0)),INDEX(INDIRECT(Info!BB7&amp;"!$B$4:$D$13"),MATCH(Input!BB39,INDIRECT(Info!BB7&amp;"!$A$4:$A$13"),0), MATCH(Info!BB4,INDIRECT(Info!BB7&amp;"!$B$3:$D$3"),0))),0)</f>
        <v>0</v>
      </c>
      <c r="BB34" s="387">
        <f ca="1">IFERROR(IF(BB9=TRUE,INDEX(INDIRECT(Info!BC7&amp;"!$J$4:$L$12"),MATCH(Input!BC39,INDIRECT(Info!BC7&amp;"!$I$4:$I$12"),0),MATCH(Info!BC4,INDIRECT(Info!BC7&amp;"!$J$3:$L$3"),0)),INDEX(INDIRECT(Info!BC7&amp;"!$B$4:$D$13"),MATCH(Input!BC39,INDIRECT(Info!BC7&amp;"!$A$4:$A$13"),0), MATCH(Info!BC4,INDIRECT(Info!BC7&amp;"!$B$3:$D$3"),0))),0)</f>
        <v>0</v>
      </c>
      <c r="BC34" s="387">
        <f ca="1">IFERROR(IF(BC9=TRUE,INDEX(INDIRECT(Info!BD7&amp;"!$J$4:$L$12"),MATCH(Input!BD39,INDIRECT(Info!BD7&amp;"!$I$4:$I$12"),0),MATCH(Info!BD4,INDIRECT(Info!BD7&amp;"!$J$3:$L$3"),0)),INDEX(INDIRECT(Info!BD7&amp;"!$B$4:$D$13"),MATCH(Input!BD39,INDIRECT(Info!BD7&amp;"!$A$4:$A$13"),0), MATCH(Info!BD4,INDIRECT(Info!BD7&amp;"!$B$3:$D$3"),0))),0)</f>
        <v>0</v>
      </c>
      <c r="BD34" s="387">
        <f ca="1">IFERROR(IF(BD9=TRUE,INDEX(INDIRECT(Info!BE7&amp;"!$J$4:$L$12"),MATCH(Input!BE39,INDIRECT(Info!BE7&amp;"!$I$4:$I$12"),0),MATCH(Info!BE4,INDIRECT(Info!BE7&amp;"!$J$3:$L$3"),0)),INDEX(INDIRECT(Info!BE7&amp;"!$B$4:$D$13"),MATCH(Input!BE39,INDIRECT(Info!BE7&amp;"!$A$4:$A$13"),0), MATCH(Info!BE4,INDIRECT(Info!BE7&amp;"!$B$3:$D$3"),0))),0)</f>
        <v>0</v>
      </c>
      <c r="BE34" s="387">
        <f ca="1">IFERROR(IF(BE9=TRUE,INDEX(INDIRECT(Info!BF7&amp;"!$J$4:$L$12"),MATCH(Input!BF39,INDIRECT(Info!BF7&amp;"!$I$4:$I$12"),0),MATCH(Info!BF4,INDIRECT(Info!BF7&amp;"!$J$3:$L$3"),0)),INDEX(INDIRECT(Info!BF7&amp;"!$B$4:$D$13"),MATCH(Input!BF39,INDIRECT(Info!BF7&amp;"!$A$4:$A$13"),0), MATCH(Info!BF4,INDIRECT(Info!BF7&amp;"!$B$3:$D$3"),0))),0)</f>
        <v>0</v>
      </c>
      <c r="BF34" s="387">
        <f ca="1">IFERROR(IF(BF9=TRUE,INDEX(INDIRECT(Info!BG7&amp;"!$J$4:$L$12"),MATCH(Input!BG39,INDIRECT(Info!BG7&amp;"!$I$4:$I$12"),0),MATCH(Info!BG4,INDIRECT(Info!BG7&amp;"!$J$3:$L$3"),0)),INDEX(INDIRECT(Info!BG7&amp;"!$B$4:$D$13"),MATCH(Input!BG39,INDIRECT(Info!BG7&amp;"!$A$4:$A$13"),0), MATCH(Info!BG4,INDIRECT(Info!BG7&amp;"!$B$3:$D$3"),0))),0)</f>
        <v>0</v>
      </c>
      <c r="BG34" s="387">
        <f ca="1">IFERROR(IF(BG9=TRUE,INDEX(INDIRECT(Info!BH7&amp;"!$J$4:$L$12"),MATCH(Input!BH39,INDIRECT(Info!BH7&amp;"!$I$4:$I$12"),0),MATCH(Info!BH4,INDIRECT(Info!BH7&amp;"!$J$3:$L$3"),0)),INDEX(INDIRECT(Info!BH7&amp;"!$B$4:$D$13"),MATCH(Input!BH39,INDIRECT(Info!BH7&amp;"!$A$4:$A$13"),0), MATCH(Info!BH4,INDIRECT(Info!BH7&amp;"!$B$3:$D$3"),0))),0)</f>
        <v>0</v>
      </c>
      <c r="BH34" s="387">
        <f ca="1">IFERROR(IF(BH9=TRUE,INDEX(INDIRECT(Info!BI7&amp;"!$J$4:$L$12"),MATCH(Input!BI39,INDIRECT(Info!BI7&amp;"!$I$4:$I$12"),0),MATCH(Info!BI4,INDIRECT(Info!BI7&amp;"!$J$3:$L$3"),0)),INDEX(INDIRECT(Info!BI7&amp;"!$B$4:$D$13"),MATCH(Input!BI39,INDIRECT(Info!BI7&amp;"!$A$4:$A$13"),0), MATCH(Info!BI4,INDIRECT(Info!BI7&amp;"!$B$3:$D$3"),0))),0)</f>
        <v>0</v>
      </c>
      <c r="BI34" s="387">
        <f ca="1">IFERROR(IF(BI9=TRUE,INDEX(INDIRECT(Info!BJ7&amp;"!$J$4:$L$12"),MATCH(Input!BJ39,INDIRECT(Info!BJ7&amp;"!$I$4:$I$12"),0),MATCH(Info!BJ4,INDIRECT(Info!BJ7&amp;"!$J$3:$L$3"),0)),INDEX(INDIRECT(Info!BJ7&amp;"!$B$4:$D$13"),MATCH(Input!BJ39,INDIRECT(Info!BJ7&amp;"!$A$4:$A$13"),0), MATCH(Info!BJ4,INDIRECT(Info!BJ7&amp;"!$B$3:$D$3"),0))),0)</f>
        <v>0</v>
      </c>
      <c r="BJ34" s="387">
        <f ca="1">IFERROR(IF(BJ9=TRUE,INDEX(INDIRECT(Info!BK7&amp;"!$J$4:$L$12"),MATCH(Input!BK39,INDIRECT(Info!BK7&amp;"!$I$4:$I$12"),0),MATCH(Info!BK4,INDIRECT(Info!BK7&amp;"!$J$3:$L$3"),0)),INDEX(INDIRECT(Info!BK7&amp;"!$B$4:$D$13"),MATCH(Input!BK39,INDIRECT(Info!BK7&amp;"!$A$4:$A$13"),0), MATCH(Info!BK4,INDIRECT(Info!BK7&amp;"!$B$3:$D$3"),0))),0)</f>
        <v>0</v>
      </c>
      <c r="BK34" s="387">
        <f ca="1">IFERROR(IF(BK9=TRUE,INDEX(INDIRECT(Info!BL7&amp;"!$J$4:$L$12"),MATCH(Input!BL39,INDIRECT(Info!BL7&amp;"!$I$4:$I$12"),0),MATCH(Info!BL4,INDIRECT(Info!BL7&amp;"!$J$3:$L$3"),0)),INDEX(INDIRECT(Info!BL7&amp;"!$B$4:$D$13"),MATCH(Input!BL39,INDIRECT(Info!BL7&amp;"!$A$4:$A$13"),0), MATCH(Info!BL4,INDIRECT(Info!BL7&amp;"!$B$3:$D$3"),0))),0)</f>
        <v>0</v>
      </c>
      <c r="BL34" s="387">
        <f ca="1">IFERROR(IF(BL9=TRUE,INDEX(INDIRECT(Info!BM7&amp;"!$J$4:$L$12"),MATCH(Input!BM39,INDIRECT(Info!BM7&amp;"!$I$4:$I$12"),0),MATCH(Info!BM4,INDIRECT(Info!BM7&amp;"!$J$3:$L$3"),0)),INDEX(INDIRECT(Info!BM7&amp;"!$B$4:$D$13"),MATCH(Input!BM39,INDIRECT(Info!BM7&amp;"!$A$4:$A$13"),0), MATCH(Info!BM4,INDIRECT(Info!BM7&amp;"!$B$3:$D$3"),0))),0)</f>
        <v>0</v>
      </c>
      <c r="BM34" s="387">
        <f ca="1">IFERROR(IF(BM9=TRUE,INDEX(INDIRECT(Info!BN7&amp;"!$J$4:$L$12"),MATCH(Input!BN39,INDIRECT(Info!BN7&amp;"!$I$4:$I$12"),0),MATCH(Info!BN4,INDIRECT(Info!BN7&amp;"!$J$3:$L$3"),0)),INDEX(INDIRECT(Info!BN7&amp;"!$B$4:$D$13"),MATCH(Input!BN39,INDIRECT(Info!BN7&amp;"!$A$4:$A$13"),0), MATCH(Info!BN4,INDIRECT(Info!BN7&amp;"!$B$3:$D$3"),0))),0)</f>
        <v>0</v>
      </c>
      <c r="BN34" s="387">
        <f ca="1">IFERROR(IF(BN9=TRUE,INDEX(INDIRECT(Info!BO7&amp;"!$J$4:$L$12"),MATCH(Input!BO39,INDIRECT(Info!BO7&amp;"!$I$4:$I$12"),0),MATCH(Info!BO4,INDIRECT(Info!BO7&amp;"!$J$3:$L$3"),0)),INDEX(INDIRECT(Info!BO7&amp;"!$B$4:$D$13"),MATCH(Input!BO39,INDIRECT(Info!BO7&amp;"!$A$4:$A$13"),0), MATCH(Info!BO4,INDIRECT(Info!BO7&amp;"!$B$3:$D$3"),0))),0)</f>
        <v>0</v>
      </c>
      <c r="BO34" s="387">
        <f ca="1">IFERROR(IF(BO9=TRUE,INDEX(INDIRECT(Info!BP7&amp;"!$J$4:$L$12"),MATCH(Input!BP39,INDIRECT(Info!BP7&amp;"!$I$4:$I$12"),0),MATCH(Info!BP4,INDIRECT(Info!BP7&amp;"!$J$3:$L$3"),0)),INDEX(INDIRECT(Info!BP7&amp;"!$B$4:$D$13"),MATCH(Input!BP39,INDIRECT(Info!BP7&amp;"!$A$4:$A$13"),0), MATCH(Info!BP4,INDIRECT(Info!BP7&amp;"!$B$3:$D$3"),0))),0)</f>
        <v>0</v>
      </c>
      <c r="BP34" s="387">
        <f ca="1">IFERROR(IF(BP9=TRUE,INDEX(INDIRECT(Info!BQ7&amp;"!$J$4:$L$12"),MATCH(Input!BQ39,INDIRECT(Info!BQ7&amp;"!$I$4:$I$12"),0),MATCH(Info!BQ4,INDIRECT(Info!BQ7&amp;"!$J$3:$L$3"),0)),INDEX(INDIRECT(Info!BQ7&amp;"!$B$4:$D$13"),MATCH(Input!BQ39,INDIRECT(Info!BQ7&amp;"!$A$4:$A$13"),0), MATCH(Info!BQ4,INDIRECT(Info!BQ7&amp;"!$B$3:$D$3"),0))),0)</f>
        <v>0</v>
      </c>
      <c r="BQ34" s="387">
        <f ca="1">IFERROR(IF(BQ9=TRUE,INDEX(INDIRECT(Info!BR7&amp;"!$J$4:$L$12"),MATCH(Input!BR39,INDIRECT(Info!BR7&amp;"!$I$4:$I$12"),0),MATCH(Info!BR4,INDIRECT(Info!BR7&amp;"!$J$3:$L$3"),0)),INDEX(INDIRECT(Info!BR7&amp;"!$B$4:$D$13"),MATCH(Input!BR39,INDIRECT(Info!BR7&amp;"!$A$4:$A$13"),0), MATCH(Info!BR4,INDIRECT(Info!BR7&amp;"!$B$3:$D$3"),0))),0)</f>
        <v>0</v>
      </c>
      <c r="BR34" s="387">
        <f ca="1">IFERROR(IF(BR9=TRUE,INDEX(INDIRECT(Info!BS7&amp;"!$J$4:$L$12"),MATCH(Input!BS39,INDIRECT(Info!BS7&amp;"!$I$4:$I$12"),0),MATCH(Info!BS4,INDIRECT(Info!BS7&amp;"!$J$3:$L$3"),0)),INDEX(INDIRECT(Info!BS7&amp;"!$B$4:$D$13"),MATCH(Input!BS39,INDIRECT(Info!BS7&amp;"!$A$4:$A$13"),0), MATCH(Info!BS4,INDIRECT(Info!BS7&amp;"!$B$3:$D$3"),0))),0)</f>
        <v>0</v>
      </c>
      <c r="BS34" s="387">
        <f ca="1">IFERROR(IF(BS9=TRUE,INDEX(INDIRECT(Info!BT7&amp;"!$J$4:$L$12"),MATCH(Input!BT39,INDIRECT(Info!BT7&amp;"!$I$4:$I$12"),0),MATCH(Info!BT4,INDIRECT(Info!BT7&amp;"!$J$3:$L$3"),0)),INDEX(INDIRECT(Info!BT7&amp;"!$B$4:$D$13"),MATCH(Input!BT39,INDIRECT(Info!BT7&amp;"!$A$4:$A$13"),0), MATCH(Info!BT4,INDIRECT(Info!BT7&amp;"!$B$3:$D$3"),0))),0)</f>
        <v>0</v>
      </c>
      <c r="BT34" s="387">
        <f ca="1">IFERROR(IF(BT9=TRUE,INDEX(INDIRECT(Info!BU7&amp;"!$J$4:$L$12"),MATCH(Input!BU39,INDIRECT(Info!BU7&amp;"!$I$4:$I$12"),0),MATCH(Info!BU4,INDIRECT(Info!BU7&amp;"!$J$3:$L$3"),0)),INDEX(INDIRECT(Info!BU7&amp;"!$B$4:$D$13"),MATCH(Input!BU39,INDIRECT(Info!BU7&amp;"!$A$4:$A$13"),0), MATCH(Info!BU4,INDIRECT(Info!BU7&amp;"!$B$3:$D$3"),0))),0)</f>
        <v>0</v>
      </c>
      <c r="BU34" s="387">
        <f ca="1">IFERROR(IF(BU9=TRUE,INDEX(INDIRECT(Info!BV7&amp;"!$J$4:$L$12"),MATCH(Input!BV39,INDIRECT(Info!BV7&amp;"!$I$4:$I$12"),0),MATCH(Info!BV4,INDIRECT(Info!BV7&amp;"!$J$3:$L$3"),0)),INDEX(INDIRECT(Info!BV7&amp;"!$B$4:$D$13"),MATCH(Input!BV39,INDIRECT(Info!BV7&amp;"!$A$4:$A$13"),0), MATCH(Info!BV4,INDIRECT(Info!BV7&amp;"!$B$3:$D$3"),0))),0)</f>
        <v>0</v>
      </c>
      <c r="BV34" s="387">
        <f ca="1">IFERROR(IF(BV9=TRUE,INDEX(INDIRECT(Info!BW7&amp;"!$J$4:$L$12"),MATCH(Input!BW39,INDIRECT(Info!BW7&amp;"!$I$4:$I$12"),0),MATCH(Info!BW4,INDIRECT(Info!BW7&amp;"!$J$3:$L$3"),0)),INDEX(INDIRECT(Info!BW7&amp;"!$B$4:$D$13"),MATCH(Input!BW39,INDIRECT(Info!BW7&amp;"!$A$4:$A$13"),0), MATCH(Info!BW4,INDIRECT(Info!BW7&amp;"!$B$3:$D$3"),0))),0)</f>
        <v>0</v>
      </c>
      <c r="BW34" s="387">
        <f ca="1">IFERROR(IF(BW9=TRUE,INDEX(INDIRECT(Info!BX7&amp;"!$J$4:$L$12"),MATCH(Input!BX39,INDIRECT(Info!BX7&amp;"!$I$4:$I$12"),0),MATCH(Info!BX4,INDIRECT(Info!BX7&amp;"!$J$3:$L$3"),0)),INDEX(INDIRECT(Info!BX7&amp;"!$B$4:$D$13"),MATCH(Input!BX39,INDIRECT(Info!BX7&amp;"!$A$4:$A$13"),0), MATCH(Info!BX4,INDIRECT(Info!BX7&amp;"!$B$3:$D$3"),0))),0)</f>
        <v>0</v>
      </c>
      <c r="BX34" s="387">
        <f ca="1">IFERROR(IF(BX9=TRUE,INDEX(INDIRECT(Info!BY7&amp;"!$J$4:$L$12"),MATCH(Input!BY39,INDIRECT(Info!BY7&amp;"!$I$4:$I$12"),0),MATCH(Info!BY4,INDIRECT(Info!BY7&amp;"!$J$3:$L$3"),0)),INDEX(INDIRECT(Info!BY7&amp;"!$B$4:$D$13"),MATCH(Input!BY39,INDIRECT(Info!BY7&amp;"!$A$4:$A$13"),0), MATCH(Info!BY4,INDIRECT(Info!BY7&amp;"!$B$3:$D$3"),0))),0)</f>
        <v>0</v>
      </c>
      <c r="BY34" s="387">
        <f ca="1">IFERROR(IF(BY9=TRUE,INDEX(INDIRECT(Info!BZ7&amp;"!$J$4:$L$12"),MATCH(Input!BZ39,INDIRECT(Info!BZ7&amp;"!$I$4:$I$12"),0),MATCH(Info!BZ4,INDIRECT(Info!BZ7&amp;"!$J$3:$L$3"),0)),INDEX(INDIRECT(Info!BZ7&amp;"!$B$4:$D$13"),MATCH(Input!BZ39,INDIRECT(Info!BZ7&amp;"!$A$4:$A$13"),0), MATCH(Info!BZ4,INDIRECT(Info!BZ7&amp;"!$B$3:$D$3"),0))),0)</f>
        <v>0</v>
      </c>
      <c r="BZ34" s="387">
        <f ca="1">IFERROR(IF(BZ9=TRUE,INDEX(INDIRECT(Info!CA7&amp;"!$J$4:$L$12"),MATCH(Input!CA39,INDIRECT(Info!CA7&amp;"!$I$4:$I$12"),0),MATCH(Info!CA4,INDIRECT(Info!CA7&amp;"!$J$3:$L$3"),0)),INDEX(INDIRECT(Info!CA7&amp;"!$B$4:$D$13"),MATCH(Input!CA39,INDIRECT(Info!CA7&amp;"!$A$4:$A$13"),0), MATCH(Info!CA4,INDIRECT(Info!CA7&amp;"!$B$3:$D$3"),0))),0)</f>
        <v>0</v>
      </c>
      <c r="CA34" s="387">
        <f ca="1">IFERROR(IF(CA9=TRUE,INDEX(INDIRECT(Info!CB7&amp;"!$J$4:$L$12"),MATCH(Input!CB39,INDIRECT(Info!CB7&amp;"!$I$4:$I$12"),0),MATCH(Info!CB4,INDIRECT(Info!CB7&amp;"!$J$3:$L$3"),0)),INDEX(INDIRECT(Info!CB7&amp;"!$B$4:$D$13"),MATCH(Input!CB39,INDIRECT(Info!CB7&amp;"!$A$4:$A$13"),0), MATCH(Info!CB4,INDIRECT(Info!CB7&amp;"!$B$3:$D$3"),0))),0)</f>
        <v>0</v>
      </c>
      <c r="CB34" s="387">
        <f ca="1">IFERROR(IF(CB9=TRUE,INDEX(INDIRECT(Info!CC7&amp;"!$J$4:$L$12"),MATCH(Input!CC39,INDIRECT(Info!CC7&amp;"!$I$4:$I$12"),0),MATCH(Info!CC4,INDIRECT(Info!CC7&amp;"!$J$3:$L$3"),0)),INDEX(INDIRECT(Info!CC7&amp;"!$B$4:$D$13"),MATCH(Input!CC39,INDIRECT(Info!CC7&amp;"!$A$4:$A$13"),0), MATCH(Info!CC4,INDIRECT(Info!CC7&amp;"!$B$3:$D$3"),0))),0)</f>
        <v>0</v>
      </c>
      <c r="CC34" s="387">
        <f ca="1">IFERROR(IF(CC9=TRUE,INDEX(INDIRECT(Info!CD7&amp;"!$J$4:$L$12"),MATCH(Input!CD39,INDIRECT(Info!CD7&amp;"!$I$4:$I$12"),0),MATCH(Info!CD4,INDIRECT(Info!CD7&amp;"!$J$3:$L$3"),0)),INDEX(INDIRECT(Info!CD7&amp;"!$B$4:$D$13"),MATCH(Input!CD39,INDIRECT(Info!CD7&amp;"!$A$4:$A$13"),0), MATCH(Info!CD4,INDIRECT(Info!CD7&amp;"!$B$3:$D$3"),0))),0)</f>
        <v>0</v>
      </c>
      <c r="CD34" s="387">
        <f ca="1">IFERROR(IF(CD9=TRUE,INDEX(INDIRECT(Info!CE7&amp;"!$J$4:$L$12"),MATCH(Input!CE39,INDIRECT(Info!CE7&amp;"!$I$4:$I$12"),0),MATCH(Info!CE4,INDIRECT(Info!CE7&amp;"!$J$3:$L$3"),0)),INDEX(INDIRECT(Info!CE7&amp;"!$B$4:$D$13"),MATCH(Input!CE39,INDIRECT(Info!CE7&amp;"!$A$4:$A$13"),0), MATCH(Info!CE4,INDIRECT(Info!CE7&amp;"!$B$3:$D$3"),0))),0)</f>
        <v>0</v>
      </c>
      <c r="CE34" s="387">
        <f ca="1">IFERROR(IF(CE9=TRUE,INDEX(INDIRECT(Info!CF7&amp;"!$J$4:$L$12"),MATCH(Input!CF39,INDIRECT(Info!CF7&amp;"!$I$4:$I$12"),0),MATCH(Info!CF4,INDIRECT(Info!CF7&amp;"!$J$3:$L$3"),0)),INDEX(INDIRECT(Info!CF7&amp;"!$B$4:$D$13"),MATCH(Input!CF39,INDIRECT(Info!CF7&amp;"!$A$4:$A$13"),0), MATCH(Info!CF4,INDIRECT(Info!CF7&amp;"!$B$3:$D$3"),0))),0)</f>
        <v>0</v>
      </c>
      <c r="CF34" s="387">
        <f ca="1">IFERROR(IF(CF9=TRUE,INDEX(INDIRECT(Info!CG7&amp;"!$J$4:$L$12"),MATCH(Input!CG39,INDIRECT(Info!CG7&amp;"!$I$4:$I$12"),0),MATCH(Info!CG4,INDIRECT(Info!CG7&amp;"!$J$3:$L$3"),0)),INDEX(INDIRECT(Info!CG7&amp;"!$B$4:$D$13"),MATCH(Input!CG39,INDIRECT(Info!CG7&amp;"!$A$4:$A$13"),0), MATCH(Info!CG4,INDIRECT(Info!CG7&amp;"!$B$3:$D$3"),0))),0)</f>
        <v>0</v>
      </c>
      <c r="CG34" s="387">
        <f ca="1">IFERROR(IF(CG9=TRUE,INDEX(INDIRECT(Info!CH7&amp;"!$J$4:$L$12"),MATCH(Input!CH39,INDIRECT(Info!CH7&amp;"!$I$4:$I$12"),0),MATCH(Info!CH4,INDIRECT(Info!CH7&amp;"!$J$3:$L$3"),0)),INDEX(INDIRECT(Info!CH7&amp;"!$B$4:$D$13"),MATCH(Input!CH39,INDIRECT(Info!CH7&amp;"!$A$4:$A$13"),0), MATCH(Info!CH4,INDIRECT(Info!CH7&amp;"!$B$3:$D$3"),0))),0)</f>
        <v>0</v>
      </c>
      <c r="CH34" s="387">
        <f ca="1">IFERROR(IF(CH9=TRUE,INDEX(INDIRECT(Info!CI7&amp;"!$J$4:$L$12"),MATCH(Input!CI39,INDIRECT(Info!CI7&amp;"!$I$4:$I$12"),0),MATCH(Info!CI4,INDIRECT(Info!CI7&amp;"!$J$3:$L$3"),0)),INDEX(INDIRECT(Info!CI7&amp;"!$B$4:$D$13"),MATCH(Input!CI39,INDIRECT(Info!CI7&amp;"!$A$4:$A$13"),0), MATCH(Info!CI4,INDIRECT(Info!CI7&amp;"!$B$3:$D$3"),0))),0)</f>
        <v>0</v>
      </c>
      <c r="CI34" s="387">
        <f ca="1">IFERROR(IF(CI9=TRUE,INDEX(INDIRECT(Info!CJ7&amp;"!$J$4:$L$12"),MATCH(Input!CJ39,INDIRECT(Info!CJ7&amp;"!$I$4:$I$12"),0),MATCH(Info!CJ4,INDIRECT(Info!CJ7&amp;"!$J$3:$L$3"),0)),INDEX(INDIRECT(Info!CJ7&amp;"!$B$4:$D$13"),MATCH(Input!CJ39,INDIRECT(Info!CJ7&amp;"!$A$4:$A$13"),0), MATCH(Info!CJ4,INDIRECT(Info!CJ7&amp;"!$B$3:$D$3"),0))),0)</f>
        <v>0</v>
      </c>
      <c r="CJ34" s="387">
        <f ca="1">IFERROR(IF(CJ9=TRUE,INDEX(INDIRECT(Info!CK7&amp;"!$J$4:$L$12"),MATCH(Input!CK39,INDIRECT(Info!CK7&amp;"!$I$4:$I$12"),0),MATCH(Info!CK4,INDIRECT(Info!CK7&amp;"!$J$3:$L$3"),0)),INDEX(INDIRECT(Info!CK7&amp;"!$B$4:$D$13"),MATCH(Input!CK39,INDIRECT(Info!CK7&amp;"!$A$4:$A$13"),0), MATCH(Info!CK4,INDIRECT(Info!CK7&amp;"!$B$3:$D$3"),0))),0)</f>
        <v>0</v>
      </c>
      <c r="CK34" s="387">
        <f ca="1">IFERROR(IF(CK9=TRUE,INDEX(INDIRECT(Info!CL7&amp;"!$J$4:$L$12"),MATCH(Input!CL39,INDIRECT(Info!CL7&amp;"!$I$4:$I$12"),0),MATCH(Info!CL4,INDIRECT(Info!CL7&amp;"!$J$3:$L$3"),0)),INDEX(INDIRECT(Info!CL7&amp;"!$B$4:$D$13"),MATCH(Input!CL39,INDIRECT(Info!CL7&amp;"!$A$4:$A$13"),0), MATCH(Info!CL4,INDIRECT(Info!CL7&amp;"!$B$3:$D$3"),0))),0)</f>
        <v>0</v>
      </c>
      <c r="CL34" s="387">
        <f ca="1">IFERROR(IF(CL9=TRUE,INDEX(INDIRECT(Info!CM7&amp;"!$J$4:$L$12"),MATCH(Input!CM39,INDIRECT(Info!CM7&amp;"!$I$4:$I$12"),0),MATCH(Info!CM4,INDIRECT(Info!CM7&amp;"!$J$3:$L$3"),0)),INDEX(INDIRECT(Info!CM7&amp;"!$B$4:$D$13"),MATCH(Input!CM39,INDIRECT(Info!CM7&amp;"!$A$4:$A$13"),0), MATCH(Info!CM4,INDIRECT(Info!CM7&amp;"!$B$3:$D$3"),0))),0)</f>
        <v>0</v>
      </c>
      <c r="CM34" s="387">
        <f ca="1">IFERROR(IF(CM9=TRUE,INDEX(INDIRECT(Info!CN7&amp;"!$J$4:$L$12"),MATCH(Input!CN39,INDIRECT(Info!CN7&amp;"!$I$4:$I$12"),0),MATCH(Info!CN4,INDIRECT(Info!CN7&amp;"!$J$3:$L$3"),0)),INDEX(INDIRECT(Info!CN7&amp;"!$B$4:$D$13"),MATCH(Input!CN39,INDIRECT(Info!CN7&amp;"!$A$4:$A$13"),0), MATCH(Info!CN4,INDIRECT(Info!CN7&amp;"!$B$3:$D$3"),0))),0)</f>
        <v>0</v>
      </c>
      <c r="CN34" s="387">
        <f ca="1">IFERROR(IF(CN9=TRUE,INDEX(INDIRECT(Info!CO7&amp;"!$J$4:$L$12"),MATCH(Input!CO39,INDIRECT(Info!CO7&amp;"!$I$4:$I$12"),0),MATCH(Info!CO4,INDIRECT(Info!CO7&amp;"!$J$3:$L$3"),0)),INDEX(INDIRECT(Info!CO7&amp;"!$B$4:$D$13"),MATCH(Input!CO39,INDIRECT(Info!CO7&amp;"!$A$4:$A$13"),0), MATCH(Info!CO4,INDIRECT(Info!CO7&amp;"!$B$3:$D$3"),0))),0)</f>
        <v>0</v>
      </c>
      <c r="CO34" s="387">
        <f ca="1">IFERROR(IF(CO9=TRUE,INDEX(INDIRECT(Info!CP7&amp;"!$J$4:$L$12"),MATCH(Input!CP39,INDIRECT(Info!CP7&amp;"!$I$4:$I$12"),0),MATCH(Info!CP4,INDIRECT(Info!CP7&amp;"!$J$3:$L$3"),0)),INDEX(INDIRECT(Info!CP7&amp;"!$B$4:$D$13"),MATCH(Input!CP39,INDIRECT(Info!CP7&amp;"!$A$4:$A$13"),0), MATCH(Info!CP4,INDIRECT(Info!CP7&amp;"!$B$3:$D$3"),0))),0)</f>
        <v>0</v>
      </c>
      <c r="CP34" s="387">
        <f ca="1">IFERROR(IF(CP9=TRUE,INDEX(INDIRECT(Info!CQ7&amp;"!$J$4:$L$12"),MATCH(Input!CQ39,INDIRECT(Info!CQ7&amp;"!$I$4:$I$12"),0),MATCH(Info!CQ4,INDIRECT(Info!CQ7&amp;"!$J$3:$L$3"),0)),INDEX(INDIRECT(Info!CQ7&amp;"!$B$4:$D$13"),MATCH(Input!CQ39,INDIRECT(Info!CQ7&amp;"!$A$4:$A$13"),0), MATCH(Info!CQ4,INDIRECT(Info!CQ7&amp;"!$B$3:$D$3"),0))),0)</f>
        <v>0</v>
      </c>
      <c r="CQ34" s="387">
        <f ca="1">IFERROR(IF(CQ9=TRUE,INDEX(INDIRECT(Info!CR7&amp;"!$J$4:$L$12"),MATCH(Input!CR39,INDIRECT(Info!CR7&amp;"!$I$4:$I$12"),0),MATCH(Info!CR4,INDIRECT(Info!CR7&amp;"!$J$3:$L$3"),0)),INDEX(INDIRECT(Info!CR7&amp;"!$B$4:$D$13"),MATCH(Input!CR39,INDIRECT(Info!CR7&amp;"!$A$4:$A$13"),0), MATCH(Info!CR4,INDIRECT(Info!CR7&amp;"!$B$3:$D$3"),0))),0)</f>
        <v>0</v>
      </c>
      <c r="CR34" s="387">
        <f ca="1">IFERROR(IF(CR9=TRUE,INDEX(INDIRECT(Info!CS7&amp;"!$J$4:$L$12"),MATCH(Input!CS39,INDIRECT(Info!CS7&amp;"!$I$4:$I$12"),0),MATCH(Info!CS4,INDIRECT(Info!CS7&amp;"!$J$3:$L$3"),0)),INDEX(INDIRECT(Info!CS7&amp;"!$B$4:$D$13"),MATCH(Input!CS39,INDIRECT(Info!CS7&amp;"!$A$4:$A$13"),0), MATCH(Info!CS4,INDIRECT(Info!CS7&amp;"!$B$3:$D$3"),0))),0)</f>
        <v>0</v>
      </c>
      <c r="CS34" s="387">
        <f ca="1">IFERROR(IF(CS9=TRUE,INDEX(INDIRECT(Info!CT7&amp;"!$J$4:$L$12"),MATCH(Input!CT39,INDIRECT(Info!CT7&amp;"!$I$4:$I$12"),0),MATCH(Info!CT4,INDIRECT(Info!CT7&amp;"!$J$3:$L$3"),0)),INDEX(INDIRECT(Info!CT7&amp;"!$B$4:$D$13"),MATCH(Input!CT39,INDIRECT(Info!CT7&amp;"!$A$4:$A$13"),0), MATCH(Info!CT4,INDIRECT(Info!CT7&amp;"!$B$3:$D$3"),0))),0)</f>
        <v>0</v>
      </c>
      <c r="CT34" s="387">
        <f ca="1">IFERROR(IF(CT9=TRUE,INDEX(INDIRECT(Info!CU7&amp;"!$J$4:$L$12"),MATCH(Input!CU39,INDIRECT(Info!CU7&amp;"!$I$4:$I$12"),0),MATCH(Info!CU4,INDIRECT(Info!CU7&amp;"!$J$3:$L$3"),0)),INDEX(INDIRECT(Info!CU7&amp;"!$B$4:$D$13"),MATCH(Input!CU39,INDIRECT(Info!CU7&amp;"!$A$4:$A$13"),0), MATCH(Info!CU4,INDIRECT(Info!CU7&amp;"!$B$3:$D$3"),0))),0)</f>
        <v>0</v>
      </c>
      <c r="CU34" s="387">
        <f ca="1">IFERROR(IF(CU9=TRUE,INDEX(INDIRECT(Info!CV7&amp;"!$J$4:$L$12"),MATCH(Input!CV39,INDIRECT(Info!CV7&amp;"!$I$4:$I$12"),0),MATCH(Info!CV4,INDIRECT(Info!CV7&amp;"!$J$3:$L$3"),0)),INDEX(INDIRECT(Info!CV7&amp;"!$B$4:$D$13"),MATCH(Input!CV39,INDIRECT(Info!CV7&amp;"!$A$4:$A$13"),0), MATCH(Info!CV4,INDIRECT(Info!CV7&amp;"!$B$3:$D$3"),0))),0)</f>
        <v>0</v>
      </c>
      <c r="CV34" s="387">
        <f ca="1">IFERROR(IF(CV9=TRUE,INDEX(INDIRECT(Info!CW7&amp;"!$J$4:$L$12"),MATCH(Input!CW39,INDIRECT(Info!CW7&amp;"!$I$4:$I$12"),0),MATCH(Info!CW4,INDIRECT(Info!CW7&amp;"!$J$3:$L$3"),0)),INDEX(INDIRECT(Info!CW7&amp;"!$B$4:$D$13"),MATCH(Input!CW39,INDIRECT(Info!CW7&amp;"!$A$4:$A$13"),0), MATCH(Info!CW4,INDIRECT(Info!CW7&amp;"!$B$3:$D$3"),0))),0)</f>
        <v>0</v>
      </c>
      <c r="CW34" s="387">
        <f ca="1">IFERROR(IF(CW9=TRUE,INDEX(INDIRECT(Info!CX7&amp;"!$J$4:$L$12"),MATCH(Input!CX39,INDIRECT(Info!CX7&amp;"!$I$4:$I$12"),0),MATCH(Info!CX4,INDIRECT(Info!CX7&amp;"!$J$3:$L$3"),0)),INDEX(INDIRECT(Info!CX7&amp;"!$B$4:$D$13"),MATCH(Input!CX39,INDIRECT(Info!CX7&amp;"!$A$4:$A$13"),0), MATCH(Info!CX4,INDIRECT(Info!CX7&amp;"!$B$3:$D$3"),0))),0)</f>
        <v>0</v>
      </c>
      <c r="CX34" s="387">
        <f ca="1">IFERROR(IF(CX9=TRUE,INDEX(INDIRECT(Info!CY7&amp;"!$J$4:$L$12"),MATCH(Input!CY39,INDIRECT(Info!CY7&amp;"!$I$4:$I$12"),0),MATCH(Info!CY4,INDIRECT(Info!CY7&amp;"!$J$3:$L$3"),0)),INDEX(INDIRECT(Info!CY7&amp;"!$B$4:$D$13"),MATCH(Input!CY39,INDIRECT(Info!CY7&amp;"!$A$4:$A$13"),0), MATCH(Info!CY4,INDIRECT(Info!CY7&amp;"!$B$3:$D$3"),0))),0)</f>
        <v>0</v>
      </c>
      <c r="CY34" s="387">
        <f ca="1">IFERROR(IF(CY9=TRUE,INDEX(INDIRECT(Info!CZ7&amp;"!$J$4:$L$12"),MATCH(Input!CZ39,INDIRECT(Info!CZ7&amp;"!$I$4:$I$12"),0),MATCH(Info!CZ4,INDIRECT(Info!CZ7&amp;"!$J$3:$L$3"),0)),INDEX(INDIRECT(Info!CZ7&amp;"!$B$4:$D$13"),MATCH(Input!CZ39,INDIRECT(Info!CZ7&amp;"!$A$4:$A$13"),0), MATCH(Info!CZ4,INDIRECT(Info!CZ7&amp;"!$B$3:$D$3"),0))),0)</f>
        <v>0</v>
      </c>
      <c r="CZ34" s="387">
        <f ca="1">IFERROR(IF(CZ9=TRUE,INDEX(INDIRECT(Info!DA7&amp;"!$J$4:$L$12"),MATCH(Input!DA39,INDIRECT(Info!DA7&amp;"!$I$4:$I$12"),0),MATCH(Info!DA4,INDIRECT(Info!DA7&amp;"!$J$3:$L$3"),0)),INDEX(INDIRECT(Info!DA7&amp;"!$B$4:$D$13"),MATCH(Input!DA39,INDIRECT(Info!DA7&amp;"!$A$4:$A$13"),0), MATCH(Info!DA4,INDIRECT(Info!DA7&amp;"!$B$3:$D$3"),0))),0)</f>
        <v>0</v>
      </c>
      <c r="DA34" s="387">
        <f ca="1">IFERROR(IF(DA9=TRUE,INDEX(INDIRECT(Info!DB7&amp;"!$J$4:$L$12"),MATCH(Input!DB39,INDIRECT(Info!DB7&amp;"!$I$4:$I$12"),0),MATCH(Info!DB4,INDIRECT(Info!DB7&amp;"!$J$3:$L$3"),0)),INDEX(INDIRECT(Info!DB7&amp;"!$B$4:$D$13"),MATCH(Input!DB39,INDIRECT(Info!DB7&amp;"!$A$4:$A$13"),0), MATCH(Info!DB4,INDIRECT(Info!DB7&amp;"!$B$3:$D$3"),0))),0)</f>
        <v>0</v>
      </c>
      <c r="DB34" s="387">
        <f ca="1">IFERROR(IF(DB9=TRUE,INDEX(INDIRECT(Info!DC7&amp;"!$J$4:$L$12"),MATCH(Input!DC39,INDIRECT(Info!DC7&amp;"!$I$4:$I$12"),0),MATCH(Info!DC4,INDIRECT(Info!DC7&amp;"!$J$3:$L$3"),0)),INDEX(INDIRECT(Info!DC7&amp;"!$B$4:$D$13"),MATCH(Input!DC39,INDIRECT(Info!DC7&amp;"!$A$4:$A$13"),0), MATCH(Info!DC4,INDIRECT(Info!DC7&amp;"!$B$3:$D$3"),0))),0)</f>
        <v>0</v>
      </c>
      <c r="DC34" s="387">
        <f ca="1">IFERROR(IF(DC9=TRUE,INDEX(INDIRECT(Info!DD7&amp;"!$J$4:$L$12"),MATCH(Input!DD39,INDIRECT(Info!DD7&amp;"!$I$4:$I$12"),0),MATCH(Info!DD4,INDIRECT(Info!DD7&amp;"!$J$3:$L$3"),0)),INDEX(INDIRECT(Info!DD7&amp;"!$B$4:$D$13"),MATCH(Input!DD39,INDIRECT(Info!DD7&amp;"!$A$4:$A$13"),0), MATCH(Info!DD4,INDIRECT(Info!DD7&amp;"!$B$3:$D$3"),0))),0)</f>
        <v>0</v>
      </c>
      <c r="DD34" s="387">
        <f ca="1">IFERROR(IF(DD9=TRUE,INDEX(INDIRECT(Info!DE7&amp;"!$J$4:$L$12"),MATCH(Input!DE39,INDIRECT(Info!DE7&amp;"!$I$4:$I$12"),0),MATCH(Info!DE4,INDIRECT(Info!DE7&amp;"!$J$3:$L$3"),0)),INDEX(INDIRECT(Info!DE7&amp;"!$B$4:$D$13"),MATCH(Input!DE39,INDIRECT(Info!DE7&amp;"!$A$4:$A$13"),0), MATCH(Info!DE4,INDIRECT(Info!DE7&amp;"!$B$3:$D$3"),0))),0)</f>
        <v>0</v>
      </c>
      <c r="DE34" s="387">
        <f ca="1">IFERROR(IF(DE9=TRUE,INDEX(INDIRECT(Info!DF7&amp;"!$J$4:$L$12"),MATCH(Input!DF39,INDIRECT(Info!DF7&amp;"!$I$4:$I$12"),0),MATCH(Info!DF4,INDIRECT(Info!DF7&amp;"!$J$3:$L$3"),0)),INDEX(INDIRECT(Info!DF7&amp;"!$B$4:$D$13"),MATCH(Input!DF39,INDIRECT(Info!DF7&amp;"!$A$4:$A$13"),0), MATCH(Info!DF4,INDIRECT(Info!DF7&amp;"!$B$3:$D$3"),0))),0)</f>
        <v>0</v>
      </c>
      <c r="DF34" s="387">
        <f ca="1">IFERROR(IF(DF9=TRUE,INDEX(INDIRECT(Info!DG7&amp;"!$J$4:$L$12"),MATCH(Input!DG39,INDIRECT(Info!DG7&amp;"!$I$4:$I$12"),0),MATCH(Info!DG4,INDIRECT(Info!DG7&amp;"!$J$3:$L$3"),0)),INDEX(INDIRECT(Info!DG7&amp;"!$B$4:$D$13"),MATCH(Input!DG39,INDIRECT(Info!DG7&amp;"!$A$4:$A$13"),0), MATCH(Info!DG4,INDIRECT(Info!DG7&amp;"!$B$3:$D$3"),0))),0)</f>
        <v>0</v>
      </c>
      <c r="DG34" s="387">
        <f ca="1">IFERROR(IF(DG9=TRUE,INDEX(INDIRECT(Info!DH7&amp;"!$J$4:$L$12"),MATCH(Input!DH39,INDIRECT(Info!DH7&amp;"!$I$4:$I$12"),0),MATCH(Info!DH4,INDIRECT(Info!DH7&amp;"!$J$3:$L$3"),0)),INDEX(INDIRECT(Info!DH7&amp;"!$B$4:$D$13"),MATCH(Input!DH39,INDIRECT(Info!DH7&amp;"!$A$4:$A$13"),0), MATCH(Info!DH4,INDIRECT(Info!DH7&amp;"!$B$3:$D$3"),0))),0)</f>
        <v>0</v>
      </c>
      <c r="DH34" s="387">
        <f ca="1">IFERROR(IF(DH9=TRUE,INDEX(INDIRECT(Info!DI7&amp;"!$J$4:$L$12"),MATCH(Input!DI39,INDIRECT(Info!DI7&amp;"!$I$4:$I$12"),0),MATCH(Info!DI4,INDIRECT(Info!DI7&amp;"!$J$3:$L$3"),0)),INDEX(INDIRECT(Info!DI7&amp;"!$B$4:$D$13"),MATCH(Input!DI39,INDIRECT(Info!DI7&amp;"!$A$4:$A$13"),0), MATCH(Info!DI4,INDIRECT(Info!DI7&amp;"!$B$3:$D$3"),0))),0)</f>
        <v>0</v>
      </c>
      <c r="DI34" s="387">
        <f ca="1">IFERROR(IF(DI9=TRUE,INDEX(INDIRECT(Info!DJ7&amp;"!$J$4:$L$12"),MATCH(Input!DJ39,INDIRECT(Info!DJ7&amp;"!$I$4:$I$12"),0),MATCH(Info!DJ4,INDIRECT(Info!DJ7&amp;"!$J$3:$L$3"),0)),INDEX(INDIRECT(Info!DJ7&amp;"!$B$4:$D$13"),MATCH(Input!DJ39,INDIRECT(Info!DJ7&amp;"!$A$4:$A$13"),0), MATCH(Info!DJ4,INDIRECT(Info!DJ7&amp;"!$B$3:$D$3"),0))),0)</f>
        <v>0</v>
      </c>
      <c r="DJ34" s="387">
        <f ca="1">IFERROR(IF(DJ9=TRUE,INDEX(INDIRECT(Info!DK7&amp;"!$J$4:$L$12"),MATCH(Input!DK39,INDIRECT(Info!DK7&amp;"!$I$4:$I$12"),0),MATCH(Info!DK4,INDIRECT(Info!DK7&amp;"!$J$3:$L$3"),0)),INDEX(INDIRECT(Info!DK7&amp;"!$B$4:$D$13"),MATCH(Input!DK39,INDIRECT(Info!DK7&amp;"!$A$4:$A$13"),0), MATCH(Info!DK4,INDIRECT(Info!DK7&amp;"!$B$3:$D$3"),0))),0)</f>
        <v>0</v>
      </c>
      <c r="DK34" s="387">
        <f ca="1">IFERROR(IF(DK9=TRUE,INDEX(INDIRECT(Info!DL7&amp;"!$J$4:$L$12"),MATCH(Input!DL39,INDIRECT(Info!DL7&amp;"!$I$4:$I$12"),0),MATCH(Info!DL4,INDIRECT(Info!DL7&amp;"!$J$3:$L$3"),0)),INDEX(INDIRECT(Info!DL7&amp;"!$B$4:$D$13"),MATCH(Input!DL39,INDIRECT(Info!DL7&amp;"!$A$4:$A$13"),0), MATCH(Info!DL4,INDIRECT(Info!DL7&amp;"!$B$3:$D$3"),0))),0)</f>
        <v>0</v>
      </c>
      <c r="DL34" s="387">
        <f ca="1">IFERROR(IF(DL9=TRUE,INDEX(INDIRECT(Info!DM7&amp;"!$J$4:$L$12"),MATCH(Input!DM39,INDIRECT(Info!DM7&amp;"!$I$4:$I$12"),0),MATCH(Info!DM4,INDIRECT(Info!DM7&amp;"!$J$3:$L$3"),0)),INDEX(INDIRECT(Info!DM7&amp;"!$B$4:$D$13"),MATCH(Input!DM39,INDIRECT(Info!DM7&amp;"!$A$4:$A$13"),0), MATCH(Info!DM4,INDIRECT(Info!DM7&amp;"!$B$3:$D$3"),0))),0)</f>
        <v>0</v>
      </c>
      <c r="DM34" s="387">
        <f ca="1">IFERROR(IF(DM9=TRUE,INDEX(INDIRECT(Info!DN7&amp;"!$J$4:$L$12"),MATCH(Input!DN39,INDIRECT(Info!DN7&amp;"!$I$4:$I$12"),0),MATCH(Info!DN4,INDIRECT(Info!DN7&amp;"!$J$3:$L$3"),0)),INDEX(INDIRECT(Info!DN7&amp;"!$B$4:$D$13"),MATCH(Input!DN39,INDIRECT(Info!DN7&amp;"!$A$4:$A$13"),0), MATCH(Info!DN4,INDIRECT(Info!DN7&amp;"!$B$3:$D$3"),0))),0)</f>
        <v>0</v>
      </c>
      <c r="DN34" s="387">
        <f ca="1">IFERROR(IF(DN9=TRUE,INDEX(INDIRECT(Info!DO7&amp;"!$J$4:$L$12"),MATCH(Input!DO39,INDIRECT(Info!DO7&amp;"!$I$4:$I$12"),0),MATCH(Info!DO4,INDIRECT(Info!DO7&amp;"!$J$3:$L$3"),0)),INDEX(INDIRECT(Info!DO7&amp;"!$B$4:$D$13"),MATCH(Input!DO39,INDIRECT(Info!DO7&amp;"!$A$4:$A$13"),0), MATCH(Info!DO4,INDIRECT(Info!DO7&amp;"!$B$3:$D$3"),0))),0)</f>
        <v>0</v>
      </c>
      <c r="DO34" s="387">
        <f ca="1">IFERROR(IF(DO9=TRUE,INDEX(INDIRECT(Info!DP7&amp;"!$J$4:$L$12"),MATCH(Input!DP39,INDIRECT(Info!DP7&amp;"!$I$4:$I$12"),0),MATCH(Info!DP4,INDIRECT(Info!DP7&amp;"!$J$3:$L$3"),0)),INDEX(INDIRECT(Info!DP7&amp;"!$B$4:$D$13"),MATCH(Input!DP39,INDIRECT(Info!DP7&amp;"!$A$4:$A$13"),0), MATCH(Info!DP4,INDIRECT(Info!DP7&amp;"!$B$3:$D$3"),0))),0)</f>
        <v>0</v>
      </c>
      <c r="DP34" s="387">
        <f ca="1">IFERROR(IF(DP9=TRUE,INDEX(INDIRECT(Info!DQ7&amp;"!$J$4:$L$12"),MATCH(Input!DQ39,INDIRECT(Info!DQ7&amp;"!$I$4:$I$12"),0),MATCH(Info!DQ4,INDIRECT(Info!DQ7&amp;"!$J$3:$L$3"),0)),INDEX(INDIRECT(Info!DQ7&amp;"!$B$4:$D$13"),MATCH(Input!DQ39,INDIRECT(Info!DQ7&amp;"!$A$4:$A$13"),0), MATCH(Info!DQ4,INDIRECT(Info!DQ7&amp;"!$B$3:$D$3"),0))),0)</f>
        <v>0</v>
      </c>
      <c r="DQ34" s="387">
        <f ca="1">IFERROR(IF(DQ9=TRUE,INDEX(INDIRECT(Info!DR7&amp;"!$J$4:$L$12"),MATCH(Input!DR39,INDIRECT(Info!DR7&amp;"!$I$4:$I$12"),0),MATCH(Info!DR4,INDIRECT(Info!DR7&amp;"!$J$3:$L$3"),0)),INDEX(INDIRECT(Info!DR7&amp;"!$B$4:$D$13"),MATCH(Input!DR39,INDIRECT(Info!DR7&amp;"!$A$4:$A$13"),0), MATCH(Info!DR4,INDIRECT(Info!DR7&amp;"!$B$3:$D$3"),0))),0)</f>
        <v>0</v>
      </c>
      <c r="DR34" s="387">
        <f ca="1">IFERROR(IF(DR9=TRUE,INDEX(INDIRECT(Info!DS7&amp;"!$J$4:$L$12"),MATCH(Input!DS39,INDIRECT(Info!DS7&amp;"!$I$4:$I$12"),0),MATCH(Info!DS4,INDIRECT(Info!DS7&amp;"!$J$3:$L$3"),0)),INDEX(INDIRECT(Info!DS7&amp;"!$B$4:$D$13"),MATCH(Input!DS39,INDIRECT(Info!DS7&amp;"!$A$4:$A$13"),0), MATCH(Info!DS4,INDIRECT(Info!DS7&amp;"!$B$3:$D$3"),0))),0)</f>
        <v>0</v>
      </c>
      <c r="DS34" s="387">
        <f ca="1">IFERROR(IF(DS9=TRUE,INDEX(INDIRECT(Info!DT7&amp;"!$J$4:$L$12"),MATCH(Input!DT39,INDIRECT(Info!DT7&amp;"!$I$4:$I$12"),0),MATCH(Info!DT4,INDIRECT(Info!DT7&amp;"!$J$3:$L$3"),0)),INDEX(INDIRECT(Info!DT7&amp;"!$B$4:$D$13"),MATCH(Input!DT39,INDIRECT(Info!DT7&amp;"!$A$4:$A$13"),0), MATCH(Info!DT4,INDIRECT(Info!DT7&amp;"!$B$3:$D$3"),0))),0)</f>
        <v>0</v>
      </c>
      <c r="DT34" s="387">
        <f ca="1">IFERROR(IF(DT9=TRUE,INDEX(INDIRECT(Info!DU7&amp;"!$J$4:$L$12"),MATCH(Input!DU39,INDIRECT(Info!DU7&amp;"!$I$4:$I$12"),0),MATCH(Info!DU4,INDIRECT(Info!DU7&amp;"!$J$3:$L$3"),0)),INDEX(INDIRECT(Info!DU7&amp;"!$B$4:$D$13"),MATCH(Input!DU39,INDIRECT(Info!DU7&amp;"!$A$4:$A$13"),0), MATCH(Info!DU4,INDIRECT(Info!DU7&amp;"!$B$3:$D$3"),0))),0)</f>
        <v>0</v>
      </c>
      <c r="DU34" s="387">
        <f ca="1">IFERROR(IF(DU9=TRUE,INDEX(INDIRECT(Info!DV7&amp;"!$J$4:$L$12"),MATCH(Input!DV39,INDIRECT(Info!DV7&amp;"!$I$4:$I$12"),0),MATCH(Info!DV4,INDIRECT(Info!DV7&amp;"!$J$3:$L$3"),0)),INDEX(INDIRECT(Info!DV7&amp;"!$B$4:$D$13"),MATCH(Input!DV39,INDIRECT(Info!DV7&amp;"!$A$4:$A$13"),0), MATCH(Info!DV4,INDIRECT(Info!DV7&amp;"!$B$3:$D$3"),0))),0)</f>
        <v>0</v>
      </c>
      <c r="DV34" s="387">
        <f ca="1">IFERROR(IF(DV9=TRUE,INDEX(INDIRECT(Info!DW7&amp;"!$J$4:$L$12"),MATCH(Input!DW39,INDIRECT(Info!DW7&amp;"!$I$4:$I$12"),0),MATCH(Info!DW4,INDIRECT(Info!DW7&amp;"!$J$3:$L$3"),0)),INDEX(INDIRECT(Info!DW7&amp;"!$B$4:$D$13"),MATCH(Input!DW39,INDIRECT(Info!DW7&amp;"!$A$4:$A$13"),0), MATCH(Info!DW4,INDIRECT(Info!DW7&amp;"!$B$3:$D$3"),0))),0)</f>
        <v>0</v>
      </c>
      <c r="DW34" s="387">
        <f ca="1">IFERROR(IF(DW9=TRUE,INDEX(INDIRECT(Info!DX7&amp;"!$J$4:$L$12"),MATCH(Input!DX39,INDIRECT(Info!DX7&amp;"!$I$4:$I$12"),0),MATCH(Info!DX4,INDIRECT(Info!DX7&amp;"!$J$3:$L$3"),0)),INDEX(INDIRECT(Info!DX7&amp;"!$B$4:$D$13"),MATCH(Input!DX39,INDIRECT(Info!DX7&amp;"!$A$4:$A$13"),0), MATCH(Info!DX4,INDIRECT(Info!DX7&amp;"!$B$3:$D$3"),0))),0)</f>
        <v>0</v>
      </c>
      <c r="DX34" s="387">
        <f ca="1">IFERROR(IF(DX9=TRUE,INDEX(INDIRECT(Info!DY7&amp;"!$J$4:$L$12"),MATCH(Input!DY39,INDIRECT(Info!DY7&amp;"!$I$4:$I$12"),0),MATCH(Info!DY4,INDIRECT(Info!DY7&amp;"!$J$3:$L$3"),0)),INDEX(INDIRECT(Info!DY7&amp;"!$B$4:$D$13"),MATCH(Input!DY39,INDIRECT(Info!DY7&amp;"!$A$4:$A$13"),0), MATCH(Info!DY4,INDIRECT(Info!DY7&amp;"!$B$3:$D$3"),0))),0)</f>
        <v>0</v>
      </c>
      <c r="DY34" s="387">
        <f ca="1">IFERROR(IF(DY9=TRUE,INDEX(INDIRECT(Info!DZ7&amp;"!$J$4:$L$12"),MATCH(Input!DZ39,INDIRECT(Info!DZ7&amp;"!$I$4:$I$12"),0),MATCH(Info!DZ4,INDIRECT(Info!DZ7&amp;"!$J$3:$L$3"),0)),INDEX(INDIRECT(Info!DZ7&amp;"!$B$4:$D$13"),MATCH(Input!DZ39,INDIRECT(Info!DZ7&amp;"!$A$4:$A$13"),0), MATCH(Info!DZ4,INDIRECT(Info!DZ7&amp;"!$B$3:$D$3"),0))),0)</f>
        <v>0</v>
      </c>
      <c r="DZ34" s="387">
        <f ca="1">IFERROR(IF(DZ9=TRUE,INDEX(INDIRECT(Info!EA7&amp;"!$J$4:$L$12"),MATCH(Input!EA39,INDIRECT(Info!EA7&amp;"!$I$4:$I$12"),0),MATCH(Info!EA4,INDIRECT(Info!EA7&amp;"!$J$3:$L$3"),0)),INDEX(INDIRECT(Info!EA7&amp;"!$B$4:$D$13"),MATCH(Input!EA39,INDIRECT(Info!EA7&amp;"!$A$4:$A$13"),0), MATCH(Info!EA4,INDIRECT(Info!EA7&amp;"!$B$3:$D$3"),0))),0)</f>
        <v>0</v>
      </c>
      <c r="EA34" s="387">
        <f ca="1">IFERROR(IF(EA9=TRUE,INDEX(INDIRECT(Info!EB7&amp;"!$J$4:$L$12"),MATCH(Input!EB39,INDIRECT(Info!EB7&amp;"!$I$4:$I$12"),0),MATCH(Info!EB4,INDIRECT(Info!EB7&amp;"!$J$3:$L$3"),0)),INDEX(INDIRECT(Info!EB7&amp;"!$B$4:$D$13"),MATCH(Input!EB39,INDIRECT(Info!EB7&amp;"!$A$4:$A$13"),0), MATCH(Info!EB4,INDIRECT(Info!EB7&amp;"!$B$3:$D$3"),0))),0)</f>
        <v>0</v>
      </c>
      <c r="EB34" s="387">
        <f ca="1">IFERROR(IF(EB9=TRUE,INDEX(INDIRECT(Info!EC7&amp;"!$J$4:$L$12"),MATCH(Input!EC39,INDIRECT(Info!EC7&amp;"!$I$4:$I$12"),0),MATCH(Info!EC4,INDIRECT(Info!EC7&amp;"!$J$3:$L$3"),0)),INDEX(INDIRECT(Info!EC7&amp;"!$B$4:$D$13"),MATCH(Input!EC39,INDIRECT(Info!EC7&amp;"!$A$4:$A$13"),0), MATCH(Info!EC4,INDIRECT(Info!EC7&amp;"!$B$3:$D$3"),0))),0)</f>
        <v>0</v>
      </c>
      <c r="EC34" s="387">
        <f ca="1">IFERROR(IF(EC9=TRUE,INDEX(INDIRECT(Info!ED7&amp;"!$J$4:$L$12"),MATCH(Input!ED39,INDIRECT(Info!ED7&amp;"!$I$4:$I$12"),0),MATCH(Info!ED4,INDIRECT(Info!ED7&amp;"!$J$3:$L$3"),0)),INDEX(INDIRECT(Info!ED7&amp;"!$B$4:$D$13"),MATCH(Input!ED39,INDIRECT(Info!ED7&amp;"!$A$4:$A$13"),0), MATCH(Info!ED4,INDIRECT(Info!ED7&amp;"!$B$3:$D$3"),0))),0)</f>
        <v>0</v>
      </c>
      <c r="ED34" s="387">
        <f ca="1">IFERROR(IF(ED9=TRUE,INDEX(INDIRECT(Info!EE7&amp;"!$J$4:$L$12"),MATCH(Input!EE39,INDIRECT(Info!EE7&amp;"!$I$4:$I$12"),0),MATCH(Info!EE4,INDIRECT(Info!EE7&amp;"!$J$3:$L$3"),0)),INDEX(INDIRECT(Info!EE7&amp;"!$B$4:$D$13"),MATCH(Input!EE39,INDIRECT(Info!EE7&amp;"!$A$4:$A$13"),0), MATCH(Info!EE4,INDIRECT(Info!EE7&amp;"!$B$3:$D$3"),0))),0)</f>
        <v>0</v>
      </c>
      <c r="EE34" s="387">
        <f ca="1">IFERROR(IF(EE9=TRUE,INDEX(INDIRECT(Info!EF7&amp;"!$J$4:$L$12"),MATCH(Input!EF39,INDIRECT(Info!EF7&amp;"!$I$4:$I$12"),0),MATCH(Info!EF4,INDIRECT(Info!EF7&amp;"!$J$3:$L$3"),0)),INDEX(INDIRECT(Info!EF7&amp;"!$B$4:$D$13"),MATCH(Input!EF39,INDIRECT(Info!EF7&amp;"!$A$4:$A$13"),0), MATCH(Info!EF4,INDIRECT(Info!EF7&amp;"!$B$3:$D$3"),0))),0)</f>
        <v>0</v>
      </c>
      <c r="EF34" s="387">
        <f ca="1">IFERROR(IF(EF9=TRUE,INDEX(INDIRECT(Info!EG7&amp;"!$J$4:$L$12"),MATCH(Input!EG39,INDIRECT(Info!EG7&amp;"!$I$4:$I$12"),0),MATCH(Info!EG4,INDIRECT(Info!EG7&amp;"!$J$3:$L$3"),0)),INDEX(INDIRECT(Info!EG7&amp;"!$B$4:$D$13"),MATCH(Input!EG39,INDIRECT(Info!EG7&amp;"!$A$4:$A$13"),0), MATCH(Info!EG4,INDIRECT(Info!EG7&amp;"!$B$3:$D$3"),0))),0)</f>
        <v>0</v>
      </c>
      <c r="EG34" s="387">
        <f ca="1">IFERROR(IF(EG9=TRUE,INDEX(INDIRECT(Info!EH7&amp;"!$J$4:$L$12"),MATCH(Input!EH39,INDIRECT(Info!EH7&amp;"!$I$4:$I$12"),0),MATCH(Info!EH4,INDIRECT(Info!EH7&amp;"!$J$3:$L$3"),0)),INDEX(INDIRECT(Info!EH7&amp;"!$B$4:$D$13"),MATCH(Input!EH39,INDIRECT(Info!EH7&amp;"!$A$4:$A$13"),0), MATCH(Info!EH4,INDIRECT(Info!EH7&amp;"!$B$3:$D$3"),0))),0)</f>
        <v>0</v>
      </c>
      <c r="EH34" s="387">
        <f ca="1">IFERROR(IF(EH9=TRUE,INDEX(INDIRECT(Info!EI7&amp;"!$J$4:$L$12"),MATCH(Input!EI39,INDIRECT(Info!EI7&amp;"!$I$4:$I$12"),0),MATCH(Info!EI4,INDIRECT(Info!EI7&amp;"!$J$3:$L$3"),0)),INDEX(INDIRECT(Info!EI7&amp;"!$B$4:$D$13"),MATCH(Input!EI39,INDIRECT(Info!EI7&amp;"!$A$4:$A$13"),0), MATCH(Info!EI4,INDIRECT(Info!EI7&amp;"!$B$3:$D$3"),0))),0)</f>
        <v>0</v>
      </c>
      <c r="EI34" s="387">
        <f ca="1">IFERROR(IF(EI9=TRUE,INDEX(INDIRECT(Info!EJ7&amp;"!$J$4:$L$12"),MATCH(Input!EJ39,INDIRECT(Info!EJ7&amp;"!$I$4:$I$12"),0),MATCH(Info!EJ4,INDIRECT(Info!EJ7&amp;"!$J$3:$L$3"),0)),INDEX(INDIRECT(Info!EJ7&amp;"!$B$4:$D$13"),MATCH(Input!EJ39,INDIRECT(Info!EJ7&amp;"!$A$4:$A$13"),0), MATCH(Info!EJ4,INDIRECT(Info!EJ7&amp;"!$B$3:$D$3"),0))),0)</f>
        <v>0</v>
      </c>
      <c r="EJ34" s="387">
        <f ca="1">IFERROR(IF(EJ9=TRUE,INDEX(INDIRECT(Info!EK7&amp;"!$J$4:$L$12"),MATCH(Input!EK39,INDIRECT(Info!EK7&amp;"!$I$4:$I$12"),0),MATCH(Info!EK4,INDIRECT(Info!EK7&amp;"!$J$3:$L$3"),0)),INDEX(INDIRECT(Info!EK7&amp;"!$B$4:$D$13"),MATCH(Input!EK39,INDIRECT(Info!EK7&amp;"!$A$4:$A$13"),0), MATCH(Info!EK4,INDIRECT(Info!EK7&amp;"!$B$3:$D$3"),0))),0)</f>
        <v>0</v>
      </c>
      <c r="EK34" s="387">
        <f ca="1">IFERROR(IF(EK9=TRUE,INDEX(INDIRECT(Info!EL7&amp;"!$J$4:$L$12"),MATCH(Input!EL39,INDIRECT(Info!EL7&amp;"!$I$4:$I$12"),0),MATCH(Info!EL4,INDIRECT(Info!EL7&amp;"!$J$3:$L$3"),0)),INDEX(INDIRECT(Info!EL7&amp;"!$B$4:$D$13"),MATCH(Input!EL39,INDIRECT(Info!EL7&amp;"!$A$4:$A$13"),0), MATCH(Info!EL4,INDIRECT(Info!EL7&amp;"!$B$3:$D$3"),0))),0)</f>
        <v>0</v>
      </c>
      <c r="EL34" s="387">
        <f ca="1">IFERROR(IF(EL9=TRUE,INDEX(INDIRECT(Info!EM7&amp;"!$J$4:$L$12"),MATCH(Input!EM39,INDIRECT(Info!EM7&amp;"!$I$4:$I$12"),0),MATCH(Info!EM4,INDIRECT(Info!EM7&amp;"!$J$3:$L$3"),0)),INDEX(INDIRECT(Info!EM7&amp;"!$B$4:$D$13"),MATCH(Input!EM39,INDIRECT(Info!EM7&amp;"!$A$4:$A$13"),0), MATCH(Info!EM4,INDIRECT(Info!EM7&amp;"!$B$3:$D$3"),0))),0)</f>
        <v>0</v>
      </c>
      <c r="EM34" s="387">
        <f ca="1">IFERROR(IF(EM9=TRUE,INDEX(INDIRECT(Info!EN7&amp;"!$J$4:$L$12"),MATCH(Input!EN39,INDIRECT(Info!EN7&amp;"!$I$4:$I$12"),0),MATCH(Info!EN4,INDIRECT(Info!EN7&amp;"!$J$3:$L$3"),0)),INDEX(INDIRECT(Info!EN7&amp;"!$B$4:$D$13"),MATCH(Input!EN39,INDIRECT(Info!EN7&amp;"!$A$4:$A$13"),0), MATCH(Info!EN4,INDIRECT(Info!EN7&amp;"!$B$3:$D$3"),0))),0)</f>
        <v>0</v>
      </c>
      <c r="EN34" s="387">
        <f ca="1">IFERROR(IF(EN9=TRUE,INDEX(INDIRECT(Info!EO7&amp;"!$J$4:$L$12"),MATCH(Input!EO39,INDIRECT(Info!EO7&amp;"!$I$4:$I$12"),0),MATCH(Info!EO4,INDIRECT(Info!EO7&amp;"!$J$3:$L$3"),0)),INDEX(INDIRECT(Info!EO7&amp;"!$B$4:$D$13"),MATCH(Input!EO39,INDIRECT(Info!EO7&amp;"!$A$4:$A$13"),0), MATCH(Info!EO4,INDIRECT(Info!EO7&amp;"!$B$3:$D$3"),0))),0)</f>
        <v>0</v>
      </c>
      <c r="EO34" s="387">
        <f ca="1">IFERROR(IF(EO9=TRUE,INDEX(INDIRECT(Info!EP7&amp;"!$J$4:$L$12"),MATCH(Input!EP39,INDIRECT(Info!EP7&amp;"!$I$4:$I$12"),0),MATCH(Info!EP4,INDIRECT(Info!EP7&amp;"!$J$3:$L$3"),0)),INDEX(INDIRECT(Info!EP7&amp;"!$B$4:$D$13"),MATCH(Input!EP39,INDIRECT(Info!EP7&amp;"!$A$4:$A$13"),0), MATCH(Info!EP4,INDIRECT(Info!EP7&amp;"!$B$3:$D$3"),0))),0)</f>
        <v>0</v>
      </c>
      <c r="EP34" s="387">
        <f ca="1">IFERROR(IF(EP9=TRUE,INDEX(INDIRECT(Info!EQ7&amp;"!$J$4:$L$12"),MATCH(Input!EQ39,INDIRECT(Info!EQ7&amp;"!$I$4:$I$12"),0),MATCH(Info!EQ4,INDIRECT(Info!EQ7&amp;"!$J$3:$L$3"),0)),INDEX(INDIRECT(Info!EQ7&amp;"!$B$4:$D$13"),MATCH(Input!EQ39,INDIRECT(Info!EQ7&amp;"!$A$4:$A$13"),0), MATCH(Info!EQ4,INDIRECT(Info!EQ7&amp;"!$B$3:$D$3"),0))),0)</f>
        <v>0</v>
      </c>
      <c r="EQ34" s="387">
        <f ca="1">IFERROR(IF(EQ9=TRUE,INDEX(INDIRECT(Info!ER7&amp;"!$J$4:$L$12"),MATCH(Input!ER39,INDIRECT(Info!ER7&amp;"!$I$4:$I$12"),0),MATCH(Info!ER4,INDIRECT(Info!ER7&amp;"!$J$3:$L$3"),0)),INDEX(INDIRECT(Info!ER7&amp;"!$B$4:$D$13"),MATCH(Input!ER39,INDIRECT(Info!ER7&amp;"!$A$4:$A$13"),0), MATCH(Info!ER4,INDIRECT(Info!ER7&amp;"!$B$3:$D$3"),0))),0)</f>
        <v>0</v>
      </c>
      <c r="ER34" s="387">
        <f ca="1">IFERROR(IF(ER9=TRUE,INDEX(INDIRECT(Info!ES7&amp;"!$J$4:$L$12"),MATCH(Input!ES39,INDIRECT(Info!ES7&amp;"!$I$4:$I$12"),0),MATCH(Info!ES4,INDIRECT(Info!ES7&amp;"!$J$3:$L$3"),0)),INDEX(INDIRECT(Info!ES7&amp;"!$B$4:$D$13"),MATCH(Input!ES39,INDIRECT(Info!ES7&amp;"!$A$4:$A$13"),0), MATCH(Info!ES4,INDIRECT(Info!ES7&amp;"!$B$3:$D$3"),0))),0)</f>
        <v>0</v>
      </c>
      <c r="ES34" s="387">
        <f ca="1">IFERROR(IF(ES9=TRUE,INDEX(INDIRECT(Info!ET7&amp;"!$J$4:$L$12"),MATCH(Input!ET39,INDIRECT(Info!ET7&amp;"!$I$4:$I$12"),0),MATCH(Info!ET4,INDIRECT(Info!ET7&amp;"!$J$3:$L$3"),0)),INDEX(INDIRECT(Info!ET7&amp;"!$B$4:$D$13"),MATCH(Input!ET39,INDIRECT(Info!ET7&amp;"!$A$4:$A$13"),0), MATCH(Info!ET4,INDIRECT(Info!ET7&amp;"!$B$3:$D$3"),0))),0)</f>
        <v>0</v>
      </c>
      <c r="ET34" s="387">
        <f ca="1">IFERROR(IF(ET9=TRUE,INDEX(INDIRECT(Info!EU7&amp;"!$J$4:$L$12"),MATCH(Input!EU39,INDIRECT(Info!EU7&amp;"!$I$4:$I$12"),0),MATCH(Info!EU4,INDIRECT(Info!EU7&amp;"!$J$3:$L$3"),0)),INDEX(INDIRECT(Info!EU7&amp;"!$B$4:$D$13"),MATCH(Input!EU39,INDIRECT(Info!EU7&amp;"!$A$4:$A$13"),0), MATCH(Info!EU4,INDIRECT(Info!EU7&amp;"!$B$3:$D$3"),0))),0)</f>
        <v>0</v>
      </c>
      <c r="EU34" s="387">
        <f ca="1">IFERROR(IF(EU9=TRUE,INDEX(INDIRECT(Info!EV7&amp;"!$J$4:$L$12"),MATCH(Input!EV39,INDIRECT(Info!EV7&amp;"!$I$4:$I$12"),0),MATCH(Info!EV4,INDIRECT(Info!EV7&amp;"!$J$3:$L$3"),0)),INDEX(INDIRECT(Info!EV7&amp;"!$B$4:$D$13"),MATCH(Input!EV39,INDIRECT(Info!EV7&amp;"!$A$4:$A$13"),0), MATCH(Info!EV4,INDIRECT(Info!EV7&amp;"!$B$3:$D$3"),0))),0)</f>
        <v>0</v>
      </c>
      <c r="EV34" s="387">
        <f ca="1">IFERROR(IF(EV9=TRUE,INDEX(INDIRECT(Info!EW7&amp;"!$J$4:$L$12"),MATCH(Input!EW39,INDIRECT(Info!EW7&amp;"!$I$4:$I$12"),0),MATCH(Info!EW4,INDIRECT(Info!EW7&amp;"!$J$3:$L$3"),0)),INDEX(INDIRECT(Info!EW7&amp;"!$B$4:$D$13"),MATCH(Input!EW39,INDIRECT(Info!EW7&amp;"!$A$4:$A$13"),0), MATCH(Info!EW4,INDIRECT(Info!EW7&amp;"!$B$3:$D$3"),0))),0)</f>
        <v>0</v>
      </c>
      <c r="EW34" s="387">
        <f ca="1">IFERROR(IF(EW9=TRUE,INDEX(INDIRECT(Info!EX7&amp;"!$J$4:$L$12"),MATCH(Input!EX39,INDIRECT(Info!EX7&amp;"!$I$4:$I$12"),0),MATCH(Info!EX4,INDIRECT(Info!EX7&amp;"!$J$3:$L$3"),0)),INDEX(INDIRECT(Info!EX7&amp;"!$B$4:$D$13"),MATCH(Input!EX39,INDIRECT(Info!EX7&amp;"!$A$4:$A$13"),0), MATCH(Info!EX4,INDIRECT(Info!EX7&amp;"!$B$3:$D$3"),0))),0)</f>
        <v>0</v>
      </c>
      <c r="EX34" s="387">
        <f ca="1">IFERROR(IF(EX9=TRUE,INDEX(INDIRECT(Info!EY7&amp;"!$J$4:$L$12"),MATCH(Input!EY39,INDIRECT(Info!EY7&amp;"!$I$4:$I$12"),0),MATCH(Info!EY4,INDIRECT(Info!EY7&amp;"!$J$3:$L$3"),0)),INDEX(INDIRECT(Info!EY7&amp;"!$B$4:$D$13"),MATCH(Input!EY39,INDIRECT(Info!EY7&amp;"!$A$4:$A$13"),0), MATCH(Info!EY4,INDIRECT(Info!EY7&amp;"!$B$3:$D$3"),0))),0)</f>
        <v>0</v>
      </c>
      <c r="EY34" s="387">
        <f ca="1">IFERROR(IF(EY9=TRUE,INDEX(INDIRECT(Info!EZ7&amp;"!$J$4:$L$12"),MATCH(Input!EZ39,INDIRECT(Info!EZ7&amp;"!$I$4:$I$12"),0),MATCH(Info!EZ4,INDIRECT(Info!EZ7&amp;"!$J$3:$L$3"),0)),INDEX(INDIRECT(Info!EZ7&amp;"!$B$4:$D$13"),MATCH(Input!EZ39,INDIRECT(Info!EZ7&amp;"!$A$4:$A$13"),0), MATCH(Info!EZ4,INDIRECT(Info!EZ7&amp;"!$B$3:$D$3"),0))),0)</f>
        <v>0</v>
      </c>
      <c r="EZ34" s="387">
        <f ca="1">IFERROR(IF(EZ9=TRUE,INDEX(INDIRECT(Info!FA7&amp;"!$J$4:$L$12"),MATCH(Input!FA39,INDIRECT(Info!FA7&amp;"!$I$4:$I$12"),0),MATCH(Info!FA4,INDIRECT(Info!FA7&amp;"!$J$3:$L$3"),0)),INDEX(INDIRECT(Info!FA7&amp;"!$B$4:$D$13"),MATCH(Input!FA39,INDIRECT(Info!FA7&amp;"!$A$4:$A$13"),0), MATCH(Info!FA4,INDIRECT(Info!FA7&amp;"!$B$3:$D$3"),0))),0)</f>
        <v>0</v>
      </c>
      <c r="FA34" s="387">
        <f ca="1">IFERROR(IF(FA9=TRUE,INDEX(INDIRECT(Info!FB7&amp;"!$J$4:$L$12"),MATCH(Input!FB39,INDIRECT(Info!FB7&amp;"!$I$4:$I$12"),0),MATCH(Info!FB4,INDIRECT(Info!FB7&amp;"!$J$3:$L$3"),0)),INDEX(INDIRECT(Info!FB7&amp;"!$B$4:$D$13"),MATCH(Input!FB39,INDIRECT(Info!FB7&amp;"!$A$4:$A$13"),0), MATCH(Info!FB4,INDIRECT(Info!FB7&amp;"!$B$3:$D$3"),0))),0)</f>
        <v>0</v>
      </c>
      <c r="FB34" s="387">
        <f ca="1">IFERROR(IF(FB9=TRUE,INDEX(INDIRECT(Info!FC7&amp;"!$J$4:$L$12"),MATCH(Input!FC39,INDIRECT(Info!FC7&amp;"!$I$4:$I$12"),0),MATCH(Info!FC4,INDIRECT(Info!FC7&amp;"!$J$3:$L$3"),0)),INDEX(INDIRECT(Info!FC7&amp;"!$B$4:$D$13"),MATCH(Input!FC39,INDIRECT(Info!FC7&amp;"!$A$4:$A$13"),0), MATCH(Info!FC4,INDIRECT(Info!FC7&amp;"!$B$3:$D$3"),0))),0)</f>
        <v>0</v>
      </c>
      <c r="FC34" s="387">
        <f ca="1">IFERROR(IF(FC9=TRUE,INDEX(INDIRECT(Info!FD7&amp;"!$J$4:$L$12"),MATCH(Input!FD39,INDIRECT(Info!FD7&amp;"!$I$4:$I$12"),0),MATCH(Info!FD4,INDIRECT(Info!FD7&amp;"!$J$3:$L$3"),0)),INDEX(INDIRECT(Info!FD7&amp;"!$B$4:$D$13"),MATCH(Input!FD39,INDIRECT(Info!FD7&amp;"!$A$4:$A$13"),0), MATCH(Info!FD4,INDIRECT(Info!FD7&amp;"!$B$3:$D$3"),0))),0)</f>
        <v>0</v>
      </c>
      <c r="FD34" s="387">
        <f ca="1">IFERROR(IF(FD9=TRUE,INDEX(INDIRECT(Info!FE7&amp;"!$J$4:$L$12"),MATCH(Input!FE39,INDIRECT(Info!FE7&amp;"!$I$4:$I$12"),0),MATCH(Info!FE4,INDIRECT(Info!FE7&amp;"!$J$3:$L$3"),0)),INDEX(INDIRECT(Info!FE7&amp;"!$B$4:$D$13"),MATCH(Input!FE39,INDIRECT(Info!FE7&amp;"!$A$4:$A$13"),0), MATCH(Info!FE4,INDIRECT(Info!FE7&amp;"!$B$3:$D$3"),0))),0)</f>
        <v>0</v>
      </c>
      <c r="FE34" s="387">
        <f ca="1">IFERROR(IF(FE9=TRUE,INDEX(INDIRECT(Info!FF7&amp;"!$J$4:$L$12"),MATCH(Input!FF39,INDIRECT(Info!FF7&amp;"!$I$4:$I$12"),0),MATCH(Info!FF4,INDIRECT(Info!FF7&amp;"!$J$3:$L$3"),0)),INDEX(INDIRECT(Info!FF7&amp;"!$B$4:$D$13"),MATCH(Input!FF39,INDIRECT(Info!FF7&amp;"!$A$4:$A$13"),0), MATCH(Info!FF4,INDIRECT(Info!FF7&amp;"!$B$3:$D$3"),0))),0)</f>
        <v>0</v>
      </c>
      <c r="FF34" s="387">
        <f ca="1">IFERROR(IF(FF9=TRUE,INDEX(INDIRECT(Info!FG7&amp;"!$J$4:$L$12"),MATCH(Input!FG39,INDIRECT(Info!FG7&amp;"!$I$4:$I$12"),0),MATCH(Info!FG4,INDIRECT(Info!FG7&amp;"!$J$3:$L$3"),0)),INDEX(INDIRECT(Info!FG7&amp;"!$B$4:$D$13"),MATCH(Input!FG39,INDIRECT(Info!FG7&amp;"!$A$4:$A$13"),0), MATCH(Info!FG4,INDIRECT(Info!FG7&amp;"!$B$3:$D$3"),0))),0)</f>
        <v>0</v>
      </c>
      <c r="FG34" s="387">
        <f ca="1">IFERROR(IF(FG9=TRUE,INDEX(INDIRECT(Info!FH7&amp;"!$J$4:$L$12"),MATCH(Input!FH39,INDIRECT(Info!FH7&amp;"!$I$4:$I$12"),0),MATCH(Info!FH4,INDIRECT(Info!FH7&amp;"!$J$3:$L$3"),0)),INDEX(INDIRECT(Info!FH7&amp;"!$B$4:$D$13"),MATCH(Input!FH39,INDIRECT(Info!FH7&amp;"!$A$4:$A$13"),0), MATCH(Info!FH4,INDIRECT(Info!FH7&amp;"!$B$3:$D$3"),0))),0)</f>
        <v>0</v>
      </c>
      <c r="FH34" s="387">
        <f ca="1">IFERROR(IF(FH9=TRUE,INDEX(INDIRECT(Info!FI7&amp;"!$J$4:$L$12"),MATCH(Input!FI39,INDIRECT(Info!FI7&amp;"!$I$4:$I$12"),0),MATCH(Info!FI4,INDIRECT(Info!FI7&amp;"!$J$3:$L$3"),0)),INDEX(INDIRECT(Info!FI7&amp;"!$B$4:$D$13"),MATCH(Input!FI39,INDIRECT(Info!FI7&amp;"!$A$4:$A$13"),0), MATCH(Info!FI4,INDIRECT(Info!FI7&amp;"!$B$3:$D$3"),0))),0)</f>
        <v>0</v>
      </c>
      <c r="FI34" s="387">
        <f ca="1">IFERROR(IF(FI9=TRUE,INDEX(INDIRECT(Info!FJ7&amp;"!$J$4:$L$12"),MATCH(Input!FJ39,INDIRECT(Info!FJ7&amp;"!$I$4:$I$12"),0),MATCH(Info!FJ4,INDIRECT(Info!FJ7&amp;"!$J$3:$L$3"),0)),INDEX(INDIRECT(Info!FJ7&amp;"!$B$4:$D$13"),MATCH(Input!FJ39,INDIRECT(Info!FJ7&amp;"!$A$4:$A$13"),0), MATCH(Info!FJ4,INDIRECT(Info!FJ7&amp;"!$B$3:$D$3"),0))),0)</f>
        <v>0</v>
      </c>
      <c r="FJ34" s="387">
        <f ca="1">IFERROR(IF(FJ9=TRUE,INDEX(INDIRECT(Info!FK7&amp;"!$J$4:$L$12"),MATCH(Input!FK39,INDIRECT(Info!FK7&amp;"!$I$4:$I$12"),0),MATCH(Info!FK4,INDIRECT(Info!FK7&amp;"!$J$3:$L$3"),0)),INDEX(INDIRECT(Info!FK7&amp;"!$B$4:$D$13"),MATCH(Input!FK39,INDIRECT(Info!FK7&amp;"!$A$4:$A$13"),0), MATCH(Info!FK4,INDIRECT(Info!FK7&amp;"!$B$3:$D$3"),0))),0)</f>
        <v>0</v>
      </c>
      <c r="FK34" s="387">
        <f ca="1">IFERROR(IF(FK9=TRUE,INDEX(INDIRECT(Info!FL7&amp;"!$J$4:$L$12"),MATCH(Input!FL39,INDIRECT(Info!FL7&amp;"!$I$4:$I$12"),0),MATCH(Info!FL4,INDIRECT(Info!FL7&amp;"!$J$3:$L$3"),0)),INDEX(INDIRECT(Info!FL7&amp;"!$B$4:$D$13"),MATCH(Input!FL39,INDIRECT(Info!FL7&amp;"!$A$4:$A$13"),0), MATCH(Info!FL4,INDIRECT(Info!FL7&amp;"!$B$3:$D$3"),0))),0)</f>
        <v>0</v>
      </c>
      <c r="FL34" s="387">
        <f ca="1">IFERROR(IF(FL9=TRUE,INDEX(INDIRECT(Info!FM7&amp;"!$J$4:$L$12"),MATCH(Input!FM39,INDIRECT(Info!FM7&amp;"!$I$4:$I$12"),0),MATCH(Info!FM4,INDIRECT(Info!FM7&amp;"!$J$3:$L$3"),0)),INDEX(INDIRECT(Info!FM7&amp;"!$B$4:$D$13"),MATCH(Input!FM39,INDIRECT(Info!FM7&amp;"!$A$4:$A$13"),0), MATCH(Info!FM4,INDIRECT(Info!FM7&amp;"!$B$3:$D$3"),0))),0)</f>
        <v>0</v>
      </c>
      <c r="FM34" s="387">
        <f ca="1">IFERROR(IF(FM9=TRUE,INDEX(INDIRECT(Info!FN7&amp;"!$J$4:$L$12"),MATCH(Input!FN39,INDIRECT(Info!FN7&amp;"!$I$4:$I$12"),0),MATCH(Info!FN4,INDIRECT(Info!FN7&amp;"!$J$3:$L$3"),0)),INDEX(INDIRECT(Info!FN7&amp;"!$B$4:$D$13"),MATCH(Input!FN39,INDIRECT(Info!FN7&amp;"!$A$4:$A$13"),0), MATCH(Info!FN4,INDIRECT(Info!FN7&amp;"!$B$3:$D$3"),0))),0)</f>
        <v>0</v>
      </c>
      <c r="FN34" s="387">
        <f ca="1">IFERROR(IF(FN9=TRUE,INDEX(INDIRECT(Info!FO7&amp;"!$J$4:$L$12"),MATCH(Input!FO39,INDIRECT(Info!FO7&amp;"!$I$4:$I$12"),0),MATCH(Info!FO4,INDIRECT(Info!FO7&amp;"!$J$3:$L$3"),0)),INDEX(INDIRECT(Info!FO7&amp;"!$B$4:$D$13"),MATCH(Input!FO39,INDIRECT(Info!FO7&amp;"!$A$4:$A$13"),0), MATCH(Info!FO4,INDIRECT(Info!FO7&amp;"!$B$3:$D$3"),0))),0)</f>
        <v>0</v>
      </c>
      <c r="FO34" s="387">
        <f ca="1">IFERROR(IF(FO9=TRUE,INDEX(INDIRECT(Info!FP7&amp;"!$J$4:$L$12"),MATCH(Input!FP39,INDIRECT(Info!FP7&amp;"!$I$4:$I$12"),0),MATCH(Info!FP4,INDIRECT(Info!FP7&amp;"!$J$3:$L$3"),0)),INDEX(INDIRECT(Info!FP7&amp;"!$B$4:$D$13"),MATCH(Input!FP39,INDIRECT(Info!FP7&amp;"!$A$4:$A$13"),0), MATCH(Info!FP4,INDIRECT(Info!FP7&amp;"!$B$3:$D$3"),0))),0)</f>
        <v>0</v>
      </c>
      <c r="FP34" s="387">
        <f ca="1">IFERROR(IF(FP9=TRUE,INDEX(INDIRECT(Info!FQ7&amp;"!$J$4:$L$12"),MATCH(Input!FQ39,INDIRECT(Info!FQ7&amp;"!$I$4:$I$12"),0),MATCH(Info!FQ4,INDIRECT(Info!FQ7&amp;"!$J$3:$L$3"),0)),INDEX(INDIRECT(Info!FQ7&amp;"!$B$4:$D$13"),MATCH(Input!FQ39,INDIRECT(Info!FQ7&amp;"!$A$4:$A$13"),0), MATCH(Info!FQ4,INDIRECT(Info!FQ7&amp;"!$B$3:$D$3"),0))),0)</f>
        <v>0</v>
      </c>
      <c r="FQ34" s="387">
        <f ca="1">IFERROR(IF(FQ9=TRUE,INDEX(INDIRECT(Info!FR7&amp;"!$J$4:$L$12"),MATCH(Input!FR39,INDIRECT(Info!FR7&amp;"!$I$4:$I$12"),0),MATCH(Info!FR4,INDIRECT(Info!FR7&amp;"!$J$3:$L$3"),0)),INDEX(INDIRECT(Info!FR7&amp;"!$B$4:$D$13"),MATCH(Input!FR39,INDIRECT(Info!FR7&amp;"!$A$4:$A$13"),0), MATCH(Info!FR4,INDIRECT(Info!FR7&amp;"!$B$3:$D$3"),0))),0)</f>
        <v>0</v>
      </c>
      <c r="FR34" s="387">
        <f ca="1">IFERROR(IF(FR9=TRUE,INDEX(INDIRECT(Info!FS7&amp;"!$J$4:$L$12"),MATCH(Input!FS39,INDIRECT(Info!FS7&amp;"!$I$4:$I$12"),0),MATCH(Info!FS4,INDIRECT(Info!FS7&amp;"!$J$3:$L$3"),0)),INDEX(INDIRECT(Info!FS7&amp;"!$B$4:$D$13"),MATCH(Input!FS39,INDIRECT(Info!FS7&amp;"!$A$4:$A$13"),0), MATCH(Info!FS4,INDIRECT(Info!FS7&amp;"!$B$3:$D$3"),0))),0)</f>
        <v>0</v>
      </c>
      <c r="FS34" s="387">
        <f ca="1">IFERROR(IF(FS9=TRUE,INDEX(INDIRECT(Info!FT7&amp;"!$J$4:$L$12"),MATCH(Input!FT39,INDIRECT(Info!FT7&amp;"!$I$4:$I$12"),0),MATCH(Info!FT4,INDIRECT(Info!FT7&amp;"!$J$3:$L$3"),0)),INDEX(INDIRECT(Info!FT7&amp;"!$B$4:$D$13"),MATCH(Input!FT39,INDIRECT(Info!FT7&amp;"!$A$4:$A$13"),0), MATCH(Info!FT4,INDIRECT(Info!FT7&amp;"!$B$3:$D$3"),0))),0)</f>
        <v>0</v>
      </c>
      <c r="FT34" s="387">
        <f ca="1">IFERROR(IF(FT9=TRUE,INDEX(INDIRECT(Info!FU7&amp;"!$J$4:$L$12"),MATCH(Input!FU39,INDIRECT(Info!FU7&amp;"!$I$4:$I$12"),0),MATCH(Info!FU4,INDIRECT(Info!FU7&amp;"!$J$3:$L$3"),0)),INDEX(INDIRECT(Info!FU7&amp;"!$B$4:$D$13"),MATCH(Input!FU39,INDIRECT(Info!FU7&amp;"!$A$4:$A$13"),0), MATCH(Info!FU4,INDIRECT(Info!FU7&amp;"!$B$3:$D$3"),0))),0)</f>
        <v>0</v>
      </c>
      <c r="FU34" s="387">
        <f ca="1">IFERROR(IF(FU9=TRUE,INDEX(INDIRECT(Info!FV7&amp;"!$J$4:$L$12"),MATCH(Input!FV39,INDIRECT(Info!FV7&amp;"!$I$4:$I$12"),0),MATCH(Info!FV4,INDIRECT(Info!FV7&amp;"!$J$3:$L$3"),0)),INDEX(INDIRECT(Info!FV7&amp;"!$B$4:$D$13"),MATCH(Input!FV39,INDIRECT(Info!FV7&amp;"!$A$4:$A$13"),0), MATCH(Info!FV4,INDIRECT(Info!FV7&amp;"!$B$3:$D$3"),0))),0)</f>
        <v>0</v>
      </c>
      <c r="FV34" s="387">
        <f ca="1">IFERROR(IF(FV9=TRUE,INDEX(INDIRECT(Info!FW7&amp;"!$J$4:$L$12"),MATCH(Input!FW39,INDIRECT(Info!FW7&amp;"!$I$4:$I$12"),0),MATCH(Info!FW4,INDIRECT(Info!FW7&amp;"!$J$3:$L$3"),0)),INDEX(INDIRECT(Info!FW7&amp;"!$B$4:$D$13"),MATCH(Input!FW39,INDIRECT(Info!FW7&amp;"!$A$4:$A$13"),0), MATCH(Info!FW4,INDIRECT(Info!FW7&amp;"!$B$3:$D$3"),0))),0)</f>
        <v>0</v>
      </c>
      <c r="FW34" s="387">
        <f ca="1">IFERROR(IF(FW9=TRUE,INDEX(INDIRECT(Info!FX7&amp;"!$J$4:$L$12"),MATCH(Input!FX39,INDIRECT(Info!FX7&amp;"!$I$4:$I$12"),0),MATCH(Info!FX4,INDIRECT(Info!FX7&amp;"!$J$3:$L$3"),0)),INDEX(INDIRECT(Info!FX7&amp;"!$B$4:$D$13"),MATCH(Input!FX39,INDIRECT(Info!FX7&amp;"!$A$4:$A$13"),0), MATCH(Info!FX4,INDIRECT(Info!FX7&amp;"!$B$3:$D$3"),0))),0)</f>
        <v>0</v>
      </c>
      <c r="FX34" s="387">
        <f ca="1">IFERROR(IF(FX9=TRUE,INDEX(INDIRECT(Info!FY7&amp;"!$J$4:$L$12"),MATCH(Input!FY39,INDIRECT(Info!FY7&amp;"!$I$4:$I$12"),0),MATCH(Info!FY4,INDIRECT(Info!FY7&amp;"!$J$3:$L$3"),0)),INDEX(INDIRECT(Info!FY7&amp;"!$B$4:$D$13"),MATCH(Input!FY39,INDIRECT(Info!FY7&amp;"!$A$4:$A$13"),0), MATCH(Info!FY4,INDIRECT(Info!FY7&amp;"!$B$3:$D$3"),0))),0)</f>
        <v>0</v>
      </c>
      <c r="FY34" s="387">
        <f ca="1">IFERROR(IF(FY9=TRUE,INDEX(INDIRECT(Info!FZ7&amp;"!$J$4:$L$12"),MATCH(Input!FZ39,INDIRECT(Info!FZ7&amp;"!$I$4:$I$12"),0),MATCH(Info!FZ4,INDIRECT(Info!FZ7&amp;"!$J$3:$L$3"),0)),INDEX(INDIRECT(Info!FZ7&amp;"!$B$4:$D$13"),MATCH(Input!FZ39,INDIRECT(Info!FZ7&amp;"!$A$4:$A$13"),0), MATCH(Info!FZ4,INDIRECT(Info!FZ7&amp;"!$B$3:$D$3"),0))),0)</f>
        <v>0</v>
      </c>
      <c r="FZ34" s="387">
        <f ca="1">IFERROR(IF(FZ9=TRUE,INDEX(INDIRECT(Info!GA7&amp;"!$J$4:$L$12"),MATCH(Input!GA39,INDIRECT(Info!GA7&amp;"!$I$4:$I$12"),0),MATCH(Info!GA4,INDIRECT(Info!GA7&amp;"!$J$3:$L$3"),0)),INDEX(INDIRECT(Info!GA7&amp;"!$B$4:$D$13"),MATCH(Input!GA39,INDIRECT(Info!GA7&amp;"!$A$4:$A$13"),0), MATCH(Info!GA4,INDIRECT(Info!GA7&amp;"!$B$3:$D$3"),0))),0)</f>
        <v>0</v>
      </c>
      <c r="GA34" s="387">
        <f ca="1">IFERROR(IF(GA9=TRUE,INDEX(INDIRECT(Info!GB7&amp;"!$J$4:$L$12"),MATCH(Input!GB39,INDIRECT(Info!GB7&amp;"!$I$4:$I$12"),0),MATCH(Info!GB4,INDIRECT(Info!GB7&amp;"!$J$3:$L$3"),0)),INDEX(INDIRECT(Info!GB7&amp;"!$B$4:$D$13"),MATCH(Input!GB39,INDIRECT(Info!GB7&amp;"!$A$4:$A$13"),0), MATCH(Info!GB4,INDIRECT(Info!GB7&amp;"!$B$3:$D$3"),0))),0)</f>
        <v>0</v>
      </c>
      <c r="GB34" s="387">
        <f ca="1">IFERROR(IF(GB9=TRUE,INDEX(INDIRECT(Info!GC7&amp;"!$J$4:$L$12"),MATCH(Input!GC39,INDIRECT(Info!GC7&amp;"!$I$4:$I$12"),0),MATCH(Info!GC4,INDIRECT(Info!GC7&amp;"!$J$3:$L$3"),0)),INDEX(INDIRECT(Info!GC7&amp;"!$B$4:$D$13"),MATCH(Input!GC39,INDIRECT(Info!GC7&amp;"!$A$4:$A$13"),0), MATCH(Info!GC4,INDIRECT(Info!GC7&amp;"!$B$3:$D$3"),0))),0)</f>
        <v>0</v>
      </c>
      <c r="GC34" s="387">
        <f ca="1">IFERROR(IF(GC9=TRUE,INDEX(INDIRECT(Info!GD7&amp;"!$J$4:$L$12"),MATCH(Input!GD39,INDIRECT(Info!GD7&amp;"!$I$4:$I$12"),0),MATCH(Info!GD4,INDIRECT(Info!GD7&amp;"!$J$3:$L$3"),0)),INDEX(INDIRECT(Info!GD7&amp;"!$B$4:$D$13"),MATCH(Input!GD39,INDIRECT(Info!GD7&amp;"!$A$4:$A$13"),0), MATCH(Info!GD4,INDIRECT(Info!GD7&amp;"!$B$3:$D$3"),0))),0)</f>
        <v>0</v>
      </c>
      <c r="GD34" s="387">
        <f ca="1">IFERROR(IF(GD9=TRUE,INDEX(INDIRECT(Info!GE7&amp;"!$J$4:$L$12"),MATCH(Input!GE39,INDIRECT(Info!GE7&amp;"!$I$4:$I$12"),0),MATCH(Info!GE4,INDIRECT(Info!GE7&amp;"!$J$3:$L$3"),0)),INDEX(INDIRECT(Info!GE7&amp;"!$B$4:$D$13"),MATCH(Input!GE39,INDIRECT(Info!GE7&amp;"!$A$4:$A$13"),0), MATCH(Info!GE4,INDIRECT(Info!GE7&amp;"!$B$3:$D$3"),0))),0)</f>
        <v>0</v>
      </c>
      <c r="GE34" s="387">
        <f ca="1">IFERROR(IF(GE9=TRUE,INDEX(INDIRECT(Info!GF7&amp;"!$J$4:$L$12"),MATCH(Input!GF39,INDIRECT(Info!GF7&amp;"!$I$4:$I$12"),0),MATCH(Info!GF4,INDIRECT(Info!GF7&amp;"!$J$3:$L$3"),0)),INDEX(INDIRECT(Info!GF7&amp;"!$B$4:$D$13"),MATCH(Input!GF39,INDIRECT(Info!GF7&amp;"!$A$4:$A$13"),0), MATCH(Info!GF4,INDIRECT(Info!GF7&amp;"!$B$3:$D$3"),0))),0)</f>
        <v>0</v>
      </c>
      <c r="GF34" s="387">
        <f ca="1">IFERROR(IF(GF9=TRUE,INDEX(INDIRECT(Info!GG7&amp;"!$J$4:$L$12"),MATCH(Input!GG39,INDIRECT(Info!GG7&amp;"!$I$4:$I$12"),0),MATCH(Info!GG4,INDIRECT(Info!GG7&amp;"!$J$3:$L$3"),0)),INDEX(INDIRECT(Info!GG7&amp;"!$B$4:$D$13"),MATCH(Input!GG39,INDIRECT(Info!GG7&amp;"!$A$4:$A$13"),0), MATCH(Info!GG4,INDIRECT(Info!GG7&amp;"!$B$3:$D$3"),0))),0)</f>
        <v>0</v>
      </c>
      <c r="GG34" s="387">
        <f ca="1">IFERROR(IF(GG9=TRUE,INDEX(INDIRECT(Info!GH7&amp;"!$J$4:$L$12"),MATCH(Input!GH39,INDIRECT(Info!GH7&amp;"!$I$4:$I$12"),0),MATCH(Info!GH4,INDIRECT(Info!GH7&amp;"!$J$3:$L$3"),0)),INDEX(INDIRECT(Info!GH7&amp;"!$B$4:$D$13"),MATCH(Input!GH39,INDIRECT(Info!GH7&amp;"!$A$4:$A$13"),0), MATCH(Info!GH4,INDIRECT(Info!GH7&amp;"!$B$3:$D$3"),0))),0)</f>
        <v>0</v>
      </c>
      <c r="GH34" s="387">
        <f ca="1">IFERROR(IF(GH9=TRUE,INDEX(INDIRECT(Info!GI7&amp;"!$J$4:$L$12"),MATCH(Input!GI39,INDIRECT(Info!GI7&amp;"!$I$4:$I$12"),0),MATCH(Info!GI4,INDIRECT(Info!GI7&amp;"!$J$3:$L$3"),0)),INDEX(INDIRECT(Info!GI7&amp;"!$B$4:$D$13"),MATCH(Input!GI39,INDIRECT(Info!GI7&amp;"!$A$4:$A$13"),0), MATCH(Info!GI4,INDIRECT(Info!GI7&amp;"!$B$3:$D$3"),0))),0)</f>
        <v>0</v>
      </c>
      <c r="GI34" s="387">
        <f ca="1">IFERROR(IF(GI9=TRUE,INDEX(INDIRECT(Info!GJ7&amp;"!$J$4:$L$12"),MATCH(Input!GJ39,INDIRECT(Info!GJ7&amp;"!$I$4:$I$12"),0),MATCH(Info!GJ4,INDIRECT(Info!GJ7&amp;"!$J$3:$L$3"),0)),INDEX(INDIRECT(Info!GJ7&amp;"!$B$4:$D$13"),MATCH(Input!GJ39,INDIRECT(Info!GJ7&amp;"!$A$4:$A$13"),0), MATCH(Info!GJ4,INDIRECT(Info!GJ7&amp;"!$B$3:$D$3"),0))),0)</f>
        <v>0</v>
      </c>
      <c r="GJ34" s="387">
        <f ca="1">IFERROR(IF(GJ9=TRUE,INDEX(INDIRECT(Info!GK7&amp;"!$J$4:$L$12"),MATCH(Input!GK39,INDIRECT(Info!GK7&amp;"!$I$4:$I$12"),0),MATCH(Info!GK4,INDIRECT(Info!GK7&amp;"!$J$3:$L$3"),0)),INDEX(INDIRECT(Info!GK7&amp;"!$B$4:$D$13"),MATCH(Input!GK39,INDIRECT(Info!GK7&amp;"!$A$4:$A$13"),0), MATCH(Info!GK4,INDIRECT(Info!GK7&amp;"!$B$3:$D$3"),0))),0)</f>
        <v>0</v>
      </c>
      <c r="GK34" s="387">
        <f ca="1">IFERROR(IF(GK9=TRUE,INDEX(INDIRECT(Info!GL7&amp;"!$J$4:$L$12"),MATCH(Input!GL39,INDIRECT(Info!GL7&amp;"!$I$4:$I$12"),0),MATCH(Info!GL4,INDIRECT(Info!GL7&amp;"!$J$3:$L$3"),0)),INDEX(INDIRECT(Info!GL7&amp;"!$B$4:$D$13"),MATCH(Input!GL39,INDIRECT(Info!GL7&amp;"!$A$4:$A$13"),0), MATCH(Info!GL4,INDIRECT(Info!GL7&amp;"!$B$3:$D$3"),0))),0)</f>
        <v>0</v>
      </c>
      <c r="GL34" s="387">
        <f ca="1">IFERROR(IF(GL9=TRUE,INDEX(INDIRECT(Info!GM7&amp;"!$J$4:$L$12"),MATCH(Input!GM39,INDIRECT(Info!GM7&amp;"!$I$4:$I$12"),0),MATCH(Info!GM4,INDIRECT(Info!GM7&amp;"!$J$3:$L$3"),0)),INDEX(INDIRECT(Info!GM7&amp;"!$B$4:$D$13"),MATCH(Input!GM39,INDIRECT(Info!GM7&amp;"!$A$4:$A$13"),0), MATCH(Info!GM4,INDIRECT(Info!GM7&amp;"!$B$3:$D$3"),0))),0)</f>
        <v>0</v>
      </c>
      <c r="GM34" s="387">
        <f ca="1">IFERROR(IF(GM9=TRUE,INDEX(INDIRECT(Info!GN7&amp;"!$J$4:$L$12"),MATCH(Input!GN39,INDIRECT(Info!GN7&amp;"!$I$4:$I$12"),0),MATCH(Info!GN4,INDIRECT(Info!GN7&amp;"!$J$3:$L$3"),0)),INDEX(INDIRECT(Info!GN7&amp;"!$B$4:$D$13"),MATCH(Input!GN39,INDIRECT(Info!GN7&amp;"!$A$4:$A$13"),0), MATCH(Info!GN4,INDIRECT(Info!GN7&amp;"!$B$3:$D$3"),0))),0)</f>
        <v>0</v>
      </c>
      <c r="GN34" s="387">
        <f ca="1">IFERROR(IF(GN9=TRUE,INDEX(INDIRECT(Info!GO7&amp;"!$J$4:$L$12"),MATCH(Input!GO39,INDIRECT(Info!GO7&amp;"!$I$4:$I$12"),0),MATCH(Info!GO4,INDIRECT(Info!GO7&amp;"!$J$3:$L$3"),0)),INDEX(INDIRECT(Info!GO7&amp;"!$B$4:$D$13"),MATCH(Input!GO39,INDIRECT(Info!GO7&amp;"!$A$4:$A$13"),0), MATCH(Info!GO4,INDIRECT(Info!GO7&amp;"!$B$3:$D$3"),0))),0)</f>
        <v>0</v>
      </c>
      <c r="GO34" s="387">
        <f ca="1">IFERROR(IF(GO9=TRUE,INDEX(INDIRECT(Info!GP7&amp;"!$J$4:$L$12"),MATCH(Input!GP39,INDIRECT(Info!GP7&amp;"!$I$4:$I$12"),0),MATCH(Info!GP4,INDIRECT(Info!GP7&amp;"!$J$3:$L$3"),0)),INDEX(INDIRECT(Info!GP7&amp;"!$B$4:$D$13"),MATCH(Input!GP39,INDIRECT(Info!GP7&amp;"!$A$4:$A$13"),0), MATCH(Info!GP4,INDIRECT(Info!GP7&amp;"!$B$3:$D$3"),0))),0)</f>
        <v>0</v>
      </c>
      <c r="GP34" s="387">
        <f ca="1">IFERROR(IF(GP9=TRUE,INDEX(INDIRECT(Info!GQ7&amp;"!$J$4:$L$12"),MATCH(Input!GQ39,INDIRECT(Info!GQ7&amp;"!$I$4:$I$12"),0),MATCH(Info!GQ4,INDIRECT(Info!GQ7&amp;"!$J$3:$L$3"),0)),INDEX(INDIRECT(Info!GQ7&amp;"!$B$4:$D$13"),MATCH(Input!GQ39,INDIRECT(Info!GQ7&amp;"!$A$4:$A$13"),0), MATCH(Info!GQ4,INDIRECT(Info!GQ7&amp;"!$B$3:$D$3"),0))),0)</f>
        <v>0</v>
      </c>
      <c r="GQ34" s="387">
        <f ca="1">IFERROR(IF(GQ9=TRUE,INDEX(INDIRECT(Info!GR7&amp;"!$J$4:$L$12"),MATCH(Input!GR39,INDIRECT(Info!GR7&amp;"!$I$4:$I$12"),0),MATCH(Info!GR4,INDIRECT(Info!GR7&amp;"!$J$3:$L$3"),0)),INDEX(INDIRECT(Info!GR7&amp;"!$B$4:$D$13"),MATCH(Input!GR39,INDIRECT(Info!GR7&amp;"!$A$4:$A$13"),0), MATCH(Info!GR4,INDIRECT(Info!GR7&amp;"!$B$3:$D$3"),0))),0)</f>
        <v>0</v>
      </c>
      <c r="GR34" s="387">
        <f ca="1">IFERROR(IF(GR9=TRUE,INDEX(INDIRECT(Info!GS7&amp;"!$J$4:$L$12"),MATCH(Input!GS39,INDIRECT(Info!GS7&amp;"!$I$4:$I$12"),0),MATCH(Info!GS4,INDIRECT(Info!GS7&amp;"!$J$3:$L$3"),0)),INDEX(INDIRECT(Info!GS7&amp;"!$B$4:$D$13"),MATCH(Input!GS39,INDIRECT(Info!GS7&amp;"!$A$4:$A$13"),0), MATCH(Info!GS4,INDIRECT(Info!GS7&amp;"!$B$3:$D$3"),0))),0)</f>
        <v>0</v>
      </c>
      <c r="GS34" s="387">
        <f ca="1">IFERROR(IF(GS9=TRUE,INDEX(INDIRECT(Info!GT7&amp;"!$J$4:$L$12"),MATCH(Input!GT39,INDIRECT(Info!GT7&amp;"!$I$4:$I$12"),0),MATCH(Info!GT4,INDIRECT(Info!GT7&amp;"!$J$3:$L$3"),0)),INDEX(INDIRECT(Info!GT7&amp;"!$B$4:$D$13"),MATCH(Input!GT39,INDIRECT(Info!GT7&amp;"!$A$4:$A$13"),0), MATCH(Info!GT4,INDIRECT(Info!GT7&amp;"!$B$3:$D$3"),0))),0)</f>
        <v>0</v>
      </c>
    </row>
    <row r="35" spans="1:201" s="328" customFormat="1" outlineLevel="1">
      <c r="A35" s="356" t="s">
        <v>9407</v>
      </c>
      <c r="B35" s="387">
        <f>IFERROR(INDEX(CW!$E:$G,MATCH(Input!$C$160,CW!$A:$A,0),MATCH(Info!C4,CW!$E$2:$G$2,0)),0)</f>
        <v>0</v>
      </c>
      <c r="C35" s="387">
        <f>IFERROR(INDEX(CW!$E:$G,MATCH(Input!$C$160,CW!$A:$A,0),MATCH(Info!D4,CW!$E$2:$G$2,0)),0)</f>
        <v>0</v>
      </c>
      <c r="D35" s="387">
        <f>IFERROR(INDEX(CW!$E:$G,MATCH(Input!$C$160,CW!$A:$A,0),MATCH(Info!E4,CW!$E$2:$G$2,0)),0)</f>
        <v>0</v>
      </c>
      <c r="E35" s="387">
        <f>IFERROR(INDEX(CW!$E:$G,MATCH(Input!$C$160,CW!$A:$A,0),MATCH(Info!F4,CW!$E$2:$G$2,0)),0)</f>
        <v>0</v>
      </c>
      <c r="F35" s="387">
        <f>IFERROR(INDEX(CW!$E:$G,MATCH(Input!$C$160,CW!$A:$A,0),MATCH(Info!G4,CW!$E$2:$G$2,0)),0)</f>
        <v>0</v>
      </c>
      <c r="G35" s="387">
        <f>IFERROR(INDEX(CW!$E:$G,MATCH(Input!$C$160,CW!$A:$A,0),MATCH(Info!H4,CW!$E$2:$G$2,0)),0)</f>
        <v>0</v>
      </c>
      <c r="H35" s="387">
        <f>IFERROR(INDEX(CW!$E:$G,MATCH(Input!$C$160,CW!$A:$A,0),MATCH(Info!I4,CW!$E$2:$G$2,0)),0)</f>
        <v>0</v>
      </c>
      <c r="I35" s="387">
        <f>IFERROR(INDEX(CW!$E:$G,MATCH(Input!$C$160,CW!$A:$A,0),MATCH(Info!J4,CW!$E$2:$G$2,0)),0)</f>
        <v>0</v>
      </c>
      <c r="J35" s="387">
        <f>IFERROR(INDEX(CW!$E:$G,MATCH(Input!$C$160,CW!$A:$A,0),MATCH(Info!K4,CW!$E$2:$G$2,0)),0)</f>
        <v>0</v>
      </c>
      <c r="K35" s="387">
        <f>IFERROR(INDEX(CW!$E:$G,MATCH(Input!$C$160,CW!$A:$A,0),MATCH(Info!L4,CW!$E$2:$G$2,0)),0)</f>
        <v>0</v>
      </c>
      <c r="L35" s="387">
        <f>IFERROR(INDEX(CW!$E:$G,MATCH(Input!$C$160,CW!$A:$A,0),MATCH(Info!M4,CW!$E$2:$G$2,0)),0)</f>
        <v>0</v>
      </c>
      <c r="M35" s="387">
        <f>IFERROR(INDEX(CW!$E:$G,MATCH(Input!$C$160,CW!$A:$A,0),MATCH(Info!N4,CW!$E$2:$G$2,0)),0)</f>
        <v>0</v>
      </c>
      <c r="N35" s="387">
        <f>IFERROR(INDEX(CW!$E:$G,MATCH(Input!$C$160,CW!$A:$A,0),MATCH(Info!O4,CW!$E$2:$G$2,0)),0)</f>
        <v>0</v>
      </c>
      <c r="O35" s="387">
        <f>IFERROR(INDEX(CW!$E:$G,MATCH(Input!$C$160,CW!$A:$A,0),MATCH(Info!P4,CW!$E$2:$G$2,0)),0)</f>
        <v>0</v>
      </c>
      <c r="P35" s="387">
        <f>IFERROR(INDEX(CW!$E:$G,MATCH(Input!$C$160,CW!$A:$A,0),MATCH(Info!Q4,CW!$E$2:$G$2,0)),0)</f>
        <v>0</v>
      </c>
      <c r="Q35" s="387">
        <f>IFERROR(INDEX(CW!$E:$G,MATCH(Input!$C$160,CW!$A:$A,0),MATCH(Info!R4,CW!$E$2:$G$2,0)),0)</f>
        <v>0</v>
      </c>
      <c r="R35" s="387">
        <f>IFERROR(INDEX(CW!$E:$G,MATCH(Input!$C$160,CW!$A:$A,0),MATCH(Info!S4,CW!$E$2:$G$2,0)),0)</f>
        <v>0</v>
      </c>
      <c r="S35" s="387">
        <f>IFERROR(INDEX(CW!$E:$G,MATCH(Input!$C$160,CW!$A:$A,0),MATCH(Info!T4,CW!$E$2:$G$2,0)),0)</f>
        <v>0</v>
      </c>
      <c r="T35" s="387">
        <f>IFERROR(INDEX(CW!$E:$G,MATCH(Input!$C$160,CW!$A:$A,0),MATCH(Info!U4,CW!$E$2:$G$2,0)),0)</f>
        <v>0</v>
      </c>
      <c r="U35" s="387">
        <f>IFERROR(INDEX(CW!$E:$G,MATCH(Input!$C$160,CW!$A:$A,0),MATCH(Info!V4,CW!$E$2:$G$2,0)),0)</f>
        <v>0</v>
      </c>
      <c r="V35" s="387">
        <f>IFERROR(INDEX(CW!$E:$G,MATCH(Input!$C$160,CW!$A:$A,0),MATCH(Info!W4,CW!$E$2:$G$2,0)),0)</f>
        <v>0</v>
      </c>
      <c r="W35" s="387">
        <f>IFERROR(INDEX(CW!$E:$G,MATCH(Input!$C$160,CW!$A:$A,0),MATCH(Info!X4,CW!$E$2:$G$2,0)),0)</f>
        <v>0</v>
      </c>
      <c r="X35" s="387">
        <f>IFERROR(INDEX(CW!$E:$G,MATCH(Input!$C$160,CW!$A:$A,0),MATCH(Info!Y4,CW!$E$2:$G$2,0)),0)</f>
        <v>0</v>
      </c>
      <c r="Y35" s="387">
        <f>IFERROR(INDEX(CW!$E:$G,MATCH(Input!$C$160,CW!$A:$A,0),MATCH(Info!Z4,CW!$E$2:$G$2,0)),0)</f>
        <v>0</v>
      </c>
      <c r="Z35" s="387">
        <f>IFERROR(INDEX(CW!$E:$G,MATCH(Input!$C$160,CW!$A:$A,0),MATCH(Info!AA4,CW!$E$2:$G$2,0)),0)</f>
        <v>0</v>
      </c>
      <c r="AA35" s="387">
        <f>IFERROR(INDEX(CW!$E:$G,MATCH(Input!$C$160,CW!$A:$A,0),MATCH(Info!AB4,CW!$E$2:$G$2,0)),0)</f>
        <v>0</v>
      </c>
      <c r="AB35" s="387">
        <f>IFERROR(INDEX(CW!$E:$G,MATCH(Input!$C$160,CW!$A:$A,0),MATCH(Info!AC4,CW!$E$2:$G$2,0)),0)</f>
        <v>0</v>
      </c>
      <c r="AC35" s="387">
        <f>IFERROR(INDEX(CW!$E:$G,MATCH(Input!$C$160,CW!$A:$A,0),MATCH(Info!AD4,CW!$E$2:$G$2,0)),0)</f>
        <v>0</v>
      </c>
      <c r="AD35" s="387">
        <f>IFERROR(INDEX(CW!$E:$G,MATCH(Input!$C$160,CW!$A:$A,0),MATCH(Info!AE4,CW!$E$2:$G$2,0)),0)</f>
        <v>0</v>
      </c>
      <c r="AE35" s="387">
        <f>IFERROR(INDEX(CW!$E:$G,MATCH(Input!$C$160,CW!$A:$A,0),MATCH(Info!AF4,CW!$E$2:$G$2,0)),0)</f>
        <v>0</v>
      </c>
      <c r="AF35" s="387">
        <f>IFERROR(INDEX(CW!$E:$G,MATCH(Input!$C$160,CW!$A:$A,0),MATCH(Info!AG4,CW!$E$2:$G$2,0)),0)</f>
        <v>0</v>
      </c>
      <c r="AG35" s="387">
        <f>IFERROR(INDEX(CW!$E:$G,MATCH(Input!$C$160,CW!$A:$A,0),MATCH(Info!AH4,CW!$E$2:$G$2,0)),0)</f>
        <v>0</v>
      </c>
      <c r="AH35" s="387">
        <f>IFERROR(INDEX(CW!$E:$G,MATCH(Input!$C$160,CW!$A:$A,0),MATCH(Info!AI4,CW!$E$2:$G$2,0)),0)</f>
        <v>0</v>
      </c>
      <c r="AI35" s="387">
        <f>IFERROR(INDEX(CW!$E:$G,MATCH(Input!$C$160,CW!$A:$A,0),MATCH(Info!AJ4,CW!$E$2:$G$2,0)),0)</f>
        <v>0</v>
      </c>
      <c r="AJ35" s="387">
        <f>IFERROR(INDEX(CW!$E:$G,MATCH(Input!$C$160,CW!$A:$A,0),MATCH(Info!AK4,CW!$E$2:$G$2,0)),0)</f>
        <v>0</v>
      </c>
      <c r="AK35" s="387">
        <f>IFERROR(INDEX(CW!$E:$G,MATCH(Input!$C$160,CW!$A:$A,0),MATCH(Info!AL4,CW!$E$2:$G$2,0)),0)</f>
        <v>0</v>
      </c>
      <c r="AL35" s="387">
        <f>IFERROR(INDEX(CW!$E:$G,MATCH(Input!$C$160,CW!$A:$A,0),MATCH(Info!AM4,CW!$E$2:$G$2,0)),0)</f>
        <v>0</v>
      </c>
      <c r="AM35" s="387">
        <f>IFERROR(INDEX(CW!$E:$G,MATCH(Input!$C$160,CW!$A:$A,0),MATCH(Info!AN4,CW!$E$2:$G$2,0)),0)</f>
        <v>0</v>
      </c>
      <c r="AN35" s="387">
        <f>IFERROR(INDEX(CW!$E:$G,MATCH(Input!$C$160,CW!$A:$A,0),MATCH(Info!AO4,CW!$E$2:$G$2,0)),0)</f>
        <v>0</v>
      </c>
      <c r="AO35" s="387">
        <f>IFERROR(INDEX(CW!$E:$G,MATCH(Input!$C$160,CW!$A:$A,0),MATCH(Info!AP4,CW!$E$2:$G$2,0)),0)</f>
        <v>0</v>
      </c>
      <c r="AP35" s="387">
        <f>IFERROR(INDEX(CW!$E:$G,MATCH(Input!$C$160,CW!$A:$A,0),MATCH(Info!AQ4,CW!$E$2:$G$2,0)),0)</f>
        <v>0</v>
      </c>
      <c r="AQ35" s="387">
        <f>IFERROR(INDEX(CW!$E:$G,MATCH(Input!$C$160,CW!$A:$A,0),MATCH(Info!AR4,CW!$E$2:$G$2,0)),0)</f>
        <v>0</v>
      </c>
      <c r="AR35" s="387">
        <f>IFERROR(INDEX(CW!$E:$G,MATCH(Input!$C$160,CW!$A:$A,0),MATCH(Info!AS4,CW!$E$2:$G$2,0)),0)</f>
        <v>0</v>
      </c>
      <c r="AS35" s="387">
        <f>IFERROR(INDEX(CW!$E:$G,MATCH(Input!$C$160,CW!$A:$A,0),MATCH(Info!AT4,CW!$E$2:$G$2,0)),0)</f>
        <v>0</v>
      </c>
      <c r="AT35" s="387">
        <f>IFERROR(INDEX(CW!$E:$G,MATCH(Input!$C$160,CW!$A:$A,0),MATCH(Info!AU4,CW!$E$2:$G$2,0)),0)</f>
        <v>0</v>
      </c>
      <c r="AU35" s="387">
        <f>IFERROR(INDEX(CW!$E:$G,MATCH(Input!$C$160,CW!$A:$A,0),MATCH(Info!AV4,CW!$E$2:$G$2,0)),0)</f>
        <v>0</v>
      </c>
      <c r="AV35" s="387">
        <f>IFERROR(INDEX(CW!$E:$G,MATCH(Input!$C$160,CW!$A:$A,0),MATCH(Info!AW4,CW!$E$2:$G$2,0)),0)</f>
        <v>0</v>
      </c>
      <c r="AW35" s="387">
        <f>IFERROR(INDEX(CW!$E:$G,MATCH(Input!$C$160,CW!$A:$A,0),MATCH(Info!AX4,CW!$E$2:$G$2,0)),0)</f>
        <v>0</v>
      </c>
      <c r="AX35" s="387">
        <f>IFERROR(INDEX(CW!$E:$G,MATCH(Input!$C$160,CW!$A:$A,0),MATCH(Info!AY4,CW!$E$2:$G$2,0)),0)</f>
        <v>0</v>
      </c>
      <c r="AY35" s="387">
        <f>IFERROR(INDEX(CW!$E:$G,MATCH(Input!$C$160,CW!$A:$A,0),MATCH(Info!AZ4,CW!$E$2:$G$2,0)),0)</f>
        <v>0</v>
      </c>
      <c r="AZ35" s="387">
        <f>IFERROR(INDEX(CW!$E:$G,MATCH(Input!$C$160,CW!$A:$A,0),MATCH(Info!BA4,CW!$E$2:$G$2,0)),0)</f>
        <v>0</v>
      </c>
      <c r="BA35" s="387">
        <f>IFERROR(INDEX(CW!$E:$G,MATCH(Input!$C$160,CW!$A:$A,0),MATCH(Info!BB4,CW!$E$2:$G$2,0)),0)</f>
        <v>0</v>
      </c>
      <c r="BB35" s="387">
        <f>IFERROR(INDEX(CW!$E:$G,MATCH(Input!$C$160,CW!$A:$A,0),MATCH(Info!BC4,CW!$E$2:$G$2,0)),0)</f>
        <v>0</v>
      </c>
      <c r="BC35" s="387">
        <f>IFERROR(INDEX(CW!$E:$G,MATCH(Input!$C$160,CW!$A:$A,0),MATCH(Info!BD4,CW!$E$2:$G$2,0)),0)</f>
        <v>0</v>
      </c>
      <c r="BD35" s="387">
        <f>IFERROR(INDEX(CW!$E:$G,MATCH(Input!$C$160,CW!$A:$A,0),MATCH(Info!BE4,CW!$E$2:$G$2,0)),0)</f>
        <v>0</v>
      </c>
      <c r="BE35" s="387">
        <f>IFERROR(INDEX(CW!$E:$G,MATCH(Input!$C$160,CW!$A:$A,0),MATCH(Info!BF4,CW!$E$2:$G$2,0)),0)</f>
        <v>0</v>
      </c>
      <c r="BF35" s="387">
        <f>IFERROR(INDEX(CW!$E:$G,MATCH(Input!$C$160,CW!$A:$A,0),MATCH(Info!BG4,CW!$E$2:$G$2,0)),0)</f>
        <v>0</v>
      </c>
      <c r="BG35" s="387">
        <f>IFERROR(INDEX(CW!$E:$G,MATCH(Input!$C$160,CW!$A:$A,0),MATCH(Info!BH4,CW!$E$2:$G$2,0)),0)</f>
        <v>0</v>
      </c>
      <c r="BH35" s="387">
        <f>IFERROR(INDEX(CW!$E:$G,MATCH(Input!$C$160,CW!$A:$A,0),MATCH(Info!BI4,CW!$E$2:$G$2,0)),0)</f>
        <v>0</v>
      </c>
      <c r="BI35" s="387">
        <f>IFERROR(INDEX(CW!$E:$G,MATCH(Input!$C$160,CW!$A:$A,0),MATCH(Info!BJ4,CW!$E$2:$G$2,0)),0)</f>
        <v>0</v>
      </c>
      <c r="BJ35" s="387">
        <f>IFERROR(INDEX(CW!$E:$G,MATCH(Input!$C$160,CW!$A:$A,0),MATCH(Info!BK4,CW!$E$2:$G$2,0)),0)</f>
        <v>0</v>
      </c>
      <c r="BK35" s="387">
        <f>IFERROR(INDEX(CW!$E:$G,MATCH(Input!$C$160,CW!$A:$A,0),MATCH(Info!BL4,CW!$E$2:$G$2,0)),0)</f>
        <v>0</v>
      </c>
      <c r="BL35" s="387">
        <f>IFERROR(INDEX(CW!$E:$G,MATCH(Input!$C$160,CW!$A:$A,0),MATCH(Info!BM4,CW!$E$2:$G$2,0)),0)</f>
        <v>0</v>
      </c>
      <c r="BM35" s="387">
        <f>IFERROR(INDEX(CW!$E:$G,MATCH(Input!$C$160,CW!$A:$A,0),MATCH(Info!BN4,CW!$E$2:$G$2,0)),0)</f>
        <v>0</v>
      </c>
      <c r="BN35" s="387">
        <f>IFERROR(INDEX(CW!$E:$G,MATCH(Input!$C$160,CW!$A:$A,0),MATCH(Info!BO4,CW!$E$2:$G$2,0)),0)</f>
        <v>0</v>
      </c>
      <c r="BO35" s="387">
        <f>IFERROR(INDEX(CW!$E:$G,MATCH(Input!$C$160,CW!$A:$A,0),MATCH(Info!BP4,CW!$E$2:$G$2,0)),0)</f>
        <v>0</v>
      </c>
      <c r="BP35" s="387">
        <f>IFERROR(INDEX(CW!$E:$G,MATCH(Input!$C$160,CW!$A:$A,0),MATCH(Info!BQ4,CW!$E$2:$G$2,0)),0)</f>
        <v>0</v>
      </c>
      <c r="BQ35" s="387">
        <f>IFERROR(INDEX(CW!$E:$G,MATCH(Input!$C$160,CW!$A:$A,0),MATCH(Info!BR4,CW!$E$2:$G$2,0)),0)</f>
        <v>0</v>
      </c>
      <c r="BR35" s="387">
        <f>IFERROR(INDEX(CW!$E:$G,MATCH(Input!$C$160,CW!$A:$A,0),MATCH(Info!BS4,CW!$E$2:$G$2,0)),0)</f>
        <v>0</v>
      </c>
      <c r="BS35" s="387">
        <f>IFERROR(INDEX(CW!$E:$G,MATCH(Input!$C$160,CW!$A:$A,0),MATCH(Info!BT4,CW!$E$2:$G$2,0)),0)</f>
        <v>0</v>
      </c>
      <c r="BT35" s="387">
        <f>IFERROR(INDEX(CW!$E:$G,MATCH(Input!$C$160,CW!$A:$A,0),MATCH(Info!BU4,CW!$E$2:$G$2,0)),0)</f>
        <v>0</v>
      </c>
      <c r="BU35" s="387">
        <f>IFERROR(INDEX(CW!$E:$G,MATCH(Input!$C$160,CW!$A:$A,0),MATCH(Info!BV4,CW!$E$2:$G$2,0)),0)</f>
        <v>0</v>
      </c>
      <c r="BV35" s="387">
        <f>IFERROR(INDEX(CW!$E:$G,MATCH(Input!$C$160,CW!$A:$A,0),MATCH(Info!BW4,CW!$E$2:$G$2,0)),0)</f>
        <v>0</v>
      </c>
      <c r="BW35" s="387">
        <f>IFERROR(INDEX(CW!$E:$G,MATCH(Input!$C$160,CW!$A:$A,0),MATCH(Info!BX4,CW!$E$2:$G$2,0)),0)</f>
        <v>0</v>
      </c>
      <c r="BX35" s="387">
        <f>IFERROR(INDEX(CW!$E:$G,MATCH(Input!$C$160,CW!$A:$A,0),MATCH(Info!BY4,CW!$E$2:$G$2,0)),0)</f>
        <v>0</v>
      </c>
      <c r="BY35" s="387">
        <f>IFERROR(INDEX(CW!$E:$G,MATCH(Input!$C$160,CW!$A:$A,0),MATCH(Info!BZ4,CW!$E$2:$G$2,0)),0)</f>
        <v>0</v>
      </c>
      <c r="BZ35" s="387">
        <f>IFERROR(INDEX(CW!$E:$G,MATCH(Input!$C$160,CW!$A:$A,0),MATCH(Info!CA4,CW!$E$2:$G$2,0)),0)</f>
        <v>0</v>
      </c>
      <c r="CA35" s="387">
        <f>IFERROR(INDEX(CW!$E:$G,MATCH(Input!$C$160,CW!$A:$A,0),MATCH(Info!CB4,CW!$E$2:$G$2,0)),0)</f>
        <v>0</v>
      </c>
      <c r="CB35" s="387">
        <f>IFERROR(INDEX(CW!$E:$G,MATCH(Input!$C$160,CW!$A:$A,0),MATCH(Info!CC4,CW!$E$2:$G$2,0)),0)</f>
        <v>0</v>
      </c>
      <c r="CC35" s="387">
        <f>IFERROR(INDEX(CW!$E:$G,MATCH(Input!$C$160,CW!$A:$A,0),MATCH(Info!CD4,CW!$E$2:$G$2,0)),0)</f>
        <v>0</v>
      </c>
      <c r="CD35" s="387">
        <f>IFERROR(INDEX(CW!$E:$G,MATCH(Input!$C$160,CW!$A:$A,0),MATCH(Info!CE4,CW!$E$2:$G$2,0)),0)</f>
        <v>0</v>
      </c>
      <c r="CE35" s="387">
        <f>IFERROR(INDEX(CW!$E:$G,MATCH(Input!$C$160,CW!$A:$A,0),MATCH(Info!CF4,CW!$E$2:$G$2,0)),0)</f>
        <v>0</v>
      </c>
      <c r="CF35" s="387">
        <f>IFERROR(INDEX(CW!$E:$G,MATCH(Input!$C$160,CW!$A:$A,0),MATCH(Info!CG4,CW!$E$2:$G$2,0)),0)</f>
        <v>0</v>
      </c>
      <c r="CG35" s="387">
        <f>IFERROR(INDEX(CW!$E:$G,MATCH(Input!$C$160,CW!$A:$A,0),MATCH(Info!CH4,CW!$E$2:$G$2,0)),0)</f>
        <v>0</v>
      </c>
      <c r="CH35" s="387">
        <f>IFERROR(INDEX(CW!$E:$G,MATCH(Input!$C$160,CW!$A:$A,0),MATCH(Info!CI4,CW!$E$2:$G$2,0)),0)</f>
        <v>0</v>
      </c>
      <c r="CI35" s="387">
        <f>IFERROR(INDEX(CW!$E:$G,MATCH(Input!$C$160,CW!$A:$A,0),MATCH(Info!CJ4,CW!$E$2:$G$2,0)),0)</f>
        <v>0</v>
      </c>
      <c r="CJ35" s="387">
        <f>IFERROR(INDEX(CW!$E:$G,MATCH(Input!$C$160,CW!$A:$A,0),MATCH(Info!CK4,CW!$E$2:$G$2,0)),0)</f>
        <v>0</v>
      </c>
      <c r="CK35" s="387">
        <f>IFERROR(INDEX(CW!$E:$G,MATCH(Input!$C$160,CW!$A:$A,0),MATCH(Info!CL4,CW!$E$2:$G$2,0)),0)</f>
        <v>0</v>
      </c>
      <c r="CL35" s="387">
        <f>IFERROR(INDEX(CW!$E:$G,MATCH(Input!$C$160,CW!$A:$A,0),MATCH(Info!CM4,CW!$E$2:$G$2,0)),0)</f>
        <v>0</v>
      </c>
      <c r="CM35" s="387">
        <f>IFERROR(INDEX(CW!$E:$G,MATCH(Input!$C$160,CW!$A:$A,0),MATCH(Info!CN4,CW!$E$2:$G$2,0)),0)</f>
        <v>0</v>
      </c>
      <c r="CN35" s="387">
        <f>IFERROR(INDEX(CW!$E:$G,MATCH(Input!$C$160,CW!$A:$A,0),MATCH(Info!CO4,CW!$E$2:$G$2,0)),0)</f>
        <v>0</v>
      </c>
      <c r="CO35" s="387">
        <f>IFERROR(INDEX(CW!$E:$G,MATCH(Input!$C$160,CW!$A:$A,0),MATCH(Info!CP4,CW!$E$2:$G$2,0)),0)</f>
        <v>0</v>
      </c>
      <c r="CP35" s="387">
        <f>IFERROR(INDEX(CW!$E:$G,MATCH(Input!$C$160,CW!$A:$A,0),MATCH(Info!CQ4,CW!$E$2:$G$2,0)),0)</f>
        <v>0</v>
      </c>
      <c r="CQ35" s="387">
        <f>IFERROR(INDEX(CW!$E:$G,MATCH(Input!$C$160,CW!$A:$A,0),MATCH(Info!CR4,CW!$E$2:$G$2,0)),0)</f>
        <v>0</v>
      </c>
      <c r="CR35" s="387">
        <f>IFERROR(INDEX(CW!$E:$G,MATCH(Input!$C$160,CW!$A:$A,0),MATCH(Info!CS4,CW!$E$2:$G$2,0)),0)</f>
        <v>0</v>
      </c>
      <c r="CS35" s="387">
        <f>IFERROR(INDEX(CW!$E:$G,MATCH(Input!$C$160,CW!$A:$A,0),MATCH(Info!CT4,CW!$E$2:$G$2,0)),0)</f>
        <v>0</v>
      </c>
      <c r="CT35" s="387">
        <f>IFERROR(INDEX(CW!$E:$G,MATCH(Input!$C$160,CW!$A:$A,0),MATCH(Info!CU4,CW!$E$2:$G$2,0)),0)</f>
        <v>0</v>
      </c>
      <c r="CU35" s="387">
        <f>IFERROR(INDEX(CW!$E:$G,MATCH(Input!$C$160,CW!$A:$A,0),MATCH(Info!CV4,CW!$E$2:$G$2,0)),0)</f>
        <v>0</v>
      </c>
      <c r="CV35" s="387">
        <f>IFERROR(INDEX(CW!$E:$G,MATCH(Input!$C$160,CW!$A:$A,0),MATCH(Info!CW4,CW!$E$2:$G$2,0)),0)</f>
        <v>0</v>
      </c>
      <c r="CW35" s="387">
        <f>IFERROR(INDEX(CW!$E:$G,MATCH(Input!$C$160,CW!$A:$A,0),MATCH(Info!CX4,CW!$E$2:$G$2,0)),0)</f>
        <v>0</v>
      </c>
      <c r="CX35" s="387">
        <f>IFERROR(INDEX(CW!$E:$G,MATCH(Input!$C$160,CW!$A:$A,0),MATCH(Info!CY4,CW!$E$2:$G$2,0)),0)</f>
        <v>0</v>
      </c>
      <c r="CY35" s="387">
        <f>IFERROR(INDEX(CW!$E:$G,MATCH(Input!$C$160,CW!$A:$A,0),MATCH(Info!CZ4,CW!$E$2:$G$2,0)),0)</f>
        <v>0</v>
      </c>
      <c r="CZ35" s="387">
        <f>IFERROR(INDEX(CW!$E:$G,MATCH(Input!$C$160,CW!$A:$A,0),MATCH(Info!DA4,CW!$E$2:$G$2,0)),0)</f>
        <v>0</v>
      </c>
      <c r="DA35" s="387">
        <f>IFERROR(INDEX(CW!$E:$G,MATCH(Input!$C$160,CW!$A:$A,0),MATCH(Info!DB4,CW!$E$2:$G$2,0)),0)</f>
        <v>0</v>
      </c>
      <c r="DB35" s="387">
        <f>IFERROR(INDEX(CW!$E:$G,MATCH(Input!$C$160,CW!$A:$A,0),MATCH(Info!DC4,CW!$E$2:$G$2,0)),0)</f>
        <v>0</v>
      </c>
      <c r="DC35" s="387">
        <f>IFERROR(INDEX(CW!$E:$G,MATCH(Input!$C$160,CW!$A:$A,0),MATCH(Info!DD4,CW!$E$2:$G$2,0)),0)</f>
        <v>0</v>
      </c>
      <c r="DD35" s="387">
        <f>IFERROR(INDEX(CW!$E:$G,MATCH(Input!$C$160,CW!$A:$A,0),MATCH(Info!DE4,CW!$E$2:$G$2,0)),0)</f>
        <v>0</v>
      </c>
      <c r="DE35" s="387">
        <f>IFERROR(INDEX(CW!$E:$G,MATCH(Input!$C$160,CW!$A:$A,0),MATCH(Info!DF4,CW!$E$2:$G$2,0)),0)</f>
        <v>0</v>
      </c>
      <c r="DF35" s="387">
        <f>IFERROR(INDEX(CW!$E:$G,MATCH(Input!$C$160,CW!$A:$A,0),MATCH(Info!DG4,CW!$E$2:$G$2,0)),0)</f>
        <v>0</v>
      </c>
      <c r="DG35" s="387">
        <f>IFERROR(INDEX(CW!$E:$G,MATCH(Input!$C$160,CW!$A:$A,0),MATCH(Info!DH4,CW!$E$2:$G$2,0)),0)</f>
        <v>0</v>
      </c>
      <c r="DH35" s="387">
        <f>IFERROR(INDEX(CW!$E:$G,MATCH(Input!$C$160,CW!$A:$A,0),MATCH(Info!DI4,CW!$E$2:$G$2,0)),0)</f>
        <v>0</v>
      </c>
      <c r="DI35" s="387">
        <f>IFERROR(INDEX(CW!$E:$G,MATCH(Input!$C$160,CW!$A:$A,0),MATCH(Info!DJ4,CW!$E$2:$G$2,0)),0)</f>
        <v>0</v>
      </c>
      <c r="DJ35" s="387">
        <f>IFERROR(INDEX(CW!$E:$G,MATCH(Input!$C$160,CW!$A:$A,0),MATCH(Info!DK4,CW!$E$2:$G$2,0)),0)</f>
        <v>0</v>
      </c>
      <c r="DK35" s="387">
        <f>IFERROR(INDEX(CW!$E:$G,MATCH(Input!$C$160,CW!$A:$A,0),MATCH(Info!DL4,CW!$E$2:$G$2,0)),0)</f>
        <v>0</v>
      </c>
      <c r="DL35" s="387">
        <f>IFERROR(INDEX(CW!$E:$G,MATCH(Input!$C$160,CW!$A:$A,0),MATCH(Info!DM4,CW!$E$2:$G$2,0)),0)</f>
        <v>0</v>
      </c>
      <c r="DM35" s="387">
        <f>IFERROR(INDEX(CW!$E:$G,MATCH(Input!$C$160,CW!$A:$A,0),MATCH(Info!DN4,CW!$E$2:$G$2,0)),0)</f>
        <v>0</v>
      </c>
      <c r="DN35" s="387">
        <f>IFERROR(INDEX(CW!$E:$G,MATCH(Input!$C$160,CW!$A:$A,0),MATCH(Info!DO4,CW!$E$2:$G$2,0)),0)</f>
        <v>0</v>
      </c>
      <c r="DO35" s="387">
        <f>IFERROR(INDEX(CW!$E:$G,MATCH(Input!$C$160,CW!$A:$A,0),MATCH(Info!DP4,CW!$E$2:$G$2,0)),0)</f>
        <v>0</v>
      </c>
      <c r="DP35" s="387">
        <f>IFERROR(INDEX(CW!$E:$G,MATCH(Input!$C$160,CW!$A:$A,0),MATCH(Info!DQ4,CW!$E$2:$G$2,0)),0)</f>
        <v>0</v>
      </c>
      <c r="DQ35" s="387">
        <f>IFERROR(INDEX(CW!$E:$G,MATCH(Input!$C$160,CW!$A:$A,0),MATCH(Info!DR4,CW!$E$2:$G$2,0)),0)</f>
        <v>0</v>
      </c>
      <c r="DR35" s="387">
        <f>IFERROR(INDEX(CW!$E:$G,MATCH(Input!$C$160,CW!$A:$A,0),MATCH(Info!DS4,CW!$E$2:$G$2,0)),0)</f>
        <v>0</v>
      </c>
      <c r="DS35" s="387">
        <f>IFERROR(INDEX(CW!$E:$G,MATCH(Input!$C$160,CW!$A:$A,0),MATCH(Info!DT4,CW!$E$2:$G$2,0)),0)</f>
        <v>0</v>
      </c>
      <c r="DT35" s="387">
        <f>IFERROR(INDEX(CW!$E:$G,MATCH(Input!$C$160,CW!$A:$A,0),MATCH(Info!DU4,CW!$E$2:$G$2,0)),0)</f>
        <v>0</v>
      </c>
      <c r="DU35" s="387">
        <f>IFERROR(INDEX(CW!$E:$G,MATCH(Input!$C$160,CW!$A:$A,0),MATCH(Info!DV4,CW!$E$2:$G$2,0)),0)</f>
        <v>0</v>
      </c>
      <c r="DV35" s="387">
        <f>IFERROR(INDEX(CW!$E:$G,MATCH(Input!$C$160,CW!$A:$A,0),MATCH(Info!DW4,CW!$E$2:$G$2,0)),0)</f>
        <v>0</v>
      </c>
      <c r="DW35" s="387">
        <f>IFERROR(INDEX(CW!$E:$G,MATCH(Input!$C$160,CW!$A:$A,0),MATCH(Info!DX4,CW!$E$2:$G$2,0)),0)</f>
        <v>0</v>
      </c>
      <c r="DX35" s="387">
        <f>IFERROR(INDEX(CW!$E:$G,MATCH(Input!$C$160,CW!$A:$A,0),MATCH(Info!DY4,CW!$E$2:$G$2,0)),0)</f>
        <v>0</v>
      </c>
      <c r="DY35" s="387">
        <f>IFERROR(INDEX(CW!$E:$G,MATCH(Input!$C$160,CW!$A:$A,0),MATCH(Info!DZ4,CW!$E$2:$G$2,0)),0)</f>
        <v>0</v>
      </c>
      <c r="DZ35" s="387">
        <f>IFERROR(INDEX(CW!$E:$G,MATCH(Input!$C$160,CW!$A:$A,0),MATCH(Info!EA4,CW!$E$2:$G$2,0)),0)</f>
        <v>0</v>
      </c>
      <c r="EA35" s="387">
        <f>IFERROR(INDEX(CW!$E:$G,MATCH(Input!$C$160,CW!$A:$A,0),MATCH(Info!EB4,CW!$E$2:$G$2,0)),0)</f>
        <v>0</v>
      </c>
      <c r="EB35" s="387">
        <f>IFERROR(INDEX(CW!$E:$G,MATCH(Input!$C$160,CW!$A:$A,0),MATCH(Info!EC4,CW!$E$2:$G$2,0)),0)</f>
        <v>0</v>
      </c>
      <c r="EC35" s="387">
        <f>IFERROR(INDEX(CW!$E:$G,MATCH(Input!$C$160,CW!$A:$A,0),MATCH(Info!ED4,CW!$E$2:$G$2,0)),0)</f>
        <v>0</v>
      </c>
      <c r="ED35" s="387">
        <f>IFERROR(INDEX(CW!$E:$G,MATCH(Input!$C$160,CW!$A:$A,0),MATCH(Info!EE4,CW!$E$2:$G$2,0)),0)</f>
        <v>0</v>
      </c>
      <c r="EE35" s="387">
        <f>IFERROR(INDEX(CW!$E:$G,MATCH(Input!$C$160,CW!$A:$A,0),MATCH(Info!EF4,CW!$E$2:$G$2,0)),0)</f>
        <v>0</v>
      </c>
      <c r="EF35" s="387">
        <f>IFERROR(INDEX(CW!$E:$G,MATCH(Input!$C$160,CW!$A:$A,0),MATCH(Info!EG4,CW!$E$2:$G$2,0)),0)</f>
        <v>0</v>
      </c>
      <c r="EG35" s="387">
        <f>IFERROR(INDEX(CW!$E:$G,MATCH(Input!$C$160,CW!$A:$A,0),MATCH(Info!EH4,CW!$E$2:$G$2,0)),0)</f>
        <v>0</v>
      </c>
      <c r="EH35" s="387">
        <f>IFERROR(INDEX(CW!$E:$G,MATCH(Input!$C$160,CW!$A:$A,0),MATCH(Info!EI4,CW!$E$2:$G$2,0)),0)</f>
        <v>0</v>
      </c>
      <c r="EI35" s="387">
        <f>IFERROR(INDEX(CW!$E:$G,MATCH(Input!$C$160,CW!$A:$A,0),MATCH(Info!EJ4,CW!$E$2:$G$2,0)),0)</f>
        <v>0</v>
      </c>
      <c r="EJ35" s="387">
        <f>IFERROR(INDEX(CW!$E:$G,MATCH(Input!$C$160,CW!$A:$A,0),MATCH(Info!EK4,CW!$E$2:$G$2,0)),0)</f>
        <v>0</v>
      </c>
      <c r="EK35" s="387">
        <f>IFERROR(INDEX(CW!$E:$G,MATCH(Input!$C$160,CW!$A:$A,0),MATCH(Info!EL4,CW!$E$2:$G$2,0)),0)</f>
        <v>0</v>
      </c>
      <c r="EL35" s="387">
        <f>IFERROR(INDEX(CW!$E:$G,MATCH(Input!$C$160,CW!$A:$A,0),MATCH(Info!EM4,CW!$E$2:$G$2,0)),0)</f>
        <v>0</v>
      </c>
      <c r="EM35" s="387">
        <f>IFERROR(INDEX(CW!$E:$G,MATCH(Input!$C$160,CW!$A:$A,0),MATCH(Info!EN4,CW!$E$2:$G$2,0)),0)</f>
        <v>0</v>
      </c>
      <c r="EN35" s="387">
        <f>IFERROR(INDEX(CW!$E:$G,MATCH(Input!$C$160,CW!$A:$A,0),MATCH(Info!EO4,CW!$E$2:$G$2,0)),0)</f>
        <v>0</v>
      </c>
      <c r="EO35" s="387">
        <f>IFERROR(INDEX(CW!$E:$G,MATCH(Input!$C$160,CW!$A:$A,0),MATCH(Info!EP4,CW!$E$2:$G$2,0)),0)</f>
        <v>0</v>
      </c>
      <c r="EP35" s="387">
        <f>IFERROR(INDEX(CW!$E:$G,MATCH(Input!$C$160,CW!$A:$A,0),MATCH(Info!EQ4,CW!$E$2:$G$2,0)),0)</f>
        <v>0</v>
      </c>
      <c r="EQ35" s="387">
        <f>IFERROR(INDEX(CW!$E:$G,MATCH(Input!$C$160,CW!$A:$A,0),MATCH(Info!ER4,CW!$E$2:$G$2,0)),0)</f>
        <v>0</v>
      </c>
      <c r="ER35" s="387">
        <f>IFERROR(INDEX(CW!$E:$G,MATCH(Input!$C$160,CW!$A:$A,0),MATCH(Info!ES4,CW!$E$2:$G$2,0)),0)</f>
        <v>0</v>
      </c>
      <c r="ES35" s="387">
        <f>IFERROR(INDEX(CW!$E:$G,MATCH(Input!$C$160,CW!$A:$A,0),MATCH(Info!ET4,CW!$E$2:$G$2,0)),0)</f>
        <v>0</v>
      </c>
      <c r="ET35" s="387">
        <f>IFERROR(INDEX(CW!$E:$G,MATCH(Input!$C$160,CW!$A:$A,0),MATCH(Info!EU4,CW!$E$2:$G$2,0)),0)</f>
        <v>0</v>
      </c>
      <c r="EU35" s="387">
        <f>IFERROR(INDEX(CW!$E:$G,MATCH(Input!$C$160,CW!$A:$A,0),MATCH(Info!EV4,CW!$E$2:$G$2,0)),0)</f>
        <v>0</v>
      </c>
      <c r="EV35" s="387">
        <f>IFERROR(INDEX(CW!$E:$G,MATCH(Input!$C$160,CW!$A:$A,0),MATCH(Info!EW4,CW!$E$2:$G$2,0)),0)</f>
        <v>0</v>
      </c>
      <c r="EW35" s="387">
        <f>IFERROR(INDEX(CW!$E:$G,MATCH(Input!$C$160,CW!$A:$A,0),MATCH(Info!EX4,CW!$E$2:$G$2,0)),0)</f>
        <v>0</v>
      </c>
      <c r="EX35" s="387">
        <f>IFERROR(INDEX(CW!$E:$G,MATCH(Input!$C$160,CW!$A:$A,0),MATCH(Info!EY4,CW!$E$2:$G$2,0)),0)</f>
        <v>0</v>
      </c>
      <c r="EY35" s="387">
        <f>IFERROR(INDEX(CW!$E:$G,MATCH(Input!$C$160,CW!$A:$A,0),MATCH(Info!EZ4,CW!$E$2:$G$2,0)),0)</f>
        <v>0</v>
      </c>
      <c r="EZ35" s="387">
        <f>IFERROR(INDEX(CW!$E:$G,MATCH(Input!$C$160,CW!$A:$A,0),MATCH(Info!FA4,CW!$E$2:$G$2,0)),0)</f>
        <v>0</v>
      </c>
      <c r="FA35" s="387">
        <f>IFERROR(INDEX(CW!$E:$G,MATCH(Input!$C$160,CW!$A:$A,0),MATCH(Info!FB4,CW!$E$2:$G$2,0)),0)</f>
        <v>0</v>
      </c>
      <c r="FB35" s="387">
        <f>IFERROR(INDEX(CW!$E:$G,MATCH(Input!$C$160,CW!$A:$A,0),MATCH(Info!FC4,CW!$E$2:$G$2,0)),0)</f>
        <v>0</v>
      </c>
      <c r="FC35" s="387">
        <f>IFERROR(INDEX(CW!$E:$G,MATCH(Input!$C$160,CW!$A:$A,0),MATCH(Info!FD4,CW!$E$2:$G$2,0)),0)</f>
        <v>0</v>
      </c>
      <c r="FD35" s="387">
        <f>IFERROR(INDEX(CW!$E:$G,MATCH(Input!$C$160,CW!$A:$A,0),MATCH(Info!FE4,CW!$E$2:$G$2,0)),0)</f>
        <v>0</v>
      </c>
      <c r="FE35" s="387">
        <f>IFERROR(INDEX(CW!$E:$G,MATCH(Input!$C$160,CW!$A:$A,0),MATCH(Info!FF4,CW!$E$2:$G$2,0)),0)</f>
        <v>0</v>
      </c>
      <c r="FF35" s="387">
        <f>IFERROR(INDEX(CW!$E:$G,MATCH(Input!$C$160,CW!$A:$A,0),MATCH(Info!FG4,CW!$E$2:$G$2,0)),0)</f>
        <v>0</v>
      </c>
      <c r="FG35" s="387">
        <f>IFERROR(INDEX(CW!$E:$G,MATCH(Input!$C$160,CW!$A:$A,0),MATCH(Info!FH4,CW!$E$2:$G$2,0)),0)</f>
        <v>0</v>
      </c>
      <c r="FH35" s="387">
        <f>IFERROR(INDEX(CW!$E:$G,MATCH(Input!$C$160,CW!$A:$A,0),MATCH(Info!FI4,CW!$E$2:$G$2,0)),0)</f>
        <v>0</v>
      </c>
      <c r="FI35" s="387">
        <f>IFERROR(INDEX(CW!$E:$G,MATCH(Input!$C$160,CW!$A:$A,0),MATCH(Info!FJ4,CW!$E$2:$G$2,0)),0)</f>
        <v>0</v>
      </c>
      <c r="FJ35" s="387">
        <f>IFERROR(INDEX(CW!$E:$G,MATCH(Input!$C$160,CW!$A:$A,0),MATCH(Info!FK4,CW!$E$2:$G$2,0)),0)</f>
        <v>0</v>
      </c>
      <c r="FK35" s="387">
        <f>IFERROR(INDEX(CW!$E:$G,MATCH(Input!$C$160,CW!$A:$A,0),MATCH(Info!FL4,CW!$E$2:$G$2,0)),0)</f>
        <v>0</v>
      </c>
      <c r="FL35" s="387">
        <f>IFERROR(INDEX(CW!$E:$G,MATCH(Input!$C$160,CW!$A:$A,0),MATCH(Info!FM4,CW!$E$2:$G$2,0)),0)</f>
        <v>0</v>
      </c>
      <c r="FM35" s="387">
        <f>IFERROR(INDEX(CW!$E:$G,MATCH(Input!$C$160,CW!$A:$A,0),MATCH(Info!FN4,CW!$E$2:$G$2,0)),0)</f>
        <v>0</v>
      </c>
      <c r="FN35" s="387">
        <f>IFERROR(INDEX(CW!$E:$G,MATCH(Input!$C$160,CW!$A:$A,0),MATCH(Info!FO4,CW!$E$2:$G$2,0)),0)</f>
        <v>0</v>
      </c>
      <c r="FO35" s="387">
        <f>IFERROR(INDEX(CW!$E:$G,MATCH(Input!$C$160,CW!$A:$A,0),MATCH(Info!FP4,CW!$E$2:$G$2,0)),0)</f>
        <v>0</v>
      </c>
      <c r="FP35" s="387">
        <f>IFERROR(INDEX(CW!$E:$G,MATCH(Input!$C$160,CW!$A:$A,0),MATCH(Info!FQ4,CW!$E$2:$G$2,0)),0)</f>
        <v>0</v>
      </c>
      <c r="FQ35" s="387">
        <f>IFERROR(INDEX(CW!$E:$G,MATCH(Input!$C$160,CW!$A:$A,0),MATCH(Info!FR4,CW!$E$2:$G$2,0)),0)</f>
        <v>0</v>
      </c>
      <c r="FR35" s="387">
        <f>IFERROR(INDEX(CW!$E:$G,MATCH(Input!$C$160,CW!$A:$A,0),MATCH(Info!FS4,CW!$E$2:$G$2,0)),0)</f>
        <v>0</v>
      </c>
      <c r="FS35" s="387">
        <f>IFERROR(INDEX(CW!$E:$G,MATCH(Input!$C$160,CW!$A:$A,0),MATCH(Info!FT4,CW!$E$2:$G$2,0)),0)</f>
        <v>0</v>
      </c>
      <c r="FT35" s="387">
        <f>IFERROR(INDEX(CW!$E:$G,MATCH(Input!$C$160,CW!$A:$A,0),MATCH(Info!FU4,CW!$E$2:$G$2,0)),0)</f>
        <v>0</v>
      </c>
      <c r="FU35" s="387">
        <f>IFERROR(INDEX(CW!$E:$G,MATCH(Input!$C$160,CW!$A:$A,0),MATCH(Info!FV4,CW!$E$2:$G$2,0)),0)</f>
        <v>0</v>
      </c>
      <c r="FV35" s="387">
        <f>IFERROR(INDEX(CW!$E:$G,MATCH(Input!$C$160,CW!$A:$A,0),MATCH(Info!FW4,CW!$E$2:$G$2,0)),0)</f>
        <v>0</v>
      </c>
      <c r="FW35" s="387">
        <f>IFERROR(INDEX(CW!$E:$G,MATCH(Input!$C$160,CW!$A:$A,0),MATCH(Info!FX4,CW!$E$2:$G$2,0)),0)</f>
        <v>0</v>
      </c>
      <c r="FX35" s="387">
        <f>IFERROR(INDEX(CW!$E:$G,MATCH(Input!$C$160,CW!$A:$A,0),MATCH(Info!FY4,CW!$E$2:$G$2,0)),0)</f>
        <v>0</v>
      </c>
      <c r="FY35" s="387">
        <f>IFERROR(INDEX(CW!$E:$G,MATCH(Input!$C$160,CW!$A:$A,0),MATCH(Info!FZ4,CW!$E$2:$G$2,0)),0)</f>
        <v>0</v>
      </c>
      <c r="FZ35" s="387">
        <f>IFERROR(INDEX(CW!$E:$G,MATCH(Input!$C$160,CW!$A:$A,0),MATCH(Info!GA4,CW!$E$2:$G$2,0)),0)</f>
        <v>0</v>
      </c>
      <c r="GA35" s="387">
        <f>IFERROR(INDEX(CW!$E:$G,MATCH(Input!$C$160,CW!$A:$A,0),MATCH(Info!GB4,CW!$E$2:$G$2,0)),0)</f>
        <v>0</v>
      </c>
      <c r="GB35" s="387">
        <f>IFERROR(INDEX(CW!$E:$G,MATCH(Input!$C$160,CW!$A:$A,0),MATCH(Info!GC4,CW!$E$2:$G$2,0)),0)</f>
        <v>0</v>
      </c>
      <c r="GC35" s="387">
        <f>IFERROR(INDEX(CW!$E:$G,MATCH(Input!$C$160,CW!$A:$A,0),MATCH(Info!GD4,CW!$E$2:$G$2,0)),0)</f>
        <v>0</v>
      </c>
      <c r="GD35" s="387">
        <f>IFERROR(INDEX(CW!$E:$G,MATCH(Input!$C$160,CW!$A:$A,0),MATCH(Info!GE4,CW!$E$2:$G$2,0)),0)</f>
        <v>0</v>
      </c>
      <c r="GE35" s="387">
        <f>IFERROR(INDEX(CW!$E:$G,MATCH(Input!$C$160,CW!$A:$A,0),MATCH(Info!GF4,CW!$E$2:$G$2,0)),0)</f>
        <v>0</v>
      </c>
      <c r="GF35" s="387">
        <f>IFERROR(INDEX(CW!$E:$G,MATCH(Input!$C$160,CW!$A:$A,0),MATCH(Info!GG4,CW!$E$2:$G$2,0)),0)</f>
        <v>0</v>
      </c>
      <c r="GG35" s="387">
        <f>IFERROR(INDEX(CW!$E:$G,MATCH(Input!$C$160,CW!$A:$A,0),MATCH(Info!GH4,CW!$E$2:$G$2,0)),0)</f>
        <v>0</v>
      </c>
      <c r="GH35" s="387">
        <f>IFERROR(INDEX(CW!$E:$G,MATCH(Input!$C$160,CW!$A:$A,0),MATCH(Info!GI4,CW!$E$2:$G$2,0)),0)</f>
        <v>0</v>
      </c>
      <c r="GI35" s="387">
        <f>IFERROR(INDEX(CW!$E:$G,MATCH(Input!$C$160,CW!$A:$A,0),MATCH(Info!GJ4,CW!$E$2:$G$2,0)),0)</f>
        <v>0</v>
      </c>
      <c r="GJ35" s="387">
        <f>IFERROR(INDEX(CW!$E:$G,MATCH(Input!$C$160,CW!$A:$A,0),MATCH(Info!GK4,CW!$E$2:$G$2,0)),0)</f>
        <v>0</v>
      </c>
      <c r="GK35" s="387">
        <f>IFERROR(INDEX(CW!$E:$G,MATCH(Input!$C$160,CW!$A:$A,0),MATCH(Info!GL4,CW!$E$2:$G$2,0)),0)</f>
        <v>0</v>
      </c>
      <c r="GL35" s="387">
        <f>IFERROR(INDEX(CW!$E:$G,MATCH(Input!$C$160,CW!$A:$A,0),MATCH(Info!GM4,CW!$E$2:$G$2,0)),0)</f>
        <v>0</v>
      </c>
      <c r="GM35" s="387">
        <f>IFERROR(INDEX(CW!$E:$G,MATCH(Input!$C$160,CW!$A:$A,0),MATCH(Info!GN4,CW!$E$2:$G$2,0)),0)</f>
        <v>0</v>
      </c>
      <c r="GN35" s="387">
        <f>IFERROR(INDEX(CW!$E:$G,MATCH(Input!$C$160,CW!$A:$A,0),MATCH(Info!GO4,CW!$E$2:$G$2,0)),0)</f>
        <v>0</v>
      </c>
      <c r="GO35" s="387">
        <f>IFERROR(INDEX(CW!$E:$G,MATCH(Input!$C$160,CW!$A:$A,0),MATCH(Info!GP4,CW!$E$2:$G$2,0)),0)</f>
        <v>0</v>
      </c>
      <c r="GP35" s="387">
        <f>IFERROR(INDEX(CW!$E:$G,MATCH(Input!$C$160,CW!$A:$A,0),MATCH(Info!GQ4,CW!$E$2:$G$2,0)),0)</f>
        <v>0</v>
      </c>
      <c r="GQ35" s="387">
        <f>IFERROR(INDEX(CW!$E:$G,MATCH(Input!$C$160,CW!$A:$A,0),MATCH(Info!GR4,CW!$E$2:$G$2,0)),0)</f>
        <v>0</v>
      </c>
      <c r="GR35" s="387">
        <f>IFERROR(INDEX(CW!$E:$G,MATCH(Input!$C$160,CW!$A:$A,0),MATCH(Info!GS4,CW!$E$2:$G$2,0)),0)</f>
        <v>0</v>
      </c>
      <c r="GS35" s="387">
        <f>IFERROR(INDEX(CW!$E:$G,MATCH(Input!$C$160,CW!$A:$A,0),MATCH(Info!GT4,CW!$E$2:$G$2,0)),0)</f>
        <v>0</v>
      </c>
    </row>
    <row r="36" spans="1:201" s="328" customFormat="1" outlineLevel="1">
      <c r="A36" s="356" t="s">
        <v>9408</v>
      </c>
      <c r="B36" s="387">
        <f t="shared" ref="B36:AG36" ca="1" si="14">ROUND($B$160*B37,3)</f>
        <v>0</v>
      </c>
      <c r="C36" s="387">
        <f t="shared" ca="1" si="14"/>
        <v>0</v>
      </c>
      <c r="D36" s="387">
        <f t="shared" ca="1" si="14"/>
        <v>0</v>
      </c>
      <c r="E36" s="387">
        <f t="shared" ca="1" si="14"/>
        <v>0</v>
      </c>
      <c r="F36" s="387">
        <f t="shared" ca="1" si="14"/>
        <v>0</v>
      </c>
      <c r="G36" s="387">
        <f t="shared" ca="1" si="14"/>
        <v>0</v>
      </c>
      <c r="H36" s="387">
        <f t="shared" ca="1" si="14"/>
        <v>0</v>
      </c>
      <c r="I36" s="387">
        <f t="shared" ca="1" si="14"/>
        <v>0</v>
      </c>
      <c r="J36" s="387">
        <f t="shared" ca="1" si="14"/>
        <v>0</v>
      </c>
      <c r="K36" s="387">
        <f t="shared" ca="1" si="14"/>
        <v>0</v>
      </c>
      <c r="L36" s="387">
        <f t="shared" ca="1" si="14"/>
        <v>0</v>
      </c>
      <c r="M36" s="387">
        <f t="shared" ca="1" si="14"/>
        <v>0</v>
      </c>
      <c r="N36" s="387">
        <f t="shared" ca="1" si="14"/>
        <v>0</v>
      </c>
      <c r="O36" s="387">
        <f t="shared" ca="1" si="14"/>
        <v>0</v>
      </c>
      <c r="P36" s="387">
        <f t="shared" ca="1" si="14"/>
        <v>0</v>
      </c>
      <c r="Q36" s="387">
        <f t="shared" ca="1" si="14"/>
        <v>0</v>
      </c>
      <c r="R36" s="387">
        <f t="shared" ca="1" si="14"/>
        <v>0</v>
      </c>
      <c r="S36" s="387">
        <f t="shared" ca="1" si="14"/>
        <v>0</v>
      </c>
      <c r="T36" s="387">
        <f t="shared" ca="1" si="14"/>
        <v>0</v>
      </c>
      <c r="U36" s="387">
        <f t="shared" ca="1" si="14"/>
        <v>0</v>
      </c>
      <c r="V36" s="387">
        <f t="shared" ca="1" si="14"/>
        <v>0</v>
      </c>
      <c r="W36" s="387">
        <f t="shared" ca="1" si="14"/>
        <v>0</v>
      </c>
      <c r="X36" s="387">
        <f t="shared" ca="1" si="14"/>
        <v>0</v>
      </c>
      <c r="Y36" s="387">
        <f t="shared" ca="1" si="14"/>
        <v>0</v>
      </c>
      <c r="Z36" s="387">
        <f t="shared" ca="1" si="14"/>
        <v>0</v>
      </c>
      <c r="AA36" s="387">
        <f t="shared" ca="1" si="14"/>
        <v>0</v>
      </c>
      <c r="AB36" s="387">
        <f t="shared" ca="1" si="14"/>
        <v>0</v>
      </c>
      <c r="AC36" s="387">
        <f t="shared" ca="1" si="14"/>
        <v>0</v>
      </c>
      <c r="AD36" s="387">
        <f t="shared" ca="1" si="14"/>
        <v>0</v>
      </c>
      <c r="AE36" s="387">
        <f t="shared" ca="1" si="14"/>
        <v>0</v>
      </c>
      <c r="AF36" s="387">
        <f t="shared" ca="1" si="14"/>
        <v>0</v>
      </c>
      <c r="AG36" s="387">
        <f t="shared" ca="1" si="14"/>
        <v>0</v>
      </c>
      <c r="AH36" s="387">
        <f t="shared" ref="AH36:BM36" ca="1" si="15">ROUND($B$160*AH37,3)</f>
        <v>0</v>
      </c>
      <c r="AI36" s="387">
        <f t="shared" ca="1" si="15"/>
        <v>0</v>
      </c>
      <c r="AJ36" s="387">
        <f t="shared" ca="1" si="15"/>
        <v>0</v>
      </c>
      <c r="AK36" s="387">
        <f t="shared" ca="1" si="15"/>
        <v>0</v>
      </c>
      <c r="AL36" s="387">
        <f t="shared" ca="1" si="15"/>
        <v>0</v>
      </c>
      <c r="AM36" s="387">
        <f t="shared" ca="1" si="15"/>
        <v>0</v>
      </c>
      <c r="AN36" s="387">
        <f t="shared" ca="1" si="15"/>
        <v>0</v>
      </c>
      <c r="AO36" s="387">
        <f t="shared" ca="1" si="15"/>
        <v>0</v>
      </c>
      <c r="AP36" s="387">
        <f t="shared" ca="1" si="15"/>
        <v>0</v>
      </c>
      <c r="AQ36" s="387">
        <f t="shared" ca="1" si="15"/>
        <v>0</v>
      </c>
      <c r="AR36" s="387">
        <f t="shared" ca="1" si="15"/>
        <v>0</v>
      </c>
      <c r="AS36" s="387">
        <f t="shared" ca="1" si="15"/>
        <v>0</v>
      </c>
      <c r="AT36" s="387">
        <f t="shared" ca="1" si="15"/>
        <v>0</v>
      </c>
      <c r="AU36" s="387">
        <f t="shared" ca="1" si="15"/>
        <v>0</v>
      </c>
      <c r="AV36" s="387">
        <f t="shared" ca="1" si="15"/>
        <v>0</v>
      </c>
      <c r="AW36" s="387">
        <f t="shared" ca="1" si="15"/>
        <v>0</v>
      </c>
      <c r="AX36" s="387">
        <f t="shared" ca="1" si="15"/>
        <v>0</v>
      </c>
      <c r="AY36" s="387">
        <f t="shared" ca="1" si="15"/>
        <v>0</v>
      </c>
      <c r="AZ36" s="387">
        <f t="shared" ca="1" si="15"/>
        <v>0</v>
      </c>
      <c r="BA36" s="387">
        <f t="shared" ca="1" si="15"/>
        <v>0</v>
      </c>
      <c r="BB36" s="387">
        <f t="shared" ca="1" si="15"/>
        <v>0</v>
      </c>
      <c r="BC36" s="387">
        <f t="shared" ca="1" si="15"/>
        <v>0</v>
      </c>
      <c r="BD36" s="387">
        <f t="shared" ca="1" si="15"/>
        <v>0</v>
      </c>
      <c r="BE36" s="387">
        <f t="shared" ca="1" si="15"/>
        <v>0</v>
      </c>
      <c r="BF36" s="387">
        <f t="shared" ca="1" si="15"/>
        <v>0</v>
      </c>
      <c r="BG36" s="387">
        <f t="shared" ca="1" si="15"/>
        <v>0</v>
      </c>
      <c r="BH36" s="387">
        <f t="shared" ca="1" si="15"/>
        <v>0</v>
      </c>
      <c r="BI36" s="387">
        <f t="shared" ca="1" si="15"/>
        <v>0</v>
      </c>
      <c r="BJ36" s="387">
        <f t="shared" ca="1" si="15"/>
        <v>0</v>
      </c>
      <c r="BK36" s="387">
        <f t="shared" ca="1" si="15"/>
        <v>0</v>
      </c>
      <c r="BL36" s="387">
        <f t="shared" ca="1" si="15"/>
        <v>0</v>
      </c>
      <c r="BM36" s="387">
        <f t="shared" ca="1" si="15"/>
        <v>0</v>
      </c>
      <c r="BN36" s="387">
        <f t="shared" ref="BN36:CS36" ca="1" si="16">ROUND($B$160*BN37,3)</f>
        <v>0</v>
      </c>
      <c r="BO36" s="387">
        <f t="shared" ca="1" si="16"/>
        <v>0</v>
      </c>
      <c r="BP36" s="387">
        <f t="shared" ca="1" si="16"/>
        <v>0</v>
      </c>
      <c r="BQ36" s="387">
        <f t="shared" ca="1" si="16"/>
        <v>0</v>
      </c>
      <c r="BR36" s="387">
        <f t="shared" ca="1" si="16"/>
        <v>0</v>
      </c>
      <c r="BS36" s="387">
        <f t="shared" ca="1" si="16"/>
        <v>0</v>
      </c>
      <c r="BT36" s="387">
        <f t="shared" ca="1" si="16"/>
        <v>0</v>
      </c>
      <c r="BU36" s="387">
        <f t="shared" ca="1" si="16"/>
        <v>0</v>
      </c>
      <c r="BV36" s="387">
        <f t="shared" ca="1" si="16"/>
        <v>0</v>
      </c>
      <c r="BW36" s="387">
        <f t="shared" ca="1" si="16"/>
        <v>0</v>
      </c>
      <c r="BX36" s="387">
        <f t="shared" ca="1" si="16"/>
        <v>0</v>
      </c>
      <c r="BY36" s="387">
        <f t="shared" ca="1" si="16"/>
        <v>0</v>
      </c>
      <c r="BZ36" s="387">
        <f t="shared" ca="1" si="16"/>
        <v>0</v>
      </c>
      <c r="CA36" s="387">
        <f t="shared" ca="1" si="16"/>
        <v>0</v>
      </c>
      <c r="CB36" s="387">
        <f t="shared" ca="1" si="16"/>
        <v>0</v>
      </c>
      <c r="CC36" s="387">
        <f t="shared" ca="1" si="16"/>
        <v>0</v>
      </c>
      <c r="CD36" s="387">
        <f t="shared" ca="1" si="16"/>
        <v>0</v>
      </c>
      <c r="CE36" s="387">
        <f t="shared" ca="1" si="16"/>
        <v>0</v>
      </c>
      <c r="CF36" s="387">
        <f t="shared" ca="1" si="16"/>
        <v>0</v>
      </c>
      <c r="CG36" s="387">
        <f t="shared" ca="1" si="16"/>
        <v>0</v>
      </c>
      <c r="CH36" s="387">
        <f t="shared" ca="1" si="16"/>
        <v>0</v>
      </c>
      <c r="CI36" s="387">
        <f t="shared" ca="1" si="16"/>
        <v>0</v>
      </c>
      <c r="CJ36" s="387">
        <f t="shared" ca="1" si="16"/>
        <v>0</v>
      </c>
      <c r="CK36" s="387">
        <f t="shared" ca="1" si="16"/>
        <v>0</v>
      </c>
      <c r="CL36" s="387">
        <f t="shared" ca="1" si="16"/>
        <v>0</v>
      </c>
      <c r="CM36" s="387">
        <f t="shared" ca="1" si="16"/>
        <v>0</v>
      </c>
      <c r="CN36" s="387">
        <f t="shared" ca="1" si="16"/>
        <v>0</v>
      </c>
      <c r="CO36" s="387">
        <f t="shared" ca="1" si="16"/>
        <v>0</v>
      </c>
      <c r="CP36" s="387">
        <f t="shared" ca="1" si="16"/>
        <v>0</v>
      </c>
      <c r="CQ36" s="387">
        <f t="shared" ca="1" si="16"/>
        <v>0</v>
      </c>
      <c r="CR36" s="387">
        <f t="shared" ca="1" si="16"/>
        <v>0</v>
      </c>
      <c r="CS36" s="387">
        <f t="shared" ca="1" si="16"/>
        <v>0</v>
      </c>
      <c r="CT36" s="387">
        <f t="shared" ref="CT36:DY36" ca="1" si="17">ROUND($B$160*CT37,3)</f>
        <v>0</v>
      </c>
      <c r="CU36" s="387">
        <f t="shared" ca="1" si="17"/>
        <v>0</v>
      </c>
      <c r="CV36" s="387">
        <f t="shared" ca="1" si="17"/>
        <v>0</v>
      </c>
      <c r="CW36" s="387">
        <f t="shared" ca="1" si="17"/>
        <v>0</v>
      </c>
      <c r="CX36" s="387">
        <f t="shared" ca="1" si="17"/>
        <v>0</v>
      </c>
      <c r="CY36" s="387">
        <f t="shared" ca="1" si="17"/>
        <v>0</v>
      </c>
      <c r="CZ36" s="387">
        <f t="shared" ca="1" si="17"/>
        <v>0</v>
      </c>
      <c r="DA36" s="387">
        <f t="shared" ca="1" si="17"/>
        <v>0</v>
      </c>
      <c r="DB36" s="387">
        <f t="shared" ca="1" si="17"/>
        <v>0</v>
      </c>
      <c r="DC36" s="387">
        <f t="shared" ca="1" si="17"/>
        <v>0</v>
      </c>
      <c r="DD36" s="387">
        <f t="shared" ca="1" si="17"/>
        <v>0</v>
      </c>
      <c r="DE36" s="387">
        <f t="shared" ca="1" si="17"/>
        <v>0</v>
      </c>
      <c r="DF36" s="387">
        <f t="shared" ca="1" si="17"/>
        <v>0</v>
      </c>
      <c r="DG36" s="387">
        <f t="shared" ca="1" si="17"/>
        <v>0</v>
      </c>
      <c r="DH36" s="387">
        <f t="shared" ca="1" si="17"/>
        <v>0</v>
      </c>
      <c r="DI36" s="387">
        <f t="shared" ca="1" si="17"/>
        <v>0</v>
      </c>
      <c r="DJ36" s="387">
        <f t="shared" ca="1" si="17"/>
        <v>0</v>
      </c>
      <c r="DK36" s="387">
        <f t="shared" ca="1" si="17"/>
        <v>0</v>
      </c>
      <c r="DL36" s="387">
        <f t="shared" ca="1" si="17"/>
        <v>0</v>
      </c>
      <c r="DM36" s="387">
        <f t="shared" ca="1" si="17"/>
        <v>0</v>
      </c>
      <c r="DN36" s="387">
        <f t="shared" ca="1" si="17"/>
        <v>0</v>
      </c>
      <c r="DO36" s="387">
        <f t="shared" ca="1" si="17"/>
        <v>0</v>
      </c>
      <c r="DP36" s="387">
        <f t="shared" ca="1" si="17"/>
        <v>0</v>
      </c>
      <c r="DQ36" s="387">
        <f t="shared" ca="1" si="17"/>
        <v>0</v>
      </c>
      <c r="DR36" s="387">
        <f t="shared" ca="1" si="17"/>
        <v>0</v>
      </c>
      <c r="DS36" s="387">
        <f t="shared" ca="1" si="17"/>
        <v>0</v>
      </c>
      <c r="DT36" s="387">
        <f t="shared" ca="1" si="17"/>
        <v>0</v>
      </c>
      <c r="DU36" s="387">
        <f t="shared" ca="1" si="17"/>
        <v>0</v>
      </c>
      <c r="DV36" s="387">
        <f t="shared" ca="1" si="17"/>
        <v>0</v>
      </c>
      <c r="DW36" s="387">
        <f t="shared" ca="1" si="17"/>
        <v>0</v>
      </c>
      <c r="DX36" s="387">
        <f t="shared" ca="1" si="17"/>
        <v>0</v>
      </c>
      <c r="DY36" s="387">
        <f t="shared" ca="1" si="17"/>
        <v>0</v>
      </c>
      <c r="DZ36" s="387">
        <f t="shared" ref="DZ36:FE36" ca="1" si="18">ROUND($B$160*DZ37,3)</f>
        <v>0</v>
      </c>
      <c r="EA36" s="387">
        <f t="shared" ca="1" si="18"/>
        <v>0</v>
      </c>
      <c r="EB36" s="387">
        <f t="shared" ca="1" si="18"/>
        <v>0</v>
      </c>
      <c r="EC36" s="387">
        <f t="shared" ca="1" si="18"/>
        <v>0</v>
      </c>
      <c r="ED36" s="387">
        <f t="shared" ca="1" si="18"/>
        <v>0</v>
      </c>
      <c r="EE36" s="387">
        <f t="shared" ca="1" si="18"/>
        <v>0</v>
      </c>
      <c r="EF36" s="387">
        <f t="shared" ca="1" si="18"/>
        <v>0</v>
      </c>
      <c r="EG36" s="387">
        <f t="shared" ca="1" si="18"/>
        <v>0</v>
      </c>
      <c r="EH36" s="387">
        <f t="shared" ca="1" si="18"/>
        <v>0</v>
      </c>
      <c r="EI36" s="387">
        <f t="shared" ca="1" si="18"/>
        <v>0</v>
      </c>
      <c r="EJ36" s="387">
        <f t="shared" ca="1" si="18"/>
        <v>0</v>
      </c>
      <c r="EK36" s="387">
        <f t="shared" ca="1" si="18"/>
        <v>0</v>
      </c>
      <c r="EL36" s="387">
        <f t="shared" ca="1" si="18"/>
        <v>0</v>
      </c>
      <c r="EM36" s="387">
        <f t="shared" ca="1" si="18"/>
        <v>0</v>
      </c>
      <c r="EN36" s="387">
        <f t="shared" ca="1" si="18"/>
        <v>0</v>
      </c>
      <c r="EO36" s="387">
        <f t="shared" ca="1" si="18"/>
        <v>0</v>
      </c>
      <c r="EP36" s="387">
        <f t="shared" ca="1" si="18"/>
        <v>0</v>
      </c>
      <c r="EQ36" s="387">
        <f t="shared" ca="1" si="18"/>
        <v>0</v>
      </c>
      <c r="ER36" s="387">
        <f t="shared" ca="1" si="18"/>
        <v>0</v>
      </c>
      <c r="ES36" s="387">
        <f t="shared" ca="1" si="18"/>
        <v>0</v>
      </c>
      <c r="ET36" s="387">
        <f t="shared" ca="1" si="18"/>
        <v>0</v>
      </c>
      <c r="EU36" s="387">
        <f t="shared" ca="1" si="18"/>
        <v>0</v>
      </c>
      <c r="EV36" s="387">
        <f t="shared" ca="1" si="18"/>
        <v>0</v>
      </c>
      <c r="EW36" s="387">
        <f t="shared" ca="1" si="18"/>
        <v>0</v>
      </c>
      <c r="EX36" s="387">
        <f t="shared" ca="1" si="18"/>
        <v>0</v>
      </c>
      <c r="EY36" s="387">
        <f t="shared" ca="1" si="18"/>
        <v>0</v>
      </c>
      <c r="EZ36" s="387">
        <f t="shared" ca="1" si="18"/>
        <v>0</v>
      </c>
      <c r="FA36" s="387">
        <f t="shared" ca="1" si="18"/>
        <v>0</v>
      </c>
      <c r="FB36" s="387">
        <f t="shared" ca="1" si="18"/>
        <v>0</v>
      </c>
      <c r="FC36" s="387">
        <f t="shared" ca="1" si="18"/>
        <v>0</v>
      </c>
      <c r="FD36" s="387">
        <f t="shared" ca="1" si="18"/>
        <v>0</v>
      </c>
      <c r="FE36" s="387">
        <f t="shared" ca="1" si="18"/>
        <v>0</v>
      </c>
      <c r="FF36" s="387">
        <f t="shared" ref="FF36:GK36" ca="1" si="19">ROUND($B$160*FF37,3)</f>
        <v>0</v>
      </c>
      <c r="FG36" s="387">
        <f t="shared" ca="1" si="19"/>
        <v>0</v>
      </c>
      <c r="FH36" s="387">
        <f t="shared" ca="1" si="19"/>
        <v>0</v>
      </c>
      <c r="FI36" s="387">
        <f t="shared" ca="1" si="19"/>
        <v>0</v>
      </c>
      <c r="FJ36" s="387">
        <f t="shared" ca="1" si="19"/>
        <v>0</v>
      </c>
      <c r="FK36" s="387">
        <f t="shared" ca="1" si="19"/>
        <v>0</v>
      </c>
      <c r="FL36" s="387">
        <f t="shared" ca="1" si="19"/>
        <v>0</v>
      </c>
      <c r="FM36" s="387">
        <f t="shared" ca="1" si="19"/>
        <v>0</v>
      </c>
      <c r="FN36" s="387">
        <f t="shared" ca="1" si="19"/>
        <v>0</v>
      </c>
      <c r="FO36" s="387">
        <f t="shared" ca="1" si="19"/>
        <v>0</v>
      </c>
      <c r="FP36" s="387">
        <f t="shared" ca="1" si="19"/>
        <v>0</v>
      </c>
      <c r="FQ36" s="387">
        <f t="shared" ca="1" si="19"/>
        <v>0</v>
      </c>
      <c r="FR36" s="387">
        <f t="shared" ca="1" si="19"/>
        <v>0</v>
      </c>
      <c r="FS36" s="387">
        <f t="shared" ca="1" si="19"/>
        <v>0</v>
      </c>
      <c r="FT36" s="387">
        <f t="shared" ca="1" si="19"/>
        <v>0</v>
      </c>
      <c r="FU36" s="387">
        <f t="shared" ca="1" si="19"/>
        <v>0</v>
      </c>
      <c r="FV36" s="387">
        <f t="shared" ca="1" si="19"/>
        <v>0</v>
      </c>
      <c r="FW36" s="387">
        <f t="shared" ca="1" si="19"/>
        <v>0</v>
      </c>
      <c r="FX36" s="387">
        <f t="shared" ca="1" si="19"/>
        <v>0</v>
      </c>
      <c r="FY36" s="387">
        <f t="shared" ca="1" si="19"/>
        <v>0</v>
      </c>
      <c r="FZ36" s="387">
        <f t="shared" ca="1" si="19"/>
        <v>0</v>
      </c>
      <c r="GA36" s="387">
        <f t="shared" ca="1" si="19"/>
        <v>0</v>
      </c>
      <c r="GB36" s="387">
        <f t="shared" ca="1" si="19"/>
        <v>0</v>
      </c>
      <c r="GC36" s="387">
        <f t="shared" ca="1" si="19"/>
        <v>0</v>
      </c>
      <c r="GD36" s="387">
        <f t="shared" ca="1" si="19"/>
        <v>0</v>
      </c>
      <c r="GE36" s="387">
        <f t="shared" ca="1" si="19"/>
        <v>0</v>
      </c>
      <c r="GF36" s="387">
        <f t="shared" ca="1" si="19"/>
        <v>0</v>
      </c>
      <c r="GG36" s="387">
        <f t="shared" ca="1" si="19"/>
        <v>0</v>
      </c>
      <c r="GH36" s="387">
        <f t="shared" ca="1" si="19"/>
        <v>0</v>
      </c>
      <c r="GI36" s="387">
        <f t="shared" ca="1" si="19"/>
        <v>0</v>
      </c>
      <c r="GJ36" s="387">
        <f t="shared" ca="1" si="19"/>
        <v>0</v>
      </c>
      <c r="GK36" s="387">
        <f t="shared" ca="1" si="19"/>
        <v>0</v>
      </c>
      <c r="GL36" s="387">
        <f t="shared" ref="GL36:GS36" ca="1" si="20">ROUND($B$160*GL37,3)</f>
        <v>0</v>
      </c>
      <c r="GM36" s="387">
        <f t="shared" ca="1" si="20"/>
        <v>0</v>
      </c>
      <c r="GN36" s="387">
        <f t="shared" ca="1" si="20"/>
        <v>0</v>
      </c>
      <c r="GO36" s="387">
        <f t="shared" ca="1" si="20"/>
        <v>0</v>
      </c>
      <c r="GP36" s="387">
        <f t="shared" ca="1" si="20"/>
        <v>0</v>
      </c>
      <c r="GQ36" s="387">
        <f t="shared" ca="1" si="20"/>
        <v>0</v>
      </c>
      <c r="GR36" s="387">
        <f t="shared" ca="1" si="20"/>
        <v>0</v>
      </c>
      <c r="GS36" s="387">
        <f t="shared" ca="1" si="20"/>
        <v>0</v>
      </c>
    </row>
    <row r="37" spans="1:201" s="345" customFormat="1" outlineLevel="1">
      <c r="A37" s="355" t="s">
        <v>9513</v>
      </c>
      <c r="B37" s="344">
        <f>IFERROR(INDEX($B$262:$GS$262,MATCH(Input!C6,Input!$C$104:$GT$104,0)),1)</f>
        <v>0</v>
      </c>
      <c r="C37" s="344">
        <f>IFERROR(INDEX($B$262:$GS$262,MATCH(Input!D6,Input!$C$104:$GT$104,0)),1)</f>
        <v>0</v>
      </c>
      <c r="D37" s="344">
        <f>IFERROR(INDEX($B$262:$GS$262,MATCH(Input!E6,Input!$C$104:$GT$104,0)),1)</f>
        <v>0</v>
      </c>
      <c r="E37" s="344">
        <f>IFERROR(INDEX($B$262:$GS$262,MATCH(Input!F6,Input!$C$104:$GT$104,0)),1)</f>
        <v>0</v>
      </c>
      <c r="F37" s="344">
        <f>IFERROR(INDEX($B$262:$GS$262,MATCH(Input!G6,Input!$C$104:$GT$104,0)),1)</f>
        <v>0</v>
      </c>
      <c r="G37" s="344">
        <f>IFERROR(INDEX($B$262:$GS$262,MATCH(Input!H6,Input!$C$104:$GT$104,0)),1)</f>
        <v>0</v>
      </c>
      <c r="H37" s="344">
        <f>IFERROR(INDEX($B$262:$GS$262,MATCH(Input!I6,Input!$C$104:$GT$104,0)),1)</f>
        <v>0</v>
      </c>
      <c r="I37" s="344">
        <f>IFERROR(INDEX($B$262:$GS$262,MATCH(Input!J6,Input!$C$104:$GT$104,0)),1)</f>
        <v>0</v>
      </c>
      <c r="J37" s="344">
        <f>IFERROR(INDEX($B$262:$GS$262,MATCH(Input!K6,Input!$C$104:$GT$104,0)),1)</f>
        <v>0</v>
      </c>
      <c r="K37" s="344">
        <f>IFERROR(INDEX($B$262:$GS$262,MATCH(Input!L6,Input!$C$104:$GT$104,0)),1)</f>
        <v>0</v>
      </c>
      <c r="L37" s="344">
        <f>IFERROR(INDEX($B$262:$GS$262,MATCH(Input!M6,Input!$C$104:$GT$104,0)),1)</f>
        <v>0</v>
      </c>
      <c r="M37" s="344">
        <f>IFERROR(INDEX($B$262:$GS$262,MATCH(Input!N6,Input!$C$104:$GT$104,0)),1)</f>
        <v>0</v>
      </c>
      <c r="N37" s="344">
        <f>IFERROR(INDEX($B$262:$GS$262,MATCH(Input!O6,Input!$C$104:$GT$104,0)),1)</f>
        <v>0</v>
      </c>
      <c r="O37" s="344">
        <f>IFERROR(INDEX($B$262:$GS$262,MATCH(Input!P6,Input!$C$104:$GT$104,0)),1)</f>
        <v>0</v>
      </c>
      <c r="P37" s="344">
        <f>IFERROR(INDEX($B$262:$GS$262,MATCH(Input!Q6,Input!$C$104:$GT$104,0)),1)</f>
        <v>0</v>
      </c>
      <c r="Q37" s="344">
        <f>IFERROR(INDEX($B$262:$GS$262,MATCH(Input!R6,Input!$C$104:$GT$104,0)),1)</f>
        <v>0</v>
      </c>
      <c r="R37" s="344">
        <f>IFERROR(INDEX($B$262:$GS$262,MATCH(Input!S6,Input!$C$104:$GT$104,0)),1)</f>
        <v>0</v>
      </c>
      <c r="S37" s="344">
        <f>IFERROR(INDEX($B$262:$GS$262,MATCH(Input!T6,Input!$C$104:$GT$104,0)),1)</f>
        <v>0</v>
      </c>
      <c r="T37" s="344">
        <f>IFERROR(INDEX($B$262:$GS$262,MATCH(Input!U6,Input!$C$104:$GT$104,0)),1)</f>
        <v>0</v>
      </c>
      <c r="U37" s="344">
        <f>IFERROR(INDEX($B$262:$GS$262,MATCH(Input!V6,Input!$C$104:$GT$104,0)),1)</f>
        <v>0</v>
      </c>
      <c r="V37" s="344">
        <f>IFERROR(INDEX($B$262:$GS$262,MATCH(Input!W6,Input!$C$104:$GT$104,0)),1)</f>
        <v>0</v>
      </c>
      <c r="W37" s="344">
        <f>IFERROR(INDEX($B$262:$GS$262,MATCH(Input!X6,Input!$C$104:$GT$104,0)),1)</f>
        <v>0</v>
      </c>
      <c r="X37" s="344">
        <f>IFERROR(INDEX($B$262:$GS$262,MATCH(Input!Y6,Input!$C$104:$GT$104,0)),1)</f>
        <v>0</v>
      </c>
      <c r="Y37" s="344">
        <f>IFERROR(INDEX($B$262:$GS$262,MATCH(Input!Z6,Input!$C$104:$GT$104,0)),1)</f>
        <v>0</v>
      </c>
      <c r="Z37" s="344">
        <f>IFERROR(INDEX($B$262:$GS$262,MATCH(Input!AA6,Input!$C$104:$GT$104,0)),1)</f>
        <v>0</v>
      </c>
      <c r="AA37" s="344">
        <f>IFERROR(INDEX($B$262:$GS$262,MATCH(Input!AB6,Input!$C$104:$GT$104,0)),1)</f>
        <v>0</v>
      </c>
      <c r="AB37" s="344">
        <f>IFERROR(INDEX($B$262:$GS$262,MATCH(Input!AC6,Input!$C$104:$GT$104,0)),1)</f>
        <v>0</v>
      </c>
      <c r="AC37" s="344">
        <f>IFERROR(INDEX($B$262:$GS$262,MATCH(Input!AD6,Input!$C$104:$GT$104,0)),1)</f>
        <v>0</v>
      </c>
      <c r="AD37" s="344">
        <f>IFERROR(INDEX($B$262:$GS$262,MATCH(Input!AE6,Input!$C$104:$GT$104,0)),1)</f>
        <v>0</v>
      </c>
      <c r="AE37" s="344">
        <f>IFERROR(INDEX($B$262:$GS$262,MATCH(Input!AF6,Input!$C$104:$GT$104,0)),1)</f>
        <v>0</v>
      </c>
      <c r="AF37" s="344">
        <f>IFERROR(INDEX($B$262:$GS$262,MATCH(Input!AG6,Input!$C$104:$GT$104,0)),1)</f>
        <v>0</v>
      </c>
      <c r="AG37" s="344">
        <f>IFERROR(INDEX($B$262:$GS$262,MATCH(Input!AH6,Input!$C$104:$GT$104,0)),1)</f>
        <v>0</v>
      </c>
      <c r="AH37" s="344">
        <f>IFERROR(INDEX($B$262:$GS$262,MATCH(Input!AI6,Input!$C$104:$GT$104,0)),1)</f>
        <v>0</v>
      </c>
      <c r="AI37" s="344">
        <f>IFERROR(INDEX($B$262:$GS$262,MATCH(Input!AJ6,Input!$C$104:$GT$104,0)),1)</f>
        <v>0</v>
      </c>
      <c r="AJ37" s="344">
        <f>IFERROR(INDEX($B$262:$GS$262,MATCH(Input!AK6,Input!$C$104:$GT$104,0)),1)</f>
        <v>0</v>
      </c>
      <c r="AK37" s="344">
        <f>IFERROR(INDEX($B$262:$GS$262,MATCH(Input!AL6,Input!$C$104:$GT$104,0)),1)</f>
        <v>0</v>
      </c>
      <c r="AL37" s="344">
        <f>IFERROR(INDEX($B$262:$GS$262,MATCH(Input!AM6,Input!$C$104:$GT$104,0)),1)</f>
        <v>0</v>
      </c>
      <c r="AM37" s="344">
        <f>IFERROR(INDEX($B$262:$GS$262,MATCH(Input!AN6,Input!$C$104:$GT$104,0)),1)</f>
        <v>0</v>
      </c>
      <c r="AN37" s="344">
        <f>IFERROR(INDEX($B$262:$GS$262,MATCH(Input!AO6,Input!$C$104:$GT$104,0)),1)</f>
        <v>0</v>
      </c>
      <c r="AO37" s="344">
        <f>IFERROR(INDEX($B$262:$GS$262,MATCH(Input!AP6,Input!$C$104:$GT$104,0)),1)</f>
        <v>0</v>
      </c>
      <c r="AP37" s="344">
        <f>IFERROR(INDEX($B$262:$GS$262,MATCH(Input!AQ6,Input!$C$104:$GT$104,0)),1)</f>
        <v>0</v>
      </c>
      <c r="AQ37" s="344">
        <f>IFERROR(INDEX($B$262:$GS$262,MATCH(Input!AR6,Input!$C$104:$GT$104,0)),1)</f>
        <v>0</v>
      </c>
      <c r="AR37" s="344">
        <f>IFERROR(INDEX($B$262:$GS$262,MATCH(Input!AS6,Input!$C$104:$GT$104,0)),1)</f>
        <v>0</v>
      </c>
      <c r="AS37" s="344">
        <f>IFERROR(INDEX($B$262:$GS$262,MATCH(Input!AT6,Input!$C$104:$GT$104,0)),1)</f>
        <v>0</v>
      </c>
      <c r="AT37" s="344">
        <f>IFERROR(INDEX($B$262:$GS$262,MATCH(Input!AU6,Input!$C$104:$GT$104,0)),1)</f>
        <v>0</v>
      </c>
      <c r="AU37" s="344">
        <f>IFERROR(INDEX($B$262:$GS$262,MATCH(Input!AV6,Input!$C$104:$GT$104,0)),1)</f>
        <v>0</v>
      </c>
      <c r="AV37" s="344">
        <f>IFERROR(INDEX($B$262:$GS$262,MATCH(Input!AW6,Input!$C$104:$GT$104,0)),1)</f>
        <v>0</v>
      </c>
      <c r="AW37" s="344">
        <f>IFERROR(INDEX($B$262:$GS$262,MATCH(Input!AX6,Input!$C$104:$GT$104,0)),1)</f>
        <v>0</v>
      </c>
      <c r="AX37" s="344">
        <f>IFERROR(INDEX($B$262:$GS$262,MATCH(Input!AY6,Input!$C$104:$GT$104,0)),1)</f>
        <v>0</v>
      </c>
      <c r="AY37" s="344">
        <f>IFERROR(INDEX($B$262:$GS$262,MATCH(Input!AZ6,Input!$C$104:$GT$104,0)),1)</f>
        <v>0</v>
      </c>
      <c r="AZ37" s="344">
        <f>IFERROR(INDEX($B$262:$GS$262,MATCH(Input!BA6,Input!$C$104:$GT$104,0)),1)</f>
        <v>0</v>
      </c>
      <c r="BA37" s="344">
        <f>IFERROR(INDEX($B$262:$GS$262,MATCH(Input!BB6,Input!$C$104:$GT$104,0)),1)</f>
        <v>0</v>
      </c>
      <c r="BB37" s="344">
        <f>IFERROR(INDEX($B$262:$GS$262,MATCH(Input!BC6,Input!$C$104:$GT$104,0)),1)</f>
        <v>0</v>
      </c>
      <c r="BC37" s="344">
        <f>IFERROR(INDEX($B$262:$GS$262,MATCH(Input!BD6,Input!$C$104:$GT$104,0)),1)</f>
        <v>0</v>
      </c>
      <c r="BD37" s="344">
        <f>IFERROR(INDEX($B$262:$GS$262,MATCH(Input!BE6,Input!$C$104:$GT$104,0)),1)</f>
        <v>0</v>
      </c>
      <c r="BE37" s="344">
        <f>IFERROR(INDEX($B$262:$GS$262,MATCH(Input!BF6,Input!$C$104:$GT$104,0)),1)</f>
        <v>0</v>
      </c>
      <c r="BF37" s="344">
        <f>IFERROR(INDEX($B$262:$GS$262,MATCH(Input!BG6,Input!$C$104:$GT$104,0)),1)</f>
        <v>0</v>
      </c>
      <c r="BG37" s="344">
        <f>IFERROR(INDEX($B$262:$GS$262,MATCH(Input!BH6,Input!$C$104:$GT$104,0)),1)</f>
        <v>0</v>
      </c>
      <c r="BH37" s="344">
        <f>IFERROR(INDEX($B$262:$GS$262,MATCH(Input!BI6,Input!$C$104:$GT$104,0)),1)</f>
        <v>0</v>
      </c>
      <c r="BI37" s="344">
        <f>IFERROR(INDEX($B$262:$GS$262,MATCH(Input!BJ6,Input!$C$104:$GT$104,0)),1)</f>
        <v>0</v>
      </c>
      <c r="BJ37" s="344">
        <f>IFERROR(INDEX($B$262:$GS$262,MATCH(Input!BK6,Input!$C$104:$GT$104,0)),1)</f>
        <v>0</v>
      </c>
      <c r="BK37" s="344">
        <f>IFERROR(INDEX($B$262:$GS$262,MATCH(Input!BL6,Input!$C$104:$GT$104,0)),1)</f>
        <v>0</v>
      </c>
      <c r="BL37" s="344">
        <f>IFERROR(INDEX($B$262:$GS$262,MATCH(Input!BM6,Input!$C$104:$GT$104,0)),1)</f>
        <v>0</v>
      </c>
      <c r="BM37" s="344">
        <f>IFERROR(INDEX($B$262:$GS$262,MATCH(Input!BN6,Input!$C$104:$GT$104,0)),1)</f>
        <v>0</v>
      </c>
      <c r="BN37" s="344">
        <f>IFERROR(INDEX($B$262:$GS$262,MATCH(Input!BO6,Input!$C$104:$GT$104,0)),1)</f>
        <v>0</v>
      </c>
      <c r="BO37" s="344">
        <f>IFERROR(INDEX($B$262:$GS$262,MATCH(Input!BP6,Input!$C$104:$GT$104,0)),1)</f>
        <v>0</v>
      </c>
      <c r="BP37" s="344">
        <f>IFERROR(INDEX($B$262:$GS$262,MATCH(Input!BQ6,Input!$C$104:$GT$104,0)),1)</f>
        <v>0</v>
      </c>
      <c r="BQ37" s="344">
        <f>IFERROR(INDEX($B$262:$GS$262,MATCH(Input!BR6,Input!$C$104:$GT$104,0)),1)</f>
        <v>0</v>
      </c>
      <c r="BR37" s="344">
        <f>IFERROR(INDEX($B$262:$GS$262,MATCH(Input!BS6,Input!$C$104:$GT$104,0)),1)</f>
        <v>0</v>
      </c>
      <c r="BS37" s="344">
        <f>IFERROR(INDEX($B$262:$GS$262,MATCH(Input!BT6,Input!$C$104:$GT$104,0)),1)</f>
        <v>0</v>
      </c>
      <c r="BT37" s="344">
        <f>IFERROR(INDEX($B$262:$GS$262,MATCH(Input!BU6,Input!$C$104:$GT$104,0)),1)</f>
        <v>0</v>
      </c>
      <c r="BU37" s="344">
        <f>IFERROR(INDEX($B$262:$GS$262,MATCH(Input!BV6,Input!$C$104:$GT$104,0)),1)</f>
        <v>0</v>
      </c>
      <c r="BV37" s="344">
        <f>IFERROR(INDEX($B$262:$GS$262,MATCH(Input!BW6,Input!$C$104:$GT$104,0)),1)</f>
        <v>0</v>
      </c>
      <c r="BW37" s="344">
        <f>IFERROR(INDEX($B$262:$GS$262,MATCH(Input!BX6,Input!$C$104:$GT$104,0)),1)</f>
        <v>0</v>
      </c>
      <c r="BX37" s="344">
        <f>IFERROR(INDEX($B$262:$GS$262,MATCH(Input!BY6,Input!$C$104:$GT$104,0)),1)</f>
        <v>0</v>
      </c>
      <c r="BY37" s="344">
        <f>IFERROR(INDEX($B$262:$GS$262,MATCH(Input!BZ6,Input!$C$104:$GT$104,0)),1)</f>
        <v>0</v>
      </c>
      <c r="BZ37" s="344">
        <f>IFERROR(INDEX($B$262:$GS$262,MATCH(Input!CA6,Input!$C$104:$GT$104,0)),1)</f>
        <v>0</v>
      </c>
      <c r="CA37" s="344">
        <f>IFERROR(INDEX($B$262:$GS$262,MATCH(Input!CB6,Input!$C$104:$GT$104,0)),1)</f>
        <v>0</v>
      </c>
      <c r="CB37" s="344">
        <f>IFERROR(INDEX($B$262:$GS$262,MATCH(Input!CC6,Input!$C$104:$GT$104,0)),1)</f>
        <v>0</v>
      </c>
      <c r="CC37" s="344">
        <f>IFERROR(INDEX($B$262:$GS$262,MATCH(Input!CD6,Input!$C$104:$GT$104,0)),1)</f>
        <v>0</v>
      </c>
      <c r="CD37" s="344">
        <f>IFERROR(INDEX($B$262:$GS$262,MATCH(Input!CE6,Input!$C$104:$GT$104,0)),1)</f>
        <v>0</v>
      </c>
      <c r="CE37" s="344">
        <f>IFERROR(INDEX($B$262:$GS$262,MATCH(Input!CF6,Input!$C$104:$GT$104,0)),1)</f>
        <v>0</v>
      </c>
      <c r="CF37" s="344">
        <f>IFERROR(INDEX($B$262:$GS$262,MATCH(Input!CG6,Input!$C$104:$GT$104,0)),1)</f>
        <v>0</v>
      </c>
      <c r="CG37" s="344">
        <f>IFERROR(INDEX($B$262:$GS$262,MATCH(Input!CH6,Input!$C$104:$GT$104,0)),1)</f>
        <v>0</v>
      </c>
      <c r="CH37" s="344">
        <f>IFERROR(INDEX($B$262:$GS$262,MATCH(Input!CI6,Input!$C$104:$GT$104,0)),1)</f>
        <v>0</v>
      </c>
      <c r="CI37" s="344">
        <f>IFERROR(INDEX($B$262:$GS$262,MATCH(Input!CJ6,Input!$C$104:$GT$104,0)),1)</f>
        <v>0</v>
      </c>
      <c r="CJ37" s="344">
        <f>IFERROR(INDEX($B$262:$GS$262,MATCH(Input!CK6,Input!$C$104:$GT$104,0)),1)</f>
        <v>0</v>
      </c>
      <c r="CK37" s="344">
        <f>IFERROR(INDEX($B$262:$GS$262,MATCH(Input!CL6,Input!$C$104:$GT$104,0)),1)</f>
        <v>0</v>
      </c>
      <c r="CL37" s="344">
        <f>IFERROR(INDEX($B$262:$GS$262,MATCH(Input!CM6,Input!$C$104:$GT$104,0)),1)</f>
        <v>0</v>
      </c>
      <c r="CM37" s="344">
        <f>IFERROR(INDEX($B$262:$GS$262,MATCH(Input!CN6,Input!$C$104:$GT$104,0)),1)</f>
        <v>0</v>
      </c>
      <c r="CN37" s="344">
        <f>IFERROR(INDEX($B$262:$GS$262,MATCH(Input!CO6,Input!$C$104:$GT$104,0)),1)</f>
        <v>0</v>
      </c>
      <c r="CO37" s="344">
        <f>IFERROR(INDEX($B$262:$GS$262,MATCH(Input!CP6,Input!$C$104:$GT$104,0)),1)</f>
        <v>0</v>
      </c>
      <c r="CP37" s="344">
        <f>IFERROR(INDEX($B$262:$GS$262,MATCH(Input!CQ6,Input!$C$104:$GT$104,0)),1)</f>
        <v>0</v>
      </c>
      <c r="CQ37" s="344">
        <f>IFERROR(INDEX($B$262:$GS$262,MATCH(Input!CR6,Input!$C$104:$GT$104,0)),1)</f>
        <v>0</v>
      </c>
      <c r="CR37" s="344">
        <f>IFERROR(INDEX($B$262:$GS$262,MATCH(Input!CS6,Input!$C$104:$GT$104,0)),1)</f>
        <v>0</v>
      </c>
      <c r="CS37" s="344">
        <f>IFERROR(INDEX($B$262:$GS$262,MATCH(Input!CT6,Input!$C$104:$GT$104,0)),1)</f>
        <v>0</v>
      </c>
      <c r="CT37" s="344">
        <f>IFERROR(INDEX($B$262:$GS$262,MATCH(Input!CU6,Input!$C$104:$GT$104,0)),1)</f>
        <v>0</v>
      </c>
      <c r="CU37" s="344">
        <f>IFERROR(INDEX($B$262:$GS$262,MATCH(Input!CV6,Input!$C$104:$GT$104,0)),1)</f>
        <v>0</v>
      </c>
      <c r="CV37" s="344">
        <f>IFERROR(INDEX($B$262:$GS$262,MATCH(Input!CW6,Input!$C$104:$GT$104,0)),1)</f>
        <v>0</v>
      </c>
      <c r="CW37" s="344">
        <f>IFERROR(INDEX($B$262:$GS$262,MATCH(Input!CX6,Input!$C$104:$GT$104,0)),1)</f>
        <v>0</v>
      </c>
      <c r="CX37" s="344">
        <f>IFERROR(INDEX($B$262:$GS$262,MATCH(Input!CY6,Input!$C$104:$GT$104,0)),1)</f>
        <v>0</v>
      </c>
      <c r="CY37" s="344">
        <f>IFERROR(INDEX($B$262:$GS$262,MATCH(Input!CZ6,Input!$C$104:$GT$104,0)),1)</f>
        <v>0</v>
      </c>
      <c r="CZ37" s="344">
        <f>IFERROR(INDEX($B$262:$GS$262,MATCH(Input!DA6,Input!$C$104:$GT$104,0)),1)</f>
        <v>0</v>
      </c>
      <c r="DA37" s="344">
        <f>IFERROR(INDEX($B$262:$GS$262,MATCH(Input!DB6,Input!$C$104:$GT$104,0)),1)</f>
        <v>0</v>
      </c>
      <c r="DB37" s="344">
        <f>IFERROR(INDEX($B$262:$GS$262,MATCH(Input!DC6,Input!$C$104:$GT$104,0)),1)</f>
        <v>0</v>
      </c>
      <c r="DC37" s="344">
        <f>IFERROR(INDEX($B$262:$GS$262,MATCH(Input!DD6,Input!$C$104:$GT$104,0)),1)</f>
        <v>0</v>
      </c>
      <c r="DD37" s="344">
        <f>IFERROR(INDEX($B$262:$GS$262,MATCH(Input!DE6,Input!$C$104:$GT$104,0)),1)</f>
        <v>0</v>
      </c>
      <c r="DE37" s="344">
        <f>IFERROR(INDEX($B$262:$GS$262,MATCH(Input!DF6,Input!$C$104:$GT$104,0)),1)</f>
        <v>0</v>
      </c>
      <c r="DF37" s="344">
        <f>IFERROR(INDEX($B$262:$GS$262,MATCH(Input!DG6,Input!$C$104:$GT$104,0)),1)</f>
        <v>0</v>
      </c>
      <c r="DG37" s="344">
        <f>IFERROR(INDEX($B$262:$GS$262,MATCH(Input!DH6,Input!$C$104:$GT$104,0)),1)</f>
        <v>0</v>
      </c>
      <c r="DH37" s="344">
        <f>IFERROR(INDEX($B$262:$GS$262,MATCH(Input!DI6,Input!$C$104:$GT$104,0)),1)</f>
        <v>0</v>
      </c>
      <c r="DI37" s="344">
        <f>IFERROR(INDEX($B$262:$GS$262,MATCH(Input!DJ6,Input!$C$104:$GT$104,0)),1)</f>
        <v>0</v>
      </c>
      <c r="DJ37" s="344">
        <f>IFERROR(INDEX($B$262:$GS$262,MATCH(Input!DK6,Input!$C$104:$GT$104,0)),1)</f>
        <v>0</v>
      </c>
      <c r="DK37" s="344">
        <f>IFERROR(INDEX($B$262:$GS$262,MATCH(Input!DL6,Input!$C$104:$GT$104,0)),1)</f>
        <v>0</v>
      </c>
      <c r="DL37" s="344">
        <f>IFERROR(INDEX($B$262:$GS$262,MATCH(Input!DM6,Input!$C$104:$GT$104,0)),1)</f>
        <v>0</v>
      </c>
      <c r="DM37" s="344">
        <f>IFERROR(INDEX($B$262:$GS$262,MATCH(Input!DN6,Input!$C$104:$GT$104,0)),1)</f>
        <v>0</v>
      </c>
      <c r="DN37" s="344">
        <f>IFERROR(INDEX($B$262:$GS$262,MATCH(Input!DO6,Input!$C$104:$GT$104,0)),1)</f>
        <v>0</v>
      </c>
      <c r="DO37" s="344">
        <f>IFERROR(INDEX($B$262:$GS$262,MATCH(Input!DP6,Input!$C$104:$GT$104,0)),1)</f>
        <v>0</v>
      </c>
      <c r="DP37" s="344">
        <f>IFERROR(INDEX($B$262:$GS$262,MATCH(Input!DQ6,Input!$C$104:$GT$104,0)),1)</f>
        <v>0</v>
      </c>
      <c r="DQ37" s="344">
        <f>IFERROR(INDEX($B$262:$GS$262,MATCH(Input!DR6,Input!$C$104:$GT$104,0)),1)</f>
        <v>0</v>
      </c>
      <c r="DR37" s="344">
        <f>IFERROR(INDEX($B$262:$GS$262,MATCH(Input!DS6,Input!$C$104:$GT$104,0)),1)</f>
        <v>0</v>
      </c>
      <c r="DS37" s="344">
        <f>IFERROR(INDEX($B$262:$GS$262,MATCH(Input!DT6,Input!$C$104:$GT$104,0)),1)</f>
        <v>0</v>
      </c>
      <c r="DT37" s="344">
        <f>IFERROR(INDEX($B$262:$GS$262,MATCH(Input!DU6,Input!$C$104:$GT$104,0)),1)</f>
        <v>0</v>
      </c>
      <c r="DU37" s="344">
        <f>IFERROR(INDEX($B$262:$GS$262,MATCH(Input!DV6,Input!$C$104:$GT$104,0)),1)</f>
        <v>0</v>
      </c>
      <c r="DV37" s="344">
        <f>IFERROR(INDEX($B$262:$GS$262,MATCH(Input!DW6,Input!$C$104:$GT$104,0)),1)</f>
        <v>0</v>
      </c>
      <c r="DW37" s="344">
        <f>IFERROR(INDEX($B$262:$GS$262,MATCH(Input!DX6,Input!$C$104:$GT$104,0)),1)</f>
        <v>0</v>
      </c>
      <c r="DX37" s="344">
        <f>IFERROR(INDEX($B$262:$GS$262,MATCH(Input!DY6,Input!$C$104:$GT$104,0)),1)</f>
        <v>0</v>
      </c>
      <c r="DY37" s="344">
        <f>IFERROR(INDEX($B$262:$GS$262,MATCH(Input!DZ6,Input!$C$104:$GT$104,0)),1)</f>
        <v>0</v>
      </c>
      <c r="DZ37" s="344">
        <f>IFERROR(INDEX($B$262:$GS$262,MATCH(Input!EA6,Input!$C$104:$GT$104,0)),1)</f>
        <v>0</v>
      </c>
      <c r="EA37" s="344">
        <f>IFERROR(INDEX($B$262:$GS$262,MATCH(Input!EB6,Input!$C$104:$GT$104,0)),1)</f>
        <v>0</v>
      </c>
      <c r="EB37" s="344">
        <f>IFERROR(INDEX($B$262:$GS$262,MATCH(Input!EC6,Input!$C$104:$GT$104,0)),1)</f>
        <v>0</v>
      </c>
      <c r="EC37" s="344">
        <f>IFERROR(INDEX($B$262:$GS$262,MATCH(Input!ED6,Input!$C$104:$GT$104,0)),1)</f>
        <v>0</v>
      </c>
      <c r="ED37" s="344">
        <f>IFERROR(INDEX($B$262:$GS$262,MATCH(Input!EE6,Input!$C$104:$GT$104,0)),1)</f>
        <v>0</v>
      </c>
      <c r="EE37" s="344">
        <f>IFERROR(INDEX($B$262:$GS$262,MATCH(Input!EF6,Input!$C$104:$GT$104,0)),1)</f>
        <v>0</v>
      </c>
      <c r="EF37" s="344">
        <f>IFERROR(INDEX($B$262:$GS$262,MATCH(Input!EG6,Input!$C$104:$GT$104,0)),1)</f>
        <v>0</v>
      </c>
      <c r="EG37" s="344">
        <f>IFERROR(INDEX($B$262:$GS$262,MATCH(Input!EH6,Input!$C$104:$GT$104,0)),1)</f>
        <v>0</v>
      </c>
      <c r="EH37" s="344">
        <f>IFERROR(INDEX($B$262:$GS$262,MATCH(Input!EI6,Input!$C$104:$GT$104,0)),1)</f>
        <v>0</v>
      </c>
      <c r="EI37" s="344">
        <f>IFERROR(INDEX($B$262:$GS$262,MATCH(Input!EJ6,Input!$C$104:$GT$104,0)),1)</f>
        <v>0</v>
      </c>
      <c r="EJ37" s="344">
        <f>IFERROR(INDEX($B$262:$GS$262,MATCH(Input!EK6,Input!$C$104:$GT$104,0)),1)</f>
        <v>0</v>
      </c>
      <c r="EK37" s="344">
        <f>IFERROR(INDEX($B$262:$GS$262,MATCH(Input!EL6,Input!$C$104:$GT$104,0)),1)</f>
        <v>0</v>
      </c>
      <c r="EL37" s="344">
        <f>IFERROR(INDEX($B$262:$GS$262,MATCH(Input!EM6,Input!$C$104:$GT$104,0)),1)</f>
        <v>0</v>
      </c>
      <c r="EM37" s="344">
        <f>IFERROR(INDEX($B$262:$GS$262,MATCH(Input!EN6,Input!$C$104:$GT$104,0)),1)</f>
        <v>0</v>
      </c>
      <c r="EN37" s="344">
        <f>IFERROR(INDEX($B$262:$GS$262,MATCH(Input!EO6,Input!$C$104:$GT$104,0)),1)</f>
        <v>0</v>
      </c>
      <c r="EO37" s="344">
        <f>IFERROR(INDEX($B$262:$GS$262,MATCH(Input!EP6,Input!$C$104:$GT$104,0)),1)</f>
        <v>0</v>
      </c>
      <c r="EP37" s="344">
        <f>IFERROR(INDEX($B$262:$GS$262,MATCH(Input!EQ6,Input!$C$104:$GT$104,0)),1)</f>
        <v>0</v>
      </c>
      <c r="EQ37" s="344">
        <f>IFERROR(INDEX($B$262:$GS$262,MATCH(Input!ER6,Input!$C$104:$GT$104,0)),1)</f>
        <v>0</v>
      </c>
      <c r="ER37" s="344">
        <f>IFERROR(INDEX($B$262:$GS$262,MATCH(Input!ES6,Input!$C$104:$GT$104,0)),1)</f>
        <v>0</v>
      </c>
      <c r="ES37" s="344">
        <f>IFERROR(INDEX($B$262:$GS$262,MATCH(Input!ET6,Input!$C$104:$GT$104,0)),1)</f>
        <v>0</v>
      </c>
      <c r="ET37" s="344">
        <f>IFERROR(INDEX($B$262:$GS$262,MATCH(Input!EU6,Input!$C$104:$GT$104,0)),1)</f>
        <v>0</v>
      </c>
      <c r="EU37" s="344">
        <f>IFERROR(INDEX($B$262:$GS$262,MATCH(Input!EV6,Input!$C$104:$GT$104,0)),1)</f>
        <v>0</v>
      </c>
      <c r="EV37" s="344">
        <f>IFERROR(INDEX($B$262:$GS$262,MATCH(Input!EW6,Input!$C$104:$GT$104,0)),1)</f>
        <v>0</v>
      </c>
      <c r="EW37" s="344">
        <f>IFERROR(INDEX($B$262:$GS$262,MATCH(Input!EX6,Input!$C$104:$GT$104,0)),1)</f>
        <v>0</v>
      </c>
      <c r="EX37" s="344">
        <f>IFERROR(INDEX($B$262:$GS$262,MATCH(Input!EY6,Input!$C$104:$GT$104,0)),1)</f>
        <v>0</v>
      </c>
      <c r="EY37" s="344">
        <f>IFERROR(INDEX($B$262:$GS$262,MATCH(Input!EZ6,Input!$C$104:$GT$104,0)),1)</f>
        <v>0</v>
      </c>
      <c r="EZ37" s="344">
        <f>IFERROR(INDEX($B$262:$GS$262,MATCH(Input!FA6,Input!$C$104:$GT$104,0)),1)</f>
        <v>0</v>
      </c>
      <c r="FA37" s="344">
        <f>IFERROR(INDEX($B$262:$GS$262,MATCH(Input!FB6,Input!$C$104:$GT$104,0)),1)</f>
        <v>0</v>
      </c>
      <c r="FB37" s="344">
        <f>IFERROR(INDEX($B$262:$GS$262,MATCH(Input!FC6,Input!$C$104:$GT$104,0)),1)</f>
        <v>0</v>
      </c>
      <c r="FC37" s="344">
        <f>IFERROR(INDEX($B$262:$GS$262,MATCH(Input!FD6,Input!$C$104:$GT$104,0)),1)</f>
        <v>0</v>
      </c>
      <c r="FD37" s="344">
        <f>IFERROR(INDEX($B$262:$GS$262,MATCH(Input!FE6,Input!$C$104:$GT$104,0)),1)</f>
        <v>0</v>
      </c>
      <c r="FE37" s="344">
        <f>IFERROR(INDEX($B$262:$GS$262,MATCH(Input!FF6,Input!$C$104:$GT$104,0)),1)</f>
        <v>0</v>
      </c>
      <c r="FF37" s="344">
        <f>IFERROR(INDEX($B$262:$GS$262,MATCH(Input!FG6,Input!$C$104:$GT$104,0)),1)</f>
        <v>0</v>
      </c>
      <c r="FG37" s="344">
        <f>IFERROR(INDEX($B$262:$GS$262,MATCH(Input!FH6,Input!$C$104:$GT$104,0)),1)</f>
        <v>0</v>
      </c>
      <c r="FH37" s="344">
        <f>IFERROR(INDEX($B$262:$GS$262,MATCH(Input!FI6,Input!$C$104:$GT$104,0)),1)</f>
        <v>0</v>
      </c>
      <c r="FI37" s="344">
        <f>IFERROR(INDEX($B$262:$GS$262,MATCH(Input!FJ6,Input!$C$104:$GT$104,0)),1)</f>
        <v>0</v>
      </c>
      <c r="FJ37" s="344">
        <f>IFERROR(INDEX($B$262:$GS$262,MATCH(Input!FK6,Input!$C$104:$GT$104,0)),1)</f>
        <v>0</v>
      </c>
      <c r="FK37" s="344">
        <f>IFERROR(INDEX($B$262:$GS$262,MATCH(Input!FL6,Input!$C$104:$GT$104,0)),1)</f>
        <v>0</v>
      </c>
      <c r="FL37" s="344">
        <f>IFERROR(INDEX($B$262:$GS$262,MATCH(Input!FM6,Input!$C$104:$GT$104,0)),1)</f>
        <v>0</v>
      </c>
      <c r="FM37" s="344">
        <f>IFERROR(INDEX($B$262:$GS$262,MATCH(Input!FN6,Input!$C$104:$GT$104,0)),1)</f>
        <v>0</v>
      </c>
      <c r="FN37" s="344">
        <f>IFERROR(INDEX($B$262:$GS$262,MATCH(Input!FO6,Input!$C$104:$GT$104,0)),1)</f>
        <v>0</v>
      </c>
      <c r="FO37" s="344">
        <f>IFERROR(INDEX($B$262:$GS$262,MATCH(Input!FP6,Input!$C$104:$GT$104,0)),1)</f>
        <v>0</v>
      </c>
      <c r="FP37" s="344">
        <f>IFERROR(INDEX($B$262:$GS$262,MATCH(Input!FQ6,Input!$C$104:$GT$104,0)),1)</f>
        <v>0</v>
      </c>
      <c r="FQ37" s="344">
        <f>IFERROR(INDEX($B$262:$GS$262,MATCH(Input!FR6,Input!$C$104:$GT$104,0)),1)</f>
        <v>0</v>
      </c>
      <c r="FR37" s="344">
        <f>IFERROR(INDEX($B$262:$GS$262,MATCH(Input!FS6,Input!$C$104:$GT$104,0)),1)</f>
        <v>0</v>
      </c>
      <c r="FS37" s="344">
        <f>IFERROR(INDEX($B$262:$GS$262,MATCH(Input!FT6,Input!$C$104:$GT$104,0)),1)</f>
        <v>0</v>
      </c>
      <c r="FT37" s="344">
        <f>IFERROR(INDEX($B$262:$GS$262,MATCH(Input!FU6,Input!$C$104:$GT$104,0)),1)</f>
        <v>0</v>
      </c>
      <c r="FU37" s="344">
        <f>IFERROR(INDEX($B$262:$GS$262,MATCH(Input!FV6,Input!$C$104:$GT$104,0)),1)</f>
        <v>0</v>
      </c>
      <c r="FV37" s="344">
        <f>IFERROR(INDEX($B$262:$GS$262,MATCH(Input!FW6,Input!$C$104:$GT$104,0)),1)</f>
        <v>0</v>
      </c>
      <c r="FW37" s="344">
        <f>IFERROR(INDEX($B$262:$GS$262,MATCH(Input!FX6,Input!$C$104:$GT$104,0)),1)</f>
        <v>0</v>
      </c>
      <c r="FX37" s="344">
        <f>IFERROR(INDEX($B$262:$GS$262,MATCH(Input!FY6,Input!$C$104:$GT$104,0)),1)</f>
        <v>0</v>
      </c>
      <c r="FY37" s="344">
        <f>IFERROR(INDEX($B$262:$GS$262,MATCH(Input!FZ6,Input!$C$104:$GT$104,0)),1)</f>
        <v>0</v>
      </c>
      <c r="FZ37" s="344">
        <f>IFERROR(INDEX($B$262:$GS$262,MATCH(Input!GA6,Input!$C$104:$GT$104,0)),1)</f>
        <v>0</v>
      </c>
      <c r="GA37" s="344">
        <f>IFERROR(INDEX($B$262:$GS$262,MATCH(Input!GB6,Input!$C$104:$GT$104,0)),1)</f>
        <v>0</v>
      </c>
      <c r="GB37" s="344">
        <f>IFERROR(INDEX($B$262:$GS$262,MATCH(Input!GC6,Input!$C$104:$GT$104,0)),1)</f>
        <v>0</v>
      </c>
      <c r="GC37" s="344">
        <f>IFERROR(INDEX($B$262:$GS$262,MATCH(Input!GD6,Input!$C$104:$GT$104,0)),1)</f>
        <v>0</v>
      </c>
      <c r="GD37" s="344">
        <f>IFERROR(INDEX($B$262:$GS$262,MATCH(Input!GE6,Input!$C$104:$GT$104,0)),1)</f>
        <v>0</v>
      </c>
      <c r="GE37" s="344">
        <f>IFERROR(INDEX($B$262:$GS$262,MATCH(Input!GF6,Input!$C$104:$GT$104,0)),1)</f>
        <v>0</v>
      </c>
      <c r="GF37" s="344">
        <f>IFERROR(INDEX($B$262:$GS$262,MATCH(Input!GG6,Input!$C$104:$GT$104,0)),1)</f>
        <v>0</v>
      </c>
      <c r="GG37" s="344">
        <f>IFERROR(INDEX($B$262:$GS$262,MATCH(Input!GH6,Input!$C$104:$GT$104,0)),1)</f>
        <v>0</v>
      </c>
      <c r="GH37" s="344">
        <f>IFERROR(INDEX($B$262:$GS$262,MATCH(Input!GI6,Input!$C$104:$GT$104,0)),1)</f>
        <v>0</v>
      </c>
      <c r="GI37" s="344">
        <f>IFERROR(INDEX($B$262:$GS$262,MATCH(Input!GJ6,Input!$C$104:$GT$104,0)),1)</f>
        <v>0</v>
      </c>
      <c r="GJ37" s="344">
        <f>IFERROR(INDEX($B$262:$GS$262,MATCH(Input!GK6,Input!$C$104:$GT$104,0)),1)</f>
        <v>0</v>
      </c>
      <c r="GK37" s="344">
        <f>IFERROR(INDEX($B$262:$GS$262,MATCH(Input!GL6,Input!$C$104:$GT$104,0)),1)</f>
        <v>0</v>
      </c>
      <c r="GL37" s="344">
        <f>IFERROR(INDEX($B$262:$GS$262,MATCH(Input!GM6,Input!$C$104:$GT$104,0)),1)</f>
        <v>0</v>
      </c>
      <c r="GM37" s="344">
        <f>IFERROR(INDEX($B$262:$GS$262,MATCH(Input!GN6,Input!$C$104:$GT$104,0)),1)</f>
        <v>0</v>
      </c>
      <c r="GN37" s="344">
        <f>IFERROR(INDEX($B$262:$GS$262,MATCH(Input!GO6,Input!$C$104:$GT$104,0)),1)</f>
        <v>0</v>
      </c>
      <c r="GO37" s="344">
        <f>IFERROR(INDEX($B$262:$GS$262,MATCH(Input!GP6,Input!$C$104:$GT$104,0)),1)</f>
        <v>0</v>
      </c>
      <c r="GP37" s="344">
        <f>IFERROR(INDEX($B$262:$GS$262,MATCH(Input!GQ6,Input!$C$104:$GT$104,0)),1)</f>
        <v>0</v>
      </c>
      <c r="GQ37" s="344">
        <f>IFERROR(INDEX($B$262:$GS$262,MATCH(Input!GR6,Input!$C$104:$GT$104,0)),1)</f>
        <v>0</v>
      </c>
      <c r="GR37" s="344">
        <f>IFERROR(INDEX($B$262:$GS$262,MATCH(Input!GS6,Input!$C$104:$GT$104,0)),1)</f>
        <v>0</v>
      </c>
      <c r="GS37" s="344">
        <f>IFERROR(INDEX($B$262:$GS$262,MATCH(Input!GT6,Input!$C$104:$GT$104,0)),1)</f>
        <v>0</v>
      </c>
    </row>
    <row r="38" spans="1:201" s="345" customFormat="1" outlineLevel="1">
      <c r="A38" s="354" t="s">
        <v>9409</v>
      </c>
      <c r="B38" s="344" cm="1">
        <f t="array" aca="1" ref="B38" ca="1">IFERROR(_xlfn.IFS(B9=FALSE,ROUND(IF(B28&gt;B34,((Input!C4-90000)/1000*B27+B28-B34)*B30*B25*B11*B31*B32,0),0),B9=TRUE,IF(B33&gt;B34,ROUND(B25*B11*B32*B31*(B33-B34)*B35,0),0))*N(Input!C34),0)</f>
        <v>0</v>
      </c>
      <c r="C38" s="344" cm="1">
        <f t="array" aca="1" ref="C38" ca="1">IFERROR(_xlfn.IFS(C9=FALSE,ROUND(IF(C28&gt;C34,((Input!D4-90000)/1000*C27+C28-C34)*C30*C25*C11*C31*C32,0),0),C9=TRUE,IF(C33&gt;C34,ROUND(C25*C11*C32*C31*(C33-C34)*C35,0),0))*N(Input!D34),0)</f>
        <v>0</v>
      </c>
      <c r="D38" s="344" cm="1">
        <f t="array" aca="1" ref="D38" ca="1">IFERROR(_xlfn.IFS(D9=FALSE,ROUND(IF(D28&gt;D34,((Input!E4-90000)/1000*D27+D28-D34)*D30*D25*D11*D31*D32,0),0),D9=TRUE,IF(D33&gt;D34,ROUND(D25*D11*D32*D31*(D33-D34)*D35,0),0))*N(Input!E34),0)</f>
        <v>0</v>
      </c>
      <c r="E38" s="344" cm="1">
        <f t="array" aca="1" ref="E38" ca="1">IFERROR(_xlfn.IFS(E9=FALSE,ROUND(IF(E28&gt;E34,((Input!F4-90000)/1000*E27+E28-E34)*E30*E25*E11*E31*E32,0),0),E9=TRUE,IF(E33&gt;E34,ROUND(E25*E11*E32*E31*(E33-E34)*E35,0),0))*N(Input!F34),0)</f>
        <v>0</v>
      </c>
      <c r="F38" s="344" cm="1">
        <f t="array" aca="1" ref="F38" ca="1">IFERROR(_xlfn.IFS(F9=FALSE,ROUND(IF(F28&gt;F34,((Input!G4-90000)/1000*F27+F28-F34)*F30*F25*F11*F31*F32,0),0),F9=TRUE,IF(F33&gt;F34,ROUND(F25*F11*F32*F31*(F33-F34)*F35,0),0))*N(Input!G34),0)</f>
        <v>0</v>
      </c>
      <c r="G38" s="344" cm="1">
        <f t="array" aca="1" ref="G38" ca="1">IFERROR(_xlfn.IFS(G9=FALSE,ROUND(IF(G28&gt;G34,((Input!H4-90000)/1000*G27+G28-G34)*G30*G25*G11*G31*G32,0),0),G9=TRUE,IF(G33&gt;G34,ROUND(G25*G11*G32*G31*(G33-G34)*G35,0),0))*N(Input!H34),0)</f>
        <v>0</v>
      </c>
      <c r="H38" s="344" cm="1">
        <f t="array" aca="1" ref="H38" ca="1">IFERROR(_xlfn.IFS(H9=FALSE,ROUND(IF(H28&gt;H34,((Input!I4-90000)/1000*H27+H28-H34)*H30*H25*H11*H31*H32,0),0),H9=TRUE,IF(H33&gt;H34,ROUND(H25*H11*H32*H31*(H33-H34)*H35,0),0))*N(Input!I34),0)</f>
        <v>0</v>
      </c>
      <c r="I38" s="344" cm="1">
        <f t="array" aca="1" ref="I38" ca="1">IFERROR(_xlfn.IFS(I9=FALSE,ROUND(IF(I28&gt;I34,((Input!J4-90000)/1000*I27+I28-I34)*I30*I25*I11*I31*I32,0),0),I9=TRUE,IF(I33&gt;I34,ROUND(I25*I11*I32*I31*(I33-I34)*I35,0),0))*N(Input!J34),0)</f>
        <v>0</v>
      </c>
      <c r="J38" s="344" cm="1">
        <f t="array" aca="1" ref="J38" ca="1">IFERROR(_xlfn.IFS(J9=FALSE,ROUND(IF(J28&gt;J34,((Input!K4-90000)/1000*J27+J28-J34)*J30*J25*J11*J31*J32,0),0),J9=TRUE,IF(J33&gt;J34,ROUND(J25*J11*J32*J31*(J33-J34)*J35,0),0))*N(Input!K34),0)</f>
        <v>0</v>
      </c>
      <c r="K38" s="344" cm="1">
        <f t="array" aca="1" ref="K38" ca="1">IFERROR(_xlfn.IFS(K9=FALSE,ROUND(IF(K28&gt;K34,((Input!L4-90000)/1000*K27+K28-K34)*K30*K25*K11*K31*K32,0),0),K9=TRUE,IF(K33&gt;K34,ROUND(K25*K11*K32*K31*(K33-K34)*K35,0),0))*N(Input!L34),0)</f>
        <v>0</v>
      </c>
      <c r="L38" s="344" cm="1">
        <f t="array" aca="1" ref="L38" ca="1">IFERROR(_xlfn.IFS(L9=FALSE,ROUND(IF(L28&gt;L34,((Input!M4-90000)/1000*L27+L28-L34)*L30*L25*L11*L31*L32,0),0),L9=TRUE,IF(L33&gt;L34,ROUND(L25*L11*L32*L31*(L33-L34)*L35,0),0))*N(Input!M34),0)</f>
        <v>0</v>
      </c>
      <c r="M38" s="344" cm="1">
        <f t="array" aca="1" ref="M38" ca="1">IFERROR(_xlfn.IFS(M9=FALSE,ROUND(IF(M28&gt;M34,((Input!N4-90000)/1000*M27+M28-M34)*M30*M25*M11*M31*M32,0),0),M9=TRUE,IF(M33&gt;M34,ROUND(M25*M11*M32*M31*(M33-M34)*M35,0),0))*N(Input!N34),0)</f>
        <v>0</v>
      </c>
      <c r="N38" s="344" cm="1">
        <f t="array" aca="1" ref="N38" ca="1">IFERROR(_xlfn.IFS(N9=FALSE,ROUND(IF(N28&gt;N34,((Input!O4-90000)/1000*N27+N28-N34)*N30*N25*N11*N31*N32,0),0),N9=TRUE,IF(N33&gt;N34,ROUND(N25*N11*N32*N31*(N33-N34)*N35,0),0))*N(Input!O34),0)</f>
        <v>0</v>
      </c>
      <c r="O38" s="344" cm="1">
        <f t="array" aca="1" ref="O38" ca="1">IFERROR(_xlfn.IFS(O9=FALSE,ROUND(IF(O28&gt;O34,((Input!P4-90000)/1000*O27+O28-O34)*O30*O25*O11*O31*O32,0),0),O9=TRUE,IF(O33&gt;O34,ROUND(O25*O11*O32*O31*(O33-O34)*O35,0),0))*N(Input!P34),0)</f>
        <v>0</v>
      </c>
      <c r="P38" s="344" cm="1">
        <f t="array" aca="1" ref="P38" ca="1">IFERROR(_xlfn.IFS(P9=FALSE,ROUND(IF(P28&gt;P34,((Input!Q4-90000)/1000*P27+P28-P34)*P30*P25*P11*P31*P32,0),0),P9=TRUE,IF(P33&gt;P34,ROUND(P25*P11*P32*P31*(P33-P34)*P35,0),0))*N(Input!Q34),0)</f>
        <v>0</v>
      </c>
      <c r="Q38" s="344" cm="1">
        <f t="array" aca="1" ref="Q38" ca="1">IFERROR(_xlfn.IFS(Q9=FALSE,ROUND(IF(Q28&gt;Q34,((Input!R4-90000)/1000*Q27+Q28-Q34)*Q30*Q25*Q11*Q31*Q32,0),0),Q9=TRUE,IF(Q33&gt;Q34,ROUND(Q25*Q11*Q32*Q31*(Q33-Q34)*Q35,0),0))*N(Input!R34),0)</f>
        <v>0</v>
      </c>
      <c r="R38" s="344" cm="1">
        <f t="array" aca="1" ref="R38" ca="1">IFERROR(_xlfn.IFS(R9=FALSE,ROUND(IF(R28&gt;R34,((Input!S4-90000)/1000*R27+R28-R34)*R30*R25*R11*R31*R32,0),0),R9=TRUE,IF(R33&gt;R34,ROUND(R25*R11*R32*R31*(R33-R34)*R35,0),0))*N(Input!S34),0)</f>
        <v>0</v>
      </c>
      <c r="S38" s="344" cm="1">
        <f t="array" aca="1" ref="S38" ca="1">IFERROR(_xlfn.IFS(S9=FALSE,ROUND(IF(S28&gt;S34,((Input!T4-90000)/1000*S27+S28-S34)*S30*S25*S11*S31*S32,0),0),S9=TRUE,IF(S33&gt;S34,ROUND(S25*S11*S32*S31*(S33-S34)*S35,0),0))*N(Input!T34),0)</f>
        <v>0</v>
      </c>
      <c r="T38" s="344" cm="1">
        <f t="array" aca="1" ref="T38" ca="1">IFERROR(_xlfn.IFS(T9=FALSE,ROUND(IF(T28&gt;T34,((Input!U4-90000)/1000*T27+T28-T34)*T30*T25*T11*T31*T32,0),0),T9=TRUE,IF(T33&gt;T34,ROUND(T25*T11*T32*T31*(T33-T34)*T35,0),0))*N(Input!U34),0)</f>
        <v>0</v>
      </c>
      <c r="U38" s="344" cm="1">
        <f t="array" aca="1" ref="U38" ca="1">IFERROR(_xlfn.IFS(U9=FALSE,ROUND(IF(U28&gt;U34,((Input!V4-90000)/1000*U27+U28-U34)*U30*U25*U11*U31*U32,0),0),U9=TRUE,IF(U33&gt;U34,ROUND(U25*U11*U32*U31*(U33-U34)*U35,0),0))*N(Input!V34),0)</f>
        <v>0</v>
      </c>
      <c r="V38" s="344" cm="1">
        <f t="array" aca="1" ref="V38" ca="1">IFERROR(_xlfn.IFS(V9=FALSE,ROUND(IF(V28&gt;V34,((Input!W4-90000)/1000*V27+V28-V34)*V30*V25*V11*V31*V32,0),0),V9=TRUE,IF(V33&gt;V34,ROUND(V25*V11*V32*V31*(V33-V34)*V35,0),0))*N(Input!W34),0)</f>
        <v>0</v>
      </c>
      <c r="W38" s="344" cm="1">
        <f t="array" aca="1" ref="W38" ca="1">IFERROR(_xlfn.IFS(W9=FALSE,ROUND(IF(W28&gt;W34,((Input!X4-90000)/1000*W27+W28-W34)*W30*W25*W11*W31*W32,0),0),W9=TRUE,IF(W33&gt;W34,ROUND(W25*W11*W32*W31*(W33-W34)*W35,0),0))*N(Input!X34),0)</f>
        <v>0</v>
      </c>
      <c r="X38" s="344" cm="1">
        <f t="array" aca="1" ref="X38" ca="1">IFERROR(_xlfn.IFS(X9=FALSE,ROUND(IF(X28&gt;X34,((Input!Y4-90000)/1000*X27+X28-X34)*X30*X25*X11*X31*X32,0),0),X9=TRUE,IF(X33&gt;X34,ROUND(X25*X11*X32*X31*(X33-X34)*X35,0),0))*N(Input!Y34),0)</f>
        <v>0</v>
      </c>
      <c r="Y38" s="344" cm="1">
        <f t="array" aca="1" ref="Y38" ca="1">IFERROR(_xlfn.IFS(Y9=FALSE,ROUND(IF(Y28&gt;Y34,((Input!Z4-90000)/1000*Y27+Y28-Y34)*Y30*Y25*Y11*Y31*Y32,0),0),Y9=TRUE,IF(Y33&gt;Y34,ROUND(Y25*Y11*Y32*Y31*(Y33-Y34)*Y35,0),0))*N(Input!Z34),0)</f>
        <v>0</v>
      </c>
      <c r="Z38" s="344" cm="1">
        <f t="array" aca="1" ref="Z38" ca="1">IFERROR(_xlfn.IFS(Z9=FALSE,ROUND(IF(Z28&gt;Z34,((Input!AA4-90000)/1000*Z27+Z28-Z34)*Z30*Z25*Z11*Z31*Z32,0),0),Z9=TRUE,IF(Z33&gt;Z34,ROUND(Z25*Z11*Z32*Z31*(Z33-Z34)*Z35,0),0))*N(Input!AA34),0)</f>
        <v>0</v>
      </c>
      <c r="AA38" s="344" cm="1">
        <f t="array" aca="1" ref="AA38" ca="1">IFERROR(_xlfn.IFS(AA9=FALSE,ROUND(IF(AA28&gt;AA34,((Input!AB4-90000)/1000*AA27+AA28-AA34)*AA30*AA25*AA11*AA31*AA32,0),0),AA9=TRUE,IF(AA33&gt;AA34,ROUND(AA25*AA11*AA32*AA31*(AA33-AA34)*AA35,0),0))*N(Input!AB34),0)</f>
        <v>0</v>
      </c>
      <c r="AB38" s="344" cm="1">
        <f t="array" aca="1" ref="AB38" ca="1">IFERROR(_xlfn.IFS(AB9=FALSE,ROUND(IF(AB28&gt;AB34,((Input!AC4-90000)/1000*AB27+AB28-AB34)*AB30*AB25*AB11*AB31*AB32,0),0),AB9=TRUE,IF(AB33&gt;AB34,ROUND(AB25*AB11*AB32*AB31*(AB33-AB34)*AB35,0),0))*N(Input!AC34),0)</f>
        <v>0</v>
      </c>
      <c r="AC38" s="344" cm="1">
        <f t="array" aca="1" ref="AC38" ca="1">IFERROR(_xlfn.IFS(AC9=FALSE,ROUND(IF(AC28&gt;AC34,((Input!AD4-90000)/1000*AC27+AC28-AC34)*AC30*AC25*AC11*AC31*AC32,0),0),AC9=TRUE,IF(AC33&gt;AC34,ROUND(AC25*AC11*AC32*AC31*(AC33-AC34)*AC35,0),0))*N(Input!AD34),0)</f>
        <v>0</v>
      </c>
      <c r="AD38" s="344" cm="1">
        <f t="array" aca="1" ref="AD38" ca="1">IFERROR(_xlfn.IFS(AD9=FALSE,ROUND(IF(AD28&gt;AD34,((Input!AE4-90000)/1000*AD27+AD28-AD34)*AD30*AD25*AD11*AD31*AD32,0),0),AD9=TRUE,IF(AD33&gt;AD34,ROUND(AD25*AD11*AD32*AD31*(AD33-AD34)*AD35,0),0))*N(Input!AE34),0)</f>
        <v>0</v>
      </c>
      <c r="AE38" s="344" cm="1">
        <f t="array" aca="1" ref="AE38" ca="1">IFERROR(_xlfn.IFS(AE9=FALSE,ROUND(IF(AE28&gt;AE34,((Input!AF4-90000)/1000*AE27+AE28-AE34)*AE30*AE25*AE11*AE31*AE32,0),0),AE9=TRUE,IF(AE33&gt;AE34,ROUND(AE25*AE11*AE32*AE31*(AE33-AE34)*AE35,0),0))*N(Input!AF34),0)</f>
        <v>0</v>
      </c>
      <c r="AF38" s="344" cm="1">
        <f t="array" aca="1" ref="AF38" ca="1">IFERROR(_xlfn.IFS(AF9=FALSE,ROUND(IF(AF28&gt;AF34,((Input!AG4-90000)/1000*AF27+AF28-AF34)*AF30*AF25*AF11*AF31*AF32,0),0),AF9=TRUE,IF(AF33&gt;AF34,ROUND(AF25*AF11*AF32*AF31*(AF33-AF34)*AF35,0),0))*N(Input!AG34),0)</f>
        <v>0</v>
      </c>
      <c r="AG38" s="344" cm="1">
        <f t="array" aca="1" ref="AG38" ca="1">IFERROR(_xlfn.IFS(AG9=FALSE,ROUND(IF(AG28&gt;AG34,((Input!AH4-90000)/1000*AG27+AG28-AG34)*AG30*AG25*AG11*AG31*AG32,0),0),AG9=TRUE,IF(AG33&gt;AG34,ROUND(AG25*AG11*AG32*AG31*(AG33-AG34)*AG35,0),0))*N(Input!AH34),0)</f>
        <v>0</v>
      </c>
      <c r="AH38" s="344" cm="1">
        <f t="array" aca="1" ref="AH38" ca="1">IFERROR(_xlfn.IFS(AH9=FALSE,ROUND(IF(AH28&gt;AH34,((Input!AI4-90000)/1000*AH27+AH28-AH34)*AH30*AH25*AH11*AH31*AH32,0),0),AH9=TRUE,IF(AH33&gt;AH34,ROUND(AH25*AH11*AH32*AH31*(AH33-AH34)*AH35,0),0))*N(Input!AI34),0)</f>
        <v>0</v>
      </c>
      <c r="AI38" s="344" cm="1">
        <f t="array" aca="1" ref="AI38" ca="1">IFERROR(_xlfn.IFS(AI9=FALSE,ROUND(IF(AI28&gt;AI34,((Input!AJ4-90000)/1000*AI27+AI28-AI34)*AI30*AI25*AI11*AI31*AI32,0),0),AI9=TRUE,IF(AI33&gt;AI34,ROUND(AI25*AI11*AI32*AI31*(AI33-AI34)*AI35,0),0))*N(Input!AJ34),0)</f>
        <v>0</v>
      </c>
      <c r="AJ38" s="344" cm="1">
        <f t="array" aca="1" ref="AJ38" ca="1">IFERROR(_xlfn.IFS(AJ9=FALSE,ROUND(IF(AJ28&gt;AJ34,((Input!AK4-90000)/1000*AJ27+AJ28-AJ34)*AJ30*AJ25*AJ11*AJ31*AJ32,0),0),AJ9=TRUE,IF(AJ33&gt;AJ34,ROUND(AJ25*AJ11*AJ32*AJ31*(AJ33-AJ34)*AJ35,0),0))*N(Input!AK34),0)</f>
        <v>0</v>
      </c>
      <c r="AK38" s="344" cm="1">
        <f t="array" aca="1" ref="AK38" ca="1">IFERROR(_xlfn.IFS(AK9=FALSE,ROUND(IF(AK28&gt;AK34,((Input!AL4-90000)/1000*AK27+AK28-AK34)*AK30*AK25*AK11*AK31*AK32,0),0),AK9=TRUE,IF(AK33&gt;AK34,ROUND(AK25*AK11*AK32*AK31*(AK33-AK34)*AK35,0),0))*N(Input!AL34),0)</f>
        <v>0</v>
      </c>
      <c r="AL38" s="344" cm="1">
        <f t="array" aca="1" ref="AL38" ca="1">IFERROR(_xlfn.IFS(AL9=FALSE,ROUND(IF(AL28&gt;AL34,((Input!AM4-90000)/1000*AL27+AL28-AL34)*AL30*AL25*AL11*AL31*AL32,0),0),AL9=TRUE,IF(AL33&gt;AL34,ROUND(AL25*AL11*AL32*AL31*(AL33-AL34)*AL35,0),0))*N(Input!AM34),0)</f>
        <v>0</v>
      </c>
      <c r="AM38" s="344" cm="1">
        <f t="array" aca="1" ref="AM38" ca="1">IFERROR(_xlfn.IFS(AM9=FALSE,ROUND(IF(AM28&gt;AM34,((Input!AN4-90000)/1000*AM27+AM28-AM34)*AM30*AM25*AM11*AM31*AM32,0),0),AM9=TRUE,IF(AM33&gt;AM34,ROUND(AM25*AM11*AM32*AM31*(AM33-AM34)*AM35,0),0))*N(Input!AN34),0)</f>
        <v>0</v>
      </c>
      <c r="AN38" s="344" cm="1">
        <f t="array" aca="1" ref="AN38" ca="1">IFERROR(_xlfn.IFS(AN9=FALSE,ROUND(IF(AN28&gt;AN34,((Input!AO4-90000)/1000*AN27+AN28-AN34)*AN30*AN25*AN11*AN31*AN32,0),0),AN9=TRUE,IF(AN33&gt;AN34,ROUND(AN25*AN11*AN32*AN31*(AN33-AN34)*AN35,0),0))*N(Input!AO34),0)</f>
        <v>0</v>
      </c>
      <c r="AO38" s="344" cm="1">
        <f t="array" aca="1" ref="AO38" ca="1">IFERROR(_xlfn.IFS(AO9=FALSE,ROUND(IF(AO28&gt;AO34,((Input!AP4-90000)/1000*AO27+AO28-AO34)*AO30*AO25*AO11*AO31*AO32,0),0),AO9=TRUE,IF(AO33&gt;AO34,ROUND(AO25*AO11*AO32*AO31*(AO33-AO34)*AO35,0),0))*N(Input!AP34),0)</f>
        <v>0</v>
      </c>
      <c r="AP38" s="344" cm="1">
        <f t="array" aca="1" ref="AP38" ca="1">IFERROR(_xlfn.IFS(AP9=FALSE,ROUND(IF(AP28&gt;AP34,((Input!AQ4-90000)/1000*AP27+AP28-AP34)*AP30*AP25*AP11*AP31*AP32,0),0),AP9=TRUE,IF(AP33&gt;AP34,ROUND(AP25*AP11*AP32*AP31*(AP33-AP34)*AP35,0),0))*N(Input!AQ34),0)</f>
        <v>0</v>
      </c>
      <c r="AQ38" s="344" cm="1">
        <f t="array" aca="1" ref="AQ38" ca="1">IFERROR(_xlfn.IFS(AQ9=FALSE,ROUND(IF(AQ28&gt;AQ34,((Input!AR4-90000)/1000*AQ27+AQ28-AQ34)*AQ30*AQ25*AQ11*AQ31*AQ32,0),0),AQ9=TRUE,IF(AQ33&gt;AQ34,ROUND(AQ25*AQ11*AQ32*AQ31*(AQ33-AQ34)*AQ35,0),0))*N(Input!AR34),0)</f>
        <v>0</v>
      </c>
      <c r="AR38" s="344" cm="1">
        <f t="array" aca="1" ref="AR38" ca="1">IFERROR(_xlfn.IFS(AR9=FALSE,ROUND(IF(AR28&gt;AR34,((Input!AS4-90000)/1000*AR27+AR28-AR34)*AR30*AR25*AR11*AR31*AR32,0),0),AR9=TRUE,IF(AR33&gt;AR34,ROUND(AR25*AR11*AR32*AR31*(AR33-AR34)*AR35,0),0))*N(Input!AS34),0)</f>
        <v>0</v>
      </c>
      <c r="AS38" s="344" cm="1">
        <f t="array" aca="1" ref="AS38" ca="1">IFERROR(_xlfn.IFS(AS9=FALSE,ROUND(IF(AS28&gt;AS34,((Input!AT4-90000)/1000*AS27+AS28-AS34)*AS30*AS25*AS11*AS31*AS32,0),0),AS9=TRUE,IF(AS33&gt;AS34,ROUND(AS25*AS11*AS32*AS31*(AS33-AS34)*AS35,0),0))*N(Input!AT34),0)</f>
        <v>0</v>
      </c>
      <c r="AT38" s="344" cm="1">
        <f t="array" aca="1" ref="AT38" ca="1">IFERROR(_xlfn.IFS(AT9=FALSE,ROUND(IF(AT28&gt;AT34,((Input!AU4-90000)/1000*AT27+AT28-AT34)*AT30*AT25*AT11*AT31*AT32,0),0),AT9=TRUE,IF(AT33&gt;AT34,ROUND(AT25*AT11*AT32*AT31*(AT33-AT34)*AT35,0),0))*N(Input!AU34),0)</f>
        <v>0</v>
      </c>
      <c r="AU38" s="344" cm="1">
        <f t="array" aca="1" ref="AU38" ca="1">IFERROR(_xlfn.IFS(AU9=FALSE,ROUND(IF(AU28&gt;AU34,((Input!AV4-90000)/1000*AU27+AU28-AU34)*AU30*AU25*AU11*AU31*AU32,0),0),AU9=TRUE,IF(AU33&gt;AU34,ROUND(AU25*AU11*AU32*AU31*(AU33-AU34)*AU35,0),0))*N(Input!AV34),0)</f>
        <v>0</v>
      </c>
      <c r="AV38" s="344" cm="1">
        <f t="array" aca="1" ref="AV38" ca="1">IFERROR(_xlfn.IFS(AV9=FALSE,ROUND(IF(AV28&gt;AV34,((Input!AW4-90000)/1000*AV27+AV28-AV34)*AV30*AV25*AV11*AV31*AV32,0),0),AV9=TRUE,IF(AV33&gt;AV34,ROUND(AV25*AV11*AV32*AV31*(AV33-AV34)*AV35,0),0))*N(Input!AW34),0)</f>
        <v>0</v>
      </c>
      <c r="AW38" s="344" cm="1">
        <f t="array" aca="1" ref="AW38" ca="1">IFERROR(_xlfn.IFS(AW9=FALSE,ROUND(IF(AW28&gt;AW34,((Input!AX4-90000)/1000*AW27+AW28-AW34)*AW30*AW25*AW11*AW31*AW32,0),0),AW9=TRUE,IF(AW33&gt;AW34,ROUND(AW25*AW11*AW32*AW31*(AW33-AW34)*AW35,0),0))*N(Input!AX34),0)</f>
        <v>0</v>
      </c>
      <c r="AX38" s="344" cm="1">
        <f t="array" aca="1" ref="AX38" ca="1">IFERROR(_xlfn.IFS(AX9=FALSE,ROUND(IF(AX28&gt;AX34,((Input!AY4-90000)/1000*AX27+AX28-AX34)*AX30*AX25*AX11*AX31*AX32,0),0),AX9=TRUE,IF(AX33&gt;AX34,ROUND(AX25*AX11*AX32*AX31*(AX33-AX34)*AX35,0),0))*N(Input!AY34),0)</f>
        <v>0</v>
      </c>
      <c r="AY38" s="344" cm="1">
        <f t="array" aca="1" ref="AY38" ca="1">IFERROR(_xlfn.IFS(AY9=FALSE,ROUND(IF(AY28&gt;AY34,((Input!AZ4-90000)/1000*AY27+AY28-AY34)*AY30*AY25*AY11*AY31*AY32,0),0),AY9=TRUE,IF(AY33&gt;AY34,ROUND(AY25*AY11*AY32*AY31*(AY33-AY34)*AY35,0),0))*N(Input!AZ34),0)</f>
        <v>0</v>
      </c>
      <c r="AZ38" s="344" cm="1">
        <f t="array" aca="1" ref="AZ38" ca="1">IFERROR(_xlfn.IFS(AZ9=FALSE,ROUND(IF(AZ28&gt;AZ34,((Input!BA4-90000)/1000*AZ27+AZ28-AZ34)*AZ30*AZ25*AZ11*AZ31*AZ32,0),0),AZ9=TRUE,IF(AZ33&gt;AZ34,ROUND(AZ25*AZ11*AZ32*AZ31*(AZ33-AZ34)*AZ35,0),0))*N(Input!BA34),0)</f>
        <v>0</v>
      </c>
      <c r="BA38" s="344" cm="1">
        <f t="array" aca="1" ref="BA38" ca="1">IFERROR(_xlfn.IFS(BA9=FALSE,ROUND(IF(BA28&gt;BA34,((Input!BB4-90000)/1000*BA27+BA28-BA34)*BA30*BA25*BA11*BA31*BA32,0),0),BA9=TRUE,IF(BA33&gt;BA34,ROUND(BA25*BA11*BA32*BA31*(BA33-BA34)*BA35,0),0))*N(Input!BB34),0)</f>
        <v>0</v>
      </c>
      <c r="BB38" s="344" cm="1">
        <f t="array" aca="1" ref="BB38" ca="1">IFERROR(_xlfn.IFS(BB9=FALSE,ROUND(IF(BB28&gt;BB34,((Input!BC4-90000)/1000*BB27+BB28-BB34)*BB30*BB25*BB11*BB31*BB32,0),0),BB9=TRUE,IF(BB33&gt;BB34,ROUND(BB25*BB11*BB32*BB31*(BB33-BB34)*BB35,0),0))*N(Input!BC34),0)</f>
        <v>0</v>
      </c>
      <c r="BC38" s="344" cm="1">
        <f t="array" aca="1" ref="BC38" ca="1">IFERROR(_xlfn.IFS(BC9=FALSE,ROUND(IF(BC28&gt;BC34,((Input!BD4-90000)/1000*BC27+BC28-BC34)*BC30*BC25*BC11*BC31*BC32,0),0),BC9=TRUE,IF(BC33&gt;BC34,ROUND(BC25*BC11*BC32*BC31*(BC33-BC34)*BC35,0),0))*N(Input!BD34),0)</f>
        <v>0</v>
      </c>
      <c r="BD38" s="344" cm="1">
        <f t="array" aca="1" ref="BD38" ca="1">IFERROR(_xlfn.IFS(BD9=FALSE,ROUND(IF(BD28&gt;BD34,((Input!BE4-90000)/1000*BD27+BD28-BD34)*BD30*BD25*BD11*BD31*BD32,0),0),BD9=TRUE,IF(BD33&gt;BD34,ROUND(BD25*BD11*BD32*BD31*(BD33-BD34)*BD35,0),0))*N(Input!BE34),0)</f>
        <v>0</v>
      </c>
      <c r="BE38" s="344" cm="1">
        <f t="array" aca="1" ref="BE38" ca="1">IFERROR(_xlfn.IFS(BE9=FALSE,ROUND(IF(BE28&gt;BE34,((Input!BF4-90000)/1000*BE27+BE28-BE34)*BE30*BE25*BE11*BE31*BE32,0),0),BE9=TRUE,IF(BE33&gt;BE34,ROUND(BE25*BE11*BE32*BE31*(BE33-BE34)*BE35,0),0))*N(Input!BF34),0)</f>
        <v>0</v>
      </c>
      <c r="BF38" s="344" cm="1">
        <f t="array" aca="1" ref="BF38" ca="1">IFERROR(_xlfn.IFS(BF9=FALSE,ROUND(IF(BF28&gt;BF34,((Input!BG4-90000)/1000*BF27+BF28-BF34)*BF30*BF25*BF11*BF31*BF32,0),0),BF9=TRUE,IF(BF33&gt;BF34,ROUND(BF25*BF11*BF32*BF31*(BF33-BF34)*BF35,0),0))*N(Input!BG34),0)</f>
        <v>0</v>
      </c>
      <c r="BG38" s="344" cm="1">
        <f t="array" aca="1" ref="BG38" ca="1">IFERROR(_xlfn.IFS(BG9=FALSE,ROUND(IF(BG28&gt;BG34,((Input!BH4-90000)/1000*BG27+BG28-BG34)*BG30*BG25*BG11*BG31*BG32,0),0),BG9=TRUE,IF(BG33&gt;BG34,ROUND(BG25*BG11*BG32*BG31*(BG33-BG34)*BG35,0),0))*N(Input!BH34),0)</f>
        <v>0</v>
      </c>
      <c r="BH38" s="344" cm="1">
        <f t="array" aca="1" ref="BH38" ca="1">IFERROR(_xlfn.IFS(BH9=FALSE,ROUND(IF(BH28&gt;BH34,((Input!BI4-90000)/1000*BH27+BH28-BH34)*BH30*BH25*BH11*BH31*BH32,0),0),BH9=TRUE,IF(BH33&gt;BH34,ROUND(BH25*BH11*BH32*BH31*(BH33-BH34)*BH35,0),0))*N(Input!BI34),0)</f>
        <v>0</v>
      </c>
      <c r="BI38" s="344" cm="1">
        <f t="array" aca="1" ref="BI38" ca="1">IFERROR(_xlfn.IFS(BI9=FALSE,ROUND(IF(BI28&gt;BI34,((Input!BJ4-90000)/1000*BI27+BI28-BI34)*BI30*BI25*BI11*BI31*BI32,0),0),BI9=TRUE,IF(BI33&gt;BI34,ROUND(BI25*BI11*BI32*BI31*(BI33-BI34)*BI35,0),0))*N(Input!BJ34),0)</f>
        <v>0</v>
      </c>
      <c r="BJ38" s="344" cm="1">
        <f t="array" aca="1" ref="BJ38" ca="1">IFERROR(_xlfn.IFS(BJ9=FALSE,ROUND(IF(BJ28&gt;BJ34,((Input!BK4-90000)/1000*BJ27+BJ28-BJ34)*BJ30*BJ25*BJ11*BJ31*BJ32,0),0),BJ9=TRUE,IF(BJ33&gt;BJ34,ROUND(BJ25*BJ11*BJ32*BJ31*(BJ33-BJ34)*BJ35,0),0))*N(Input!BK34),0)</f>
        <v>0</v>
      </c>
      <c r="BK38" s="344" cm="1">
        <f t="array" aca="1" ref="BK38" ca="1">IFERROR(_xlfn.IFS(BK9=FALSE,ROUND(IF(BK28&gt;BK34,((Input!BL4-90000)/1000*BK27+BK28-BK34)*BK30*BK25*BK11*BK31*BK32,0),0),BK9=TRUE,IF(BK33&gt;BK34,ROUND(BK25*BK11*BK32*BK31*(BK33-BK34)*BK35,0),0))*N(Input!BL34),0)</f>
        <v>0</v>
      </c>
      <c r="BL38" s="344" cm="1">
        <f t="array" aca="1" ref="BL38" ca="1">IFERROR(_xlfn.IFS(BL9=FALSE,ROUND(IF(BL28&gt;BL34,((Input!BM4-90000)/1000*BL27+BL28-BL34)*BL30*BL25*BL11*BL31*BL32,0),0),BL9=TRUE,IF(BL33&gt;BL34,ROUND(BL25*BL11*BL32*BL31*(BL33-BL34)*BL35,0),0))*N(Input!BM34),0)</f>
        <v>0</v>
      </c>
      <c r="BM38" s="344" cm="1">
        <f t="array" aca="1" ref="BM38" ca="1">IFERROR(_xlfn.IFS(BM9=FALSE,ROUND(IF(BM28&gt;BM34,((Input!BN4-90000)/1000*BM27+BM28-BM34)*BM30*BM25*BM11*BM31*BM32,0),0),BM9=TRUE,IF(BM33&gt;BM34,ROUND(BM25*BM11*BM32*BM31*(BM33-BM34)*BM35,0),0))*N(Input!BN34),0)</f>
        <v>0</v>
      </c>
      <c r="BN38" s="344" cm="1">
        <f t="array" aca="1" ref="BN38" ca="1">IFERROR(_xlfn.IFS(BN9=FALSE,ROUND(IF(BN28&gt;BN34,((Input!BO4-90000)/1000*BN27+BN28-BN34)*BN30*BN25*BN11*BN31*BN32,0),0),BN9=TRUE,IF(BN33&gt;BN34,ROUND(BN25*BN11*BN32*BN31*(BN33-BN34)*BN35,0),0))*N(Input!BO34),0)</f>
        <v>0</v>
      </c>
      <c r="BO38" s="344" cm="1">
        <f t="array" aca="1" ref="BO38" ca="1">IFERROR(_xlfn.IFS(BO9=FALSE,ROUND(IF(BO28&gt;BO34,((Input!BP4-90000)/1000*BO27+BO28-BO34)*BO30*BO25*BO11*BO31*BO32,0),0),BO9=TRUE,IF(BO33&gt;BO34,ROUND(BO25*BO11*BO32*BO31*(BO33-BO34)*BO35,0),0))*N(Input!BP34),0)</f>
        <v>0</v>
      </c>
      <c r="BP38" s="344" cm="1">
        <f t="array" aca="1" ref="BP38" ca="1">IFERROR(_xlfn.IFS(BP9=FALSE,ROUND(IF(BP28&gt;BP34,((Input!BQ4-90000)/1000*BP27+BP28-BP34)*BP30*BP25*BP11*BP31*BP32,0),0),BP9=TRUE,IF(BP33&gt;BP34,ROUND(BP25*BP11*BP32*BP31*(BP33-BP34)*BP35,0),0))*N(Input!BQ34),0)</f>
        <v>0</v>
      </c>
      <c r="BQ38" s="344" cm="1">
        <f t="array" aca="1" ref="BQ38" ca="1">IFERROR(_xlfn.IFS(BQ9=FALSE,ROUND(IF(BQ28&gt;BQ34,((Input!BR4-90000)/1000*BQ27+BQ28-BQ34)*BQ30*BQ25*BQ11*BQ31*BQ32,0),0),BQ9=TRUE,IF(BQ33&gt;BQ34,ROUND(BQ25*BQ11*BQ32*BQ31*(BQ33-BQ34)*BQ35,0),0))*N(Input!BR34),0)</f>
        <v>0</v>
      </c>
      <c r="BR38" s="344" cm="1">
        <f t="array" aca="1" ref="BR38" ca="1">IFERROR(_xlfn.IFS(BR9=FALSE,ROUND(IF(BR28&gt;BR34,((Input!BS4-90000)/1000*BR27+BR28-BR34)*BR30*BR25*BR11*BR31*BR32,0),0),BR9=TRUE,IF(BR33&gt;BR34,ROUND(BR25*BR11*BR32*BR31*(BR33-BR34)*BR35,0),0))*N(Input!BS34),0)</f>
        <v>0</v>
      </c>
      <c r="BS38" s="344" cm="1">
        <f t="array" aca="1" ref="BS38" ca="1">IFERROR(_xlfn.IFS(BS9=FALSE,ROUND(IF(BS28&gt;BS34,((Input!BT4-90000)/1000*BS27+BS28-BS34)*BS30*BS25*BS11*BS31*BS32,0),0),BS9=TRUE,IF(BS33&gt;BS34,ROUND(BS25*BS11*BS32*BS31*(BS33-BS34)*BS35,0),0))*N(Input!BT34),0)</f>
        <v>0</v>
      </c>
      <c r="BT38" s="344" cm="1">
        <f t="array" aca="1" ref="BT38" ca="1">IFERROR(_xlfn.IFS(BT9=FALSE,ROUND(IF(BT28&gt;BT34,((Input!BU4-90000)/1000*BT27+BT28-BT34)*BT30*BT25*BT11*BT31*BT32,0),0),BT9=TRUE,IF(BT33&gt;BT34,ROUND(BT25*BT11*BT32*BT31*(BT33-BT34)*BT35,0),0))*N(Input!BU34),0)</f>
        <v>0</v>
      </c>
      <c r="BU38" s="344" cm="1">
        <f t="array" aca="1" ref="BU38" ca="1">IFERROR(_xlfn.IFS(BU9=FALSE,ROUND(IF(BU28&gt;BU34,((Input!BV4-90000)/1000*BU27+BU28-BU34)*BU30*BU25*BU11*BU31*BU32,0),0),BU9=TRUE,IF(BU33&gt;BU34,ROUND(BU25*BU11*BU32*BU31*(BU33-BU34)*BU35,0),0))*N(Input!BV34),0)</f>
        <v>0</v>
      </c>
      <c r="BV38" s="344" cm="1">
        <f t="array" aca="1" ref="BV38" ca="1">IFERROR(_xlfn.IFS(BV9=FALSE,ROUND(IF(BV28&gt;BV34,((Input!BW4-90000)/1000*BV27+BV28-BV34)*BV30*BV25*BV11*BV31*BV32,0),0),BV9=TRUE,IF(BV33&gt;BV34,ROUND(BV25*BV11*BV32*BV31*(BV33-BV34)*BV35,0),0))*N(Input!BW34),0)</f>
        <v>0</v>
      </c>
      <c r="BW38" s="344" cm="1">
        <f t="array" aca="1" ref="BW38" ca="1">IFERROR(_xlfn.IFS(BW9=FALSE,ROUND(IF(BW28&gt;BW34,((Input!BX4-90000)/1000*BW27+BW28-BW34)*BW30*BW25*BW11*BW31*BW32,0),0),BW9=TRUE,IF(BW33&gt;BW34,ROUND(BW25*BW11*BW32*BW31*(BW33-BW34)*BW35,0),0))*N(Input!BX34),0)</f>
        <v>0</v>
      </c>
      <c r="BX38" s="344" cm="1">
        <f t="array" aca="1" ref="BX38" ca="1">IFERROR(_xlfn.IFS(BX9=FALSE,ROUND(IF(BX28&gt;BX34,((Input!BY4-90000)/1000*BX27+BX28-BX34)*BX30*BX25*BX11*BX31*BX32,0),0),BX9=TRUE,IF(BX33&gt;BX34,ROUND(BX25*BX11*BX32*BX31*(BX33-BX34)*BX35,0),0))*N(Input!BY34),0)</f>
        <v>0</v>
      </c>
      <c r="BY38" s="344" cm="1">
        <f t="array" aca="1" ref="BY38" ca="1">IFERROR(_xlfn.IFS(BY9=FALSE,ROUND(IF(BY28&gt;BY34,((Input!BZ4-90000)/1000*BY27+BY28-BY34)*BY30*BY25*BY11*BY31*BY32,0),0),BY9=TRUE,IF(BY33&gt;BY34,ROUND(BY25*BY11*BY32*BY31*(BY33-BY34)*BY35,0),0))*N(Input!BZ34),0)</f>
        <v>0</v>
      </c>
      <c r="BZ38" s="344" cm="1">
        <f t="array" aca="1" ref="BZ38" ca="1">IFERROR(_xlfn.IFS(BZ9=FALSE,ROUND(IF(BZ28&gt;BZ34,((Input!CA4-90000)/1000*BZ27+BZ28-BZ34)*BZ30*BZ25*BZ11*BZ31*BZ32,0),0),BZ9=TRUE,IF(BZ33&gt;BZ34,ROUND(BZ25*BZ11*BZ32*BZ31*(BZ33-BZ34)*BZ35,0),0))*N(Input!CA34),0)</f>
        <v>0</v>
      </c>
      <c r="CA38" s="344" cm="1">
        <f t="array" aca="1" ref="CA38" ca="1">IFERROR(_xlfn.IFS(CA9=FALSE,ROUND(IF(CA28&gt;CA34,((Input!CB4-90000)/1000*CA27+CA28-CA34)*CA30*CA25*CA11*CA31*CA32,0),0),CA9=TRUE,IF(CA33&gt;CA34,ROUND(CA25*CA11*CA32*CA31*(CA33-CA34)*CA35,0),0))*N(Input!CB34),0)</f>
        <v>0</v>
      </c>
      <c r="CB38" s="344" cm="1">
        <f t="array" aca="1" ref="CB38" ca="1">IFERROR(_xlfn.IFS(CB9=FALSE,ROUND(IF(CB28&gt;CB34,((Input!CC4-90000)/1000*CB27+CB28-CB34)*CB30*CB25*CB11*CB31*CB32,0),0),CB9=TRUE,IF(CB33&gt;CB34,ROUND(CB25*CB11*CB32*CB31*(CB33-CB34)*CB35,0),0))*N(Input!CC34),0)</f>
        <v>0</v>
      </c>
      <c r="CC38" s="344" cm="1">
        <f t="array" aca="1" ref="CC38" ca="1">IFERROR(_xlfn.IFS(CC9=FALSE,ROUND(IF(CC28&gt;CC34,((Input!CD4-90000)/1000*CC27+CC28-CC34)*CC30*CC25*CC11*CC31*CC32,0),0),CC9=TRUE,IF(CC33&gt;CC34,ROUND(CC25*CC11*CC32*CC31*(CC33-CC34)*CC35,0),0))*N(Input!CD34),0)</f>
        <v>0</v>
      </c>
      <c r="CD38" s="344" cm="1">
        <f t="array" aca="1" ref="CD38" ca="1">IFERROR(_xlfn.IFS(CD9=FALSE,ROUND(IF(CD28&gt;CD34,((Input!CE4-90000)/1000*CD27+CD28-CD34)*CD30*CD25*CD11*CD31*CD32,0),0),CD9=TRUE,IF(CD33&gt;CD34,ROUND(CD25*CD11*CD32*CD31*(CD33-CD34)*CD35,0),0))*N(Input!CE34),0)</f>
        <v>0</v>
      </c>
      <c r="CE38" s="344" cm="1">
        <f t="array" aca="1" ref="CE38" ca="1">IFERROR(_xlfn.IFS(CE9=FALSE,ROUND(IF(CE28&gt;CE34,((Input!CF4-90000)/1000*CE27+CE28-CE34)*CE30*CE25*CE11*CE31*CE32,0),0),CE9=TRUE,IF(CE33&gt;CE34,ROUND(CE25*CE11*CE32*CE31*(CE33-CE34)*CE35,0),0))*N(Input!CF34),0)</f>
        <v>0</v>
      </c>
      <c r="CF38" s="344" cm="1">
        <f t="array" aca="1" ref="CF38" ca="1">IFERROR(_xlfn.IFS(CF9=FALSE,ROUND(IF(CF28&gt;CF34,((Input!CG4-90000)/1000*CF27+CF28-CF34)*CF30*CF25*CF11*CF31*CF32,0),0),CF9=TRUE,IF(CF33&gt;CF34,ROUND(CF25*CF11*CF32*CF31*(CF33-CF34)*CF35,0),0))*N(Input!CG34),0)</f>
        <v>0</v>
      </c>
      <c r="CG38" s="344" cm="1">
        <f t="array" aca="1" ref="CG38" ca="1">IFERROR(_xlfn.IFS(CG9=FALSE,ROUND(IF(CG28&gt;CG34,((Input!CH4-90000)/1000*CG27+CG28-CG34)*CG30*CG25*CG11*CG31*CG32,0),0),CG9=TRUE,IF(CG33&gt;CG34,ROUND(CG25*CG11*CG32*CG31*(CG33-CG34)*CG35,0),0))*N(Input!CH34),0)</f>
        <v>0</v>
      </c>
      <c r="CH38" s="344" cm="1">
        <f t="array" aca="1" ref="CH38" ca="1">IFERROR(_xlfn.IFS(CH9=FALSE,ROUND(IF(CH28&gt;CH34,((Input!CI4-90000)/1000*CH27+CH28-CH34)*CH30*CH25*CH11*CH31*CH32,0),0),CH9=TRUE,IF(CH33&gt;CH34,ROUND(CH25*CH11*CH32*CH31*(CH33-CH34)*CH35,0),0))*N(Input!CI34),0)</f>
        <v>0</v>
      </c>
      <c r="CI38" s="344" cm="1">
        <f t="array" aca="1" ref="CI38" ca="1">IFERROR(_xlfn.IFS(CI9=FALSE,ROUND(IF(CI28&gt;CI34,((Input!CJ4-90000)/1000*CI27+CI28-CI34)*CI30*CI25*CI11*CI31*CI32,0),0),CI9=TRUE,IF(CI33&gt;CI34,ROUND(CI25*CI11*CI32*CI31*(CI33-CI34)*CI35,0),0))*N(Input!CJ34),0)</f>
        <v>0</v>
      </c>
      <c r="CJ38" s="344" cm="1">
        <f t="array" aca="1" ref="CJ38" ca="1">IFERROR(_xlfn.IFS(CJ9=FALSE,ROUND(IF(CJ28&gt;CJ34,((Input!CK4-90000)/1000*CJ27+CJ28-CJ34)*CJ30*CJ25*CJ11*CJ31*CJ32,0),0),CJ9=TRUE,IF(CJ33&gt;CJ34,ROUND(CJ25*CJ11*CJ32*CJ31*(CJ33-CJ34)*CJ35,0),0))*N(Input!CK34),0)</f>
        <v>0</v>
      </c>
      <c r="CK38" s="344" cm="1">
        <f t="array" aca="1" ref="CK38" ca="1">IFERROR(_xlfn.IFS(CK9=FALSE,ROUND(IF(CK28&gt;CK34,((Input!CL4-90000)/1000*CK27+CK28-CK34)*CK30*CK25*CK11*CK31*CK32,0),0),CK9=TRUE,IF(CK33&gt;CK34,ROUND(CK25*CK11*CK32*CK31*(CK33-CK34)*CK35,0),0))*N(Input!CL34),0)</f>
        <v>0</v>
      </c>
      <c r="CL38" s="344" cm="1">
        <f t="array" aca="1" ref="CL38" ca="1">IFERROR(_xlfn.IFS(CL9=FALSE,ROUND(IF(CL28&gt;CL34,((Input!CM4-90000)/1000*CL27+CL28-CL34)*CL30*CL25*CL11*CL31*CL32,0),0),CL9=TRUE,IF(CL33&gt;CL34,ROUND(CL25*CL11*CL32*CL31*(CL33-CL34)*CL35,0),0))*N(Input!CM34),0)</f>
        <v>0</v>
      </c>
      <c r="CM38" s="344" cm="1">
        <f t="array" aca="1" ref="CM38" ca="1">IFERROR(_xlfn.IFS(CM9=FALSE,ROUND(IF(CM28&gt;CM34,((Input!CN4-90000)/1000*CM27+CM28-CM34)*CM30*CM25*CM11*CM31*CM32,0),0),CM9=TRUE,IF(CM33&gt;CM34,ROUND(CM25*CM11*CM32*CM31*(CM33-CM34)*CM35,0),0))*N(Input!CN34),0)</f>
        <v>0</v>
      </c>
      <c r="CN38" s="344" cm="1">
        <f t="array" aca="1" ref="CN38" ca="1">IFERROR(_xlfn.IFS(CN9=FALSE,ROUND(IF(CN28&gt;CN34,((Input!CO4-90000)/1000*CN27+CN28-CN34)*CN30*CN25*CN11*CN31*CN32,0),0),CN9=TRUE,IF(CN33&gt;CN34,ROUND(CN25*CN11*CN32*CN31*(CN33-CN34)*CN35,0),0))*N(Input!CO34),0)</f>
        <v>0</v>
      </c>
      <c r="CO38" s="344" cm="1">
        <f t="array" aca="1" ref="CO38" ca="1">IFERROR(_xlfn.IFS(CO9=FALSE,ROUND(IF(CO28&gt;CO34,((Input!CP4-90000)/1000*CO27+CO28-CO34)*CO30*CO25*CO11*CO31*CO32,0),0),CO9=TRUE,IF(CO33&gt;CO34,ROUND(CO25*CO11*CO32*CO31*(CO33-CO34)*CO35,0),0))*N(Input!CP34),0)</f>
        <v>0</v>
      </c>
      <c r="CP38" s="344" cm="1">
        <f t="array" aca="1" ref="CP38" ca="1">IFERROR(_xlfn.IFS(CP9=FALSE,ROUND(IF(CP28&gt;CP34,((Input!CQ4-90000)/1000*CP27+CP28-CP34)*CP30*CP25*CP11*CP31*CP32,0),0),CP9=TRUE,IF(CP33&gt;CP34,ROUND(CP25*CP11*CP32*CP31*(CP33-CP34)*CP35,0),0))*N(Input!CQ34),0)</f>
        <v>0</v>
      </c>
      <c r="CQ38" s="344" cm="1">
        <f t="array" aca="1" ref="CQ38" ca="1">IFERROR(_xlfn.IFS(CQ9=FALSE,ROUND(IF(CQ28&gt;CQ34,((Input!CR4-90000)/1000*CQ27+CQ28-CQ34)*CQ30*CQ25*CQ11*CQ31*CQ32,0),0),CQ9=TRUE,IF(CQ33&gt;CQ34,ROUND(CQ25*CQ11*CQ32*CQ31*(CQ33-CQ34)*CQ35,0),0))*N(Input!CR34),0)</f>
        <v>0</v>
      </c>
      <c r="CR38" s="344" cm="1">
        <f t="array" aca="1" ref="CR38" ca="1">IFERROR(_xlfn.IFS(CR9=FALSE,ROUND(IF(CR28&gt;CR34,((Input!CS4-90000)/1000*CR27+CR28-CR34)*CR30*CR25*CR11*CR31*CR32,0),0),CR9=TRUE,IF(CR33&gt;CR34,ROUND(CR25*CR11*CR32*CR31*(CR33-CR34)*CR35,0),0))*N(Input!CS34),0)</f>
        <v>0</v>
      </c>
      <c r="CS38" s="344" cm="1">
        <f t="array" aca="1" ref="CS38" ca="1">IFERROR(_xlfn.IFS(CS9=FALSE,ROUND(IF(CS28&gt;CS34,((Input!CT4-90000)/1000*CS27+CS28-CS34)*CS30*CS25*CS11*CS31*CS32,0),0),CS9=TRUE,IF(CS33&gt;CS34,ROUND(CS25*CS11*CS32*CS31*(CS33-CS34)*CS35,0),0))*N(Input!CT34),0)</f>
        <v>0</v>
      </c>
      <c r="CT38" s="344" cm="1">
        <f t="array" aca="1" ref="CT38" ca="1">IFERROR(_xlfn.IFS(CT9=FALSE,ROUND(IF(CT28&gt;CT34,((Input!CU4-90000)/1000*CT27+CT28-CT34)*CT30*CT25*CT11*CT31*CT32,0),0),CT9=TRUE,IF(CT33&gt;CT34,ROUND(CT25*CT11*CT32*CT31*(CT33-CT34)*CT35,0),0))*N(Input!CU34),0)</f>
        <v>0</v>
      </c>
      <c r="CU38" s="344" cm="1">
        <f t="array" aca="1" ref="CU38" ca="1">IFERROR(_xlfn.IFS(CU9=FALSE,ROUND(IF(CU28&gt;CU34,((Input!CV4-90000)/1000*CU27+CU28-CU34)*CU30*CU25*CU11*CU31*CU32,0),0),CU9=TRUE,IF(CU33&gt;CU34,ROUND(CU25*CU11*CU32*CU31*(CU33-CU34)*CU35,0),0))*N(Input!CV34),0)</f>
        <v>0</v>
      </c>
      <c r="CV38" s="344" cm="1">
        <f t="array" aca="1" ref="CV38" ca="1">IFERROR(_xlfn.IFS(CV9=FALSE,ROUND(IF(CV28&gt;CV34,((Input!CW4-90000)/1000*CV27+CV28-CV34)*CV30*CV25*CV11*CV31*CV32,0),0),CV9=TRUE,IF(CV33&gt;CV34,ROUND(CV25*CV11*CV32*CV31*(CV33-CV34)*CV35,0),0))*N(Input!CW34),0)</f>
        <v>0</v>
      </c>
      <c r="CW38" s="344" cm="1">
        <f t="array" aca="1" ref="CW38" ca="1">IFERROR(_xlfn.IFS(CW9=FALSE,ROUND(IF(CW28&gt;CW34,((Input!CX4-90000)/1000*CW27+CW28-CW34)*CW30*CW25*CW11*CW31*CW32,0),0),CW9=TRUE,IF(CW33&gt;CW34,ROUND(CW25*CW11*CW32*CW31*(CW33-CW34)*CW35,0),0))*N(Input!CX34),0)</f>
        <v>0</v>
      </c>
      <c r="CX38" s="344" cm="1">
        <f t="array" aca="1" ref="CX38" ca="1">IFERROR(_xlfn.IFS(CX9=FALSE,ROUND(IF(CX28&gt;CX34,((Input!CY4-90000)/1000*CX27+CX28-CX34)*CX30*CX25*CX11*CX31*CX32,0),0),CX9=TRUE,IF(CX33&gt;CX34,ROUND(CX25*CX11*CX32*CX31*(CX33-CX34)*CX35,0),0))*N(Input!CY34),0)</f>
        <v>0</v>
      </c>
      <c r="CY38" s="344" cm="1">
        <f t="array" aca="1" ref="CY38" ca="1">IFERROR(_xlfn.IFS(CY9=FALSE,ROUND(IF(CY28&gt;CY34,((Input!CZ4-90000)/1000*CY27+CY28-CY34)*CY30*CY25*CY11*CY31*CY32,0),0),CY9=TRUE,IF(CY33&gt;CY34,ROUND(CY25*CY11*CY32*CY31*(CY33-CY34)*CY35,0),0))*N(Input!CZ34),0)</f>
        <v>0</v>
      </c>
      <c r="CZ38" s="344" cm="1">
        <f t="array" aca="1" ref="CZ38" ca="1">IFERROR(_xlfn.IFS(CZ9=FALSE,ROUND(IF(CZ28&gt;CZ34,((Input!DA4-90000)/1000*CZ27+CZ28-CZ34)*CZ30*CZ25*CZ11*CZ31*CZ32,0),0),CZ9=TRUE,IF(CZ33&gt;CZ34,ROUND(CZ25*CZ11*CZ32*CZ31*(CZ33-CZ34)*CZ35,0),0))*N(Input!DA34),0)</f>
        <v>0</v>
      </c>
      <c r="DA38" s="344" cm="1">
        <f t="array" aca="1" ref="DA38" ca="1">IFERROR(_xlfn.IFS(DA9=FALSE,ROUND(IF(DA28&gt;DA34,((Input!DB4-90000)/1000*DA27+DA28-DA34)*DA30*DA25*DA11*DA31*DA32,0),0),DA9=TRUE,IF(DA33&gt;DA34,ROUND(DA25*DA11*DA32*DA31*(DA33-DA34)*DA35,0),0))*N(Input!DB34),0)</f>
        <v>0</v>
      </c>
      <c r="DB38" s="344" cm="1">
        <f t="array" aca="1" ref="DB38" ca="1">IFERROR(_xlfn.IFS(DB9=FALSE,ROUND(IF(DB28&gt;DB34,((Input!DC4-90000)/1000*DB27+DB28-DB34)*DB30*DB25*DB11*DB31*DB32,0),0),DB9=TRUE,IF(DB33&gt;DB34,ROUND(DB25*DB11*DB32*DB31*(DB33-DB34)*DB35,0),0))*N(Input!DC34),0)</f>
        <v>0</v>
      </c>
      <c r="DC38" s="344" cm="1">
        <f t="array" aca="1" ref="DC38" ca="1">IFERROR(_xlfn.IFS(DC9=FALSE,ROUND(IF(DC28&gt;DC34,((Input!DD4-90000)/1000*DC27+DC28-DC34)*DC30*DC25*DC11*DC31*DC32,0),0),DC9=TRUE,IF(DC33&gt;DC34,ROUND(DC25*DC11*DC32*DC31*(DC33-DC34)*DC35,0),0))*N(Input!DD34),0)</f>
        <v>0</v>
      </c>
      <c r="DD38" s="344" cm="1">
        <f t="array" aca="1" ref="DD38" ca="1">IFERROR(_xlfn.IFS(DD9=FALSE,ROUND(IF(DD28&gt;DD34,((Input!DE4-90000)/1000*DD27+DD28-DD34)*DD30*DD25*DD11*DD31*DD32,0),0),DD9=TRUE,IF(DD33&gt;DD34,ROUND(DD25*DD11*DD32*DD31*(DD33-DD34)*DD35,0),0))*N(Input!DE34),0)</f>
        <v>0</v>
      </c>
      <c r="DE38" s="344" cm="1">
        <f t="array" aca="1" ref="DE38" ca="1">IFERROR(_xlfn.IFS(DE9=FALSE,ROUND(IF(DE28&gt;DE34,((Input!DF4-90000)/1000*DE27+DE28-DE34)*DE30*DE25*DE11*DE31*DE32,0),0),DE9=TRUE,IF(DE33&gt;DE34,ROUND(DE25*DE11*DE32*DE31*(DE33-DE34)*DE35,0),0))*N(Input!DF34),0)</f>
        <v>0</v>
      </c>
      <c r="DF38" s="344" cm="1">
        <f t="array" aca="1" ref="DF38" ca="1">IFERROR(_xlfn.IFS(DF9=FALSE,ROUND(IF(DF28&gt;DF34,((Input!DG4-90000)/1000*DF27+DF28-DF34)*DF30*DF25*DF11*DF31*DF32,0),0),DF9=TRUE,IF(DF33&gt;DF34,ROUND(DF25*DF11*DF32*DF31*(DF33-DF34)*DF35,0),0))*N(Input!DG34),0)</f>
        <v>0</v>
      </c>
      <c r="DG38" s="344" cm="1">
        <f t="array" aca="1" ref="DG38" ca="1">IFERROR(_xlfn.IFS(DG9=FALSE,ROUND(IF(DG28&gt;DG34,((Input!DH4-90000)/1000*DG27+DG28-DG34)*DG30*DG25*DG11*DG31*DG32,0),0),DG9=TRUE,IF(DG33&gt;DG34,ROUND(DG25*DG11*DG32*DG31*(DG33-DG34)*DG35,0),0))*N(Input!DH34),0)</f>
        <v>0</v>
      </c>
      <c r="DH38" s="344" cm="1">
        <f t="array" aca="1" ref="DH38" ca="1">IFERROR(_xlfn.IFS(DH9=FALSE,ROUND(IF(DH28&gt;DH34,((Input!DI4-90000)/1000*DH27+DH28-DH34)*DH30*DH25*DH11*DH31*DH32,0),0),DH9=TRUE,IF(DH33&gt;DH34,ROUND(DH25*DH11*DH32*DH31*(DH33-DH34)*DH35,0),0))*N(Input!DI34),0)</f>
        <v>0</v>
      </c>
      <c r="DI38" s="344" cm="1">
        <f t="array" aca="1" ref="DI38" ca="1">IFERROR(_xlfn.IFS(DI9=FALSE,ROUND(IF(DI28&gt;DI34,((Input!DJ4-90000)/1000*DI27+DI28-DI34)*DI30*DI25*DI11*DI31*DI32,0),0),DI9=TRUE,IF(DI33&gt;DI34,ROUND(DI25*DI11*DI32*DI31*(DI33-DI34)*DI35,0),0))*N(Input!DJ34),0)</f>
        <v>0</v>
      </c>
      <c r="DJ38" s="344" cm="1">
        <f t="array" aca="1" ref="DJ38" ca="1">IFERROR(_xlfn.IFS(DJ9=FALSE,ROUND(IF(DJ28&gt;DJ34,((Input!DK4-90000)/1000*DJ27+DJ28-DJ34)*DJ30*DJ25*DJ11*DJ31*DJ32,0),0),DJ9=TRUE,IF(DJ33&gt;DJ34,ROUND(DJ25*DJ11*DJ32*DJ31*(DJ33-DJ34)*DJ35,0),0))*N(Input!DK34),0)</f>
        <v>0</v>
      </c>
      <c r="DK38" s="344" cm="1">
        <f t="array" aca="1" ref="DK38" ca="1">IFERROR(_xlfn.IFS(DK9=FALSE,ROUND(IF(DK28&gt;DK34,((Input!DL4-90000)/1000*DK27+DK28-DK34)*DK30*DK25*DK11*DK31*DK32,0),0),DK9=TRUE,IF(DK33&gt;DK34,ROUND(DK25*DK11*DK32*DK31*(DK33-DK34)*DK35,0),0))*N(Input!DL34),0)</f>
        <v>0</v>
      </c>
      <c r="DL38" s="344" cm="1">
        <f t="array" aca="1" ref="DL38" ca="1">IFERROR(_xlfn.IFS(DL9=FALSE,ROUND(IF(DL28&gt;DL34,((Input!DM4-90000)/1000*DL27+DL28-DL34)*DL30*DL25*DL11*DL31*DL32,0),0),DL9=TRUE,IF(DL33&gt;DL34,ROUND(DL25*DL11*DL32*DL31*(DL33-DL34)*DL35,0),0))*N(Input!DM34),0)</f>
        <v>0</v>
      </c>
      <c r="DM38" s="344" cm="1">
        <f t="array" aca="1" ref="DM38" ca="1">IFERROR(_xlfn.IFS(DM9=FALSE,ROUND(IF(DM28&gt;DM34,((Input!DN4-90000)/1000*DM27+DM28-DM34)*DM30*DM25*DM11*DM31*DM32,0),0),DM9=TRUE,IF(DM33&gt;DM34,ROUND(DM25*DM11*DM32*DM31*(DM33-DM34)*DM35,0),0))*N(Input!DN34),0)</f>
        <v>0</v>
      </c>
      <c r="DN38" s="344" cm="1">
        <f t="array" aca="1" ref="DN38" ca="1">IFERROR(_xlfn.IFS(DN9=FALSE,ROUND(IF(DN28&gt;DN34,((Input!DO4-90000)/1000*DN27+DN28-DN34)*DN30*DN25*DN11*DN31*DN32,0),0),DN9=TRUE,IF(DN33&gt;DN34,ROUND(DN25*DN11*DN32*DN31*(DN33-DN34)*DN35,0),0))*N(Input!DO34),0)</f>
        <v>0</v>
      </c>
      <c r="DO38" s="344" cm="1">
        <f t="array" aca="1" ref="DO38" ca="1">IFERROR(_xlfn.IFS(DO9=FALSE,ROUND(IF(DO28&gt;DO34,((Input!DP4-90000)/1000*DO27+DO28-DO34)*DO30*DO25*DO11*DO31*DO32,0),0),DO9=TRUE,IF(DO33&gt;DO34,ROUND(DO25*DO11*DO32*DO31*(DO33-DO34)*DO35,0),0))*N(Input!DP34),0)</f>
        <v>0</v>
      </c>
      <c r="DP38" s="344" cm="1">
        <f t="array" aca="1" ref="DP38" ca="1">IFERROR(_xlfn.IFS(DP9=FALSE,ROUND(IF(DP28&gt;DP34,((Input!DQ4-90000)/1000*DP27+DP28-DP34)*DP30*DP25*DP11*DP31*DP32,0),0),DP9=TRUE,IF(DP33&gt;DP34,ROUND(DP25*DP11*DP32*DP31*(DP33-DP34)*DP35,0),0))*N(Input!DQ34),0)</f>
        <v>0</v>
      </c>
      <c r="DQ38" s="344" cm="1">
        <f t="array" aca="1" ref="DQ38" ca="1">IFERROR(_xlfn.IFS(DQ9=FALSE,ROUND(IF(DQ28&gt;DQ34,((Input!DR4-90000)/1000*DQ27+DQ28-DQ34)*DQ30*DQ25*DQ11*DQ31*DQ32,0),0),DQ9=TRUE,IF(DQ33&gt;DQ34,ROUND(DQ25*DQ11*DQ32*DQ31*(DQ33-DQ34)*DQ35,0),0))*N(Input!DR34),0)</f>
        <v>0</v>
      </c>
      <c r="DR38" s="344" cm="1">
        <f t="array" aca="1" ref="DR38" ca="1">IFERROR(_xlfn.IFS(DR9=FALSE,ROUND(IF(DR28&gt;DR34,((Input!DS4-90000)/1000*DR27+DR28-DR34)*DR30*DR25*DR11*DR31*DR32,0),0),DR9=TRUE,IF(DR33&gt;DR34,ROUND(DR25*DR11*DR32*DR31*(DR33-DR34)*DR35,0),0))*N(Input!DS34),0)</f>
        <v>0</v>
      </c>
      <c r="DS38" s="344" cm="1">
        <f t="array" aca="1" ref="DS38" ca="1">IFERROR(_xlfn.IFS(DS9=FALSE,ROUND(IF(DS28&gt;DS34,((Input!DT4-90000)/1000*DS27+DS28-DS34)*DS30*DS25*DS11*DS31*DS32,0),0),DS9=TRUE,IF(DS33&gt;DS34,ROUND(DS25*DS11*DS32*DS31*(DS33-DS34)*DS35,0),0))*N(Input!DT34),0)</f>
        <v>0</v>
      </c>
      <c r="DT38" s="344" cm="1">
        <f t="array" aca="1" ref="DT38" ca="1">IFERROR(_xlfn.IFS(DT9=FALSE,ROUND(IF(DT28&gt;DT34,((Input!DU4-90000)/1000*DT27+DT28-DT34)*DT30*DT25*DT11*DT31*DT32,0),0),DT9=TRUE,IF(DT33&gt;DT34,ROUND(DT25*DT11*DT32*DT31*(DT33-DT34)*DT35,0),0))*N(Input!DU34),0)</f>
        <v>0</v>
      </c>
      <c r="DU38" s="344" cm="1">
        <f t="array" aca="1" ref="DU38" ca="1">IFERROR(_xlfn.IFS(DU9=FALSE,ROUND(IF(DU28&gt;DU34,((Input!DV4-90000)/1000*DU27+DU28-DU34)*DU30*DU25*DU11*DU31*DU32,0),0),DU9=TRUE,IF(DU33&gt;DU34,ROUND(DU25*DU11*DU32*DU31*(DU33-DU34)*DU35,0),0))*N(Input!DV34),0)</f>
        <v>0</v>
      </c>
      <c r="DV38" s="344" cm="1">
        <f t="array" aca="1" ref="DV38" ca="1">IFERROR(_xlfn.IFS(DV9=FALSE,ROUND(IF(DV28&gt;DV34,((Input!DW4-90000)/1000*DV27+DV28-DV34)*DV30*DV25*DV11*DV31*DV32,0),0),DV9=TRUE,IF(DV33&gt;DV34,ROUND(DV25*DV11*DV32*DV31*(DV33-DV34)*DV35,0),0))*N(Input!DW34),0)</f>
        <v>0</v>
      </c>
      <c r="DW38" s="344" cm="1">
        <f t="array" aca="1" ref="DW38" ca="1">IFERROR(_xlfn.IFS(DW9=FALSE,ROUND(IF(DW28&gt;DW34,((Input!DX4-90000)/1000*DW27+DW28-DW34)*DW30*DW25*DW11*DW31*DW32,0),0),DW9=TRUE,IF(DW33&gt;DW34,ROUND(DW25*DW11*DW32*DW31*(DW33-DW34)*DW35,0),0))*N(Input!DX34),0)</f>
        <v>0</v>
      </c>
      <c r="DX38" s="344" cm="1">
        <f t="array" aca="1" ref="DX38" ca="1">IFERROR(_xlfn.IFS(DX9=FALSE,ROUND(IF(DX28&gt;DX34,((Input!DY4-90000)/1000*DX27+DX28-DX34)*DX30*DX25*DX11*DX31*DX32,0),0),DX9=TRUE,IF(DX33&gt;DX34,ROUND(DX25*DX11*DX32*DX31*(DX33-DX34)*DX35,0),0))*N(Input!DY34),0)</f>
        <v>0</v>
      </c>
      <c r="DY38" s="344" cm="1">
        <f t="array" aca="1" ref="DY38" ca="1">IFERROR(_xlfn.IFS(DY9=FALSE,ROUND(IF(DY28&gt;DY34,((Input!DZ4-90000)/1000*DY27+DY28-DY34)*DY30*DY25*DY11*DY31*DY32,0),0),DY9=TRUE,IF(DY33&gt;DY34,ROUND(DY25*DY11*DY32*DY31*(DY33-DY34)*DY35,0),0))*N(Input!DZ34),0)</f>
        <v>0</v>
      </c>
      <c r="DZ38" s="344" cm="1">
        <f t="array" aca="1" ref="DZ38" ca="1">IFERROR(_xlfn.IFS(DZ9=FALSE,ROUND(IF(DZ28&gt;DZ34,((Input!EA4-90000)/1000*DZ27+DZ28-DZ34)*DZ30*DZ25*DZ11*DZ31*DZ32,0),0),DZ9=TRUE,IF(DZ33&gt;DZ34,ROUND(DZ25*DZ11*DZ32*DZ31*(DZ33-DZ34)*DZ35,0),0))*N(Input!EA34),0)</f>
        <v>0</v>
      </c>
      <c r="EA38" s="344" cm="1">
        <f t="array" aca="1" ref="EA38" ca="1">IFERROR(_xlfn.IFS(EA9=FALSE,ROUND(IF(EA28&gt;EA34,((Input!EB4-90000)/1000*EA27+EA28-EA34)*EA30*EA25*EA11*EA31*EA32,0),0),EA9=TRUE,IF(EA33&gt;EA34,ROUND(EA25*EA11*EA32*EA31*(EA33-EA34)*EA35,0),0))*N(Input!EB34),0)</f>
        <v>0</v>
      </c>
      <c r="EB38" s="344" cm="1">
        <f t="array" aca="1" ref="EB38" ca="1">IFERROR(_xlfn.IFS(EB9=FALSE,ROUND(IF(EB28&gt;EB34,((Input!EC4-90000)/1000*EB27+EB28-EB34)*EB30*EB25*EB11*EB31*EB32,0),0),EB9=TRUE,IF(EB33&gt;EB34,ROUND(EB25*EB11*EB32*EB31*(EB33-EB34)*EB35,0),0))*N(Input!EC34),0)</f>
        <v>0</v>
      </c>
      <c r="EC38" s="344" cm="1">
        <f t="array" aca="1" ref="EC38" ca="1">IFERROR(_xlfn.IFS(EC9=FALSE,ROUND(IF(EC28&gt;EC34,((Input!ED4-90000)/1000*EC27+EC28-EC34)*EC30*EC25*EC11*EC31*EC32,0),0),EC9=TRUE,IF(EC33&gt;EC34,ROUND(EC25*EC11*EC32*EC31*(EC33-EC34)*EC35,0),0))*N(Input!ED34),0)</f>
        <v>0</v>
      </c>
      <c r="ED38" s="344" cm="1">
        <f t="array" aca="1" ref="ED38" ca="1">IFERROR(_xlfn.IFS(ED9=FALSE,ROUND(IF(ED28&gt;ED34,((Input!EE4-90000)/1000*ED27+ED28-ED34)*ED30*ED25*ED11*ED31*ED32,0),0),ED9=TRUE,IF(ED33&gt;ED34,ROUND(ED25*ED11*ED32*ED31*(ED33-ED34)*ED35,0),0))*N(Input!EE34),0)</f>
        <v>0</v>
      </c>
      <c r="EE38" s="344" cm="1">
        <f t="array" aca="1" ref="EE38" ca="1">IFERROR(_xlfn.IFS(EE9=FALSE,ROUND(IF(EE28&gt;EE34,((Input!EF4-90000)/1000*EE27+EE28-EE34)*EE30*EE25*EE11*EE31*EE32,0),0),EE9=TRUE,IF(EE33&gt;EE34,ROUND(EE25*EE11*EE32*EE31*(EE33-EE34)*EE35,0),0))*N(Input!EF34),0)</f>
        <v>0</v>
      </c>
      <c r="EF38" s="344" cm="1">
        <f t="array" aca="1" ref="EF38" ca="1">IFERROR(_xlfn.IFS(EF9=FALSE,ROUND(IF(EF28&gt;EF34,((Input!EG4-90000)/1000*EF27+EF28-EF34)*EF30*EF25*EF11*EF31*EF32,0),0),EF9=TRUE,IF(EF33&gt;EF34,ROUND(EF25*EF11*EF32*EF31*(EF33-EF34)*EF35,0),0))*N(Input!EG34),0)</f>
        <v>0</v>
      </c>
      <c r="EG38" s="344" cm="1">
        <f t="array" aca="1" ref="EG38" ca="1">IFERROR(_xlfn.IFS(EG9=FALSE,ROUND(IF(EG28&gt;EG34,((Input!EH4-90000)/1000*EG27+EG28-EG34)*EG30*EG25*EG11*EG31*EG32,0),0),EG9=TRUE,IF(EG33&gt;EG34,ROUND(EG25*EG11*EG32*EG31*(EG33-EG34)*EG35,0),0))*N(Input!EH34),0)</f>
        <v>0</v>
      </c>
      <c r="EH38" s="344" cm="1">
        <f t="array" aca="1" ref="EH38" ca="1">IFERROR(_xlfn.IFS(EH9=FALSE,ROUND(IF(EH28&gt;EH34,((Input!EI4-90000)/1000*EH27+EH28-EH34)*EH30*EH25*EH11*EH31*EH32,0),0),EH9=TRUE,IF(EH33&gt;EH34,ROUND(EH25*EH11*EH32*EH31*(EH33-EH34)*EH35,0),0))*N(Input!EI34),0)</f>
        <v>0</v>
      </c>
      <c r="EI38" s="344" cm="1">
        <f t="array" aca="1" ref="EI38" ca="1">IFERROR(_xlfn.IFS(EI9=FALSE,ROUND(IF(EI28&gt;EI34,((Input!EJ4-90000)/1000*EI27+EI28-EI34)*EI30*EI25*EI11*EI31*EI32,0),0),EI9=TRUE,IF(EI33&gt;EI34,ROUND(EI25*EI11*EI32*EI31*(EI33-EI34)*EI35,0),0))*N(Input!EJ34),0)</f>
        <v>0</v>
      </c>
      <c r="EJ38" s="344" cm="1">
        <f t="array" aca="1" ref="EJ38" ca="1">IFERROR(_xlfn.IFS(EJ9=FALSE,ROUND(IF(EJ28&gt;EJ34,((Input!EK4-90000)/1000*EJ27+EJ28-EJ34)*EJ30*EJ25*EJ11*EJ31*EJ32,0),0),EJ9=TRUE,IF(EJ33&gt;EJ34,ROUND(EJ25*EJ11*EJ32*EJ31*(EJ33-EJ34)*EJ35,0),0))*N(Input!EK34),0)</f>
        <v>0</v>
      </c>
      <c r="EK38" s="344" cm="1">
        <f t="array" aca="1" ref="EK38" ca="1">IFERROR(_xlfn.IFS(EK9=FALSE,ROUND(IF(EK28&gt;EK34,((Input!EL4-90000)/1000*EK27+EK28-EK34)*EK30*EK25*EK11*EK31*EK32,0),0),EK9=TRUE,IF(EK33&gt;EK34,ROUND(EK25*EK11*EK32*EK31*(EK33-EK34)*EK35,0),0))*N(Input!EL34),0)</f>
        <v>0</v>
      </c>
      <c r="EL38" s="344" cm="1">
        <f t="array" aca="1" ref="EL38" ca="1">IFERROR(_xlfn.IFS(EL9=FALSE,ROUND(IF(EL28&gt;EL34,((Input!EM4-90000)/1000*EL27+EL28-EL34)*EL30*EL25*EL11*EL31*EL32,0),0),EL9=TRUE,IF(EL33&gt;EL34,ROUND(EL25*EL11*EL32*EL31*(EL33-EL34)*EL35,0),0))*N(Input!EM34),0)</f>
        <v>0</v>
      </c>
      <c r="EM38" s="344" cm="1">
        <f t="array" aca="1" ref="EM38" ca="1">IFERROR(_xlfn.IFS(EM9=FALSE,ROUND(IF(EM28&gt;EM34,((Input!EN4-90000)/1000*EM27+EM28-EM34)*EM30*EM25*EM11*EM31*EM32,0),0),EM9=TRUE,IF(EM33&gt;EM34,ROUND(EM25*EM11*EM32*EM31*(EM33-EM34)*EM35,0),0))*N(Input!EN34),0)</f>
        <v>0</v>
      </c>
      <c r="EN38" s="344" cm="1">
        <f t="array" aca="1" ref="EN38" ca="1">IFERROR(_xlfn.IFS(EN9=FALSE,ROUND(IF(EN28&gt;EN34,((Input!EO4-90000)/1000*EN27+EN28-EN34)*EN30*EN25*EN11*EN31*EN32,0),0),EN9=TRUE,IF(EN33&gt;EN34,ROUND(EN25*EN11*EN32*EN31*(EN33-EN34)*EN35,0),0))*N(Input!EO34),0)</f>
        <v>0</v>
      </c>
      <c r="EO38" s="344" cm="1">
        <f t="array" aca="1" ref="EO38" ca="1">IFERROR(_xlfn.IFS(EO9=FALSE,ROUND(IF(EO28&gt;EO34,((Input!EP4-90000)/1000*EO27+EO28-EO34)*EO30*EO25*EO11*EO31*EO32,0),0),EO9=TRUE,IF(EO33&gt;EO34,ROUND(EO25*EO11*EO32*EO31*(EO33-EO34)*EO35,0),0))*N(Input!EP34),0)</f>
        <v>0</v>
      </c>
      <c r="EP38" s="344" cm="1">
        <f t="array" aca="1" ref="EP38" ca="1">IFERROR(_xlfn.IFS(EP9=FALSE,ROUND(IF(EP28&gt;EP34,((Input!EQ4-90000)/1000*EP27+EP28-EP34)*EP30*EP25*EP11*EP31*EP32,0),0),EP9=TRUE,IF(EP33&gt;EP34,ROUND(EP25*EP11*EP32*EP31*(EP33-EP34)*EP35,0),0))*N(Input!EQ34),0)</f>
        <v>0</v>
      </c>
      <c r="EQ38" s="344" cm="1">
        <f t="array" aca="1" ref="EQ38" ca="1">IFERROR(_xlfn.IFS(EQ9=FALSE,ROUND(IF(EQ28&gt;EQ34,((Input!ER4-90000)/1000*EQ27+EQ28-EQ34)*EQ30*EQ25*EQ11*EQ31*EQ32,0),0),EQ9=TRUE,IF(EQ33&gt;EQ34,ROUND(EQ25*EQ11*EQ32*EQ31*(EQ33-EQ34)*EQ35,0),0))*N(Input!ER34),0)</f>
        <v>0</v>
      </c>
      <c r="ER38" s="344" cm="1">
        <f t="array" aca="1" ref="ER38" ca="1">IFERROR(_xlfn.IFS(ER9=FALSE,ROUND(IF(ER28&gt;ER34,((Input!ES4-90000)/1000*ER27+ER28-ER34)*ER30*ER25*ER11*ER31*ER32,0),0),ER9=TRUE,IF(ER33&gt;ER34,ROUND(ER25*ER11*ER32*ER31*(ER33-ER34)*ER35,0),0))*N(Input!ES34),0)</f>
        <v>0</v>
      </c>
      <c r="ES38" s="344" cm="1">
        <f t="array" aca="1" ref="ES38" ca="1">IFERROR(_xlfn.IFS(ES9=FALSE,ROUND(IF(ES28&gt;ES34,((Input!ET4-90000)/1000*ES27+ES28-ES34)*ES30*ES25*ES11*ES31*ES32,0),0),ES9=TRUE,IF(ES33&gt;ES34,ROUND(ES25*ES11*ES32*ES31*(ES33-ES34)*ES35,0),0))*N(Input!ET34),0)</f>
        <v>0</v>
      </c>
      <c r="ET38" s="344" cm="1">
        <f t="array" aca="1" ref="ET38" ca="1">IFERROR(_xlfn.IFS(ET9=FALSE,ROUND(IF(ET28&gt;ET34,((Input!EU4-90000)/1000*ET27+ET28-ET34)*ET30*ET25*ET11*ET31*ET32,0),0),ET9=TRUE,IF(ET33&gt;ET34,ROUND(ET25*ET11*ET32*ET31*(ET33-ET34)*ET35,0),0))*N(Input!EU34),0)</f>
        <v>0</v>
      </c>
      <c r="EU38" s="344" cm="1">
        <f t="array" aca="1" ref="EU38" ca="1">IFERROR(_xlfn.IFS(EU9=FALSE,ROUND(IF(EU28&gt;EU34,((Input!EV4-90000)/1000*EU27+EU28-EU34)*EU30*EU25*EU11*EU31*EU32,0),0),EU9=TRUE,IF(EU33&gt;EU34,ROUND(EU25*EU11*EU32*EU31*(EU33-EU34)*EU35,0),0))*N(Input!EV34),0)</f>
        <v>0</v>
      </c>
      <c r="EV38" s="344" cm="1">
        <f t="array" aca="1" ref="EV38" ca="1">IFERROR(_xlfn.IFS(EV9=FALSE,ROUND(IF(EV28&gt;EV34,((Input!EW4-90000)/1000*EV27+EV28-EV34)*EV30*EV25*EV11*EV31*EV32,0),0),EV9=TRUE,IF(EV33&gt;EV34,ROUND(EV25*EV11*EV32*EV31*(EV33-EV34)*EV35,0),0))*N(Input!EW34),0)</f>
        <v>0</v>
      </c>
      <c r="EW38" s="344" cm="1">
        <f t="array" aca="1" ref="EW38" ca="1">IFERROR(_xlfn.IFS(EW9=FALSE,ROUND(IF(EW28&gt;EW34,((Input!EX4-90000)/1000*EW27+EW28-EW34)*EW30*EW25*EW11*EW31*EW32,0),0),EW9=TRUE,IF(EW33&gt;EW34,ROUND(EW25*EW11*EW32*EW31*(EW33-EW34)*EW35,0),0))*N(Input!EX34),0)</f>
        <v>0</v>
      </c>
      <c r="EX38" s="344" cm="1">
        <f t="array" aca="1" ref="EX38" ca="1">IFERROR(_xlfn.IFS(EX9=FALSE,ROUND(IF(EX28&gt;EX34,((Input!EY4-90000)/1000*EX27+EX28-EX34)*EX30*EX25*EX11*EX31*EX32,0),0),EX9=TRUE,IF(EX33&gt;EX34,ROUND(EX25*EX11*EX32*EX31*(EX33-EX34)*EX35,0),0))*N(Input!EY34),0)</f>
        <v>0</v>
      </c>
      <c r="EY38" s="344" cm="1">
        <f t="array" aca="1" ref="EY38" ca="1">IFERROR(_xlfn.IFS(EY9=FALSE,ROUND(IF(EY28&gt;EY34,((Input!EZ4-90000)/1000*EY27+EY28-EY34)*EY30*EY25*EY11*EY31*EY32,0),0),EY9=TRUE,IF(EY33&gt;EY34,ROUND(EY25*EY11*EY32*EY31*(EY33-EY34)*EY35,0),0))*N(Input!EZ34),0)</f>
        <v>0</v>
      </c>
      <c r="EZ38" s="344" cm="1">
        <f t="array" aca="1" ref="EZ38" ca="1">IFERROR(_xlfn.IFS(EZ9=FALSE,ROUND(IF(EZ28&gt;EZ34,((Input!FA4-90000)/1000*EZ27+EZ28-EZ34)*EZ30*EZ25*EZ11*EZ31*EZ32,0),0),EZ9=TRUE,IF(EZ33&gt;EZ34,ROUND(EZ25*EZ11*EZ32*EZ31*(EZ33-EZ34)*EZ35,0),0))*N(Input!FA34),0)</f>
        <v>0</v>
      </c>
      <c r="FA38" s="344" cm="1">
        <f t="array" aca="1" ref="FA38" ca="1">IFERROR(_xlfn.IFS(FA9=FALSE,ROUND(IF(FA28&gt;FA34,((Input!FB4-90000)/1000*FA27+FA28-FA34)*FA30*FA25*FA11*FA31*FA32,0),0),FA9=TRUE,IF(FA33&gt;FA34,ROUND(FA25*FA11*FA32*FA31*(FA33-FA34)*FA35,0),0))*N(Input!FB34),0)</f>
        <v>0</v>
      </c>
      <c r="FB38" s="344" cm="1">
        <f t="array" aca="1" ref="FB38" ca="1">IFERROR(_xlfn.IFS(FB9=FALSE,ROUND(IF(FB28&gt;FB34,((Input!FC4-90000)/1000*FB27+FB28-FB34)*FB30*FB25*FB11*FB31*FB32,0),0),FB9=TRUE,IF(FB33&gt;FB34,ROUND(FB25*FB11*FB32*FB31*(FB33-FB34)*FB35,0),0))*N(Input!FC34),0)</f>
        <v>0</v>
      </c>
      <c r="FC38" s="344" cm="1">
        <f t="array" aca="1" ref="FC38" ca="1">IFERROR(_xlfn.IFS(FC9=FALSE,ROUND(IF(FC28&gt;FC34,((Input!FD4-90000)/1000*FC27+FC28-FC34)*FC30*FC25*FC11*FC31*FC32,0),0),FC9=TRUE,IF(FC33&gt;FC34,ROUND(FC25*FC11*FC32*FC31*(FC33-FC34)*FC35,0),0))*N(Input!FD34),0)</f>
        <v>0</v>
      </c>
      <c r="FD38" s="344" cm="1">
        <f t="array" aca="1" ref="FD38" ca="1">IFERROR(_xlfn.IFS(FD9=FALSE,ROUND(IF(FD28&gt;FD34,((Input!FE4-90000)/1000*FD27+FD28-FD34)*FD30*FD25*FD11*FD31*FD32,0),0),FD9=TRUE,IF(FD33&gt;FD34,ROUND(FD25*FD11*FD32*FD31*(FD33-FD34)*FD35,0),0))*N(Input!FE34),0)</f>
        <v>0</v>
      </c>
      <c r="FE38" s="344" cm="1">
        <f t="array" aca="1" ref="FE38" ca="1">IFERROR(_xlfn.IFS(FE9=FALSE,ROUND(IF(FE28&gt;FE34,((Input!FF4-90000)/1000*FE27+FE28-FE34)*FE30*FE25*FE11*FE31*FE32,0),0),FE9=TRUE,IF(FE33&gt;FE34,ROUND(FE25*FE11*FE32*FE31*(FE33-FE34)*FE35,0),0))*N(Input!FF34),0)</f>
        <v>0</v>
      </c>
      <c r="FF38" s="344" cm="1">
        <f t="array" aca="1" ref="FF38" ca="1">IFERROR(_xlfn.IFS(FF9=FALSE,ROUND(IF(FF28&gt;FF34,((Input!FG4-90000)/1000*FF27+FF28-FF34)*FF30*FF25*FF11*FF31*FF32,0),0),FF9=TRUE,IF(FF33&gt;FF34,ROUND(FF25*FF11*FF32*FF31*(FF33-FF34)*FF35,0),0))*N(Input!FG34),0)</f>
        <v>0</v>
      </c>
      <c r="FG38" s="344" cm="1">
        <f t="array" aca="1" ref="FG38" ca="1">IFERROR(_xlfn.IFS(FG9=FALSE,ROUND(IF(FG28&gt;FG34,((Input!FH4-90000)/1000*FG27+FG28-FG34)*FG30*FG25*FG11*FG31*FG32,0),0),FG9=TRUE,IF(FG33&gt;FG34,ROUND(FG25*FG11*FG32*FG31*(FG33-FG34)*FG35,0),0))*N(Input!FH34),0)</f>
        <v>0</v>
      </c>
      <c r="FH38" s="344" cm="1">
        <f t="array" aca="1" ref="FH38" ca="1">IFERROR(_xlfn.IFS(FH9=FALSE,ROUND(IF(FH28&gt;FH34,((Input!FI4-90000)/1000*FH27+FH28-FH34)*FH30*FH25*FH11*FH31*FH32,0),0),FH9=TRUE,IF(FH33&gt;FH34,ROUND(FH25*FH11*FH32*FH31*(FH33-FH34)*FH35,0),0))*N(Input!FI34),0)</f>
        <v>0</v>
      </c>
      <c r="FI38" s="344" cm="1">
        <f t="array" aca="1" ref="FI38" ca="1">IFERROR(_xlfn.IFS(FI9=FALSE,ROUND(IF(FI28&gt;FI34,((Input!FJ4-90000)/1000*FI27+FI28-FI34)*FI30*FI25*FI11*FI31*FI32,0),0),FI9=TRUE,IF(FI33&gt;FI34,ROUND(FI25*FI11*FI32*FI31*(FI33-FI34)*FI35,0),0))*N(Input!FJ34),0)</f>
        <v>0</v>
      </c>
      <c r="FJ38" s="344" cm="1">
        <f t="array" aca="1" ref="FJ38" ca="1">IFERROR(_xlfn.IFS(FJ9=FALSE,ROUND(IF(FJ28&gt;FJ34,((Input!FK4-90000)/1000*FJ27+FJ28-FJ34)*FJ30*FJ25*FJ11*FJ31*FJ32,0),0),FJ9=TRUE,IF(FJ33&gt;FJ34,ROUND(FJ25*FJ11*FJ32*FJ31*(FJ33-FJ34)*FJ35,0),0))*N(Input!FK34),0)</f>
        <v>0</v>
      </c>
      <c r="FK38" s="344" cm="1">
        <f t="array" aca="1" ref="FK38" ca="1">IFERROR(_xlfn.IFS(FK9=FALSE,ROUND(IF(FK28&gt;FK34,((Input!FL4-90000)/1000*FK27+FK28-FK34)*FK30*FK25*FK11*FK31*FK32,0),0),FK9=TRUE,IF(FK33&gt;FK34,ROUND(FK25*FK11*FK32*FK31*(FK33-FK34)*FK35,0),0))*N(Input!FL34),0)</f>
        <v>0</v>
      </c>
      <c r="FL38" s="344" cm="1">
        <f t="array" aca="1" ref="FL38" ca="1">IFERROR(_xlfn.IFS(FL9=FALSE,ROUND(IF(FL28&gt;FL34,((Input!FM4-90000)/1000*FL27+FL28-FL34)*FL30*FL25*FL11*FL31*FL32,0),0),FL9=TRUE,IF(FL33&gt;FL34,ROUND(FL25*FL11*FL32*FL31*(FL33-FL34)*FL35,0),0))*N(Input!FM34),0)</f>
        <v>0</v>
      </c>
      <c r="FM38" s="344" cm="1">
        <f t="array" aca="1" ref="FM38" ca="1">IFERROR(_xlfn.IFS(FM9=FALSE,ROUND(IF(FM28&gt;FM34,((Input!FN4-90000)/1000*FM27+FM28-FM34)*FM30*FM25*FM11*FM31*FM32,0),0),FM9=TRUE,IF(FM33&gt;FM34,ROUND(FM25*FM11*FM32*FM31*(FM33-FM34)*FM35,0),0))*N(Input!FN34),0)</f>
        <v>0</v>
      </c>
      <c r="FN38" s="344" cm="1">
        <f t="array" aca="1" ref="FN38" ca="1">IFERROR(_xlfn.IFS(FN9=FALSE,ROUND(IF(FN28&gt;FN34,((Input!FO4-90000)/1000*FN27+FN28-FN34)*FN30*FN25*FN11*FN31*FN32,0),0),FN9=TRUE,IF(FN33&gt;FN34,ROUND(FN25*FN11*FN32*FN31*(FN33-FN34)*FN35,0),0))*N(Input!FO34),0)</f>
        <v>0</v>
      </c>
      <c r="FO38" s="344" cm="1">
        <f t="array" aca="1" ref="FO38" ca="1">IFERROR(_xlfn.IFS(FO9=FALSE,ROUND(IF(FO28&gt;FO34,((Input!FP4-90000)/1000*FO27+FO28-FO34)*FO30*FO25*FO11*FO31*FO32,0),0),FO9=TRUE,IF(FO33&gt;FO34,ROUND(FO25*FO11*FO32*FO31*(FO33-FO34)*FO35,0),0))*N(Input!FP34),0)</f>
        <v>0</v>
      </c>
      <c r="FP38" s="344" cm="1">
        <f t="array" aca="1" ref="FP38" ca="1">IFERROR(_xlfn.IFS(FP9=FALSE,ROUND(IF(FP28&gt;FP34,((Input!FQ4-90000)/1000*FP27+FP28-FP34)*FP30*FP25*FP11*FP31*FP32,0),0),FP9=TRUE,IF(FP33&gt;FP34,ROUND(FP25*FP11*FP32*FP31*(FP33-FP34)*FP35,0),0))*N(Input!FQ34),0)</f>
        <v>0</v>
      </c>
      <c r="FQ38" s="344" cm="1">
        <f t="array" aca="1" ref="FQ38" ca="1">IFERROR(_xlfn.IFS(FQ9=FALSE,ROUND(IF(FQ28&gt;FQ34,((Input!FR4-90000)/1000*FQ27+FQ28-FQ34)*FQ30*FQ25*FQ11*FQ31*FQ32,0),0),FQ9=TRUE,IF(FQ33&gt;FQ34,ROUND(FQ25*FQ11*FQ32*FQ31*(FQ33-FQ34)*FQ35,0),0))*N(Input!FR34),0)</f>
        <v>0</v>
      </c>
      <c r="FR38" s="344" cm="1">
        <f t="array" aca="1" ref="FR38" ca="1">IFERROR(_xlfn.IFS(FR9=FALSE,ROUND(IF(FR28&gt;FR34,((Input!FS4-90000)/1000*FR27+FR28-FR34)*FR30*FR25*FR11*FR31*FR32,0),0),FR9=TRUE,IF(FR33&gt;FR34,ROUND(FR25*FR11*FR32*FR31*(FR33-FR34)*FR35,0),0))*N(Input!FS34),0)</f>
        <v>0</v>
      </c>
      <c r="FS38" s="344" cm="1">
        <f t="array" aca="1" ref="FS38" ca="1">IFERROR(_xlfn.IFS(FS9=FALSE,ROUND(IF(FS28&gt;FS34,((Input!FT4-90000)/1000*FS27+FS28-FS34)*FS30*FS25*FS11*FS31*FS32,0),0),FS9=TRUE,IF(FS33&gt;FS34,ROUND(FS25*FS11*FS32*FS31*(FS33-FS34)*FS35,0),0))*N(Input!FT34),0)</f>
        <v>0</v>
      </c>
      <c r="FT38" s="344" cm="1">
        <f t="array" aca="1" ref="FT38" ca="1">IFERROR(_xlfn.IFS(FT9=FALSE,ROUND(IF(FT28&gt;FT34,((Input!FU4-90000)/1000*FT27+FT28-FT34)*FT30*FT25*FT11*FT31*FT32,0),0),FT9=TRUE,IF(FT33&gt;FT34,ROUND(FT25*FT11*FT32*FT31*(FT33-FT34)*FT35,0),0))*N(Input!FU34),0)</f>
        <v>0</v>
      </c>
      <c r="FU38" s="344" cm="1">
        <f t="array" aca="1" ref="FU38" ca="1">IFERROR(_xlfn.IFS(FU9=FALSE,ROUND(IF(FU28&gt;FU34,((Input!FV4-90000)/1000*FU27+FU28-FU34)*FU30*FU25*FU11*FU31*FU32,0),0),FU9=TRUE,IF(FU33&gt;FU34,ROUND(FU25*FU11*FU32*FU31*(FU33-FU34)*FU35,0),0))*N(Input!FV34),0)</f>
        <v>0</v>
      </c>
      <c r="FV38" s="344" cm="1">
        <f t="array" aca="1" ref="FV38" ca="1">IFERROR(_xlfn.IFS(FV9=FALSE,ROUND(IF(FV28&gt;FV34,((Input!FW4-90000)/1000*FV27+FV28-FV34)*FV30*FV25*FV11*FV31*FV32,0),0),FV9=TRUE,IF(FV33&gt;FV34,ROUND(FV25*FV11*FV32*FV31*(FV33-FV34)*FV35,0),0))*N(Input!FW34),0)</f>
        <v>0</v>
      </c>
      <c r="FW38" s="344" cm="1">
        <f t="array" aca="1" ref="FW38" ca="1">IFERROR(_xlfn.IFS(FW9=FALSE,ROUND(IF(FW28&gt;FW34,((Input!FX4-90000)/1000*FW27+FW28-FW34)*FW30*FW25*FW11*FW31*FW32,0),0),FW9=TRUE,IF(FW33&gt;FW34,ROUND(FW25*FW11*FW32*FW31*(FW33-FW34)*FW35,0),0))*N(Input!FX34),0)</f>
        <v>0</v>
      </c>
      <c r="FX38" s="344" cm="1">
        <f t="array" aca="1" ref="FX38" ca="1">IFERROR(_xlfn.IFS(FX9=FALSE,ROUND(IF(FX28&gt;FX34,((Input!FY4-90000)/1000*FX27+FX28-FX34)*FX30*FX25*FX11*FX31*FX32,0),0),FX9=TRUE,IF(FX33&gt;FX34,ROUND(FX25*FX11*FX32*FX31*(FX33-FX34)*FX35,0),0))*N(Input!FY34),0)</f>
        <v>0</v>
      </c>
      <c r="FY38" s="344" cm="1">
        <f t="array" aca="1" ref="FY38" ca="1">IFERROR(_xlfn.IFS(FY9=FALSE,ROUND(IF(FY28&gt;FY34,((Input!FZ4-90000)/1000*FY27+FY28-FY34)*FY30*FY25*FY11*FY31*FY32,0),0),FY9=TRUE,IF(FY33&gt;FY34,ROUND(FY25*FY11*FY32*FY31*(FY33-FY34)*FY35,0),0))*N(Input!FZ34),0)</f>
        <v>0</v>
      </c>
      <c r="FZ38" s="344" cm="1">
        <f t="array" aca="1" ref="FZ38" ca="1">IFERROR(_xlfn.IFS(FZ9=FALSE,ROUND(IF(FZ28&gt;FZ34,((Input!GA4-90000)/1000*FZ27+FZ28-FZ34)*FZ30*FZ25*FZ11*FZ31*FZ32,0),0),FZ9=TRUE,IF(FZ33&gt;FZ34,ROUND(FZ25*FZ11*FZ32*FZ31*(FZ33-FZ34)*FZ35,0),0))*N(Input!GA34),0)</f>
        <v>0</v>
      </c>
      <c r="GA38" s="344" cm="1">
        <f t="array" aca="1" ref="GA38" ca="1">IFERROR(_xlfn.IFS(GA9=FALSE,ROUND(IF(GA28&gt;GA34,((Input!GB4-90000)/1000*GA27+GA28-GA34)*GA30*GA25*GA11*GA31*GA32,0),0),GA9=TRUE,IF(GA33&gt;GA34,ROUND(GA25*GA11*GA32*GA31*(GA33-GA34)*GA35,0),0))*N(Input!GB34),0)</f>
        <v>0</v>
      </c>
      <c r="GB38" s="344" cm="1">
        <f t="array" aca="1" ref="GB38" ca="1">IFERROR(_xlfn.IFS(GB9=FALSE,ROUND(IF(GB28&gt;GB34,((Input!GC4-90000)/1000*GB27+GB28-GB34)*GB30*GB25*GB11*GB31*GB32,0),0),GB9=TRUE,IF(GB33&gt;GB34,ROUND(GB25*GB11*GB32*GB31*(GB33-GB34)*GB35,0),0))*N(Input!GC34),0)</f>
        <v>0</v>
      </c>
      <c r="GC38" s="344" cm="1">
        <f t="array" aca="1" ref="GC38" ca="1">IFERROR(_xlfn.IFS(GC9=FALSE,ROUND(IF(GC28&gt;GC34,((Input!GD4-90000)/1000*GC27+GC28-GC34)*GC30*GC25*GC11*GC31*GC32,0),0),GC9=TRUE,IF(GC33&gt;GC34,ROUND(GC25*GC11*GC32*GC31*(GC33-GC34)*GC35,0),0))*N(Input!GD34),0)</f>
        <v>0</v>
      </c>
      <c r="GD38" s="344" cm="1">
        <f t="array" aca="1" ref="GD38" ca="1">IFERROR(_xlfn.IFS(GD9=FALSE,ROUND(IF(GD28&gt;GD34,((Input!GE4-90000)/1000*GD27+GD28-GD34)*GD30*GD25*GD11*GD31*GD32,0),0),GD9=TRUE,IF(GD33&gt;GD34,ROUND(GD25*GD11*GD32*GD31*(GD33-GD34)*GD35,0),0))*N(Input!GE34),0)</f>
        <v>0</v>
      </c>
      <c r="GE38" s="344" cm="1">
        <f t="array" aca="1" ref="GE38" ca="1">IFERROR(_xlfn.IFS(GE9=FALSE,ROUND(IF(GE28&gt;GE34,((Input!GF4-90000)/1000*GE27+GE28-GE34)*GE30*GE25*GE11*GE31*GE32,0),0),GE9=TRUE,IF(GE33&gt;GE34,ROUND(GE25*GE11*GE32*GE31*(GE33-GE34)*GE35,0),0))*N(Input!GF34),0)</f>
        <v>0</v>
      </c>
      <c r="GF38" s="344" cm="1">
        <f t="array" aca="1" ref="GF38" ca="1">IFERROR(_xlfn.IFS(GF9=FALSE,ROUND(IF(GF28&gt;GF34,((Input!GG4-90000)/1000*GF27+GF28-GF34)*GF30*GF25*GF11*GF31*GF32,0),0),GF9=TRUE,IF(GF33&gt;GF34,ROUND(GF25*GF11*GF32*GF31*(GF33-GF34)*GF35,0),0))*N(Input!GG34),0)</f>
        <v>0</v>
      </c>
      <c r="GG38" s="344" cm="1">
        <f t="array" aca="1" ref="GG38" ca="1">IFERROR(_xlfn.IFS(GG9=FALSE,ROUND(IF(GG28&gt;GG34,((Input!GH4-90000)/1000*GG27+GG28-GG34)*GG30*GG25*GG11*GG31*GG32,0),0),GG9=TRUE,IF(GG33&gt;GG34,ROUND(GG25*GG11*GG32*GG31*(GG33-GG34)*GG35,0),0))*N(Input!GH34),0)</f>
        <v>0</v>
      </c>
      <c r="GH38" s="344" cm="1">
        <f t="array" aca="1" ref="GH38" ca="1">IFERROR(_xlfn.IFS(GH9=FALSE,ROUND(IF(GH28&gt;GH34,((Input!GI4-90000)/1000*GH27+GH28-GH34)*GH30*GH25*GH11*GH31*GH32,0),0),GH9=TRUE,IF(GH33&gt;GH34,ROUND(GH25*GH11*GH32*GH31*(GH33-GH34)*GH35,0),0))*N(Input!GI34),0)</f>
        <v>0</v>
      </c>
      <c r="GI38" s="344" cm="1">
        <f t="array" aca="1" ref="GI38" ca="1">IFERROR(_xlfn.IFS(GI9=FALSE,ROUND(IF(GI28&gt;GI34,((Input!GJ4-90000)/1000*GI27+GI28-GI34)*GI30*GI25*GI11*GI31*GI32,0),0),GI9=TRUE,IF(GI33&gt;GI34,ROUND(GI25*GI11*GI32*GI31*(GI33-GI34)*GI35,0),0))*N(Input!GJ34),0)</f>
        <v>0</v>
      </c>
      <c r="GJ38" s="344" cm="1">
        <f t="array" aca="1" ref="GJ38" ca="1">IFERROR(_xlfn.IFS(GJ9=FALSE,ROUND(IF(GJ28&gt;GJ34,((Input!GK4-90000)/1000*GJ27+GJ28-GJ34)*GJ30*GJ25*GJ11*GJ31*GJ32,0),0),GJ9=TRUE,IF(GJ33&gt;GJ34,ROUND(GJ25*GJ11*GJ32*GJ31*(GJ33-GJ34)*GJ35,0),0))*N(Input!GK34),0)</f>
        <v>0</v>
      </c>
      <c r="GK38" s="344" cm="1">
        <f t="array" aca="1" ref="GK38" ca="1">IFERROR(_xlfn.IFS(GK9=FALSE,ROUND(IF(GK28&gt;GK34,((Input!GL4-90000)/1000*GK27+GK28-GK34)*GK30*GK25*GK11*GK31*GK32,0),0),GK9=TRUE,IF(GK33&gt;GK34,ROUND(GK25*GK11*GK32*GK31*(GK33-GK34)*GK35,0),0))*N(Input!GL34),0)</f>
        <v>0</v>
      </c>
      <c r="GL38" s="344" cm="1">
        <f t="array" aca="1" ref="GL38" ca="1">IFERROR(_xlfn.IFS(GL9=FALSE,ROUND(IF(GL28&gt;GL34,((Input!GM4-90000)/1000*GL27+GL28-GL34)*GL30*GL25*GL11*GL31*GL32,0),0),GL9=TRUE,IF(GL33&gt;GL34,ROUND(GL25*GL11*GL32*GL31*(GL33-GL34)*GL35,0),0))*N(Input!GM34),0)</f>
        <v>0</v>
      </c>
      <c r="GM38" s="344" cm="1">
        <f t="array" aca="1" ref="GM38" ca="1">IFERROR(_xlfn.IFS(GM9=FALSE,ROUND(IF(GM28&gt;GM34,((Input!GN4-90000)/1000*GM27+GM28-GM34)*GM30*GM25*GM11*GM31*GM32,0),0),GM9=TRUE,IF(GM33&gt;GM34,ROUND(GM25*GM11*GM32*GM31*(GM33-GM34)*GM35,0),0))*N(Input!GN34),0)</f>
        <v>0</v>
      </c>
      <c r="GN38" s="344" cm="1">
        <f t="array" aca="1" ref="GN38" ca="1">IFERROR(_xlfn.IFS(GN9=FALSE,ROUND(IF(GN28&gt;GN34,((Input!GO4-90000)/1000*GN27+GN28-GN34)*GN30*GN25*GN11*GN31*GN32,0),0),GN9=TRUE,IF(GN33&gt;GN34,ROUND(GN25*GN11*GN32*GN31*(GN33-GN34)*GN35,0),0))*N(Input!GO34),0)</f>
        <v>0</v>
      </c>
      <c r="GO38" s="344" cm="1">
        <f t="array" aca="1" ref="GO38" ca="1">IFERROR(_xlfn.IFS(GO9=FALSE,ROUND(IF(GO28&gt;GO34,((Input!GP4-90000)/1000*GO27+GO28-GO34)*GO30*GO25*GO11*GO31*GO32,0),0),GO9=TRUE,IF(GO33&gt;GO34,ROUND(GO25*GO11*GO32*GO31*(GO33-GO34)*GO35,0),0))*N(Input!GP34),0)</f>
        <v>0</v>
      </c>
      <c r="GP38" s="344" cm="1">
        <f t="array" aca="1" ref="GP38" ca="1">IFERROR(_xlfn.IFS(GP9=FALSE,ROUND(IF(GP28&gt;GP34,((Input!GQ4-90000)/1000*GP27+GP28-GP34)*GP30*GP25*GP11*GP31*GP32,0),0),GP9=TRUE,IF(GP33&gt;GP34,ROUND(GP25*GP11*GP32*GP31*(GP33-GP34)*GP35,0),0))*N(Input!GQ34),0)</f>
        <v>0</v>
      </c>
      <c r="GQ38" s="344" cm="1">
        <f t="array" aca="1" ref="GQ38" ca="1">IFERROR(_xlfn.IFS(GQ9=FALSE,ROUND(IF(GQ28&gt;GQ34,((Input!GR4-90000)/1000*GQ27+GQ28-GQ34)*GQ30*GQ25*GQ11*GQ31*GQ32,0),0),GQ9=TRUE,IF(GQ33&gt;GQ34,ROUND(GQ25*GQ11*GQ32*GQ31*(GQ33-GQ34)*GQ35,0),0))*N(Input!GR34),0)</f>
        <v>0</v>
      </c>
      <c r="GR38" s="344" cm="1">
        <f t="array" aca="1" ref="GR38" ca="1">IFERROR(_xlfn.IFS(GR9=FALSE,ROUND(IF(GR28&gt;GR34,((Input!GS4-90000)/1000*GR27+GR28-GR34)*GR30*GR25*GR11*GR31*GR32,0),0),GR9=TRUE,IF(GR33&gt;GR34,ROUND(GR25*GR11*GR32*GR31*(GR33-GR34)*GR35,0),0))*N(Input!GS34),0)</f>
        <v>0</v>
      </c>
      <c r="GS38" s="344" cm="1">
        <f t="array" aca="1" ref="GS38" ca="1">IFERROR(_xlfn.IFS(GS9=FALSE,ROUND(IF(GS28&gt;GS34,((Input!GT4-90000)/1000*GS27+GS28-GS34)*GS30*GS25*GS11*GS31*GS32,0),0),GS9=TRUE,IF(GS33&gt;GS34,ROUND(GS25*GS11*GS32*GS31*(GS33-GS34)*GS35,0),0))*N(Input!GT34),0)</f>
        <v>0</v>
      </c>
    </row>
    <row r="39" spans="1:201">
      <c r="A39" s="326" t="s">
        <v>8675</v>
      </c>
      <c r="B39" s="327" cm="1">
        <f t="array" aca="1" ref="B39" ca="1">IFERROR(_xlfn.IFS(B9=FALSE,IF(B43&gt;B49,ROUND(ROUND((ROUND(B40*B11*B41*B45,2)-B44),0)*B46*B47*B51,0),0),B9=TRUE,IF(B48&gt;B49,ROUND(ROUND(B40*B11*B47*B46*(B48-B49)*B50,0)*B51,0),0))*N(Input!C33),0)</f>
        <v>0</v>
      </c>
      <c r="C39" s="327" cm="1">
        <f t="array" aca="1" ref="C39" ca="1">IFERROR(_xlfn.IFS(C9=FALSE,IF(C43&gt;C49,ROUND(ROUND((ROUND(C40*C11*C41*C45,2)-C44),0)*C46*C47*C51,0),0),C9=TRUE,IF(C48&gt;C49,ROUND(ROUND(C40*C11*C47*C46*(C48-C49)*C50,0)*C51,0),0))*N(Input!D33),0)</f>
        <v>0</v>
      </c>
      <c r="D39" s="327" cm="1">
        <f t="array" aca="1" ref="D39" ca="1">IFERROR(_xlfn.IFS(D9=FALSE,IF(D43&gt;D49,ROUND(ROUND((ROUND(D40*D11*D41*D45,2)-D44),0)*D46*D47*D51,0),0),D9=TRUE,IF(D48&gt;D49,ROUND(ROUND(D40*D11*D47*D46*(D48-D49)*D50,0)*D51,0),0))*N(Input!E33),0)</f>
        <v>0</v>
      </c>
      <c r="E39" s="327" cm="1">
        <f t="array" aca="1" ref="E39" ca="1">IFERROR(_xlfn.IFS(E9=FALSE,IF(E43&gt;E49,ROUND(ROUND((ROUND(E40*E11*E41*E45,2)-E44),0)*E46*E47*E51,0),0),E9=TRUE,IF(E48&gt;E49,ROUND(ROUND(E40*E11*E47*E46*(E48-E49)*E50,0)*E51,0),0))*N(Input!F33),0)</f>
        <v>0</v>
      </c>
      <c r="F39" s="327" cm="1">
        <f t="array" aca="1" ref="F39" ca="1">IFERROR(_xlfn.IFS(F9=FALSE,IF(F43&gt;F49,ROUND(ROUND((ROUND(F40*F11*F41*F45,2)-F44),0)*F46*F47*F51,0),0),F9=TRUE,IF(F48&gt;F49,ROUND(ROUND(F40*F11*F47*F46*(F48-F49)*F50,0)*F51,0),0))*N(Input!G33),0)</f>
        <v>0</v>
      </c>
      <c r="G39" s="327" cm="1">
        <f t="array" aca="1" ref="G39" ca="1">IFERROR(_xlfn.IFS(G9=FALSE,IF(G43&gt;G49,ROUND(ROUND((ROUND(G40*G11*G41*G45,2)-G44),0)*G46*G47*G51,0),0),G9=TRUE,IF(G48&gt;G49,ROUND(ROUND(G40*G11*G47*G46*(G48-G49)*G50,0)*G51,0),0))*N(Input!H33),0)</f>
        <v>0</v>
      </c>
      <c r="H39" s="327" cm="1">
        <f t="array" aca="1" ref="H39" ca="1">IFERROR(_xlfn.IFS(H9=FALSE,IF(H43&gt;H49,ROUND(ROUND((ROUND(H40*H11*H41*H45,2)-H44),0)*H46*H47*H51,0),0),H9=TRUE,IF(H48&gt;H49,ROUND(ROUND(H40*H11*H47*H46*(H48-H49)*H50,0)*H51,0),0))*N(Input!I33),0)</f>
        <v>0</v>
      </c>
      <c r="I39" s="327" cm="1">
        <f t="array" aca="1" ref="I39" ca="1">IFERROR(_xlfn.IFS(I9=FALSE,IF(I43&gt;I49,ROUND(ROUND((ROUND(I40*I11*I41*I45,2)-I44),0)*I46*I47*I51,0),0),I9=TRUE,IF(I48&gt;I49,ROUND(ROUND(I40*I11*I47*I46*(I48-I49)*I50,0)*I51,0),0))*N(Input!J33),0)</f>
        <v>0</v>
      </c>
      <c r="J39" s="327" cm="1">
        <f t="array" aca="1" ref="J39" ca="1">IFERROR(_xlfn.IFS(J9=FALSE,IF(J43&gt;J49,ROUND(ROUND((ROUND(J40*J11*J41*J45,2)-J44),0)*J46*J47*J51,0),0),J9=TRUE,IF(J48&gt;J49,ROUND(ROUND(J40*J11*J47*J46*(J48-J49)*J50,0)*J51,0),0))*N(Input!K33),0)</f>
        <v>0</v>
      </c>
      <c r="K39" s="327" cm="1">
        <f t="array" aca="1" ref="K39" ca="1">IFERROR(_xlfn.IFS(K9=FALSE,IF(K43&gt;K49,ROUND(ROUND((ROUND(K40*K11*K41*K45,2)-K44),0)*K46*K47*K51,0),0),K9=TRUE,IF(K48&gt;K49,ROUND(ROUND(K40*K11*K47*K46*(K48-K49)*K50,0)*K51,0),0))*N(Input!L33),0)</f>
        <v>0</v>
      </c>
      <c r="L39" s="327" cm="1">
        <f t="array" aca="1" ref="L39" ca="1">IFERROR(_xlfn.IFS(L9=FALSE,IF(L43&gt;L49,ROUND(ROUND((ROUND(L40*L11*L41*L45,2)-L44),0)*L46*L47*L51,0),0),L9=TRUE,IF(L48&gt;L49,ROUND(ROUND(L40*L11*L47*L46*(L48-L49)*L50,0)*L51,0),0))*N(Input!M33),0)</f>
        <v>0</v>
      </c>
      <c r="M39" s="327" cm="1">
        <f t="array" aca="1" ref="M39" ca="1">IFERROR(_xlfn.IFS(M9=FALSE,IF(M43&gt;M49,ROUND(ROUND((ROUND(M40*M11*M41*M45,2)-M44),0)*M46*M47*M51,0),0),M9=TRUE,IF(M48&gt;M49,ROUND(ROUND(M40*M11*M47*M46*(M48-M49)*M50,0)*M51,0),0))*N(Input!N33),0)</f>
        <v>0</v>
      </c>
      <c r="N39" s="327" cm="1">
        <f t="array" aca="1" ref="N39" ca="1">IFERROR(_xlfn.IFS(N9=FALSE,IF(N43&gt;N49,ROUND(ROUND((ROUND(N40*N11*N41*N45,2)-N44),0)*N46*N47*N51,0),0),N9=TRUE,IF(N48&gt;N49,ROUND(ROUND(N40*N11*N47*N46*(N48-N49)*N50,0)*N51,0),0))*N(Input!O33),0)</f>
        <v>0</v>
      </c>
      <c r="O39" s="327" cm="1">
        <f t="array" aca="1" ref="O39" ca="1">IFERROR(_xlfn.IFS(O9=FALSE,IF(O43&gt;O49,ROUND(ROUND((ROUND(O40*O11*O41*O45,2)-O44),0)*O46*O47*O51,0),0),O9=TRUE,IF(O48&gt;O49,ROUND(ROUND(O40*O11*O47*O46*(O48-O49)*O50,0)*O51,0),0))*N(Input!P33),0)</f>
        <v>0</v>
      </c>
      <c r="P39" s="327" cm="1">
        <f t="array" aca="1" ref="P39" ca="1">IFERROR(_xlfn.IFS(P9=FALSE,IF(P43&gt;P49,ROUND(ROUND((ROUND(P40*P11*P41*P45,2)-P44),0)*P46*P47*P51,0),0),P9=TRUE,IF(P48&gt;P49,ROUND(ROUND(P40*P11*P47*P46*(P48-P49)*P50,0)*P51,0),0))*N(Input!Q33),0)</f>
        <v>0</v>
      </c>
      <c r="Q39" s="327" cm="1">
        <f t="array" aca="1" ref="Q39" ca="1">IFERROR(_xlfn.IFS(Q9=FALSE,IF(Q43&gt;Q49,ROUND(ROUND((ROUND(Q40*Q11*Q41*Q45,2)-Q44),0)*Q46*Q47*Q51,0),0),Q9=TRUE,IF(Q48&gt;Q49,ROUND(ROUND(Q40*Q11*Q47*Q46*(Q48-Q49)*Q50,0)*Q51,0),0))*N(Input!R33),0)</f>
        <v>0</v>
      </c>
      <c r="R39" s="327" cm="1">
        <f t="array" aca="1" ref="R39" ca="1">IFERROR(_xlfn.IFS(R9=FALSE,IF(R43&gt;R49,ROUND(ROUND((ROUND(R40*R11*R41*R45,2)-R44),0)*R46*R47*R51,0),0),R9=TRUE,IF(R48&gt;R49,ROUND(ROUND(R40*R11*R47*R46*(R48-R49)*R50,0)*R51,0),0))*N(Input!S33),0)</f>
        <v>0</v>
      </c>
      <c r="S39" s="327" cm="1">
        <f t="array" aca="1" ref="S39" ca="1">IFERROR(_xlfn.IFS(S9=FALSE,IF(S43&gt;S49,ROUND(ROUND((ROUND(S40*S11*S41*S45,2)-S44),0)*S46*S47*S51,0),0),S9=TRUE,IF(S48&gt;S49,ROUND(ROUND(S40*S11*S47*S46*(S48-S49)*S50,0)*S51,0),0))*N(Input!T33),0)</f>
        <v>0</v>
      </c>
      <c r="T39" s="327" cm="1">
        <f t="array" aca="1" ref="T39" ca="1">IFERROR(_xlfn.IFS(T9=FALSE,IF(T43&gt;T49,ROUND(ROUND((ROUND(T40*T11*T41*T45,2)-T44),0)*T46*T47*T51,0),0),T9=TRUE,IF(T48&gt;T49,ROUND(ROUND(T40*T11*T47*T46*(T48-T49)*T50,0)*T51,0),0))*N(Input!U33),0)</f>
        <v>0</v>
      </c>
      <c r="U39" s="327" cm="1">
        <f t="array" aca="1" ref="U39" ca="1">IFERROR(_xlfn.IFS(U9=FALSE,IF(U43&gt;U49,ROUND(ROUND((ROUND(U40*U11*U41*U45,2)-U44),0)*U46*U47*U51,0),0),U9=TRUE,IF(U48&gt;U49,ROUND(ROUND(U40*U11*U47*U46*(U48-U49)*U50,0)*U51,0),0))*N(Input!V33),0)</f>
        <v>0</v>
      </c>
      <c r="V39" s="327" cm="1">
        <f t="array" aca="1" ref="V39" ca="1">IFERROR(_xlfn.IFS(V9=FALSE,IF(V43&gt;V49,ROUND(ROUND((ROUND(V40*V11*V41*V45,2)-V44),0)*V46*V47*V51,0),0),V9=TRUE,IF(V48&gt;V49,ROUND(ROUND(V40*V11*V47*V46*(V48-V49)*V50,0)*V51,0),0))*N(Input!W33),0)</f>
        <v>0</v>
      </c>
      <c r="W39" s="327" cm="1">
        <f t="array" aca="1" ref="W39" ca="1">IFERROR(_xlfn.IFS(W9=FALSE,IF(W43&gt;W49,ROUND(ROUND((ROUND(W40*W11*W41*W45,2)-W44),0)*W46*W47*W51,0),0),W9=TRUE,IF(W48&gt;W49,ROUND(ROUND(W40*W11*W47*W46*(W48-W49)*W50,0)*W51,0),0))*N(Input!X33),0)</f>
        <v>0</v>
      </c>
      <c r="X39" s="327" cm="1">
        <f t="array" aca="1" ref="X39" ca="1">IFERROR(_xlfn.IFS(X9=FALSE,IF(X43&gt;X49,ROUND(ROUND((ROUND(X40*X11*X41*X45,2)-X44),0)*X46*X47*X51,0),0),X9=TRUE,IF(X48&gt;X49,ROUND(ROUND(X40*X11*X47*X46*(X48-X49)*X50,0)*X51,0),0))*N(Input!Y33),0)</f>
        <v>0</v>
      </c>
      <c r="Y39" s="327" cm="1">
        <f t="array" aca="1" ref="Y39" ca="1">IFERROR(_xlfn.IFS(Y9=FALSE,IF(Y43&gt;Y49,ROUND(ROUND((ROUND(Y40*Y11*Y41*Y45,2)-Y44),0)*Y46*Y47*Y51,0),0),Y9=TRUE,IF(Y48&gt;Y49,ROUND(ROUND(Y40*Y11*Y47*Y46*(Y48-Y49)*Y50,0)*Y51,0),0))*N(Input!Z33),0)</f>
        <v>0</v>
      </c>
      <c r="Z39" s="327" cm="1">
        <f t="array" aca="1" ref="Z39" ca="1">IFERROR(_xlfn.IFS(Z9=FALSE,IF(Z43&gt;Z49,ROUND(ROUND((ROUND(Z40*Z11*Z41*Z45,2)-Z44),0)*Z46*Z47*Z51,0),0),Z9=TRUE,IF(Z48&gt;Z49,ROUND(ROUND(Z40*Z11*Z47*Z46*(Z48-Z49)*Z50,0)*Z51,0),0))*N(Input!AA33),0)</f>
        <v>0</v>
      </c>
      <c r="AA39" s="327" cm="1">
        <f t="array" aca="1" ref="AA39" ca="1">IFERROR(_xlfn.IFS(AA9=FALSE,IF(AA43&gt;AA49,ROUND(ROUND((ROUND(AA40*AA11*AA41*AA45,2)-AA44),0)*AA46*AA47*AA51,0),0),AA9=TRUE,IF(AA48&gt;AA49,ROUND(ROUND(AA40*AA11*AA47*AA46*(AA48-AA49)*AA50,0)*AA51,0),0))*N(Input!AB33),0)</f>
        <v>0</v>
      </c>
      <c r="AB39" s="327" cm="1">
        <f t="array" aca="1" ref="AB39" ca="1">IFERROR(_xlfn.IFS(AB9=FALSE,IF(AB43&gt;AB49,ROUND(ROUND((ROUND(AB40*AB11*AB41*AB45,2)-AB44),0)*AB46*AB47*AB51,0),0),AB9=TRUE,IF(AB48&gt;AB49,ROUND(ROUND(AB40*AB11*AB47*AB46*(AB48-AB49)*AB50,0)*AB51,0),0))*N(Input!AC33),0)</f>
        <v>0</v>
      </c>
      <c r="AC39" s="327" cm="1">
        <f t="array" aca="1" ref="AC39" ca="1">IFERROR(_xlfn.IFS(AC9=FALSE,IF(AC43&gt;AC49,ROUND(ROUND((ROUND(AC40*AC11*AC41*AC45,2)-AC44),0)*AC46*AC47*AC51,0),0),AC9=TRUE,IF(AC48&gt;AC49,ROUND(ROUND(AC40*AC11*AC47*AC46*(AC48-AC49)*AC50,0)*AC51,0),0))*N(Input!AD33),0)</f>
        <v>0</v>
      </c>
      <c r="AD39" s="327" cm="1">
        <f t="array" aca="1" ref="AD39" ca="1">IFERROR(_xlfn.IFS(AD9=FALSE,IF(AD43&gt;AD49,ROUND(ROUND((ROUND(AD40*AD11*AD41*AD45,2)-AD44),0)*AD46*AD47*AD51,0),0),AD9=TRUE,IF(AD48&gt;AD49,ROUND(ROUND(AD40*AD11*AD47*AD46*(AD48-AD49)*AD50,0)*AD51,0),0))*N(Input!AE33),0)</f>
        <v>0</v>
      </c>
      <c r="AE39" s="327" cm="1">
        <f t="array" aca="1" ref="AE39" ca="1">IFERROR(_xlfn.IFS(AE9=FALSE,IF(AE43&gt;AE49,ROUND(ROUND((ROUND(AE40*AE11*AE41*AE45,2)-AE44),0)*AE46*AE47*AE51,0),0),AE9=TRUE,IF(AE48&gt;AE49,ROUND(ROUND(AE40*AE11*AE47*AE46*(AE48-AE49)*AE50,0)*AE51,0),0))*N(Input!AF33),0)</f>
        <v>0</v>
      </c>
      <c r="AF39" s="327" cm="1">
        <f t="array" aca="1" ref="AF39" ca="1">IFERROR(_xlfn.IFS(AF9=FALSE,IF(AF43&gt;AF49,ROUND(ROUND((ROUND(AF40*AF11*AF41*AF45,2)-AF44),0)*AF46*AF47*AF51,0),0),AF9=TRUE,IF(AF48&gt;AF49,ROUND(ROUND(AF40*AF11*AF47*AF46*(AF48-AF49)*AF50,0)*AF51,0),0))*N(Input!AG33),0)</f>
        <v>0</v>
      </c>
      <c r="AG39" s="327" cm="1">
        <f t="array" aca="1" ref="AG39" ca="1">IFERROR(_xlfn.IFS(AG9=FALSE,IF(AG43&gt;AG49,ROUND(ROUND((ROUND(AG40*AG11*AG41*AG45,2)-AG44),0)*AG46*AG47*AG51,0),0),AG9=TRUE,IF(AG48&gt;AG49,ROUND(ROUND(AG40*AG11*AG47*AG46*(AG48-AG49)*AG50,0)*AG51,0),0))*N(Input!AH33),0)</f>
        <v>0</v>
      </c>
      <c r="AH39" s="327" cm="1">
        <f t="array" aca="1" ref="AH39" ca="1">IFERROR(_xlfn.IFS(AH9=FALSE,IF(AH43&gt;AH49,ROUND(ROUND((ROUND(AH40*AH11*AH41*AH45,2)-AH44),0)*AH46*AH47*AH51,0),0),AH9=TRUE,IF(AH48&gt;AH49,ROUND(ROUND(AH40*AH11*AH47*AH46*(AH48-AH49)*AH50,0)*AH51,0),0))*N(Input!AI33),0)</f>
        <v>0</v>
      </c>
      <c r="AI39" s="327" cm="1">
        <f t="array" aca="1" ref="AI39" ca="1">IFERROR(_xlfn.IFS(AI9=FALSE,IF(AI43&gt;AI49,ROUND(ROUND((ROUND(AI40*AI11*AI41*AI45,2)-AI44),0)*AI46*AI47*AI51,0),0),AI9=TRUE,IF(AI48&gt;AI49,ROUND(ROUND(AI40*AI11*AI47*AI46*(AI48-AI49)*AI50,0)*AI51,0),0))*N(Input!AJ33),0)</f>
        <v>0</v>
      </c>
      <c r="AJ39" s="327" cm="1">
        <f t="array" aca="1" ref="AJ39" ca="1">IFERROR(_xlfn.IFS(AJ9=FALSE,IF(AJ43&gt;AJ49,ROUND(ROUND((ROUND(AJ40*AJ11*AJ41*AJ45,2)-AJ44),0)*AJ46*AJ47*AJ51,0),0),AJ9=TRUE,IF(AJ48&gt;AJ49,ROUND(ROUND(AJ40*AJ11*AJ47*AJ46*(AJ48-AJ49)*AJ50,0)*AJ51,0),0))*N(Input!AK33),0)</f>
        <v>0</v>
      </c>
      <c r="AK39" s="327" cm="1">
        <f t="array" aca="1" ref="AK39" ca="1">IFERROR(_xlfn.IFS(AK9=FALSE,IF(AK43&gt;AK49,ROUND(ROUND((ROUND(AK40*AK11*AK41*AK45,2)-AK44),0)*AK46*AK47*AK51,0),0),AK9=TRUE,IF(AK48&gt;AK49,ROUND(ROUND(AK40*AK11*AK47*AK46*(AK48-AK49)*AK50,0)*AK51,0),0))*N(Input!AL33),0)</f>
        <v>0</v>
      </c>
      <c r="AL39" s="327" cm="1">
        <f t="array" aca="1" ref="AL39" ca="1">IFERROR(_xlfn.IFS(AL9=FALSE,IF(AL43&gt;AL49,ROUND(ROUND((ROUND(AL40*AL11*AL41*AL45,2)-AL44),0)*AL46*AL47*AL51,0),0),AL9=TRUE,IF(AL48&gt;AL49,ROUND(ROUND(AL40*AL11*AL47*AL46*(AL48-AL49)*AL50,0)*AL51,0),0))*N(Input!AM33),0)</f>
        <v>0</v>
      </c>
      <c r="AM39" s="327" cm="1">
        <f t="array" aca="1" ref="AM39" ca="1">IFERROR(_xlfn.IFS(AM9=FALSE,IF(AM43&gt;AM49,ROUND(ROUND((ROUND(AM40*AM11*AM41*AM45,2)-AM44),0)*AM46*AM47*AM51,0),0),AM9=TRUE,IF(AM48&gt;AM49,ROUND(ROUND(AM40*AM11*AM47*AM46*(AM48-AM49)*AM50,0)*AM51,0),0))*N(Input!AN33),0)</f>
        <v>0</v>
      </c>
      <c r="AN39" s="327" cm="1">
        <f t="array" aca="1" ref="AN39" ca="1">IFERROR(_xlfn.IFS(AN9=FALSE,IF(AN43&gt;AN49,ROUND(ROUND((ROUND(AN40*AN11*AN41*AN45,2)-AN44),0)*AN46*AN47*AN51,0),0),AN9=TRUE,IF(AN48&gt;AN49,ROUND(ROUND(AN40*AN11*AN47*AN46*(AN48-AN49)*AN50,0)*AN51,0),0))*N(Input!AO33),0)</f>
        <v>0</v>
      </c>
      <c r="AO39" s="327" cm="1">
        <f t="array" aca="1" ref="AO39" ca="1">IFERROR(_xlfn.IFS(AO9=FALSE,IF(AO43&gt;AO49,ROUND(ROUND((ROUND(AO40*AO11*AO41*AO45,2)-AO44),0)*AO46*AO47*AO51,0),0),AO9=TRUE,IF(AO48&gt;AO49,ROUND(ROUND(AO40*AO11*AO47*AO46*(AO48-AO49)*AO50,0)*AO51,0),0))*N(Input!AP33),0)</f>
        <v>0</v>
      </c>
      <c r="AP39" s="327" cm="1">
        <f t="array" aca="1" ref="AP39" ca="1">IFERROR(_xlfn.IFS(AP9=FALSE,IF(AP43&gt;AP49,ROUND(ROUND((ROUND(AP40*AP11*AP41*AP45,2)-AP44),0)*AP46*AP47*AP51,0),0),AP9=TRUE,IF(AP48&gt;AP49,ROUND(ROUND(AP40*AP11*AP47*AP46*(AP48-AP49)*AP50,0)*AP51,0),0))*N(Input!AQ33),0)</f>
        <v>0</v>
      </c>
      <c r="AQ39" s="327" cm="1">
        <f t="array" aca="1" ref="AQ39" ca="1">IFERROR(_xlfn.IFS(AQ9=FALSE,IF(AQ43&gt;AQ49,ROUND(ROUND((ROUND(AQ40*AQ11*AQ41*AQ45,2)-AQ44),0)*AQ46*AQ47*AQ51,0),0),AQ9=TRUE,IF(AQ48&gt;AQ49,ROUND(ROUND(AQ40*AQ11*AQ47*AQ46*(AQ48-AQ49)*AQ50,0)*AQ51,0),0))*N(Input!AR33),0)</f>
        <v>0</v>
      </c>
      <c r="AR39" s="327" cm="1">
        <f t="array" aca="1" ref="AR39" ca="1">IFERROR(_xlfn.IFS(AR9=FALSE,IF(AR43&gt;AR49,ROUND(ROUND((ROUND(AR40*AR11*AR41*AR45,2)-AR44),0)*AR46*AR47*AR51,0),0),AR9=TRUE,IF(AR48&gt;AR49,ROUND(ROUND(AR40*AR11*AR47*AR46*(AR48-AR49)*AR50,0)*AR51,0),0))*N(Input!AS33),0)</f>
        <v>0</v>
      </c>
      <c r="AS39" s="327" cm="1">
        <f t="array" aca="1" ref="AS39" ca="1">IFERROR(_xlfn.IFS(AS9=FALSE,IF(AS43&gt;AS49,ROUND(ROUND((ROUND(AS40*AS11*AS41*AS45,2)-AS44),0)*AS46*AS47*AS51,0),0),AS9=TRUE,IF(AS48&gt;AS49,ROUND(ROUND(AS40*AS11*AS47*AS46*(AS48-AS49)*AS50,0)*AS51,0),0))*N(Input!AT33),0)</f>
        <v>0</v>
      </c>
      <c r="AT39" s="327" cm="1">
        <f t="array" aca="1" ref="AT39" ca="1">IFERROR(_xlfn.IFS(AT9=FALSE,IF(AT43&gt;AT49,ROUND(ROUND((ROUND(AT40*AT11*AT41*AT45,2)-AT44),0)*AT46*AT47*AT51,0),0),AT9=TRUE,IF(AT48&gt;AT49,ROUND(ROUND(AT40*AT11*AT47*AT46*(AT48-AT49)*AT50,0)*AT51,0),0))*N(Input!AU33),0)</f>
        <v>0</v>
      </c>
      <c r="AU39" s="327" cm="1">
        <f t="array" aca="1" ref="AU39" ca="1">IFERROR(_xlfn.IFS(AU9=FALSE,IF(AU43&gt;AU49,ROUND(ROUND((ROUND(AU40*AU11*AU41*AU45,2)-AU44),0)*AU46*AU47*AU51,0),0),AU9=TRUE,IF(AU48&gt;AU49,ROUND(ROUND(AU40*AU11*AU47*AU46*(AU48-AU49)*AU50,0)*AU51,0),0))*N(Input!AV33),0)</f>
        <v>0</v>
      </c>
      <c r="AV39" s="327" cm="1">
        <f t="array" aca="1" ref="AV39" ca="1">IFERROR(_xlfn.IFS(AV9=FALSE,IF(AV43&gt;AV49,ROUND(ROUND((ROUND(AV40*AV11*AV41*AV45,2)-AV44),0)*AV46*AV47*AV51,0),0),AV9=TRUE,IF(AV48&gt;AV49,ROUND(ROUND(AV40*AV11*AV47*AV46*(AV48-AV49)*AV50,0)*AV51,0),0))*N(Input!AW33),0)</f>
        <v>0</v>
      </c>
      <c r="AW39" s="327" cm="1">
        <f t="array" aca="1" ref="AW39" ca="1">IFERROR(_xlfn.IFS(AW9=FALSE,IF(AW43&gt;AW49,ROUND(ROUND((ROUND(AW40*AW11*AW41*AW45,2)-AW44),0)*AW46*AW47*AW51,0),0),AW9=TRUE,IF(AW48&gt;AW49,ROUND(ROUND(AW40*AW11*AW47*AW46*(AW48-AW49)*AW50,0)*AW51,0),0))*N(Input!AX33),0)</f>
        <v>0</v>
      </c>
      <c r="AX39" s="327" cm="1">
        <f t="array" aca="1" ref="AX39" ca="1">IFERROR(_xlfn.IFS(AX9=FALSE,IF(AX43&gt;AX49,ROUND(ROUND((ROUND(AX40*AX11*AX41*AX45,2)-AX44),0)*AX46*AX47*AX51,0),0),AX9=TRUE,IF(AX48&gt;AX49,ROUND(ROUND(AX40*AX11*AX47*AX46*(AX48-AX49)*AX50,0)*AX51,0),0))*N(Input!AY33),0)</f>
        <v>0</v>
      </c>
      <c r="AY39" s="327" cm="1">
        <f t="array" aca="1" ref="AY39" ca="1">IFERROR(_xlfn.IFS(AY9=FALSE,IF(AY43&gt;AY49,ROUND(ROUND((ROUND(AY40*AY11*AY41*AY45,2)-AY44),0)*AY46*AY47*AY51,0),0),AY9=TRUE,IF(AY48&gt;AY49,ROUND(ROUND(AY40*AY11*AY47*AY46*(AY48-AY49)*AY50,0)*AY51,0),0))*N(Input!AZ33),0)</f>
        <v>0</v>
      </c>
      <c r="AZ39" s="327" cm="1">
        <f t="array" aca="1" ref="AZ39" ca="1">IFERROR(_xlfn.IFS(AZ9=FALSE,IF(AZ43&gt;AZ49,ROUND(ROUND((ROUND(AZ40*AZ11*AZ41*AZ45,2)-AZ44),0)*AZ46*AZ47*AZ51,0),0),AZ9=TRUE,IF(AZ48&gt;AZ49,ROUND(ROUND(AZ40*AZ11*AZ47*AZ46*(AZ48-AZ49)*AZ50,0)*AZ51,0),0))*N(Input!BA33),0)</f>
        <v>0</v>
      </c>
      <c r="BA39" s="327" cm="1">
        <f t="array" aca="1" ref="BA39" ca="1">IFERROR(_xlfn.IFS(BA9=FALSE,IF(BA43&gt;BA49,ROUND(ROUND((ROUND(BA40*BA11*BA41*BA45,2)-BA44),0)*BA46*BA47*BA51,0),0),BA9=TRUE,IF(BA48&gt;BA49,ROUND(ROUND(BA40*BA11*BA47*BA46*(BA48-BA49)*BA50,0)*BA51,0),0))*N(Input!BB33),0)</f>
        <v>0</v>
      </c>
      <c r="BB39" s="327" cm="1">
        <f t="array" aca="1" ref="BB39" ca="1">IFERROR(_xlfn.IFS(BB9=FALSE,IF(BB43&gt;BB49,ROUND(ROUND((ROUND(BB40*BB11*BB41*BB45,2)-BB44),0)*BB46*BB47*BB51,0),0),BB9=TRUE,IF(BB48&gt;BB49,ROUND(ROUND(BB40*BB11*BB47*BB46*(BB48-BB49)*BB50,0)*BB51,0),0))*N(Input!BC33),0)</f>
        <v>0</v>
      </c>
      <c r="BC39" s="327" cm="1">
        <f t="array" aca="1" ref="BC39" ca="1">IFERROR(_xlfn.IFS(BC9=FALSE,IF(BC43&gt;BC49,ROUND(ROUND((ROUND(BC40*BC11*BC41*BC45,2)-BC44),0)*BC46*BC47*BC51,0),0),BC9=TRUE,IF(BC48&gt;BC49,ROUND(ROUND(BC40*BC11*BC47*BC46*(BC48-BC49)*BC50,0)*BC51,0),0))*N(Input!BD33),0)</f>
        <v>0</v>
      </c>
      <c r="BD39" s="327" cm="1">
        <f t="array" aca="1" ref="BD39" ca="1">IFERROR(_xlfn.IFS(BD9=FALSE,IF(BD43&gt;BD49,ROUND(ROUND((ROUND(BD40*BD11*BD41*BD45,2)-BD44),0)*BD46*BD47*BD51,0),0),BD9=TRUE,IF(BD48&gt;BD49,ROUND(ROUND(BD40*BD11*BD47*BD46*(BD48-BD49)*BD50,0)*BD51,0),0))*N(Input!BE33),0)</f>
        <v>0</v>
      </c>
      <c r="BE39" s="327" cm="1">
        <f t="array" aca="1" ref="BE39" ca="1">IFERROR(_xlfn.IFS(BE9=FALSE,IF(BE43&gt;BE49,ROUND(ROUND((ROUND(BE40*BE11*BE41*BE45,2)-BE44),0)*BE46*BE47*BE51,0),0),BE9=TRUE,IF(BE48&gt;BE49,ROUND(ROUND(BE40*BE11*BE47*BE46*(BE48-BE49)*BE50,0)*BE51,0),0))*N(Input!BF33),0)</f>
        <v>0</v>
      </c>
      <c r="BF39" s="327" cm="1">
        <f t="array" aca="1" ref="BF39" ca="1">IFERROR(_xlfn.IFS(BF9=FALSE,IF(BF43&gt;BF49,ROUND(ROUND((ROUND(BF40*BF11*BF41*BF45,2)-BF44),0)*BF46*BF47*BF51,0),0),BF9=TRUE,IF(BF48&gt;BF49,ROUND(ROUND(BF40*BF11*BF47*BF46*(BF48-BF49)*BF50,0)*BF51,0),0))*N(Input!BG33),0)</f>
        <v>0</v>
      </c>
      <c r="BG39" s="327" cm="1">
        <f t="array" aca="1" ref="BG39" ca="1">IFERROR(_xlfn.IFS(BG9=FALSE,IF(BG43&gt;BG49,ROUND(ROUND((ROUND(BG40*BG11*BG41*BG45,2)-BG44),0)*BG46*BG47*BG51,0),0),BG9=TRUE,IF(BG48&gt;BG49,ROUND(ROUND(BG40*BG11*BG47*BG46*(BG48-BG49)*BG50,0)*BG51,0),0))*N(Input!BH33),0)</f>
        <v>0</v>
      </c>
      <c r="BH39" s="327" cm="1">
        <f t="array" aca="1" ref="BH39" ca="1">IFERROR(_xlfn.IFS(BH9=FALSE,IF(BH43&gt;BH49,ROUND(ROUND((ROUND(BH40*BH11*BH41*BH45,2)-BH44),0)*BH46*BH47*BH51,0),0),BH9=TRUE,IF(BH48&gt;BH49,ROUND(ROUND(BH40*BH11*BH47*BH46*(BH48-BH49)*BH50,0)*BH51,0),0))*N(Input!BI33),0)</f>
        <v>0</v>
      </c>
      <c r="BI39" s="327" cm="1">
        <f t="array" aca="1" ref="BI39" ca="1">IFERROR(_xlfn.IFS(BI9=FALSE,IF(BI43&gt;BI49,ROUND(ROUND((ROUND(BI40*BI11*BI41*BI45,2)-BI44),0)*BI46*BI47*BI51,0),0),BI9=TRUE,IF(BI48&gt;BI49,ROUND(ROUND(BI40*BI11*BI47*BI46*(BI48-BI49)*BI50,0)*BI51,0),0))*N(Input!BJ33),0)</f>
        <v>0</v>
      </c>
      <c r="BJ39" s="327" cm="1">
        <f t="array" aca="1" ref="BJ39" ca="1">IFERROR(_xlfn.IFS(BJ9=FALSE,IF(BJ43&gt;BJ49,ROUND(ROUND((ROUND(BJ40*BJ11*BJ41*BJ45,2)-BJ44),0)*BJ46*BJ47*BJ51,0),0),BJ9=TRUE,IF(BJ48&gt;BJ49,ROUND(ROUND(BJ40*BJ11*BJ47*BJ46*(BJ48-BJ49)*BJ50,0)*BJ51,0),0))*N(Input!BK33),0)</f>
        <v>0</v>
      </c>
      <c r="BK39" s="327" cm="1">
        <f t="array" aca="1" ref="BK39" ca="1">IFERROR(_xlfn.IFS(BK9=FALSE,IF(BK43&gt;BK49,ROUND(ROUND((ROUND(BK40*BK11*BK41*BK45,2)-BK44),0)*BK46*BK47*BK51,0),0),BK9=TRUE,IF(BK48&gt;BK49,ROUND(ROUND(BK40*BK11*BK47*BK46*(BK48-BK49)*BK50,0)*BK51,0),0))*N(Input!BL33),0)</f>
        <v>0</v>
      </c>
      <c r="BL39" s="327" cm="1">
        <f t="array" aca="1" ref="BL39" ca="1">IFERROR(_xlfn.IFS(BL9=FALSE,IF(BL43&gt;BL49,ROUND(ROUND((ROUND(BL40*BL11*BL41*BL45,2)-BL44),0)*BL46*BL47*BL51,0),0),BL9=TRUE,IF(BL48&gt;BL49,ROUND(ROUND(BL40*BL11*BL47*BL46*(BL48-BL49)*BL50,0)*BL51,0),0))*N(Input!BM33),0)</f>
        <v>0</v>
      </c>
      <c r="BM39" s="327" cm="1">
        <f t="array" aca="1" ref="BM39" ca="1">IFERROR(_xlfn.IFS(BM9=FALSE,IF(BM43&gt;BM49,ROUND(ROUND((ROUND(BM40*BM11*BM41*BM45,2)-BM44),0)*BM46*BM47*BM51,0),0),BM9=TRUE,IF(BM48&gt;BM49,ROUND(ROUND(BM40*BM11*BM47*BM46*(BM48-BM49)*BM50,0)*BM51,0),0))*N(Input!BN33),0)</f>
        <v>0</v>
      </c>
      <c r="BN39" s="327" cm="1">
        <f t="array" aca="1" ref="BN39" ca="1">IFERROR(_xlfn.IFS(BN9=FALSE,IF(BN43&gt;BN49,ROUND(ROUND((ROUND(BN40*BN11*BN41*BN45,2)-BN44),0)*BN46*BN47*BN51,0),0),BN9=TRUE,IF(BN48&gt;BN49,ROUND(ROUND(BN40*BN11*BN47*BN46*(BN48-BN49)*BN50,0)*BN51,0),0))*N(Input!BO33),0)</f>
        <v>0</v>
      </c>
      <c r="BO39" s="327" cm="1">
        <f t="array" aca="1" ref="BO39" ca="1">IFERROR(_xlfn.IFS(BO9=FALSE,IF(BO43&gt;BO49,ROUND(ROUND((ROUND(BO40*BO11*BO41*BO45,2)-BO44),0)*BO46*BO47*BO51,0),0),BO9=TRUE,IF(BO48&gt;BO49,ROUND(ROUND(BO40*BO11*BO47*BO46*(BO48-BO49)*BO50,0)*BO51,0),0))*N(Input!BP33),0)</f>
        <v>0</v>
      </c>
      <c r="BP39" s="327" cm="1">
        <f t="array" aca="1" ref="BP39" ca="1">IFERROR(_xlfn.IFS(BP9=FALSE,IF(BP43&gt;BP49,ROUND(ROUND((ROUND(BP40*BP11*BP41*BP45,2)-BP44),0)*BP46*BP47*BP51,0),0),BP9=TRUE,IF(BP48&gt;BP49,ROUND(ROUND(BP40*BP11*BP47*BP46*(BP48-BP49)*BP50,0)*BP51,0),0))*N(Input!BQ33),0)</f>
        <v>0</v>
      </c>
      <c r="BQ39" s="327" cm="1">
        <f t="array" aca="1" ref="BQ39" ca="1">IFERROR(_xlfn.IFS(BQ9=FALSE,IF(BQ43&gt;BQ49,ROUND(ROUND((ROUND(BQ40*BQ11*BQ41*BQ45,2)-BQ44),0)*BQ46*BQ47*BQ51,0),0),BQ9=TRUE,IF(BQ48&gt;BQ49,ROUND(ROUND(BQ40*BQ11*BQ47*BQ46*(BQ48-BQ49)*BQ50,0)*BQ51,0),0))*N(Input!BR33),0)</f>
        <v>0</v>
      </c>
      <c r="BR39" s="327" cm="1">
        <f t="array" aca="1" ref="BR39" ca="1">IFERROR(_xlfn.IFS(BR9=FALSE,IF(BR43&gt;BR49,ROUND(ROUND((ROUND(BR40*BR11*BR41*BR45,2)-BR44),0)*BR46*BR47*BR51,0),0),BR9=TRUE,IF(BR48&gt;BR49,ROUND(ROUND(BR40*BR11*BR47*BR46*(BR48-BR49)*BR50,0)*BR51,0),0))*N(Input!BS33),0)</f>
        <v>0</v>
      </c>
      <c r="BS39" s="327" cm="1">
        <f t="array" aca="1" ref="BS39" ca="1">IFERROR(_xlfn.IFS(BS9=FALSE,IF(BS43&gt;BS49,ROUND(ROUND((ROUND(BS40*BS11*BS41*BS45,2)-BS44),0)*BS46*BS47*BS51,0),0),BS9=TRUE,IF(BS48&gt;BS49,ROUND(ROUND(BS40*BS11*BS47*BS46*(BS48-BS49)*BS50,0)*BS51,0),0))*N(Input!BT33),0)</f>
        <v>0</v>
      </c>
      <c r="BT39" s="327" cm="1">
        <f t="array" aca="1" ref="BT39" ca="1">IFERROR(_xlfn.IFS(BT9=FALSE,IF(BT43&gt;BT49,ROUND(ROUND((ROUND(BT40*BT11*BT41*BT45,2)-BT44),0)*BT46*BT47*BT51,0),0),BT9=TRUE,IF(BT48&gt;BT49,ROUND(ROUND(BT40*BT11*BT47*BT46*(BT48-BT49)*BT50,0)*BT51,0),0))*N(Input!BU33),0)</f>
        <v>0</v>
      </c>
      <c r="BU39" s="327" cm="1">
        <f t="array" aca="1" ref="BU39" ca="1">IFERROR(_xlfn.IFS(BU9=FALSE,IF(BU43&gt;BU49,ROUND(ROUND((ROUND(BU40*BU11*BU41*BU45,2)-BU44),0)*BU46*BU47*BU51,0),0),BU9=TRUE,IF(BU48&gt;BU49,ROUND(ROUND(BU40*BU11*BU47*BU46*(BU48-BU49)*BU50,0)*BU51,0),0))*N(Input!BV33),0)</f>
        <v>0</v>
      </c>
      <c r="BV39" s="327" cm="1">
        <f t="array" aca="1" ref="BV39" ca="1">IFERROR(_xlfn.IFS(BV9=FALSE,IF(BV43&gt;BV49,ROUND(ROUND((ROUND(BV40*BV11*BV41*BV45,2)-BV44),0)*BV46*BV47*BV51,0),0),BV9=TRUE,IF(BV48&gt;BV49,ROUND(ROUND(BV40*BV11*BV47*BV46*(BV48-BV49)*BV50,0)*BV51,0),0))*N(Input!BW33),0)</f>
        <v>0</v>
      </c>
      <c r="BW39" s="327" cm="1">
        <f t="array" aca="1" ref="BW39" ca="1">IFERROR(_xlfn.IFS(BW9=FALSE,IF(BW43&gt;BW49,ROUND(ROUND((ROUND(BW40*BW11*BW41*BW45,2)-BW44),0)*BW46*BW47*BW51,0),0),BW9=TRUE,IF(BW48&gt;BW49,ROUND(ROUND(BW40*BW11*BW47*BW46*(BW48-BW49)*BW50,0)*BW51,0),0))*N(Input!BX33),0)</f>
        <v>0</v>
      </c>
      <c r="BX39" s="327" cm="1">
        <f t="array" aca="1" ref="BX39" ca="1">IFERROR(_xlfn.IFS(BX9=FALSE,IF(BX43&gt;BX49,ROUND(ROUND((ROUND(BX40*BX11*BX41*BX45,2)-BX44),0)*BX46*BX47*BX51,0),0),BX9=TRUE,IF(BX48&gt;BX49,ROUND(ROUND(BX40*BX11*BX47*BX46*(BX48-BX49)*BX50,0)*BX51,0),0))*N(Input!BY33),0)</f>
        <v>0</v>
      </c>
      <c r="BY39" s="327" cm="1">
        <f t="array" aca="1" ref="BY39" ca="1">IFERROR(_xlfn.IFS(BY9=FALSE,IF(BY43&gt;BY49,ROUND(ROUND((ROUND(BY40*BY11*BY41*BY45,2)-BY44),0)*BY46*BY47*BY51,0),0),BY9=TRUE,IF(BY48&gt;BY49,ROUND(ROUND(BY40*BY11*BY47*BY46*(BY48-BY49)*BY50,0)*BY51,0),0))*N(Input!BZ33),0)</f>
        <v>0</v>
      </c>
      <c r="BZ39" s="327" cm="1">
        <f t="array" aca="1" ref="BZ39" ca="1">IFERROR(_xlfn.IFS(BZ9=FALSE,IF(BZ43&gt;BZ49,ROUND(ROUND((ROUND(BZ40*BZ11*BZ41*BZ45,2)-BZ44),0)*BZ46*BZ47*BZ51,0),0),BZ9=TRUE,IF(BZ48&gt;BZ49,ROUND(ROUND(BZ40*BZ11*BZ47*BZ46*(BZ48-BZ49)*BZ50,0)*BZ51,0),0))*N(Input!CA33),0)</f>
        <v>0</v>
      </c>
      <c r="CA39" s="327" cm="1">
        <f t="array" aca="1" ref="CA39" ca="1">IFERROR(_xlfn.IFS(CA9=FALSE,IF(CA43&gt;CA49,ROUND(ROUND((ROUND(CA40*CA11*CA41*CA45,2)-CA44),0)*CA46*CA47*CA51,0),0),CA9=TRUE,IF(CA48&gt;CA49,ROUND(ROUND(CA40*CA11*CA47*CA46*(CA48-CA49)*CA50,0)*CA51,0),0))*N(Input!CB33),0)</f>
        <v>0</v>
      </c>
      <c r="CB39" s="327" cm="1">
        <f t="array" aca="1" ref="CB39" ca="1">IFERROR(_xlfn.IFS(CB9=FALSE,IF(CB43&gt;CB49,ROUND(ROUND((ROUND(CB40*CB11*CB41*CB45,2)-CB44),0)*CB46*CB47*CB51,0),0),CB9=TRUE,IF(CB48&gt;CB49,ROUND(ROUND(CB40*CB11*CB47*CB46*(CB48-CB49)*CB50,0)*CB51,0),0))*N(Input!CC33),0)</f>
        <v>0</v>
      </c>
      <c r="CC39" s="327" cm="1">
        <f t="array" aca="1" ref="CC39" ca="1">IFERROR(_xlfn.IFS(CC9=FALSE,IF(CC43&gt;CC49,ROUND(ROUND((ROUND(CC40*CC11*CC41*CC45,2)-CC44),0)*CC46*CC47*CC51,0),0),CC9=TRUE,IF(CC48&gt;CC49,ROUND(ROUND(CC40*CC11*CC47*CC46*(CC48-CC49)*CC50,0)*CC51,0),0))*N(Input!CD33),0)</f>
        <v>0</v>
      </c>
      <c r="CD39" s="327" cm="1">
        <f t="array" aca="1" ref="CD39" ca="1">IFERROR(_xlfn.IFS(CD9=FALSE,IF(CD43&gt;CD49,ROUND(ROUND((ROUND(CD40*CD11*CD41*CD45,2)-CD44),0)*CD46*CD47*CD51,0),0),CD9=TRUE,IF(CD48&gt;CD49,ROUND(ROUND(CD40*CD11*CD47*CD46*(CD48-CD49)*CD50,0)*CD51,0),0))*N(Input!CE33),0)</f>
        <v>0</v>
      </c>
      <c r="CE39" s="327" cm="1">
        <f t="array" aca="1" ref="CE39" ca="1">IFERROR(_xlfn.IFS(CE9=FALSE,IF(CE43&gt;CE49,ROUND(ROUND((ROUND(CE40*CE11*CE41*CE45,2)-CE44),0)*CE46*CE47*CE51,0),0),CE9=TRUE,IF(CE48&gt;CE49,ROUND(ROUND(CE40*CE11*CE47*CE46*(CE48-CE49)*CE50,0)*CE51,0),0))*N(Input!CF33),0)</f>
        <v>0</v>
      </c>
      <c r="CF39" s="327" cm="1">
        <f t="array" aca="1" ref="CF39" ca="1">IFERROR(_xlfn.IFS(CF9=FALSE,IF(CF43&gt;CF49,ROUND(ROUND((ROUND(CF40*CF11*CF41*CF45,2)-CF44),0)*CF46*CF47*CF51,0),0),CF9=TRUE,IF(CF48&gt;CF49,ROUND(ROUND(CF40*CF11*CF47*CF46*(CF48-CF49)*CF50,0)*CF51,0),0))*N(Input!CG33),0)</f>
        <v>0</v>
      </c>
      <c r="CG39" s="327" cm="1">
        <f t="array" aca="1" ref="CG39" ca="1">IFERROR(_xlfn.IFS(CG9=FALSE,IF(CG43&gt;CG49,ROUND(ROUND((ROUND(CG40*CG11*CG41*CG45,2)-CG44),0)*CG46*CG47*CG51,0),0),CG9=TRUE,IF(CG48&gt;CG49,ROUND(ROUND(CG40*CG11*CG47*CG46*(CG48-CG49)*CG50,0)*CG51,0),0))*N(Input!CH33),0)</f>
        <v>0</v>
      </c>
      <c r="CH39" s="327" cm="1">
        <f t="array" aca="1" ref="CH39" ca="1">IFERROR(_xlfn.IFS(CH9=FALSE,IF(CH43&gt;CH49,ROUND(ROUND((ROUND(CH40*CH11*CH41*CH45,2)-CH44),0)*CH46*CH47*CH51,0),0),CH9=TRUE,IF(CH48&gt;CH49,ROUND(ROUND(CH40*CH11*CH47*CH46*(CH48-CH49)*CH50,0)*CH51,0),0))*N(Input!CI33),0)</f>
        <v>0</v>
      </c>
      <c r="CI39" s="327" cm="1">
        <f t="array" aca="1" ref="CI39" ca="1">IFERROR(_xlfn.IFS(CI9=FALSE,IF(CI43&gt;CI49,ROUND(ROUND((ROUND(CI40*CI11*CI41*CI45,2)-CI44),0)*CI46*CI47*CI51,0),0),CI9=TRUE,IF(CI48&gt;CI49,ROUND(ROUND(CI40*CI11*CI47*CI46*(CI48-CI49)*CI50,0)*CI51,0),0))*N(Input!CJ33),0)</f>
        <v>0</v>
      </c>
      <c r="CJ39" s="327" cm="1">
        <f t="array" aca="1" ref="CJ39" ca="1">IFERROR(_xlfn.IFS(CJ9=FALSE,IF(CJ43&gt;CJ49,ROUND(ROUND((ROUND(CJ40*CJ11*CJ41*CJ45,2)-CJ44),0)*CJ46*CJ47*CJ51,0),0),CJ9=TRUE,IF(CJ48&gt;CJ49,ROUND(ROUND(CJ40*CJ11*CJ47*CJ46*(CJ48-CJ49)*CJ50,0)*CJ51,0),0))*N(Input!CK33),0)</f>
        <v>0</v>
      </c>
      <c r="CK39" s="327" cm="1">
        <f t="array" aca="1" ref="CK39" ca="1">IFERROR(_xlfn.IFS(CK9=FALSE,IF(CK43&gt;CK49,ROUND(ROUND((ROUND(CK40*CK11*CK41*CK45,2)-CK44),0)*CK46*CK47*CK51,0),0),CK9=TRUE,IF(CK48&gt;CK49,ROUND(ROUND(CK40*CK11*CK47*CK46*(CK48-CK49)*CK50,0)*CK51,0),0))*N(Input!CL33),0)</f>
        <v>0</v>
      </c>
      <c r="CL39" s="327" cm="1">
        <f t="array" aca="1" ref="CL39" ca="1">IFERROR(_xlfn.IFS(CL9=FALSE,IF(CL43&gt;CL49,ROUND(ROUND((ROUND(CL40*CL11*CL41*CL45,2)-CL44),0)*CL46*CL47*CL51,0),0),CL9=TRUE,IF(CL48&gt;CL49,ROUND(ROUND(CL40*CL11*CL47*CL46*(CL48-CL49)*CL50,0)*CL51,0),0))*N(Input!CM33),0)</f>
        <v>0</v>
      </c>
      <c r="CM39" s="327" cm="1">
        <f t="array" aca="1" ref="CM39" ca="1">IFERROR(_xlfn.IFS(CM9=FALSE,IF(CM43&gt;CM49,ROUND(ROUND((ROUND(CM40*CM11*CM41*CM45,2)-CM44),0)*CM46*CM47*CM51,0),0),CM9=TRUE,IF(CM48&gt;CM49,ROUND(ROUND(CM40*CM11*CM47*CM46*(CM48-CM49)*CM50,0)*CM51,0),0))*N(Input!CN33),0)</f>
        <v>0</v>
      </c>
      <c r="CN39" s="327" cm="1">
        <f t="array" aca="1" ref="CN39" ca="1">IFERROR(_xlfn.IFS(CN9=FALSE,IF(CN43&gt;CN49,ROUND(ROUND((ROUND(CN40*CN11*CN41*CN45,2)-CN44),0)*CN46*CN47*CN51,0),0),CN9=TRUE,IF(CN48&gt;CN49,ROUND(ROUND(CN40*CN11*CN47*CN46*(CN48-CN49)*CN50,0)*CN51,0),0))*N(Input!CO33),0)</f>
        <v>0</v>
      </c>
      <c r="CO39" s="327" cm="1">
        <f t="array" aca="1" ref="CO39" ca="1">IFERROR(_xlfn.IFS(CO9=FALSE,IF(CO43&gt;CO49,ROUND(ROUND((ROUND(CO40*CO11*CO41*CO45,2)-CO44),0)*CO46*CO47*CO51,0),0),CO9=TRUE,IF(CO48&gt;CO49,ROUND(ROUND(CO40*CO11*CO47*CO46*(CO48-CO49)*CO50,0)*CO51,0),0))*N(Input!CP33),0)</f>
        <v>0</v>
      </c>
      <c r="CP39" s="327" cm="1">
        <f t="array" aca="1" ref="CP39" ca="1">IFERROR(_xlfn.IFS(CP9=FALSE,IF(CP43&gt;CP49,ROUND(ROUND((ROUND(CP40*CP11*CP41*CP45,2)-CP44),0)*CP46*CP47*CP51,0),0),CP9=TRUE,IF(CP48&gt;CP49,ROUND(ROUND(CP40*CP11*CP47*CP46*(CP48-CP49)*CP50,0)*CP51,0),0))*N(Input!CQ33),0)</f>
        <v>0</v>
      </c>
      <c r="CQ39" s="327" cm="1">
        <f t="array" aca="1" ref="CQ39" ca="1">IFERROR(_xlfn.IFS(CQ9=FALSE,IF(CQ43&gt;CQ49,ROUND(ROUND((ROUND(CQ40*CQ11*CQ41*CQ45,2)-CQ44),0)*CQ46*CQ47*CQ51,0),0),CQ9=TRUE,IF(CQ48&gt;CQ49,ROUND(ROUND(CQ40*CQ11*CQ47*CQ46*(CQ48-CQ49)*CQ50,0)*CQ51,0),0))*N(Input!CR33),0)</f>
        <v>0</v>
      </c>
      <c r="CR39" s="327" cm="1">
        <f t="array" aca="1" ref="CR39" ca="1">IFERROR(_xlfn.IFS(CR9=FALSE,IF(CR43&gt;CR49,ROUND(ROUND((ROUND(CR40*CR11*CR41*CR45,2)-CR44),0)*CR46*CR47*CR51,0),0),CR9=TRUE,IF(CR48&gt;CR49,ROUND(ROUND(CR40*CR11*CR47*CR46*(CR48-CR49)*CR50,0)*CR51,0),0))*N(Input!CS33),0)</f>
        <v>0</v>
      </c>
      <c r="CS39" s="327" cm="1">
        <f t="array" aca="1" ref="CS39" ca="1">IFERROR(_xlfn.IFS(CS9=FALSE,IF(CS43&gt;CS49,ROUND(ROUND((ROUND(CS40*CS11*CS41*CS45,2)-CS44),0)*CS46*CS47*CS51,0),0),CS9=TRUE,IF(CS48&gt;CS49,ROUND(ROUND(CS40*CS11*CS47*CS46*(CS48-CS49)*CS50,0)*CS51,0),0))*N(Input!CT33),0)</f>
        <v>0</v>
      </c>
      <c r="CT39" s="327" cm="1">
        <f t="array" aca="1" ref="CT39" ca="1">IFERROR(_xlfn.IFS(CT9=FALSE,IF(CT43&gt;CT49,ROUND(ROUND((ROUND(CT40*CT11*CT41*CT45,2)-CT44),0)*CT46*CT47*CT51,0),0),CT9=TRUE,IF(CT48&gt;CT49,ROUND(ROUND(CT40*CT11*CT47*CT46*(CT48-CT49)*CT50,0)*CT51,0),0))*N(Input!CU33),0)</f>
        <v>0</v>
      </c>
      <c r="CU39" s="327" cm="1">
        <f t="array" aca="1" ref="CU39" ca="1">IFERROR(_xlfn.IFS(CU9=FALSE,IF(CU43&gt;CU49,ROUND(ROUND((ROUND(CU40*CU11*CU41*CU45,2)-CU44),0)*CU46*CU47*CU51,0),0),CU9=TRUE,IF(CU48&gt;CU49,ROUND(ROUND(CU40*CU11*CU47*CU46*(CU48-CU49)*CU50,0)*CU51,0),0))*N(Input!CV33),0)</f>
        <v>0</v>
      </c>
      <c r="CV39" s="327" cm="1">
        <f t="array" aca="1" ref="CV39" ca="1">IFERROR(_xlfn.IFS(CV9=FALSE,IF(CV43&gt;CV49,ROUND(ROUND((ROUND(CV40*CV11*CV41*CV45,2)-CV44),0)*CV46*CV47*CV51,0),0),CV9=TRUE,IF(CV48&gt;CV49,ROUND(ROUND(CV40*CV11*CV47*CV46*(CV48-CV49)*CV50,0)*CV51,0),0))*N(Input!CW33),0)</f>
        <v>0</v>
      </c>
      <c r="CW39" s="327" cm="1">
        <f t="array" aca="1" ref="CW39" ca="1">IFERROR(_xlfn.IFS(CW9=FALSE,IF(CW43&gt;CW49,ROUND(ROUND((ROUND(CW40*CW11*CW41*CW45,2)-CW44),0)*CW46*CW47*CW51,0),0),CW9=TRUE,IF(CW48&gt;CW49,ROUND(ROUND(CW40*CW11*CW47*CW46*(CW48-CW49)*CW50,0)*CW51,0),0))*N(Input!CX33),0)</f>
        <v>0</v>
      </c>
      <c r="CX39" s="327" cm="1">
        <f t="array" aca="1" ref="CX39" ca="1">IFERROR(_xlfn.IFS(CX9=FALSE,IF(CX43&gt;CX49,ROUND(ROUND((ROUND(CX40*CX11*CX41*CX45,2)-CX44),0)*CX46*CX47*CX51,0),0),CX9=TRUE,IF(CX48&gt;CX49,ROUND(ROUND(CX40*CX11*CX47*CX46*(CX48-CX49)*CX50,0)*CX51,0),0))*N(Input!CY33),0)</f>
        <v>0</v>
      </c>
      <c r="CY39" s="327" cm="1">
        <f t="array" aca="1" ref="CY39" ca="1">IFERROR(_xlfn.IFS(CY9=FALSE,IF(CY43&gt;CY49,ROUND(ROUND((ROUND(CY40*CY11*CY41*CY45,2)-CY44),0)*CY46*CY47*CY51,0),0),CY9=TRUE,IF(CY48&gt;CY49,ROUND(ROUND(CY40*CY11*CY47*CY46*(CY48-CY49)*CY50,0)*CY51,0),0))*N(Input!CZ33),0)</f>
        <v>0</v>
      </c>
      <c r="CZ39" s="327" cm="1">
        <f t="array" aca="1" ref="CZ39" ca="1">IFERROR(_xlfn.IFS(CZ9=FALSE,IF(CZ43&gt;CZ49,ROUND(ROUND((ROUND(CZ40*CZ11*CZ41*CZ45,2)-CZ44),0)*CZ46*CZ47*CZ51,0),0),CZ9=TRUE,IF(CZ48&gt;CZ49,ROUND(ROUND(CZ40*CZ11*CZ47*CZ46*(CZ48-CZ49)*CZ50,0)*CZ51,0),0))*N(Input!DA33),0)</f>
        <v>0</v>
      </c>
      <c r="DA39" s="327" cm="1">
        <f t="array" aca="1" ref="DA39" ca="1">IFERROR(_xlfn.IFS(DA9=FALSE,IF(DA43&gt;DA49,ROUND(ROUND((ROUND(DA40*DA11*DA41*DA45,2)-DA44),0)*DA46*DA47*DA51,0),0),DA9=TRUE,IF(DA48&gt;DA49,ROUND(ROUND(DA40*DA11*DA47*DA46*(DA48-DA49)*DA50,0)*DA51,0),0))*N(Input!DB33),0)</f>
        <v>0</v>
      </c>
      <c r="DB39" s="327" cm="1">
        <f t="array" aca="1" ref="DB39" ca="1">IFERROR(_xlfn.IFS(DB9=FALSE,IF(DB43&gt;DB49,ROUND(ROUND((ROUND(DB40*DB11*DB41*DB45,2)-DB44),0)*DB46*DB47*DB51,0),0),DB9=TRUE,IF(DB48&gt;DB49,ROUND(ROUND(DB40*DB11*DB47*DB46*(DB48-DB49)*DB50,0)*DB51,0),0))*N(Input!DC33),0)</f>
        <v>0</v>
      </c>
      <c r="DC39" s="327" cm="1">
        <f t="array" aca="1" ref="DC39" ca="1">IFERROR(_xlfn.IFS(DC9=FALSE,IF(DC43&gt;DC49,ROUND(ROUND((ROUND(DC40*DC11*DC41*DC45,2)-DC44),0)*DC46*DC47*DC51,0),0),DC9=TRUE,IF(DC48&gt;DC49,ROUND(ROUND(DC40*DC11*DC47*DC46*(DC48-DC49)*DC50,0)*DC51,0),0))*N(Input!DD33),0)</f>
        <v>0</v>
      </c>
      <c r="DD39" s="327" cm="1">
        <f t="array" aca="1" ref="DD39" ca="1">IFERROR(_xlfn.IFS(DD9=FALSE,IF(DD43&gt;DD49,ROUND(ROUND((ROUND(DD40*DD11*DD41*DD45,2)-DD44),0)*DD46*DD47*DD51,0),0),DD9=TRUE,IF(DD48&gt;DD49,ROUND(ROUND(DD40*DD11*DD47*DD46*(DD48-DD49)*DD50,0)*DD51,0),0))*N(Input!DE33),0)</f>
        <v>0</v>
      </c>
      <c r="DE39" s="327" cm="1">
        <f t="array" aca="1" ref="DE39" ca="1">IFERROR(_xlfn.IFS(DE9=FALSE,IF(DE43&gt;DE49,ROUND(ROUND((ROUND(DE40*DE11*DE41*DE45,2)-DE44),0)*DE46*DE47*DE51,0),0),DE9=TRUE,IF(DE48&gt;DE49,ROUND(ROUND(DE40*DE11*DE47*DE46*(DE48-DE49)*DE50,0)*DE51,0),0))*N(Input!DF33),0)</f>
        <v>0</v>
      </c>
      <c r="DF39" s="327" cm="1">
        <f t="array" aca="1" ref="DF39" ca="1">IFERROR(_xlfn.IFS(DF9=FALSE,IF(DF43&gt;DF49,ROUND(ROUND((ROUND(DF40*DF11*DF41*DF45,2)-DF44),0)*DF46*DF47*DF51,0),0),DF9=TRUE,IF(DF48&gt;DF49,ROUND(ROUND(DF40*DF11*DF47*DF46*(DF48-DF49)*DF50,0)*DF51,0),0))*N(Input!DG33),0)</f>
        <v>0</v>
      </c>
      <c r="DG39" s="327" cm="1">
        <f t="array" aca="1" ref="DG39" ca="1">IFERROR(_xlfn.IFS(DG9=FALSE,IF(DG43&gt;DG49,ROUND(ROUND((ROUND(DG40*DG11*DG41*DG45,2)-DG44),0)*DG46*DG47*DG51,0),0),DG9=TRUE,IF(DG48&gt;DG49,ROUND(ROUND(DG40*DG11*DG47*DG46*(DG48-DG49)*DG50,0)*DG51,0),0))*N(Input!DH33),0)</f>
        <v>0</v>
      </c>
      <c r="DH39" s="327" cm="1">
        <f t="array" aca="1" ref="DH39" ca="1">IFERROR(_xlfn.IFS(DH9=FALSE,IF(DH43&gt;DH49,ROUND(ROUND((ROUND(DH40*DH11*DH41*DH45,2)-DH44),0)*DH46*DH47*DH51,0),0),DH9=TRUE,IF(DH48&gt;DH49,ROUND(ROUND(DH40*DH11*DH47*DH46*(DH48-DH49)*DH50,0)*DH51,0),0))*N(Input!DI33),0)</f>
        <v>0</v>
      </c>
      <c r="DI39" s="327" cm="1">
        <f t="array" aca="1" ref="DI39" ca="1">IFERROR(_xlfn.IFS(DI9=FALSE,IF(DI43&gt;DI49,ROUND(ROUND((ROUND(DI40*DI11*DI41*DI45,2)-DI44),0)*DI46*DI47*DI51,0),0),DI9=TRUE,IF(DI48&gt;DI49,ROUND(ROUND(DI40*DI11*DI47*DI46*(DI48-DI49)*DI50,0)*DI51,0),0))*N(Input!DJ33),0)</f>
        <v>0</v>
      </c>
      <c r="DJ39" s="327" cm="1">
        <f t="array" aca="1" ref="DJ39" ca="1">IFERROR(_xlfn.IFS(DJ9=FALSE,IF(DJ43&gt;DJ49,ROUND(ROUND((ROUND(DJ40*DJ11*DJ41*DJ45,2)-DJ44),0)*DJ46*DJ47*DJ51,0),0),DJ9=TRUE,IF(DJ48&gt;DJ49,ROUND(ROUND(DJ40*DJ11*DJ47*DJ46*(DJ48-DJ49)*DJ50,0)*DJ51,0),0))*N(Input!DK33),0)</f>
        <v>0</v>
      </c>
      <c r="DK39" s="327" cm="1">
        <f t="array" aca="1" ref="DK39" ca="1">IFERROR(_xlfn.IFS(DK9=FALSE,IF(DK43&gt;DK49,ROUND(ROUND((ROUND(DK40*DK11*DK41*DK45,2)-DK44),0)*DK46*DK47*DK51,0),0),DK9=TRUE,IF(DK48&gt;DK49,ROUND(ROUND(DK40*DK11*DK47*DK46*(DK48-DK49)*DK50,0)*DK51,0),0))*N(Input!DL33),0)</f>
        <v>0</v>
      </c>
      <c r="DL39" s="327" cm="1">
        <f t="array" aca="1" ref="DL39" ca="1">IFERROR(_xlfn.IFS(DL9=FALSE,IF(DL43&gt;DL49,ROUND(ROUND((ROUND(DL40*DL11*DL41*DL45,2)-DL44),0)*DL46*DL47*DL51,0),0),DL9=TRUE,IF(DL48&gt;DL49,ROUND(ROUND(DL40*DL11*DL47*DL46*(DL48-DL49)*DL50,0)*DL51,0),0))*N(Input!DM33),0)</f>
        <v>0</v>
      </c>
      <c r="DM39" s="327" cm="1">
        <f t="array" aca="1" ref="DM39" ca="1">IFERROR(_xlfn.IFS(DM9=FALSE,IF(DM43&gt;DM49,ROUND(ROUND((ROUND(DM40*DM11*DM41*DM45,2)-DM44),0)*DM46*DM47*DM51,0),0),DM9=TRUE,IF(DM48&gt;DM49,ROUND(ROUND(DM40*DM11*DM47*DM46*(DM48-DM49)*DM50,0)*DM51,0),0))*N(Input!DN33),0)</f>
        <v>0</v>
      </c>
      <c r="DN39" s="327" cm="1">
        <f t="array" aca="1" ref="DN39" ca="1">IFERROR(_xlfn.IFS(DN9=FALSE,IF(DN43&gt;DN49,ROUND(ROUND((ROUND(DN40*DN11*DN41*DN45,2)-DN44),0)*DN46*DN47*DN51,0),0),DN9=TRUE,IF(DN48&gt;DN49,ROUND(ROUND(DN40*DN11*DN47*DN46*(DN48-DN49)*DN50,0)*DN51,0),0))*N(Input!DO33),0)</f>
        <v>0</v>
      </c>
      <c r="DO39" s="327" cm="1">
        <f t="array" aca="1" ref="DO39" ca="1">IFERROR(_xlfn.IFS(DO9=FALSE,IF(DO43&gt;DO49,ROUND(ROUND((ROUND(DO40*DO11*DO41*DO45,2)-DO44),0)*DO46*DO47*DO51,0),0),DO9=TRUE,IF(DO48&gt;DO49,ROUND(ROUND(DO40*DO11*DO47*DO46*(DO48-DO49)*DO50,0)*DO51,0),0))*N(Input!DP33),0)</f>
        <v>0</v>
      </c>
      <c r="DP39" s="327" cm="1">
        <f t="array" aca="1" ref="DP39" ca="1">IFERROR(_xlfn.IFS(DP9=FALSE,IF(DP43&gt;DP49,ROUND(ROUND((ROUND(DP40*DP11*DP41*DP45,2)-DP44),0)*DP46*DP47*DP51,0),0),DP9=TRUE,IF(DP48&gt;DP49,ROUND(ROUND(DP40*DP11*DP47*DP46*(DP48-DP49)*DP50,0)*DP51,0),0))*N(Input!DQ33),0)</f>
        <v>0</v>
      </c>
      <c r="DQ39" s="327" cm="1">
        <f t="array" aca="1" ref="DQ39" ca="1">IFERROR(_xlfn.IFS(DQ9=FALSE,IF(DQ43&gt;DQ49,ROUND(ROUND((ROUND(DQ40*DQ11*DQ41*DQ45,2)-DQ44),0)*DQ46*DQ47*DQ51,0),0),DQ9=TRUE,IF(DQ48&gt;DQ49,ROUND(ROUND(DQ40*DQ11*DQ47*DQ46*(DQ48-DQ49)*DQ50,0)*DQ51,0),0))*N(Input!DR33),0)</f>
        <v>0</v>
      </c>
      <c r="DR39" s="327" cm="1">
        <f t="array" aca="1" ref="DR39" ca="1">IFERROR(_xlfn.IFS(DR9=FALSE,IF(DR43&gt;DR49,ROUND(ROUND((ROUND(DR40*DR11*DR41*DR45,2)-DR44),0)*DR46*DR47*DR51,0),0),DR9=TRUE,IF(DR48&gt;DR49,ROUND(ROUND(DR40*DR11*DR47*DR46*(DR48-DR49)*DR50,0)*DR51,0),0))*N(Input!DS33),0)</f>
        <v>0</v>
      </c>
      <c r="DS39" s="327" cm="1">
        <f t="array" aca="1" ref="DS39" ca="1">IFERROR(_xlfn.IFS(DS9=FALSE,IF(DS43&gt;DS49,ROUND(ROUND((ROUND(DS40*DS11*DS41*DS45,2)-DS44),0)*DS46*DS47*DS51,0),0),DS9=TRUE,IF(DS48&gt;DS49,ROUND(ROUND(DS40*DS11*DS47*DS46*(DS48-DS49)*DS50,0)*DS51,0),0))*N(Input!DT33),0)</f>
        <v>0</v>
      </c>
      <c r="DT39" s="327" cm="1">
        <f t="array" aca="1" ref="DT39" ca="1">IFERROR(_xlfn.IFS(DT9=FALSE,IF(DT43&gt;DT49,ROUND(ROUND((ROUND(DT40*DT11*DT41*DT45,2)-DT44),0)*DT46*DT47*DT51,0),0),DT9=TRUE,IF(DT48&gt;DT49,ROUND(ROUND(DT40*DT11*DT47*DT46*(DT48-DT49)*DT50,0)*DT51,0),0))*N(Input!DU33),0)</f>
        <v>0</v>
      </c>
      <c r="DU39" s="327" cm="1">
        <f t="array" aca="1" ref="DU39" ca="1">IFERROR(_xlfn.IFS(DU9=FALSE,IF(DU43&gt;DU49,ROUND(ROUND((ROUND(DU40*DU11*DU41*DU45,2)-DU44),0)*DU46*DU47*DU51,0),0),DU9=TRUE,IF(DU48&gt;DU49,ROUND(ROUND(DU40*DU11*DU47*DU46*(DU48-DU49)*DU50,0)*DU51,0),0))*N(Input!DV33),0)</f>
        <v>0</v>
      </c>
      <c r="DV39" s="327" cm="1">
        <f t="array" aca="1" ref="DV39" ca="1">IFERROR(_xlfn.IFS(DV9=FALSE,IF(DV43&gt;DV49,ROUND(ROUND((ROUND(DV40*DV11*DV41*DV45,2)-DV44),0)*DV46*DV47*DV51,0),0),DV9=TRUE,IF(DV48&gt;DV49,ROUND(ROUND(DV40*DV11*DV47*DV46*(DV48-DV49)*DV50,0)*DV51,0),0))*N(Input!DW33),0)</f>
        <v>0</v>
      </c>
      <c r="DW39" s="327" cm="1">
        <f t="array" aca="1" ref="DW39" ca="1">IFERROR(_xlfn.IFS(DW9=FALSE,IF(DW43&gt;DW49,ROUND(ROUND((ROUND(DW40*DW11*DW41*DW45,2)-DW44),0)*DW46*DW47*DW51,0),0),DW9=TRUE,IF(DW48&gt;DW49,ROUND(ROUND(DW40*DW11*DW47*DW46*(DW48-DW49)*DW50,0)*DW51,0),0))*N(Input!DX33),0)</f>
        <v>0</v>
      </c>
      <c r="DX39" s="327" cm="1">
        <f t="array" aca="1" ref="DX39" ca="1">IFERROR(_xlfn.IFS(DX9=FALSE,IF(DX43&gt;DX49,ROUND(ROUND((ROUND(DX40*DX11*DX41*DX45,2)-DX44),0)*DX46*DX47*DX51,0),0),DX9=TRUE,IF(DX48&gt;DX49,ROUND(ROUND(DX40*DX11*DX47*DX46*(DX48-DX49)*DX50,0)*DX51,0),0))*N(Input!DY33),0)</f>
        <v>0</v>
      </c>
      <c r="DY39" s="327" cm="1">
        <f t="array" aca="1" ref="DY39" ca="1">IFERROR(_xlfn.IFS(DY9=FALSE,IF(DY43&gt;DY49,ROUND(ROUND((ROUND(DY40*DY11*DY41*DY45,2)-DY44),0)*DY46*DY47*DY51,0),0),DY9=TRUE,IF(DY48&gt;DY49,ROUND(ROUND(DY40*DY11*DY47*DY46*(DY48-DY49)*DY50,0)*DY51,0),0))*N(Input!DZ33),0)</f>
        <v>0</v>
      </c>
      <c r="DZ39" s="327" cm="1">
        <f t="array" aca="1" ref="DZ39" ca="1">IFERROR(_xlfn.IFS(DZ9=FALSE,IF(DZ43&gt;DZ49,ROUND(ROUND((ROUND(DZ40*DZ11*DZ41*DZ45,2)-DZ44),0)*DZ46*DZ47*DZ51,0),0),DZ9=TRUE,IF(DZ48&gt;DZ49,ROUND(ROUND(DZ40*DZ11*DZ47*DZ46*(DZ48-DZ49)*DZ50,0)*DZ51,0),0))*N(Input!EA33),0)</f>
        <v>0</v>
      </c>
      <c r="EA39" s="327" cm="1">
        <f t="array" aca="1" ref="EA39" ca="1">IFERROR(_xlfn.IFS(EA9=FALSE,IF(EA43&gt;EA49,ROUND(ROUND((ROUND(EA40*EA11*EA41*EA45,2)-EA44),0)*EA46*EA47*EA51,0),0),EA9=TRUE,IF(EA48&gt;EA49,ROUND(ROUND(EA40*EA11*EA47*EA46*(EA48-EA49)*EA50,0)*EA51,0),0))*N(Input!EB33),0)</f>
        <v>0</v>
      </c>
      <c r="EB39" s="327" cm="1">
        <f t="array" aca="1" ref="EB39" ca="1">IFERROR(_xlfn.IFS(EB9=FALSE,IF(EB43&gt;EB49,ROUND(ROUND((ROUND(EB40*EB11*EB41*EB45,2)-EB44),0)*EB46*EB47*EB51,0),0),EB9=TRUE,IF(EB48&gt;EB49,ROUND(ROUND(EB40*EB11*EB47*EB46*(EB48-EB49)*EB50,0)*EB51,0),0))*N(Input!EC33),0)</f>
        <v>0</v>
      </c>
      <c r="EC39" s="327" cm="1">
        <f t="array" aca="1" ref="EC39" ca="1">IFERROR(_xlfn.IFS(EC9=FALSE,IF(EC43&gt;EC49,ROUND(ROUND((ROUND(EC40*EC11*EC41*EC45,2)-EC44),0)*EC46*EC47*EC51,0),0),EC9=TRUE,IF(EC48&gt;EC49,ROUND(ROUND(EC40*EC11*EC47*EC46*(EC48-EC49)*EC50,0)*EC51,0),0))*N(Input!ED33),0)</f>
        <v>0</v>
      </c>
      <c r="ED39" s="327" cm="1">
        <f t="array" aca="1" ref="ED39" ca="1">IFERROR(_xlfn.IFS(ED9=FALSE,IF(ED43&gt;ED49,ROUND(ROUND((ROUND(ED40*ED11*ED41*ED45,2)-ED44),0)*ED46*ED47*ED51,0),0),ED9=TRUE,IF(ED48&gt;ED49,ROUND(ROUND(ED40*ED11*ED47*ED46*(ED48-ED49)*ED50,0)*ED51,0),0))*N(Input!EE33),0)</f>
        <v>0</v>
      </c>
      <c r="EE39" s="327" cm="1">
        <f t="array" aca="1" ref="EE39" ca="1">IFERROR(_xlfn.IFS(EE9=FALSE,IF(EE43&gt;EE49,ROUND(ROUND((ROUND(EE40*EE11*EE41*EE45,2)-EE44),0)*EE46*EE47*EE51,0),0),EE9=TRUE,IF(EE48&gt;EE49,ROUND(ROUND(EE40*EE11*EE47*EE46*(EE48-EE49)*EE50,0)*EE51,0),0))*N(Input!EF33),0)</f>
        <v>0</v>
      </c>
      <c r="EF39" s="327" cm="1">
        <f t="array" aca="1" ref="EF39" ca="1">IFERROR(_xlfn.IFS(EF9=FALSE,IF(EF43&gt;EF49,ROUND(ROUND((ROUND(EF40*EF11*EF41*EF45,2)-EF44),0)*EF46*EF47*EF51,0),0),EF9=TRUE,IF(EF48&gt;EF49,ROUND(ROUND(EF40*EF11*EF47*EF46*(EF48-EF49)*EF50,0)*EF51,0),0))*N(Input!EG33),0)</f>
        <v>0</v>
      </c>
      <c r="EG39" s="327" cm="1">
        <f t="array" aca="1" ref="EG39" ca="1">IFERROR(_xlfn.IFS(EG9=FALSE,IF(EG43&gt;EG49,ROUND(ROUND((ROUND(EG40*EG11*EG41*EG45,2)-EG44),0)*EG46*EG47*EG51,0),0),EG9=TRUE,IF(EG48&gt;EG49,ROUND(ROUND(EG40*EG11*EG47*EG46*(EG48-EG49)*EG50,0)*EG51,0),0))*N(Input!EH33),0)</f>
        <v>0</v>
      </c>
      <c r="EH39" s="327" cm="1">
        <f t="array" aca="1" ref="EH39" ca="1">IFERROR(_xlfn.IFS(EH9=FALSE,IF(EH43&gt;EH49,ROUND(ROUND((ROUND(EH40*EH11*EH41*EH45,2)-EH44),0)*EH46*EH47*EH51,0),0),EH9=TRUE,IF(EH48&gt;EH49,ROUND(ROUND(EH40*EH11*EH47*EH46*(EH48-EH49)*EH50,0)*EH51,0),0))*N(Input!EI33),0)</f>
        <v>0</v>
      </c>
      <c r="EI39" s="327" cm="1">
        <f t="array" aca="1" ref="EI39" ca="1">IFERROR(_xlfn.IFS(EI9=FALSE,IF(EI43&gt;EI49,ROUND(ROUND((ROUND(EI40*EI11*EI41*EI45,2)-EI44),0)*EI46*EI47*EI51,0),0),EI9=TRUE,IF(EI48&gt;EI49,ROUND(ROUND(EI40*EI11*EI47*EI46*(EI48-EI49)*EI50,0)*EI51,0),0))*N(Input!EJ33),0)</f>
        <v>0</v>
      </c>
      <c r="EJ39" s="327" cm="1">
        <f t="array" aca="1" ref="EJ39" ca="1">IFERROR(_xlfn.IFS(EJ9=FALSE,IF(EJ43&gt;EJ49,ROUND(ROUND((ROUND(EJ40*EJ11*EJ41*EJ45,2)-EJ44),0)*EJ46*EJ47*EJ51,0),0),EJ9=TRUE,IF(EJ48&gt;EJ49,ROUND(ROUND(EJ40*EJ11*EJ47*EJ46*(EJ48-EJ49)*EJ50,0)*EJ51,0),0))*N(Input!EK33),0)</f>
        <v>0</v>
      </c>
      <c r="EK39" s="327" cm="1">
        <f t="array" aca="1" ref="EK39" ca="1">IFERROR(_xlfn.IFS(EK9=FALSE,IF(EK43&gt;EK49,ROUND(ROUND((ROUND(EK40*EK11*EK41*EK45,2)-EK44),0)*EK46*EK47*EK51,0),0),EK9=TRUE,IF(EK48&gt;EK49,ROUND(ROUND(EK40*EK11*EK47*EK46*(EK48-EK49)*EK50,0)*EK51,0),0))*N(Input!EL33),0)</f>
        <v>0</v>
      </c>
      <c r="EL39" s="327" cm="1">
        <f t="array" aca="1" ref="EL39" ca="1">IFERROR(_xlfn.IFS(EL9=FALSE,IF(EL43&gt;EL49,ROUND(ROUND((ROUND(EL40*EL11*EL41*EL45,2)-EL44),0)*EL46*EL47*EL51,0),0),EL9=TRUE,IF(EL48&gt;EL49,ROUND(ROUND(EL40*EL11*EL47*EL46*(EL48-EL49)*EL50,0)*EL51,0),0))*N(Input!EM33),0)</f>
        <v>0</v>
      </c>
      <c r="EM39" s="327" cm="1">
        <f t="array" aca="1" ref="EM39" ca="1">IFERROR(_xlfn.IFS(EM9=FALSE,IF(EM43&gt;EM49,ROUND(ROUND((ROUND(EM40*EM11*EM41*EM45,2)-EM44),0)*EM46*EM47*EM51,0),0),EM9=TRUE,IF(EM48&gt;EM49,ROUND(ROUND(EM40*EM11*EM47*EM46*(EM48-EM49)*EM50,0)*EM51,0),0))*N(Input!EN33),0)</f>
        <v>0</v>
      </c>
      <c r="EN39" s="327" cm="1">
        <f t="array" aca="1" ref="EN39" ca="1">IFERROR(_xlfn.IFS(EN9=FALSE,IF(EN43&gt;EN49,ROUND(ROUND((ROUND(EN40*EN11*EN41*EN45,2)-EN44),0)*EN46*EN47*EN51,0),0),EN9=TRUE,IF(EN48&gt;EN49,ROUND(ROUND(EN40*EN11*EN47*EN46*(EN48-EN49)*EN50,0)*EN51,0),0))*N(Input!EO33),0)</f>
        <v>0</v>
      </c>
      <c r="EO39" s="327" cm="1">
        <f t="array" aca="1" ref="EO39" ca="1">IFERROR(_xlfn.IFS(EO9=FALSE,IF(EO43&gt;EO49,ROUND(ROUND((ROUND(EO40*EO11*EO41*EO45,2)-EO44),0)*EO46*EO47*EO51,0),0),EO9=TRUE,IF(EO48&gt;EO49,ROUND(ROUND(EO40*EO11*EO47*EO46*(EO48-EO49)*EO50,0)*EO51,0),0))*N(Input!EP33),0)</f>
        <v>0</v>
      </c>
      <c r="EP39" s="327" cm="1">
        <f t="array" aca="1" ref="EP39" ca="1">IFERROR(_xlfn.IFS(EP9=FALSE,IF(EP43&gt;EP49,ROUND(ROUND((ROUND(EP40*EP11*EP41*EP45,2)-EP44),0)*EP46*EP47*EP51,0),0),EP9=TRUE,IF(EP48&gt;EP49,ROUND(ROUND(EP40*EP11*EP47*EP46*(EP48-EP49)*EP50,0)*EP51,0),0))*N(Input!EQ33),0)</f>
        <v>0</v>
      </c>
      <c r="EQ39" s="327" cm="1">
        <f t="array" aca="1" ref="EQ39" ca="1">IFERROR(_xlfn.IFS(EQ9=FALSE,IF(EQ43&gt;EQ49,ROUND(ROUND((ROUND(EQ40*EQ11*EQ41*EQ45,2)-EQ44),0)*EQ46*EQ47*EQ51,0),0),EQ9=TRUE,IF(EQ48&gt;EQ49,ROUND(ROUND(EQ40*EQ11*EQ47*EQ46*(EQ48-EQ49)*EQ50,0)*EQ51,0),0))*N(Input!ER33),0)</f>
        <v>0</v>
      </c>
      <c r="ER39" s="327" cm="1">
        <f t="array" aca="1" ref="ER39" ca="1">IFERROR(_xlfn.IFS(ER9=FALSE,IF(ER43&gt;ER49,ROUND(ROUND((ROUND(ER40*ER11*ER41*ER45,2)-ER44),0)*ER46*ER47*ER51,0),0),ER9=TRUE,IF(ER48&gt;ER49,ROUND(ROUND(ER40*ER11*ER47*ER46*(ER48-ER49)*ER50,0)*ER51,0),0))*N(Input!ES33),0)</f>
        <v>0</v>
      </c>
      <c r="ES39" s="327" cm="1">
        <f t="array" aca="1" ref="ES39" ca="1">IFERROR(_xlfn.IFS(ES9=FALSE,IF(ES43&gt;ES49,ROUND(ROUND((ROUND(ES40*ES11*ES41*ES45,2)-ES44),0)*ES46*ES47*ES51,0),0),ES9=TRUE,IF(ES48&gt;ES49,ROUND(ROUND(ES40*ES11*ES47*ES46*(ES48-ES49)*ES50,0)*ES51,0),0))*N(Input!ET33),0)</f>
        <v>0</v>
      </c>
      <c r="ET39" s="327" cm="1">
        <f t="array" aca="1" ref="ET39" ca="1">IFERROR(_xlfn.IFS(ET9=FALSE,IF(ET43&gt;ET49,ROUND(ROUND((ROUND(ET40*ET11*ET41*ET45,2)-ET44),0)*ET46*ET47*ET51,0),0),ET9=TRUE,IF(ET48&gt;ET49,ROUND(ROUND(ET40*ET11*ET47*ET46*(ET48-ET49)*ET50,0)*ET51,0),0))*N(Input!EU33),0)</f>
        <v>0</v>
      </c>
      <c r="EU39" s="327" cm="1">
        <f t="array" aca="1" ref="EU39" ca="1">IFERROR(_xlfn.IFS(EU9=FALSE,IF(EU43&gt;EU49,ROUND(ROUND((ROUND(EU40*EU11*EU41*EU45,2)-EU44),0)*EU46*EU47*EU51,0),0),EU9=TRUE,IF(EU48&gt;EU49,ROUND(ROUND(EU40*EU11*EU47*EU46*(EU48-EU49)*EU50,0)*EU51,0),0))*N(Input!EV33),0)</f>
        <v>0</v>
      </c>
      <c r="EV39" s="327" cm="1">
        <f t="array" aca="1" ref="EV39" ca="1">IFERROR(_xlfn.IFS(EV9=FALSE,IF(EV43&gt;EV49,ROUND(ROUND((ROUND(EV40*EV11*EV41*EV45,2)-EV44),0)*EV46*EV47*EV51,0),0),EV9=TRUE,IF(EV48&gt;EV49,ROUND(ROUND(EV40*EV11*EV47*EV46*(EV48-EV49)*EV50,0)*EV51,0),0))*N(Input!EW33),0)</f>
        <v>0</v>
      </c>
      <c r="EW39" s="327" cm="1">
        <f t="array" aca="1" ref="EW39" ca="1">IFERROR(_xlfn.IFS(EW9=FALSE,IF(EW43&gt;EW49,ROUND(ROUND((ROUND(EW40*EW11*EW41*EW45,2)-EW44),0)*EW46*EW47*EW51,0),0),EW9=TRUE,IF(EW48&gt;EW49,ROUND(ROUND(EW40*EW11*EW47*EW46*(EW48-EW49)*EW50,0)*EW51,0),0))*N(Input!EX33),0)</f>
        <v>0</v>
      </c>
      <c r="EX39" s="327" cm="1">
        <f t="array" aca="1" ref="EX39" ca="1">IFERROR(_xlfn.IFS(EX9=FALSE,IF(EX43&gt;EX49,ROUND(ROUND((ROUND(EX40*EX11*EX41*EX45,2)-EX44),0)*EX46*EX47*EX51,0),0),EX9=TRUE,IF(EX48&gt;EX49,ROUND(ROUND(EX40*EX11*EX47*EX46*(EX48-EX49)*EX50,0)*EX51,0),0))*N(Input!EY33),0)</f>
        <v>0</v>
      </c>
      <c r="EY39" s="327" cm="1">
        <f t="array" aca="1" ref="EY39" ca="1">IFERROR(_xlfn.IFS(EY9=FALSE,IF(EY43&gt;EY49,ROUND(ROUND((ROUND(EY40*EY11*EY41*EY45,2)-EY44),0)*EY46*EY47*EY51,0),0),EY9=TRUE,IF(EY48&gt;EY49,ROUND(ROUND(EY40*EY11*EY47*EY46*(EY48-EY49)*EY50,0)*EY51,0),0))*N(Input!EZ33),0)</f>
        <v>0</v>
      </c>
      <c r="EZ39" s="327" cm="1">
        <f t="array" aca="1" ref="EZ39" ca="1">IFERROR(_xlfn.IFS(EZ9=FALSE,IF(EZ43&gt;EZ49,ROUND(ROUND((ROUND(EZ40*EZ11*EZ41*EZ45,2)-EZ44),0)*EZ46*EZ47*EZ51,0),0),EZ9=TRUE,IF(EZ48&gt;EZ49,ROUND(ROUND(EZ40*EZ11*EZ47*EZ46*(EZ48-EZ49)*EZ50,0)*EZ51,0),0))*N(Input!FA33),0)</f>
        <v>0</v>
      </c>
      <c r="FA39" s="327" cm="1">
        <f t="array" aca="1" ref="FA39" ca="1">IFERROR(_xlfn.IFS(FA9=FALSE,IF(FA43&gt;FA49,ROUND(ROUND((ROUND(FA40*FA11*FA41*FA45,2)-FA44),0)*FA46*FA47*FA51,0),0),FA9=TRUE,IF(FA48&gt;FA49,ROUND(ROUND(FA40*FA11*FA47*FA46*(FA48-FA49)*FA50,0)*FA51,0),0))*N(Input!FB33),0)</f>
        <v>0</v>
      </c>
      <c r="FB39" s="327" cm="1">
        <f t="array" aca="1" ref="FB39" ca="1">IFERROR(_xlfn.IFS(FB9=FALSE,IF(FB43&gt;FB49,ROUND(ROUND((ROUND(FB40*FB11*FB41*FB45,2)-FB44),0)*FB46*FB47*FB51,0),0),FB9=TRUE,IF(FB48&gt;FB49,ROUND(ROUND(FB40*FB11*FB47*FB46*(FB48-FB49)*FB50,0)*FB51,0),0))*N(Input!FC33),0)</f>
        <v>0</v>
      </c>
      <c r="FC39" s="327" cm="1">
        <f t="array" aca="1" ref="FC39" ca="1">IFERROR(_xlfn.IFS(FC9=FALSE,IF(FC43&gt;FC49,ROUND(ROUND((ROUND(FC40*FC11*FC41*FC45,2)-FC44),0)*FC46*FC47*FC51,0),0),FC9=TRUE,IF(FC48&gt;FC49,ROUND(ROUND(FC40*FC11*FC47*FC46*(FC48-FC49)*FC50,0)*FC51,0),0))*N(Input!FD33),0)</f>
        <v>0</v>
      </c>
      <c r="FD39" s="327" cm="1">
        <f t="array" aca="1" ref="FD39" ca="1">IFERROR(_xlfn.IFS(FD9=FALSE,IF(FD43&gt;FD49,ROUND(ROUND((ROUND(FD40*FD11*FD41*FD45,2)-FD44),0)*FD46*FD47*FD51,0),0),FD9=TRUE,IF(FD48&gt;FD49,ROUND(ROUND(FD40*FD11*FD47*FD46*(FD48-FD49)*FD50,0)*FD51,0),0))*N(Input!FE33),0)</f>
        <v>0</v>
      </c>
      <c r="FE39" s="327" cm="1">
        <f t="array" aca="1" ref="FE39" ca="1">IFERROR(_xlfn.IFS(FE9=FALSE,IF(FE43&gt;FE49,ROUND(ROUND((ROUND(FE40*FE11*FE41*FE45,2)-FE44),0)*FE46*FE47*FE51,0),0),FE9=TRUE,IF(FE48&gt;FE49,ROUND(ROUND(FE40*FE11*FE47*FE46*(FE48-FE49)*FE50,0)*FE51,0),0))*N(Input!FF33),0)</f>
        <v>0</v>
      </c>
      <c r="FF39" s="327" cm="1">
        <f t="array" aca="1" ref="FF39" ca="1">IFERROR(_xlfn.IFS(FF9=FALSE,IF(FF43&gt;FF49,ROUND(ROUND((ROUND(FF40*FF11*FF41*FF45,2)-FF44),0)*FF46*FF47*FF51,0),0),FF9=TRUE,IF(FF48&gt;FF49,ROUND(ROUND(FF40*FF11*FF47*FF46*(FF48-FF49)*FF50,0)*FF51,0),0))*N(Input!FG33),0)</f>
        <v>0</v>
      </c>
      <c r="FG39" s="327" cm="1">
        <f t="array" aca="1" ref="FG39" ca="1">IFERROR(_xlfn.IFS(FG9=FALSE,IF(FG43&gt;FG49,ROUND(ROUND((ROUND(FG40*FG11*FG41*FG45,2)-FG44),0)*FG46*FG47*FG51,0),0),FG9=TRUE,IF(FG48&gt;FG49,ROUND(ROUND(FG40*FG11*FG47*FG46*(FG48-FG49)*FG50,0)*FG51,0),0))*N(Input!FH33),0)</f>
        <v>0</v>
      </c>
      <c r="FH39" s="327" cm="1">
        <f t="array" aca="1" ref="FH39" ca="1">IFERROR(_xlfn.IFS(FH9=FALSE,IF(FH43&gt;FH49,ROUND(ROUND((ROUND(FH40*FH11*FH41*FH45,2)-FH44),0)*FH46*FH47*FH51,0),0),FH9=TRUE,IF(FH48&gt;FH49,ROUND(ROUND(FH40*FH11*FH47*FH46*(FH48-FH49)*FH50,0)*FH51,0),0))*N(Input!FI33),0)</f>
        <v>0</v>
      </c>
      <c r="FI39" s="327" cm="1">
        <f t="array" aca="1" ref="FI39" ca="1">IFERROR(_xlfn.IFS(FI9=FALSE,IF(FI43&gt;FI49,ROUND(ROUND((ROUND(FI40*FI11*FI41*FI45,2)-FI44),0)*FI46*FI47*FI51,0),0),FI9=TRUE,IF(FI48&gt;FI49,ROUND(ROUND(FI40*FI11*FI47*FI46*(FI48-FI49)*FI50,0)*FI51,0),0))*N(Input!FJ33),0)</f>
        <v>0</v>
      </c>
      <c r="FJ39" s="327" cm="1">
        <f t="array" aca="1" ref="FJ39" ca="1">IFERROR(_xlfn.IFS(FJ9=FALSE,IF(FJ43&gt;FJ49,ROUND(ROUND((ROUND(FJ40*FJ11*FJ41*FJ45,2)-FJ44),0)*FJ46*FJ47*FJ51,0),0),FJ9=TRUE,IF(FJ48&gt;FJ49,ROUND(ROUND(FJ40*FJ11*FJ47*FJ46*(FJ48-FJ49)*FJ50,0)*FJ51,0),0))*N(Input!FK33),0)</f>
        <v>0</v>
      </c>
      <c r="FK39" s="327" cm="1">
        <f t="array" aca="1" ref="FK39" ca="1">IFERROR(_xlfn.IFS(FK9=FALSE,IF(FK43&gt;FK49,ROUND(ROUND((ROUND(FK40*FK11*FK41*FK45,2)-FK44),0)*FK46*FK47*FK51,0),0),FK9=TRUE,IF(FK48&gt;FK49,ROUND(ROUND(FK40*FK11*FK47*FK46*(FK48-FK49)*FK50,0)*FK51,0),0))*N(Input!FL33),0)</f>
        <v>0</v>
      </c>
      <c r="FL39" s="327" cm="1">
        <f t="array" aca="1" ref="FL39" ca="1">IFERROR(_xlfn.IFS(FL9=FALSE,IF(FL43&gt;FL49,ROUND(ROUND((ROUND(FL40*FL11*FL41*FL45,2)-FL44),0)*FL46*FL47*FL51,0),0),FL9=TRUE,IF(FL48&gt;FL49,ROUND(ROUND(FL40*FL11*FL47*FL46*(FL48-FL49)*FL50,0)*FL51,0),0))*N(Input!FM33),0)</f>
        <v>0</v>
      </c>
      <c r="FM39" s="327" cm="1">
        <f t="array" aca="1" ref="FM39" ca="1">IFERROR(_xlfn.IFS(FM9=FALSE,IF(FM43&gt;FM49,ROUND(ROUND((ROUND(FM40*FM11*FM41*FM45,2)-FM44),0)*FM46*FM47*FM51,0),0),FM9=TRUE,IF(FM48&gt;FM49,ROUND(ROUND(FM40*FM11*FM47*FM46*(FM48-FM49)*FM50,0)*FM51,0),0))*N(Input!FN33),0)</f>
        <v>0</v>
      </c>
      <c r="FN39" s="327" cm="1">
        <f t="array" aca="1" ref="FN39" ca="1">IFERROR(_xlfn.IFS(FN9=FALSE,IF(FN43&gt;FN49,ROUND(ROUND((ROUND(FN40*FN11*FN41*FN45,2)-FN44),0)*FN46*FN47*FN51,0),0),FN9=TRUE,IF(FN48&gt;FN49,ROUND(ROUND(FN40*FN11*FN47*FN46*(FN48-FN49)*FN50,0)*FN51,0),0))*N(Input!FO33),0)</f>
        <v>0</v>
      </c>
      <c r="FO39" s="327" cm="1">
        <f t="array" aca="1" ref="FO39" ca="1">IFERROR(_xlfn.IFS(FO9=FALSE,IF(FO43&gt;FO49,ROUND(ROUND((ROUND(FO40*FO11*FO41*FO45,2)-FO44),0)*FO46*FO47*FO51,0),0),FO9=TRUE,IF(FO48&gt;FO49,ROUND(ROUND(FO40*FO11*FO47*FO46*(FO48-FO49)*FO50,0)*FO51,0),0))*N(Input!FP33),0)</f>
        <v>0</v>
      </c>
      <c r="FP39" s="327" cm="1">
        <f t="array" aca="1" ref="FP39" ca="1">IFERROR(_xlfn.IFS(FP9=FALSE,IF(FP43&gt;FP49,ROUND(ROUND((ROUND(FP40*FP11*FP41*FP45,2)-FP44),0)*FP46*FP47*FP51,0),0),FP9=TRUE,IF(FP48&gt;FP49,ROUND(ROUND(FP40*FP11*FP47*FP46*(FP48-FP49)*FP50,0)*FP51,0),0))*N(Input!FQ33),0)</f>
        <v>0</v>
      </c>
      <c r="FQ39" s="327" cm="1">
        <f t="array" aca="1" ref="FQ39" ca="1">IFERROR(_xlfn.IFS(FQ9=FALSE,IF(FQ43&gt;FQ49,ROUND(ROUND((ROUND(FQ40*FQ11*FQ41*FQ45,2)-FQ44),0)*FQ46*FQ47*FQ51,0),0),FQ9=TRUE,IF(FQ48&gt;FQ49,ROUND(ROUND(FQ40*FQ11*FQ47*FQ46*(FQ48-FQ49)*FQ50,0)*FQ51,0),0))*N(Input!FR33),0)</f>
        <v>0</v>
      </c>
      <c r="FR39" s="327" cm="1">
        <f t="array" aca="1" ref="FR39" ca="1">IFERROR(_xlfn.IFS(FR9=FALSE,IF(FR43&gt;FR49,ROUND(ROUND((ROUND(FR40*FR11*FR41*FR45,2)-FR44),0)*FR46*FR47*FR51,0),0),FR9=TRUE,IF(FR48&gt;FR49,ROUND(ROUND(FR40*FR11*FR47*FR46*(FR48-FR49)*FR50,0)*FR51,0),0))*N(Input!FS33),0)</f>
        <v>0</v>
      </c>
      <c r="FS39" s="327" cm="1">
        <f t="array" aca="1" ref="FS39" ca="1">IFERROR(_xlfn.IFS(FS9=FALSE,IF(FS43&gt;FS49,ROUND(ROUND((ROUND(FS40*FS11*FS41*FS45,2)-FS44),0)*FS46*FS47*FS51,0),0),FS9=TRUE,IF(FS48&gt;FS49,ROUND(ROUND(FS40*FS11*FS47*FS46*(FS48-FS49)*FS50,0)*FS51,0),0))*N(Input!FT33),0)</f>
        <v>0</v>
      </c>
      <c r="FT39" s="327" cm="1">
        <f t="array" aca="1" ref="FT39" ca="1">IFERROR(_xlfn.IFS(FT9=FALSE,IF(FT43&gt;FT49,ROUND(ROUND((ROUND(FT40*FT11*FT41*FT45,2)-FT44),0)*FT46*FT47*FT51,0),0),FT9=TRUE,IF(FT48&gt;FT49,ROUND(ROUND(FT40*FT11*FT47*FT46*(FT48-FT49)*FT50,0)*FT51,0),0))*N(Input!FU33),0)</f>
        <v>0</v>
      </c>
      <c r="FU39" s="327" cm="1">
        <f t="array" aca="1" ref="FU39" ca="1">IFERROR(_xlfn.IFS(FU9=FALSE,IF(FU43&gt;FU49,ROUND(ROUND((ROUND(FU40*FU11*FU41*FU45,2)-FU44),0)*FU46*FU47*FU51,0),0),FU9=TRUE,IF(FU48&gt;FU49,ROUND(ROUND(FU40*FU11*FU47*FU46*(FU48-FU49)*FU50,0)*FU51,0),0))*N(Input!FV33),0)</f>
        <v>0</v>
      </c>
      <c r="FV39" s="327" cm="1">
        <f t="array" aca="1" ref="FV39" ca="1">IFERROR(_xlfn.IFS(FV9=FALSE,IF(FV43&gt;FV49,ROUND(ROUND((ROUND(FV40*FV11*FV41*FV45,2)-FV44),0)*FV46*FV47*FV51,0),0),FV9=TRUE,IF(FV48&gt;FV49,ROUND(ROUND(FV40*FV11*FV47*FV46*(FV48-FV49)*FV50,0)*FV51,0),0))*N(Input!FW33),0)</f>
        <v>0</v>
      </c>
      <c r="FW39" s="327" cm="1">
        <f t="array" aca="1" ref="FW39" ca="1">IFERROR(_xlfn.IFS(FW9=FALSE,IF(FW43&gt;FW49,ROUND(ROUND((ROUND(FW40*FW11*FW41*FW45,2)-FW44),0)*FW46*FW47*FW51,0),0),FW9=TRUE,IF(FW48&gt;FW49,ROUND(ROUND(FW40*FW11*FW47*FW46*(FW48-FW49)*FW50,0)*FW51,0),0))*N(Input!FX33),0)</f>
        <v>0</v>
      </c>
      <c r="FX39" s="327" cm="1">
        <f t="array" aca="1" ref="FX39" ca="1">IFERROR(_xlfn.IFS(FX9=FALSE,IF(FX43&gt;FX49,ROUND(ROUND((ROUND(FX40*FX11*FX41*FX45,2)-FX44),0)*FX46*FX47*FX51,0),0),FX9=TRUE,IF(FX48&gt;FX49,ROUND(ROUND(FX40*FX11*FX47*FX46*(FX48-FX49)*FX50,0)*FX51,0),0))*N(Input!FY33),0)</f>
        <v>0</v>
      </c>
      <c r="FY39" s="327" cm="1">
        <f t="array" aca="1" ref="FY39" ca="1">IFERROR(_xlfn.IFS(FY9=FALSE,IF(FY43&gt;FY49,ROUND(ROUND((ROUND(FY40*FY11*FY41*FY45,2)-FY44),0)*FY46*FY47*FY51,0),0),FY9=TRUE,IF(FY48&gt;FY49,ROUND(ROUND(FY40*FY11*FY47*FY46*(FY48-FY49)*FY50,0)*FY51,0),0))*N(Input!FZ33),0)</f>
        <v>0</v>
      </c>
      <c r="FZ39" s="327" cm="1">
        <f t="array" aca="1" ref="FZ39" ca="1">IFERROR(_xlfn.IFS(FZ9=FALSE,IF(FZ43&gt;FZ49,ROUND(ROUND((ROUND(FZ40*FZ11*FZ41*FZ45,2)-FZ44),0)*FZ46*FZ47*FZ51,0),0),FZ9=TRUE,IF(FZ48&gt;FZ49,ROUND(ROUND(FZ40*FZ11*FZ47*FZ46*(FZ48-FZ49)*FZ50,0)*FZ51,0),0))*N(Input!GA33),0)</f>
        <v>0</v>
      </c>
      <c r="GA39" s="327" cm="1">
        <f t="array" aca="1" ref="GA39" ca="1">IFERROR(_xlfn.IFS(GA9=FALSE,IF(GA43&gt;GA49,ROUND(ROUND((ROUND(GA40*GA11*GA41*GA45,2)-GA44),0)*GA46*GA47*GA51,0),0),GA9=TRUE,IF(GA48&gt;GA49,ROUND(ROUND(GA40*GA11*GA47*GA46*(GA48-GA49)*GA50,0)*GA51,0),0))*N(Input!GB33),0)</f>
        <v>0</v>
      </c>
      <c r="GB39" s="327" cm="1">
        <f t="array" aca="1" ref="GB39" ca="1">IFERROR(_xlfn.IFS(GB9=FALSE,IF(GB43&gt;GB49,ROUND(ROUND((ROUND(GB40*GB11*GB41*GB45,2)-GB44),0)*GB46*GB47*GB51,0),0),GB9=TRUE,IF(GB48&gt;GB49,ROUND(ROUND(GB40*GB11*GB47*GB46*(GB48-GB49)*GB50,0)*GB51,0),0))*N(Input!GC33),0)</f>
        <v>0</v>
      </c>
      <c r="GC39" s="327" cm="1">
        <f t="array" aca="1" ref="GC39" ca="1">IFERROR(_xlfn.IFS(GC9=FALSE,IF(GC43&gt;GC49,ROUND(ROUND((ROUND(GC40*GC11*GC41*GC45,2)-GC44),0)*GC46*GC47*GC51,0),0),GC9=TRUE,IF(GC48&gt;GC49,ROUND(ROUND(GC40*GC11*GC47*GC46*(GC48-GC49)*GC50,0)*GC51,0),0))*N(Input!GD33),0)</f>
        <v>0</v>
      </c>
      <c r="GD39" s="327" cm="1">
        <f t="array" aca="1" ref="GD39" ca="1">IFERROR(_xlfn.IFS(GD9=FALSE,IF(GD43&gt;GD49,ROUND(ROUND((ROUND(GD40*GD11*GD41*GD45,2)-GD44),0)*GD46*GD47*GD51,0),0),GD9=TRUE,IF(GD48&gt;GD49,ROUND(ROUND(GD40*GD11*GD47*GD46*(GD48-GD49)*GD50,0)*GD51,0),0))*N(Input!GE33),0)</f>
        <v>0</v>
      </c>
      <c r="GE39" s="327" cm="1">
        <f t="array" aca="1" ref="GE39" ca="1">IFERROR(_xlfn.IFS(GE9=FALSE,IF(GE43&gt;GE49,ROUND(ROUND((ROUND(GE40*GE11*GE41*GE45,2)-GE44),0)*GE46*GE47*GE51,0),0),GE9=TRUE,IF(GE48&gt;GE49,ROUND(ROUND(GE40*GE11*GE47*GE46*(GE48-GE49)*GE50,0)*GE51,0),0))*N(Input!GF33),0)</f>
        <v>0</v>
      </c>
      <c r="GF39" s="327" cm="1">
        <f t="array" aca="1" ref="GF39" ca="1">IFERROR(_xlfn.IFS(GF9=FALSE,IF(GF43&gt;GF49,ROUND(ROUND((ROUND(GF40*GF11*GF41*GF45,2)-GF44),0)*GF46*GF47*GF51,0),0),GF9=TRUE,IF(GF48&gt;GF49,ROUND(ROUND(GF40*GF11*GF47*GF46*(GF48-GF49)*GF50,0)*GF51,0),0))*N(Input!GG33),0)</f>
        <v>0</v>
      </c>
      <c r="GG39" s="327" cm="1">
        <f t="array" aca="1" ref="GG39" ca="1">IFERROR(_xlfn.IFS(GG9=FALSE,IF(GG43&gt;GG49,ROUND(ROUND((ROUND(GG40*GG11*GG41*GG45,2)-GG44),0)*GG46*GG47*GG51,0),0),GG9=TRUE,IF(GG48&gt;GG49,ROUND(ROUND(GG40*GG11*GG47*GG46*(GG48-GG49)*GG50,0)*GG51,0),0))*N(Input!GH33),0)</f>
        <v>0</v>
      </c>
      <c r="GH39" s="327" cm="1">
        <f t="array" aca="1" ref="GH39" ca="1">IFERROR(_xlfn.IFS(GH9=FALSE,IF(GH43&gt;GH49,ROUND(ROUND((ROUND(GH40*GH11*GH41*GH45,2)-GH44),0)*GH46*GH47*GH51,0),0),GH9=TRUE,IF(GH48&gt;GH49,ROUND(ROUND(GH40*GH11*GH47*GH46*(GH48-GH49)*GH50,0)*GH51,0),0))*N(Input!GI33),0)</f>
        <v>0</v>
      </c>
      <c r="GI39" s="327" cm="1">
        <f t="array" aca="1" ref="GI39" ca="1">IFERROR(_xlfn.IFS(GI9=FALSE,IF(GI43&gt;GI49,ROUND(ROUND((ROUND(GI40*GI11*GI41*GI45,2)-GI44),0)*GI46*GI47*GI51,0),0),GI9=TRUE,IF(GI48&gt;GI49,ROUND(ROUND(GI40*GI11*GI47*GI46*(GI48-GI49)*GI50,0)*GI51,0),0))*N(Input!GJ33),0)</f>
        <v>0</v>
      </c>
      <c r="GJ39" s="327" cm="1">
        <f t="array" aca="1" ref="GJ39" ca="1">IFERROR(_xlfn.IFS(GJ9=FALSE,IF(GJ43&gt;GJ49,ROUND(ROUND((ROUND(GJ40*GJ11*GJ41*GJ45,2)-GJ44),0)*GJ46*GJ47*GJ51,0),0),GJ9=TRUE,IF(GJ48&gt;GJ49,ROUND(ROUND(GJ40*GJ11*GJ47*GJ46*(GJ48-GJ49)*GJ50,0)*GJ51,0),0))*N(Input!GK33),0)</f>
        <v>0</v>
      </c>
      <c r="GK39" s="327" cm="1">
        <f t="array" aca="1" ref="GK39" ca="1">IFERROR(_xlfn.IFS(GK9=FALSE,IF(GK43&gt;GK49,ROUND(ROUND((ROUND(GK40*GK11*GK41*GK45,2)-GK44),0)*GK46*GK47*GK51,0),0),GK9=TRUE,IF(GK48&gt;GK49,ROUND(ROUND(GK40*GK11*GK47*GK46*(GK48-GK49)*GK50,0)*GK51,0),0))*N(Input!GL33),0)</f>
        <v>0</v>
      </c>
      <c r="GL39" s="327" cm="1">
        <f t="array" aca="1" ref="GL39" ca="1">IFERROR(_xlfn.IFS(GL9=FALSE,IF(GL43&gt;GL49,ROUND(ROUND((ROUND(GL40*GL11*GL41*GL45,2)-GL44),0)*GL46*GL47*GL51,0),0),GL9=TRUE,IF(GL48&gt;GL49,ROUND(ROUND(GL40*GL11*GL47*GL46*(GL48-GL49)*GL50,0)*GL51,0),0))*N(Input!GM33),0)</f>
        <v>0</v>
      </c>
      <c r="GM39" s="327" cm="1">
        <f t="array" aca="1" ref="GM39" ca="1">IFERROR(_xlfn.IFS(GM9=FALSE,IF(GM43&gt;GM49,ROUND(ROUND((ROUND(GM40*GM11*GM41*GM45,2)-GM44),0)*GM46*GM47*GM51,0),0),GM9=TRUE,IF(GM48&gt;GM49,ROUND(ROUND(GM40*GM11*GM47*GM46*(GM48-GM49)*GM50,0)*GM51,0),0))*N(Input!GN33),0)</f>
        <v>0</v>
      </c>
      <c r="GN39" s="327" cm="1">
        <f t="array" aca="1" ref="GN39" ca="1">IFERROR(_xlfn.IFS(GN9=FALSE,IF(GN43&gt;GN49,ROUND(ROUND((ROUND(GN40*GN11*GN41*GN45,2)-GN44),0)*GN46*GN47*GN51,0),0),GN9=TRUE,IF(GN48&gt;GN49,ROUND(ROUND(GN40*GN11*GN47*GN46*(GN48-GN49)*GN50,0)*GN51,0),0))*N(Input!GO33),0)</f>
        <v>0</v>
      </c>
      <c r="GO39" s="327" cm="1">
        <f t="array" aca="1" ref="GO39" ca="1">IFERROR(_xlfn.IFS(GO9=FALSE,IF(GO43&gt;GO49,ROUND(ROUND((ROUND(GO40*GO11*GO41*GO45,2)-GO44),0)*GO46*GO47*GO51,0),0),GO9=TRUE,IF(GO48&gt;GO49,ROUND(ROUND(GO40*GO11*GO47*GO46*(GO48-GO49)*GO50,0)*GO51,0),0))*N(Input!GP33),0)</f>
        <v>0</v>
      </c>
      <c r="GP39" s="327" cm="1">
        <f t="array" aca="1" ref="GP39" ca="1">IFERROR(_xlfn.IFS(GP9=FALSE,IF(GP43&gt;GP49,ROUND(ROUND((ROUND(GP40*GP11*GP41*GP45,2)-GP44),0)*GP46*GP47*GP51,0),0),GP9=TRUE,IF(GP48&gt;GP49,ROUND(ROUND(GP40*GP11*GP47*GP46*(GP48-GP49)*GP50,0)*GP51,0),0))*N(Input!GQ33),0)</f>
        <v>0</v>
      </c>
      <c r="GQ39" s="327" cm="1">
        <f t="array" aca="1" ref="GQ39" ca="1">IFERROR(_xlfn.IFS(GQ9=FALSE,IF(GQ43&gt;GQ49,ROUND(ROUND((ROUND(GQ40*GQ11*GQ41*GQ45,2)-GQ44),0)*GQ46*GQ47*GQ51,0),0),GQ9=TRUE,IF(GQ48&gt;GQ49,ROUND(ROUND(GQ40*GQ11*GQ47*GQ46*(GQ48-GQ49)*GQ50,0)*GQ51,0),0))*N(Input!GR33),0)</f>
        <v>0</v>
      </c>
      <c r="GR39" s="327" cm="1">
        <f t="array" aca="1" ref="GR39" ca="1">IFERROR(_xlfn.IFS(GR9=FALSE,IF(GR43&gt;GR49,ROUND(ROUND((ROUND(GR40*GR11*GR41*GR45,2)-GR44),0)*GR46*GR47*GR51,0),0),GR9=TRUE,IF(GR48&gt;GR49,ROUND(ROUND(GR40*GR11*GR47*GR46*(GR48-GR49)*GR50,0)*GR51,0),0))*N(Input!GS33),0)</f>
        <v>0</v>
      </c>
      <c r="GS39" s="327" cm="1">
        <f t="array" aca="1" ref="GS39" ca="1">IFERROR(_xlfn.IFS(GS9=FALSE,IF(GS43&gt;GS49,ROUND(ROUND((ROUND(GS40*GS11*GS41*GS45,2)-GS44),0)*GS46*GS47*GS51,0),0),GS9=TRUE,IF(GS48&gt;GS49,ROUND(ROUND(GS40*GS11*GS47*GS46*(GS48-GS49)*GS50,0)*GS51,0),0))*N(Input!GT33),0)</f>
        <v>0</v>
      </c>
    </row>
    <row r="40" spans="1:201" s="328" customFormat="1" outlineLevel="1">
      <c r="A40" s="356" t="s">
        <v>9410</v>
      </c>
      <c r="B40" s="357">
        <f>IFERROR(IF(Info!C6=TRUE,INDEX(Zone!$97:$143,MATCH(Input!C20,Zone!$B$97:$B$143,0),MATCH(Input!C19,Zone!$2:$2,0)),IF(Input!C12=TRUE,INDEX(Main!$G:$G,MATCH(_xlfn.CONCAT(B4,B6),Main!$A:$A,0)),INDEX(Main!$D:$D,MATCH(_xlfn.CONCAT(B4,B6),Main!$A:$A,0)))),0)</f>
        <v>0</v>
      </c>
      <c r="C40" s="357">
        <f>IFERROR(IF(Info!D6=TRUE,INDEX(Zone!$97:$143,MATCH(Input!D20,Zone!$B$97:$B$143,0),MATCH(Input!D19,Zone!$2:$2,0)),IF(Input!D12=TRUE,INDEX(Main!$G:$G,MATCH(_xlfn.CONCAT(C4,C6),Main!$A:$A,0)),INDEX(Main!$D:$D,MATCH(_xlfn.CONCAT(C4,C6),Main!$A:$A,0)))),0)</f>
        <v>0</v>
      </c>
      <c r="D40" s="357">
        <f>IFERROR(IF(Info!E6=TRUE,INDEX(Zone!$97:$143,MATCH(Input!E20,Zone!$B$97:$B$143,0),MATCH(Input!E19,Zone!$2:$2,0)),IF(Input!E12=TRUE,INDEX(Main!$G:$G,MATCH(_xlfn.CONCAT(D4,D6),Main!$A:$A,0)),INDEX(Main!$D:$D,MATCH(_xlfn.CONCAT(D4,D6),Main!$A:$A,0)))),0)</f>
        <v>0</v>
      </c>
      <c r="E40" s="357">
        <f>IFERROR(IF(Info!F6=TRUE,INDEX(Zone!$97:$143,MATCH(Input!F20,Zone!$B$97:$B$143,0),MATCH(Input!F19,Zone!$2:$2,0)),IF(Input!F12=TRUE,INDEX(Main!$G:$G,MATCH(_xlfn.CONCAT(E4,E6),Main!$A:$A,0)),INDEX(Main!$D:$D,MATCH(_xlfn.CONCAT(E4,E6),Main!$A:$A,0)))),0)</f>
        <v>0</v>
      </c>
      <c r="F40" s="357">
        <f>IFERROR(IF(Info!G6=TRUE,INDEX(Zone!$97:$143,MATCH(Input!G20,Zone!$B$97:$B$143,0),MATCH(Input!G19,Zone!$2:$2,0)),IF(Input!G12=TRUE,INDEX(Main!$G:$G,MATCH(_xlfn.CONCAT(F4,F6),Main!$A:$A,0)),INDEX(Main!$D:$D,MATCH(_xlfn.CONCAT(F4,F6),Main!$A:$A,0)))),0)</f>
        <v>0</v>
      </c>
      <c r="G40" s="357">
        <f>IFERROR(IF(Info!H6=TRUE,INDEX(Zone!$97:$143,MATCH(Input!H20,Zone!$B$97:$B$143,0),MATCH(Input!H19,Zone!$2:$2,0)),IF(Input!H12=TRUE,INDEX(Main!$G:$G,MATCH(_xlfn.CONCAT(G4,G6),Main!$A:$A,0)),INDEX(Main!$D:$D,MATCH(_xlfn.CONCAT(G4,G6),Main!$A:$A,0)))),0)</f>
        <v>0</v>
      </c>
      <c r="H40" s="357">
        <f>IFERROR(IF(Info!I6=TRUE,INDEX(Zone!$97:$143,MATCH(Input!I20,Zone!$B$97:$B$143,0),MATCH(Input!I19,Zone!$2:$2,0)),IF(Input!I12=TRUE,INDEX(Main!$G:$G,MATCH(_xlfn.CONCAT(H4,H6),Main!$A:$A,0)),INDEX(Main!$D:$D,MATCH(_xlfn.CONCAT(H4,H6),Main!$A:$A,0)))),0)</f>
        <v>0</v>
      </c>
      <c r="I40" s="357">
        <f>IFERROR(IF(Info!J6=TRUE,INDEX(Zone!$97:$143,MATCH(Input!J20,Zone!$B$97:$B$143,0),MATCH(Input!J19,Zone!$2:$2,0)),IF(Input!J12=TRUE,INDEX(Main!$G:$G,MATCH(_xlfn.CONCAT(I4,I6),Main!$A:$A,0)),INDEX(Main!$D:$D,MATCH(_xlfn.CONCAT(I4,I6),Main!$A:$A,0)))),0)</f>
        <v>0</v>
      </c>
      <c r="J40" s="357">
        <f>IFERROR(IF(Info!K6=TRUE,INDEX(Zone!$97:$143,MATCH(Input!K20,Zone!$B$97:$B$143,0),MATCH(Input!K19,Zone!$2:$2,0)),IF(Input!K12=TRUE,INDEX(Main!$G:$G,MATCH(_xlfn.CONCAT(J4,J6),Main!$A:$A,0)),INDEX(Main!$D:$D,MATCH(_xlfn.CONCAT(J4,J6),Main!$A:$A,0)))),0)</f>
        <v>0</v>
      </c>
      <c r="K40" s="357">
        <f>IFERROR(IF(Info!L6=TRUE,INDEX(Zone!$97:$143,MATCH(Input!L20,Zone!$B$97:$B$143,0),MATCH(Input!L19,Zone!$2:$2,0)),IF(Input!L12=TRUE,INDEX(Main!$G:$G,MATCH(_xlfn.CONCAT(K4,K6),Main!$A:$A,0)),INDEX(Main!$D:$D,MATCH(_xlfn.CONCAT(K4,K6),Main!$A:$A,0)))),0)</f>
        <v>0</v>
      </c>
      <c r="L40" s="357">
        <f>IFERROR(IF(Info!M6=TRUE,INDEX(Zone!$97:$143,MATCH(Input!M20,Zone!$B$97:$B$143,0),MATCH(Input!M19,Zone!$2:$2,0)),IF(Input!M12=TRUE,INDEX(Main!$G:$G,MATCH(_xlfn.CONCAT(L4,L6),Main!$A:$A,0)),INDEX(Main!$D:$D,MATCH(_xlfn.CONCAT(L4,L6),Main!$A:$A,0)))),0)</f>
        <v>0</v>
      </c>
      <c r="M40" s="357">
        <f>IFERROR(IF(Info!N6=TRUE,INDEX(Zone!$97:$143,MATCH(Input!N20,Zone!$B$97:$B$143,0),MATCH(Input!N19,Zone!$2:$2,0)),IF(Input!N12=TRUE,INDEX(Main!$G:$G,MATCH(_xlfn.CONCAT(M4,M6),Main!$A:$A,0)),INDEX(Main!$D:$D,MATCH(_xlfn.CONCAT(M4,M6),Main!$A:$A,0)))),0)</f>
        <v>0</v>
      </c>
      <c r="N40" s="357">
        <f>IFERROR(IF(Info!O6=TRUE,INDEX(Zone!$97:$143,MATCH(Input!O20,Zone!$B$97:$B$143,0),MATCH(Input!O19,Zone!$2:$2,0)),IF(Input!O12=TRUE,INDEX(Main!$G:$G,MATCH(_xlfn.CONCAT(N4,N6),Main!$A:$A,0)),INDEX(Main!$D:$D,MATCH(_xlfn.CONCAT(N4,N6),Main!$A:$A,0)))),0)</f>
        <v>0</v>
      </c>
      <c r="O40" s="357">
        <f>IFERROR(IF(Info!P6=TRUE,INDEX(Zone!$97:$143,MATCH(Input!P20,Zone!$B$97:$B$143,0),MATCH(Input!P19,Zone!$2:$2,0)),IF(Input!P12=TRUE,INDEX(Main!$G:$G,MATCH(_xlfn.CONCAT(O4,O6),Main!$A:$A,0)),INDEX(Main!$D:$D,MATCH(_xlfn.CONCAT(O4,O6),Main!$A:$A,0)))),0)</f>
        <v>0</v>
      </c>
      <c r="P40" s="357">
        <f>IFERROR(IF(Info!Q6=TRUE,INDEX(Zone!$97:$143,MATCH(Input!Q20,Zone!$B$97:$B$143,0),MATCH(Input!Q19,Zone!$2:$2,0)),IF(Input!Q12=TRUE,INDEX(Main!$G:$G,MATCH(_xlfn.CONCAT(P4,P6),Main!$A:$A,0)),INDEX(Main!$D:$D,MATCH(_xlfn.CONCAT(P4,P6),Main!$A:$A,0)))),0)</f>
        <v>0</v>
      </c>
      <c r="Q40" s="357">
        <f>IFERROR(IF(Info!R6=TRUE,INDEX(Zone!$97:$143,MATCH(Input!R20,Zone!$B$97:$B$143,0),MATCH(Input!R19,Zone!$2:$2,0)),IF(Input!R12=TRUE,INDEX(Main!$G:$G,MATCH(_xlfn.CONCAT(Q4,Q6),Main!$A:$A,0)),INDEX(Main!$D:$D,MATCH(_xlfn.CONCAT(Q4,Q6),Main!$A:$A,0)))),0)</f>
        <v>0</v>
      </c>
      <c r="R40" s="357">
        <f>IFERROR(IF(Info!S6=TRUE,INDEX(Zone!$97:$143,MATCH(Input!S20,Zone!$B$97:$B$143,0),MATCH(Input!S19,Zone!$2:$2,0)),IF(Input!S12=TRUE,INDEX(Main!$G:$G,MATCH(_xlfn.CONCAT(R4,R6),Main!$A:$A,0)),INDEX(Main!$D:$D,MATCH(_xlfn.CONCAT(R4,R6),Main!$A:$A,0)))),0)</f>
        <v>0</v>
      </c>
      <c r="S40" s="357">
        <f>IFERROR(IF(Info!T6=TRUE,INDEX(Zone!$97:$143,MATCH(Input!T20,Zone!$B$97:$B$143,0),MATCH(Input!T19,Zone!$2:$2,0)),IF(Input!T12=TRUE,INDEX(Main!$G:$G,MATCH(_xlfn.CONCAT(S4,S6),Main!$A:$A,0)),INDEX(Main!$D:$D,MATCH(_xlfn.CONCAT(S4,S6),Main!$A:$A,0)))),0)</f>
        <v>0</v>
      </c>
      <c r="T40" s="357">
        <f>IFERROR(IF(Info!U6=TRUE,INDEX(Zone!$97:$143,MATCH(Input!U20,Zone!$B$97:$B$143,0),MATCH(Input!U19,Zone!$2:$2,0)),IF(Input!U12=TRUE,INDEX(Main!$G:$G,MATCH(_xlfn.CONCAT(T4,T6),Main!$A:$A,0)),INDEX(Main!$D:$D,MATCH(_xlfn.CONCAT(T4,T6),Main!$A:$A,0)))),0)</f>
        <v>0</v>
      </c>
      <c r="U40" s="357">
        <f>IFERROR(IF(Info!V6=TRUE,INDEX(Zone!$97:$143,MATCH(Input!V20,Zone!$B$97:$B$143,0),MATCH(Input!V19,Zone!$2:$2,0)),IF(Input!V12=TRUE,INDEX(Main!$G:$G,MATCH(_xlfn.CONCAT(U4,U6),Main!$A:$A,0)),INDEX(Main!$D:$D,MATCH(_xlfn.CONCAT(U4,U6),Main!$A:$A,0)))),0)</f>
        <v>0</v>
      </c>
      <c r="V40" s="357">
        <f>IFERROR(IF(Info!W6=TRUE,INDEX(Zone!$97:$143,MATCH(Input!W20,Zone!$B$97:$B$143,0),MATCH(Input!W19,Zone!$2:$2,0)),IF(Input!W12=TRUE,INDEX(Main!$G:$G,MATCH(_xlfn.CONCAT(V4,V6),Main!$A:$A,0)),INDEX(Main!$D:$D,MATCH(_xlfn.CONCAT(V4,V6),Main!$A:$A,0)))),0)</f>
        <v>0</v>
      </c>
      <c r="W40" s="357">
        <f>IFERROR(IF(Info!X6=TRUE,INDEX(Zone!$97:$143,MATCH(Input!X20,Zone!$B$97:$B$143,0),MATCH(Input!X19,Zone!$2:$2,0)),IF(Input!X12=TRUE,INDEX(Main!$G:$G,MATCH(_xlfn.CONCAT(W4,W6),Main!$A:$A,0)),INDEX(Main!$D:$D,MATCH(_xlfn.CONCAT(W4,W6),Main!$A:$A,0)))),0)</f>
        <v>0</v>
      </c>
      <c r="X40" s="357">
        <f>IFERROR(IF(Info!Y6=TRUE,INDEX(Zone!$97:$143,MATCH(Input!Y20,Zone!$B$97:$B$143,0),MATCH(Input!Y19,Zone!$2:$2,0)),IF(Input!Y12=TRUE,INDEX(Main!$G:$G,MATCH(_xlfn.CONCAT(X4,X6),Main!$A:$A,0)),INDEX(Main!$D:$D,MATCH(_xlfn.CONCAT(X4,X6),Main!$A:$A,0)))),0)</f>
        <v>0</v>
      </c>
      <c r="Y40" s="357">
        <f>IFERROR(IF(Info!Z6=TRUE,INDEX(Zone!$97:$143,MATCH(Input!Z20,Zone!$B$97:$B$143,0),MATCH(Input!Z19,Zone!$2:$2,0)),IF(Input!Z12=TRUE,INDEX(Main!$G:$G,MATCH(_xlfn.CONCAT(Y4,Y6),Main!$A:$A,0)),INDEX(Main!$D:$D,MATCH(_xlfn.CONCAT(Y4,Y6),Main!$A:$A,0)))),0)</f>
        <v>0</v>
      </c>
      <c r="Z40" s="357">
        <f>IFERROR(IF(Info!AA6=TRUE,INDEX(Zone!$97:$143,MATCH(Input!AA20,Zone!$B$97:$B$143,0),MATCH(Input!AA19,Zone!$2:$2,0)),IF(Input!AA12=TRUE,INDEX(Main!$G:$G,MATCH(_xlfn.CONCAT(Z4,Z6),Main!$A:$A,0)),INDEX(Main!$D:$D,MATCH(_xlfn.CONCAT(Z4,Z6),Main!$A:$A,0)))),0)</f>
        <v>0</v>
      </c>
      <c r="AA40" s="357">
        <f>IFERROR(IF(Info!AB6=TRUE,INDEX(Zone!$97:$143,MATCH(Input!AB20,Zone!$B$97:$B$143,0),MATCH(Input!AB19,Zone!$2:$2,0)),IF(Input!AB12=TRUE,INDEX(Main!$G:$G,MATCH(_xlfn.CONCAT(AA4,AA6),Main!$A:$A,0)),INDEX(Main!$D:$D,MATCH(_xlfn.CONCAT(AA4,AA6),Main!$A:$A,0)))),0)</f>
        <v>0</v>
      </c>
      <c r="AB40" s="357">
        <f>IFERROR(IF(Info!AC6=TRUE,INDEX(Zone!$97:$143,MATCH(Input!AC20,Zone!$B$97:$B$143,0),MATCH(Input!AC19,Zone!$2:$2,0)),IF(Input!AC12=TRUE,INDEX(Main!$G:$G,MATCH(_xlfn.CONCAT(AB4,AB6),Main!$A:$A,0)),INDEX(Main!$D:$D,MATCH(_xlfn.CONCAT(AB4,AB6),Main!$A:$A,0)))),0)</f>
        <v>0</v>
      </c>
      <c r="AC40" s="357">
        <f>IFERROR(IF(Info!AD6=TRUE,INDEX(Zone!$97:$143,MATCH(Input!AD20,Zone!$B$97:$B$143,0),MATCH(Input!AD19,Zone!$2:$2,0)),IF(Input!AD12=TRUE,INDEX(Main!$G:$G,MATCH(_xlfn.CONCAT(AC4,AC6),Main!$A:$A,0)),INDEX(Main!$D:$D,MATCH(_xlfn.CONCAT(AC4,AC6),Main!$A:$A,0)))),0)</f>
        <v>0</v>
      </c>
      <c r="AD40" s="357">
        <f>IFERROR(IF(Info!AE6=TRUE,INDEX(Zone!$97:$143,MATCH(Input!AE20,Zone!$B$97:$B$143,0),MATCH(Input!AE19,Zone!$2:$2,0)),IF(Input!AE12=TRUE,INDEX(Main!$G:$G,MATCH(_xlfn.CONCAT(AD4,AD6),Main!$A:$A,0)),INDEX(Main!$D:$D,MATCH(_xlfn.CONCAT(AD4,AD6),Main!$A:$A,0)))),0)</f>
        <v>0</v>
      </c>
      <c r="AE40" s="357">
        <f>IFERROR(IF(Info!AF6=TRUE,INDEX(Zone!$97:$143,MATCH(Input!AF20,Zone!$B$97:$B$143,0),MATCH(Input!AF19,Zone!$2:$2,0)),IF(Input!AF12=TRUE,INDEX(Main!$G:$G,MATCH(_xlfn.CONCAT(AE4,AE6),Main!$A:$A,0)),INDEX(Main!$D:$D,MATCH(_xlfn.CONCAT(AE4,AE6),Main!$A:$A,0)))),0)</f>
        <v>0</v>
      </c>
      <c r="AF40" s="357">
        <f>IFERROR(IF(Info!AG6=TRUE,INDEX(Zone!$97:$143,MATCH(Input!AG20,Zone!$B$97:$B$143,0),MATCH(Input!AG19,Zone!$2:$2,0)),IF(Input!AG12=TRUE,INDEX(Main!$G:$G,MATCH(_xlfn.CONCAT(AF4,AF6),Main!$A:$A,0)),INDEX(Main!$D:$D,MATCH(_xlfn.CONCAT(AF4,AF6),Main!$A:$A,0)))),0)</f>
        <v>0</v>
      </c>
      <c r="AG40" s="357">
        <f>IFERROR(IF(Info!AH6=TRUE,INDEX(Zone!$97:$143,MATCH(Input!AH20,Zone!$B$97:$B$143,0),MATCH(Input!AH19,Zone!$2:$2,0)),IF(Input!AH12=TRUE,INDEX(Main!$G:$G,MATCH(_xlfn.CONCAT(AG4,AG6),Main!$A:$A,0)),INDEX(Main!$D:$D,MATCH(_xlfn.CONCAT(AG4,AG6),Main!$A:$A,0)))),0)</f>
        <v>0</v>
      </c>
      <c r="AH40" s="357">
        <f>IFERROR(IF(Info!AI6=TRUE,INDEX(Zone!$97:$143,MATCH(Input!AI20,Zone!$B$97:$B$143,0),MATCH(Input!AI19,Zone!$2:$2,0)),IF(Input!AI12=TRUE,INDEX(Main!$G:$G,MATCH(_xlfn.CONCAT(AH4,AH6),Main!$A:$A,0)),INDEX(Main!$D:$D,MATCH(_xlfn.CONCAT(AH4,AH6),Main!$A:$A,0)))),0)</f>
        <v>0</v>
      </c>
      <c r="AI40" s="357">
        <f>IFERROR(IF(Info!AJ6=TRUE,INDEX(Zone!$97:$143,MATCH(Input!AJ20,Zone!$B$97:$B$143,0),MATCH(Input!AJ19,Zone!$2:$2,0)),IF(Input!AJ12=TRUE,INDEX(Main!$G:$G,MATCH(_xlfn.CONCAT(AI4,AI6),Main!$A:$A,0)),INDEX(Main!$D:$D,MATCH(_xlfn.CONCAT(AI4,AI6),Main!$A:$A,0)))),0)</f>
        <v>0</v>
      </c>
      <c r="AJ40" s="357">
        <f>IFERROR(IF(Info!AK6=TRUE,INDEX(Zone!$97:$143,MATCH(Input!AK20,Zone!$B$97:$B$143,0),MATCH(Input!AK19,Zone!$2:$2,0)),IF(Input!AK12=TRUE,INDEX(Main!$G:$G,MATCH(_xlfn.CONCAT(AJ4,AJ6),Main!$A:$A,0)),INDEX(Main!$D:$D,MATCH(_xlfn.CONCAT(AJ4,AJ6),Main!$A:$A,0)))),0)</f>
        <v>0</v>
      </c>
      <c r="AK40" s="357">
        <f>IFERROR(IF(Info!AL6=TRUE,INDEX(Zone!$97:$143,MATCH(Input!AL20,Zone!$B$97:$B$143,0),MATCH(Input!AL19,Zone!$2:$2,0)),IF(Input!AL12=TRUE,INDEX(Main!$G:$G,MATCH(_xlfn.CONCAT(AK4,AK6),Main!$A:$A,0)),INDEX(Main!$D:$D,MATCH(_xlfn.CONCAT(AK4,AK6),Main!$A:$A,0)))),0)</f>
        <v>0</v>
      </c>
      <c r="AL40" s="357">
        <f>IFERROR(IF(Info!AM6=TRUE,INDEX(Zone!$97:$143,MATCH(Input!AM20,Zone!$B$97:$B$143,0),MATCH(Input!AM19,Zone!$2:$2,0)),IF(Input!AM12=TRUE,INDEX(Main!$G:$G,MATCH(_xlfn.CONCAT(AL4,AL6),Main!$A:$A,0)),INDEX(Main!$D:$D,MATCH(_xlfn.CONCAT(AL4,AL6),Main!$A:$A,0)))),0)</f>
        <v>0</v>
      </c>
      <c r="AM40" s="357">
        <f>IFERROR(IF(Info!AN6=TRUE,INDEX(Zone!$97:$143,MATCH(Input!AN20,Zone!$B$97:$B$143,0),MATCH(Input!AN19,Zone!$2:$2,0)),IF(Input!AN12=TRUE,INDEX(Main!$G:$G,MATCH(_xlfn.CONCAT(AM4,AM6),Main!$A:$A,0)),INDEX(Main!$D:$D,MATCH(_xlfn.CONCAT(AM4,AM6),Main!$A:$A,0)))),0)</f>
        <v>0</v>
      </c>
      <c r="AN40" s="357">
        <f>IFERROR(IF(Info!AO6=TRUE,INDEX(Zone!$97:$143,MATCH(Input!AO20,Zone!$B$97:$B$143,0),MATCH(Input!AO19,Zone!$2:$2,0)),IF(Input!AO12=TRUE,INDEX(Main!$G:$G,MATCH(_xlfn.CONCAT(AN4,AN6),Main!$A:$A,0)),INDEX(Main!$D:$D,MATCH(_xlfn.CONCAT(AN4,AN6),Main!$A:$A,0)))),0)</f>
        <v>0</v>
      </c>
      <c r="AO40" s="357">
        <f>IFERROR(IF(Info!AP6=TRUE,INDEX(Zone!$97:$143,MATCH(Input!AP20,Zone!$B$97:$B$143,0),MATCH(Input!AP19,Zone!$2:$2,0)),IF(Input!AP12=TRUE,INDEX(Main!$G:$G,MATCH(_xlfn.CONCAT(AO4,AO6),Main!$A:$A,0)),INDEX(Main!$D:$D,MATCH(_xlfn.CONCAT(AO4,AO6),Main!$A:$A,0)))),0)</f>
        <v>0</v>
      </c>
      <c r="AP40" s="357">
        <f>IFERROR(IF(Info!AQ6=TRUE,INDEX(Zone!$97:$143,MATCH(Input!AQ20,Zone!$B$97:$B$143,0),MATCH(Input!AQ19,Zone!$2:$2,0)),IF(Input!AQ12=TRUE,INDEX(Main!$G:$G,MATCH(_xlfn.CONCAT(AP4,AP6),Main!$A:$A,0)),INDEX(Main!$D:$D,MATCH(_xlfn.CONCAT(AP4,AP6),Main!$A:$A,0)))),0)</f>
        <v>0</v>
      </c>
      <c r="AQ40" s="357">
        <f>IFERROR(IF(Info!AR6=TRUE,INDEX(Zone!$97:$143,MATCH(Input!AR20,Zone!$B$97:$B$143,0),MATCH(Input!AR19,Zone!$2:$2,0)),IF(Input!AR12=TRUE,INDEX(Main!$G:$G,MATCH(_xlfn.CONCAT(AQ4,AQ6),Main!$A:$A,0)),INDEX(Main!$D:$D,MATCH(_xlfn.CONCAT(AQ4,AQ6),Main!$A:$A,0)))),0)</f>
        <v>0</v>
      </c>
      <c r="AR40" s="357">
        <f>IFERROR(IF(Info!AS6=TRUE,INDEX(Zone!$97:$143,MATCH(Input!AS20,Zone!$B$97:$B$143,0),MATCH(Input!AS19,Zone!$2:$2,0)),IF(Input!AS12=TRUE,INDEX(Main!$G:$G,MATCH(_xlfn.CONCAT(AR4,AR6),Main!$A:$A,0)),INDEX(Main!$D:$D,MATCH(_xlfn.CONCAT(AR4,AR6),Main!$A:$A,0)))),0)</f>
        <v>0</v>
      </c>
      <c r="AS40" s="357">
        <f>IFERROR(IF(Info!AT6=TRUE,INDEX(Zone!$97:$143,MATCH(Input!AT20,Zone!$B$97:$B$143,0),MATCH(Input!AT19,Zone!$2:$2,0)),IF(Input!AT12=TRUE,INDEX(Main!$G:$G,MATCH(_xlfn.CONCAT(AS4,AS6),Main!$A:$A,0)),INDEX(Main!$D:$D,MATCH(_xlfn.CONCAT(AS4,AS6),Main!$A:$A,0)))),0)</f>
        <v>0</v>
      </c>
      <c r="AT40" s="357">
        <f>IFERROR(IF(Info!AU6=TRUE,INDEX(Zone!$97:$143,MATCH(Input!AU20,Zone!$B$97:$B$143,0),MATCH(Input!AU19,Zone!$2:$2,0)),IF(Input!AU12=TRUE,INDEX(Main!$G:$G,MATCH(_xlfn.CONCAT(AT4,AT6),Main!$A:$A,0)),INDEX(Main!$D:$D,MATCH(_xlfn.CONCAT(AT4,AT6),Main!$A:$A,0)))),0)</f>
        <v>0</v>
      </c>
      <c r="AU40" s="357">
        <f>IFERROR(IF(Info!AV6=TRUE,INDEX(Zone!$97:$143,MATCH(Input!AV20,Zone!$B$97:$B$143,0),MATCH(Input!AV19,Zone!$2:$2,0)),IF(Input!AV12=TRUE,INDEX(Main!$G:$G,MATCH(_xlfn.CONCAT(AU4,AU6),Main!$A:$A,0)),INDEX(Main!$D:$D,MATCH(_xlfn.CONCAT(AU4,AU6),Main!$A:$A,0)))),0)</f>
        <v>0</v>
      </c>
      <c r="AV40" s="357">
        <f>IFERROR(IF(Info!AW6=TRUE,INDEX(Zone!$97:$143,MATCH(Input!AW20,Zone!$B$97:$B$143,0),MATCH(Input!AW19,Zone!$2:$2,0)),IF(Input!AW12=TRUE,INDEX(Main!$G:$G,MATCH(_xlfn.CONCAT(AV4,AV6),Main!$A:$A,0)),INDEX(Main!$D:$D,MATCH(_xlfn.CONCAT(AV4,AV6),Main!$A:$A,0)))),0)</f>
        <v>0</v>
      </c>
      <c r="AW40" s="357">
        <f>IFERROR(IF(Info!AX6=TRUE,INDEX(Zone!$97:$143,MATCH(Input!AX20,Zone!$B$97:$B$143,0),MATCH(Input!AX19,Zone!$2:$2,0)),IF(Input!AX12=TRUE,INDEX(Main!$G:$G,MATCH(_xlfn.CONCAT(AW4,AW6),Main!$A:$A,0)),INDEX(Main!$D:$D,MATCH(_xlfn.CONCAT(AW4,AW6),Main!$A:$A,0)))),0)</f>
        <v>0</v>
      </c>
      <c r="AX40" s="357">
        <f>IFERROR(IF(Info!AY6=TRUE,INDEX(Zone!$97:$143,MATCH(Input!AY20,Zone!$B$97:$B$143,0),MATCH(Input!AY19,Zone!$2:$2,0)),IF(Input!AY12=TRUE,INDEX(Main!$G:$G,MATCH(_xlfn.CONCAT(AX4,AX6),Main!$A:$A,0)),INDEX(Main!$D:$D,MATCH(_xlfn.CONCAT(AX4,AX6),Main!$A:$A,0)))),0)</f>
        <v>0</v>
      </c>
      <c r="AY40" s="357">
        <f>IFERROR(IF(Info!AZ6=TRUE,INDEX(Zone!$97:$143,MATCH(Input!AZ20,Zone!$B$97:$B$143,0),MATCH(Input!AZ19,Zone!$2:$2,0)),IF(Input!AZ12=TRUE,INDEX(Main!$G:$G,MATCH(_xlfn.CONCAT(AY4,AY6),Main!$A:$A,0)),INDEX(Main!$D:$D,MATCH(_xlfn.CONCAT(AY4,AY6),Main!$A:$A,0)))),0)</f>
        <v>0</v>
      </c>
      <c r="AZ40" s="357">
        <f>IFERROR(IF(Info!BA6=TRUE,INDEX(Zone!$97:$143,MATCH(Input!BA20,Zone!$B$97:$B$143,0),MATCH(Input!BA19,Zone!$2:$2,0)),IF(Input!BA12=TRUE,INDEX(Main!$G:$G,MATCH(_xlfn.CONCAT(AZ4,AZ6),Main!$A:$A,0)),INDEX(Main!$D:$D,MATCH(_xlfn.CONCAT(AZ4,AZ6),Main!$A:$A,0)))),0)</f>
        <v>0</v>
      </c>
      <c r="BA40" s="357">
        <f>IFERROR(IF(Info!BB6=TRUE,INDEX(Zone!$97:$143,MATCH(Input!BB20,Zone!$B$97:$B$143,0),MATCH(Input!BB19,Zone!$2:$2,0)),IF(Input!BB12=TRUE,INDEX(Main!$G:$G,MATCH(_xlfn.CONCAT(BA4,BA6),Main!$A:$A,0)),INDEX(Main!$D:$D,MATCH(_xlfn.CONCAT(BA4,BA6),Main!$A:$A,0)))),0)</f>
        <v>0</v>
      </c>
      <c r="BB40" s="357">
        <f>IFERROR(IF(Info!BC6=TRUE,INDEX(Zone!$97:$143,MATCH(Input!BC20,Zone!$B$97:$B$143,0),MATCH(Input!BC19,Zone!$2:$2,0)),IF(Input!BC12=TRUE,INDEX(Main!$G:$G,MATCH(_xlfn.CONCAT(BB4,BB6),Main!$A:$A,0)),INDEX(Main!$D:$D,MATCH(_xlfn.CONCAT(BB4,BB6),Main!$A:$A,0)))),0)</f>
        <v>0</v>
      </c>
      <c r="BC40" s="357">
        <f>IFERROR(IF(Info!BD6=TRUE,INDEX(Zone!$97:$143,MATCH(Input!BD20,Zone!$B$97:$B$143,0),MATCH(Input!BD19,Zone!$2:$2,0)),IF(Input!BD12=TRUE,INDEX(Main!$G:$G,MATCH(_xlfn.CONCAT(BC4,BC6),Main!$A:$A,0)),INDEX(Main!$D:$D,MATCH(_xlfn.CONCAT(BC4,BC6),Main!$A:$A,0)))),0)</f>
        <v>0</v>
      </c>
      <c r="BD40" s="357">
        <f>IFERROR(IF(Info!BE6=TRUE,INDEX(Zone!$97:$143,MATCH(Input!BE20,Zone!$B$97:$B$143,0),MATCH(Input!BE19,Zone!$2:$2,0)),IF(Input!BE12=TRUE,INDEX(Main!$G:$G,MATCH(_xlfn.CONCAT(BD4,BD6),Main!$A:$A,0)),INDEX(Main!$D:$D,MATCH(_xlfn.CONCAT(BD4,BD6),Main!$A:$A,0)))),0)</f>
        <v>0</v>
      </c>
      <c r="BE40" s="357">
        <f>IFERROR(IF(Info!BF6=TRUE,INDEX(Zone!$97:$143,MATCH(Input!BF20,Zone!$B$97:$B$143,0),MATCH(Input!BF19,Zone!$2:$2,0)),IF(Input!BF12=TRUE,INDEX(Main!$G:$G,MATCH(_xlfn.CONCAT(BE4,BE6),Main!$A:$A,0)),INDEX(Main!$D:$D,MATCH(_xlfn.CONCAT(BE4,BE6),Main!$A:$A,0)))),0)</f>
        <v>0</v>
      </c>
      <c r="BF40" s="357">
        <f>IFERROR(IF(Info!BG6=TRUE,INDEX(Zone!$97:$143,MATCH(Input!BG20,Zone!$B$97:$B$143,0),MATCH(Input!BG19,Zone!$2:$2,0)),IF(Input!BG12=TRUE,INDEX(Main!$G:$G,MATCH(_xlfn.CONCAT(BF4,BF6),Main!$A:$A,0)),INDEX(Main!$D:$D,MATCH(_xlfn.CONCAT(BF4,BF6),Main!$A:$A,0)))),0)</f>
        <v>0</v>
      </c>
      <c r="BG40" s="357">
        <f>IFERROR(IF(Info!BH6=TRUE,INDEX(Zone!$97:$143,MATCH(Input!BH20,Zone!$B$97:$B$143,0),MATCH(Input!BH19,Zone!$2:$2,0)),IF(Input!BH12=TRUE,INDEX(Main!$G:$G,MATCH(_xlfn.CONCAT(BG4,BG6),Main!$A:$A,0)),INDEX(Main!$D:$D,MATCH(_xlfn.CONCAT(BG4,BG6),Main!$A:$A,0)))),0)</f>
        <v>0</v>
      </c>
      <c r="BH40" s="357">
        <f>IFERROR(IF(Info!BI6=TRUE,INDEX(Zone!$97:$143,MATCH(Input!BI20,Zone!$B$97:$B$143,0),MATCH(Input!BI19,Zone!$2:$2,0)),IF(Input!BI12=TRUE,INDEX(Main!$G:$G,MATCH(_xlfn.CONCAT(BH4,BH6),Main!$A:$A,0)),INDEX(Main!$D:$D,MATCH(_xlfn.CONCAT(BH4,BH6),Main!$A:$A,0)))),0)</f>
        <v>0</v>
      </c>
      <c r="BI40" s="357">
        <f>IFERROR(IF(Info!BJ6=TRUE,INDEX(Zone!$97:$143,MATCH(Input!BJ20,Zone!$B$97:$B$143,0),MATCH(Input!BJ19,Zone!$2:$2,0)),IF(Input!BJ12=TRUE,INDEX(Main!$G:$G,MATCH(_xlfn.CONCAT(BI4,BI6),Main!$A:$A,0)),INDEX(Main!$D:$D,MATCH(_xlfn.CONCAT(BI4,BI6),Main!$A:$A,0)))),0)</f>
        <v>0</v>
      </c>
      <c r="BJ40" s="357">
        <f>IFERROR(IF(Info!BK6=TRUE,INDEX(Zone!$97:$143,MATCH(Input!BK20,Zone!$B$97:$B$143,0),MATCH(Input!BK19,Zone!$2:$2,0)),IF(Input!BK12=TRUE,INDEX(Main!$G:$G,MATCH(_xlfn.CONCAT(BJ4,BJ6),Main!$A:$A,0)),INDEX(Main!$D:$D,MATCH(_xlfn.CONCAT(BJ4,BJ6),Main!$A:$A,0)))),0)</f>
        <v>0</v>
      </c>
      <c r="BK40" s="357">
        <f>IFERROR(IF(Info!BL6=TRUE,INDEX(Zone!$97:$143,MATCH(Input!BL20,Zone!$B$97:$B$143,0),MATCH(Input!BL19,Zone!$2:$2,0)),IF(Input!BL12=TRUE,INDEX(Main!$G:$G,MATCH(_xlfn.CONCAT(BK4,BK6),Main!$A:$A,0)),INDEX(Main!$D:$D,MATCH(_xlfn.CONCAT(BK4,BK6),Main!$A:$A,0)))),0)</f>
        <v>0</v>
      </c>
      <c r="BL40" s="357">
        <f>IFERROR(IF(Info!BM6=TRUE,INDEX(Zone!$97:$143,MATCH(Input!BM20,Zone!$B$97:$B$143,0),MATCH(Input!BM19,Zone!$2:$2,0)),IF(Input!BM12=TRUE,INDEX(Main!$G:$G,MATCH(_xlfn.CONCAT(BL4,BL6),Main!$A:$A,0)),INDEX(Main!$D:$D,MATCH(_xlfn.CONCAT(BL4,BL6),Main!$A:$A,0)))),0)</f>
        <v>0</v>
      </c>
      <c r="BM40" s="357">
        <f>IFERROR(IF(Info!BN6=TRUE,INDEX(Zone!$97:$143,MATCH(Input!BN20,Zone!$B$97:$B$143,0),MATCH(Input!BN19,Zone!$2:$2,0)),IF(Input!BN12=TRUE,INDEX(Main!$G:$G,MATCH(_xlfn.CONCAT(BM4,BM6),Main!$A:$A,0)),INDEX(Main!$D:$D,MATCH(_xlfn.CONCAT(BM4,BM6),Main!$A:$A,0)))),0)</f>
        <v>0</v>
      </c>
      <c r="BN40" s="357">
        <f>IFERROR(IF(Info!BO6=TRUE,INDEX(Zone!$97:$143,MATCH(Input!BO20,Zone!$B$97:$B$143,0),MATCH(Input!BO19,Zone!$2:$2,0)),IF(Input!BO12=TRUE,INDEX(Main!$G:$G,MATCH(_xlfn.CONCAT(BN4,BN6),Main!$A:$A,0)),INDEX(Main!$D:$D,MATCH(_xlfn.CONCAT(BN4,BN6),Main!$A:$A,0)))),0)</f>
        <v>0</v>
      </c>
      <c r="BO40" s="357">
        <f>IFERROR(IF(Info!BP6=TRUE,INDEX(Zone!$97:$143,MATCH(Input!BP20,Zone!$B$97:$B$143,0),MATCH(Input!BP19,Zone!$2:$2,0)),IF(Input!BP12=TRUE,INDEX(Main!$G:$G,MATCH(_xlfn.CONCAT(BO4,BO6),Main!$A:$A,0)),INDEX(Main!$D:$D,MATCH(_xlfn.CONCAT(BO4,BO6),Main!$A:$A,0)))),0)</f>
        <v>0</v>
      </c>
      <c r="BP40" s="357">
        <f>IFERROR(IF(Info!BQ6=TRUE,INDEX(Zone!$97:$143,MATCH(Input!BQ20,Zone!$B$97:$B$143,0),MATCH(Input!BQ19,Zone!$2:$2,0)),IF(Input!BQ12=TRUE,INDEX(Main!$G:$G,MATCH(_xlfn.CONCAT(BP4,BP6),Main!$A:$A,0)),INDEX(Main!$D:$D,MATCH(_xlfn.CONCAT(BP4,BP6),Main!$A:$A,0)))),0)</f>
        <v>0</v>
      </c>
      <c r="BQ40" s="357">
        <f>IFERROR(IF(Info!BR6=TRUE,INDEX(Zone!$97:$143,MATCH(Input!BR20,Zone!$B$97:$B$143,0),MATCH(Input!BR19,Zone!$2:$2,0)),IF(Input!BR12=TRUE,INDEX(Main!$G:$G,MATCH(_xlfn.CONCAT(BQ4,BQ6),Main!$A:$A,0)),INDEX(Main!$D:$D,MATCH(_xlfn.CONCAT(BQ4,BQ6),Main!$A:$A,0)))),0)</f>
        <v>0</v>
      </c>
      <c r="BR40" s="357">
        <f>IFERROR(IF(Info!BS6=TRUE,INDEX(Zone!$97:$143,MATCH(Input!BS20,Zone!$B$97:$B$143,0),MATCH(Input!BS19,Zone!$2:$2,0)),IF(Input!BS12=TRUE,INDEX(Main!$G:$G,MATCH(_xlfn.CONCAT(BR4,BR6),Main!$A:$A,0)),INDEX(Main!$D:$D,MATCH(_xlfn.CONCAT(BR4,BR6),Main!$A:$A,0)))),0)</f>
        <v>0</v>
      </c>
      <c r="BS40" s="357">
        <f>IFERROR(IF(Info!BT6=TRUE,INDEX(Zone!$97:$143,MATCH(Input!BT20,Zone!$B$97:$B$143,0),MATCH(Input!BT19,Zone!$2:$2,0)),IF(Input!BT12=TRUE,INDEX(Main!$G:$G,MATCH(_xlfn.CONCAT(BS4,BS6),Main!$A:$A,0)),INDEX(Main!$D:$D,MATCH(_xlfn.CONCAT(BS4,BS6),Main!$A:$A,0)))),0)</f>
        <v>0</v>
      </c>
      <c r="BT40" s="357">
        <f>IFERROR(IF(Info!BU6=TRUE,INDEX(Zone!$97:$143,MATCH(Input!BU20,Zone!$B$97:$B$143,0),MATCH(Input!BU19,Zone!$2:$2,0)),IF(Input!BU12=TRUE,INDEX(Main!$G:$G,MATCH(_xlfn.CONCAT(BT4,BT6),Main!$A:$A,0)),INDEX(Main!$D:$D,MATCH(_xlfn.CONCAT(BT4,BT6),Main!$A:$A,0)))),0)</f>
        <v>0</v>
      </c>
      <c r="BU40" s="357">
        <f>IFERROR(IF(Info!BV6=TRUE,INDEX(Zone!$97:$143,MATCH(Input!BV20,Zone!$B$97:$B$143,0),MATCH(Input!BV19,Zone!$2:$2,0)),IF(Input!BV12=TRUE,INDEX(Main!$G:$G,MATCH(_xlfn.CONCAT(BU4,BU6),Main!$A:$A,0)),INDEX(Main!$D:$D,MATCH(_xlfn.CONCAT(BU4,BU6),Main!$A:$A,0)))),0)</f>
        <v>0</v>
      </c>
      <c r="BV40" s="357">
        <f>IFERROR(IF(Info!BW6=TRUE,INDEX(Zone!$97:$143,MATCH(Input!BW20,Zone!$B$97:$B$143,0),MATCH(Input!BW19,Zone!$2:$2,0)),IF(Input!BW12=TRUE,INDEX(Main!$G:$G,MATCH(_xlfn.CONCAT(BV4,BV6),Main!$A:$A,0)),INDEX(Main!$D:$D,MATCH(_xlfn.CONCAT(BV4,BV6),Main!$A:$A,0)))),0)</f>
        <v>0</v>
      </c>
      <c r="BW40" s="357">
        <f>IFERROR(IF(Info!BX6=TRUE,INDEX(Zone!$97:$143,MATCH(Input!BX20,Zone!$B$97:$B$143,0),MATCH(Input!BX19,Zone!$2:$2,0)),IF(Input!BX12=TRUE,INDEX(Main!$G:$G,MATCH(_xlfn.CONCAT(BW4,BW6),Main!$A:$A,0)),INDEX(Main!$D:$D,MATCH(_xlfn.CONCAT(BW4,BW6),Main!$A:$A,0)))),0)</f>
        <v>0</v>
      </c>
      <c r="BX40" s="357">
        <f>IFERROR(IF(Info!BY6=TRUE,INDEX(Zone!$97:$143,MATCH(Input!BY20,Zone!$B$97:$B$143,0),MATCH(Input!BY19,Zone!$2:$2,0)),IF(Input!BY12=TRUE,INDEX(Main!$G:$G,MATCH(_xlfn.CONCAT(BX4,BX6),Main!$A:$A,0)),INDEX(Main!$D:$D,MATCH(_xlfn.CONCAT(BX4,BX6),Main!$A:$A,0)))),0)</f>
        <v>0</v>
      </c>
      <c r="BY40" s="357">
        <f>IFERROR(IF(Info!BZ6=TRUE,INDEX(Zone!$97:$143,MATCH(Input!BZ20,Zone!$B$97:$B$143,0),MATCH(Input!BZ19,Zone!$2:$2,0)),IF(Input!BZ12=TRUE,INDEX(Main!$G:$G,MATCH(_xlfn.CONCAT(BY4,BY6),Main!$A:$A,0)),INDEX(Main!$D:$D,MATCH(_xlfn.CONCAT(BY4,BY6),Main!$A:$A,0)))),0)</f>
        <v>0</v>
      </c>
      <c r="BZ40" s="357">
        <f>IFERROR(IF(Info!CA6=TRUE,INDEX(Zone!$97:$143,MATCH(Input!CA20,Zone!$B$97:$B$143,0),MATCH(Input!CA19,Zone!$2:$2,0)),IF(Input!CA12=TRUE,INDEX(Main!$G:$G,MATCH(_xlfn.CONCAT(BZ4,BZ6),Main!$A:$A,0)),INDEX(Main!$D:$D,MATCH(_xlfn.CONCAT(BZ4,BZ6),Main!$A:$A,0)))),0)</f>
        <v>0</v>
      </c>
      <c r="CA40" s="357">
        <f>IFERROR(IF(Info!CB6=TRUE,INDEX(Zone!$97:$143,MATCH(Input!CB20,Zone!$B$97:$B$143,0),MATCH(Input!CB19,Zone!$2:$2,0)),IF(Input!CB12=TRUE,INDEX(Main!$G:$G,MATCH(_xlfn.CONCAT(CA4,CA6),Main!$A:$A,0)),INDEX(Main!$D:$D,MATCH(_xlfn.CONCAT(CA4,CA6),Main!$A:$A,0)))),0)</f>
        <v>0</v>
      </c>
      <c r="CB40" s="357">
        <f>IFERROR(IF(Info!CC6=TRUE,INDEX(Zone!$97:$143,MATCH(Input!CC20,Zone!$B$97:$B$143,0),MATCH(Input!CC19,Zone!$2:$2,0)),IF(Input!CC12=TRUE,INDEX(Main!$G:$G,MATCH(_xlfn.CONCAT(CB4,CB6),Main!$A:$A,0)),INDEX(Main!$D:$D,MATCH(_xlfn.CONCAT(CB4,CB6),Main!$A:$A,0)))),0)</f>
        <v>0</v>
      </c>
      <c r="CC40" s="357">
        <f>IFERROR(IF(Info!CD6=TRUE,INDEX(Zone!$97:$143,MATCH(Input!CD20,Zone!$B$97:$B$143,0),MATCH(Input!CD19,Zone!$2:$2,0)),IF(Input!CD12=TRUE,INDEX(Main!$G:$G,MATCH(_xlfn.CONCAT(CC4,CC6),Main!$A:$A,0)),INDEX(Main!$D:$D,MATCH(_xlfn.CONCAT(CC4,CC6),Main!$A:$A,0)))),0)</f>
        <v>0</v>
      </c>
      <c r="CD40" s="357">
        <f>IFERROR(IF(Info!CE6=TRUE,INDEX(Zone!$97:$143,MATCH(Input!CE20,Zone!$B$97:$B$143,0),MATCH(Input!CE19,Zone!$2:$2,0)),IF(Input!CE12=TRUE,INDEX(Main!$G:$G,MATCH(_xlfn.CONCAT(CD4,CD6),Main!$A:$A,0)),INDEX(Main!$D:$D,MATCH(_xlfn.CONCAT(CD4,CD6),Main!$A:$A,0)))),0)</f>
        <v>0</v>
      </c>
      <c r="CE40" s="357">
        <f>IFERROR(IF(Info!CF6=TRUE,INDEX(Zone!$97:$143,MATCH(Input!CF20,Zone!$B$97:$B$143,0),MATCH(Input!CF19,Zone!$2:$2,0)),IF(Input!CF12=TRUE,INDEX(Main!$G:$G,MATCH(_xlfn.CONCAT(CE4,CE6),Main!$A:$A,0)),INDEX(Main!$D:$D,MATCH(_xlfn.CONCAT(CE4,CE6),Main!$A:$A,0)))),0)</f>
        <v>0</v>
      </c>
      <c r="CF40" s="357">
        <f>IFERROR(IF(Info!CG6=TRUE,INDEX(Zone!$97:$143,MATCH(Input!CG20,Zone!$B$97:$B$143,0),MATCH(Input!CG19,Zone!$2:$2,0)),IF(Input!CG12=TRUE,INDEX(Main!$G:$G,MATCH(_xlfn.CONCAT(CF4,CF6),Main!$A:$A,0)),INDEX(Main!$D:$D,MATCH(_xlfn.CONCAT(CF4,CF6),Main!$A:$A,0)))),0)</f>
        <v>0</v>
      </c>
      <c r="CG40" s="357">
        <f>IFERROR(IF(Info!CH6=TRUE,INDEX(Zone!$97:$143,MATCH(Input!CH20,Zone!$B$97:$B$143,0),MATCH(Input!CH19,Zone!$2:$2,0)),IF(Input!CH12=TRUE,INDEX(Main!$G:$G,MATCH(_xlfn.CONCAT(CG4,CG6),Main!$A:$A,0)),INDEX(Main!$D:$D,MATCH(_xlfn.CONCAT(CG4,CG6),Main!$A:$A,0)))),0)</f>
        <v>0</v>
      </c>
      <c r="CH40" s="357">
        <f>IFERROR(IF(Info!CI6=TRUE,INDEX(Zone!$97:$143,MATCH(Input!CI20,Zone!$B$97:$B$143,0),MATCH(Input!CI19,Zone!$2:$2,0)),IF(Input!CI12=TRUE,INDEX(Main!$G:$G,MATCH(_xlfn.CONCAT(CH4,CH6),Main!$A:$A,0)),INDEX(Main!$D:$D,MATCH(_xlfn.CONCAT(CH4,CH6),Main!$A:$A,0)))),0)</f>
        <v>0</v>
      </c>
      <c r="CI40" s="357">
        <f>IFERROR(IF(Info!CJ6=TRUE,INDEX(Zone!$97:$143,MATCH(Input!CJ20,Zone!$B$97:$B$143,0),MATCH(Input!CJ19,Zone!$2:$2,0)),IF(Input!CJ12=TRUE,INDEX(Main!$G:$G,MATCH(_xlfn.CONCAT(CI4,CI6),Main!$A:$A,0)),INDEX(Main!$D:$D,MATCH(_xlfn.CONCAT(CI4,CI6),Main!$A:$A,0)))),0)</f>
        <v>0</v>
      </c>
      <c r="CJ40" s="357">
        <f>IFERROR(IF(Info!CK6=TRUE,INDEX(Zone!$97:$143,MATCH(Input!CK20,Zone!$B$97:$B$143,0),MATCH(Input!CK19,Zone!$2:$2,0)),IF(Input!CK12=TRUE,INDEX(Main!$G:$G,MATCH(_xlfn.CONCAT(CJ4,CJ6),Main!$A:$A,0)),INDEX(Main!$D:$D,MATCH(_xlfn.CONCAT(CJ4,CJ6),Main!$A:$A,0)))),0)</f>
        <v>0</v>
      </c>
      <c r="CK40" s="357">
        <f>IFERROR(IF(Info!CL6=TRUE,INDEX(Zone!$97:$143,MATCH(Input!CL20,Zone!$B$97:$B$143,0),MATCH(Input!CL19,Zone!$2:$2,0)),IF(Input!CL12=TRUE,INDEX(Main!$G:$G,MATCH(_xlfn.CONCAT(CK4,CK6),Main!$A:$A,0)),INDEX(Main!$D:$D,MATCH(_xlfn.CONCAT(CK4,CK6),Main!$A:$A,0)))),0)</f>
        <v>0</v>
      </c>
      <c r="CL40" s="357">
        <f>IFERROR(IF(Info!CM6=TRUE,INDEX(Zone!$97:$143,MATCH(Input!CM20,Zone!$B$97:$B$143,0),MATCH(Input!CM19,Zone!$2:$2,0)),IF(Input!CM12=TRUE,INDEX(Main!$G:$G,MATCH(_xlfn.CONCAT(CL4,CL6),Main!$A:$A,0)),INDEX(Main!$D:$D,MATCH(_xlfn.CONCAT(CL4,CL6),Main!$A:$A,0)))),0)</f>
        <v>0</v>
      </c>
      <c r="CM40" s="357">
        <f>IFERROR(IF(Info!CN6=TRUE,INDEX(Zone!$97:$143,MATCH(Input!CN20,Zone!$B$97:$B$143,0),MATCH(Input!CN19,Zone!$2:$2,0)),IF(Input!CN12=TRUE,INDEX(Main!$G:$G,MATCH(_xlfn.CONCAT(CM4,CM6),Main!$A:$A,0)),INDEX(Main!$D:$D,MATCH(_xlfn.CONCAT(CM4,CM6),Main!$A:$A,0)))),0)</f>
        <v>0</v>
      </c>
      <c r="CN40" s="357">
        <f>IFERROR(IF(Info!CO6=TRUE,INDEX(Zone!$97:$143,MATCH(Input!CO20,Zone!$B$97:$B$143,0),MATCH(Input!CO19,Zone!$2:$2,0)),IF(Input!CO12=TRUE,INDEX(Main!$G:$G,MATCH(_xlfn.CONCAT(CN4,CN6),Main!$A:$A,0)),INDEX(Main!$D:$D,MATCH(_xlfn.CONCAT(CN4,CN6),Main!$A:$A,0)))),0)</f>
        <v>0</v>
      </c>
      <c r="CO40" s="357">
        <f>IFERROR(IF(Info!CP6=TRUE,INDEX(Zone!$97:$143,MATCH(Input!CP20,Zone!$B$97:$B$143,0),MATCH(Input!CP19,Zone!$2:$2,0)),IF(Input!CP12=TRUE,INDEX(Main!$G:$G,MATCH(_xlfn.CONCAT(CO4,CO6),Main!$A:$A,0)),INDEX(Main!$D:$D,MATCH(_xlfn.CONCAT(CO4,CO6),Main!$A:$A,0)))),0)</f>
        <v>0</v>
      </c>
      <c r="CP40" s="357">
        <f>IFERROR(IF(Info!CQ6=TRUE,INDEX(Zone!$97:$143,MATCH(Input!CQ20,Zone!$B$97:$B$143,0),MATCH(Input!CQ19,Zone!$2:$2,0)),IF(Input!CQ12=TRUE,INDEX(Main!$G:$G,MATCH(_xlfn.CONCAT(CP4,CP6),Main!$A:$A,0)),INDEX(Main!$D:$D,MATCH(_xlfn.CONCAT(CP4,CP6),Main!$A:$A,0)))),0)</f>
        <v>0</v>
      </c>
      <c r="CQ40" s="357">
        <f>IFERROR(IF(Info!CR6=TRUE,INDEX(Zone!$97:$143,MATCH(Input!CR20,Zone!$B$97:$B$143,0),MATCH(Input!CR19,Zone!$2:$2,0)),IF(Input!CR12=TRUE,INDEX(Main!$G:$G,MATCH(_xlfn.CONCAT(CQ4,CQ6),Main!$A:$A,0)),INDEX(Main!$D:$D,MATCH(_xlfn.CONCAT(CQ4,CQ6),Main!$A:$A,0)))),0)</f>
        <v>0</v>
      </c>
      <c r="CR40" s="357">
        <f>IFERROR(IF(Info!CS6=TRUE,INDEX(Zone!$97:$143,MATCH(Input!CS20,Zone!$B$97:$B$143,0),MATCH(Input!CS19,Zone!$2:$2,0)),IF(Input!CS12=TRUE,INDEX(Main!$G:$G,MATCH(_xlfn.CONCAT(CR4,CR6),Main!$A:$A,0)),INDEX(Main!$D:$D,MATCH(_xlfn.CONCAT(CR4,CR6),Main!$A:$A,0)))),0)</f>
        <v>0</v>
      </c>
      <c r="CS40" s="357">
        <f>IFERROR(IF(Info!CT6=TRUE,INDEX(Zone!$97:$143,MATCH(Input!CT20,Zone!$B$97:$B$143,0),MATCH(Input!CT19,Zone!$2:$2,0)),IF(Input!CT12=TRUE,INDEX(Main!$G:$G,MATCH(_xlfn.CONCAT(CS4,CS6),Main!$A:$A,0)),INDEX(Main!$D:$D,MATCH(_xlfn.CONCAT(CS4,CS6),Main!$A:$A,0)))),0)</f>
        <v>0</v>
      </c>
      <c r="CT40" s="357">
        <f>IFERROR(IF(Info!CU6=TRUE,INDEX(Zone!$97:$143,MATCH(Input!CU20,Zone!$B$97:$B$143,0),MATCH(Input!CU19,Zone!$2:$2,0)),IF(Input!CU12=TRUE,INDEX(Main!$G:$G,MATCH(_xlfn.CONCAT(CT4,CT6),Main!$A:$A,0)),INDEX(Main!$D:$D,MATCH(_xlfn.CONCAT(CT4,CT6),Main!$A:$A,0)))),0)</f>
        <v>0</v>
      </c>
      <c r="CU40" s="357">
        <f>IFERROR(IF(Info!CV6=TRUE,INDEX(Zone!$97:$143,MATCH(Input!CV20,Zone!$B$97:$B$143,0),MATCH(Input!CV19,Zone!$2:$2,0)),IF(Input!CV12=TRUE,INDEX(Main!$G:$G,MATCH(_xlfn.CONCAT(CU4,CU6),Main!$A:$A,0)),INDEX(Main!$D:$D,MATCH(_xlfn.CONCAT(CU4,CU6),Main!$A:$A,0)))),0)</f>
        <v>0</v>
      </c>
      <c r="CV40" s="357">
        <f>IFERROR(IF(Info!CW6=TRUE,INDEX(Zone!$97:$143,MATCH(Input!CW20,Zone!$B$97:$B$143,0),MATCH(Input!CW19,Zone!$2:$2,0)),IF(Input!CW12=TRUE,INDEX(Main!$G:$G,MATCH(_xlfn.CONCAT(CV4,CV6),Main!$A:$A,0)),INDEX(Main!$D:$D,MATCH(_xlfn.CONCAT(CV4,CV6),Main!$A:$A,0)))),0)</f>
        <v>0</v>
      </c>
      <c r="CW40" s="357">
        <f>IFERROR(IF(Info!CX6=TRUE,INDEX(Zone!$97:$143,MATCH(Input!CX20,Zone!$B$97:$B$143,0),MATCH(Input!CX19,Zone!$2:$2,0)),IF(Input!CX12=TRUE,INDEX(Main!$G:$G,MATCH(_xlfn.CONCAT(CW4,CW6),Main!$A:$A,0)),INDEX(Main!$D:$D,MATCH(_xlfn.CONCAT(CW4,CW6),Main!$A:$A,0)))),0)</f>
        <v>0</v>
      </c>
      <c r="CX40" s="357">
        <f>IFERROR(IF(Info!CY6=TRUE,INDEX(Zone!$97:$143,MATCH(Input!CY20,Zone!$B$97:$B$143,0),MATCH(Input!CY19,Zone!$2:$2,0)),IF(Input!CY12=TRUE,INDEX(Main!$G:$G,MATCH(_xlfn.CONCAT(CX4,CX6),Main!$A:$A,0)),INDEX(Main!$D:$D,MATCH(_xlfn.CONCAT(CX4,CX6),Main!$A:$A,0)))),0)</f>
        <v>0</v>
      </c>
      <c r="CY40" s="357">
        <f>IFERROR(IF(Info!CZ6=TRUE,INDEX(Zone!$97:$143,MATCH(Input!CZ20,Zone!$B$97:$B$143,0),MATCH(Input!CZ19,Zone!$2:$2,0)),IF(Input!CZ12=TRUE,INDEX(Main!$G:$G,MATCH(_xlfn.CONCAT(CY4,CY6),Main!$A:$A,0)),INDEX(Main!$D:$D,MATCH(_xlfn.CONCAT(CY4,CY6),Main!$A:$A,0)))),0)</f>
        <v>0</v>
      </c>
      <c r="CZ40" s="357">
        <f>IFERROR(IF(Info!DA6=TRUE,INDEX(Zone!$97:$143,MATCH(Input!DA20,Zone!$B$97:$B$143,0),MATCH(Input!DA19,Zone!$2:$2,0)),IF(Input!DA12=TRUE,INDEX(Main!$G:$G,MATCH(_xlfn.CONCAT(CZ4,CZ6),Main!$A:$A,0)),INDEX(Main!$D:$D,MATCH(_xlfn.CONCAT(CZ4,CZ6),Main!$A:$A,0)))),0)</f>
        <v>0</v>
      </c>
      <c r="DA40" s="357">
        <f>IFERROR(IF(Info!DB6=TRUE,INDEX(Zone!$97:$143,MATCH(Input!DB20,Zone!$B$97:$B$143,0),MATCH(Input!DB19,Zone!$2:$2,0)),IF(Input!DB12=TRUE,INDEX(Main!$G:$G,MATCH(_xlfn.CONCAT(DA4,DA6),Main!$A:$A,0)),INDEX(Main!$D:$D,MATCH(_xlfn.CONCAT(DA4,DA6),Main!$A:$A,0)))),0)</f>
        <v>0</v>
      </c>
      <c r="DB40" s="357">
        <f>IFERROR(IF(Info!DC6=TRUE,INDEX(Zone!$97:$143,MATCH(Input!DC20,Zone!$B$97:$B$143,0),MATCH(Input!DC19,Zone!$2:$2,0)),IF(Input!DC12=TRUE,INDEX(Main!$G:$G,MATCH(_xlfn.CONCAT(DB4,DB6),Main!$A:$A,0)),INDEX(Main!$D:$D,MATCH(_xlfn.CONCAT(DB4,DB6),Main!$A:$A,0)))),0)</f>
        <v>0</v>
      </c>
      <c r="DC40" s="357">
        <f>IFERROR(IF(Info!DD6=TRUE,INDEX(Zone!$97:$143,MATCH(Input!DD20,Zone!$B$97:$B$143,0),MATCH(Input!DD19,Zone!$2:$2,0)),IF(Input!DD12=TRUE,INDEX(Main!$G:$G,MATCH(_xlfn.CONCAT(DC4,DC6),Main!$A:$A,0)),INDEX(Main!$D:$D,MATCH(_xlfn.CONCAT(DC4,DC6),Main!$A:$A,0)))),0)</f>
        <v>0</v>
      </c>
      <c r="DD40" s="357">
        <f>IFERROR(IF(Info!DE6=TRUE,INDEX(Zone!$97:$143,MATCH(Input!DE20,Zone!$B$97:$B$143,0),MATCH(Input!DE19,Zone!$2:$2,0)),IF(Input!DE12=TRUE,INDEX(Main!$G:$G,MATCH(_xlfn.CONCAT(DD4,DD6),Main!$A:$A,0)),INDEX(Main!$D:$D,MATCH(_xlfn.CONCAT(DD4,DD6),Main!$A:$A,0)))),0)</f>
        <v>0</v>
      </c>
      <c r="DE40" s="357">
        <f>IFERROR(IF(Info!DF6=TRUE,INDEX(Zone!$97:$143,MATCH(Input!DF20,Zone!$B$97:$B$143,0),MATCH(Input!DF19,Zone!$2:$2,0)),IF(Input!DF12=TRUE,INDEX(Main!$G:$G,MATCH(_xlfn.CONCAT(DE4,DE6),Main!$A:$A,0)),INDEX(Main!$D:$D,MATCH(_xlfn.CONCAT(DE4,DE6),Main!$A:$A,0)))),0)</f>
        <v>0</v>
      </c>
      <c r="DF40" s="357">
        <f>IFERROR(IF(Info!DG6=TRUE,INDEX(Zone!$97:$143,MATCH(Input!DG20,Zone!$B$97:$B$143,0),MATCH(Input!DG19,Zone!$2:$2,0)),IF(Input!DG12=TRUE,INDEX(Main!$G:$G,MATCH(_xlfn.CONCAT(DF4,DF6),Main!$A:$A,0)),INDEX(Main!$D:$D,MATCH(_xlfn.CONCAT(DF4,DF6),Main!$A:$A,0)))),0)</f>
        <v>0</v>
      </c>
      <c r="DG40" s="357">
        <f>IFERROR(IF(Info!DH6=TRUE,INDEX(Zone!$97:$143,MATCH(Input!DH20,Zone!$B$97:$B$143,0),MATCH(Input!DH19,Zone!$2:$2,0)),IF(Input!DH12=TRUE,INDEX(Main!$G:$G,MATCH(_xlfn.CONCAT(DG4,DG6),Main!$A:$A,0)),INDEX(Main!$D:$D,MATCH(_xlfn.CONCAT(DG4,DG6),Main!$A:$A,0)))),0)</f>
        <v>0</v>
      </c>
      <c r="DH40" s="357">
        <f>IFERROR(IF(Info!DI6=TRUE,INDEX(Zone!$97:$143,MATCH(Input!DI20,Zone!$B$97:$B$143,0),MATCH(Input!DI19,Zone!$2:$2,0)),IF(Input!DI12=TRUE,INDEX(Main!$G:$G,MATCH(_xlfn.CONCAT(DH4,DH6),Main!$A:$A,0)),INDEX(Main!$D:$D,MATCH(_xlfn.CONCAT(DH4,DH6),Main!$A:$A,0)))),0)</f>
        <v>0</v>
      </c>
      <c r="DI40" s="357">
        <f>IFERROR(IF(Info!DJ6=TRUE,INDEX(Zone!$97:$143,MATCH(Input!DJ20,Zone!$B$97:$B$143,0),MATCH(Input!DJ19,Zone!$2:$2,0)),IF(Input!DJ12=TRUE,INDEX(Main!$G:$G,MATCH(_xlfn.CONCAT(DI4,DI6),Main!$A:$A,0)),INDEX(Main!$D:$D,MATCH(_xlfn.CONCAT(DI4,DI6),Main!$A:$A,0)))),0)</f>
        <v>0</v>
      </c>
      <c r="DJ40" s="357">
        <f>IFERROR(IF(Info!DK6=TRUE,INDEX(Zone!$97:$143,MATCH(Input!DK20,Zone!$B$97:$B$143,0),MATCH(Input!DK19,Zone!$2:$2,0)),IF(Input!DK12=TRUE,INDEX(Main!$G:$G,MATCH(_xlfn.CONCAT(DJ4,DJ6),Main!$A:$A,0)),INDEX(Main!$D:$D,MATCH(_xlfn.CONCAT(DJ4,DJ6),Main!$A:$A,0)))),0)</f>
        <v>0</v>
      </c>
      <c r="DK40" s="357">
        <f>IFERROR(IF(Info!DL6=TRUE,INDEX(Zone!$97:$143,MATCH(Input!DL20,Zone!$B$97:$B$143,0),MATCH(Input!DL19,Zone!$2:$2,0)),IF(Input!DL12=TRUE,INDEX(Main!$G:$G,MATCH(_xlfn.CONCAT(DK4,DK6),Main!$A:$A,0)),INDEX(Main!$D:$D,MATCH(_xlfn.CONCAT(DK4,DK6),Main!$A:$A,0)))),0)</f>
        <v>0</v>
      </c>
      <c r="DL40" s="357">
        <f>IFERROR(IF(Info!DM6=TRUE,INDEX(Zone!$97:$143,MATCH(Input!DM20,Zone!$B$97:$B$143,0),MATCH(Input!DM19,Zone!$2:$2,0)),IF(Input!DM12=TRUE,INDEX(Main!$G:$G,MATCH(_xlfn.CONCAT(DL4,DL6),Main!$A:$A,0)),INDEX(Main!$D:$D,MATCH(_xlfn.CONCAT(DL4,DL6),Main!$A:$A,0)))),0)</f>
        <v>0</v>
      </c>
      <c r="DM40" s="357">
        <f>IFERROR(IF(Info!DN6=TRUE,INDEX(Zone!$97:$143,MATCH(Input!DN20,Zone!$B$97:$B$143,0),MATCH(Input!DN19,Zone!$2:$2,0)),IF(Input!DN12=TRUE,INDEX(Main!$G:$G,MATCH(_xlfn.CONCAT(DM4,DM6),Main!$A:$A,0)),INDEX(Main!$D:$D,MATCH(_xlfn.CONCAT(DM4,DM6),Main!$A:$A,0)))),0)</f>
        <v>0</v>
      </c>
      <c r="DN40" s="357">
        <f>IFERROR(IF(Info!DO6=TRUE,INDEX(Zone!$97:$143,MATCH(Input!DO20,Zone!$B$97:$B$143,0),MATCH(Input!DO19,Zone!$2:$2,0)),IF(Input!DO12=TRUE,INDEX(Main!$G:$G,MATCH(_xlfn.CONCAT(DN4,DN6),Main!$A:$A,0)),INDEX(Main!$D:$D,MATCH(_xlfn.CONCAT(DN4,DN6),Main!$A:$A,0)))),0)</f>
        <v>0</v>
      </c>
      <c r="DO40" s="357">
        <f>IFERROR(IF(Info!DP6=TRUE,INDEX(Zone!$97:$143,MATCH(Input!DP20,Zone!$B$97:$B$143,0),MATCH(Input!DP19,Zone!$2:$2,0)),IF(Input!DP12=TRUE,INDEX(Main!$G:$G,MATCH(_xlfn.CONCAT(DO4,DO6),Main!$A:$A,0)),INDEX(Main!$D:$D,MATCH(_xlfn.CONCAT(DO4,DO6),Main!$A:$A,0)))),0)</f>
        <v>0</v>
      </c>
      <c r="DP40" s="357">
        <f>IFERROR(IF(Info!DQ6=TRUE,INDEX(Zone!$97:$143,MATCH(Input!DQ20,Zone!$B$97:$B$143,0),MATCH(Input!DQ19,Zone!$2:$2,0)),IF(Input!DQ12=TRUE,INDEX(Main!$G:$G,MATCH(_xlfn.CONCAT(DP4,DP6),Main!$A:$A,0)),INDEX(Main!$D:$D,MATCH(_xlfn.CONCAT(DP4,DP6),Main!$A:$A,0)))),0)</f>
        <v>0</v>
      </c>
      <c r="DQ40" s="357">
        <f>IFERROR(IF(Info!DR6=TRUE,INDEX(Zone!$97:$143,MATCH(Input!DR20,Zone!$B$97:$B$143,0),MATCH(Input!DR19,Zone!$2:$2,0)),IF(Input!DR12=TRUE,INDEX(Main!$G:$G,MATCH(_xlfn.CONCAT(DQ4,DQ6),Main!$A:$A,0)),INDEX(Main!$D:$D,MATCH(_xlfn.CONCAT(DQ4,DQ6),Main!$A:$A,0)))),0)</f>
        <v>0</v>
      </c>
      <c r="DR40" s="357">
        <f>IFERROR(IF(Info!DS6=TRUE,INDEX(Zone!$97:$143,MATCH(Input!DS20,Zone!$B$97:$B$143,0),MATCH(Input!DS19,Zone!$2:$2,0)),IF(Input!DS12=TRUE,INDEX(Main!$G:$G,MATCH(_xlfn.CONCAT(DR4,DR6),Main!$A:$A,0)),INDEX(Main!$D:$D,MATCH(_xlfn.CONCAT(DR4,DR6),Main!$A:$A,0)))),0)</f>
        <v>0</v>
      </c>
      <c r="DS40" s="357">
        <f>IFERROR(IF(Info!DT6=TRUE,INDEX(Zone!$97:$143,MATCH(Input!DT20,Zone!$B$97:$B$143,0),MATCH(Input!DT19,Zone!$2:$2,0)),IF(Input!DT12=TRUE,INDEX(Main!$G:$G,MATCH(_xlfn.CONCAT(DS4,DS6),Main!$A:$A,0)),INDEX(Main!$D:$D,MATCH(_xlfn.CONCAT(DS4,DS6),Main!$A:$A,0)))),0)</f>
        <v>0</v>
      </c>
      <c r="DT40" s="357">
        <f>IFERROR(IF(Info!DU6=TRUE,INDEX(Zone!$97:$143,MATCH(Input!DU20,Zone!$B$97:$B$143,0),MATCH(Input!DU19,Zone!$2:$2,0)),IF(Input!DU12=TRUE,INDEX(Main!$G:$G,MATCH(_xlfn.CONCAT(DT4,DT6),Main!$A:$A,0)),INDEX(Main!$D:$D,MATCH(_xlfn.CONCAT(DT4,DT6),Main!$A:$A,0)))),0)</f>
        <v>0</v>
      </c>
      <c r="DU40" s="357">
        <f>IFERROR(IF(Info!DV6=TRUE,INDEX(Zone!$97:$143,MATCH(Input!DV20,Zone!$B$97:$B$143,0),MATCH(Input!DV19,Zone!$2:$2,0)),IF(Input!DV12=TRUE,INDEX(Main!$G:$G,MATCH(_xlfn.CONCAT(DU4,DU6),Main!$A:$A,0)),INDEX(Main!$D:$D,MATCH(_xlfn.CONCAT(DU4,DU6),Main!$A:$A,0)))),0)</f>
        <v>0</v>
      </c>
      <c r="DV40" s="357">
        <f>IFERROR(IF(Info!DW6=TRUE,INDEX(Zone!$97:$143,MATCH(Input!DW20,Zone!$B$97:$B$143,0),MATCH(Input!DW19,Zone!$2:$2,0)),IF(Input!DW12=TRUE,INDEX(Main!$G:$G,MATCH(_xlfn.CONCAT(DV4,DV6),Main!$A:$A,0)),INDEX(Main!$D:$D,MATCH(_xlfn.CONCAT(DV4,DV6),Main!$A:$A,0)))),0)</f>
        <v>0</v>
      </c>
      <c r="DW40" s="357">
        <f>IFERROR(IF(Info!DX6=TRUE,INDEX(Zone!$97:$143,MATCH(Input!DX20,Zone!$B$97:$B$143,0),MATCH(Input!DX19,Zone!$2:$2,0)),IF(Input!DX12=TRUE,INDEX(Main!$G:$G,MATCH(_xlfn.CONCAT(DW4,DW6),Main!$A:$A,0)),INDEX(Main!$D:$D,MATCH(_xlfn.CONCAT(DW4,DW6),Main!$A:$A,0)))),0)</f>
        <v>0</v>
      </c>
      <c r="DX40" s="357">
        <f>IFERROR(IF(Info!DY6=TRUE,INDEX(Zone!$97:$143,MATCH(Input!DY20,Zone!$B$97:$B$143,0),MATCH(Input!DY19,Zone!$2:$2,0)),IF(Input!DY12=TRUE,INDEX(Main!$G:$G,MATCH(_xlfn.CONCAT(DX4,DX6),Main!$A:$A,0)),INDEX(Main!$D:$D,MATCH(_xlfn.CONCAT(DX4,DX6),Main!$A:$A,0)))),0)</f>
        <v>0</v>
      </c>
      <c r="DY40" s="357">
        <f>IFERROR(IF(Info!DZ6=TRUE,INDEX(Zone!$97:$143,MATCH(Input!DZ20,Zone!$B$97:$B$143,0),MATCH(Input!DZ19,Zone!$2:$2,0)),IF(Input!DZ12=TRUE,INDEX(Main!$G:$G,MATCH(_xlfn.CONCAT(DY4,DY6),Main!$A:$A,0)),INDEX(Main!$D:$D,MATCH(_xlfn.CONCAT(DY4,DY6),Main!$A:$A,0)))),0)</f>
        <v>0</v>
      </c>
      <c r="DZ40" s="357">
        <f>IFERROR(IF(Info!EA6=TRUE,INDEX(Zone!$97:$143,MATCH(Input!EA20,Zone!$B$97:$B$143,0),MATCH(Input!EA19,Zone!$2:$2,0)),IF(Input!EA12=TRUE,INDEX(Main!$G:$G,MATCH(_xlfn.CONCAT(DZ4,DZ6),Main!$A:$A,0)),INDEX(Main!$D:$D,MATCH(_xlfn.CONCAT(DZ4,DZ6),Main!$A:$A,0)))),0)</f>
        <v>0</v>
      </c>
      <c r="EA40" s="357">
        <f>IFERROR(IF(Info!EB6=TRUE,INDEX(Zone!$97:$143,MATCH(Input!EB20,Zone!$B$97:$B$143,0),MATCH(Input!EB19,Zone!$2:$2,0)),IF(Input!EB12=TRUE,INDEX(Main!$G:$G,MATCH(_xlfn.CONCAT(EA4,EA6),Main!$A:$A,0)),INDEX(Main!$D:$D,MATCH(_xlfn.CONCAT(EA4,EA6),Main!$A:$A,0)))),0)</f>
        <v>0</v>
      </c>
      <c r="EB40" s="357">
        <f>IFERROR(IF(Info!EC6=TRUE,INDEX(Zone!$97:$143,MATCH(Input!EC20,Zone!$B$97:$B$143,0),MATCH(Input!EC19,Zone!$2:$2,0)),IF(Input!EC12=TRUE,INDEX(Main!$G:$G,MATCH(_xlfn.CONCAT(EB4,EB6),Main!$A:$A,0)),INDEX(Main!$D:$D,MATCH(_xlfn.CONCAT(EB4,EB6),Main!$A:$A,0)))),0)</f>
        <v>0</v>
      </c>
      <c r="EC40" s="357">
        <f>IFERROR(IF(Info!ED6=TRUE,INDEX(Zone!$97:$143,MATCH(Input!ED20,Zone!$B$97:$B$143,0),MATCH(Input!ED19,Zone!$2:$2,0)),IF(Input!ED12=TRUE,INDEX(Main!$G:$G,MATCH(_xlfn.CONCAT(EC4,EC6),Main!$A:$A,0)),INDEX(Main!$D:$D,MATCH(_xlfn.CONCAT(EC4,EC6),Main!$A:$A,0)))),0)</f>
        <v>0</v>
      </c>
      <c r="ED40" s="357">
        <f>IFERROR(IF(Info!EE6=TRUE,INDEX(Zone!$97:$143,MATCH(Input!EE20,Zone!$B$97:$B$143,0),MATCH(Input!EE19,Zone!$2:$2,0)),IF(Input!EE12=TRUE,INDEX(Main!$G:$G,MATCH(_xlfn.CONCAT(ED4,ED6),Main!$A:$A,0)),INDEX(Main!$D:$D,MATCH(_xlfn.CONCAT(ED4,ED6),Main!$A:$A,0)))),0)</f>
        <v>0</v>
      </c>
      <c r="EE40" s="357">
        <f>IFERROR(IF(Info!EF6=TRUE,INDEX(Zone!$97:$143,MATCH(Input!EF20,Zone!$B$97:$B$143,0),MATCH(Input!EF19,Zone!$2:$2,0)),IF(Input!EF12=TRUE,INDEX(Main!$G:$G,MATCH(_xlfn.CONCAT(EE4,EE6),Main!$A:$A,0)),INDEX(Main!$D:$D,MATCH(_xlfn.CONCAT(EE4,EE6),Main!$A:$A,0)))),0)</f>
        <v>0</v>
      </c>
      <c r="EF40" s="357">
        <f>IFERROR(IF(Info!EG6=TRUE,INDEX(Zone!$97:$143,MATCH(Input!EG20,Zone!$B$97:$B$143,0),MATCH(Input!EG19,Zone!$2:$2,0)),IF(Input!EG12=TRUE,INDEX(Main!$G:$G,MATCH(_xlfn.CONCAT(EF4,EF6),Main!$A:$A,0)),INDEX(Main!$D:$D,MATCH(_xlfn.CONCAT(EF4,EF6),Main!$A:$A,0)))),0)</f>
        <v>0</v>
      </c>
      <c r="EG40" s="357">
        <f>IFERROR(IF(Info!EH6=TRUE,INDEX(Zone!$97:$143,MATCH(Input!EH20,Zone!$B$97:$B$143,0),MATCH(Input!EH19,Zone!$2:$2,0)),IF(Input!EH12=TRUE,INDEX(Main!$G:$G,MATCH(_xlfn.CONCAT(EG4,EG6),Main!$A:$A,0)),INDEX(Main!$D:$D,MATCH(_xlfn.CONCAT(EG4,EG6),Main!$A:$A,0)))),0)</f>
        <v>0</v>
      </c>
      <c r="EH40" s="357">
        <f>IFERROR(IF(Info!EI6=TRUE,INDEX(Zone!$97:$143,MATCH(Input!EI20,Zone!$B$97:$B$143,0),MATCH(Input!EI19,Zone!$2:$2,0)),IF(Input!EI12=TRUE,INDEX(Main!$G:$G,MATCH(_xlfn.CONCAT(EH4,EH6),Main!$A:$A,0)),INDEX(Main!$D:$D,MATCH(_xlfn.CONCAT(EH4,EH6),Main!$A:$A,0)))),0)</f>
        <v>0</v>
      </c>
      <c r="EI40" s="357">
        <f>IFERROR(IF(Info!EJ6=TRUE,INDEX(Zone!$97:$143,MATCH(Input!EJ20,Zone!$B$97:$B$143,0),MATCH(Input!EJ19,Zone!$2:$2,0)),IF(Input!EJ12=TRUE,INDEX(Main!$G:$G,MATCH(_xlfn.CONCAT(EI4,EI6),Main!$A:$A,0)),INDEX(Main!$D:$D,MATCH(_xlfn.CONCAT(EI4,EI6),Main!$A:$A,0)))),0)</f>
        <v>0</v>
      </c>
      <c r="EJ40" s="357">
        <f>IFERROR(IF(Info!EK6=TRUE,INDEX(Zone!$97:$143,MATCH(Input!EK20,Zone!$B$97:$B$143,0),MATCH(Input!EK19,Zone!$2:$2,0)),IF(Input!EK12=TRUE,INDEX(Main!$G:$G,MATCH(_xlfn.CONCAT(EJ4,EJ6),Main!$A:$A,0)),INDEX(Main!$D:$D,MATCH(_xlfn.CONCAT(EJ4,EJ6),Main!$A:$A,0)))),0)</f>
        <v>0</v>
      </c>
      <c r="EK40" s="357">
        <f>IFERROR(IF(Info!EL6=TRUE,INDEX(Zone!$97:$143,MATCH(Input!EL20,Zone!$B$97:$B$143,0),MATCH(Input!EL19,Zone!$2:$2,0)),IF(Input!EL12=TRUE,INDEX(Main!$G:$G,MATCH(_xlfn.CONCAT(EK4,EK6),Main!$A:$A,0)),INDEX(Main!$D:$D,MATCH(_xlfn.CONCAT(EK4,EK6),Main!$A:$A,0)))),0)</f>
        <v>0</v>
      </c>
      <c r="EL40" s="357">
        <f>IFERROR(IF(Info!EM6=TRUE,INDEX(Zone!$97:$143,MATCH(Input!EM20,Zone!$B$97:$B$143,0),MATCH(Input!EM19,Zone!$2:$2,0)),IF(Input!EM12=TRUE,INDEX(Main!$G:$G,MATCH(_xlfn.CONCAT(EL4,EL6),Main!$A:$A,0)),INDEX(Main!$D:$D,MATCH(_xlfn.CONCAT(EL4,EL6),Main!$A:$A,0)))),0)</f>
        <v>0</v>
      </c>
      <c r="EM40" s="357">
        <f>IFERROR(IF(Info!EN6=TRUE,INDEX(Zone!$97:$143,MATCH(Input!EN20,Zone!$B$97:$B$143,0),MATCH(Input!EN19,Zone!$2:$2,0)),IF(Input!EN12=TRUE,INDEX(Main!$G:$G,MATCH(_xlfn.CONCAT(EM4,EM6),Main!$A:$A,0)),INDEX(Main!$D:$D,MATCH(_xlfn.CONCAT(EM4,EM6),Main!$A:$A,0)))),0)</f>
        <v>0</v>
      </c>
      <c r="EN40" s="357">
        <f>IFERROR(IF(Info!EO6=TRUE,INDEX(Zone!$97:$143,MATCH(Input!EO20,Zone!$B$97:$B$143,0),MATCH(Input!EO19,Zone!$2:$2,0)),IF(Input!EO12=TRUE,INDEX(Main!$G:$G,MATCH(_xlfn.CONCAT(EN4,EN6),Main!$A:$A,0)),INDEX(Main!$D:$D,MATCH(_xlfn.CONCAT(EN4,EN6),Main!$A:$A,0)))),0)</f>
        <v>0</v>
      </c>
      <c r="EO40" s="357">
        <f>IFERROR(IF(Info!EP6=TRUE,INDEX(Zone!$97:$143,MATCH(Input!EP20,Zone!$B$97:$B$143,0),MATCH(Input!EP19,Zone!$2:$2,0)),IF(Input!EP12=TRUE,INDEX(Main!$G:$G,MATCH(_xlfn.CONCAT(EO4,EO6),Main!$A:$A,0)),INDEX(Main!$D:$D,MATCH(_xlfn.CONCAT(EO4,EO6),Main!$A:$A,0)))),0)</f>
        <v>0</v>
      </c>
      <c r="EP40" s="357">
        <f>IFERROR(IF(Info!EQ6=TRUE,INDEX(Zone!$97:$143,MATCH(Input!EQ20,Zone!$B$97:$B$143,0),MATCH(Input!EQ19,Zone!$2:$2,0)),IF(Input!EQ12=TRUE,INDEX(Main!$G:$G,MATCH(_xlfn.CONCAT(EP4,EP6),Main!$A:$A,0)),INDEX(Main!$D:$D,MATCH(_xlfn.CONCAT(EP4,EP6),Main!$A:$A,0)))),0)</f>
        <v>0</v>
      </c>
      <c r="EQ40" s="357">
        <f>IFERROR(IF(Info!ER6=TRUE,INDEX(Zone!$97:$143,MATCH(Input!ER20,Zone!$B$97:$B$143,0),MATCH(Input!ER19,Zone!$2:$2,0)),IF(Input!ER12=TRUE,INDEX(Main!$G:$G,MATCH(_xlfn.CONCAT(EQ4,EQ6),Main!$A:$A,0)),INDEX(Main!$D:$D,MATCH(_xlfn.CONCAT(EQ4,EQ6),Main!$A:$A,0)))),0)</f>
        <v>0</v>
      </c>
      <c r="ER40" s="357">
        <f>IFERROR(IF(Info!ES6=TRUE,INDEX(Zone!$97:$143,MATCH(Input!ES20,Zone!$B$97:$B$143,0),MATCH(Input!ES19,Zone!$2:$2,0)),IF(Input!ES12=TRUE,INDEX(Main!$G:$G,MATCH(_xlfn.CONCAT(ER4,ER6),Main!$A:$A,0)),INDEX(Main!$D:$D,MATCH(_xlfn.CONCAT(ER4,ER6),Main!$A:$A,0)))),0)</f>
        <v>0</v>
      </c>
      <c r="ES40" s="357">
        <f>IFERROR(IF(Info!ET6=TRUE,INDEX(Zone!$97:$143,MATCH(Input!ET20,Zone!$B$97:$B$143,0),MATCH(Input!ET19,Zone!$2:$2,0)),IF(Input!ET12=TRUE,INDEX(Main!$G:$G,MATCH(_xlfn.CONCAT(ES4,ES6),Main!$A:$A,0)),INDEX(Main!$D:$D,MATCH(_xlfn.CONCAT(ES4,ES6),Main!$A:$A,0)))),0)</f>
        <v>0</v>
      </c>
      <c r="ET40" s="357">
        <f>IFERROR(IF(Info!EU6=TRUE,INDEX(Zone!$97:$143,MATCH(Input!EU20,Zone!$B$97:$B$143,0),MATCH(Input!EU19,Zone!$2:$2,0)),IF(Input!EU12=TRUE,INDEX(Main!$G:$G,MATCH(_xlfn.CONCAT(ET4,ET6),Main!$A:$A,0)),INDEX(Main!$D:$D,MATCH(_xlfn.CONCAT(ET4,ET6),Main!$A:$A,0)))),0)</f>
        <v>0</v>
      </c>
      <c r="EU40" s="357">
        <f>IFERROR(IF(Info!EV6=TRUE,INDEX(Zone!$97:$143,MATCH(Input!EV20,Zone!$B$97:$B$143,0),MATCH(Input!EV19,Zone!$2:$2,0)),IF(Input!EV12=TRUE,INDEX(Main!$G:$G,MATCH(_xlfn.CONCAT(EU4,EU6),Main!$A:$A,0)),INDEX(Main!$D:$D,MATCH(_xlfn.CONCAT(EU4,EU6),Main!$A:$A,0)))),0)</f>
        <v>0</v>
      </c>
      <c r="EV40" s="357">
        <f>IFERROR(IF(Info!EW6=TRUE,INDEX(Zone!$97:$143,MATCH(Input!EW20,Zone!$B$97:$B$143,0),MATCH(Input!EW19,Zone!$2:$2,0)),IF(Input!EW12=TRUE,INDEX(Main!$G:$G,MATCH(_xlfn.CONCAT(EV4,EV6),Main!$A:$A,0)),INDEX(Main!$D:$D,MATCH(_xlfn.CONCAT(EV4,EV6),Main!$A:$A,0)))),0)</f>
        <v>0</v>
      </c>
      <c r="EW40" s="357">
        <f>IFERROR(IF(Info!EX6=TRUE,INDEX(Zone!$97:$143,MATCH(Input!EX20,Zone!$B$97:$B$143,0),MATCH(Input!EX19,Zone!$2:$2,0)),IF(Input!EX12=TRUE,INDEX(Main!$G:$G,MATCH(_xlfn.CONCAT(EW4,EW6),Main!$A:$A,0)),INDEX(Main!$D:$D,MATCH(_xlfn.CONCAT(EW4,EW6),Main!$A:$A,0)))),0)</f>
        <v>0</v>
      </c>
      <c r="EX40" s="357">
        <f>IFERROR(IF(Info!EY6=TRUE,INDEX(Zone!$97:$143,MATCH(Input!EY20,Zone!$B$97:$B$143,0),MATCH(Input!EY19,Zone!$2:$2,0)),IF(Input!EY12=TRUE,INDEX(Main!$G:$G,MATCH(_xlfn.CONCAT(EX4,EX6),Main!$A:$A,0)),INDEX(Main!$D:$D,MATCH(_xlfn.CONCAT(EX4,EX6),Main!$A:$A,0)))),0)</f>
        <v>0</v>
      </c>
      <c r="EY40" s="357">
        <f>IFERROR(IF(Info!EZ6=TRUE,INDEX(Zone!$97:$143,MATCH(Input!EZ20,Zone!$B$97:$B$143,0),MATCH(Input!EZ19,Zone!$2:$2,0)),IF(Input!EZ12=TRUE,INDEX(Main!$G:$G,MATCH(_xlfn.CONCAT(EY4,EY6),Main!$A:$A,0)),INDEX(Main!$D:$D,MATCH(_xlfn.CONCAT(EY4,EY6),Main!$A:$A,0)))),0)</f>
        <v>0</v>
      </c>
      <c r="EZ40" s="357">
        <f>IFERROR(IF(Info!FA6=TRUE,INDEX(Zone!$97:$143,MATCH(Input!FA20,Zone!$B$97:$B$143,0),MATCH(Input!FA19,Zone!$2:$2,0)),IF(Input!FA12=TRUE,INDEX(Main!$G:$G,MATCH(_xlfn.CONCAT(EZ4,EZ6),Main!$A:$A,0)),INDEX(Main!$D:$D,MATCH(_xlfn.CONCAT(EZ4,EZ6),Main!$A:$A,0)))),0)</f>
        <v>0</v>
      </c>
      <c r="FA40" s="357">
        <f>IFERROR(IF(Info!FB6=TRUE,INDEX(Zone!$97:$143,MATCH(Input!FB20,Zone!$B$97:$B$143,0),MATCH(Input!FB19,Zone!$2:$2,0)),IF(Input!FB12=TRUE,INDEX(Main!$G:$G,MATCH(_xlfn.CONCAT(FA4,FA6),Main!$A:$A,0)),INDEX(Main!$D:$D,MATCH(_xlfn.CONCAT(FA4,FA6),Main!$A:$A,0)))),0)</f>
        <v>0</v>
      </c>
      <c r="FB40" s="357">
        <f>IFERROR(IF(Info!FC6=TRUE,INDEX(Zone!$97:$143,MATCH(Input!FC20,Zone!$B$97:$B$143,0),MATCH(Input!FC19,Zone!$2:$2,0)),IF(Input!FC12=TRUE,INDEX(Main!$G:$G,MATCH(_xlfn.CONCAT(FB4,FB6),Main!$A:$A,0)),INDEX(Main!$D:$D,MATCH(_xlfn.CONCAT(FB4,FB6),Main!$A:$A,0)))),0)</f>
        <v>0</v>
      </c>
      <c r="FC40" s="357">
        <f>IFERROR(IF(Info!FD6=TRUE,INDEX(Zone!$97:$143,MATCH(Input!FD20,Zone!$B$97:$B$143,0),MATCH(Input!FD19,Zone!$2:$2,0)),IF(Input!FD12=TRUE,INDEX(Main!$G:$G,MATCH(_xlfn.CONCAT(FC4,FC6),Main!$A:$A,0)),INDEX(Main!$D:$D,MATCH(_xlfn.CONCAT(FC4,FC6),Main!$A:$A,0)))),0)</f>
        <v>0</v>
      </c>
      <c r="FD40" s="357">
        <f>IFERROR(IF(Info!FE6=TRUE,INDEX(Zone!$97:$143,MATCH(Input!FE20,Zone!$B$97:$B$143,0),MATCH(Input!FE19,Zone!$2:$2,0)),IF(Input!FE12=TRUE,INDEX(Main!$G:$G,MATCH(_xlfn.CONCAT(FD4,FD6),Main!$A:$A,0)),INDEX(Main!$D:$D,MATCH(_xlfn.CONCAT(FD4,FD6),Main!$A:$A,0)))),0)</f>
        <v>0</v>
      </c>
      <c r="FE40" s="357">
        <f>IFERROR(IF(Info!FF6=TRUE,INDEX(Zone!$97:$143,MATCH(Input!FF20,Zone!$B$97:$B$143,0),MATCH(Input!FF19,Zone!$2:$2,0)),IF(Input!FF12=TRUE,INDEX(Main!$G:$G,MATCH(_xlfn.CONCAT(FE4,FE6),Main!$A:$A,0)),INDEX(Main!$D:$D,MATCH(_xlfn.CONCAT(FE4,FE6),Main!$A:$A,0)))),0)</f>
        <v>0</v>
      </c>
      <c r="FF40" s="357">
        <f>IFERROR(IF(Info!FG6=TRUE,INDEX(Zone!$97:$143,MATCH(Input!FG20,Zone!$B$97:$B$143,0),MATCH(Input!FG19,Zone!$2:$2,0)),IF(Input!FG12=TRUE,INDEX(Main!$G:$G,MATCH(_xlfn.CONCAT(FF4,FF6),Main!$A:$A,0)),INDEX(Main!$D:$D,MATCH(_xlfn.CONCAT(FF4,FF6),Main!$A:$A,0)))),0)</f>
        <v>0</v>
      </c>
      <c r="FG40" s="357">
        <f>IFERROR(IF(Info!FH6=TRUE,INDEX(Zone!$97:$143,MATCH(Input!FH20,Zone!$B$97:$B$143,0),MATCH(Input!FH19,Zone!$2:$2,0)),IF(Input!FH12=TRUE,INDEX(Main!$G:$G,MATCH(_xlfn.CONCAT(FG4,FG6),Main!$A:$A,0)),INDEX(Main!$D:$D,MATCH(_xlfn.CONCAT(FG4,FG6),Main!$A:$A,0)))),0)</f>
        <v>0</v>
      </c>
      <c r="FH40" s="357">
        <f>IFERROR(IF(Info!FI6=TRUE,INDEX(Zone!$97:$143,MATCH(Input!FI20,Zone!$B$97:$B$143,0),MATCH(Input!FI19,Zone!$2:$2,0)),IF(Input!FI12=TRUE,INDEX(Main!$G:$G,MATCH(_xlfn.CONCAT(FH4,FH6),Main!$A:$A,0)),INDEX(Main!$D:$D,MATCH(_xlfn.CONCAT(FH4,FH6),Main!$A:$A,0)))),0)</f>
        <v>0</v>
      </c>
      <c r="FI40" s="357">
        <f>IFERROR(IF(Info!FJ6=TRUE,INDEX(Zone!$97:$143,MATCH(Input!FJ20,Zone!$B$97:$B$143,0),MATCH(Input!FJ19,Zone!$2:$2,0)),IF(Input!FJ12=TRUE,INDEX(Main!$G:$G,MATCH(_xlfn.CONCAT(FI4,FI6),Main!$A:$A,0)),INDEX(Main!$D:$D,MATCH(_xlfn.CONCAT(FI4,FI6),Main!$A:$A,0)))),0)</f>
        <v>0</v>
      </c>
      <c r="FJ40" s="357">
        <f>IFERROR(IF(Info!FK6=TRUE,INDEX(Zone!$97:$143,MATCH(Input!FK20,Zone!$B$97:$B$143,0),MATCH(Input!FK19,Zone!$2:$2,0)),IF(Input!FK12=TRUE,INDEX(Main!$G:$G,MATCH(_xlfn.CONCAT(FJ4,FJ6),Main!$A:$A,0)),INDEX(Main!$D:$D,MATCH(_xlfn.CONCAT(FJ4,FJ6),Main!$A:$A,0)))),0)</f>
        <v>0</v>
      </c>
      <c r="FK40" s="357">
        <f>IFERROR(IF(Info!FL6=TRUE,INDEX(Zone!$97:$143,MATCH(Input!FL20,Zone!$B$97:$B$143,0),MATCH(Input!FL19,Zone!$2:$2,0)),IF(Input!FL12=TRUE,INDEX(Main!$G:$G,MATCH(_xlfn.CONCAT(FK4,FK6),Main!$A:$A,0)),INDEX(Main!$D:$D,MATCH(_xlfn.CONCAT(FK4,FK6),Main!$A:$A,0)))),0)</f>
        <v>0</v>
      </c>
      <c r="FL40" s="357">
        <f>IFERROR(IF(Info!FM6=TRUE,INDEX(Zone!$97:$143,MATCH(Input!FM20,Zone!$B$97:$B$143,0),MATCH(Input!FM19,Zone!$2:$2,0)),IF(Input!FM12=TRUE,INDEX(Main!$G:$G,MATCH(_xlfn.CONCAT(FL4,FL6),Main!$A:$A,0)),INDEX(Main!$D:$D,MATCH(_xlfn.CONCAT(FL4,FL6),Main!$A:$A,0)))),0)</f>
        <v>0</v>
      </c>
      <c r="FM40" s="357">
        <f>IFERROR(IF(Info!FN6=TRUE,INDEX(Zone!$97:$143,MATCH(Input!FN20,Zone!$B$97:$B$143,0),MATCH(Input!FN19,Zone!$2:$2,0)),IF(Input!FN12=TRUE,INDEX(Main!$G:$G,MATCH(_xlfn.CONCAT(FM4,FM6),Main!$A:$A,0)),INDEX(Main!$D:$D,MATCH(_xlfn.CONCAT(FM4,FM6),Main!$A:$A,0)))),0)</f>
        <v>0</v>
      </c>
      <c r="FN40" s="357">
        <f>IFERROR(IF(Info!FO6=TRUE,INDEX(Zone!$97:$143,MATCH(Input!FO20,Zone!$B$97:$B$143,0),MATCH(Input!FO19,Zone!$2:$2,0)),IF(Input!FO12=TRUE,INDEX(Main!$G:$G,MATCH(_xlfn.CONCAT(FN4,FN6),Main!$A:$A,0)),INDEX(Main!$D:$D,MATCH(_xlfn.CONCAT(FN4,FN6),Main!$A:$A,0)))),0)</f>
        <v>0</v>
      </c>
      <c r="FO40" s="357">
        <f>IFERROR(IF(Info!FP6=TRUE,INDEX(Zone!$97:$143,MATCH(Input!FP20,Zone!$B$97:$B$143,0),MATCH(Input!FP19,Zone!$2:$2,0)),IF(Input!FP12=TRUE,INDEX(Main!$G:$G,MATCH(_xlfn.CONCAT(FO4,FO6),Main!$A:$A,0)),INDEX(Main!$D:$D,MATCH(_xlfn.CONCAT(FO4,FO6),Main!$A:$A,0)))),0)</f>
        <v>0</v>
      </c>
      <c r="FP40" s="357">
        <f>IFERROR(IF(Info!FQ6=TRUE,INDEX(Zone!$97:$143,MATCH(Input!FQ20,Zone!$B$97:$B$143,0),MATCH(Input!FQ19,Zone!$2:$2,0)),IF(Input!FQ12=TRUE,INDEX(Main!$G:$G,MATCH(_xlfn.CONCAT(FP4,FP6),Main!$A:$A,0)),INDEX(Main!$D:$D,MATCH(_xlfn.CONCAT(FP4,FP6),Main!$A:$A,0)))),0)</f>
        <v>0</v>
      </c>
      <c r="FQ40" s="357">
        <f>IFERROR(IF(Info!FR6=TRUE,INDEX(Zone!$97:$143,MATCH(Input!FR20,Zone!$B$97:$B$143,0),MATCH(Input!FR19,Zone!$2:$2,0)),IF(Input!FR12=TRUE,INDEX(Main!$G:$G,MATCH(_xlfn.CONCAT(FQ4,FQ6),Main!$A:$A,0)),INDEX(Main!$D:$D,MATCH(_xlfn.CONCAT(FQ4,FQ6),Main!$A:$A,0)))),0)</f>
        <v>0</v>
      </c>
      <c r="FR40" s="357">
        <f>IFERROR(IF(Info!FS6=TRUE,INDEX(Zone!$97:$143,MATCH(Input!FS20,Zone!$B$97:$B$143,0),MATCH(Input!FS19,Zone!$2:$2,0)),IF(Input!FS12=TRUE,INDEX(Main!$G:$G,MATCH(_xlfn.CONCAT(FR4,FR6),Main!$A:$A,0)),INDEX(Main!$D:$D,MATCH(_xlfn.CONCAT(FR4,FR6),Main!$A:$A,0)))),0)</f>
        <v>0</v>
      </c>
      <c r="FS40" s="357">
        <f>IFERROR(IF(Info!FT6=TRUE,INDEX(Zone!$97:$143,MATCH(Input!FT20,Zone!$B$97:$B$143,0),MATCH(Input!FT19,Zone!$2:$2,0)),IF(Input!FT12=TRUE,INDEX(Main!$G:$G,MATCH(_xlfn.CONCAT(FS4,FS6),Main!$A:$A,0)),INDEX(Main!$D:$D,MATCH(_xlfn.CONCAT(FS4,FS6),Main!$A:$A,0)))),0)</f>
        <v>0</v>
      </c>
      <c r="FT40" s="357">
        <f>IFERROR(IF(Info!FU6=TRUE,INDEX(Zone!$97:$143,MATCH(Input!FU20,Zone!$B$97:$B$143,0),MATCH(Input!FU19,Zone!$2:$2,0)),IF(Input!FU12=TRUE,INDEX(Main!$G:$G,MATCH(_xlfn.CONCAT(FT4,FT6),Main!$A:$A,0)),INDEX(Main!$D:$D,MATCH(_xlfn.CONCAT(FT4,FT6),Main!$A:$A,0)))),0)</f>
        <v>0</v>
      </c>
      <c r="FU40" s="357">
        <f>IFERROR(IF(Info!FV6=TRUE,INDEX(Zone!$97:$143,MATCH(Input!FV20,Zone!$B$97:$B$143,0),MATCH(Input!FV19,Zone!$2:$2,0)),IF(Input!FV12=TRUE,INDEX(Main!$G:$G,MATCH(_xlfn.CONCAT(FU4,FU6),Main!$A:$A,0)),INDEX(Main!$D:$D,MATCH(_xlfn.CONCAT(FU4,FU6),Main!$A:$A,0)))),0)</f>
        <v>0</v>
      </c>
      <c r="FV40" s="357">
        <f>IFERROR(IF(Info!FW6=TRUE,INDEX(Zone!$97:$143,MATCH(Input!FW20,Zone!$B$97:$B$143,0),MATCH(Input!FW19,Zone!$2:$2,0)),IF(Input!FW12=TRUE,INDEX(Main!$G:$G,MATCH(_xlfn.CONCAT(FV4,FV6),Main!$A:$A,0)),INDEX(Main!$D:$D,MATCH(_xlfn.CONCAT(FV4,FV6),Main!$A:$A,0)))),0)</f>
        <v>0</v>
      </c>
      <c r="FW40" s="357">
        <f>IFERROR(IF(Info!FX6=TRUE,INDEX(Zone!$97:$143,MATCH(Input!FX20,Zone!$B$97:$B$143,0),MATCH(Input!FX19,Zone!$2:$2,0)),IF(Input!FX12=TRUE,INDEX(Main!$G:$G,MATCH(_xlfn.CONCAT(FW4,FW6),Main!$A:$A,0)),INDEX(Main!$D:$D,MATCH(_xlfn.CONCAT(FW4,FW6),Main!$A:$A,0)))),0)</f>
        <v>0</v>
      </c>
      <c r="FX40" s="357">
        <f>IFERROR(IF(Info!FY6=TRUE,INDEX(Zone!$97:$143,MATCH(Input!FY20,Zone!$B$97:$B$143,0),MATCH(Input!FY19,Zone!$2:$2,0)),IF(Input!FY12=TRUE,INDEX(Main!$G:$G,MATCH(_xlfn.CONCAT(FX4,FX6),Main!$A:$A,0)),INDEX(Main!$D:$D,MATCH(_xlfn.CONCAT(FX4,FX6),Main!$A:$A,0)))),0)</f>
        <v>0</v>
      </c>
      <c r="FY40" s="357">
        <f>IFERROR(IF(Info!FZ6=TRUE,INDEX(Zone!$97:$143,MATCH(Input!FZ20,Zone!$B$97:$B$143,0),MATCH(Input!FZ19,Zone!$2:$2,0)),IF(Input!FZ12=TRUE,INDEX(Main!$G:$G,MATCH(_xlfn.CONCAT(FY4,FY6),Main!$A:$A,0)),INDEX(Main!$D:$D,MATCH(_xlfn.CONCAT(FY4,FY6),Main!$A:$A,0)))),0)</f>
        <v>0</v>
      </c>
      <c r="FZ40" s="357">
        <f>IFERROR(IF(Info!GA6=TRUE,INDEX(Zone!$97:$143,MATCH(Input!GA20,Zone!$B$97:$B$143,0),MATCH(Input!GA19,Zone!$2:$2,0)),IF(Input!GA12=TRUE,INDEX(Main!$G:$G,MATCH(_xlfn.CONCAT(FZ4,FZ6),Main!$A:$A,0)),INDEX(Main!$D:$D,MATCH(_xlfn.CONCAT(FZ4,FZ6),Main!$A:$A,0)))),0)</f>
        <v>0</v>
      </c>
      <c r="GA40" s="357">
        <f>IFERROR(IF(Info!GB6=TRUE,INDEX(Zone!$97:$143,MATCH(Input!GB20,Zone!$B$97:$B$143,0),MATCH(Input!GB19,Zone!$2:$2,0)),IF(Input!GB12=TRUE,INDEX(Main!$G:$G,MATCH(_xlfn.CONCAT(GA4,GA6),Main!$A:$A,0)),INDEX(Main!$D:$D,MATCH(_xlfn.CONCAT(GA4,GA6),Main!$A:$A,0)))),0)</f>
        <v>0</v>
      </c>
      <c r="GB40" s="357">
        <f>IFERROR(IF(Info!GC6=TRUE,INDEX(Zone!$97:$143,MATCH(Input!GC20,Zone!$B$97:$B$143,0),MATCH(Input!GC19,Zone!$2:$2,0)),IF(Input!GC12=TRUE,INDEX(Main!$G:$G,MATCH(_xlfn.CONCAT(GB4,GB6),Main!$A:$A,0)),INDEX(Main!$D:$D,MATCH(_xlfn.CONCAT(GB4,GB6),Main!$A:$A,0)))),0)</f>
        <v>0</v>
      </c>
      <c r="GC40" s="357">
        <f>IFERROR(IF(Info!GD6=TRUE,INDEX(Zone!$97:$143,MATCH(Input!GD20,Zone!$B$97:$B$143,0),MATCH(Input!GD19,Zone!$2:$2,0)),IF(Input!GD12=TRUE,INDEX(Main!$G:$G,MATCH(_xlfn.CONCAT(GC4,GC6),Main!$A:$A,0)),INDEX(Main!$D:$D,MATCH(_xlfn.CONCAT(GC4,GC6),Main!$A:$A,0)))),0)</f>
        <v>0</v>
      </c>
      <c r="GD40" s="357">
        <f>IFERROR(IF(Info!GE6=TRUE,INDEX(Zone!$97:$143,MATCH(Input!GE20,Zone!$B$97:$B$143,0),MATCH(Input!GE19,Zone!$2:$2,0)),IF(Input!GE12=TRUE,INDEX(Main!$G:$G,MATCH(_xlfn.CONCAT(GD4,GD6),Main!$A:$A,0)),INDEX(Main!$D:$D,MATCH(_xlfn.CONCAT(GD4,GD6),Main!$A:$A,0)))),0)</f>
        <v>0</v>
      </c>
      <c r="GE40" s="357">
        <f>IFERROR(IF(Info!GF6=TRUE,INDEX(Zone!$97:$143,MATCH(Input!GF20,Zone!$B$97:$B$143,0),MATCH(Input!GF19,Zone!$2:$2,0)),IF(Input!GF12=TRUE,INDEX(Main!$G:$G,MATCH(_xlfn.CONCAT(GE4,GE6),Main!$A:$A,0)),INDEX(Main!$D:$D,MATCH(_xlfn.CONCAT(GE4,GE6),Main!$A:$A,0)))),0)</f>
        <v>0</v>
      </c>
      <c r="GF40" s="357">
        <f>IFERROR(IF(Info!GG6=TRUE,INDEX(Zone!$97:$143,MATCH(Input!GG20,Zone!$B$97:$B$143,0),MATCH(Input!GG19,Zone!$2:$2,0)),IF(Input!GG12=TRUE,INDEX(Main!$G:$G,MATCH(_xlfn.CONCAT(GF4,GF6),Main!$A:$A,0)),INDEX(Main!$D:$D,MATCH(_xlfn.CONCAT(GF4,GF6),Main!$A:$A,0)))),0)</f>
        <v>0</v>
      </c>
      <c r="GG40" s="357">
        <f>IFERROR(IF(Info!GH6=TRUE,INDEX(Zone!$97:$143,MATCH(Input!GH20,Zone!$B$97:$B$143,0),MATCH(Input!GH19,Zone!$2:$2,0)),IF(Input!GH12=TRUE,INDEX(Main!$G:$G,MATCH(_xlfn.CONCAT(GG4,GG6),Main!$A:$A,0)),INDEX(Main!$D:$D,MATCH(_xlfn.CONCAT(GG4,GG6),Main!$A:$A,0)))),0)</f>
        <v>0</v>
      </c>
      <c r="GH40" s="357">
        <f>IFERROR(IF(Info!GI6=TRUE,INDEX(Zone!$97:$143,MATCH(Input!GI20,Zone!$B$97:$B$143,0),MATCH(Input!GI19,Zone!$2:$2,0)),IF(Input!GI12=TRUE,INDEX(Main!$G:$G,MATCH(_xlfn.CONCAT(GH4,GH6),Main!$A:$A,0)),INDEX(Main!$D:$D,MATCH(_xlfn.CONCAT(GH4,GH6),Main!$A:$A,0)))),0)</f>
        <v>0</v>
      </c>
      <c r="GI40" s="357">
        <f>IFERROR(IF(Info!GJ6=TRUE,INDEX(Zone!$97:$143,MATCH(Input!GJ20,Zone!$B$97:$B$143,0),MATCH(Input!GJ19,Zone!$2:$2,0)),IF(Input!GJ12=TRUE,INDEX(Main!$G:$G,MATCH(_xlfn.CONCAT(GI4,GI6),Main!$A:$A,0)),INDEX(Main!$D:$D,MATCH(_xlfn.CONCAT(GI4,GI6),Main!$A:$A,0)))),0)</f>
        <v>0</v>
      </c>
      <c r="GJ40" s="357">
        <f>IFERROR(IF(Info!GK6=TRUE,INDEX(Zone!$97:$143,MATCH(Input!GK20,Zone!$B$97:$B$143,0),MATCH(Input!GK19,Zone!$2:$2,0)),IF(Input!GK12=TRUE,INDEX(Main!$G:$G,MATCH(_xlfn.CONCAT(GJ4,GJ6),Main!$A:$A,0)),INDEX(Main!$D:$D,MATCH(_xlfn.CONCAT(GJ4,GJ6),Main!$A:$A,0)))),0)</f>
        <v>0</v>
      </c>
      <c r="GK40" s="357">
        <f>IFERROR(IF(Info!GL6=TRUE,INDEX(Zone!$97:$143,MATCH(Input!GL20,Zone!$B$97:$B$143,0),MATCH(Input!GL19,Zone!$2:$2,0)),IF(Input!GL12=TRUE,INDEX(Main!$G:$G,MATCH(_xlfn.CONCAT(GK4,GK6),Main!$A:$A,0)),INDEX(Main!$D:$D,MATCH(_xlfn.CONCAT(GK4,GK6),Main!$A:$A,0)))),0)</f>
        <v>0</v>
      </c>
      <c r="GL40" s="357">
        <f>IFERROR(IF(Info!GM6=TRUE,INDEX(Zone!$97:$143,MATCH(Input!GM20,Zone!$B$97:$B$143,0),MATCH(Input!GM19,Zone!$2:$2,0)),IF(Input!GM12=TRUE,INDEX(Main!$G:$G,MATCH(_xlfn.CONCAT(GL4,GL6),Main!$A:$A,0)),INDEX(Main!$D:$D,MATCH(_xlfn.CONCAT(GL4,GL6),Main!$A:$A,0)))),0)</f>
        <v>0</v>
      </c>
      <c r="GM40" s="357">
        <f>IFERROR(IF(Info!GN6=TRUE,INDEX(Zone!$97:$143,MATCH(Input!GN20,Zone!$B$97:$B$143,0),MATCH(Input!GN19,Zone!$2:$2,0)),IF(Input!GN12=TRUE,INDEX(Main!$G:$G,MATCH(_xlfn.CONCAT(GM4,GM6),Main!$A:$A,0)),INDEX(Main!$D:$D,MATCH(_xlfn.CONCAT(GM4,GM6),Main!$A:$A,0)))),0)</f>
        <v>0</v>
      </c>
      <c r="GN40" s="357">
        <f>IFERROR(IF(Info!GO6=TRUE,INDEX(Zone!$97:$143,MATCH(Input!GO20,Zone!$B$97:$B$143,0),MATCH(Input!GO19,Zone!$2:$2,0)),IF(Input!GO12=TRUE,INDEX(Main!$G:$G,MATCH(_xlfn.CONCAT(GN4,GN6),Main!$A:$A,0)),INDEX(Main!$D:$D,MATCH(_xlfn.CONCAT(GN4,GN6),Main!$A:$A,0)))),0)</f>
        <v>0</v>
      </c>
      <c r="GO40" s="357">
        <f>IFERROR(IF(Info!GP6=TRUE,INDEX(Zone!$97:$143,MATCH(Input!GP20,Zone!$B$97:$B$143,0),MATCH(Input!GP19,Zone!$2:$2,0)),IF(Input!GP12=TRUE,INDEX(Main!$G:$G,MATCH(_xlfn.CONCAT(GO4,GO6),Main!$A:$A,0)),INDEX(Main!$D:$D,MATCH(_xlfn.CONCAT(GO4,GO6),Main!$A:$A,0)))),0)</f>
        <v>0</v>
      </c>
      <c r="GP40" s="357">
        <f>IFERROR(IF(Info!GQ6=TRUE,INDEX(Zone!$97:$143,MATCH(Input!GQ20,Zone!$B$97:$B$143,0),MATCH(Input!GQ19,Zone!$2:$2,0)),IF(Input!GQ12=TRUE,INDEX(Main!$G:$G,MATCH(_xlfn.CONCAT(GP4,GP6),Main!$A:$A,0)),INDEX(Main!$D:$D,MATCH(_xlfn.CONCAT(GP4,GP6),Main!$A:$A,0)))),0)</f>
        <v>0</v>
      </c>
      <c r="GQ40" s="357">
        <f>IFERROR(IF(Info!GR6=TRUE,INDEX(Zone!$97:$143,MATCH(Input!GR20,Zone!$B$97:$B$143,0),MATCH(Input!GR19,Zone!$2:$2,0)),IF(Input!GR12=TRUE,INDEX(Main!$G:$G,MATCH(_xlfn.CONCAT(GQ4,GQ6),Main!$A:$A,0)),INDEX(Main!$D:$D,MATCH(_xlfn.CONCAT(GQ4,GQ6),Main!$A:$A,0)))),0)</f>
        <v>0</v>
      </c>
      <c r="GR40" s="357">
        <f>IFERROR(IF(Info!GS6=TRUE,INDEX(Zone!$97:$143,MATCH(Input!GS20,Zone!$B$97:$B$143,0),MATCH(Input!GS19,Zone!$2:$2,0)),IF(Input!GS12=TRUE,INDEX(Main!$G:$G,MATCH(_xlfn.CONCAT(GR4,GR6),Main!$A:$A,0)),INDEX(Main!$D:$D,MATCH(_xlfn.CONCAT(GR4,GR6),Main!$A:$A,0)))),0)</f>
        <v>0</v>
      </c>
      <c r="GS40" s="357">
        <f>IFERROR(IF(Info!GT6=TRUE,INDEX(Zone!$97:$143,MATCH(Input!GT20,Zone!$B$97:$B$143,0),MATCH(Input!GT19,Zone!$2:$2,0)),IF(Input!GT12=TRUE,INDEX(Main!$G:$G,MATCH(_xlfn.CONCAT(GS4,GS6),Main!$A:$A,0)),INDEX(Main!$D:$D,MATCH(_xlfn.CONCAT(GS4,GS6),Main!$A:$A,0)))),0)</f>
        <v>0</v>
      </c>
    </row>
    <row r="41" spans="1:201" s="328" customFormat="1" outlineLevel="1">
      <c r="A41" s="356" t="s">
        <v>9411</v>
      </c>
      <c r="B41" s="387">
        <f>IFERROR(ROUND(ROUND((Input!C4-90000)/1000,1),0)*B42+B43,0)</f>
        <v>0</v>
      </c>
      <c r="C41" s="387">
        <f>IFERROR(ROUND(ROUND((Input!D4-90000)/1000,1),0)*C42+C43,0)</f>
        <v>0</v>
      </c>
      <c r="D41" s="387">
        <f>IFERROR(ROUND(ROUND((Input!E4-90000)/1000,1),0)*D42+D43,0)</f>
        <v>0</v>
      </c>
      <c r="E41" s="387">
        <f>IFERROR(ROUND(ROUND((Input!F4-90000)/1000,1),0)*E42+E43,0)</f>
        <v>0</v>
      </c>
      <c r="F41" s="387">
        <f>IFERROR(ROUND(ROUND((Input!G4-90000)/1000,1),0)*F42+F43,0)</f>
        <v>0</v>
      </c>
      <c r="G41" s="387">
        <f>IFERROR(ROUND(ROUND((Input!H4-90000)/1000,1),0)*G42+G43,0)</f>
        <v>0</v>
      </c>
      <c r="H41" s="387">
        <f>IFERROR(ROUND(ROUND((Input!I4-90000)/1000,1),0)*H42+H43,0)</f>
        <v>0</v>
      </c>
      <c r="I41" s="387">
        <f>IFERROR(ROUND(ROUND((Input!J4-90000)/1000,1),0)*I42+I43,0)</f>
        <v>0</v>
      </c>
      <c r="J41" s="387">
        <f>IFERROR(ROUND(ROUND((Input!K4-90000)/1000,1),0)*J42+J43,0)</f>
        <v>0</v>
      </c>
      <c r="K41" s="387">
        <f>IFERROR(ROUND(ROUND((Input!L4-90000)/1000,1),0)*K42+K43,0)</f>
        <v>0</v>
      </c>
      <c r="L41" s="387">
        <f>IFERROR(ROUND(ROUND((Input!M4-90000)/1000,1),0)*L42+L43,0)</f>
        <v>0</v>
      </c>
      <c r="M41" s="387">
        <f>IFERROR(ROUND(ROUND((Input!N4-90000)/1000,1),0)*M42+M43,0)</f>
        <v>0</v>
      </c>
      <c r="N41" s="387">
        <f>IFERROR(ROUND(ROUND((Input!O4-90000)/1000,1),0)*N42+N43,0)</f>
        <v>0</v>
      </c>
      <c r="O41" s="387">
        <f>IFERROR(ROUND(ROUND((Input!P4-90000)/1000,1),0)*O42+O43,0)</f>
        <v>0</v>
      </c>
      <c r="P41" s="387">
        <f>IFERROR(ROUND(ROUND((Input!Q4-90000)/1000,1),0)*P42+P43,0)</f>
        <v>0</v>
      </c>
      <c r="Q41" s="387">
        <f>IFERROR(ROUND(ROUND((Input!R4-90000)/1000,1),0)*Q42+Q43,0)</f>
        <v>0</v>
      </c>
      <c r="R41" s="387">
        <f>IFERROR(ROUND(ROUND((Input!S4-90000)/1000,1),0)*R42+R43,0)</f>
        <v>0</v>
      </c>
      <c r="S41" s="387">
        <f>IFERROR(ROUND(ROUND((Input!T4-90000)/1000,1),0)*S42+S43,0)</f>
        <v>0</v>
      </c>
      <c r="T41" s="387">
        <f>IFERROR(ROUND(ROUND((Input!U4-90000)/1000,1),0)*T42+T43,0)</f>
        <v>0</v>
      </c>
      <c r="U41" s="387">
        <f>IFERROR(ROUND(ROUND((Input!V4-90000)/1000,1),0)*U42+U43,0)</f>
        <v>0</v>
      </c>
      <c r="V41" s="387">
        <f>IFERROR(ROUND(ROUND((Input!W4-90000)/1000,1),0)*V42+V43,0)</f>
        <v>0</v>
      </c>
      <c r="W41" s="387">
        <f>IFERROR(ROUND(ROUND((Input!X4-90000)/1000,1),0)*W42+W43,0)</f>
        <v>0</v>
      </c>
      <c r="X41" s="387">
        <f>IFERROR(ROUND(ROUND((Input!Y4-90000)/1000,1),0)*X42+X43,0)</f>
        <v>0</v>
      </c>
      <c r="Y41" s="387">
        <f>IFERROR(ROUND(ROUND((Input!Z4-90000)/1000,1),0)*Y42+Y43,0)</f>
        <v>0</v>
      </c>
      <c r="Z41" s="387">
        <f>IFERROR(ROUND(ROUND((Input!AA4-90000)/1000,1),0)*Z42+Z43,0)</f>
        <v>0</v>
      </c>
      <c r="AA41" s="387">
        <f>IFERROR(ROUND(ROUND((Input!AB4-90000)/1000,1),0)*AA42+AA43,0)</f>
        <v>0</v>
      </c>
      <c r="AB41" s="387">
        <f>IFERROR(ROUND(ROUND((Input!AC4-90000)/1000,1),0)*AB42+AB43,0)</f>
        <v>0</v>
      </c>
      <c r="AC41" s="387">
        <f>IFERROR(ROUND(ROUND((Input!AD4-90000)/1000,1),0)*AC42+AC43,0)</f>
        <v>0</v>
      </c>
      <c r="AD41" s="387">
        <f>IFERROR(ROUND(ROUND((Input!AE4-90000)/1000,1),0)*AD42+AD43,0)</f>
        <v>0</v>
      </c>
      <c r="AE41" s="387">
        <f>IFERROR(ROUND(ROUND((Input!AF4-90000)/1000,1),0)*AE42+AE43,0)</f>
        <v>0</v>
      </c>
      <c r="AF41" s="387">
        <f>IFERROR(ROUND(ROUND((Input!AG4-90000)/1000,1),0)*AF42+AF43,0)</f>
        <v>0</v>
      </c>
      <c r="AG41" s="387">
        <f>IFERROR(ROUND(ROUND((Input!AH4-90000)/1000,1),0)*AG42+AG43,0)</f>
        <v>0</v>
      </c>
      <c r="AH41" s="387">
        <f>IFERROR(ROUND(ROUND((Input!AI4-90000)/1000,1),0)*AH42+AH43,0)</f>
        <v>0</v>
      </c>
      <c r="AI41" s="387">
        <f>IFERROR(ROUND(ROUND((Input!AJ4-90000)/1000,1),0)*AI42+AI43,0)</f>
        <v>0</v>
      </c>
      <c r="AJ41" s="387">
        <f>IFERROR(ROUND(ROUND((Input!AK4-90000)/1000,1),0)*AJ42+AJ43,0)</f>
        <v>0</v>
      </c>
      <c r="AK41" s="387">
        <f>IFERROR(ROUND(ROUND((Input!AL4-90000)/1000,1),0)*AK42+AK43,0)</f>
        <v>0</v>
      </c>
      <c r="AL41" s="387">
        <f>IFERROR(ROUND(ROUND((Input!AM4-90000)/1000,1),0)*AL42+AL43,0)</f>
        <v>0</v>
      </c>
      <c r="AM41" s="387">
        <f>IFERROR(ROUND(ROUND((Input!AN4-90000)/1000,1),0)*AM42+AM43,0)</f>
        <v>0</v>
      </c>
      <c r="AN41" s="387">
        <f>IFERROR(ROUND(ROUND((Input!AO4-90000)/1000,1),0)*AN42+AN43,0)</f>
        <v>0</v>
      </c>
      <c r="AO41" s="387">
        <f>IFERROR(ROUND(ROUND((Input!AP4-90000)/1000,1),0)*AO42+AO43,0)</f>
        <v>0</v>
      </c>
      <c r="AP41" s="387">
        <f>IFERROR(ROUND(ROUND((Input!AQ4-90000)/1000,1),0)*AP42+AP43,0)</f>
        <v>0</v>
      </c>
      <c r="AQ41" s="387">
        <f>IFERROR(ROUND(ROUND((Input!AR4-90000)/1000,1),0)*AQ42+AQ43,0)</f>
        <v>0</v>
      </c>
      <c r="AR41" s="387">
        <f>IFERROR(ROUND(ROUND((Input!AS4-90000)/1000,1),0)*AR42+AR43,0)</f>
        <v>0</v>
      </c>
      <c r="AS41" s="387">
        <f>IFERROR(ROUND(ROUND((Input!AT4-90000)/1000,1),0)*AS42+AS43,0)</f>
        <v>0</v>
      </c>
      <c r="AT41" s="387">
        <f>IFERROR(ROUND(ROUND((Input!AU4-90000)/1000,1),0)*AT42+AT43,0)</f>
        <v>0</v>
      </c>
      <c r="AU41" s="387">
        <f>IFERROR(ROUND(ROUND((Input!AV4-90000)/1000,1),0)*AU42+AU43,0)</f>
        <v>0</v>
      </c>
      <c r="AV41" s="387">
        <f>IFERROR(ROUND(ROUND((Input!AW4-90000)/1000,1),0)*AV42+AV43,0)</f>
        <v>0</v>
      </c>
      <c r="AW41" s="387">
        <f>IFERROR(ROUND(ROUND((Input!AX4-90000)/1000,1),0)*AW42+AW43,0)</f>
        <v>0</v>
      </c>
      <c r="AX41" s="387">
        <f>IFERROR(ROUND(ROUND((Input!AY4-90000)/1000,1),0)*AX42+AX43,0)</f>
        <v>0</v>
      </c>
      <c r="AY41" s="387">
        <f>IFERROR(ROUND(ROUND((Input!AZ4-90000)/1000,1),0)*AY42+AY43,0)</f>
        <v>0</v>
      </c>
      <c r="AZ41" s="387">
        <f>IFERROR(ROUND(ROUND((Input!BA4-90000)/1000,1),0)*AZ42+AZ43,0)</f>
        <v>0</v>
      </c>
      <c r="BA41" s="387">
        <f>IFERROR(ROUND(ROUND((Input!BB4-90000)/1000,1),0)*BA42+BA43,0)</f>
        <v>0</v>
      </c>
      <c r="BB41" s="387">
        <f>IFERROR(ROUND(ROUND((Input!BC4-90000)/1000,1),0)*BB42+BB43,0)</f>
        <v>0</v>
      </c>
      <c r="BC41" s="387">
        <f>IFERROR(ROUND(ROUND((Input!BD4-90000)/1000,1),0)*BC42+BC43,0)</f>
        <v>0</v>
      </c>
      <c r="BD41" s="387">
        <f>IFERROR(ROUND(ROUND((Input!BE4-90000)/1000,1),0)*BD42+BD43,0)</f>
        <v>0</v>
      </c>
      <c r="BE41" s="387">
        <f>IFERROR(ROUND(ROUND((Input!BF4-90000)/1000,1),0)*BE42+BE43,0)</f>
        <v>0</v>
      </c>
      <c r="BF41" s="387">
        <f>IFERROR(ROUND(ROUND((Input!BG4-90000)/1000,1),0)*BF42+BF43,0)</f>
        <v>0</v>
      </c>
      <c r="BG41" s="387">
        <f>IFERROR(ROUND(ROUND((Input!BH4-90000)/1000,1),0)*BG42+BG43,0)</f>
        <v>0</v>
      </c>
      <c r="BH41" s="387">
        <f>IFERROR(ROUND(ROUND((Input!BI4-90000)/1000,1),0)*BH42+BH43,0)</f>
        <v>0</v>
      </c>
      <c r="BI41" s="387">
        <f>IFERROR(ROUND(ROUND((Input!BJ4-90000)/1000,1),0)*BI42+BI43,0)</f>
        <v>0</v>
      </c>
      <c r="BJ41" s="387">
        <f>IFERROR(ROUND(ROUND((Input!BK4-90000)/1000,1),0)*BJ42+BJ43,0)</f>
        <v>0</v>
      </c>
      <c r="BK41" s="387">
        <f>IFERROR(ROUND(ROUND((Input!BL4-90000)/1000,1),0)*BK42+BK43,0)</f>
        <v>0</v>
      </c>
      <c r="BL41" s="387">
        <f>IFERROR(ROUND(ROUND((Input!BM4-90000)/1000,1),0)*BL42+BL43,0)</f>
        <v>0</v>
      </c>
      <c r="BM41" s="387">
        <f>IFERROR(ROUND(ROUND((Input!BN4-90000)/1000,1),0)*BM42+BM43,0)</f>
        <v>0</v>
      </c>
      <c r="BN41" s="387">
        <f>IFERROR(ROUND(ROUND((Input!BO4-90000)/1000,1),0)*BN42+BN43,0)</f>
        <v>0</v>
      </c>
      <c r="BO41" s="387">
        <f>IFERROR(ROUND(ROUND((Input!BP4-90000)/1000,1),0)*BO42+BO43,0)</f>
        <v>0</v>
      </c>
      <c r="BP41" s="387">
        <f>IFERROR(ROUND(ROUND((Input!BQ4-90000)/1000,1),0)*BP42+BP43,0)</f>
        <v>0</v>
      </c>
      <c r="BQ41" s="387">
        <f>IFERROR(ROUND(ROUND((Input!BR4-90000)/1000,1),0)*BQ42+BQ43,0)</f>
        <v>0</v>
      </c>
      <c r="BR41" s="387">
        <f>IFERROR(ROUND(ROUND((Input!BS4-90000)/1000,1),0)*BR42+BR43,0)</f>
        <v>0</v>
      </c>
      <c r="BS41" s="387">
        <f>IFERROR(ROUND(ROUND((Input!BT4-90000)/1000,1),0)*BS42+BS43,0)</f>
        <v>0</v>
      </c>
      <c r="BT41" s="387">
        <f>IFERROR(ROUND(ROUND((Input!BU4-90000)/1000,1),0)*BT42+BT43,0)</f>
        <v>0</v>
      </c>
      <c r="BU41" s="387">
        <f>IFERROR(ROUND(ROUND((Input!BV4-90000)/1000,1),0)*BU42+BU43,0)</f>
        <v>0</v>
      </c>
      <c r="BV41" s="387">
        <f>IFERROR(ROUND(ROUND((Input!BW4-90000)/1000,1),0)*BV42+BV43,0)</f>
        <v>0</v>
      </c>
      <c r="BW41" s="387">
        <f>IFERROR(ROUND(ROUND((Input!BX4-90000)/1000,1),0)*BW42+BW43,0)</f>
        <v>0</v>
      </c>
      <c r="BX41" s="387">
        <f>IFERROR(ROUND(ROUND((Input!BY4-90000)/1000,1),0)*BX42+BX43,0)</f>
        <v>0</v>
      </c>
      <c r="BY41" s="387">
        <f>IFERROR(ROUND(ROUND((Input!BZ4-90000)/1000,1),0)*BY42+BY43,0)</f>
        <v>0</v>
      </c>
      <c r="BZ41" s="387">
        <f>IFERROR(ROUND(ROUND((Input!CA4-90000)/1000,1),0)*BZ42+BZ43,0)</f>
        <v>0</v>
      </c>
      <c r="CA41" s="387">
        <f>IFERROR(ROUND(ROUND((Input!CB4-90000)/1000,1),0)*CA42+CA43,0)</f>
        <v>0</v>
      </c>
      <c r="CB41" s="387">
        <f>IFERROR(ROUND(ROUND((Input!CC4-90000)/1000,1),0)*CB42+CB43,0)</f>
        <v>0</v>
      </c>
      <c r="CC41" s="387">
        <f>IFERROR(ROUND(ROUND((Input!CD4-90000)/1000,1),0)*CC42+CC43,0)</f>
        <v>0</v>
      </c>
      <c r="CD41" s="387">
        <f>IFERROR(ROUND(ROUND((Input!CE4-90000)/1000,1),0)*CD42+CD43,0)</f>
        <v>0</v>
      </c>
      <c r="CE41" s="387">
        <f>IFERROR(ROUND(ROUND((Input!CF4-90000)/1000,1),0)*CE42+CE43,0)</f>
        <v>0</v>
      </c>
      <c r="CF41" s="387">
        <f>IFERROR(ROUND(ROUND((Input!CG4-90000)/1000,1),0)*CF42+CF43,0)</f>
        <v>0</v>
      </c>
      <c r="CG41" s="387">
        <f>IFERROR(ROUND(ROUND((Input!CH4-90000)/1000,1),0)*CG42+CG43,0)</f>
        <v>0</v>
      </c>
      <c r="CH41" s="387">
        <f>IFERROR(ROUND(ROUND((Input!CI4-90000)/1000,1),0)*CH42+CH43,0)</f>
        <v>0</v>
      </c>
      <c r="CI41" s="387">
        <f>IFERROR(ROUND(ROUND((Input!CJ4-90000)/1000,1),0)*CI42+CI43,0)</f>
        <v>0</v>
      </c>
      <c r="CJ41" s="387">
        <f>IFERROR(ROUND(ROUND((Input!CK4-90000)/1000,1),0)*CJ42+CJ43,0)</f>
        <v>0</v>
      </c>
      <c r="CK41" s="387">
        <f>IFERROR(ROUND(ROUND((Input!CL4-90000)/1000,1),0)*CK42+CK43,0)</f>
        <v>0</v>
      </c>
      <c r="CL41" s="387">
        <f>IFERROR(ROUND(ROUND((Input!CM4-90000)/1000,1),0)*CL42+CL43,0)</f>
        <v>0</v>
      </c>
      <c r="CM41" s="387">
        <f>IFERROR(ROUND(ROUND((Input!CN4-90000)/1000,1),0)*CM42+CM43,0)</f>
        <v>0</v>
      </c>
      <c r="CN41" s="387">
        <f>IFERROR(ROUND(ROUND((Input!CO4-90000)/1000,1),0)*CN42+CN43,0)</f>
        <v>0</v>
      </c>
      <c r="CO41" s="387">
        <f>IFERROR(ROUND(ROUND((Input!CP4-90000)/1000,1),0)*CO42+CO43,0)</f>
        <v>0</v>
      </c>
      <c r="CP41" s="387">
        <f>IFERROR(ROUND(ROUND((Input!CQ4-90000)/1000,1),0)*CP42+CP43,0)</f>
        <v>0</v>
      </c>
      <c r="CQ41" s="387">
        <f>IFERROR(ROUND(ROUND((Input!CR4-90000)/1000,1),0)*CQ42+CQ43,0)</f>
        <v>0</v>
      </c>
      <c r="CR41" s="387">
        <f>IFERROR(ROUND(ROUND((Input!CS4-90000)/1000,1),0)*CR42+CR43,0)</f>
        <v>0</v>
      </c>
      <c r="CS41" s="387">
        <f>IFERROR(ROUND(ROUND((Input!CT4-90000)/1000,1),0)*CS42+CS43,0)</f>
        <v>0</v>
      </c>
      <c r="CT41" s="387">
        <f>IFERROR(ROUND(ROUND((Input!CU4-90000)/1000,1),0)*CT42+CT43,0)</f>
        <v>0</v>
      </c>
      <c r="CU41" s="387">
        <f>IFERROR(ROUND(ROUND((Input!CV4-90000)/1000,1),0)*CU42+CU43,0)</f>
        <v>0</v>
      </c>
      <c r="CV41" s="387">
        <f>IFERROR(ROUND(ROUND((Input!CW4-90000)/1000,1),0)*CV42+CV43,0)</f>
        <v>0</v>
      </c>
      <c r="CW41" s="387">
        <f>IFERROR(ROUND(ROUND((Input!CX4-90000)/1000,1),0)*CW42+CW43,0)</f>
        <v>0</v>
      </c>
      <c r="CX41" s="387">
        <f>IFERROR(ROUND(ROUND((Input!CY4-90000)/1000,1),0)*CX42+CX43,0)</f>
        <v>0</v>
      </c>
      <c r="CY41" s="387">
        <f>IFERROR(ROUND(ROUND((Input!CZ4-90000)/1000,1),0)*CY42+CY43,0)</f>
        <v>0</v>
      </c>
      <c r="CZ41" s="387">
        <f>IFERROR(ROUND(ROUND((Input!DA4-90000)/1000,1),0)*CZ42+CZ43,0)</f>
        <v>0</v>
      </c>
      <c r="DA41" s="387">
        <f>IFERROR(ROUND(ROUND((Input!DB4-90000)/1000,1),0)*DA42+DA43,0)</f>
        <v>0</v>
      </c>
      <c r="DB41" s="387">
        <f>IFERROR(ROUND(ROUND((Input!DC4-90000)/1000,1),0)*DB42+DB43,0)</f>
        <v>0</v>
      </c>
      <c r="DC41" s="387">
        <f>IFERROR(ROUND(ROUND((Input!DD4-90000)/1000,1),0)*DC42+DC43,0)</f>
        <v>0</v>
      </c>
      <c r="DD41" s="387">
        <f>IFERROR(ROUND(ROUND((Input!DE4-90000)/1000,1),0)*DD42+DD43,0)</f>
        <v>0</v>
      </c>
      <c r="DE41" s="387">
        <f>IFERROR(ROUND(ROUND((Input!DF4-90000)/1000,1),0)*DE42+DE43,0)</f>
        <v>0</v>
      </c>
      <c r="DF41" s="387">
        <f>IFERROR(ROUND(ROUND((Input!DG4-90000)/1000,1),0)*DF42+DF43,0)</f>
        <v>0</v>
      </c>
      <c r="DG41" s="387">
        <f>IFERROR(ROUND(ROUND((Input!DH4-90000)/1000,1),0)*DG42+DG43,0)</f>
        <v>0</v>
      </c>
      <c r="DH41" s="387">
        <f>IFERROR(ROUND(ROUND((Input!DI4-90000)/1000,1),0)*DH42+DH43,0)</f>
        <v>0</v>
      </c>
      <c r="DI41" s="387">
        <f>IFERROR(ROUND(ROUND((Input!DJ4-90000)/1000,1),0)*DI42+DI43,0)</f>
        <v>0</v>
      </c>
      <c r="DJ41" s="387">
        <f>IFERROR(ROUND(ROUND((Input!DK4-90000)/1000,1),0)*DJ42+DJ43,0)</f>
        <v>0</v>
      </c>
      <c r="DK41" s="387">
        <f>IFERROR(ROUND(ROUND((Input!DL4-90000)/1000,1),0)*DK42+DK43,0)</f>
        <v>0</v>
      </c>
      <c r="DL41" s="387">
        <f>IFERROR(ROUND(ROUND((Input!DM4-90000)/1000,1),0)*DL42+DL43,0)</f>
        <v>0</v>
      </c>
      <c r="DM41" s="387">
        <f>IFERROR(ROUND(ROUND((Input!DN4-90000)/1000,1),0)*DM42+DM43,0)</f>
        <v>0</v>
      </c>
      <c r="DN41" s="387">
        <f>IFERROR(ROUND(ROUND((Input!DO4-90000)/1000,1),0)*DN42+DN43,0)</f>
        <v>0</v>
      </c>
      <c r="DO41" s="387">
        <f>IFERROR(ROUND(ROUND((Input!DP4-90000)/1000,1),0)*DO42+DO43,0)</f>
        <v>0</v>
      </c>
      <c r="DP41" s="387">
        <f>IFERROR(ROUND(ROUND((Input!DQ4-90000)/1000,1),0)*DP42+DP43,0)</f>
        <v>0</v>
      </c>
      <c r="DQ41" s="387">
        <f>IFERROR(ROUND(ROUND((Input!DR4-90000)/1000,1),0)*DQ42+DQ43,0)</f>
        <v>0</v>
      </c>
      <c r="DR41" s="387">
        <f>IFERROR(ROUND(ROUND((Input!DS4-90000)/1000,1),0)*DR42+DR43,0)</f>
        <v>0</v>
      </c>
      <c r="DS41" s="387">
        <f>IFERROR(ROUND(ROUND((Input!DT4-90000)/1000,1),0)*DS42+DS43,0)</f>
        <v>0</v>
      </c>
      <c r="DT41" s="387">
        <f>IFERROR(ROUND(ROUND((Input!DU4-90000)/1000,1),0)*DT42+DT43,0)</f>
        <v>0</v>
      </c>
      <c r="DU41" s="387">
        <f>IFERROR(ROUND(ROUND((Input!DV4-90000)/1000,1),0)*DU42+DU43,0)</f>
        <v>0</v>
      </c>
      <c r="DV41" s="387">
        <f>IFERROR(ROUND(ROUND((Input!DW4-90000)/1000,1),0)*DV42+DV43,0)</f>
        <v>0</v>
      </c>
      <c r="DW41" s="387">
        <f>IFERROR(ROUND(ROUND((Input!DX4-90000)/1000,1),0)*DW42+DW43,0)</f>
        <v>0</v>
      </c>
      <c r="DX41" s="387">
        <f>IFERROR(ROUND(ROUND((Input!DY4-90000)/1000,1),0)*DX42+DX43,0)</f>
        <v>0</v>
      </c>
      <c r="DY41" s="387">
        <f>IFERROR(ROUND(ROUND((Input!DZ4-90000)/1000,1),0)*DY42+DY43,0)</f>
        <v>0</v>
      </c>
      <c r="DZ41" s="387">
        <f>IFERROR(ROUND(ROUND((Input!EA4-90000)/1000,1),0)*DZ42+DZ43,0)</f>
        <v>0</v>
      </c>
      <c r="EA41" s="387">
        <f>IFERROR(ROUND(ROUND((Input!EB4-90000)/1000,1),0)*EA42+EA43,0)</f>
        <v>0</v>
      </c>
      <c r="EB41" s="387">
        <f>IFERROR(ROUND(ROUND((Input!EC4-90000)/1000,1),0)*EB42+EB43,0)</f>
        <v>0</v>
      </c>
      <c r="EC41" s="387">
        <f>IFERROR(ROUND(ROUND((Input!ED4-90000)/1000,1),0)*EC42+EC43,0)</f>
        <v>0</v>
      </c>
      <c r="ED41" s="387">
        <f>IFERROR(ROUND(ROUND((Input!EE4-90000)/1000,1),0)*ED42+ED43,0)</f>
        <v>0</v>
      </c>
      <c r="EE41" s="387">
        <f>IFERROR(ROUND(ROUND((Input!EF4-90000)/1000,1),0)*EE42+EE43,0)</f>
        <v>0</v>
      </c>
      <c r="EF41" s="387">
        <f>IFERROR(ROUND(ROUND((Input!EG4-90000)/1000,1),0)*EF42+EF43,0)</f>
        <v>0</v>
      </c>
      <c r="EG41" s="387">
        <f>IFERROR(ROUND(ROUND((Input!EH4-90000)/1000,1),0)*EG42+EG43,0)</f>
        <v>0</v>
      </c>
      <c r="EH41" s="387">
        <f>IFERROR(ROUND(ROUND((Input!EI4-90000)/1000,1),0)*EH42+EH43,0)</f>
        <v>0</v>
      </c>
      <c r="EI41" s="387">
        <f>IFERROR(ROUND(ROUND((Input!EJ4-90000)/1000,1),0)*EI42+EI43,0)</f>
        <v>0</v>
      </c>
      <c r="EJ41" s="387">
        <f>IFERROR(ROUND(ROUND((Input!EK4-90000)/1000,1),0)*EJ42+EJ43,0)</f>
        <v>0</v>
      </c>
      <c r="EK41" s="387">
        <f>IFERROR(ROUND(ROUND((Input!EL4-90000)/1000,1),0)*EK42+EK43,0)</f>
        <v>0</v>
      </c>
      <c r="EL41" s="387">
        <f>IFERROR(ROUND(ROUND((Input!EM4-90000)/1000,1),0)*EL42+EL43,0)</f>
        <v>0</v>
      </c>
      <c r="EM41" s="387">
        <f>IFERROR(ROUND(ROUND((Input!EN4-90000)/1000,1),0)*EM42+EM43,0)</f>
        <v>0</v>
      </c>
      <c r="EN41" s="387">
        <f>IFERROR(ROUND(ROUND((Input!EO4-90000)/1000,1),0)*EN42+EN43,0)</f>
        <v>0</v>
      </c>
      <c r="EO41" s="387">
        <f>IFERROR(ROUND(ROUND((Input!EP4-90000)/1000,1),0)*EO42+EO43,0)</f>
        <v>0</v>
      </c>
      <c r="EP41" s="387">
        <f>IFERROR(ROUND(ROUND((Input!EQ4-90000)/1000,1),0)*EP42+EP43,0)</f>
        <v>0</v>
      </c>
      <c r="EQ41" s="387">
        <f>IFERROR(ROUND(ROUND((Input!ER4-90000)/1000,1),0)*EQ42+EQ43,0)</f>
        <v>0</v>
      </c>
      <c r="ER41" s="387">
        <f>IFERROR(ROUND(ROUND((Input!ES4-90000)/1000,1),0)*ER42+ER43,0)</f>
        <v>0</v>
      </c>
      <c r="ES41" s="387">
        <f>IFERROR(ROUND(ROUND((Input!ET4-90000)/1000,1),0)*ES42+ES43,0)</f>
        <v>0</v>
      </c>
      <c r="ET41" s="387">
        <f>IFERROR(ROUND(ROUND((Input!EU4-90000)/1000,1),0)*ET42+ET43,0)</f>
        <v>0</v>
      </c>
      <c r="EU41" s="387">
        <f>IFERROR(ROUND(ROUND((Input!EV4-90000)/1000,1),0)*EU42+EU43,0)</f>
        <v>0</v>
      </c>
      <c r="EV41" s="387">
        <f>IFERROR(ROUND(ROUND((Input!EW4-90000)/1000,1),0)*EV42+EV43,0)</f>
        <v>0</v>
      </c>
      <c r="EW41" s="387">
        <f>IFERROR(ROUND(ROUND((Input!EX4-90000)/1000,1),0)*EW42+EW43,0)</f>
        <v>0</v>
      </c>
      <c r="EX41" s="387">
        <f>IFERROR(ROUND(ROUND((Input!EY4-90000)/1000,1),0)*EX42+EX43,0)</f>
        <v>0</v>
      </c>
      <c r="EY41" s="387">
        <f>IFERROR(ROUND(ROUND((Input!EZ4-90000)/1000,1),0)*EY42+EY43,0)</f>
        <v>0</v>
      </c>
      <c r="EZ41" s="387">
        <f>IFERROR(ROUND(ROUND((Input!FA4-90000)/1000,1),0)*EZ42+EZ43,0)</f>
        <v>0</v>
      </c>
      <c r="FA41" s="387">
        <f>IFERROR(ROUND(ROUND((Input!FB4-90000)/1000,1),0)*FA42+FA43,0)</f>
        <v>0</v>
      </c>
      <c r="FB41" s="387">
        <f>IFERROR(ROUND(ROUND((Input!FC4-90000)/1000,1),0)*FB42+FB43,0)</f>
        <v>0</v>
      </c>
      <c r="FC41" s="387">
        <f>IFERROR(ROUND(ROUND((Input!FD4-90000)/1000,1),0)*FC42+FC43,0)</f>
        <v>0</v>
      </c>
      <c r="FD41" s="387">
        <f>IFERROR(ROUND(ROUND((Input!FE4-90000)/1000,1),0)*FD42+FD43,0)</f>
        <v>0</v>
      </c>
      <c r="FE41" s="387">
        <f>IFERROR(ROUND(ROUND((Input!FF4-90000)/1000,1),0)*FE42+FE43,0)</f>
        <v>0</v>
      </c>
      <c r="FF41" s="387">
        <f>IFERROR(ROUND(ROUND((Input!FG4-90000)/1000,1),0)*FF42+FF43,0)</f>
        <v>0</v>
      </c>
      <c r="FG41" s="387">
        <f>IFERROR(ROUND(ROUND((Input!FH4-90000)/1000,1),0)*FG42+FG43,0)</f>
        <v>0</v>
      </c>
      <c r="FH41" s="387">
        <f>IFERROR(ROUND(ROUND((Input!FI4-90000)/1000,1),0)*FH42+FH43,0)</f>
        <v>0</v>
      </c>
      <c r="FI41" s="387">
        <f>IFERROR(ROUND(ROUND((Input!FJ4-90000)/1000,1),0)*FI42+FI43,0)</f>
        <v>0</v>
      </c>
      <c r="FJ41" s="387">
        <f>IFERROR(ROUND(ROUND((Input!FK4-90000)/1000,1),0)*FJ42+FJ43,0)</f>
        <v>0</v>
      </c>
      <c r="FK41" s="387">
        <f>IFERROR(ROUND(ROUND((Input!FL4-90000)/1000,1),0)*FK42+FK43,0)</f>
        <v>0</v>
      </c>
      <c r="FL41" s="387">
        <f>IFERROR(ROUND(ROUND((Input!FM4-90000)/1000,1),0)*FL42+FL43,0)</f>
        <v>0</v>
      </c>
      <c r="FM41" s="387">
        <f>IFERROR(ROUND(ROUND((Input!FN4-90000)/1000,1),0)*FM42+FM43,0)</f>
        <v>0</v>
      </c>
      <c r="FN41" s="387">
        <f>IFERROR(ROUND(ROUND((Input!FO4-90000)/1000,1),0)*FN42+FN43,0)</f>
        <v>0</v>
      </c>
      <c r="FO41" s="387">
        <f>IFERROR(ROUND(ROUND((Input!FP4-90000)/1000,1),0)*FO42+FO43,0)</f>
        <v>0</v>
      </c>
      <c r="FP41" s="387">
        <f>IFERROR(ROUND(ROUND((Input!FQ4-90000)/1000,1),0)*FP42+FP43,0)</f>
        <v>0</v>
      </c>
      <c r="FQ41" s="387">
        <f>IFERROR(ROUND(ROUND((Input!FR4-90000)/1000,1),0)*FQ42+FQ43,0)</f>
        <v>0</v>
      </c>
      <c r="FR41" s="387">
        <f>IFERROR(ROUND(ROUND((Input!FS4-90000)/1000,1),0)*FR42+FR43,0)</f>
        <v>0</v>
      </c>
      <c r="FS41" s="387">
        <f>IFERROR(ROUND(ROUND((Input!FT4-90000)/1000,1),0)*FS42+FS43,0)</f>
        <v>0</v>
      </c>
      <c r="FT41" s="387">
        <f>IFERROR(ROUND(ROUND((Input!FU4-90000)/1000,1),0)*FT42+FT43,0)</f>
        <v>0</v>
      </c>
      <c r="FU41" s="387">
        <f>IFERROR(ROUND(ROUND((Input!FV4-90000)/1000,1),0)*FU42+FU43,0)</f>
        <v>0</v>
      </c>
      <c r="FV41" s="387">
        <f>IFERROR(ROUND(ROUND((Input!FW4-90000)/1000,1),0)*FV42+FV43,0)</f>
        <v>0</v>
      </c>
      <c r="FW41" s="387">
        <f>IFERROR(ROUND(ROUND((Input!FX4-90000)/1000,1),0)*FW42+FW43,0)</f>
        <v>0</v>
      </c>
      <c r="FX41" s="387">
        <f>IFERROR(ROUND(ROUND((Input!FY4-90000)/1000,1),0)*FX42+FX43,0)</f>
        <v>0</v>
      </c>
      <c r="FY41" s="387">
        <f>IFERROR(ROUND(ROUND((Input!FZ4-90000)/1000,1),0)*FY42+FY43,0)</f>
        <v>0</v>
      </c>
      <c r="FZ41" s="387">
        <f>IFERROR(ROUND(ROUND((Input!GA4-90000)/1000,1),0)*FZ42+FZ43,0)</f>
        <v>0</v>
      </c>
      <c r="GA41" s="387">
        <f>IFERROR(ROUND(ROUND((Input!GB4-90000)/1000,1),0)*GA42+GA43,0)</f>
        <v>0</v>
      </c>
      <c r="GB41" s="387">
        <f>IFERROR(ROUND(ROUND((Input!GC4-90000)/1000,1),0)*GB42+GB43,0)</f>
        <v>0</v>
      </c>
      <c r="GC41" s="387">
        <f>IFERROR(ROUND(ROUND((Input!GD4-90000)/1000,1),0)*GC42+GC43,0)</f>
        <v>0</v>
      </c>
      <c r="GD41" s="387">
        <f>IFERROR(ROUND(ROUND((Input!GE4-90000)/1000,1),0)*GD42+GD43,0)</f>
        <v>0</v>
      </c>
      <c r="GE41" s="387">
        <f>IFERROR(ROUND(ROUND((Input!GF4-90000)/1000,1),0)*GE42+GE43,0)</f>
        <v>0</v>
      </c>
      <c r="GF41" s="387">
        <f>IFERROR(ROUND(ROUND((Input!GG4-90000)/1000,1),0)*GF42+GF43,0)</f>
        <v>0</v>
      </c>
      <c r="GG41" s="387">
        <f>IFERROR(ROUND(ROUND((Input!GH4-90000)/1000,1),0)*GG42+GG43,0)</f>
        <v>0</v>
      </c>
      <c r="GH41" s="387">
        <f>IFERROR(ROUND(ROUND((Input!GI4-90000)/1000,1),0)*GH42+GH43,0)</f>
        <v>0</v>
      </c>
      <c r="GI41" s="387">
        <f>IFERROR(ROUND(ROUND((Input!GJ4-90000)/1000,1),0)*GI42+GI43,0)</f>
        <v>0</v>
      </c>
      <c r="GJ41" s="387">
        <f>IFERROR(ROUND(ROUND((Input!GK4-90000)/1000,1),0)*GJ42+GJ43,0)</f>
        <v>0</v>
      </c>
      <c r="GK41" s="387">
        <f>IFERROR(ROUND(ROUND((Input!GL4-90000)/1000,1),0)*GK42+GK43,0)</f>
        <v>0</v>
      </c>
      <c r="GL41" s="387">
        <f>IFERROR(ROUND(ROUND((Input!GM4-90000)/1000,1),0)*GL42+GL43,0)</f>
        <v>0</v>
      </c>
      <c r="GM41" s="387">
        <f>IFERROR(ROUND(ROUND((Input!GN4-90000)/1000,1),0)*GM42+GM43,0)</f>
        <v>0</v>
      </c>
      <c r="GN41" s="387">
        <f>IFERROR(ROUND(ROUND((Input!GO4-90000)/1000,1),0)*GN42+GN43,0)</f>
        <v>0</v>
      </c>
      <c r="GO41" s="387">
        <f>IFERROR(ROUND(ROUND((Input!GP4-90000)/1000,1),0)*GO42+GO43,0)</f>
        <v>0</v>
      </c>
      <c r="GP41" s="387">
        <f>IFERROR(ROUND(ROUND((Input!GQ4-90000)/1000,1),0)*GP42+GP43,0)</f>
        <v>0</v>
      </c>
      <c r="GQ41" s="387">
        <f>IFERROR(ROUND(ROUND((Input!GR4-90000)/1000,1),0)*GQ42+GQ43,0)</f>
        <v>0</v>
      </c>
      <c r="GR41" s="387">
        <f>IFERROR(ROUND(ROUND((Input!GS4-90000)/1000,1),0)*GR42+GR43,0)</f>
        <v>0</v>
      </c>
      <c r="GS41" s="387">
        <f>IFERROR(ROUND(ROUND((Input!GT4-90000)/1000,1),0)*GS42+GS43,0)</f>
        <v>0</v>
      </c>
    </row>
    <row r="42" spans="1:201" s="345" customFormat="1" outlineLevel="1">
      <c r="A42" s="355" t="s">
        <v>9412</v>
      </c>
      <c r="B42" s="344">
        <f>IFERROR(IF(Input!C4&gt;90000,IF(Info!C6=TRUE,INDEX(Other!$34:$34,MATCH(B4,Other!$11:$11,0)),IF(Input!C12=TRUE,INDEX(Other!$37:$37,MATCH(B4,Other!$11:$11,0)),INDEX(Other!$31:$31,MATCH(B4,Other!$11:$11,0)))),0),0)</f>
        <v>0</v>
      </c>
      <c r="C42" s="344">
        <f>IFERROR(IF(Input!D4&gt;90000,IF(Info!D6=TRUE,INDEX(Other!$34:$34,MATCH(C4,Other!$11:$11,0)),IF(Input!D12=TRUE,INDEX(Other!$37:$37,MATCH(C4,Other!$11:$11,0)),INDEX(Other!$31:$31,MATCH(C4,Other!$11:$11,0)))),0),0)</f>
        <v>0</v>
      </c>
      <c r="D42" s="344">
        <f>IFERROR(IF(Input!E4&gt;90000,IF(Info!E6=TRUE,INDEX(Other!$34:$34,MATCH(D4,Other!$11:$11,0)),IF(Input!E12=TRUE,INDEX(Other!$37:$37,MATCH(D4,Other!$11:$11,0)),INDEX(Other!$31:$31,MATCH(D4,Other!$11:$11,0)))),0),0)</f>
        <v>0</v>
      </c>
      <c r="E42" s="344">
        <f>IFERROR(IF(Input!F4&gt;90000,IF(Info!F6=TRUE,INDEX(Other!$34:$34,MATCH(E4,Other!$11:$11,0)),IF(Input!F12=TRUE,INDEX(Other!$37:$37,MATCH(E4,Other!$11:$11,0)),INDEX(Other!$31:$31,MATCH(E4,Other!$11:$11,0)))),0),0)</f>
        <v>0</v>
      </c>
      <c r="F42" s="344">
        <f>IFERROR(IF(Input!G4&gt;90000,IF(Info!G6=TRUE,INDEX(Other!$34:$34,MATCH(F4,Other!$11:$11,0)),IF(Input!G12=TRUE,INDEX(Other!$37:$37,MATCH(F4,Other!$11:$11,0)),INDEX(Other!$31:$31,MATCH(F4,Other!$11:$11,0)))),0),0)</f>
        <v>0</v>
      </c>
      <c r="G42" s="344">
        <f>IFERROR(IF(Input!H4&gt;90000,IF(Info!H6=TRUE,INDEX(Other!$34:$34,MATCH(G4,Other!$11:$11,0)),IF(Input!H12=TRUE,INDEX(Other!$37:$37,MATCH(G4,Other!$11:$11,0)),INDEX(Other!$31:$31,MATCH(G4,Other!$11:$11,0)))),0),0)</f>
        <v>0</v>
      </c>
      <c r="H42" s="344">
        <f>IFERROR(IF(Input!I4&gt;90000,IF(Info!I6=TRUE,INDEX(Other!$34:$34,MATCH(H4,Other!$11:$11,0)),IF(Input!I12=TRUE,INDEX(Other!$37:$37,MATCH(H4,Other!$11:$11,0)),INDEX(Other!$31:$31,MATCH(H4,Other!$11:$11,0)))),0),0)</f>
        <v>0</v>
      </c>
      <c r="I42" s="344">
        <f>IFERROR(IF(Input!J4&gt;90000,IF(Info!J6=TRUE,INDEX(Other!$34:$34,MATCH(I4,Other!$11:$11,0)),IF(Input!J12=TRUE,INDEX(Other!$37:$37,MATCH(I4,Other!$11:$11,0)),INDEX(Other!$31:$31,MATCH(I4,Other!$11:$11,0)))),0),0)</f>
        <v>0</v>
      </c>
      <c r="J42" s="344">
        <f>IFERROR(IF(Input!K4&gt;90000,IF(Info!K6=TRUE,INDEX(Other!$34:$34,MATCH(J4,Other!$11:$11,0)),IF(Input!K12=TRUE,INDEX(Other!$37:$37,MATCH(J4,Other!$11:$11,0)),INDEX(Other!$31:$31,MATCH(J4,Other!$11:$11,0)))),0),0)</f>
        <v>0</v>
      </c>
      <c r="K42" s="344">
        <f>IFERROR(IF(Input!L4&gt;90000,IF(Info!L6=TRUE,INDEX(Other!$34:$34,MATCH(K4,Other!$11:$11,0)),IF(Input!L12=TRUE,INDEX(Other!$37:$37,MATCH(K4,Other!$11:$11,0)),INDEX(Other!$31:$31,MATCH(K4,Other!$11:$11,0)))),0),0)</f>
        <v>0</v>
      </c>
      <c r="L42" s="344">
        <f>IFERROR(IF(Input!M4&gt;90000,IF(Info!M6=TRUE,INDEX(Other!$34:$34,MATCH(L4,Other!$11:$11,0)),IF(Input!M12=TRUE,INDEX(Other!$37:$37,MATCH(L4,Other!$11:$11,0)),INDEX(Other!$31:$31,MATCH(L4,Other!$11:$11,0)))),0),0)</f>
        <v>0</v>
      </c>
      <c r="M42" s="344">
        <f>IFERROR(IF(Input!N4&gt;90000,IF(Info!N6=TRUE,INDEX(Other!$34:$34,MATCH(M4,Other!$11:$11,0)),IF(Input!N12=TRUE,INDEX(Other!$37:$37,MATCH(M4,Other!$11:$11,0)),INDEX(Other!$31:$31,MATCH(M4,Other!$11:$11,0)))),0),0)</f>
        <v>0</v>
      </c>
      <c r="N42" s="344">
        <f>IFERROR(IF(Input!O4&gt;90000,IF(Info!O6=TRUE,INDEX(Other!$34:$34,MATCH(N4,Other!$11:$11,0)),IF(Input!O12=TRUE,INDEX(Other!$37:$37,MATCH(N4,Other!$11:$11,0)),INDEX(Other!$31:$31,MATCH(N4,Other!$11:$11,0)))),0),0)</f>
        <v>0</v>
      </c>
      <c r="O42" s="344">
        <f>IFERROR(IF(Input!P4&gt;90000,IF(Info!P6=TRUE,INDEX(Other!$34:$34,MATCH(O4,Other!$11:$11,0)),IF(Input!P12=TRUE,INDEX(Other!$37:$37,MATCH(O4,Other!$11:$11,0)),INDEX(Other!$31:$31,MATCH(O4,Other!$11:$11,0)))),0),0)</f>
        <v>0</v>
      </c>
      <c r="P42" s="344">
        <f>IFERROR(IF(Input!Q4&gt;90000,IF(Info!Q6=TRUE,INDEX(Other!$34:$34,MATCH(P4,Other!$11:$11,0)),IF(Input!Q12=TRUE,INDEX(Other!$37:$37,MATCH(P4,Other!$11:$11,0)),INDEX(Other!$31:$31,MATCH(P4,Other!$11:$11,0)))),0),0)</f>
        <v>0</v>
      </c>
      <c r="Q42" s="344">
        <f>IFERROR(IF(Input!R4&gt;90000,IF(Info!R6=TRUE,INDEX(Other!$34:$34,MATCH(Q4,Other!$11:$11,0)),IF(Input!R12=TRUE,INDEX(Other!$37:$37,MATCH(Q4,Other!$11:$11,0)),INDEX(Other!$31:$31,MATCH(Q4,Other!$11:$11,0)))),0),0)</f>
        <v>0</v>
      </c>
      <c r="R42" s="344">
        <f>IFERROR(IF(Input!S4&gt;90000,IF(Info!S6=TRUE,INDEX(Other!$34:$34,MATCH(R4,Other!$11:$11,0)),IF(Input!S12=TRUE,INDEX(Other!$37:$37,MATCH(R4,Other!$11:$11,0)),INDEX(Other!$31:$31,MATCH(R4,Other!$11:$11,0)))),0),0)</f>
        <v>0</v>
      </c>
      <c r="S42" s="344">
        <f>IFERROR(IF(Input!T4&gt;90000,IF(Info!T6=TRUE,INDEX(Other!$34:$34,MATCH(S4,Other!$11:$11,0)),IF(Input!T12=TRUE,INDEX(Other!$37:$37,MATCH(S4,Other!$11:$11,0)),INDEX(Other!$31:$31,MATCH(S4,Other!$11:$11,0)))),0),0)</f>
        <v>0</v>
      </c>
      <c r="T42" s="344">
        <f>IFERROR(IF(Input!U4&gt;90000,IF(Info!U6=TRUE,INDEX(Other!$34:$34,MATCH(T4,Other!$11:$11,0)),IF(Input!U12=TRUE,INDEX(Other!$37:$37,MATCH(T4,Other!$11:$11,0)),INDEX(Other!$31:$31,MATCH(T4,Other!$11:$11,0)))),0),0)</f>
        <v>0</v>
      </c>
      <c r="U42" s="344">
        <f>IFERROR(IF(Input!V4&gt;90000,IF(Info!V6=TRUE,INDEX(Other!$34:$34,MATCH(U4,Other!$11:$11,0)),IF(Input!V12=TRUE,INDEX(Other!$37:$37,MATCH(U4,Other!$11:$11,0)),INDEX(Other!$31:$31,MATCH(U4,Other!$11:$11,0)))),0),0)</f>
        <v>0</v>
      </c>
      <c r="V42" s="344">
        <f>IFERROR(IF(Input!W4&gt;90000,IF(Info!W6=TRUE,INDEX(Other!$34:$34,MATCH(V4,Other!$11:$11,0)),IF(Input!W12=TRUE,INDEX(Other!$37:$37,MATCH(V4,Other!$11:$11,0)),INDEX(Other!$31:$31,MATCH(V4,Other!$11:$11,0)))),0),0)</f>
        <v>0</v>
      </c>
      <c r="W42" s="344">
        <f>IFERROR(IF(Input!X4&gt;90000,IF(Info!X6=TRUE,INDEX(Other!$34:$34,MATCH(W4,Other!$11:$11,0)),IF(Input!X12=TRUE,INDEX(Other!$37:$37,MATCH(W4,Other!$11:$11,0)),INDEX(Other!$31:$31,MATCH(W4,Other!$11:$11,0)))),0),0)</f>
        <v>0</v>
      </c>
      <c r="X42" s="344">
        <f>IFERROR(IF(Input!Y4&gt;90000,IF(Info!Y6=TRUE,INDEX(Other!$34:$34,MATCH(X4,Other!$11:$11,0)),IF(Input!Y12=TRUE,INDEX(Other!$37:$37,MATCH(X4,Other!$11:$11,0)),INDEX(Other!$31:$31,MATCH(X4,Other!$11:$11,0)))),0),0)</f>
        <v>0</v>
      </c>
      <c r="Y42" s="344">
        <f>IFERROR(IF(Input!Z4&gt;90000,IF(Info!Z6=TRUE,INDEX(Other!$34:$34,MATCH(Y4,Other!$11:$11,0)),IF(Input!Z12=TRUE,INDEX(Other!$37:$37,MATCH(Y4,Other!$11:$11,0)),INDEX(Other!$31:$31,MATCH(Y4,Other!$11:$11,0)))),0),0)</f>
        <v>0</v>
      </c>
      <c r="Z42" s="344">
        <f>IFERROR(IF(Input!AA4&gt;90000,IF(Info!AA6=TRUE,INDEX(Other!$34:$34,MATCH(Z4,Other!$11:$11,0)),IF(Input!AA12=TRUE,INDEX(Other!$37:$37,MATCH(Z4,Other!$11:$11,0)),INDEX(Other!$31:$31,MATCH(Z4,Other!$11:$11,0)))),0),0)</f>
        <v>0</v>
      </c>
      <c r="AA42" s="344">
        <f>IFERROR(IF(Input!AB4&gt;90000,IF(Info!AB6=TRUE,INDEX(Other!$34:$34,MATCH(AA4,Other!$11:$11,0)),IF(Input!AB12=TRUE,INDEX(Other!$37:$37,MATCH(AA4,Other!$11:$11,0)),INDEX(Other!$31:$31,MATCH(AA4,Other!$11:$11,0)))),0),0)</f>
        <v>0</v>
      </c>
      <c r="AB42" s="344">
        <f>IFERROR(IF(Input!AC4&gt;90000,IF(Info!AC6=TRUE,INDEX(Other!$34:$34,MATCH(AB4,Other!$11:$11,0)),IF(Input!AC12=TRUE,INDEX(Other!$37:$37,MATCH(AB4,Other!$11:$11,0)),INDEX(Other!$31:$31,MATCH(AB4,Other!$11:$11,0)))),0),0)</f>
        <v>0</v>
      </c>
      <c r="AC42" s="344">
        <f>IFERROR(IF(Input!AD4&gt;90000,IF(Info!AD6=TRUE,INDEX(Other!$34:$34,MATCH(AC4,Other!$11:$11,0)),IF(Input!AD12=TRUE,INDEX(Other!$37:$37,MATCH(AC4,Other!$11:$11,0)),INDEX(Other!$31:$31,MATCH(AC4,Other!$11:$11,0)))),0),0)</f>
        <v>0</v>
      </c>
      <c r="AD42" s="344">
        <f>IFERROR(IF(Input!AE4&gt;90000,IF(Info!AE6=TRUE,INDEX(Other!$34:$34,MATCH(AD4,Other!$11:$11,0)),IF(Input!AE12=TRUE,INDEX(Other!$37:$37,MATCH(AD4,Other!$11:$11,0)),INDEX(Other!$31:$31,MATCH(AD4,Other!$11:$11,0)))),0),0)</f>
        <v>0</v>
      </c>
      <c r="AE42" s="344">
        <f>IFERROR(IF(Input!AF4&gt;90000,IF(Info!AF6=TRUE,INDEX(Other!$34:$34,MATCH(AE4,Other!$11:$11,0)),IF(Input!AF12=TRUE,INDEX(Other!$37:$37,MATCH(AE4,Other!$11:$11,0)),INDEX(Other!$31:$31,MATCH(AE4,Other!$11:$11,0)))),0),0)</f>
        <v>0</v>
      </c>
      <c r="AF42" s="344">
        <f>IFERROR(IF(Input!AG4&gt;90000,IF(Info!AG6=TRUE,INDEX(Other!$34:$34,MATCH(AF4,Other!$11:$11,0)),IF(Input!AG12=TRUE,INDEX(Other!$37:$37,MATCH(AF4,Other!$11:$11,0)),INDEX(Other!$31:$31,MATCH(AF4,Other!$11:$11,0)))),0),0)</f>
        <v>0</v>
      </c>
      <c r="AG42" s="344">
        <f>IFERROR(IF(Input!AH4&gt;90000,IF(Info!AH6=TRUE,INDEX(Other!$34:$34,MATCH(AG4,Other!$11:$11,0)),IF(Input!AH12=TRUE,INDEX(Other!$37:$37,MATCH(AG4,Other!$11:$11,0)),INDEX(Other!$31:$31,MATCH(AG4,Other!$11:$11,0)))),0),0)</f>
        <v>0</v>
      </c>
      <c r="AH42" s="344">
        <f>IFERROR(IF(Input!AI4&gt;90000,IF(Info!AI6=TRUE,INDEX(Other!$34:$34,MATCH(AH4,Other!$11:$11,0)),IF(Input!AI12=TRUE,INDEX(Other!$37:$37,MATCH(AH4,Other!$11:$11,0)),INDEX(Other!$31:$31,MATCH(AH4,Other!$11:$11,0)))),0),0)</f>
        <v>0</v>
      </c>
      <c r="AI42" s="344">
        <f>IFERROR(IF(Input!AJ4&gt;90000,IF(Info!AJ6=TRUE,INDEX(Other!$34:$34,MATCH(AI4,Other!$11:$11,0)),IF(Input!AJ12=TRUE,INDEX(Other!$37:$37,MATCH(AI4,Other!$11:$11,0)),INDEX(Other!$31:$31,MATCH(AI4,Other!$11:$11,0)))),0),0)</f>
        <v>0</v>
      </c>
      <c r="AJ42" s="344">
        <f>IFERROR(IF(Input!AK4&gt;90000,IF(Info!AK6=TRUE,INDEX(Other!$34:$34,MATCH(AJ4,Other!$11:$11,0)),IF(Input!AK12=TRUE,INDEX(Other!$37:$37,MATCH(AJ4,Other!$11:$11,0)),INDEX(Other!$31:$31,MATCH(AJ4,Other!$11:$11,0)))),0),0)</f>
        <v>0</v>
      </c>
      <c r="AK42" s="344">
        <f>IFERROR(IF(Input!AL4&gt;90000,IF(Info!AL6=TRUE,INDEX(Other!$34:$34,MATCH(AK4,Other!$11:$11,0)),IF(Input!AL12=TRUE,INDEX(Other!$37:$37,MATCH(AK4,Other!$11:$11,0)),INDEX(Other!$31:$31,MATCH(AK4,Other!$11:$11,0)))),0),0)</f>
        <v>0</v>
      </c>
      <c r="AL42" s="344">
        <f>IFERROR(IF(Input!AM4&gt;90000,IF(Info!AM6=TRUE,INDEX(Other!$34:$34,MATCH(AL4,Other!$11:$11,0)),IF(Input!AM12=TRUE,INDEX(Other!$37:$37,MATCH(AL4,Other!$11:$11,0)),INDEX(Other!$31:$31,MATCH(AL4,Other!$11:$11,0)))),0),0)</f>
        <v>0</v>
      </c>
      <c r="AM42" s="344">
        <f>IFERROR(IF(Input!AN4&gt;90000,IF(Info!AN6=TRUE,INDEX(Other!$34:$34,MATCH(AM4,Other!$11:$11,0)),IF(Input!AN12=TRUE,INDEX(Other!$37:$37,MATCH(AM4,Other!$11:$11,0)),INDEX(Other!$31:$31,MATCH(AM4,Other!$11:$11,0)))),0),0)</f>
        <v>0</v>
      </c>
      <c r="AN42" s="344">
        <f>IFERROR(IF(Input!AO4&gt;90000,IF(Info!AO6=TRUE,INDEX(Other!$34:$34,MATCH(AN4,Other!$11:$11,0)),IF(Input!AO12=TRUE,INDEX(Other!$37:$37,MATCH(AN4,Other!$11:$11,0)),INDEX(Other!$31:$31,MATCH(AN4,Other!$11:$11,0)))),0),0)</f>
        <v>0</v>
      </c>
      <c r="AO42" s="344">
        <f>IFERROR(IF(Input!AP4&gt;90000,IF(Info!AP6=TRUE,INDEX(Other!$34:$34,MATCH(AO4,Other!$11:$11,0)),IF(Input!AP12=TRUE,INDEX(Other!$37:$37,MATCH(AO4,Other!$11:$11,0)),INDEX(Other!$31:$31,MATCH(AO4,Other!$11:$11,0)))),0),0)</f>
        <v>0</v>
      </c>
      <c r="AP42" s="344">
        <f>IFERROR(IF(Input!AQ4&gt;90000,IF(Info!AQ6=TRUE,INDEX(Other!$34:$34,MATCH(AP4,Other!$11:$11,0)),IF(Input!AQ12=TRUE,INDEX(Other!$37:$37,MATCH(AP4,Other!$11:$11,0)),INDEX(Other!$31:$31,MATCH(AP4,Other!$11:$11,0)))),0),0)</f>
        <v>0</v>
      </c>
      <c r="AQ42" s="344">
        <f>IFERROR(IF(Input!AR4&gt;90000,IF(Info!AR6=TRUE,INDEX(Other!$34:$34,MATCH(AQ4,Other!$11:$11,0)),IF(Input!AR12=TRUE,INDEX(Other!$37:$37,MATCH(AQ4,Other!$11:$11,0)),INDEX(Other!$31:$31,MATCH(AQ4,Other!$11:$11,0)))),0),0)</f>
        <v>0</v>
      </c>
      <c r="AR42" s="344">
        <f>IFERROR(IF(Input!AS4&gt;90000,IF(Info!AS6=TRUE,INDEX(Other!$34:$34,MATCH(AR4,Other!$11:$11,0)),IF(Input!AS12=TRUE,INDEX(Other!$37:$37,MATCH(AR4,Other!$11:$11,0)),INDEX(Other!$31:$31,MATCH(AR4,Other!$11:$11,0)))),0),0)</f>
        <v>0</v>
      </c>
      <c r="AS42" s="344">
        <f>IFERROR(IF(Input!AT4&gt;90000,IF(Info!AT6=TRUE,INDEX(Other!$34:$34,MATCH(AS4,Other!$11:$11,0)),IF(Input!AT12=TRUE,INDEX(Other!$37:$37,MATCH(AS4,Other!$11:$11,0)),INDEX(Other!$31:$31,MATCH(AS4,Other!$11:$11,0)))),0),0)</f>
        <v>0</v>
      </c>
      <c r="AT42" s="344">
        <f>IFERROR(IF(Input!AU4&gt;90000,IF(Info!AU6=TRUE,INDEX(Other!$34:$34,MATCH(AT4,Other!$11:$11,0)),IF(Input!AU12=TRUE,INDEX(Other!$37:$37,MATCH(AT4,Other!$11:$11,0)),INDEX(Other!$31:$31,MATCH(AT4,Other!$11:$11,0)))),0),0)</f>
        <v>0</v>
      </c>
      <c r="AU42" s="344">
        <f>IFERROR(IF(Input!AV4&gt;90000,IF(Info!AV6=TRUE,INDEX(Other!$34:$34,MATCH(AU4,Other!$11:$11,0)),IF(Input!AV12=TRUE,INDEX(Other!$37:$37,MATCH(AU4,Other!$11:$11,0)),INDEX(Other!$31:$31,MATCH(AU4,Other!$11:$11,0)))),0),0)</f>
        <v>0</v>
      </c>
      <c r="AV42" s="344">
        <f>IFERROR(IF(Input!AW4&gt;90000,IF(Info!AW6=TRUE,INDEX(Other!$34:$34,MATCH(AV4,Other!$11:$11,0)),IF(Input!AW12=TRUE,INDEX(Other!$37:$37,MATCH(AV4,Other!$11:$11,0)),INDEX(Other!$31:$31,MATCH(AV4,Other!$11:$11,0)))),0),0)</f>
        <v>0</v>
      </c>
      <c r="AW42" s="344">
        <f>IFERROR(IF(Input!AX4&gt;90000,IF(Info!AX6=TRUE,INDEX(Other!$34:$34,MATCH(AW4,Other!$11:$11,0)),IF(Input!AX12=TRUE,INDEX(Other!$37:$37,MATCH(AW4,Other!$11:$11,0)),INDEX(Other!$31:$31,MATCH(AW4,Other!$11:$11,0)))),0),0)</f>
        <v>0</v>
      </c>
      <c r="AX42" s="344">
        <f>IFERROR(IF(Input!AY4&gt;90000,IF(Info!AY6=TRUE,INDEX(Other!$34:$34,MATCH(AX4,Other!$11:$11,0)),IF(Input!AY12=TRUE,INDEX(Other!$37:$37,MATCH(AX4,Other!$11:$11,0)),INDEX(Other!$31:$31,MATCH(AX4,Other!$11:$11,0)))),0),0)</f>
        <v>0</v>
      </c>
      <c r="AY42" s="344">
        <f>IFERROR(IF(Input!AZ4&gt;90000,IF(Info!AZ6=TRUE,INDEX(Other!$34:$34,MATCH(AY4,Other!$11:$11,0)),IF(Input!AZ12=TRUE,INDEX(Other!$37:$37,MATCH(AY4,Other!$11:$11,0)),INDEX(Other!$31:$31,MATCH(AY4,Other!$11:$11,0)))),0),0)</f>
        <v>0</v>
      </c>
      <c r="AZ42" s="344">
        <f>IFERROR(IF(Input!BA4&gt;90000,IF(Info!BA6=TRUE,INDEX(Other!$34:$34,MATCH(AZ4,Other!$11:$11,0)),IF(Input!BA12=TRUE,INDEX(Other!$37:$37,MATCH(AZ4,Other!$11:$11,0)),INDEX(Other!$31:$31,MATCH(AZ4,Other!$11:$11,0)))),0),0)</f>
        <v>0</v>
      </c>
      <c r="BA42" s="344">
        <f>IFERROR(IF(Input!BB4&gt;90000,IF(Info!BB6=TRUE,INDEX(Other!$34:$34,MATCH(BA4,Other!$11:$11,0)),IF(Input!BB12=TRUE,INDEX(Other!$37:$37,MATCH(BA4,Other!$11:$11,0)),INDEX(Other!$31:$31,MATCH(BA4,Other!$11:$11,0)))),0),0)</f>
        <v>0</v>
      </c>
      <c r="BB42" s="344">
        <f>IFERROR(IF(Input!BC4&gt;90000,IF(Info!BC6=TRUE,INDEX(Other!$34:$34,MATCH(BB4,Other!$11:$11,0)),IF(Input!BC12=TRUE,INDEX(Other!$37:$37,MATCH(BB4,Other!$11:$11,0)),INDEX(Other!$31:$31,MATCH(BB4,Other!$11:$11,0)))),0),0)</f>
        <v>0</v>
      </c>
      <c r="BC42" s="344">
        <f>IFERROR(IF(Input!BD4&gt;90000,IF(Info!BD6=TRUE,INDEX(Other!$34:$34,MATCH(BC4,Other!$11:$11,0)),IF(Input!BD12=TRUE,INDEX(Other!$37:$37,MATCH(BC4,Other!$11:$11,0)),INDEX(Other!$31:$31,MATCH(BC4,Other!$11:$11,0)))),0),0)</f>
        <v>0</v>
      </c>
      <c r="BD42" s="344">
        <f>IFERROR(IF(Input!BE4&gt;90000,IF(Info!BE6=TRUE,INDEX(Other!$34:$34,MATCH(BD4,Other!$11:$11,0)),IF(Input!BE12=TRUE,INDEX(Other!$37:$37,MATCH(BD4,Other!$11:$11,0)),INDEX(Other!$31:$31,MATCH(BD4,Other!$11:$11,0)))),0),0)</f>
        <v>0</v>
      </c>
      <c r="BE42" s="344">
        <f>IFERROR(IF(Input!BF4&gt;90000,IF(Info!BF6=TRUE,INDEX(Other!$34:$34,MATCH(BE4,Other!$11:$11,0)),IF(Input!BF12=TRUE,INDEX(Other!$37:$37,MATCH(BE4,Other!$11:$11,0)),INDEX(Other!$31:$31,MATCH(BE4,Other!$11:$11,0)))),0),0)</f>
        <v>0</v>
      </c>
      <c r="BF42" s="344">
        <f>IFERROR(IF(Input!BG4&gt;90000,IF(Info!BG6=TRUE,INDEX(Other!$34:$34,MATCH(BF4,Other!$11:$11,0)),IF(Input!BG12=TRUE,INDEX(Other!$37:$37,MATCH(BF4,Other!$11:$11,0)),INDEX(Other!$31:$31,MATCH(BF4,Other!$11:$11,0)))),0),0)</f>
        <v>0</v>
      </c>
      <c r="BG42" s="344">
        <f>IFERROR(IF(Input!BH4&gt;90000,IF(Info!BH6=TRUE,INDEX(Other!$34:$34,MATCH(BG4,Other!$11:$11,0)),IF(Input!BH12=TRUE,INDEX(Other!$37:$37,MATCH(BG4,Other!$11:$11,0)),INDEX(Other!$31:$31,MATCH(BG4,Other!$11:$11,0)))),0),0)</f>
        <v>0</v>
      </c>
      <c r="BH42" s="344">
        <f>IFERROR(IF(Input!BI4&gt;90000,IF(Info!BI6=TRUE,INDEX(Other!$34:$34,MATCH(BH4,Other!$11:$11,0)),IF(Input!BI12=TRUE,INDEX(Other!$37:$37,MATCH(BH4,Other!$11:$11,0)),INDEX(Other!$31:$31,MATCH(BH4,Other!$11:$11,0)))),0),0)</f>
        <v>0</v>
      </c>
      <c r="BI42" s="344">
        <f>IFERROR(IF(Input!BJ4&gt;90000,IF(Info!BJ6=TRUE,INDEX(Other!$34:$34,MATCH(BI4,Other!$11:$11,0)),IF(Input!BJ12=TRUE,INDEX(Other!$37:$37,MATCH(BI4,Other!$11:$11,0)),INDEX(Other!$31:$31,MATCH(BI4,Other!$11:$11,0)))),0),0)</f>
        <v>0</v>
      </c>
      <c r="BJ42" s="344">
        <f>IFERROR(IF(Input!BK4&gt;90000,IF(Info!BK6=TRUE,INDEX(Other!$34:$34,MATCH(BJ4,Other!$11:$11,0)),IF(Input!BK12=TRUE,INDEX(Other!$37:$37,MATCH(BJ4,Other!$11:$11,0)),INDEX(Other!$31:$31,MATCH(BJ4,Other!$11:$11,0)))),0),0)</f>
        <v>0</v>
      </c>
      <c r="BK42" s="344">
        <f>IFERROR(IF(Input!BL4&gt;90000,IF(Info!BL6=TRUE,INDEX(Other!$34:$34,MATCH(BK4,Other!$11:$11,0)),IF(Input!BL12=TRUE,INDEX(Other!$37:$37,MATCH(BK4,Other!$11:$11,0)),INDEX(Other!$31:$31,MATCH(BK4,Other!$11:$11,0)))),0),0)</f>
        <v>0</v>
      </c>
      <c r="BL42" s="344">
        <f>IFERROR(IF(Input!BM4&gt;90000,IF(Info!BM6=TRUE,INDEX(Other!$34:$34,MATCH(BL4,Other!$11:$11,0)),IF(Input!BM12=TRUE,INDEX(Other!$37:$37,MATCH(BL4,Other!$11:$11,0)),INDEX(Other!$31:$31,MATCH(BL4,Other!$11:$11,0)))),0),0)</f>
        <v>0</v>
      </c>
      <c r="BM42" s="344">
        <f>IFERROR(IF(Input!BN4&gt;90000,IF(Info!BN6=TRUE,INDEX(Other!$34:$34,MATCH(BM4,Other!$11:$11,0)),IF(Input!BN12=TRUE,INDEX(Other!$37:$37,MATCH(BM4,Other!$11:$11,0)),INDEX(Other!$31:$31,MATCH(BM4,Other!$11:$11,0)))),0),0)</f>
        <v>0</v>
      </c>
      <c r="BN42" s="344">
        <f>IFERROR(IF(Input!BO4&gt;90000,IF(Info!BO6=TRUE,INDEX(Other!$34:$34,MATCH(BN4,Other!$11:$11,0)),IF(Input!BO12=TRUE,INDEX(Other!$37:$37,MATCH(BN4,Other!$11:$11,0)),INDEX(Other!$31:$31,MATCH(BN4,Other!$11:$11,0)))),0),0)</f>
        <v>0</v>
      </c>
      <c r="BO42" s="344">
        <f>IFERROR(IF(Input!BP4&gt;90000,IF(Info!BP6=TRUE,INDEX(Other!$34:$34,MATCH(BO4,Other!$11:$11,0)),IF(Input!BP12=TRUE,INDEX(Other!$37:$37,MATCH(BO4,Other!$11:$11,0)),INDEX(Other!$31:$31,MATCH(BO4,Other!$11:$11,0)))),0),0)</f>
        <v>0</v>
      </c>
      <c r="BP42" s="344">
        <f>IFERROR(IF(Input!BQ4&gt;90000,IF(Info!BQ6=TRUE,INDEX(Other!$34:$34,MATCH(BP4,Other!$11:$11,0)),IF(Input!BQ12=TRUE,INDEX(Other!$37:$37,MATCH(BP4,Other!$11:$11,0)),INDEX(Other!$31:$31,MATCH(BP4,Other!$11:$11,0)))),0),0)</f>
        <v>0</v>
      </c>
      <c r="BQ42" s="344">
        <f>IFERROR(IF(Input!BR4&gt;90000,IF(Info!BR6=TRUE,INDEX(Other!$34:$34,MATCH(BQ4,Other!$11:$11,0)),IF(Input!BR12=TRUE,INDEX(Other!$37:$37,MATCH(BQ4,Other!$11:$11,0)),INDEX(Other!$31:$31,MATCH(BQ4,Other!$11:$11,0)))),0),0)</f>
        <v>0</v>
      </c>
      <c r="BR42" s="344">
        <f>IFERROR(IF(Input!BS4&gt;90000,IF(Info!BS6=TRUE,INDEX(Other!$34:$34,MATCH(BR4,Other!$11:$11,0)),IF(Input!BS12=TRUE,INDEX(Other!$37:$37,MATCH(BR4,Other!$11:$11,0)),INDEX(Other!$31:$31,MATCH(BR4,Other!$11:$11,0)))),0),0)</f>
        <v>0</v>
      </c>
      <c r="BS42" s="344">
        <f>IFERROR(IF(Input!BT4&gt;90000,IF(Info!BT6=TRUE,INDEX(Other!$34:$34,MATCH(BS4,Other!$11:$11,0)),IF(Input!BT12=TRUE,INDEX(Other!$37:$37,MATCH(BS4,Other!$11:$11,0)),INDEX(Other!$31:$31,MATCH(BS4,Other!$11:$11,0)))),0),0)</f>
        <v>0</v>
      </c>
      <c r="BT42" s="344">
        <f>IFERROR(IF(Input!BU4&gt;90000,IF(Info!BU6=TRUE,INDEX(Other!$34:$34,MATCH(BT4,Other!$11:$11,0)),IF(Input!BU12=TRUE,INDEX(Other!$37:$37,MATCH(BT4,Other!$11:$11,0)),INDEX(Other!$31:$31,MATCH(BT4,Other!$11:$11,0)))),0),0)</f>
        <v>0</v>
      </c>
      <c r="BU42" s="344">
        <f>IFERROR(IF(Input!BV4&gt;90000,IF(Info!BV6=TRUE,INDEX(Other!$34:$34,MATCH(BU4,Other!$11:$11,0)),IF(Input!BV12=TRUE,INDEX(Other!$37:$37,MATCH(BU4,Other!$11:$11,0)),INDEX(Other!$31:$31,MATCH(BU4,Other!$11:$11,0)))),0),0)</f>
        <v>0</v>
      </c>
      <c r="BV42" s="344">
        <f>IFERROR(IF(Input!BW4&gt;90000,IF(Info!BW6=TRUE,INDEX(Other!$34:$34,MATCH(BV4,Other!$11:$11,0)),IF(Input!BW12=TRUE,INDEX(Other!$37:$37,MATCH(BV4,Other!$11:$11,0)),INDEX(Other!$31:$31,MATCH(BV4,Other!$11:$11,0)))),0),0)</f>
        <v>0</v>
      </c>
      <c r="BW42" s="344">
        <f>IFERROR(IF(Input!BX4&gt;90000,IF(Info!BX6=TRUE,INDEX(Other!$34:$34,MATCH(BW4,Other!$11:$11,0)),IF(Input!BX12=TRUE,INDEX(Other!$37:$37,MATCH(BW4,Other!$11:$11,0)),INDEX(Other!$31:$31,MATCH(BW4,Other!$11:$11,0)))),0),0)</f>
        <v>0</v>
      </c>
      <c r="BX42" s="344">
        <f>IFERROR(IF(Input!BY4&gt;90000,IF(Info!BY6=TRUE,INDEX(Other!$34:$34,MATCH(BX4,Other!$11:$11,0)),IF(Input!BY12=TRUE,INDEX(Other!$37:$37,MATCH(BX4,Other!$11:$11,0)),INDEX(Other!$31:$31,MATCH(BX4,Other!$11:$11,0)))),0),0)</f>
        <v>0</v>
      </c>
      <c r="BY42" s="344">
        <f>IFERROR(IF(Input!BZ4&gt;90000,IF(Info!BZ6=TRUE,INDEX(Other!$34:$34,MATCH(BY4,Other!$11:$11,0)),IF(Input!BZ12=TRUE,INDEX(Other!$37:$37,MATCH(BY4,Other!$11:$11,0)),INDEX(Other!$31:$31,MATCH(BY4,Other!$11:$11,0)))),0),0)</f>
        <v>0</v>
      </c>
      <c r="BZ42" s="344">
        <f>IFERROR(IF(Input!CA4&gt;90000,IF(Info!CA6=TRUE,INDEX(Other!$34:$34,MATCH(BZ4,Other!$11:$11,0)),IF(Input!CA12=TRUE,INDEX(Other!$37:$37,MATCH(BZ4,Other!$11:$11,0)),INDEX(Other!$31:$31,MATCH(BZ4,Other!$11:$11,0)))),0),0)</f>
        <v>0</v>
      </c>
      <c r="CA42" s="344">
        <f>IFERROR(IF(Input!CB4&gt;90000,IF(Info!CB6=TRUE,INDEX(Other!$34:$34,MATCH(CA4,Other!$11:$11,0)),IF(Input!CB12=TRUE,INDEX(Other!$37:$37,MATCH(CA4,Other!$11:$11,0)),INDEX(Other!$31:$31,MATCH(CA4,Other!$11:$11,0)))),0),0)</f>
        <v>0</v>
      </c>
      <c r="CB42" s="344">
        <f>IFERROR(IF(Input!CC4&gt;90000,IF(Info!CC6=TRUE,INDEX(Other!$34:$34,MATCH(CB4,Other!$11:$11,0)),IF(Input!CC12=TRUE,INDEX(Other!$37:$37,MATCH(CB4,Other!$11:$11,0)),INDEX(Other!$31:$31,MATCH(CB4,Other!$11:$11,0)))),0),0)</f>
        <v>0</v>
      </c>
      <c r="CC42" s="344">
        <f>IFERROR(IF(Input!CD4&gt;90000,IF(Info!CD6=TRUE,INDEX(Other!$34:$34,MATCH(CC4,Other!$11:$11,0)),IF(Input!CD12=TRUE,INDEX(Other!$37:$37,MATCH(CC4,Other!$11:$11,0)),INDEX(Other!$31:$31,MATCH(CC4,Other!$11:$11,0)))),0),0)</f>
        <v>0</v>
      </c>
      <c r="CD42" s="344">
        <f>IFERROR(IF(Input!CE4&gt;90000,IF(Info!CE6=TRUE,INDEX(Other!$34:$34,MATCH(CD4,Other!$11:$11,0)),IF(Input!CE12=TRUE,INDEX(Other!$37:$37,MATCH(CD4,Other!$11:$11,0)),INDEX(Other!$31:$31,MATCH(CD4,Other!$11:$11,0)))),0),0)</f>
        <v>0</v>
      </c>
      <c r="CE42" s="344">
        <f>IFERROR(IF(Input!CF4&gt;90000,IF(Info!CF6=TRUE,INDEX(Other!$34:$34,MATCH(CE4,Other!$11:$11,0)),IF(Input!CF12=TRUE,INDEX(Other!$37:$37,MATCH(CE4,Other!$11:$11,0)),INDEX(Other!$31:$31,MATCH(CE4,Other!$11:$11,0)))),0),0)</f>
        <v>0</v>
      </c>
      <c r="CF42" s="344">
        <f>IFERROR(IF(Input!CG4&gt;90000,IF(Info!CG6=TRUE,INDEX(Other!$34:$34,MATCH(CF4,Other!$11:$11,0)),IF(Input!CG12=TRUE,INDEX(Other!$37:$37,MATCH(CF4,Other!$11:$11,0)),INDEX(Other!$31:$31,MATCH(CF4,Other!$11:$11,0)))),0),0)</f>
        <v>0</v>
      </c>
      <c r="CG42" s="344">
        <f>IFERROR(IF(Input!CH4&gt;90000,IF(Info!CH6=TRUE,INDEX(Other!$34:$34,MATCH(CG4,Other!$11:$11,0)),IF(Input!CH12=TRUE,INDEX(Other!$37:$37,MATCH(CG4,Other!$11:$11,0)),INDEX(Other!$31:$31,MATCH(CG4,Other!$11:$11,0)))),0),0)</f>
        <v>0</v>
      </c>
      <c r="CH42" s="344">
        <f>IFERROR(IF(Input!CI4&gt;90000,IF(Info!CI6=TRUE,INDEX(Other!$34:$34,MATCH(CH4,Other!$11:$11,0)),IF(Input!CI12=TRUE,INDEX(Other!$37:$37,MATCH(CH4,Other!$11:$11,0)),INDEX(Other!$31:$31,MATCH(CH4,Other!$11:$11,0)))),0),0)</f>
        <v>0</v>
      </c>
      <c r="CI42" s="344">
        <f>IFERROR(IF(Input!CJ4&gt;90000,IF(Info!CJ6=TRUE,INDEX(Other!$34:$34,MATCH(CI4,Other!$11:$11,0)),IF(Input!CJ12=TRUE,INDEX(Other!$37:$37,MATCH(CI4,Other!$11:$11,0)),INDEX(Other!$31:$31,MATCH(CI4,Other!$11:$11,0)))),0),0)</f>
        <v>0</v>
      </c>
      <c r="CJ42" s="344">
        <f>IFERROR(IF(Input!CK4&gt;90000,IF(Info!CK6=TRUE,INDEX(Other!$34:$34,MATCH(CJ4,Other!$11:$11,0)),IF(Input!CK12=TRUE,INDEX(Other!$37:$37,MATCH(CJ4,Other!$11:$11,0)),INDEX(Other!$31:$31,MATCH(CJ4,Other!$11:$11,0)))),0),0)</f>
        <v>0</v>
      </c>
      <c r="CK42" s="344">
        <f>IFERROR(IF(Input!CL4&gt;90000,IF(Info!CL6=TRUE,INDEX(Other!$34:$34,MATCH(CK4,Other!$11:$11,0)),IF(Input!CL12=TRUE,INDEX(Other!$37:$37,MATCH(CK4,Other!$11:$11,0)),INDEX(Other!$31:$31,MATCH(CK4,Other!$11:$11,0)))),0),0)</f>
        <v>0</v>
      </c>
      <c r="CL42" s="344">
        <f>IFERROR(IF(Input!CM4&gt;90000,IF(Info!CM6=TRUE,INDEX(Other!$34:$34,MATCH(CL4,Other!$11:$11,0)),IF(Input!CM12=TRUE,INDEX(Other!$37:$37,MATCH(CL4,Other!$11:$11,0)),INDEX(Other!$31:$31,MATCH(CL4,Other!$11:$11,0)))),0),0)</f>
        <v>0</v>
      </c>
      <c r="CM42" s="344">
        <f>IFERROR(IF(Input!CN4&gt;90000,IF(Info!CN6=TRUE,INDEX(Other!$34:$34,MATCH(CM4,Other!$11:$11,0)),IF(Input!CN12=TRUE,INDEX(Other!$37:$37,MATCH(CM4,Other!$11:$11,0)),INDEX(Other!$31:$31,MATCH(CM4,Other!$11:$11,0)))),0),0)</f>
        <v>0</v>
      </c>
      <c r="CN42" s="344">
        <f>IFERROR(IF(Input!CO4&gt;90000,IF(Info!CO6=TRUE,INDEX(Other!$34:$34,MATCH(CN4,Other!$11:$11,0)),IF(Input!CO12=TRUE,INDEX(Other!$37:$37,MATCH(CN4,Other!$11:$11,0)),INDEX(Other!$31:$31,MATCH(CN4,Other!$11:$11,0)))),0),0)</f>
        <v>0</v>
      </c>
      <c r="CO42" s="344">
        <f>IFERROR(IF(Input!CP4&gt;90000,IF(Info!CP6=TRUE,INDEX(Other!$34:$34,MATCH(CO4,Other!$11:$11,0)),IF(Input!CP12=TRUE,INDEX(Other!$37:$37,MATCH(CO4,Other!$11:$11,0)),INDEX(Other!$31:$31,MATCH(CO4,Other!$11:$11,0)))),0),0)</f>
        <v>0</v>
      </c>
      <c r="CP42" s="344">
        <f>IFERROR(IF(Input!CQ4&gt;90000,IF(Info!CQ6=TRUE,INDEX(Other!$34:$34,MATCH(CP4,Other!$11:$11,0)),IF(Input!CQ12=TRUE,INDEX(Other!$37:$37,MATCH(CP4,Other!$11:$11,0)),INDEX(Other!$31:$31,MATCH(CP4,Other!$11:$11,0)))),0),0)</f>
        <v>0</v>
      </c>
      <c r="CQ42" s="344">
        <f>IFERROR(IF(Input!CR4&gt;90000,IF(Info!CR6=TRUE,INDEX(Other!$34:$34,MATCH(CQ4,Other!$11:$11,0)),IF(Input!CR12=TRUE,INDEX(Other!$37:$37,MATCH(CQ4,Other!$11:$11,0)),INDEX(Other!$31:$31,MATCH(CQ4,Other!$11:$11,0)))),0),0)</f>
        <v>0</v>
      </c>
      <c r="CR42" s="344">
        <f>IFERROR(IF(Input!CS4&gt;90000,IF(Info!CS6=TRUE,INDEX(Other!$34:$34,MATCH(CR4,Other!$11:$11,0)),IF(Input!CS12=TRUE,INDEX(Other!$37:$37,MATCH(CR4,Other!$11:$11,0)),INDEX(Other!$31:$31,MATCH(CR4,Other!$11:$11,0)))),0),0)</f>
        <v>0</v>
      </c>
      <c r="CS42" s="344">
        <f>IFERROR(IF(Input!CT4&gt;90000,IF(Info!CT6=TRUE,INDEX(Other!$34:$34,MATCH(CS4,Other!$11:$11,0)),IF(Input!CT12=TRUE,INDEX(Other!$37:$37,MATCH(CS4,Other!$11:$11,0)),INDEX(Other!$31:$31,MATCH(CS4,Other!$11:$11,0)))),0),0)</f>
        <v>0</v>
      </c>
      <c r="CT42" s="344">
        <f>IFERROR(IF(Input!CU4&gt;90000,IF(Info!CU6=TRUE,INDEX(Other!$34:$34,MATCH(CT4,Other!$11:$11,0)),IF(Input!CU12=TRUE,INDEX(Other!$37:$37,MATCH(CT4,Other!$11:$11,0)),INDEX(Other!$31:$31,MATCH(CT4,Other!$11:$11,0)))),0),0)</f>
        <v>0</v>
      </c>
      <c r="CU42" s="344">
        <f>IFERROR(IF(Input!CV4&gt;90000,IF(Info!CV6=TRUE,INDEX(Other!$34:$34,MATCH(CU4,Other!$11:$11,0)),IF(Input!CV12=TRUE,INDEX(Other!$37:$37,MATCH(CU4,Other!$11:$11,0)),INDEX(Other!$31:$31,MATCH(CU4,Other!$11:$11,0)))),0),0)</f>
        <v>0</v>
      </c>
      <c r="CV42" s="344">
        <f>IFERROR(IF(Input!CW4&gt;90000,IF(Info!CW6=TRUE,INDEX(Other!$34:$34,MATCH(CV4,Other!$11:$11,0)),IF(Input!CW12=TRUE,INDEX(Other!$37:$37,MATCH(CV4,Other!$11:$11,0)),INDEX(Other!$31:$31,MATCH(CV4,Other!$11:$11,0)))),0),0)</f>
        <v>0</v>
      </c>
      <c r="CW42" s="344">
        <f>IFERROR(IF(Input!CX4&gt;90000,IF(Info!CX6=TRUE,INDEX(Other!$34:$34,MATCH(CW4,Other!$11:$11,0)),IF(Input!CX12=TRUE,INDEX(Other!$37:$37,MATCH(CW4,Other!$11:$11,0)),INDEX(Other!$31:$31,MATCH(CW4,Other!$11:$11,0)))),0),0)</f>
        <v>0</v>
      </c>
      <c r="CX42" s="344">
        <f>IFERROR(IF(Input!CY4&gt;90000,IF(Info!CY6=TRUE,INDEX(Other!$34:$34,MATCH(CX4,Other!$11:$11,0)),IF(Input!CY12=TRUE,INDEX(Other!$37:$37,MATCH(CX4,Other!$11:$11,0)),INDEX(Other!$31:$31,MATCH(CX4,Other!$11:$11,0)))),0),0)</f>
        <v>0</v>
      </c>
      <c r="CY42" s="344">
        <f>IFERROR(IF(Input!CZ4&gt;90000,IF(Info!CZ6=TRUE,INDEX(Other!$34:$34,MATCH(CY4,Other!$11:$11,0)),IF(Input!CZ12=TRUE,INDEX(Other!$37:$37,MATCH(CY4,Other!$11:$11,0)),INDEX(Other!$31:$31,MATCH(CY4,Other!$11:$11,0)))),0),0)</f>
        <v>0</v>
      </c>
      <c r="CZ42" s="344">
        <f>IFERROR(IF(Input!DA4&gt;90000,IF(Info!DA6=TRUE,INDEX(Other!$34:$34,MATCH(CZ4,Other!$11:$11,0)),IF(Input!DA12=TRUE,INDEX(Other!$37:$37,MATCH(CZ4,Other!$11:$11,0)),INDEX(Other!$31:$31,MATCH(CZ4,Other!$11:$11,0)))),0),0)</f>
        <v>0</v>
      </c>
      <c r="DA42" s="344">
        <f>IFERROR(IF(Input!DB4&gt;90000,IF(Info!DB6=TRUE,INDEX(Other!$34:$34,MATCH(DA4,Other!$11:$11,0)),IF(Input!DB12=TRUE,INDEX(Other!$37:$37,MATCH(DA4,Other!$11:$11,0)),INDEX(Other!$31:$31,MATCH(DA4,Other!$11:$11,0)))),0),0)</f>
        <v>0</v>
      </c>
      <c r="DB42" s="344">
        <f>IFERROR(IF(Input!DC4&gt;90000,IF(Info!DC6=TRUE,INDEX(Other!$34:$34,MATCH(DB4,Other!$11:$11,0)),IF(Input!DC12=TRUE,INDEX(Other!$37:$37,MATCH(DB4,Other!$11:$11,0)),INDEX(Other!$31:$31,MATCH(DB4,Other!$11:$11,0)))),0),0)</f>
        <v>0</v>
      </c>
      <c r="DC42" s="344">
        <f>IFERROR(IF(Input!DD4&gt;90000,IF(Info!DD6=TRUE,INDEX(Other!$34:$34,MATCH(DC4,Other!$11:$11,0)),IF(Input!DD12=TRUE,INDEX(Other!$37:$37,MATCH(DC4,Other!$11:$11,0)),INDEX(Other!$31:$31,MATCH(DC4,Other!$11:$11,0)))),0),0)</f>
        <v>0</v>
      </c>
      <c r="DD42" s="344">
        <f>IFERROR(IF(Input!DE4&gt;90000,IF(Info!DE6=TRUE,INDEX(Other!$34:$34,MATCH(DD4,Other!$11:$11,0)),IF(Input!DE12=TRUE,INDEX(Other!$37:$37,MATCH(DD4,Other!$11:$11,0)),INDEX(Other!$31:$31,MATCH(DD4,Other!$11:$11,0)))),0),0)</f>
        <v>0</v>
      </c>
      <c r="DE42" s="344">
        <f>IFERROR(IF(Input!DF4&gt;90000,IF(Info!DF6=TRUE,INDEX(Other!$34:$34,MATCH(DE4,Other!$11:$11,0)),IF(Input!DF12=TRUE,INDEX(Other!$37:$37,MATCH(DE4,Other!$11:$11,0)),INDEX(Other!$31:$31,MATCH(DE4,Other!$11:$11,0)))),0),0)</f>
        <v>0</v>
      </c>
      <c r="DF42" s="344">
        <f>IFERROR(IF(Input!DG4&gt;90000,IF(Info!DG6=TRUE,INDEX(Other!$34:$34,MATCH(DF4,Other!$11:$11,0)),IF(Input!DG12=TRUE,INDEX(Other!$37:$37,MATCH(DF4,Other!$11:$11,0)),INDEX(Other!$31:$31,MATCH(DF4,Other!$11:$11,0)))),0),0)</f>
        <v>0</v>
      </c>
      <c r="DG42" s="344">
        <f>IFERROR(IF(Input!DH4&gt;90000,IF(Info!DH6=TRUE,INDEX(Other!$34:$34,MATCH(DG4,Other!$11:$11,0)),IF(Input!DH12=TRUE,INDEX(Other!$37:$37,MATCH(DG4,Other!$11:$11,0)),INDEX(Other!$31:$31,MATCH(DG4,Other!$11:$11,0)))),0),0)</f>
        <v>0</v>
      </c>
      <c r="DH42" s="344">
        <f>IFERROR(IF(Input!DI4&gt;90000,IF(Info!DI6=TRUE,INDEX(Other!$34:$34,MATCH(DH4,Other!$11:$11,0)),IF(Input!DI12=TRUE,INDEX(Other!$37:$37,MATCH(DH4,Other!$11:$11,0)),INDEX(Other!$31:$31,MATCH(DH4,Other!$11:$11,0)))),0),0)</f>
        <v>0</v>
      </c>
      <c r="DI42" s="344">
        <f>IFERROR(IF(Input!DJ4&gt;90000,IF(Info!DJ6=TRUE,INDEX(Other!$34:$34,MATCH(DI4,Other!$11:$11,0)),IF(Input!DJ12=TRUE,INDEX(Other!$37:$37,MATCH(DI4,Other!$11:$11,0)),INDEX(Other!$31:$31,MATCH(DI4,Other!$11:$11,0)))),0),0)</f>
        <v>0</v>
      </c>
      <c r="DJ42" s="344">
        <f>IFERROR(IF(Input!DK4&gt;90000,IF(Info!DK6=TRUE,INDEX(Other!$34:$34,MATCH(DJ4,Other!$11:$11,0)),IF(Input!DK12=TRUE,INDEX(Other!$37:$37,MATCH(DJ4,Other!$11:$11,0)),INDEX(Other!$31:$31,MATCH(DJ4,Other!$11:$11,0)))),0),0)</f>
        <v>0</v>
      </c>
      <c r="DK42" s="344">
        <f>IFERROR(IF(Input!DL4&gt;90000,IF(Info!DL6=TRUE,INDEX(Other!$34:$34,MATCH(DK4,Other!$11:$11,0)),IF(Input!DL12=TRUE,INDEX(Other!$37:$37,MATCH(DK4,Other!$11:$11,0)),INDEX(Other!$31:$31,MATCH(DK4,Other!$11:$11,0)))),0),0)</f>
        <v>0</v>
      </c>
      <c r="DL42" s="344">
        <f>IFERROR(IF(Input!DM4&gt;90000,IF(Info!DM6=TRUE,INDEX(Other!$34:$34,MATCH(DL4,Other!$11:$11,0)),IF(Input!DM12=TRUE,INDEX(Other!$37:$37,MATCH(DL4,Other!$11:$11,0)),INDEX(Other!$31:$31,MATCH(DL4,Other!$11:$11,0)))),0),0)</f>
        <v>0</v>
      </c>
      <c r="DM42" s="344">
        <f>IFERROR(IF(Input!DN4&gt;90000,IF(Info!DN6=TRUE,INDEX(Other!$34:$34,MATCH(DM4,Other!$11:$11,0)),IF(Input!DN12=TRUE,INDEX(Other!$37:$37,MATCH(DM4,Other!$11:$11,0)),INDEX(Other!$31:$31,MATCH(DM4,Other!$11:$11,0)))),0),0)</f>
        <v>0</v>
      </c>
      <c r="DN42" s="344">
        <f>IFERROR(IF(Input!DO4&gt;90000,IF(Info!DO6=TRUE,INDEX(Other!$34:$34,MATCH(DN4,Other!$11:$11,0)),IF(Input!DO12=TRUE,INDEX(Other!$37:$37,MATCH(DN4,Other!$11:$11,0)),INDEX(Other!$31:$31,MATCH(DN4,Other!$11:$11,0)))),0),0)</f>
        <v>0</v>
      </c>
      <c r="DO42" s="344">
        <f>IFERROR(IF(Input!DP4&gt;90000,IF(Info!DP6=TRUE,INDEX(Other!$34:$34,MATCH(DO4,Other!$11:$11,0)),IF(Input!DP12=TRUE,INDEX(Other!$37:$37,MATCH(DO4,Other!$11:$11,0)),INDEX(Other!$31:$31,MATCH(DO4,Other!$11:$11,0)))),0),0)</f>
        <v>0</v>
      </c>
      <c r="DP42" s="344">
        <f>IFERROR(IF(Input!DQ4&gt;90000,IF(Info!DQ6=TRUE,INDEX(Other!$34:$34,MATCH(DP4,Other!$11:$11,0)),IF(Input!DQ12=TRUE,INDEX(Other!$37:$37,MATCH(DP4,Other!$11:$11,0)),INDEX(Other!$31:$31,MATCH(DP4,Other!$11:$11,0)))),0),0)</f>
        <v>0</v>
      </c>
      <c r="DQ42" s="344">
        <f>IFERROR(IF(Input!DR4&gt;90000,IF(Info!DR6=TRUE,INDEX(Other!$34:$34,MATCH(DQ4,Other!$11:$11,0)),IF(Input!DR12=TRUE,INDEX(Other!$37:$37,MATCH(DQ4,Other!$11:$11,0)),INDEX(Other!$31:$31,MATCH(DQ4,Other!$11:$11,0)))),0),0)</f>
        <v>0</v>
      </c>
      <c r="DR42" s="344">
        <f>IFERROR(IF(Input!DS4&gt;90000,IF(Info!DS6=TRUE,INDEX(Other!$34:$34,MATCH(DR4,Other!$11:$11,0)),IF(Input!DS12=TRUE,INDEX(Other!$37:$37,MATCH(DR4,Other!$11:$11,0)),INDEX(Other!$31:$31,MATCH(DR4,Other!$11:$11,0)))),0),0)</f>
        <v>0</v>
      </c>
      <c r="DS42" s="344">
        <f>IFERROR(IF(Input!DT4&gt;90000,IF(Info!DT6=TRUE,INDEX(Other!$34:$34,MATCH(DS4,Other!$11:$11,0)),IF(Input!DT12=TRUE,INDEX(Other!$37:$37,MATCH(DS4,Other!$11:$11,0)),INDEX(Other!$31:$31,MATCH(DS4,Other!$11:$11,0)))),0),0)</f>
        <v>0</v>
      </c>
      <c r="DT42" s="344">
        <f>IFERROR(IF(Input!DU4&gt;90000,IF(Info!DU6=TRUE,INDEX(Other!$34:$34,MATCH(DT4,Other!$11:$11,0)),IF(Input!DU12=TRUE,INDEX(Other!$37:$37,MATCH(DT4,Other!$11:$11,0)),INDEX(Other!$31:$31,MATCH(DT4,Other!$11:$11,0)))),0),0)</f>
        <v>0</v>
      </c>
      <c r="DU42" s="344">
        <f>IFERROR(IF(Input!DV4&gt;90000,IF(Info!DV6=TRUE,INDEX(Other!$34:$34,MATCH(DU4,Other!$11:$11,0)),IF(Input!DV12=TRUE,INDEX(Other!$37:$37,MATCH(DU4,Other!$11:$11,0)),INDEX(Other!$31:$31,MATCH(DU4,Other!$11:$11,0)))),0),0)</f>
        <v>0</v>
      </c>
      <c r="DV42" s="344">
        <f>IFERROR(IF(Input!DW4&gt;90000,IF(Info!DW6=TRUE,INDEX(Other!$34:$34,MATCH(DV4,Other!$11:$11,0)),IF(Input!DW12=TRUE,INDEX(Other!$37:$37,MATCH(DV4,Other!$11:$11,0)),INDEX(Other!$31:$31,MATCH(DV4,Other!$11:$11,0)))),0),0)</f>
        <v>0</v>
      </c>
      <c r="DW42" s="344">
        <f>IFERROR(IF(Input!DX4&gt;90000,IF(Info!DX6=TRUE,INDEX(Other!$34:$34,MATCH(DW4,Other!$11:$11,0)),IF(Input!DX12=TRUE,INDEX(Other!$37:$37,MATCH(DW4,Other!$11:$11,0)),INDEX(Other!$31:$31,MATCH(DW4,Other!$11:$11,0)))),0),0)</f>
        <v>0</v>
      </c>
      <c r="DX42" s="344">
        <f>IFERROR(IF(Input!DY4&gt;90000,IF(Info!DY6=TRUE,INDEX(Other!$34:$34,MATCH(DX4,Other!$11:$11,0)),IF(Input!DY12=TRUE,INDEX(Other!$37:$37,MATCH(DX4,Other!$11:$11,0)),INDEX(Other!$31:$31,MATCH(DX4,Other!$11:$11,0)))),0),0)</f>
        <v>0</v>
      </c>
      <c r="DY42" s="344">
        <f>IFERROR(IF(Input!DZ4&gt;90000,IF(Info!DZ6=TRUE,INDEX(Other!$34:$34,MATCH(DY4,Other!$11:$11,0)),IF(Input!DZ12=TRUE,INDEX(Other!$37:$37,MATCH(DY4,Other!$11:$11,0)),INDEX(Other!$31:$31,MATCH(DY4,Other!$11:$11,0)))),0),0)</f>
        <v>0</v>
      </c>
      <c r="DZ42" s="344">
        <f>IFERROR(IF(Input!EA4&gt;90000,IF(Info!EA6=TRUE,INDEX(Other!$34:$34,MATCH(DZ4,Other!$11:$11,0)),IF(Input!EA12=TRUE,INDEX(Other!$37:$37,MATCH(DZ4,Other!$11:$11,0)),INDEX(Other!$31:$31,MATCH(DZ4,Other!$11:$11,0)))),0),0)</f>
        <v>0</v>
      </c>
      <c r="EA42" s="344">
        <f>IFERROR(IF(Input!EB4&gt;90000,IF(Info!EB6=TRUE,INDEX(Other!$34:$34,MATCH(EA4,Other!$11:$11,0)),IF(Input!EB12=TRUE,INDEX(Other!$37:$37,MATCH(EA4,Other!$11:$11,0)),INDEX(Other!$31:$31,MATCH(EA4,Other!$11:$11,0)))),0),0)</f>
        <v>0</v>
      </c>
      <c r="EB42" s="344">
        <f>IFERROR(IF(Input!EC4&gt;90000,IF(Info!EC6=TRUE,INDEX(Other!$34:$34,MATCH(EB4,Other!$11:$11,0)),IF(Input!EC12=TRUE,INDEX(Other!$37:$37,MATCH(EB4,Other!$11:$11,0)),INDEX(Other!$31:$31,MATCH(EB4,Other!$11:$11,0)))),0),0)</f>
        <v>0</v>
      </c>
      <c r="EC42" s="344">
        <f>IFERROR(IF(Input!ED4&gt;90000,IF(Info!ED6=TRUE,INDEX(Other!$34:$34,MATCH(EC4,Other!$11:$11,0)),IF(Input!ED12=TRUE,INDEX(Other!$37:$37,MATCH(EC4,Other!$11:$11,0)),INDEX(Other!$31:$31,MATCH(EC4,Other!$11:$11,0)))),0),0)</f>
        <v>0</v>
      </c>
      <c r="ED42" s="344">
        <f>IFERROR(IF(Input!EE4&gt;90000,IF(Info!EE6=TRUE,INDEX(Other!$34:$34,MATCH(ED4,Other!$11:$11,0)),IF(Input!EE12=TRUE,INDEX(Other!$37:$37,MATCH(ED4,Other!$11:$11,0)),INDEX(Other!$31:$31,MATCH(ED4,Other!$11:$11,0)))),0),0)</f>
        <v>0</v>
      </c>
      <c r="EE42" s="344">
        <f>IFERROR(IF(Input!EF4&gt;90000,IF(Info!EF6=TRUE,INDEX(Other!$34:$34,MATCH(EE4,Other!$11:$11,0)),IF(Input!EF12=TRUE,INDEX(Other!$37:$37,MATCH(EE4,Other!$11:$11,0)),INDEX(Other!$31:$31,MATCH(EE4,Other!$11:$11,0)))),0),0)</f>
        <v>0</v>
      </c>
      <c r="EF42" s="344">
        <f>IFERROR(IF(Input!EG4&gt;90000,IF(Info!EG6=TRUE,INDEX(Other!$34:$34,MATCH(EF4,Other!$11:$11,0)),IF(Input!EG12=TRUE,INDEX(Other!$37:$37,MATCH(EF4,Other!$11:$11,0)),INDEX(Other!$31:$31,MATCH(EF4,Other!$11:$11,0)))),0),0)</f>
        <v>0</v>
      </c>
      <c r="EG42" s="344">
        <f>IFERROR(IF(Input!EH4&gt;90000,IF(Info!EH6=TRUE,INDEX(Other!$34:$34,MATCH(EG4,Other!$11:$11,0)),IF(Input!EH12=TRUE,INDEX(Other!$37:$37,MATCH(EG4,Other!$11:$11,0)),INDEX(Other!$31:$31,MATCH(EG4,Other!$11:$11,0)))),0),0)</f>
        <v>0</v>
      </c>
      <c r="EH42" s="344">
        <f>IFERROR(IF(Input!EI4&gt;90000,IF(Info!EI6=TRUE,INDEX(Other!$34:$34,MATCH(EH4,Other!$11:$11,0)),IF(Input!EI12=TRUE,INDEX(Other!$37:$37,MATCH(EH4,Other!$11:$11,0)),INDEX(Other!$31:$31,MATCH(EH4,Other!$11:$11,0)))),0),0)</f>
        <v>0</v>
      </c>
      <c r="EI42" s="344">
        <f>IFERROR(IF(Input!EJ4&gt;90000,IF(Info!EJ6=TRUE,INDEX(Other!$34:$34,MATCH(EI4,Other!$11:$11,0)),IF(Input!EJ12=TRUE,INDEX(Other!$37:$37,MATCH(EI4,Other!$11:$11,0)),INDEX(Other!$31:$31,MATCH(EI4,Other!$11:$11,0)))),0),0)</f>
        <v>0</v>
      </c>
      <c r="EJ42" s="344">
        <f>IFERROR(IF(Input!EK4&gt;90000,IF(Info!EK6=TRUE,INDEX(Other!$34:$34,MATCH(EJ4,Other!$11:$11,0)),IF(Input!EK12=TRUE,INDEX(Other!$37:$37,MATCH(EJ4,Other!$11:$11,0)),INDEX(Other!$31:$31,MATCH(EJ4,Other!$11:$11,0)))),0),0)</f>
        <v>0</v>
      </c>
      <c r="EK42" s="344">
        <f>IFERROR(IF(Input!EL4&gt;90000,IF(Info!EL6=TRUE,INDEX(Other!$34:$34,MATCH(EK4,Other!$11:$11,0)),IF(Input!EL12=TRUE,INDEX(Other!$37:$37,MATCH(EK4,Other!$11:$11,0)),INDEX(Other!$31:$31,MATCH(EK4,Other!$11:$11,0)))),0),0)</f>
        <v>0</v>
      </c>
      <c r="EL42" s="344">
        <f>IFERROR(IF(Input!EM4&gt;90000,IF(Info!EM6=TRUE,INDEX(Other!$34:$34,MATCH(EL4,Other!$11:$11,0)),IF(Input!EM12=TRUE,INDEX(Other!$37:$37,MATCH(EL4,Other!$11:$11,0)),INDEX(Other!$31:$31,MATCH(EL4,Other!$11:$11,0)))),0),0)</f>
        <v>0</v>
      </c>
      <c r="EM42" s="344">
        <f>IFERROR(IF(Input!EN4&gt;90000,IF(Info!EN6=TRUE,INDEX(Other!$34:$34,MATCH(EM4,Other!$11:$11,0)),IF(Input!EN12=TRUE,INDEX(Other!$37:$37,MATCH(EM4,Other!$11:$11,0)),INDEX(Other!$31:$31,MATCH(EM4,Other!$11:$11,0)))),0),0)</f>
        <v>0</v>
      </c>
      <c r="EN42" s="344">
        <f>IFERROR(IF(Input!EO4&gt;90000,IF(Info!EO6=TRUE,INDEX(Other!$34:$34,MATCH(EN4,Other!$11:$11,0)),IF(Input!EO12=TRUE,INDEX(Other!$37:$37,MATCH(EN4,Other!$11:$11,0)),INDEX(Other!$31:$31,MATCH(EN4,Other!$11:$11,0)))),0),0)</f>
        <v>0</v>
      </c>
      <c r="EO42" s="344">
        <f>IFERROR(IF(Input!EP4&gt;90000,IF(Info!EP6=TRUE,INDEX(Other!$34:$34,MATCH(EO4,Other!$11:$11,0)),IF(Input!EP12=TRUE,INDEX(Other!$37:$37,MATCH(EO4,Other!$11:$11,0)),INDEX(Other!$31:$31,MATCH(EO4,Other!$11:$11,0)))),0),0)</f>
        <v>0</v>
      </c>
      <c r="EP42" s="344">
        <f>IFERROR(IF(Input!EQ4&gt;90000,IF(Info!EQ6=TRUE,INDEX(Other!$34:$34,MATCH(EP4,Other!$11:$11,0)),IF(Input!EQ12=TRUE,INDEX(Other!$37:$37,MATCH(EP4,Other!$11:$11,0)),INDEX(Other!$31:$31,MATCH(EP4,Other!$11:$11,0)))),0),0)</f>
        <v>0</v>
      </c>
      <c r="EQ42" s="344">
        <f>IFERROR(IF(Input!ER4&gt;90000,IF(Info!ER6=TRUE,INDEX(Other!$34:$34,MATCH(EQ4,Other!$11:$11,0)),IF(Input!ER12=TRUE,INDEX(Other!$37:$37,MATCH(EQ4,Other!$11:$11,0)),INDEX(Other!$31:$31,MATCH(EQ4,Other!$11:$11,0)))),0),0)</f>
        <v>0</v>
      </c>
      <c r="ER42" s="344">
        <f>IFERROR(IF(Input!ES4&gt;90000,IF(Info!ES6=TRUE,INDEX(Other!$34:$34,MATCH(ER4,Other!$11:$11,0)),IF(Input!ES12=TRUE,INDEX(Other!$37:$37,MATCH(ER4,Other!$11:$11,0)),INDEX(Other!$31:$31,MATCH(ER4,Other!$11:$11,0)))),0),0)</f>
        <v>0</v>
      </c>
      <c r="ES42" s="344">
        <f>IFERROR(IF(Input!ET4&gt;90000,IF(Info!ET6=TRUE,INDEX(Other!$34:$34,MATCH(ES4,Other!$11:$11,0)),IF(Input!ET12=TRUE,INDEX(Other!$37:$37,MATCH(ES4,Other!$11:$11,0)),INDEX(Other!$31:$31,MATCH(ES4,Other!$11:$11,0)))),0),0)</f>
        <v>0</v>
      </c>
      <c r="ET42" s="344">
        <f>IFERROR(IF(Input!EU4&gt;90000,IF(Info!EU6=TRUE,INDEX(Other!$34:$34,MATCH(ET4,Other!$11:$11,0)),IF(Input!EU12=TRUE,INDEX(Other!$37:$37,MATCH(ET4,Other!$11:$11,0)),INDEX(Other!$31:$31,MATCH(ET4,Other!$11:$11,0)))),0),0)</f>
        <v>0</v>
      </c>
      <c r="EU42" s="344">
        <f>IFERROR(IF(Input!EV4&gt;90000,IF(Info!EV6=TRUE,INDEX(Other!$34:$34,MATCH(EU4,Other!$11:$11,0)),IF(Input!EV12=TRUE,INDEX(Other!$37:$37,MATCH(EU4,Other!$11:$11,0)),INDEX(Other!$31:$31,MATCH(EU4,Other!$11:$11,0)))),0),0)</f>
        <v>0</v>
      </c>
      <c r="EV42" s="344">
        <f>IFERROR(IF(Input!EW4&gt;90000,IF(Info!EW6=TRUE,INDEX(Other!$34:$34,MATCH(EV4,Other!$11:$11,0)),IF(Input!EW12=TRUE,INDEX(Other!$37:$37,MATCH(EV4,Other!$11:$11,0)),INDEX(Other!$31:$31,MATCH(EV4,Other!$11:$11,0)))),0),0)</f>
        <v>0</v>
      </c>
      <c r="EW42" s="344">
        <f>IFERROR(IF(Input!EX4&gt;90000,IF(Info!EX6=TRUE,INDEX(Other!$34:$34,MATCH(EW4,Other!$11:$11,0)),IF(Input!EX12=TRUE,INDEX(Other!$37:$37,MATCH(EW4,Other!$11:$11,0)),INDEX(Other!$31:$31,MATCH(EW4,Other!$11:$11,0)))),0),0)</f>
        <v>0</v>
      </c>
      <c r="EX42" s="344">
        <f>IFERROR(IF(Input!EY4&gt;90000,IF(Info!EY6=TRUE,INDEX(Other!$34:$34,MATCH(EX4,Other!$11:$11,0)),IF(Input!EY12=TRUE,INDEX(Other!$37:$37,MATCH(EX4,Other!$11:$11,0)),INDEX(Other!$31:$31,MATCH(EX4,Other!$11:$11,0)))),0),0)</f>
        <v>0</v>
      </c>
      <c r="EY42" s="344">
        <f>IFERROR(IF(Input!EZ4&gt;90000,IF(Info!EZ6=TRUE,INDEX(Other!$34:$34,MATCH(EY4,Other!$11:$11,0)),IF(Input!EZ12=TRUE,INDEX(Other!$37:$37,MATCH(EY4,Other!$11:$11,0)),INDEX(Other!$31:$31,MATCH(EY4,Other!$11:$11,0)))),0),0)</f>
        <v>0</v>
      </c>
      <c r="EZ42" s="344">
        <f>IFERROR(IF(Input!FA4&gt;90000,IF(Info!FA6=TRUE,INDEX(Other!$34:$34,MATCH(EZ4,Other!$11:$11,0)),IF(Input!FA12=TRUE,INDEX(Other!$37:$37,MATCH(EZ4,Other!$11:$11,0)),INDEX(Other!$31:$31,MATCH(EZ4,Other!$11:$11,0)))),0),0)</f>
        <v>0</v>
      </c>
      <c r="FA42" s="344">
        <f>IFERROR(IF(Input!FB4&gt;90000,IF(Info!FB6=TRUE,INDEX(Other!$34:$34,MATCH(FA4,Other!$11:$11,0)),IF(Input!FB12=TRUE,INDEX(Other!$37:$37,MATCH(FA4,Other!$11:$11,0)),INDEX(Other!$31:$31,MATCH(FA4,Other!$11:$11,0)))),0),0)</f>
        <v>0</v>
      </c>
      <c r="FB42" s="344">
        <f>IFERROR(IF(Input!FC4&gt;90000,IF(Info!FC6=TRUE,INDEX(Other!$34:$34,MATCH(FB4,Other!$11:$11,0)),IF(Input!FC12=TRUE,INDEX(Other!$37:$37,MATCH(FB4,Other!$11:$11,0)),INDEX(Other!$31:$31,MATCH(FB4,Other!$11:$11,0)))),0),0)</f>
        <v>0</v>
      </c>
      <c r="FC42" s="344">
        <f>IFERROR(IF(Input!FD4&gt;90000,IF(Info!FD6=TRUE,INDEX(Other!$34:$34,MATCH(FC4,Other!$11:$11,0)),IF(Input!FD12=TRUE,INDEX(Other!$37:$37,MATCH(FC4,Other!$11:$11,0)),INDEX(Other!$31:$31,MATCH(FC4,Other!$11:$11,0)))),0),0)</f>
        <v>0</v>
      </c>
      <c r="FD42" s="344">
        <f>IFERROR(IF(Input!FE4&gt;90000,IF(Info!FE6=TRUE,INDEX(Other!$34:$34,MATCH(FD4,Other!$11:$11,0)),IF(Input!FE12=TRUE,INDEX(Other!$37:$37,MATCH(FD4,Other!$11:$11,0)),INDEX(Other!$31:$31,MATCH(FD4,Other!$11:$11,0)))),0),0)</f>
        <v>0</v>
      </c>
      <c r="FE42" s="344">
        <f>IFERROR(IF(Input!FF4&gt;90000,IF(Info!FF6=TRUE,INDEX(Other!$34:$34,MATCH(FE4,Other!$11:$11,0)),IF(Input!FF12=TRUE,INDEX(Other!$37:$37,MATCH(FE4,Other!$11:$11,0)),INDEX(Other!$31:$31,MATCH(FE4,Other!$11:$11,0)))),0),0)</f>
        <v>0</v>
      </c>
      <c r="FF42" s="344">
        <f>IFERROR(IF(Input!FG4&gt;90000,IF(Info!FG6=TRUE,INDEX(Other!$34:$34,MATCH(FF4,Other!$11:$11,0)),IF(Input!FG12=TRUE,INDEX(Other!$37:$37,MATCH(FF4,Other!$11:$11,0)),INDEX(Other!$31:$31,MATCH(FF4,Other!$11:$11,0)))),0),0)</f>
        <v>0</v>
      </c>
      <c r="FG42" s="344">
        <f>IFERROR(IF(Input!FH4&gt;90000,IF(Info!FH6=TRUE,INDEX(Other!$34:$34,MATCH(FG4,Other!$11:$11,0)),IF(Input!FH12=TRUE,INDEX(Other!$37:$37,MATCH(FG4,Other!$11:$11,0)),INDEX(Other!$31:$31,MATCH(FG4,Other!$11:$11,0)))),0),0)</f>
        <v>0</v>
      </c>
      <c r="FH42" s="344">
        <f>IFERROR(IF(Input!FI4&gt;90000,IF(Info!FI6=TRUE,INDEX(Other!$34:$34,MATCH(FH4,Other!$11:$11,0)),IF(Input!FI12=TRUE,INDEX(Other!$37:$37,MATCH(FH4,Other!$11:$11,0)),INDEX(Other!$31:$31,MATCH(FH4,Other!$11:$11,0)))),0),0)</f>
        <v>0</v>
      </c>
      <c r="FI42" s="344">
        <f>IFERROR(IF(Input!FJ4&gt;90000,IF(Info!FJ6=TRUE,INDEX(Other!$34:$34,MATCH(FI4,Other!$11:$11,0)),IF(Input!FJ12=TRUE,INDEX(Other!$37:$37,MATCH(FI4,Other!$11:$11,0)),INDEX(Other!$31:$31,MATCH(FI4,Other!$11:$11,0)))),0),0)</f>
        <v>0</v>
      </c>
      <c r="FJ42" s="344">
        <f>IFERROR(IF(Input!FK4&gt;90000,IF(Info!FK6=TRUE,INDEX(Other!$34:$34,MATCH(FJ4,Other!$11:$11,0)),IF(Input!FK12=TRUE,INDEX(Other!$37:$37,MATCH(FJ4,Other!$11:$11,0)),INDEX(Other!$31:$31,MATCH(FJ4,Other!$11:$11,0)))),0),0)</f>
        <v>0</v>
      </c>
      <c r="FK42" s="344">
        <f>IFERROR(IF(Input!FL4&gt;90000,IF(Info!FL6=TRUE,INDEX(Other!$34:$34,MATCH(FK4,Other!$11:$11,0)),IF(Input!FL12=TRUE,INDEX(Other!$37:$37,MATCH(FK4,Other!$11:$11,0)),INDEX(Other!$31:$31,MATCH(FK4,Other!$11:$11,0)))),0),0)</f>
        <v>0</v>
      </c>
      <c r="FL42" s="344">
        <f>IFERROR(IF(Input!FM4&gt;90000,IF(Info!FM6=TRUE,INDEX(Other!$34:$34,MATCH(FL4,Other!$11:$11,0)),IF(Input!FM12=TRUE,INDEX(Other!$37:$37,MATCH(FL4,Other!$11:$11,0)),INDEX(Other!$31:$31,MATCH(FL4,Other!$11:$11,0)))),0),0)</f>
        <v>0</v>
      </c>
      <c r="FM42" s="344">
        <f>IFERROR(IF(Input!FN4&gt;90000,IF(Info!FN6=TRUE,INDEX(Other!$34:$34,MATCH(FM4,Other!$11:$11,0)),IF(Input!FN12=TRUE,INDEX(Other!$37:$37,MATCH(FM4,Other!$11:$11,0)),INDEX(Other!$31:$31,MATCH(FM4,Other!$11:$11,0)))),0),0)</f>
        <v>0</v>
      </c>
      <c r="FN42" s="344">
        <f>IFERROR(IF(Input!FO4&gt;90000,IF(Info!FO6=TRUE,INDEX(Other!$34:$34,MATCH(FN4,Other!$11:$11,0)),IF(Input!FO12=TRUE,INDEX(Other!$37:$37,MATCH(FN4,Other!$11:$11,0)),INDEX(Other!$31:$31,MATCH(FN4,Other!$11:$11,0)))),0),0)</f>
        <v>0</v>
      </c>
      <c r="FO42" s="344">
        <f>IFERROR(IF(Input!FP4&gt;90000,IF(Info!FP6=TRUE,INDEX(Other!$34:$34,MATCH(FO4,Other!$11:$11,0)),IF(Input!FP12=TRUE,INDEX(Other!$37:$37,MATCH(FO4,Other!$11:$11,0)),INDEX(Other!$31:$31,MATCH(FO4,Other!$11:$11,0)))),0),0)</f>
        <v>0</v>
      </c>
      <c r="FP42" s="344">
        <f>IFERROR(IF(Input!FQ4&gt;90000,IF(Info!FQ6=TRUE,INDEX(Other!$34:$34,MATCH(FP4,Other!$11:$11,0)),IF(Input!FQ12=TRUE,INDEX(Other!$37:$37,MATCH(FP4,Other!$11:$11,0)),INDEX(Other!$31:$31,MATCH(FP4,Other!$11:$11,0)))),0),0)</f>
        <v>0</v>
      </c>
      <c r="FQ42" s="344">
        <f>IFERROR(IF(Input!FR4&gt;90000,IF(Info!FR6=TRUE,INDEX(Other!$34:$34,MATCH(FQ4,Other!$11:$11,0)),IF(Input!FR12=TRUE,INDEX(Other!$37:$37,MATCH(FQ4,Other!$11:$11,0)),INDEX(Other!$31:$31,MATCH(FQ4,Other!$11:$11,0)))),0),0)</f>
        <v>0</v>
      </c>
      <c r="FR42" s="344">
        <f>IFERROR(IF(Input!FS4&gt;90000,IF(Info!FS6=TRUE,INDEX(Other!$34:$34,MATCH(FR4,Other!$11:$11,0)),IF(Input!FS12=TRUE,INDEX(Other!$37:$37,MATCH(FR4,Other!$11:$11,0)),INDEX(Other!$31:$31,MATCH(FR4,Other!$11:$11,0)))),0),0)</f>
        <v>0</v>
      </c>
      <c r="FS42" s="344">
        <f>IFERROR(IF(Input!FT4&gt;90000,IF(Info!FT6=TRUE,INDEX(Other!$34:$34,MATCH(FS4,Other!$11:$11,0)),IF(Input!FT12=TRUE,INDEX(Other!$37:$37,MATCH(FS4,Other!$11:$11,0)),INDEX(Other!$31:$31,MATCH(FS4,Other!$11:$11,0)))),0),0)</f>
        <v>0</v>
      </c>
      <c r="FT42" s="344">
        <f>IFERROR(IF(Input!FU4&gt;90000,IF(Info!FU6=TRUE,INDEX(Other!$34:$34,MATCH(FT4,Other!$11:$11,0)),IF(Input!FU12=TRUE,INDEX(Other!$37:$37,MATCH(FT4,Other!$11:$11,0)),INDEX(Other!$31:$31,MATCH(FT4,Other!$11:$11,0)))),0),0)</f>
        <v>0</v>
      </c>
      <c r="FU42" s="344">
        <f>IFERROR(IF(Input!FV4&gt;90000,IF(Info!FV6=TRUE,INDEX(Other!$34:$34,MATCH(FU4,Other!$11:$11,0)),IF(Input!FV12=TRUE,INDEX(Other!$37:$37,MATCH(FU4,Other!$11:$11,0)),INDEX(Other!$31:$31,MATCH(FU4,Other!$11:$11,0)))),0),0)</f>
        <v>0</v>
      </c>
      <c r="FV42" s="344">
        <f>IFERROR(IF(Input!FW4&gt;90000,IF(Info!FW6=TRUE,INDEX(Other!$34:$34,MATCH(FV4,Other!$11:$11,0)),IF(Input!FW12=TRUE,INDEX(Other!$37:$37,MATCH(FV4,Other!$11:$11,0)),INDEX(Other!$31:$31,MATCH(FV4,Other!$11:$11,0)))),0),0)</f>
        <v>0</v>
      </c>
      <c r="FW42" s="344">
        <f>IFERROR(IF(Input!FX4&gt;90000,IF(Info!FX6=TRUE,INDEX(Other!$34:$34,MATCH(FW4,Other!$11:$11,0)),IF(Input!FX12=TRUE,INDEX(Other!$37:$37,MATCH(FW4,Other!$11:$11,0)),INDEX(Other!$31:$31,MATCH(FW4,Other!$11:$11,0)))),0),0)</f>
        <v>0</v>
      </c>
      <c r="FX42" s="344">
        <f>IFERROR(IF(Input!FY4&gt;90000,IF(Info!FY6=TRUE,INDEX(Other!$34:$34,MATCH(FX4,Other!$11:$11,0)),IF(Input!FY12=TRUE,INDEX(Other!$37:$37,MATCH(FX4,Other!$11:$11,0)),INDEX(Other!$31:$31,MATCH(FX4,Other!$11:$11,0)))),0),0)</f>
        <v>0</v>
      </c>
      <c r="FY42" s="344">
        <f>IFERROR(IF(Input!FZ4&gt;90000,IF(Info!FZ6=TRUE,INDEX(Other!$34:$34,MATCH(FY4,Other!$11:$11,0)),IF(Input!FZ12=TRUE,INDEX(Other!$37:$37,MATCH(FY4,Other!$11:$11,0)),INDEX(Other!$31:$31,MATCH(FY4,Other!$11:$11,0)))),0),0)</f>
        <v>0</v>
      </c>
      <c r="FZ42" s="344">
        <f>IFERROR(IF(Input!GA4&gt;90000,IF(Info!GA6=TRUE,INDEX(Other!$34:$34,MATCH(FZ4,Other!$11:$11,0)),IF(Input!GA12=TRUE,INDEX(Other!$37:$37,MATCH(FZ4,Other!$11:$11,0)),INDEX(Other!$31:$31,MATCH(FZ4,Other!$11:$11,0)))),0),0)</f>
        <v>0</v>
      </c>
      <c r="GA42" s="344">
        <f>IFERROR(IF(Input!GB4&gt;90000,IF(Info!GB6=TRUE,INDEX(Other!$34:$34,MATCH(GA4,Other!$11:$11,0)),IF(Input!GB12=TRUE,INDEX(Other!$37:$37,MATCH(GA4,Other!$11:$11,0)),INDEX(Other!$31:$31,MATCH(GA4,Other!$11:$11,0)))),0),0)</f>
        <v>0</v>
      </c>
      <c r="GB42" s="344">
        <f>IFERROR(IF(Input!GC4&gt;90000,IF(Info!GC6=TRUE,INDEX(Other!$34:$34,MATCH(GB4,Other!$11:$11,0)),IF(Input!GC12=TRUE,INDEX(Other!$37:$37,MATCH(GB4,Other!$11:$11,0)),INDEX(Other!$31:$31,MATCH(GB4,Other!$11:$11,0)))),0),0)</f>
        <v>0</v>
      </c>
      <c r="GC42" s="344">
        <f>IFERROR(IF(Input!GD4&gt;90000,IF(Info!GD6=TRUE,INDEX(Other!$34:$34,MATCH(GC4,Other!$11:$11,0)),IF(Input!GD12=TRUE,INDEX(Other!$37:$37,MATCH(GC4,Other!$11:$11,0)),INDEX(Other!$31:$31,MATCH(GC4,Other!$11:$11,0)))),0),0)</f>
        <v>0</v>
      </c>
      <c r="GD42" s="344">
        <f>IFERROR(IF(Input!GE4&gt;90000,IF(Info!GE6=TRUE,INDEX(Other!$34:$34,MATCH(GD4,Other!$11:$11,0)),IF(Input!GE12=TRUE,INDEX(Other!$37:$37,MATCH(GD4,Other!$11:$11,0)),INDEX(Other!$31:$31,MATCH(GD4,Other!$11:$11,0)))),0),0)</f>
        <v>0</v>
      </c>
      <c r="GE42" s="344">
        <f>IFERROR(IF(Input!GF4&gt;90000,IF(Info!GF6=TRUE,INDEX(Other!$34:$34,MATCH(GE4,Other!$11:$11,0)),IF(Input!GF12=TRUE,INDEX(Other!$37:$37,MATCH(GE4,Other!$11:$11,0)),INDEX(Other!$31:$31,MATCH(GE4,Other!$11:$11,0)))),0),0)</f>
        <v>0</v>
      </c>
      <c r="GF42" s="344">
        <f>IFERROR(IF(Input!GG4&gt;90000,IF(Info!GG6=TRUE,INDEX(Other!$34:$34,MATCH(GF4,Other!$11:$11,0)),IF(Input!GG12=TRUE,INDEX(Other!$37:$37,MATCH(GF4,Other!$11:$11,0)),INDEX(Other!$31:$31,MATCH(GF4,Other!$11:$11,0)))),0),0)</f>
        <v>0</v>
      </c>
      <c r="GG42" s="344">
        <f>IFERROR(IF(Input!GH4&gt;90000,IF(Info!GH6=TRUE,INDEX(Other!$34:$34,MATCH(GG4,Other!$11:$11,0)),IF(Input!GH12=TRUE,INDEX(Other!$37:$37,MATCH(GG4,Other!$11:$11,0)),INDEX(Other!$31:$31,MATCH(GG4,Other!$11:$11,0)))),0),0)</f>
        <v>0</v>
      </c>
      <c r="GH42" s="344">
        <f>IFERROR(IF(Input!GI4&gt;90000,IF(Info!GI6=TRUE,INDEX(Other!$34:$34,MATCH(GH4,Other!$11:$11,0)),IF(Input!GI12=TRUE,INDEX(Other!$37:$37,MATCH(GH4,Other!$11:$11,0)),INDEX(Other!$31:$31,MATCH(GH4,Other!$11:$11,0)))),0),0)</f>
        <v>0</v>
      </c>
      <c r="GI42" s="344">
        <f>IFERROR(IF(Input!GJ4&gt;90000,IF(Info!GJ6=TRUE,INDEX(Other!$34:$34,MATCH(GI4,Other!$11:$11,0)),IF(Input!GJ12=TRUE,INDEX(Other!$37:$37,MATCH(GI4,Other!$11:$11,0)),INDEX(Other!$31:$31,MATCH(GI4,Other!$11:$11,0)))),0),0)</f>
        <v>0</v>
      </c>
      <c r="GJ42" s="344">
        <f>IFERROR(IF(Input!GK4&gt;90000,IF(Info!GK6=TRUE,INDEX(Other!$34:$34,MATCH(GJ4,Other!$11:$11,0)),IF(Input!GK12=TRUE,INDEX(Other!$37:$37,MATCH(GJ4,Other!$11:$11,0)),INDEX(Other!$31:$31,MATCH(GJ4,Other!$11:$11,0)))),0),0)</f>
        <v>0</v>
      </c>
      <c r="GK42" s="344">
        <f>IFERROR(IF(Input!GL4&gt;90000,IF(Info!GL6=TRUE,INDEX(Other!$34:$34,MATCH(GK4,Other!$11:$11,0)),IF(Input!GL12=TRUE,INDEX(Other!$37:$37,MATCH(GK4,Other!$11:$11,0)),INDEX(Other!$31:$31,MATCH(GK4,Other!$11:$11,0)))),0),0)</f>
        <v>0</v>
      </c>
      <c r="GL42" s="344">
        <f>IFERROR(IF(Input!GM4&gt;90000,IF(Info!GM6=TRUE,INDEX(Other!$34:$34,MATCH(GL4,Other!$11:$11,0)),IF(Input!GM12=TRUE,INDEX(Other!$37:$37,MATCH(GL4,Other!$11:$11,0)),INDEX(Other!$31:$31,MATCH(GL4,Other!$11:$11,0)))),0),0)</f>
        <v>0</v>
      </c>
      <c r="GM42" s="344">
        <f>IFERROR(IF(Input!GN4&gt;90000,IF(Info!GN6=TRUE,INDEX(Other!$34:$34,MATCH(GM4,Other!$11:$11,0)),IF(Input!GN12=TRUE,INDEX(Other!$37:$37,MATCH(GM4,Other!$11:$11,0)),INDEX(Other!$31:$31,MATCH(GM4,Other!$11:$11,0)))),0),0)</f>
        <v>0</v>
      </c>
      <c r="GN42" s="344">
        <f>IFERROR(IF(Input!GO4&gt;90000,IF(Info!GO6=TRUE,INDEX(Other!$34:$34,MATCH(GN4,Other!$11:$11,0)),IF(Input!GO12=TRUE,INDEX(Other!$37:$37,MATCH(GN4,Other!$11:$11,0)),INDEX(Other!$31:$31,MATCH(GN4,Other!$11:$11,0)))),0),0)</f>
        <v>0</v>
      </c>
      <c r="GO42" s="344">
        <f>IFERROR(IF(Input!GP4&gt;90000,IF(Info!GP6=TRUE,INDEX(Other!$34:$34,MATCH(GO4,Other!$11:$11,0)),IF(Input!GP12=TRUE,INDEX(Other!$37:$37,MATCH(GO4,Other!$11:$11,0)),INDEX(Other!$31:$31,MATCH(GO4,Other!$11:$11,0)))),0),0)</f>
        <v>0</v>
      </c>
      <c r="GP42" s="344">
        <f>IFERROR(IF(Input!GQ4&gt;90000,IF(Info!GQ6=TRUE,INDEX(Other!$34:$34,MATCH(GP4,Other!$11:$11,0)),IF(Input!GQ12=TRUE,INDEX(Other!$37:$37,MATCH(GP4,Other!$11:$11,0)),INDEX(Other!$31:$31,MATCH(GP4,Other!$11:$11,0)))),0),0)</f>
        <v>0</v>
      </c>
      <c r="GQ42" s="344">
        <f>IFERROR(IF(Input!GR4&gt;90000,IF(Info!GR6=TRUE,INDEX(Other!$34:$34,MATCH(GQ4,Other!$11:$11,0)),IF(Input!GR12=TRUE,INDEX(Other!$37:$37,MATCH(GQ4,Other!$11:$11,0)),INDEX(Other!$31:$31,MATCH(GQ4,Other!$11:$11,0)))),0),0)</f>
        <v>0</v>
      </c>
      <c r="GR42" s="344">
        <f>IFERROR(IF(Input!GS4&gt;90000,IF(Info!GS6=TRUE,INDEX(Other!$34:$34,MATCH(GR4,Other!$11:$11,0)),IF(Input!GS12=TRUE,INDEX(Other!$37:$37,MATCH(GR4,Other!$11:$11,0)),INDEX(Other!$31:$31,MATCH(GR4,Other!$11:$11,0)))),0),0)</f>
        <v>0</v>
      </c>
      <c r="GS42" s="344">
        <f>IFERROR(IF(Input!GT4&gt;90000,IF(Info!GT6=TRUE,INDEX(Other!$34:$34,MATCH(GS4,Other!$11:$11,0)),IF(Input!GT12=TRUE,INDEX(Other!$37:$37,MATCH(GS4,Other!$11:$11,0)),INDEX(Other!$31:$31,MATCH(GS4,Other!$11:$11,0)))),0),0)</f>
        <v>0</v>
      </c>
    </row>
    <row r="43" spans="1:201" s="345" customFormat="1" outlineLevel="1">
      <c r="A43" s="355" t="s">
        <v>9413</v>
      </c>
      <c r="B43" s="344">
        <f>IFERROR(INDEX(CW!$S$24:$U$33,MATCH(Info!C20,CW!$O$24:$O$33,0),MATCH(Info!C4,CW!$S$23:$U$23,0)),0)</f>
        <v>0</v>
      </c>
      <c r="C43" s="344">
        <f>IFERROR(INDEX(CW!$S$24:$U$33,MATCH(Info!D20,CW!$O$24:$O$33,0),MATCH(Info!D4,CW!$S$23:$U$23,0)),0)</f>
        <v>0</v>
      </c>
      <c r="D43" s="357">
        <f>IFERROR(INDEX(CW!$S$24:$U$33,MATCH(Info!E20,CW!$O$24:$O$33,0),MATCH(Info!E4,CW!$S$23:$U$23,0)),0)</f>
        <v>0</v>
      </c>
      <c r="E43" s="344">
        <f>IFERROR(INDEX(CW!$S$24:$U$33,MATCH(Info!F20,CW!$O$24:$O$33,0),MATCH(Info!F4,CW!$S$23:$U$23,0)),0)</f>
        <v>0</v>
      </c>
      <c r="F43" s="344">
        <f>IFERROR(INDEX(CW!$S$24:$U$33,MATCH(Info!G20,CW!$O$24:$O$33,0),MATCH(Info!G4,CW!$S$23:$U$23,0)),0)</f>
        <v>0</v>
      </c>
      <c r="G43" s="344">
        <f>IFERROR(INDEX(CW!$S$24:$U$33,MATCH(Info!H20,CW!$O$24:$O$33,0),MATCH(Info!H4,CW!$S$23:$U$23,0)),0)</f>
        <v>0</v>
      </c>
      <c r="H43" s="344">
        <f>IFERROR(INDEX(CW!$S$24:$U$33,MATCH(Info!I20,CW!$O$24:$O$33,0),MATCH(Info!I4,CW!$S$23:$U$23,0)),0)</f>
        <v>0</v>
      </c>
      <c r="I43" s="344">
        <f>IFERROR(INDEX(CW!$S$24:$U$33,MATCH(Info!J20,CW!$O$24:$O$33,0),MATCH(Info!J4,CW!$S$23:$U$23,0)),0)</f>
        <v>0</v>
      </c>
      <c r="J43" s="344">
        <f>IFERROR(INDEX(CW!$S$24:$U$33,MATCH(Info!K20,CW!$O$24:$O$33,0),MATCH(Info!K4,CW!$S$23:$U$23,0)),0)</f>
        <v>0</v>
      </c>
      <c r="K43" s="344">
        <f>IFERROR(INDEX(CW!$S$24:$U$33,MATCH(Info!L20,CW!$O$24:$O$33,0),MATCH(Info!L4,CW!$S$23:$U$23,0)),0)</f>
        <v>0</v>
      </c>
      <c r="L43" s="344">
        <f>IFERROR(INDEX(CW!$S$24:$U$33,MATCH(Info!M20,CW!$O$24:$O$33,0),MATCH(Info!M4,CW!$S$23:$U$23,0)),0)</f>
        <v>0</v>
      </c>
      <c r="M43" s="344">
        <f>IFERROR(INDEX(CW!$S$24:$U$33,MATCH(Info!N20,CW!$O$24:$O$33,0),MATCH(Info!N4,CW!$S$23:$U$23,0)),0)</f>
        <v>0</v>
      </c>
      <c r="N43" s="344">
        <f>IFERROR(INDEX(CW!$S$24:$U$33,MATCH(Info!O20,CW!$O$24:$O$33,0),MATCH(Info!O4,CW!$S$23:$U$23,0)),0)</f>
        <v>0</v>
      </c>
      <c r="O43" s="344">
        <f>IFERROR(INDEX(CW!$S$24:$U$33,MATCH(Info!P20,CW!$O$24:$O$33,0),MATCH(Info!P4,CW!$S$23:$U$23,0)),0)</f>
        <v>0</v>
      </c>
      <c r="P43" s="344">
        <f>IFERROR(INDEX(CW!$S$24:$U$33,MATCH(Info!Q20,CW!$O$24:$O$33,0),MATCH(Info!Q4,CW!$S$23:$U$23,0)),0)</f>
        <v>0</v>
      </c>
      <c r="Q43" s="344">
        <f>IFERROR(INDEX(CW!$S$24:$U$33,MATCH(Info!R20,CW!$O$24:$O$33,0),MATCH(Info!R4,CW!$S$23:$U$23,0)),0)</f>
        <v>0</v>
      </c>
      <c r="R43" s="344">
        <f>IFERROR(INDEX(CW!$S$24:$U$33,MATCH(Info!S20,CW!$O$24:$O$33,0),MATCH(Info!S4,CW!$S$23:$U$23,0)),0)</f>
        <v>0</v>
      </c>
      <c r="S43" s="344">
        <f>IFERROR(INDEX(CW!$S$24:$U$33,MATCH(Info!T20,CW!$O$24:$O$33,0),MATCH(Info!T4,CW!$S$23:$U$23,0)),0)</f>
        <v>0</v>
      </c>
      <c r="T43" s="344">
        <f>IFERROR(INDEX(CW!$S$24:$U$33,MATCH(Info!U20,CW!$O$24:$O$33,0),MATCH(Info!U4,CW!$S$23:$U$23,0)),0)</f>
        <v>0</v>
      </c>
      <c r="U43" s="344">
        <f>IFERROR(INDEX(CW!$S$24:$U$33,MATCH(Info!V20,CW!$O$24:$O$33,0),MATCH(Info!V4,CW!$S$23:$U$23,0)),0)</f>
        <v>0</v>
      </c>
      <c r="V43" s="344">
        <f>IFERROR(INDEX(CW!$S$24:$U$33,MATCH(Info!W20,CW!$O$24:$O$33,0),MATCH(Info!W4,CW!$S$23:$U$23,0)),0)</f>
        <v>0</v>
      </c>
      <c r="W43" s="344">
        <f>IFERROR(INDEX(CW!$S$24:$U$33,MATCH(Info!X20,CW!$O$24:$O$33,0),MATCH(Info!X4,CW!$S$23:$U$23,0)),0)</f>
        <v>0</v>
      </c>
      <c r="X43" s="344">
        <f>IFERROR(INDEX(CW!$S$24:$U$33,MATCH(Info!Y20,CW!$O$24:$O$33,0),MATCH(Info!Y4,CW!$S$23:$U$23,0)),0)</f>
        <v>0</v>
      </c>
      <c r="Y43" s="344">
        <f>IFERROR(INDEX(CW!$S$24:$U$33,MATCH(Info!Z20,CW!$O$24:$O$33,0),MATCH(Info!Z4,CW!$S$23:$U$23,0)),0)</f>
        <v>0</v>
      </c>
      <c r="Z43" s="344">
        <f>IFERROR(INDEX(CW!$S$24:$U$33,MATCH(Info!AA20,CW!$O$24:$O$33,0),MATCH(Info!AA4,CW!$S$23:$U$23,0)),0)</f>
        <v>0</v>
      </c>
      <c r="AA43" s="344">
        <f>IFERROR(INDEX(CW!$S$24:$U$33,MATCH(Info!AB20,CW!$O$24:$O$33,0),MATCH(Info!AB4,CW!$S$23:$U$23,0)),0)</f>
        <v>0</v>
      </c>
      <c r="AB43" s="344">
        <f>IFERROR(INDEX(CW!$S$24:$U$33,MATCH(Info!AC20,CW!$O$24:$O$33,0),MATCH(Info!AC4,CW!$S$23:$U$23,0)),0)</f>
        <v>0</v>
      </c>
      <c r="AC43" s="344">
        <f>IFERROR(INDEX(CW!$S$24:$U$33,MATCH(Info!AD20,CW!$O$24:$O$33,0),MATCH(Info!AD4,CW!$S$23:$U$23,0)),0)</f>
        <v>0</v>
      </c>
      <c r="AD43" s="344">
        <f>IFERROR(INDEX(CW!$S$24:$U$33,MATCH(Info!AE20,CW!$O$24:$O$33,0),MATCH(Info!AE4,CW!$S$23:$U$23,0)),0)</f>
        <v>0</v>
      </c>
      <c r="AE43" s="344">
        <f>IFERROR(INDEX(CW!$S$24:$U$33,MATCH(Info!AF20,CW!$O$24:$O$33,0),MATCH(Info!AF4,CW!$S$23:$U$23,0)),0)</f>
        <v>0</v>
      </c>
      <c r="AF43" s="344">
        <f>IFERROR(INDEX(CW!$S$24:$U$33,MATCH(Info!AG20,CW!$O$24:$O$33,0),MATCH(Info!AG4,CW!$S$23:$U$23,0)),0)</f>
        <v>0</v>
      </c>
      <c r="AG43" s="344">
        <f>IFERROR(INDEX(CW!$S$24:$U$33,MATCH(Info!AH20,CW!$O$24:$O$33,0),MATCH(Info!AH4,CW!$S$23:$U$23,0)),0)</f>
        <v>0</v>
      </c>
      <c r="AH43" s="344">
        <f>IFERROR(INDEX(CW!$S$24:$U$33,MATCH(Info!AI20,CW!$O$24:$O$33,0),MATCH(Info!AI4,CW!$S$23:$U$23,0)),0)</f>
        <v>0</v>
      </c>
      <c r="AI43" s="344">
        <f>IFERROR(INDEX(CW!$S$24:$U$33,MATCH(Info!AJ20,CW!$O$24:$O$33,0),MATCH(Info!AJ4,CW!$S$23:$U$23,0)),0)</f>
        <v>0</v>
      </c>
      <c r="AJ43" s="344">
        <f>IFERROR(INDEX(CW!$S$24:$U$33,MATCH(Info!AK20,CW!$O$24:$O$33,0),MATCH(Info!AK4,CW!$S$23:$U$23,0)),0)</f>
        <v>0</v>
      </c>
      <c r="AK43" s="344">
        <f>IFERROR(INDEX(CW!$S$24:$U$33,MATCH(Info!AL20,CW!$O$24:$O$33,0),MATCH(Info!AL4,CW!$S$23:$U$23,0)),0)</f>
        <v>0</v>
      </c>
      <c r="AL43" s="344">
        <f>IFERROR(INDEX(CW!$S$24:$U$33,MATCH(Info!AM20,CW!$O$24:$O$33,0),MATCH(Info!AM4,CW!$S$23:$U$23,0)),0)</f>
        <v>0</v>
      </c>
      <c r="AM43" s="344">
        <f>IFERROR(INDEX(CW!$S$24:$U$33,MATCH(Info!AN20,CW!$O$24:$O$33,0),MATCH(Info!AN4,CW!$S$23:$U$23,0)),0)</f>
        <v>0</v>
      </c>
      <c r="AN43" s="344">
        <f>IFERROR(INDEX(CW!$S$24:$U$33,MATCH(Info!AO20,CW!$O$24:$O$33,0),MATCH(Info!AO4,CW!$S$23:$U$23,0)),0)</f>
        <v>0</v>
      </c>
      <c r="AO43" s="344">
        <f>IFERROR(INDEX(CW!$S$24:$U$33,MATCH(Info!AP20,CW!$O$24:$O$33,0),MATCH(Info!AP4,CW!$S$23:$U$23,0)),0)</f>
        <v>0</v>
      </c>
      <c r="AP43" s="344">
        <f>IFERROR(INDEX(CW!$S$24:$U$33,MATCH(Info!AQ20,CW!$O$24:$O$33,0),MATCH(Info!AQ4,CW!$S$23:$U$23,0)),0)</f>
        <v>0</v>
      </c>
      <c r="AQ43" s="344">
        <f>IFERROR(INDEX(CW!$S$24:$U$33,MATCH(Info!AR20,CW!$O$24:$O$33,0),MATCH(Info!AR4,CW!$S$23:$U$23,0)),0)</f>
        <v>0</v>
      </c>
      <c r="AR43" s="344">
        <f>IFERROR(INDEX(CW!$S$24:$U$33,MATCH(Info!AS20,CW!$O$24:$O$33,0),MATCH(Info!AS4,CW!$S$23:$U$23,0)),0)</f>
        <v>0</v>
      </c>
      <c r="AS43" s="344">
        <f>IFERROR(INDEX(CW!$S$24:$U$33,MATCH(Info!AT20,CW!$O$24:$O$33,0),MATCH(Info!AT4,CW!$S$23:$U$23,0)),0)</f>
        <v>0</v>
      </c>
      <c r="AT43" s="344">
        <f>IFERROR(INDEX(CW!$S$24:$U$33,MATCH(Info!AU20,CW!$O$24:$O$33,0),MATCH(Info!AU4,CW!$S$23:$U$23,0)),0)</f>
        <v>0</v>
      </c>
      <c r="AU43" s="344">
        <f>IFERROR(INDEX(CW!$S$24:$U$33,MATCH(Info!AV20,CW!$O$24:$O$33,0),MATCH(Info!AV4,CW!$S$23:$U$23,0)),0)</f>
        <v>0</v>
      </c>
      <c r="AV43" s="344">
        <f>IFERROR(INDEX(CW!$S$24:$U$33,MATCH(Info!AW20,CW!$O$24:$O$33,0),MATCH(Info!AW4,CW!$S$23:$U$23,0)),0)</f>
        <v>0</v>
      </c>
      <c r="AW43" s="344">
        <f>IFERROR(INDEX(CW!$S$24:$U$33,MATCH(Info!AX20,CW!$O$24:$O$33,0),MATCH(Info!AX4,CW!$S$23:$U$23,0)),0)</f>
        <v>0</v>
      </c>
      <c r="AX43" s="344">
        <f>IFERROR(INDEX(CW!$S$24:$U$33,MATCH(Info!AY20,CW!$O$24:$O$33,0),MATCH(Info!AY4,CW!$S$23:$U$23,0)),0)</f>
        <v>0</v>
      </c>
      <c r="AY43" s="344">
        <f>IFERROR(INDEX(CW!$S$24:$U$33,MATCH(Info!AZ20,CW!$O$24:$O$33,0),MATCH(Info!AZ4,CW!$S$23:$U$23,0)),0)</f>
        <v>0</v>
      </c>
      <c r="AZ43" s="344">
        <f>IFERROR(INDEX(CW!$S$24:$U$33,MATCH(Info!BA20,CW!$O$24:$O$33,0),MATCH(Info!BA4,CW!$S$23:$U$23,0)),0)</f>
        <v>0</v>
      </c>
      <c r="BA43" s="344">
        <f>IFERROR(INDEX(CW!$S$24:$U$33,MATCH(Info!BB20,CW!$O$24:$O$33,0),MATCH(Info!BB4,CW!$S$23:$U$23,0)),0)</f>
        <v>0</v>
      </c>
      <c r="BB43" s="344">
        <f>IFERROR(INDEX(CW!$S$24:$U$33,MATCH(Info!BC20,CW!$O$24:$O$33,0),MATCH(Info!BC4,CW!$S$23:$U$23,0)),0)</f>
        <v>0</v>
      </c>
      <c r="BC43" s="344">
        <f>IFERROR(INDEX(CW!$S$24:$U$33,MATCH(Info!BD20,CW!$O$24:$O$33,0),MATCH(Info!BD4,CW!$S$23:$U$23,0)),0)</f>
        <v>0</v>
      </c>
      <c r="BD43" s="344">
        <f>IFERROR(INDEX(CW!$S$24:$U$33,MATCH(Info!BE20,CW!$O$24:$O$33,0),MATCH(Info!BE4,CW!$S$23:$U$23,0)),0)</f>
        <v>0</v>
      </c>
      <c r="BE43" s="344">
        <f>IFERROR(INDEX(CW!$S$24:$U$33,MATCH(Info!BF20,CW!$O$24:$O$33,0),MATCH(Info!BF4,CW!$S$23:$U$23,0)),0)</f>
        <v>0</v>
      </c>
      <c r="BF43" s="344">
        <f>IFERROR(INDEX(CW!$S$24:$U$33,MATCH(Info!BG20,CW!$O$24:$O$33,0),MATCH(Info!BG4,CW!$S$23:$U$23,0)),0)</f>
        <v>0</v>
      </c>
      <c r="BG43" s="344">
        <f>IFERROR(INDEX(CW!$S$24:$U$33,MATCH(Info!BH20,CW!$O$24:$O$33,0),MATCH(Info!BH4,CW!$S$23:$U$23,0)),0)</f>
        <v>0</v>
      </c>
      <c r="BH43" s="344">
        <f>IFERROR(INDEX(CW!$S$24:$U$33,MATCH(Info!BI20,CW!$O$24:$O$33,0),MATCH(Info!BI4,CW!$S$23:$U$23,0)),0)</f>
        <v>0</v>
      </c>
      <c r="BI43" s="344">
        <f>IFERROR(INDEX(CW!$S$24:$U$33,MATCH(Info!BJ20,CW!$O$24:$O$33,0),MATCH(Info!BJ4,CW!$S$23:$U$23,0)),0)</f>
        <v>0</v>
      </c>
      <c r="BJ43" s="344">
        <f>IFERROR(INDEX(CW!$S$24:$U$33,MATCH(Info!BK20,CW!$O$24:$O$33,0),MATCH(Info!BK4,CW!$S$23:$U$23,0)),0)</f>
        <v>0</v>
      </c>
      <c r="BK43" s="344">
        <f>IFERROR(INDEX(CW!$S$24:$U$33,MATCH(Info!BL20,CW!$O$24:$O$33,0),MATCH(Info!BL4,CW!$S$23:$U$23,0)),0)</f>
        <v>0</v>
      </c>
      <c r="BL43" s="344">
        <f>IFERROR(INDEX(CW!$S$24:$U$33,MATCH(Info!BM20,CW!$O$24:$O$33,0),MATCH(Info!BM4,CW!$S$23:$U$23,0)),0)</f>
        <v>0</v>
      </c>
      <c r="BM43" s="344">
        <f>IFERROR(INDEX(CW!$S$24:$U$33,MATCH(Info!BN20,CW!$O$24:$O$33,0),MATCH(Info!BN4,CW!$S$23:$U$23,0)),0)</f>
        <v>0</v>
      </c>
      <c r="BN43" s="344">
        <f>IFERROR(INDEX(CW!$S$24:$U$33,MATCH(Info!BO20,CW!$O$24:$O$33,0),MATCH(Info!BO4,CW!$S$23:$U$23,0)),0)</f>
        <v>0</v>
      </c>
      <c r="BO43" s="344">
        <f>IFERROR(INDEX(CW!$S$24:$U$33,MATCH(Info!BP20,CW!$O$24:$O$33,0),MATCH(Info!BP4,CW!$S$23:$U$23,0)),0)</f>
        <v>0</v>
      </c>
      <c r="BP43" s="344">
        <f>IFERROR(INDEX(CW!$S$24:$U$33,MATCH(Info!BQ20,CW!$O$24:$O$33,0),MATCH(Info!BQ4,CW!$S$23:$U$23,0)),0)</f>
        <v>0</v>
      </c>
      <c r="BQ43" s="344">
        <f>IFERROR(INDEX(CW!$S$24:$U$33,MATCH(Info!BR20,CW!$O$24:$O$33,0),MATCH(Info!BR4,CW!$S$23:$U$23,0)),0)</f>
        <v>0</v>
      </c>
      <c r="BR43" s="344">
        <f>IFERROR(INDEX(CW!$S$24:$U$33,MATCH(Info!BS20,CW!$O$24:$O$33,0),MATCH(Info!BS4,CW!$S$23:$U$23,0)),0)</f>
        <v>0</v>
      </c>
      <c r="BS43" s="344">
        <f>IFERROR(INDEX(CW!$S$24:$U$33,MATCH(Info!BT20,CW!$O$24:$O$33,0),MATCH(Info!BT4,CW!$S$23:$U$23,0)),0)</f>
        <v>0</v>
      </c>
      <c r="BT43" s="344">
        <f>IFERROR(INDEX(CW!$S$24:$U$33,MATCH(Info!BU20,CW!$O$24:$O$33,0),MATCH(Info!BU4,CW!$S$23:$U$23,0)),0)</f>
        <v>0</v>
      </c>
      <c r="BU43" s="344">
        <f>IFERROR(INDEX(CW!$S$24:$U$33,MATCH(Info!BV20,CW!$O$24:$O$33,0),MATCH(Info!BV4,CW!$S$23:$U$23,0)),0)</f>
        <v>0</v>
      </c>
      <c r="BV43" s="344">
        <f>IFERROR(INDEX(CW!$S$24:$U$33,MATCH(Info!BW20,CW!$O$24:$O$33,0),MATCH(Info!BW4,CW!$S$23:$U$23,0)),0)</f>
        <v>0</v>
      </c>
      <c r="BW43" s="344">
        <f>IFERROR(INDEX(CW!$S$24:$U$33,MATCH(Info!BX20,CW!$O$24:$O$33,0),MATCH(Info!BX4,CW!$S$23:$U$23,0)),0)</f>
        <v>0</v>
      </c>
      <c r="BX43" s="344">
        <f>IFERROR(INDEX(CW!$S$24:$U$33,MATCH(Info!BY20,CW!$O$24:$O$33,0),MATCH(Info!BY4,CW!$S$23:$U$23,0)),0)</f>
        <v>0</v>
      </c>
      <c r="BY43" s="344">
        <f>IFERROR(INDEX(CW!$S$24:$U$33,MATCH(Info!BZ20,CW!$O$24:$O$33,0),MATCH(Info!BZ4,CW!$S$23:$U$23,0)),0)</f>
        <v>0</v>
      </c>
      <c r="BZ43" s="344">
        <f>IFERROR(INDEX(CW!$S$24:$U$33,MATCH(Info!CA20,CW!$O$24:$O$33,0),MATCH(Info!CA4,CW!$S$23:$U$23,0)),0)</f>
        <v>0</v>
      </c>
      <c r="CA43" s="344">
        <f>IFERROR(INDEX(CW!$S$24:$U$33,MATCH(Info!CB20,CW!$O$24:$O$33,0),MATCH(Info!CB4,CW!$S$23:$U$23,0)),0)</f>
        <v>0</v>
      </c>
      <c r="CB43" s="344">
        <f>IFERROR(INDEX(CW!$S$24:$U$33,MATCH(Info!CC20,CW!$O$24:$O$33,0),MATCH(Info!CC4,CW!$S$23:$U$23,0)),0)</f>
        <v>0</v>
      </c>
      <c r="CC43" s="344">
        <f>IFERROR(INDEX(CW!$S$24:$U$33,MATCH(Info!CD20,CW!$O$24:$O$33,0),MATCH(Info!CD4,CW!$S$23:$U$23,0)),0)</f>
        <v>0</v>
      </c>
      <c r="CD43" s="344">
        <f>IFERROR(INDEX(CW!$S$24:$U$33,MATCH(Info!CE20,CW!$O$24:$O$33,0),MATCH(Info!CE4,CW!$S$23:$U$23,0)),0)</f>
        <v>0</v>
      </c>
      <c r="CE43" s="344">
        <f>IFERROR(INDEX(CW!$S$24:$U$33,MATCH(Info!CF20,CW!$O$24:$O$33,0),MATCH(Info!CF4,CW!$S$23:$U$23,0)),0)</f>
        <v>0</v>
      </c>
      <c r="CF43" s="344">
        <f>IFERROR(INDEX(CW!$S$24:$U$33,MATCH(Info!CG20,CW!$O$24:$O$33,0),MATCH(Info!CG4,CW!$S$23:$U$23,0)),0)</f>
        <v>0</v>
      </c>
      <c r="CG43" s="344">
        <f>IFERROR(INDEX(CW!$S$24:$U$33,MATCH(Info!CH20,CW!$O$24:$O$33,0),MATCH(Info!CH4,CW!$S$23:$U$23,0)),0)</f>
        <v>0</v>
      </c>
      <c r="CH43" s="344">
        <f>IFERROR(INDEX(CW!$S$24:$U$33,MATCH(Info!CI20,CW!$O$24:$O$33,0),MATCH(Info!CI4,CW!$S$23:$U$23,0)),0)</f>
        <v>0</v>
      </c>
      <c r="CI43" s="344">
        <f>IFERROR(INDEX(CW!$S$24:$U$33,MATCH(Info!CJ20,CW!$O$24:$O$33,0),MATCH(Info!CJ4,CW!$S$23:$U$23,0)),0)</f>
        <v>0</v>
      </c>
      <c r="CJ43" s="344">
        <f>IFERROR(INDEX(CW!$S$24:$U$33,MATCH(Info!CK20,CW!$O$24:$O$33,0),MATCH(Info!CK4,CW!$S$23:$U$23,0)),0)</f>
        <v>0</v>
      </c>
      <c r="CK43" s="344">
        <f>IFERROR(INDEX(CW!$S$24:$U$33,MATCH(Info!CL20,CW!$O$24:$O$33,0),MATCH(Info!CL4,CW!$S$23:$U$23,0)),0)</f>
        <v>0</v>
      </c>
      <c r="CL43" s="344">
        <f>IFERROR(INDEX(CW!$S$24:$U$33,MATCH(Info!CM20,CW!$O$24:$O$33,0),MATCH(Info!CM4,CW!$S$23:$U$23,0)),0)</f>
        <v>0</v>
      </c>
      <c r="CM43" s="344">
        <f>IFERROR(INDEX(CW!$S$24:$U$33,MATCH(Info!CN20,CW!$O$24:$O$33,0),MATCH(Info!CN4,CW!$S$23:$U$23,0)),0)</f>
        <v>0</v>
      </c>
      <c r="CN43" s="344">
        <f>IFERROR(INDEX(CW!$S$24:$U$33,MATCH(Info!CO20,CW!$O$24:$O$33,0),MATCH(Info!CO4,CW!$S$23:$U$23,0)),0)</f>
        <v>0</v>
      </c>
      <c r="CO43" s="344">
        <f>IFERROR(INDEX(CW!$S$24:$U$33,MATCH(Info!CP20,CW!$O$24:$O$33,0),MATCH(Info!CP4,CW!$S$23:$U$23,0)),0)</f>
        <v>0</v>
      </c>
      <c r="CP43" s="344">
        <f>IFERROR(INDEX(CW!$S$24:$U$33,MATCH(Info!CQ20,CW!$O$24:$O$33,0),MATCH(Info!CQ4,CW!$S$23:$U$23,0)),0)</f>
        <v>0</v>
      </c>
      <c r="CQ43" s="344">
        <f>IFERROR(INDEX(CW!$S$24:$U$33,MATCH(Info!CR20,CW!$O$24:$O$33,0),MATCH(Info!CR4,CW!$S$23:$U$23,0)),0)</f>
        <v>0</v>
      </c>
      <c r="CR43" s="344">
        <f>IFERROR(INDEX(CW!$S$24:$U$33,MATCH(Info!CS20,CW!$O$24:$O$33,0),MATCH(Info!CS4,CW!$S$23:$U$23,0)),0)</f>
        <v>0</v>
      </c>
      <c r="CS43" s="344">
        <f>IFERROR(INDEX(CW!$S$24:$U$33,MATCH(Info!CT20,CW!$O$24:$O$33,0),MATCH(Info!CT4,CW!$S$23:$U$23,0)),0)</f>
        <v>0</v>
      </c>
      <c r="CT43" s="344">
        <f>IFERROR(INDEX(CW!$S$24:$U$33,MATCH(Info!CU20,CW!$O$24:$O$33,0),MATCH(Info!CU4,CW!$S$23:$U$23,0)),0)</f>
        <v>0</v>
      </c>
      <c r="CU43" s="344">
        <f>IFERROR(INDEX(CW!$S$24:$U$33,MATCH(Info!CV20,CW!$O$24:$O$33,0),MATCH(Info!CV4,CW!$S$23:$U$23,0)),0)</f>
        <v>0</v>
      </c>
      <c r="CV43" s="344">
        <f>IFERROR(INDEX(CW!$S$24:$U$33,MATCH(Info!CW20,CW!$O$24:$O$33,0),MATCH(Info!CW4,CW!$S$23:$U$23,0)),0)</f>
        <v>0</v>
      </c>
      <c r="CW43" s="344">
        <f>IFERROR(INDEX(CW!$S$24:$U$33,MATCH(Info!CX20,CW!$O$24:$O$33,0),MATCH(Info!CX4,CW!$S$23:$U$23,0)),0)</f>
        <v>0</v>
      </c>
      <c r="CX43" s="344">
        <f>IFERROR(INDEX(CW!$S$24:$U$33,MATCH(Info!CY20,CW!$O$24:$O$33,0),MATCH(Info!CY4,CW!$S$23:$U$23,0)),0)</f>
        <v>0</v>
      </c>
      <c r="CY43" s="344">
        <f>IFERROR(INDEX(CW!$S$24:$U$33,MATCH(Info!CZ20,CW!$O$24:$O$33,0),MATCH(Info!CZ4,CW!$S$23:$U$23,0)),0)</f>
        <v>0</v>
      </c>
      <c r="CZ43" s="344">
        <f>IFERROR(INDEX(CW!$S$24:$U$33,MATCH(Info!DA20,CW!$O$24:$O$33,0),MATCH(Info!DA4,CW!$S$23:$U$23,0)),0)</f>
        <v>0</v>
      </c>
      <c r="DA43" s="344">
        <f>IFERROR(INDEX(CW!$S$24:$U$33,MATCH(Info!DB20,CW!$O$24:$O$33,0),MATCH(Info!DB4,CW!$S$23:$U$23,0)),0)</f>
        <v>0</v>
      </c>
      <c r="DB43" s="344">
        <f>IFERROR(INDEX(CW!$S$24:$U$33,MATCH(Info!DC20,CW!$O$24:$O$33,0),MATCH(Info!DC4,CW!$S$23:$U$23,0)),0)</f>
        <v>0</v>
      </c>
      <c r="DC43" s="344">
        <f>IFERROR(INDEX(CW!$S$24:$U$33,MATCH(Info!DD20,CW!$O$24:$O$33,0),MATCH(Info!DD4,CW!$S$23:$U$23,0)),0)</f>
        <v>0</v>
      </c>
      <c r="DD43" s="344">
        <f>IFERROR(INDEX(CW!$S$24:$U$33,MATCH(Info!DE20,CW!$O$24:$O$33,0),MATCH(Info!DE4,CW!$S$23:$U$23,0)),0)</f>
        <v>0</v>
      </c>
      <c r="DE43" s="344">
        <f>IFERROR(INDEX(CW!$S$24:$U$33,MATCH(Info!DF20,CW!$O$24:$O$33,0),MATCH(Info!DF4,CW!$S$23:$U$23,0)),0)</f>
        <v>0</v>
      </c>
      <c r="DF43" s="344">
        <f>IFERROR(INDEX(CW!$S$24:$U$33,MATCH(Info!DG20,CW!$O$24:$O$33,0),MATCH(Info!DG4,CW!$S$23:$U$23,0)),0)</f>
        <v>0</v>
      </c>
      <c r="DG43" s="344">
        <f>IFERROR(INDEX(CW!$S$24:$U$33,MATCH(Info!DH20,CW!$O$24:$O$33,0),MATCH(Info!DH4,CW!$S$23:$U$23,0)),0)</f>
        <v>0</v>
      </c>
      <c r="DH43" s="344">
        <f>IFERROR(INDEX(CW!$S$24:$U$33,MATCH(Info!DI20,CW!$O$24:$O$33,0),MATCH(Info!DI4,CW!$S$23:$U$23,0)),0)</f>
        <v>0</v>
      </c>
      <c r="DI43" s="344">
        <f>IFERROR(INDEX(CW!$S$24:$U$33,MATCH(Info!DJ20,CW!$O$24:$O$33,0),MATCH(Info!DJ4,CW!$S$23:$U$23,0)),0)</f>
        <v>0</v>
      </c>
      <c r="DJ43" s="344">
        <f>IFERROR(INDEX(CW!$S$24:$U$33,MATCH(Info!DK20,CW!$O$24:$O$33,0),MATCH(Info!DK4,CW!$S$23:$U$23,0)),0)</f>
        <v>0</v>
      </c>
      <c r="DK43" s="344">
        <f>IFERROR(INDEX(CW!$S$24:$U$33,MATCH(Info!DL20,CW!$O$24:$O$33,0),MATCH(Info!DL4,CW!$S$23:$U$23,0)),0)</f>
        <v>0</v>
      </c>
      <c r="DL43" s="344">
        <f>IFERROR(INDEX(CW!$S$24:$U$33,MATCH(Info!DM20,CW!$O$24:$O$33,0),MATCH(Info!DM4,CW!$S$23:$U$23,0)),0)</f>
        <v>0</v>
      </c>
      <c r="DM43" s="344">
        <f>IFERROR(INDEX(CW!$S$24:$U$33,MATCH(Info!DN20,CW!$O$24:$O$33,0),MATCH(Info!DN4,CW!$S$23:$U$23,0)),0)</f>
        <v>0</v>
      </c>
      <c r="DN43" s="344">
        <f>IFERROR(INDEX(CW!$S$24:$U$33,MATCH(Info!DO20,CW!$O$24:$O$33,0),MATCH(Info!DO4,CW!$S$23:$U$23,0)),0)</f>
        <v>0</v>
      </c>
      <c r="DO43" s="344">
        <f>IFERROR(INDEX(CW!$S$24:$U$33,MATCH(Info!DP20,CW!$O$24:$O$33,0),MATCH(Info!DP4,CW!$S$23:$U$23,0)),0)</f>
        <v>0</v>
      </c>
      <c r="DP43" s="344">
        <f>IFERROR(INDEX(CW!$S$24:$U$33,MATCH(Info!DQ20,CW!$O$24:$O$33,0),MATCH(Info!DQ4,CW!$S$23:$U$23,0)),0)</f>
        <v>0</v>
      </c>
      <c r="DQ43" s="344">
        <f>IFERROR(INDEX(CW!$S$24:$U$33,MATCH(Info!DR20,CW!$O$24:$O$33,0),MATCH(Info!DR4,CW!$S$23:$U$23,0)),0)</f>
        <v>0</v>
      </c>
      <c r="DR43" s="344">
        <f>IFERROR(INDEX(CW!$S$24:$U$33,MATCH(Info!DS20,CW!$O$24:$O$33,0),MATCH(Info!DS4,CW!$S$23:$U$23,0)),0)</f>
        <v>0</v>
      </c>
      <c r="DS43" s="344">
        <f>IFERROR(INDEX(CW!$S$24:$U$33,MATCH(Info!DT20,CW!$O$24:$O$33,0),MATCH(Info!DT4,CW!$S$23:$U$23,0)),0)</f>
        <v>0</v>
      </c>
      <c r="DT43" s="344">
        <f>IFERROR(INDEX(CW!$S$24:$U$33,MATCH(Info!DU20,CW!$O$24:$O$33,0),MATCH(Info!DU4,CW!$S$23:$U$23,0)),0)</f>
        <v>0</v>
      </c>
      <c r="DU43" s="344">
        <f>IFERROR(INDEX(CW!$S$24:$U$33,MATCH(Info!DV20,CW!$O$24:$O$33,0),MATCH(Info!DV4,CW!$S$23:$U$23,0)),0)</f>
        <v>0</v>
      </c>
      <c r="DV43" s="344">
        <f>IFERROR(INDEX(CW!$S$24:$U$33,MATCH(Info!DW20,CW!$O$24:$O$33,0),MATCH(Info!DW4,CW!$S$23:$U$23,0)),0)</f>
        <v>0</v>
      </c>
      <c r="DW43" s="344">
        <f>IFERROR(INDEX(CW!$S$24:$U$33,MATCH(Info!DX20,CW!$O$24:$O$33,0),MATCH(Info!DX4,CW!$S$23:$U$23,0)),0)</f>
        <v>0</v>
      </c>
      <c r="DX43" s="344">
        <f>IFERROR(INDEX(CW!$S$24:$U$33,MATCH(Info!DY20,CW!$O$24:$O$33,0),MATCH(Info!DY4,CW!$S$23:$U$23,0)),0)</f>
        <v>0</v>
      </c>
      <c r="DY43" s="344">
        <f>IFERROR(INDEX(CW!$S$24:$U$33,MATCH(Info!DZ20,CW!$O$24:$O$33,0),MATCH(Info!DZ4,CW!$S$23:$U$23,0)),0)</f>
        <v>0</v>
      </c>
      <c r="DZ43" s="344">
        <f>IFERROR(INDEX(CW!$S$24:$U$33,MATCH(Info!EA20,CW!$O$24:$O$33,0),MATCH(Info!EA4,CW!$S$23:$U$23,0)),0)</f>
        <v>0</v>
      </c>
      <c r="EA43" s="344">
        <f>IFERROR(INDEX(CW!$S$24:$U$33,MATCH(Info!EB20,CW!$O$24:$O$33,0),MATCH(Info!EB4,CW!$S$23:$U$23,0)),0)</f>
        <v>0</v>
      </c>
      <c r="EB43" s="344">
        <f>IFERROR(INDEX(CW!$S$24:$U$33,MATCH(Info!EC20,CW!$O$24:$O$33,0),MATCH(Info!EC4,CW!$S$23:$U$23,0)),0)</f>
        <v>0</v>
      </c>
      <c r="EC43" s="344">
        <f>IFERROR(INDEX(CW!$S$24:$U$33,MATCH(Info!ED20,CW!$O$24:$O$33,0),MATCH(Info!ED4,CW!$S$23:$U$23,0)),0)</f>
        <v>0</v>
      </c>
      <c r="ED43" s="344">
        <f>IFERROR(INDEX(CW!$S$24:$U$33,MATCH(Info!EE20,CW!$O$24:$O$33,0),MATCH(Info!EE4,CW!$S$23:$U$23,0)),0)</f>
        <v>0</v>
      </c>
      <c r="EE43" s="344">
        <f>IFERROR(INDEX(CW!$S$24:$U$33,MATCH(Info!EF20,CW!$O$24:$O$33,0),MATCH(Info!EF4,CW!$S$23:$U$23,0)),0)</f>
        <v>0</v>
      </c>
      <c r="EF43" s="344">
        <f>IFERROR(INDEX(CW!$S$24:$U$33,MATCH(Info!EG20,CW!$O$24:$O$33,0),MATCH(Info!EG4,CW!$S$23:$U$23,0)),0)</f>
        <v>0</v>
      </c>
      <c r="EG43" s="344">
        <f>IFERROR(INDEX(CW!$S$24:$U$33,MATCH(Info!EH20,CW!$O$24:$O$33,0),MATCH(Info!EH4,CW!$S$23:$U$23,0)),0)</f>
        <v>0</v>
      </c>
      <c r="EH43" s="344">
        <f>IFERROR(INDEX(CW!$S$24:$U$33,MATCH(Info!EI20,CW!$O$24:$O$33,0),MATCH(Info!EI4,CW!$S$23:$U$23,0)),0)</f>
        <v>0</v>
      </c>
      <c r="EI43" s="344">
        <f>IFERROR(INDEX(CW!$S$24:$U$33,MATCH(Info!EJ20,CW!$O$24:$O$33,0),MATCH(Info!EJ4,CW!$S$23:$U$23,0)),0)</f>
        <v>0</v>
      </c>
      <c r="EJ43" s="344">
        <f>IFERROR(INDEX(CW!$S$24:$U$33,MATCH(Info!EK20,CW!$O$24:$O$33,0),MATCH(Info!EK4,CW!$S$23:$U$23,0)),0)</f>
        <v>0</v>
      </c>
      <c r="EK43" s="344">
        <f>IFERROR(INDEX(CW!$S$24:$U$33,MATCH(Info!EL20,CW!$O$24:$O$33,0),MATCH(Info!EL4,CW!$S$23:$U$23,0)),0)</f>
        <v>0</v>
      </c>
      <c r="EL43" s="344">
        <f>IFERROR(INDEX(CW!$S$24:$U$33,MATCH(Info!EM20,CW!$O$24:$O$33,0),MATCH(Info!EM4,CW!$S$23:$U$23,0)),0)</f>
        <v>0</v>
      </c>
      <c r="EM43" s="344">
        <f>IFERROR(INDEX(CW!$S$24:$U$33,MATCH(Info!EN20,CW!$O$24:$O$33,0),MATCH(Info!EN4,CW!$S$23:$U$23,0)),0)</f>
        <v>0</v>
      </c>
      <c r="EN43" s="344">
        <f>IFERROR(INDEX(CW!$S$24:$U$33,MATCH(Info!EO20,CW!$O$24:$O$33,0),MATCH(Info!EO4,CW!$S$23:$U$23,0)),0)</f>
        <v>0</v>
      </c>
      <c r="EO43" s="344">
        <f>IFERROR(INDEX(CW!$S$24:$U$33,MATCH(Info!EP20,CW!$O$24:$O$33,0),MATCH(Info!EP4,CW!$S$23:$U$23,0)),0)</f>
        <v>0</v>
      </c>
      <c r="EP43" s="344">
        <f>IFERROR(INDEX(CW!$S$24:$U$33,MATCH(Info!EQ20,CW!$O$24:$O$33,0),MATCH(Info!EQ4,CW!$S$23:$U$23,0)),0)</f>
        <v>0</v>
      </c>
      <c r="EQ43" s="344">
        <f>IFERROR(INDEX(CW!$S$24:$U$33,MATCH(Info!ER20,CW!$O$24:$O$33,0),MATCH(Info!ER4,CW!$S$23:$U$23,0)),0)</f>
        <v>0</v>
      </c>
      <c r="ER43" s="344">
        <f>IFERROR(INDEX(CW!$S$24:$U$33,MATCH(Info!ES20,CW!$O$24:$O$33,0),MATCH(Info!ES4,CW!$S$23:$U$23,0)),0)</f>
        <v>0</v>
      </c>
      <c r="ES43" s="344">
        <f>IFERROR(INDEX(CW!$S$24:$U$33,MATCH(Info!ET20,CW!$O$24:$O$33,0),MATCH(Info!ET4,CW!$S$23:$U$23,0)),0)</f>
        <v>0</v>
      </c>
      <c r="ET43" s="344">
        <f>IFERROR(INDEX(CW!$S$24:$U$33,MATCH(Info!EU20,CW!$O$24:$O$33,0),MATCH(Info!EU4,CW!$S$23:$U$23,0)),0)</f>
        <v>0</v>
      </c>
      <c r="EU43" s="344">
        <f>IFERROR(INDEX(CW!$S$24:$U$33,MATCH(Info!EV20,CW!$O$24:$O$33,0),MATCH(Info!EV4,CW!$S$23:$U$23,0)),0)</f>
        <v>0</v>
      </c>
      <c r="EV43" s="344">
        <f>IFERROR(INDEX(CW!$S$24:$U$33,MATCH(Info!EW20,CW!$O$24:$O$33,0),MATCH(Info!EW4,CW!$S$23:$U$23,0)),0)</f>
        <v>0</v>
      </c>
      <c r="EW43" s="344">
        <f>IFERROR(INDEX(CW!$S$24:$U$33,MATCH(Info!EX20,CW!$O$24:$O$33,0),MATCH(Info!EX4,CW!$S$23:$U$23,0)),0)</f>
        <v>0</v>
      </c>
      <c r="EX43" s="344">
        <f>IFERROR(INDEX(CW!$S$24:$U$33,MATCH(Info!EY20,CW!$O$24:$O$33,0),MATCH(Info!EY4,CW!$S$23:$U$23,0)),0)</f>
        <v>0</v>
      </c>
      <c r="EY43" s="344">
        <f>IFERROR(INDEX(CW!$S$24:$U$33,MATCH(Info!EZ20,CW!$O$24:$O$33,0),MATCH(Info!EZ4,CW!$S$23:$U$23,0)),0)</f>
        <v>0</v>
      </c>
      <c r="EZ43" s="344">
        <f>IFERROR(INDEX(CW!$S$24:$U$33,MATCH(Info!FA20,CW!$O$24:$O$33,0),MATCH(Info!FA4,CW!$S$23:$U$23,0)),0)</f>
        <v>0</v>
      </c>
      <c r="FA43" s="344">
        <f>IFERROR(INDEX(CW!$S$24:$U$33,MATCH(Info!FB20,CW!$O$24:$O$33,0),MATCH(Info!FB4,CW!$S$23:$U$23,0)),0)</f>
        <v>0</v>
      </c>
      <c r="FB43" s="344">
        <f>IFERROR(INDEX(CW!$S$24:$U$33,MATCH(Info!FC20,CW!$O$24:$O$33,0),MATCH(Info!FC4,CW!$S$23:$U$23,0)),0)</f>
        <v>0</v>
      </c>
      <c r="FC43" s="344">
        <f>IFERROR(INDEX(CW!$S$24:$U$33,MATCH(Info!FD20,CW!$O$24:$O$33,0),MATCH(Info!FD4,CW!$S$23:$U$23,0)),0)</f>
        <v>0</v>
      </c>
      <c r="FD43" s="344">
        <f>IFERROR(INDEX(CW!$S$24:$U$33,MATCH(Info!FE20,CW!$O$24:$O$33,0),MATCH(Info!FE4,CW!$S$23:$U$23,0)),0)</f>
        <v>0</v>
      </c>
      <c r="FE43" s="344">
        <f>IFERROR(INDEX(CW!$S$24:$U$33,MATCH(Info!FF20,CW!$O$24:$O$33,0),MATCH(Info!FF4,CW!$S$23:$U$23,0)),0)</f>
        <v>0</v>
      </c>
      <c r="FF43" s="344">
        <f>IFERROR(INDEX(CW!$S$24:$U$33,MATCH(Info!FG20,CW!$O$24:$O$33,0),MATCH(Info!FG4,CW!$S$23:$U$23,0)),0)</f>
        <v>0</v>
      </c>
      <c r="FG43" s="344">
        <f>IFERROR(INDEX(CW!$S$24:$U$33,MATCH(Info!FH20,CW!$O$24:$O$33,0),MATCH(Info!FH4,CW!$S$23:$U$23,0)),0)</f>
        <v>0</v>
      </c>
      <c r="FH43" s="344">
        <f>IFERROR(INDEX(CW!$S$24:$U$33,MATCH(Info!FI20,CW!$O$24:$O$33,0),MATCH(Info!FI4,CW!$S$23:$U$23,0)),0)</f>
        <v>0</v>
      </c>
      <c r="FI43" s="344">
        <f>IFERROR(INDEX(CW!$S$24:$U$33,MATCH(Info!FJ20,CW!$O$24:$O$33,0),MATCH(Info!FJ4,CW!$S$23:$U$23,0)),0)</f>
        <v>0</v>
      </c>
      <c r="FJ43" s="344">
        <f>IFERROR(INDEX(CW!$S$24:$U$33,MATCH(Info!FK20,CW!$O$24:$O$33,0),MATCH(Info!FK4,CW!$S$23:$U$23,0)),0)</f>
        <v>0</v>
      </c>
      <c r="FK43" s="344">
        <f>IFERROR(INDEX(CW!$S$24:$U$33,MATCH(Info!FL20,CW!$O$24:$O$33,0),MATCH(Info!FL4,CW!$S$23:$U$23,0)),0)</f>
        <v>0</v>
      </c>
      <c r="FL43" s="344">
        <f>IFERROR(INDEX(CW!$S$24:$U$33,MATCH(Info!FM20,CW!$O$24:$O$33,0),MATCH(Info!FM4,CW!$S$23:$U$23,0)),0)</f>
        <v>0</v>
      </c>
      <c r="FM43" s="344">
        <f>IFERROR(INDEX(CW!$S$24:$U$33,MATCH(Info!FN20,CW!$O$24:$O$33,0),MATCH(Info!FN4,CW!$S$23:$U$23,0)),0)</f>
        <v>0</v>
      </c>
      <c r="FN43" s="344">
        <f>IFERROR(INDEX(CW!$S$24:$U$33,MATCH(Info!FO20,CW!$O$24:$O$33,0),MATCH(Info!FO4,CW!$S$23:$U$23,0)),0)</f>
        <v>0</v>
      </c>
      <c r="FO43" s="344">
        <f>IFERROR(INDEX(CW!$S$24:$U$33,MATCH(Info!FP20,CW!$O$24:$O$33,0),MATCH(Info!FP4,CW!$S$23:$U$23,0)),0)</f>
        <v>0</v>
      </c>
      <c r="FP43" s="344">
        <f>IFERROR(INDEX(CW!$S$24:$U$33,MATCH(Info!FQ20,CW!$O$24:$O$33,0),MATCH(Info!FQ4,CW!$S$23:$U$23,0)),0)</f>
        <v>0</v>
      </c>
      <c r="FQ43" s="344">
        <f>IFERROR(INDEX(CW!$S$24:$U$33,MATCH(Info!FR20,CW!$O$24:$O$33,0),MATCH(Info!FR4,CW!$S$23:$U$23,0)),0)</f>
        <v>0</v>
      </c>
      <c r="FR43" s="344">
        <f>IFERROR(INDEX(CW!$S$24:$U$33,MATCH(Info!FS20,CW!$O$24:$O$33,0),MATCH(Info!FS4,CW!$S$23:$U$23,0)),0)</f>
        <v>0</v>
      </c>
      <c r="FS43" s="344">
        <f>IFERROR(INDEX(CW!$S$24:$U$33,MATCH(Info!FT20,CW!$O$24:$O$33,0),MATCH(Info!FT4,CW!$S$23:$U$23,0)),0)</f>
        <v>0</v>
      </c>
      <c r="FT43" s="344">
        <f>IFERROR(INDEX(CW!$S$24:$U$33,MATCH(Info!FU20,CW!$O$24:$O$33,0),MATCH(Info!FU4,CW!$S$23:$U$23,0)),0)</f>
        <v>0</v>
      </c>
      <c r="FU43" s="344">
        <f>IFERROR(INDEX(CW!$S$24:$U$33,MATCH(Info!FV20,CW!$O$24:$O$33,0),MATCH(Info!FV4,CW!$S$23:$U$23,0)),0)</f>
        <v>0</v>
      </c>
      <c r="FV43" s="344">
        <f>IFERROR(INDEX(CW!$S$24:$U$33,MATCH(Info!FW20,CW!$O$24:$O$33,0),MATCH(Info!FW4,CW!$S$23:$U$23,0)),0)</f>
        <v>0</v>
      </c>
      <c r="FW43" s="344">
        <f>IFERROR(INDEX(CW!$S$24:$U$33,MATCH(Info!FX20,CW!$O$24:$O$33,0),MATCH(Info!FX4,CW!$S$23:$U$23,0)),0)</f>
        <v>0</v>
      </c>
      <c r="FX43" s="344">
        <f>IFERROR(INDEX(CW!$S$24:$U$33,MATCH(Info!FY20,CW!$O$24:$O$33,0),MATCH(Info!FY4,CW!$S$23:$U$23,0)),0)</f>
        <v>0</v>
      </c>
      <c r="FY43" s="344">
        <f>IFERROR(INDEX(CW!$S$24:$U$33,MATCH(Info!FZ20,CW!$O$24:$O$33,0),MATCH(Info!FZ4,CW!$S$23:$U$23,0)),0)</f>
        <v>0</v>
      </c>
      <c r="FZ43" s="344">
        <f>IFERROR(INDEX(CW!$S$24:$U$33,MATCH(Info!GA20,CW!$O$24:$O$33,0),MATCH(Info!GA4,CW!$S$23:$U$23,0)),0)</f>
        <v>0</v>
      </c>
      <c r="GA43" s="344">
        <f>IFERROR(INDEX(CW!$S$24:$U$33,MATCH(Info!GB20,CW!$O$24:$O$33,0),MATCH(Info!GB4,CW!$S$23:$U$23,0)),0)</f>
        <v>0</v>
      </c>
      <c r="GB43" s="344">
        <f>IFERROR(INDEX(CW!$S$24:$U$33,MATCH(Info!GC20,CW!$O$24:$O$33,0),MATCH(Info!GC4,CW!$S$23:$U$23,0)),0)</f>
        <v>0</v>
      </c>
      <c r="GC43" s="344">
        <f>IFERROR(INDEX(CW!$S$24:$U$33,MATCH(Info!GD20,CW!$O$24:$O$33,0),MATCH(Info!GD4,CW!$S$23:$U$23,0)),0)</f>
        <v>0</v>
      </c>
      <c r="GD43" s="344">
        <f>IFERROR(INDEX(CW!$S$24:$U$33,MATCH(Info!GE20,CW!$O$24:$O$33,0),MATCH(Info!GE4,CW!$S$23:$U$23,0)),0)</f>
        <v>0</v>
      </c>
      <c r="GE43" s="344">
        <f>IFERROR(INDEX(CW!$S$24:$U$33,MATCH(Info!GF20,CW!$O$24:$O$33,0),MATCH(Info!GF4,CW!$S$23:$U$23,0)),0)</f>
        <v>0</v>
      </c>
      <c r="GF43" s="344">
        <f>IFERROR(INDEX(CW!$S$24:$U$33,MATCH(Info!GG20,CW!$O$24:$O$33,0),MATCH(Info!GG4,CW!$S$23:$U$23,0)),0)</f>
        <v>0</v>
      </c>
      <c r="GG43" s="344">
        <f>IFERROR(INDEX(CW!$S$24:$U$33,MATCH(Info!GH20,CW!$O$24:$O$33,0),MATCH(Info!GH4,CW!$S$23:$U$23,0)),0)</f>
        <v>0</v>
      </c>
      <c r="GH43" s="344">
        <f>IFERROR(INDEX(CW!$S$24:$U$33,MATCH(Info!GI20,CW!$O$24:$O$33,0),MATCH(Info!GI4,CW!$S$23:$U$23,0)),0)</f>
        <v>0</v>
      </c>
      <c r="GI43" s="344">
        <f>IFERROR(INDEX(CW!$S$24:$U$33,MATCH(Info!GJ20,CW!$O$24:$O$33,0),MATCH(Info!GJ4,CW!$S$23:$U$23,0)),0)</f>
        <v>0</v>
      </c>
      <c r="GJ43" s="344">
        <f>IFERROR(INDEX(CW!$S$24:$U$33,MATCH(Info!GK20,CW!$O$24:$O$33,0),MATCH(Info!GK4,CW!$S$23:$U$23,0)),0)</f>
        <v>0</v>
      </c>
      <c r="GK43" s="344">
        <f>IFERROR(INDEX(CW!$S$24:$U$33,MATCH(Info!GL20,CW!$O$24:$O$33,0),MATCH(Info!GL4,CW!$S$23:$U$23,0)),0)</f>
        <v>0</v>
      </c>
      <c r="GL43" s="344">
        <f>IFERROR(INDEX(CW!$S$24:$U$33,MATCH(Info!GM20,CW!$O$24:$O$33,0),MATCH(Info!GM4,CW!$S$23:$U$23,0)),0)</f>
        <v>0</v>
      </c>
      <c r="GM43" s="344">
        <f>IFERROR(INDEX(CW!$S$24:$U$33,MATCH(Info!GN20,CW!$O$24:$O$33,0),MATCH(Info!GN4,CW!$S$23:$U$23,0)),0)</f>
        <v>0</v>
      </c>
      <c r="GN43" s="344">
        <f>IFERROR(INDEX(CW!$S$24:$U$33,MATCH(Info!GO20,CW!$O$24:$O$33,0),MATCH(Info!GO4,CW!$S$23:$U$23,0)),0)</f>
        <v>0</v>
      </c>
      <c r="GO43" s="344">
        <f>IFERROR(INDEX(CW!$S$24:$U$33,MATCH(Info!GP20,CW!$O$24:$O$33,0),MATCH(Info!GP4,CW!$S$23:$U$23,0)),0)</f>
        <v>0</v>
      </c>
      <c r="GP43" s="344">
        <f>IFERROR(INDEX(CW!$S$24:$U$33,MATCH(Info!GQ20,CW!$O$24:$O$33,0),MATCH(Info!GQ4,CW!$S$23:$U$23,0)),0)</f>
        <v>0</v>
      </c>
      <c r="GQ43" s="344">
        <f>IFERROR(INDEX(CW!$S$24:$U$33,MATCH(Info!GR20,CW!$O$24:$O$33,0),MATCH(Info!GR4,CW!$S$23:$U$23,0)),0)</f>
        <v>0</v>
      </c>
      <c r="GR43" s="344">
        <f>IFERROR(INDEX(CW!$S$24:$U$33,MATCH(Info!GS20,CW!$O$24:$O$33,0),MATCH(Info!GS4,CW!$S$23:$U$23,0)),0)</f>
        <v>0</v>
      </c>
      <c r="GS43" s="344">
        <f>IFERROR(INDEX(CW!$S$24:$U$33,MATCH(Info!GT20,CW!$O$24:$O$33,0),MATCH(Info!GT4,CW!$S$23:$U$23,0)),0)</f>
        <v>0</v>
      </c>
    </row>
    <row r="44" spans="1:201" s="328" customFormat="1" outlineLevel="1">
      <c r="A44" s="356" t="s">
        <v>9414</v>
      </c>
      <c r="B44" s="357">
        <f t="shared" ref="B44:AG44" ca="1" si="21">ROUND(B49*B40*B11*B45,2)</f>
        <v>0</v>
      </c>
      <c r="C44" s="357">
        <f t="shared" ca="1" si="21"/>
        <v>0</v>
      </c>
      <c r="D44" s="357">
        <f t="shared" ca="1" si="21"/>
        <v>0</v>
      </c>
      <c r="E44" s="357">
        <f t="shared" ca="1" si="21"/>
        <v>0</v>
      </c>
      <c r="F44" s="357">
        <f t="shared" ca="1" si="21"/>
        <v>0</v>
      </c>
      <c r="G44" s="357">
        <f t="shared" ca="1" si="21"/>
        <v>0</v>
      </c>
      <c r="H44" s="357">
        <f t="shared" ca="1" si="21"/>
        <v>0</v>
      </c>
      <c r="I44" s="357">
        <f t="shared" ca="1" si="21"/>
        <v>0</v>
      </c>
      <c r="J44" s="357">
        <f t="shared" ca="1" si="21"/>
        <v>0</v>
      </c>
      <c r="K44" s="357">
        <f t="shared" ca="1" si="21"/>
        <v>0</v>
      </c>
      <c r="L44" s="357">
        <f t="shared" ca="1" si="21"/>
        <v>0</v>
      </c>
      <c r="M44" s="357">
        <f t="shared" ca="1" si="21"/>
        <v>0</v>
      </c>
      <c r="N44" s="357">
        <f t="shared" ca="1" si="21"/>
        <v>0</v>
      </c>
      <c r="O44" s="357">
        <f t="shared" ca="1" si="21"/>
        <v>0</v>
      </c>
      <c r="P44" s="357">
        <f t="shared" ca="1" si="21"/>
        <v>0</v>
      </c>
      <c r="Q44" s="357">
        <f t="shared" ca="1" si="21"/>
        <v>0</v>
      </c>
      <c r="R44" s="357">
        <f t="shared" ca="1" si="21"/>
        <v>0</v>
      </c>
      <c r="S44" s="357">
        <f t="shared" ca="1" si="21"/>
        <v>0</v>
      </c>
      <c r="T44" s="357">
        <f t="shared" ca="1" si="21"/>
        <v>0</v>
      </c>
      <c r="U44" s="357">
        <f t="shared" ca="1" si="21"/>
        <v>0</v>
      </c>
      <c r="V44" s="357">
        <f t="shared" ca="1" si="21"/>
        <v>0</v>
      </c>
      <c r="W44" s="357">
        <f t="shared" ca="1" si="21"/>
        <v>0</v>
      </c>
      <c r="X44" s="357">
        <f t="shared" ca="1" si="21"/>
        <v>0</v>
      </c>
      <c r="Y44" s="357">
        <f t="shared" ca="1" si="21"/>
        <v>0</v>
      </c>
      <c r="Z44" s="357">
        <f t="shared" ca="1" si="21"/>
        <v>0</v>
      </c>
      <c r="AA44" s="357">
        <f t="shared" ca="1" si="21"/>
        <v>0</v>
      </c>
      <c r="AB44" s="357">
        <f t="shared" ca="1" si="21"/>
        <v>0</v>
      </c>
      <c r="AC44" s="357">
        <f t="shared" ca="1" si="21"/>
        <v>0</v>
      </c>
      <c r="AD44" s="357">
        <f t="shared" ca="1" si="21"/>
        <v>0</v>
      </c>
      <c r="AE44" s="357">
        <f t="shared" ca="1" si="21"/>
        <v>0</v>
      </c>
      <c r="AF44" s="357">
        <f t="shared" ca="1" si="21"/>
        <v>0</v>
      </c>
      <c r="AG44" s="357">
        <f t="shared" ca="1" si="21"/>
        <v>0</v>
      </c>
      <c r="AH44" s="357">
        <f t="shared" ref="AH44:BM44" ca="1" si="22">ROUND(AH49*AH40*AH11*AH45,2)</f>
        <v>0</v>
      </c>
      <c r="AI44" s="357">
        <f t="shared" ca="1" si="22"/>
        <v>0</v>
      </c>
      <c r="AJ44" s="357">
        <f t="shared" ca="1" si="22"/>
        <v>0</v>
      </c>
      <c r="AK44" s="357">
        <f t="shared" ca="1" si="22"/>
        <v>0</v>
      </c>
      <c r="AL44" s="357">
        <f t="shared" ca="1" si="22"/>
        <v>0</v>
      </c>
      <c r="AM44" s="357">
        <f t="shared" ca="1" si="22"/>
        <v>0</v>
      </c>
      <c r="AN44" s="357">
        <f t="shared" ca="1" si="22"/>
        <v>0</v>
      </c>
      <c r="AO44" s="357">
        <f t="shared" ca="1" si="22"/>
        <v>0</v>
      </c>
      <c r="AP44" s="357">
        <f t="shared" ca="1" si="22"/>
        <v>0</v>
      </c>
      <c r="AQ44" s="357">
        <f t="shared" ca="1" si="22"/>
        <v>0</v>
      </c>
      <c r="AR44" s="357">
        <f t="shared" ca="1" si="22"/>
        <v>0</v>
      </c>
      <c r="AS44" s="357">
        <f t="shared" ca="1" si="22"/>
        <v>0</v>
      </c>
      <c r="AT44" s="357">
        <f t="shared" ca="1" si="22"/>
        <v>0</v>
      </c>
      <c r="AU44" s="357">
        <f t="shared" ca="1" si="22"/>
        <v>0</v>
      </c>
      <c r="AV44" s="357">
        <f t="shared" ca="1" si="22"/>
        <v>0</v>
      </c>
      <c r="AW44" s="357">
        <f t="shared" ca="1" si="22"/>
        <v>0</v>
      </c>
      <c r="AX44" s="357">
        <f t="shared" ca="1" si="22"/>
        <v>0</v>
      </c>
      <c r="AY44" s="357">
        <f t="shared" ca="1" si="22"/>
        <v>0</v>
      </c>
      <c r="AZ44" s="357">
        <f t="shared" ca="1" si="22"/>
        <v>0</v>
      </c>
      <c r="BA44" s="357">
        <f t="shared" ca="1" si="22"/>
        <v>0</v>
      </c>
      <c r="BB44" s="357">
        <f t="shared" ca="1" si="22"/>
        <v>0</v>
      </c>
      <c r="BC44" s="357">
        <f t="shared" ca="1" si="22"/>
        <v>0</v>
      </c>
      <c r="BD44" s="357">
        <f t="shared" ca="1" si="22"/>
        <v>0</v>
      </c>
      <c r="BE44" s="357">
        <f t="shared" ca="1" si="22"/>
        <v>0</v>
      </c>
      <c r="BF44" s="357">
        <f t="shared" ca="1" si="22"/>
        <v>0</v>
      </c>
      <c r="BG44" s="357">
        <f t="shared" ca="1" si="22"/>
        <v>0</v>
      </c>
      <c r="BH44" s="357">
        <f t="shared" ca="1" si="22"/>
        <v>0</v>
      </c>
      <c r="BI44" s="357">
        <f t="shared" ca="1" si="22"/>
        <v>0</v>
      </c>
      <c r="BJ44" s="357">
        <f t="shared" ca="1" si="22"/>
        <v>0</v>
      </c>
      <c r="BK44" s="357">
        <f t="shared" ca="1" si="22"/>
        <v>0</v>
      </c>
      <c r="BL44" s="357">
        <f t="shared" ca="1" si="22"/>
        <v>0</v>
      </c>
      <c r="BM44" s="357">
        <f t="shared" ca="1" si="22"/>
        <v>0</v>
      </c>
      <c r="BN44" s="357">
        <f t="shared" ref="BN44:CS44" ca="1" si="23">ROUND(BN49*BN40*BN11*BN45,2)</f>
        <v>0</v>
      </c>
      <c r="BO44" s="357">
        <f t="shared" ca="1" si="23"/>
        <v>0</v>
      </c>
      <c r="BP44" s="357">
        <f t="shared" ca="1" si="23"/>
        <v>0</v>
      </c>
      <c r="BQ44" s="357">
        <f t="shared" ca="1" si="23"/>
        <v>0</v>
      </c>
      <c r="BR44" s="357">
        <f t="shared" ca="1" si="23"/>
        <v>0</v>
      </c>
      <c r="BS44" s="357">
        <f t="shared" ca="1" si="23"/>
        <v>0</v>
      </c>
      <c r="BT44" s="357">
        <f t="shared" ca="1" si="23"/>
        <v>0</v>
      </c>
      <c r="BU44" s="357">
        <f t="shared" ca="1" si="23"/>
        <v>0</v>
      </c>
      <c r="BV44" s="357">
        <f t="shared" ca="1" si="23"/>
        <v>0</v>
      </c>
      <c r="BW44" s="357">
        <f t="shared" ca="1" si="23"/>
        <v>0</v>
      </c>
      <c r="BX44" s="357">
        <f t="shared" ca="1" si="23"/>
        <v>0</v>
      </c>
      <c r="BY44" s="357">
        <f t="shared" ca="1" si="23"/>
        <v>0</v>
      </c>
      <c r="BZ44" s="357">
        <f t="shared" ca="1" si="23"/>
        <v>0</v>
      </c>
      <c r="CA44" s="357">
        <f t="shared" ca="1" si="23"/>
        <v>0</v>
      </c>
      <c r="CB44" s="357">
        <f t="shared" ca="1" si="23"/>
        <v>0</v>
      </c>
      <c r="CC44" s="357">
        <f t="shared" ca="1" si="23"/>
        <v>0</v>
      </c>
      <c r="CD44" s="357">
        <f t="shared" ca="1" si="23"/>
        <v>0</v>
      </c>
      <c r="CE44" s="357">
        <f t="shared" ca="1" si="23"/>
        <v>0</v>
      </c>
      <c r="CF44" s="357">
        <f t="shared" ca="1" si="23"/>
        <v>0</v>
      </c>
      <c r="CG44" s="357">
        <f t="shared" ca="1" si="23"/>
        <v>0</v>
      </c>
      <c r="CH44" s="357">
        <f t="shared" ca="1" si="23"/>
        <v>0</v>
      </c>
      <c r="CI44" s="357">
        <f t="shared" ca="1" si="23"/>
        <v>0</v>
      </c>
      <c r="CJ44" s="357">
        <f t="shared" ca="1" si="23"/>
        <v>0</v>
      </c>
      <c r="CK44" s="357">
        <f t="shared" ca="1" si="23"/>
        <v>0</v>
      </c>
      <c r="CL44" s="357">
        <f t="shared" ca="1" si="23"/>
        <v>0</v>
      </c>
      <c r="CM44" s="357">
        <f t="shared" ca="1" si="23"/>
        <v>0</v>
      </c>
      <c r="CN44" s="357">
        <f t="shared" ca="1" si="23"/>
        <v>0</v>
      </c>
      <c r="CO44" s="357">
        <f t="shared" ca="1" si="23"/>
        <v>0</v>
      </c>
      <c r="CP44" s="357">
        <f t="shared" ca="1" si="23"/>
        <v>0</v>
      </c>
      <c r="CQ44" s="357">
        <f t="shared" ca="1" si="23"/>
        <v>0</v>
      </c>
      <c r="CR44" s="357">
        <f t="shared" ca="1" si="23"/>
        <v>0</v>
      </c>
      <c r="CS44" s="357">
        <f t="shared" ca="1" si="23"/>
        <v>0</v>
      </c>
      <c r="CT44" s="357">
        <f t="shared" ref="CT44:DY44" ca="1" si="24">ROUND(CT49*CT40*CT11*CT45,2)</f>
        <v>0</v>
      </c>
      <c r="CU44" s="357">
        <f t="shared" ca="1" si="24"/>
        <v>0</v>
      </c>
      <c r="CV44" s="357">
        <f t="shared" ca="1" si="24"/>
        <v>0</v>
      </c>
      <c r="CW44" s="357">
        <f t="shared" ca="1" si="24"/>
        <v>0</v>
      </c>
      <c r="CX44" s="357">
        <f t="shared" ca="1" si="24"/>
        <v>0</v>
      </c>
      <c r="CY44" s="357">
        <f t="shared" ca="1" si="24"/>
        <v>0</v>
      </c>
      <c r="CZ44" s="357">
        <f t="shared" ca="1" si="24"/>
        <v>0</v>
      </c>
      <c r="DA44" s="357">
        <f t="shared" ca="1" si="24"/>
        <v>0</v>
      </c>
      <c r="DB44" s="357">
        <f t="shared" ca="1" si="24"/>
        <v>0</v>
      </c>
      <c r="DC44" s="357">
        <f t="shared" ca="1" si="24"/>
        <v>0</v>
      </c>
      <c r="DD44" s="357">
        <f t="shared" ca="1" si="24"/>
        <v>0</v>
      </c>
      <c r="DE44" s="357">
        <f t="shared" ca="1" si="24"/>
        <v>0</v>
      </c>
      <c r="DF44" s="357">
        <f t="shared" ca="1" si="24"/>
        <v>0</v>
      </c>
      <c r="DG44" s="357">
        <f t="shared" ca="1" si="24"/>
        <v>0</v>
      </c>
      <c r="DH44" s="357">
        <f t="shared" ca="1" si="24"/>
        <v>0</v>
      </c>
      <c r="DI44" s="357">
        <f t="shared" ca="1" si="24"/>
        <v>0</v>
      </c>
      <c r="DJ44" s="357">
        <f t="shared" ca="1" si="24"/>
        <v>0</v>
      </c>
      <c r="DK44" s="357">
        <f t="shared" ca="1" si="24"/>
        <v>0</v>
      </c>
      <c r="DL44" s="357">
        <f t="shared" ca="1" si="24"/>
        <v>0</v>
      </c>
      <c r="DM44" s="357">
        <f t="shared" ca="1" si="24"/>
        <v>0</v>
      </c>
      <c r="DN44" s="357">
        <f t="shared" ca="1" si="24"/>
        <v>0</v>
      </c>
      <c r="DO44" s="357">
        <f t="shared" ca="1" si="24"/>
        <v>0</v>
      </c>
      <c r="DP44" s="357">
        <f t="shared" ca="1" si="24"/>
        <v>0</v>
      </c>
      <c r="DQ44" s="357">
        <f t="shared" ca="1" si="24"/>
        <v>0</v>
      </c>
      <c r="DR44" s="357">
        <f t="shared" ca="1" si="24"/>
        <v>0</v>
      </c>
      <c r="DS44" s="357">
        <f t="shared" ca="1" si="24"/>
        <v>0</v>
      </c>
      <c r="DT44" s="357">
        <f t="shared" ca="1" si="24"/>
        <v>0</v>
      </c>
      <c r="DU44" s="357">
        <f t="shared" ca="1" si="24"/>
        <v>0</v>
      </c>
      <c r="DV44" s="357">
        <f t="shared" ca="1" si="24"/>
        <v>0</v>
      </c>
      <c r="DW44" s="357">
        <f t="shared" ca="1" si="24"/>
        <v>0</v>
      </c>
      <c r="DX44" s="357">
        <f t="shared" ca="1" si="24"/>
        <v>0</v>
      </c>
      <c r="DY44" s="357">
        <f t="shared" ca="1" si="24"/>
        <v>0</v>
      </c>
      <c r="DZ44" s="357">
        <f t="shared" ref="DZ44:FE44" ca="1" si="25">ROUND(DZ49*DZ40*DZ11*DZ45,2)</f>
        <v>0</v>
      </c>
      <c r="EA44" s="357">
        <f t="shared" ca="1" si="25"/>
        <v>0</v>
      </c>
      <c r="EB44" s="357">
        <f t="shared" ca="1" si="25"/>
        <v>0</v>
      </c>
      <c r="EC44" s="357">
        <f t="shared" ca="1" si="25"/>
        <v>0</v>
      </c>
      <c r="ED44" s="357">
        <f t="shared" ca="1" si="25"/>
        <v>0</v>
      </c>
      <c r="EE44" s="357">
        <f t="shared" ca="1" si="25"/>
        <v>0</v>
      </c>
      <c r="EF44" s="357">
        <f t="shared" ca="1" si="25"/>
        <v>0</v>
      </c>
      <c r="EG44" s="357">
        <f t="shared" ca="1" si="25"/>
        <v>0</v>
      </c>
      <c r="EH44" s="357">
        <f t="shared" ca="1" si="25"/>
        <v>0</v>
      </c>
      <c r="EI44" s="357">
        <f t="shared" ca="1" si="25"/>
        <v>0</v>
      </c>
      <c r="EJ44" s="357">
        <f t="shared" ca="1" si="25"/>
        <v>0</v>
      </c>
      <c r="EK44" s="357">
        <f t="shared" ca="1" si="25"/>
        <v>0</v>
      </c>
      <c r="EL44" s="357">
        <f t="shared" ca="1" si="25"/>
        <v>0</v>
      </c>
      <c r="EM44" s="357">
        <f t="shared" ca="1" si="25"/>
        <v>0</v>
      </c>
      <c r="EN44" s="357">
        <f t="shared" ca="1" si="25"/>
        <v>0</v>
      </c>
      <c r="EO44" s="357">
        <f t="shared" ca="1" si="25"/>
        <v>0</v>
      </c>
      <c r="EP44" s="357">
        <f t="shared" ca="1" si="25"/>
        <v>0</v>
      </c>
      <c r="EQ44" s="357">
        <f t="shared" ca="1" si="25"/>
        <v>0</v>
      </c>
      <c r="ER44" s="357">
        <f t="shared" ca="1" si="25"/>
        <v>0</v>
      </c>
      <c r="ES44" s="357">
        <f t="shared" ca="1" si="25"/>
        <v>0</v>
      </c>
      <c r="ET44" s="357">
        <f t="shared" ca="1" si="25"/>
        <v>0</v>
      </c>
      <c r="EU44" s="357">
        <f t="shared" ca="1" si="25"/>
        <v>0</v>
      </c>
      <c r="EV44" s="357">
        <f t="shared" ca="1" si="25"/>
        <v>0</v>
      </c>
      <c r="EW44" s="357">
        <f t="shared" ca="1" si="25"/>
        <v>0</v>
      </c>
      <c r="EX44" s="357">
        <f t="shared" ca="1" si="25"/>
        <v>0</v>
      </c>
      <c r="EY44" s="357">
        <f t="shared" ca="1" si="25"/>
        <v>0</v>
      </c>
      <c r="EZ44" s="357">
        <f t="shared" ca="1" si="25"/>
        <v>0</v>
      </c>
      <c r="FA44" s="357">
        <f t="shared" ca="1" si="25"/>
        <v>0</v>
      </c>
      <c r="FB44" s="357">
        <f t="shared" ca="1" si="25"/>
        <v>0</v>
      </c>
      <c r="FC44" s="357">
        <f t="shared" ca="1" si="25"/>
        <v>0</v>
      </c>
      <c r="FD44" s="357">
        <f t="shared" ca="1" si="25"/>
        <v>0</v>
      </c>
      <c r="FE44" s="357">
        <f t="shared" ca="1" si="25"/>
        <v>0</v>
      </c>
      <c r="FF44" s="357">
        <f t="shared" ref="FF44:GK44" ca="1" si="26">ROUND(FF49*FF40*FF11*FF45,2)</f>
        <v>0</v>
      </c>
      <c r="FG44" s="357">
        <f t="shared" ca="1" si="26"/>
        <v>0</v>
      </c>
      <c r="FH44" s="357">
        <f t="shared" ca="1" si="26"/>
        <v>0</v>
      </c>
      <c r="FI44" s="357">
        <f t="shared" ca="1" si="26"/>
        <v>0</v>
      </c>
      <c r="FJ44" s="357">
        <f t="shared" ca="1" si="26"/>
        <v>0</v>
      </c>
      <c r="FK44" s="357">
        <f t="shared" ca="1" si="26"/>
        <v>0</v>
      </c>
      <c r="FL44" s="357">
        <f t="shared" ca="1" si="26"/>
        <v>0</v>
      </c>
      <c r="FM44" s="357">
        <f t="shared" ca="1" si="26"/>
        <v>0</v>
      </c>
      <c r="FN44" s="357">
        <f t="shared" ca="1" si="26"/>
        <v>0</v>
      </c>
      <c r="FO44" s="357">
        <f t="shared" ca="1" si="26"/>
        <v>0</v>
      </c>
      <c r="FP44" s="357">
        <f t="shared" ca="1" si="26"/>
        <v>0</v>
      </c>
      <c r="FQ44" s="357">
        <f t="shared" ca="1" si="26"/>
        <v>0</v>
      </c>
      <c r="FR44" s="357">
        <f t="shared" ca="1" si="26"/>
        <v>0</v>
      </c>
      <c r="FS44" s="357">
        <f t="shared" ca="1" si="26"/>
        <v>0</v>
      </c>
      <c r="FT44" s="357">
        <f t="shared" ca="1" si="26"/>
        <v>0</v>
      </c>
      <c r="FU44" s="357">
        <f t="shared" ca="1" si="26"/>
        <v>0</v>
      </c>
      <c r="FV44" s="357">
        <f t="shared" ca="1" si="26"/>
        <v>0</v>
      </c>
      <c r="FW44" s="357">
        <f t="shared" ca="1" si="26"/>
        <v>0</v>
      </c>
      <c r="FX44" s="357">
        <f t="shared" ca="1" si="26"/>
        <v>0</v>
      </c>
      <c r="FY44" s="357">
        <f t="shared" ca="1" si="26"/>
        <v>0</v>
      </c>
      <c r="FZ44" s="357">
        <f t="shared" ca="1" si="26"/>
        <v>0</v>
      </c>
      <c r="GA44" s="357">
        <f t="shared" ca="1" si="26"/>
        <v>0</v>
      </c>
      <c r="GB44" s="357">
        <f t="shared" ca="1" si="26"/>
        <v>0</v>
      </c>
      <c r="GC44" s="357">
        <f t="shared" ca="1" si="26"/>
        <v>0</v>
      </c>
      <c r="GD44" s="357">
        <f t="shared" ca="1" si="26"/>
        <v>0</v>
      </c>
      <c r="GE44" s="357">
        <f t="shared" ca="1" si="26"/>
        <v>0</v>
      </c>
      <c r="GF44" s="357">
        <f t="shared" ca="1" si="26"/>
        <v>0</v>
      </c>
      <c r="GG44" s="357">
        <f t="shared" ca="1" si="26"/>
        <v>0</v>
      </c>
      <c r="GH44" s="357">
        <f t="shared" ca="1" si="26"/>
        <v>0</v>
      </c>
      <c r="GI44" s="357">
        <f t="shared" ca="1" si="26"/>
        <v>0</v>
      </c>
      <c r="GJ44" s="357">
        <f t="shared" ca="1" si="26"/>
        <v>0</v>
      </c>
      <c r="GK44" s="357">
        <f t="shared" ca="1" si="26"/>
        <v>0</v>
      </c>
      <c r="GL44" s="357">
        <f t="shared" ref="GL44:GS44" ca="1" si="27">ROUND(GL49*GL40*GL11*GL45,2)</f>
        <v>0</v>
      </c>
      <c r="GM44" s="357">
        <f t="shared" ca="1" si="27"/>
        <v>0</v>
      </c>
      <c r="GN44" s="357">
        <f t="shared" ca="1" si="27"/>
        <v>0</v>
      </c>
      <c r="GO44" s="357">
        <f t="shared" ca="1" si="27"/>
        <v>0</v>
      </c>
      <c r="GP44" s="357">
        <f t="shared" ca="1" si="27"/>
        <v>0</v>
      </c>
      <c r="GQ44" s="357">
        <f t="shared" ca="1" si="27"/>
        <v>0</v>
      </c>
      <c r="GR44" s="357">
        <f t="shared" ca="1" si="27"/>
        <v>0</v>
      </c>
      <c r="GS44" s="357">
        <f t="shared" ca="1" si="27"/>
        <v>0</v>
      </c>
    </row>
    <row r="45" spans="1:201" s="328" customFormat="1" outlineLevel="1">
      <c r="A45" s="356" t="s">
        <v>9415</v>
      </c>
      <c r="B45" s="387">
        <f>IFERROR(IF(Input!C3&lt;&gt;TRUE,INDEX(CW!$S$4:$U$15,MATCH(B8,CW!$O$4:$O$15,0),MATCH(Info!C4,CW!$S$3:$U$3,0)),1),0)</f>
        <v>0</v>
      </c>
      <c r="C45" s="387">
        <f>IFERROR(IF(Input!D3&lt;&gt;TRUE,INDEX(CW!$S$4:$U$15,MATCH(C8,CW!$O$4:$O$15,0),MATCH(Info!D4,CW!$S$3:$U$3,0)),1),0)</f>
        <v>0</v>
      </c>
      <c r="D45" s="387">
        <f>IFERROR(IF(Input!E3&lt;&gt;TRUE,INDEX(CW!$S$4:$U$15,MATCH(D8,CW!$O$4:$O$15,0),MATCH(Info!E4,CW!$S$3:$U$3,0)),1),0)</f>
        <v>0</v>
      </c>
      <c r="E45" s="387">
        <f>IFERROR(IF(Input!F3&lt;&gt;TRUE,INDEX(CW!$S$4:$U$15,MATCH(E8,CW!$O$4:$O$15,0),MATCH(Info!F4,CW!$S$3:$U$3,0)),1),0)</f>
        <v>0</v>
      </c>
      <c r="F45" s="387">
        <f>IFERROR(IF(Input!G3&lt;&gt;TRUE,INDEX(CW!$S$4:$U$15,MATCH(F8,CW!$O$4:$O$15,0),MATCH(Info!G4,CW!$S$3:$U$3,0)),1),0)</f>
        <v>0</v>
      </c>
      <c r="G45" s="387">
        <f>IFERROR(IF(Input!H3&lt;&gt;TRUE,INDEX(CW!$S$4:$U$15,MATCH(G8,CW!$O$4:$O$15,0),MATCH(Info!H4,CW!$S$3:$U$3,0)),1),0)</f>
        <v>0</v>
      </c>
      <c r="H45" s="387">
        <f>IFERROR(IF(Input!I3&lt;&gt;TRUE,INDEX(CW!$S$4:$U$15,MATCH(H8,CW!$O$4:$O$15,0),MATCH(Info!I4,CW!$S$3:$U$3,0)),1),0)</f>
        <v>0</v>
      </c>
      <c r="I45" s="387">
        <f>IFERROR(IF(Input!J3&lt;&gt;TRUE,INDEX(CW!$S$4:$U$15,MATCH(I8,CW!$O$4:$O$15,0),MATCH(Info!J4,CW!$S$3:$U$3,0)),1),0)</f>
        <v>0</v>
      </c>
      <c r="J45" s="387">
        <f>IFERROR(IF(Input!K3&lt;&gt;TRUE,INDEX(CW!$S$4:$U$15,MATCH(J8,CW!$O$4:$O$15,0),MATCH(Info!K4,CW!$S$3:$U$3,0)),1),0)</f>
        <v>0</v>
      </c>
      <c r="K45" s="387">
        <f>IFERROR(IF(Input!L3&lt;&gt;TRUE,INDEX(CW!$S$4:$U$15,MATCH(K8,CW!$O$4:$O$15,0),MATCH(Info!L4,CW!$S$3:$U$3,0)),1),0)</f>
        <v>0</v>
      </c>
      <c r="L45" s="387">
        <f>IFERROR(IF(Input!M3&lt;&gt;TRUE,INDEX(CW!$S$4:$U$15,MATCH(L8,CW!$O$4:$O$15,0),MATCH(Info!M4,CW!$S$3:$U$3,0)),1),0)</f>
        <v>0</v>
      </c>
      <c r="M45" s="387">
        <f>IFERROR(IF(Input!N3&lt;&gt;TRUE,INDEX(CW!$S$4:$U$15,MATCH(M8,CW!$O$4:$O$15,0),MATCH(Info!N4,CW!$S$3:$U$3,0)),1),0)</f>
        <v>0</v>
      </c>
      <c r="N45" s="387">
        <f>IFERROR(IF(Input!O3&lt;&gt;TRUE,INDEX(CW!$S$4:$U$15,MATCH(N8,CW!$O$4:$O$15,0),MATCH(Info!O4,CW!$S$3:$U$3,0)),1),0)</f>
        <v>0</v>
      </c>
      <c r="O45" s="387">
        <f>IFERROR(IF(Input!P3&lt;&gt;TRUE,INDEX(CW!$S$4:$U$15,MATCH(O8,CW!$O$4:$O$15,0),MATCH(Info!P4,CW!$S$3:$U$3,0)),1),0)</f>
        <v>0</v>
      </c>
      <c r="P45" s="387">
        <f>IFERROR(IF(Input!Q3&lt;&gt;TRUE,INDEX(CW!$S$4:$U$15,MATCH(P8,CW!$O$4:$O$15,0),MATCH(Info!Q4,CW!$S$3:$U$3,0)),1),0)</f>
        <v>0</v>
      </c>
      <c r="Q45" s="387">
        <f>IFERROR(IF(Input!R3&lt;&gt;TRUE,INDEX(CW!$S$4:$U$15,MATCH(Q8,CW!$O$4:$O$15,0),MATCH(Info!R4,CW!$S$3:$U$3,0)),1),0)</f>
        <v>0</v>
      </c>
      <c r="R45" s="387">
        <f>IFERROR(IF(Input!S3&lt;&gt;TRUE,INDEX(CW!$S$4:$U$15,MATCH(R8,CW!$O$4:$O$15,0),MATCH(Info!S4,CW!$S$3:$U$3,0)),1),0)</f>
        <v>0</v>
      </c>
      <c r="S45" s="387">
        <f>IFERROR(IF(Input!T3&lt;&gt;TRUE,INDEX(CW!$S$4:$U$15,MATCH(S8,CW!$O$4:$O$15,0),MATCH(Info!T4,CW!$S$3:$U$3,0)),1),0)</f>
        <v>0</v>
      </c>
      <c r="T45" s="387">
        <f>IFERROR(IF(Input!U3&lt;&gt;TRUE,INDEX(CW!$S$4:$U$15,MATCH(T8,CW!$O$4:$O$15,0),MATCH(Info!U4,CW!$S$3:$U$3,0)),1),0)</f>
        <v>0</v>
      </c>
      <c r="U45" s="387">
        <f>IFERROR(IF(Input!V3&lt;&gt;TRUE,INDEX(CW!$S$4:$U$15,MATCH(U8,CW!$O$4:$O$15,0),MATCH(Info!V4,CW!$S$3:$U$3,0)),1),0)</f>
        <v>0</v>
      </c>
      <c r="V45" s="387">
        <f>IFERROR(IF(Input!W3&lt;&gt;TRUE,INDEX(CW!$S$4:$U$15,MATCH(V8,CW!$O$4:$O$15,0),MATCH(Info!W4,CW!$S$3:$U$3,0)),1),0)</f>
        <v>0</v>
      </c>
      <c r="W45" s="387">
        <f>IFERROR(IF(Input!X3&lt;&gt;TRUE,INDEX(CW!$S$4:$U$15,MATCH(W8,CW!$O$4:$O$15,0),MATCH(Info!X4,CW!$S$3:$U$3,0)),1),0)</f>
        <v>0</v>
      </c>
      <c r="X45" s="387">
        <f>IFERROR(IF(Input!Y3&lt;&gt;TRUE,INDEX(CW!$S$4:$U$15,MATCH(X8,CW!$O$4:$O$15,0),MATCH(Info!Y4,CW!$S$3:$U$3,0)),1),0)</f>
        <v>0</v>
      </c>
      <c r="Y45" s="387">
        <f>IFERROR(IF(Input!Z3&lt;&gt;TRUE,INDEX(CW!$S$4:$U$15,MATCH(Y8,CW!$O$4:$O$15,0),MATCH(Info!Z4,CW!$S$3:$U$3,0)),1),0)</f>
        <v>0</v>
      </c>
      <c r="Z45" s="387">
        <f>IFERROR(IF(Input!AA3&lt;&gt;TRUE,INDEX(CW!$S$4:$U$15,MATCH(Z8,CW!$O$4:$O$15,0),MATCH(Info!AA4,CW!$S$3:$U$3,0)),1),0)</f>
        <v>0</v>
      </c>
      <c r="AA45" s="387">
        <f>IFERROR(IF(Input!AB3&lt;&gt;TRUE,INDEX(CW!$S$4:$U$15,MATCH(AA8,CW!$O$4:$O$15,0),MATCH(Info!AB4,CW!$S$3:$U$3,0)),1),0)</f>
        <v>0</v>
      </c>
      <c r="AB45" s="387">
        <f>IFERROR(IF(Input!AC3&lt;&gt;TRUE,INDEX(CW!$S$4:$U$15,MATCH(AB8,CW!$O$4:$O$15,0),MATCH(Info!AC4,CW!$S$3:$U$3,0)),1),0)</f>
        <v>0</v>
      </c>
      <c r="AC45" s="387">
        <f>IFERROR(IF(Input!AD3&lt;&gt;TRUE,INDEX(CW!$S$4:$U$15,MATCH(AC8,CW!$O$4:$O$15,0),MATCH(Info!AD4,CW!$S$3:$U$3,0)),1),0)</f>
        <v>0</v>
      </c>
      <c r="AD45" s="387">
        <f>IFERROR(IF(Input!AE3&lt;&gt;TRUE,INDEX(CW!$S$4:$U$15,MATCH(AD8,CW!$O$4:$O$15,0),MATCH(Info!AE4,CW!$S$3:$U$3,0)),1),0)</f>
        <v>0</v>
      </c>
      <c r="AE45" s="387">
        <f>IFERROR(IF(Input!AF3&lt;&gt;TRUE,INDEX(CW!$S$4:$U$15,MATCH(AE8,CW!$O$4:$O$15,0),MATCH(Info!AF4,CW!$S$3:$U$3,0)),1),0)</f>
        <v>0</v>
      </c>
      <c r="AF45" s="387">
        <f>IFERROR(IF(Input!AG3&lt;&gt;TRUE,INDEX(CW!$S$4:$U$15,MATCH(AF8,CW!$O$4:$O$15,0),MATCH(Info!AG4,CW!$S$3:$U$3,0)),1),0)</f>
        <v>0</v>
      </c>
      <c r="AG45" s="387">
        <f>IFERROR(IF(Input!AH3&lt;&gt;TRUE,INDEX(CW!$S$4:$U$15,MATCH(AG8,CW!$O$4:$O$15,0),MATCH(Info!AH4,CW!$S$3:$U$3,0)),1),0)</f>
        <v>0</v>
      </c>
      <c r="AH45" s="387">
        <f>IFERROR(IF(Input!AI3&lt;&gt;TRUE,INDEX(CW!$S$4:$U$15,MATCH(AH8,CW!$O$4:$O$15,0),MATCH(Info!AI4,CW!$S$3:$U$3,0)),1),0)</f>
        <v>0</v>
      </c>
      <c r="AI45" s="387">
        <f>IFERROR(IF(Input!AJ3&lt;&gt;TRUE,INDEX(CW!$S$4:$U$15,MATCH(AI8,CW!$O$4:$O$15,0),MATCH(Info!AJ4,CW!$S$3:$U$3,0)),1),0)</f>
        <v>0</v>
      </c>
      <c r="AJ45" s="387">
        <f>IFERROR(IF(Input!AK3&lt;&gt;TRUE,INDEX(CW!$S$4:$U$15,MATCH(AJ8,CW!$O$4:$O$15,0),MATCH(Info!AK4,CW!$S$3:$U$3,0)),1),0)</f>
        <v>0</v>
      </c>
      <c r="AK45" s="387">
        <f>IFERROR(IF(Input!AL3&lt;&gt;TRUE,INDEX(CW!$S$4:$U$15,MATCH(AK8,CW!$O$4:$O$15,0),MATCH(Info!AL4,CW!$S$3:$U$3,0)),1),0)</f>
        <v>0</v>
      </c>
      <c r="AL45" s="387">
        <f>IFERROR(IF(Input!AM3&lt;&gt;TRUE,INDEX(CW!$S$4:$U$15,MATCH(AL8,CW!$O$4:$O$15,0),MATCH(Info!AM4,CW!$S$3:$U$3,0)),1),0)</f>
        <v>0</v>
      </c>
      <c r="AM45" s="387">
        <f>IFERROR(IF(Input!AN3&lt;&gt;TRUE,INDEX(CW!$S$4:$U$15,MATCH(AM8,CW!$O$4:$O$15,0),MATCH(Info!AN4,CW!$S$3:$U$3,0)),1),0)</f>
        <v>0</v>
      </c>
      <c r="AN45" s="387">
        <f>IFERROR(IF(Input!AO3&lt;&gt;TRUE,INDEX(CW!$S$4:$U$15,MATCH(AN8,CW!$O$4:$O$15,0),MATCH(Info!AO4,CW!$S$3:$U$3,0)),1),0)</f>
        <v>0</v>
      </c>
      <c r="AO45" s="387">
        <f>IFERROR(IF(Input!AP3&lt;&gt;TRUE,INDEX(CW!$S$4:$U$15,MATCH(AO8,CW!$O$4:$O$15,0),MATCH(Info!AP4,CW!$S$3:$U$3,0)),1),0)</f>
        <v>0</v>
      </c>
      <c r="AP45" s="387">
        <f>IFERROR(IF(Input!AQ3&lt;&gt;TRUE,INDEX(CW!$S$4:$U$15,MATCH(AP8,CW!$O$4:$O$15,0),MATCH(Info!AQ4,CW!$S$3:$U$3,0)),1),0)</f>
        <v>0</v>
      </c>
      <c r="AQ45" s="387">
        <f>IFERROR(IF(Input!AR3&lt;&gt;TRUE,INDEX(CW!$S$4:$U$15,MATCH(AQ8,CW!$O$4:$O$15,0),MATCH(Info!AR4,CW!$S$3:$U$3,0)),1),0)</f>
        <v>0</v>
      </c>
      <c r="AR45" s="387">
        <f>IFERROR(IF(Input!AS3&lt;&gt;TRUE,INDEX(CW!$S$4:$U$15,MATCH(AR8,CW!$O$4:$O$15,0),MATCH(Info!AS4,CW!$S$3:$U$3,0)),1),0)</f>
        <v>0</v>
      </c>
      <c r="AS45" s="387">
        <f>IFERROR(IF(Input!AT3&lt;&gt;TRUE,INDEX(CW!$S$4:$U$15,MATCH(AS8,CW!$O$4:$O$15,0),MATCH(Info!AT4,CW!$S$3:$U$3,0)),1),0)</f>
        <v>0</v>
      </c>
      <c r="AT45" s="387">
        <f>IFERROR(IF(Input!AU3&lt;&gt;TRUE,INDEX(CW!$S$4:$U$15,MATCH(AT8,CW!$O$4:$O$15,0),MATCH(Info!AU4,CW!$S$3:$U$3,0)),1),0)</f>
        <v>0</v>
      </c>
      <c r="AU45" s="387">
        <f>IFERROR(IF(Input!AV3&lt;&gt;TRUE,INDEX(CW!$S$4:$U$15,MATCH(AU8,CW!$O$4:$O$15,0),MATCH(Info!AV4,CW!$S$3:$U$3,0)),1),0)</f>
        <v>0</v>
      </c>
      <c r="AV45" s="387">
        <f>IFERROR(IF(Input!AW3&lt;&gt;TRUE,INDEX(CW!$S$4:$U$15,MATCH(AV8,CW!$O$4:$O$15,0),MATCH(Info!AW4,CW!$S$3:$U$3,0)),1),0)</f>
        <v>0</v>
      </c>
      <c r="AW45" s="387">
        <f>IFERROR(IF(Input!AX3&lt;&gt;TRUE,INDEX(CW!$S$4:$U$15,MATCH(AW8,CW!$O$4:$O$15,0),MATCH(Info!AX4,CW!$S$3:$U$3,0)),1),0)</f>
        <v>0</v>
      </c>
      <c r="AX45" s="387">
        <f>IFERROR(IF(Input!AY3&lt;&gt;TRUE,INDEX(CW!$S$4:$U$15,MATCH(AX8,CW!$O$4:$O$15,0),MATCH(Info!AY4,CW!$S$3:$U$3,0)),1),0)</f>
        <v>0</v>
      </c>
      <c r="AY45" s="387">
        <f>IFERROR(IF(Input!AZ3&lt;&gt;TRUE,INDEX(CW!$S$4:$U$15,MATCH(AY8,CW!$O$4:$O$15,0),MATCH(Info!AZ4,CW!$S$3:$U$3,0)),1),0)</f>
        <v>0</v>
      </c>
      <c r="AZ45" s="387">
        <f>IFERROR(IF(Input!BA3&lt;&gt;TRUE,INDEX(CW!$S$4:$U$15,MATCH(AZ8,CW!$O$4:$O$15,0),MATCH(Info!BA4,CW!$S$3:$U$3,0)),1),0)</f>
        <v>0</v>
      </c>
      <c r="BA45" s="387">
        <f>IFERROR(IF(Input!BB3&lt;&gt;TRUE,INDEX(CW!$S$4:$U$15,MATCH(BA8,CW!$O$4:$O$15,0),MATCH(Info!BB4,CW!$S$3:$U$3,0)),1),0)</f>
        <v>0</v>
      </c>
      <c r="BB45" s="387">
        <f>IFERROR(IF(Input!BC3&lt;&gt;TRUE,INDEX(CW!$S$4:$U$15,MATCH(BB8,CW!$O$4:$O$15,0),MATCH(Info!BC4,CW!$S$3:$U$3,0)),1),0)</f>
        <v>0</v>
      </c>
      <c r="BC45" s="387">
        <f>IFERROR(IF(Input!BD3&lt;&gt;TRUE,INDEX(CW!$S$4:$U$15,MATCH(BC8,CW!$O$4:$O$15,0),MATCH(Info!BD4,CW!$S$3:$U$3,0)),1),0)</f>
        <v>0</v>
      </c>
      <c r="BD45" s="387">
        <f>IFERROR(IF(Input!BE3&lt;&gt;TRUE,INDEX(CW!$S$4:$U$15,MATCH(BD8,CW!$O$4:$O$15,0),MATCH(Info!BE4,CW!$S$3:$U$3,0)),1),0)</f>
        <v>0</v>
      </c>
      <c r="BE45" s="387">
        <f>IFERROR(IF(Input!BF3&lt;&gt;TRUE,INDEX(CW!$S$4:$U$15,MATCH(BE8,CW!$O$4:$O$15,0),MATCH(Info!BF4,CW!$S$3:$U$3,0)),1),0)</f>
        <v>0</v>
      </c>
      <c r="BF45" s="387">
        <f>IFERROR(IF(Input!BG3&lt;&gt;TRUE,INDEX(CW!$S$4:$U$15,MATCH(BF8,CW!$O$4:$O$15,0),MATCH(Info!BG4,CW!$S$3:$U$3,0)),1),0)</f>
        <v>0</v>
      </c>
      <c r="BG45" s="387">
        <f>IFERROR(IF(Input!BH3&lt;&gt;TRUE,INDEX(CW!$S$4:$U$15,MATCH(BG8,CW!$O$4:$O$15,0),MATCH(Info!BH4,CW!$S$3:$U$3,0)),1),0)</f>
        <v>0</v>
      </c>
      <c r="BH45" s="387">
        <f>IFERROR(IF(Input!BI3&lt;&gt;TRUE,INDEX(CW!$S$4:$U$15,MATCH(BH8,CW!$O$4:$O$15,0),MATCH(Info!BI4,CW!$S$3:$U$3,0)),1),0)</f>
        <v>0</v>
      </c>
      <c r="BI45" s="387">
        <f>IFERROR(IF(Input!BJ3&lt;&gt;TRUE,INDEX(CW!$S$4:$U$15,MATCH(BI8,CW!$O$4:$O$15,0),MATCH(Info!BJ4,CW!$S$3:$U$3,0)),1),0)</f>
        <v>0</v>
      </c>
      <c r="BJ45" s="387">
        <f>IFERROR(IF(Input!BK3&lt;&gt;TRUE,INDEX(CW!$S$4:$U$15,MATCH(BJ8,CW!$O$4:$O$15,0),MATCH(Info!BK4,CW!$S$3:$U$3,0)),1),0)</f>
        <v>0</v>
      </c>
      <c r="BK45" s="387">
        <f>IFERROR(IF(Input!BL3&lt;&gt;TRUE,INDEX(CW!$S$4:$U$15,MATCH(BK8,CW!$O$4:$O$15,0),MATCH(Info!BL4,CW!$S$3:$U$3,0)),1),0)</f>
        <v>0</v>
      </c>
      <c r="BL45" s="387">
        <f>IFERROR(IF(Input!BM3&lt;&gt;TRUE,INDEX(CW!$S$4:$U$15,MATCH(BL8,CW!$O$4:$O$15,0),MATCH(Info!BM4,CW!$S$3:$U$3,0)),1),0)</f>
        <v>0</v>
      </c>
      <c r="BM45" s="387">
        <f>IFERROR(IF(Input!BN3&lt;&gt;TRUE,INDEX(CW!$S$4:$U$15,MATCH(BM8,CW!$O$4:$O$15,0),MATCH(Info!BN4,CW!$S$3:$U$3,0)),1),0)</f>
        <v>0</v>
      </c>
      <c r="BN45" s="387">
        <f>IFERROR(IF(Input!BO3&lt;&gt;TRUE,INDEX(CW!$S$4:$U$15,MATCH(BN8,CW!$O$4:$O$15,0),MATCH(Info!BO4,CW!$S$3:$U$3,0)),1),0)</f>
        <v>0</v>
      </c>
      <c r="BO45" s="387">
        <f>IFERROR(IF(Input!BP3&lt;&gt;TRUE,INDEX(CW!$S$4:$U$15,MATCH(BO8,CW!$O$4:$O$15,0),MATCH(Info!BP4,CW!$S$3:$U$3,0)),1),0)</f>
        <v>0</v>
      </c>
      <c r="BP45" s="387">
        <f>IFERROR(IF(Input!BQ3&lt;&gt;TRUE,INDEX(CW!$S$4:$U$15,MATCH(BP8,CW!$O$4:$O$15,0),MATCH(Info!BQ4,CW!$S$3:$U$3,0)),1),0)</f>
        <v>0</v>
      </c>
      <c r="BQ45" s="387">
        <f>IFERROR(IF(Input!BR3&lt;&gt;TRUE,INDEX(CW!$S$4:$U$15,MATCH(BQ8,CW!$O$4:$O$15,0),MATCH(Info!BR4,CW!$S$3:$U$3,0)),1),0)</f>
        <v>0</v>
      </c>
      <c r="BR45" s="387">
        <f>IFERROR(IF(Input!BS3&lt;&gt;TRUE,INDEX(CW!$S$4:$U$15,MATCH(BR8,CW!$O$4:$O$15,0),MATCH(Info!BS4,CW!$S$3:$U$3,0)),1),0)</f>
        <v>0</v>
      </c>
      <c r="BS45" s="387">
        <f>IFERROR(IF(Input!BT3&lt;&gt;TRUE,INDEX(CW!$S$4:$U$15,MATCH(BS8,CW!$O$4:$O$15,0),MATCH(Info!BT4,CW!$S$3:$U$3,0)),1),0)</f>
        <v>0</v>
      </c>
      <c r="BT45" s="387">
        <f>IFERROR(IF(Input!BU3&lt;&gt;TRUE,INDEX(CW!$S$4:$U$15,MATCH(BT8,CW!$O$4:$O$15,0),MATCH(Info!BU4,CW!$S$3:$U$3,0)),1),0)</f>
        <v>0</v>
      </c>
      <c r="BU45" s="387">
        <f>IFERROR(IF(Input!BV3&lt;&gt;TRUE,INDEX(CW!$S$4:$U$15,MATCH(BU8,CW!$O$4:$O$15,0),MATCH(Info!BV4,CW!$S$3:$U$3,0)),1),0)</f>
        <v>0</v>
      </c>
      <c r="BV45" s="387">
        <f>IFERROR(IF(Input!BW3&lt;&gt;TRUE,INDEX(CW!$S$4:$U$15,MATCH(BV8,CW!$O$4:$O$15,0),MATCH(Info!BW4,CW!$S$3:$U$3,0)),1),0)</f>
        <v>0</v>
      </c>
      <c r="BW45" s="387">
        <f>IFERROR(IF(Input!BX3&lt;&gt;TRUE,INDEX(CW!$S$4:$U$15,MATCH(BW8,CW!$O$4:$O$15,0),MATCH(Info!BX4,CW!$S$3:$U$3,0)),1),0)</f>
        <v>0</v>
      </c>
      <c r="BX45" s="387">
        <f>IFERROR(IF(Input!BY3&lt;&gt;TRUE,INDEX(CW!$S$4:$U$15,MATCH(BX8,CW!$O$4:$O$15,0),MATCH(Info!BY4,CW!$S$3:$U$3,0)),1),0)</f>
        <v>0</v>
      </c>
      <c r="BY45" s="387">
        <f>IFERROR(IF(Input!BZ3&lt;&gt;TRUE,INDEX(CW!$S$4:$U$15,MATCH(BY8,CW!$O$4:$O$15,0),MATCH(Info!BZ4,CW!$S$3:$U$3,0)),1),0)</f>
        <v>0</v>
      </c>
      <c r="BZ45" s="387">
        <f>IFERROR(IF(Input!CA3&lt;&gt;TRUE,INDEX(CW!$S$4:$U$15,MATCH(BZ8,CW!$O$4:$O$15,0),MATCH(Info!CA4,CW!$S$3:$U$3,0)),1),0)</f>
        <v>0</v>
      </c>
      <c r="CA45" s="387">
        <f>IFERROR(IF(Input!CB3&lt;&gt;TRUE,INDEX(CW!$S$4:$U$15,MATCH(CA8,CW!$O$4:$O$15,0),MATCH(Info!CB4,CW!$S$3:$U$3,0)),1),0)</f>
        <v>0</v>
      </c>
      <c r="CB45" s="387">
        <f>IFERROR(IF(Input!CC3&lt;&gt;TRUE,INDEX(CW!$S$4:$U$15,MATCH(CB8,CW!$O$4:$O$15,0),MATCH(Info!CC4,CW!$S$3:$U$3,0)),1),0)</f>
        <v>0</v>
      </c>
      <c r="CC45" s="387">
        <f>IFERROR(IF(Input!CD3&lt;&gt;TRUE,INDEX(CW!$S$4:$U$15,MATCH(CC8,CW!$O$4:$O$15,0),MATCH(Info!CD4,CW!$S$3:$U$3,0)),1),0)</f>
        <v>0</v>
      </c>
      <c r="CD45" s="387">
        <f>IFERROR(IF(Input!CE3&lt;&gt;TRUE,INDEX(CW!$S$4:$U$15,MATCH(CD8,CW!$O$4:$O$15,0),MATCH(Info!CE4,CW!$S$3:$U$3,0)),1),0)</f>
        <v>0</v>
      </c>
      <c r="CE45" s="387">
        <f>IFERROR(IF(Input!CF3&lt;&gt;TRUE,INDEX(CW!$S$4:$U$15,MATCH(CE8,CW!$O$4:$O$15,0),MATCH(Info!CF4,CW!$S$3:$U$3,0)),1),0)</f>
        <v>0</v>
      </c>
      <c r="CF45" s="387">
        <f>IFERROR(IF(Input!CG3&lt;&gt;TRUE,INDEX(CW!$S$4:$U$15,MATCH(CF8,CW!$O$4:$O$15,0),MATCH(Info!CG4,CW!$S$3:$U$3,0)),1),0)</f>
        <v>0</v>
      </c>
      <c r="CG45" s="387">
        <f>IFERROR(IF(Input!CH3&lt;&gt;TRUE,INDEX(CW!$S$4:$U$15,MATCH(CG8,CW!$O$4:$O$15,0),MATCH(Info!CH4,CW!$S$3:$U$3,0)),1),0)</f>
        <v>0</v>
      </c>
      <c r="CH45" s="387">
        <f>IFERROR(IF(Input!CI3&lt;&gt;TRUE,INDEX(CW!$S$4:$U$15,MATCH(CH8,CW!$O$4:$O$15,0),MATCH(Info!CI4,CW!$S$3:$U$3,0)),1),0)</f>
        <v>0</v>
      </c>
      <c r="CI45" s="387">
        <f>IFERROR(IF(Input!CJ3&lt;&gt;TRUE,INDEX(CW!$S$4:$U$15,MATCH(CI8,CW!$O$4:$O$15,0),MATCH(Info!CJ4,CW!$S$3:$U$3,0)),1),0)</f>
        <v>0</v>
      </c>
      <c r="CJ45" s="387">
        <f>IFERROR(IF(Input!CK3&lt;&gt;TRUE,INDEX(CW!$S$4:$U$15,MATCH(CJ8,CW!$O$4:$O$15,0),MATCH(Info!CK4,CW!$S$3:$U$3,0)),1),0)</f>
        <v>0</v>
      </c>
      <c r="CK45" s="387">
        <f>IFERROR(IF(Input!CL3&lt;&gt;TRUE,INDEX(CW!$S$4:$U$15,MATCH(CK8,CW!$O$4:$O$15,0),MATCH(Info!CL4,CW!$S$3:$U$3,0)),1),0)</f>
        <v>0</v>
      </c>
      <c r="CL45" s="387">
        <f>IFERROR(IF(Input!CM3&lt;&gt;TRUE,INDEX(CW!$S$4:$U$15,MATCH(CL8,CW!$O$4:$O$15,0),MATCH(Info!CM4,CW!$S$3:$U$3,0)),1),0)</f>
        <v>0</v>
      </c>
      <c r="CM45" s="387">
        <f>IFERROR(IF(Input!CN3&lt;&gt;TRUE,INDEX(CW!$S$4:$U$15,MATCH(CM8,CW!$O$4:$O$15,0),MATCH(Info!CN4,CW!$S$3:$U$3,0)),1),0)</f>
        <v>0</v>
      </c>
      <c r="CN45" s="387">
        <f>IFERROR(IF(Input!CO3&lt;&gt;TRUE,INDEX(CW!$S$4:$U$15,MATCH(CN8,CW!$O$4:$O$15,0),MATCH(Info!CO4,CW!$S$3:$U$3,0)),1),0)</f>
        <v>0</v>
      </c>
      <c r="CO45" s="387">
        <f>IFERROR(IF(Input!CP3&lt;&gt;TRUE,INDEX(CW!$S$4:$U$15,MATCH(CO8,CW!$O$4:$O$15,0),MATCH(Info!CP4,CW!$S$3:$U$3,0)),1),0)</f>
        <v>0</v>
      </c>
      <c r="CP45" s="387">
        <f>IFERROR(IF(Input!CQ3&lt;&gt;TRUE,INDEX(CW!$S$4:$U$15,MATCH(CP8,CW!$O$4:$O$15,0),MATCH(Info!CQ4,CW!$S$3:$U$3,0)),1),0)</f>
        <v>0</v>
      </c>
      <c r="CQ45" s="387">
        <f>IFERROR(IF(Input!CR3&lt;&gt;TRUE,INDEX(CW!$S$4:$U$15,MATCH(CQ8,CW!$O$4:$O$15,0),MATCH(Info!CR4,CW!$S$3:$U$3,0)),1),0)</f>
        <v>0</v>
      </c>
      <c r="CR45" s="387">
        <f>IFERROR(IF(Input!CS3&lt;&gt;TRUE,INDEX(CW!$S$4:$U$15,MATCH(CR8,CW!$O$4:$O$15,0),MATCH(Info!CS4,CW!$S$3:$U$3,0)),1),0)</f>
        <v>0</v>
      </c>
      <c r="CS45" s="387">
        <f>IFERROR(IF(Input!CT3&lt;&gt;TRUE,INDEX(CW!$S$4:$U$15,MATCH(CS8,CW!$O$4:$O$15,0),MATCH(Info!CT4,CW!$S$3:$U$3,0)),1),0)</f>
        <v>0</v>
      </c>
      <c r="CT45" s="387">
        <f>IFERROR(IF(Input!CU3&lt;&gt;TRUE,INDEX(CW!$S$4:$U$15,MATCH(CT8,CW!$O$4:$O$15,0),MATCH(Info!CU4,CW!$S$3:$U$3,0)),1),0)</f>
        <v>0</v>
      </c>
      <c r="CU45" s="387">
        <f>IFERROR(IF(Input!CV3&lt;&gt;TRUE,INDEX(CW!$S$4:$U$15,MATCH(CU8,CW!$O$4:$O$15,0),MATCH(Info!CV4,CW!$S$3:$U$3,0)),1),0)</f>
        <v>0</v>
      </c>
      <c r="CV45" s="387">
        <f>IFERROR(IF(Input!CW3&lt;&gt;TRUE,INDEX(CW!$S$4:$U$15,MATCH(CV8,CW!$O$4:$O$15,0),MATCH(Info!CW4,CW!$S$3:$U$3,0)),1),0)</f>
        <v>0</v>
      </c>
      <c r="CW45" s="387">
        <f>IFERROR(IF(Input!CX3&lt;&gt;TRUE,INDEX(CW!$S$4:$U$15,MATCH(CW8,CW!$O$4:$O$15,0),MATCH(Info!CX4,CW!$S$3:$U$3,0)),1),0)</f>
        <v>0</v>
      </c>
      <c r="CX45" s="387">
        <f>IFERROR(IF(Input!CY3&lt;&gt;TRUE,INDEX(CW!$S$4:$U$15,MATCH(CX8,CW!$O$4:$O$15,0),MATCH(Info!CY4,CW!$S$3:$U$3,0)),1),0)</f>
        <v>0</v>
      </c>
      <c r="CY45" s="387">
        <f>IFERROR(IF(Input!CZ3&lt;&gt;TRUE,INDEX(CW!$S$4:$U$15,MATCH(CY8,CW!$O$4:$O$15,0),MATCH(Info!CZ4,CW!$S$3:$U$3,0)),1),0)</f>
        <v>0</v>
      </c>
      <c r="CZ45" s="387">
        <f>IFERROR(IF(Input!DA3&lt;&gt;TRUE,INDEX(CW!$S$4:$U$15,MATCH(CZ8,CW!$O$4:$O$15,0),MATCH(Info!DA4,CW!$S$3:$U$3,0)),1),0)</f>
        <v>0</v>
      </c>
      <c r="DA45" s="387">
        <f>IFERROR(IF(Input!DB3&lt;&gt;TRUE,INDEX(CW!$S$4:$U$15,MATCH(DA8,CW!$O$4:$O$15,0),MATCH(Info!DB4,CW!$S$3:$U$3,0)),1),0)</f>
        <v>0</v>
      </c>
      <c r="DB45" s="387">
        <f>IFERROR(IF(Input!DC3&lt;&gt;TRUE,INDEX(CW!$S$4:$U$15,MATCH(DB8,CW!$O$4:$O$15,0),MATCH(Info!DC4,CW!$S$3:$U$3,0)),1),0)</f>
        <v>0</v>
      </c>
      <c r="DC45" s="387">
        <f>IFERROR(IF(Input!DD3&lt;&gt;TRUE,INDEX(CW!$S$4:$U$15,MATCH(DC8,CW!$O$4:$O$15,0),MATCH(Info!DD4,CW!$S$3:$U$3,0)),1),0)</f>
        <v>0</v>
      </c>
      <c r="DD45" s="387">
        <f>IFERROR(IF(Input!DE3&lt;&gt;TRUE,INDEX(CW!$S$4:$U$15,MATCH(DD8,CW!$O$4:$O$15,0),MATCH(Info!DE4,CW!$S$3:$U$3,0)),1),0)</f>
        <v>0</v>
      </c>
      <c r="DE45" s="387">
        <f>IFERROR(IF(Input!DF3&lt;&gt;TRUE,INDEX(CW!$S$4:$U$15,MATCH(DE8,CW!$O$4:$O$15,0),MATCH(Info!DF4,CW!$S$3:$U$3,0)),1),0)</f>
        <v>0</v>
      </c>
      <c r="DF45" s="387">
        <f>IFERROR(IF(Input!DG3&lt;&gt;TRUE,INDEX(CW!$S$4:$U$15,MATCH(DF8,CW!$O$4:$O$15,0),MATCH(Info!DG4,CW!$S$3:$U$3,0)),1),0)</f>
        <v>0</v>
      </c>
      <c r="DG45" s="387">
        <f>IFERROR(IF(Input!DH3&lt;&gt;TRUE,INDEX(CW!$S$4:$U$15,MATCH(DG8,CW!$O$4:$O$15,0),MATCH(Info!DH4,CW!$S$3:$U$3,0)),1),0)</f>
        <v>0</v>
      </c>
      <c r="DH45" s="387">
        <f>IFERROR(IF(Input!DI3&lt;&gt;TRUE,INDEX(CW!$S$4:$U$15,MATCH(DH8,CW!$O$4:$O$15,0),MATCH(Info!DI4,CW!$S$3:$U$3,0)),1),0)</f>
        <v>0</v>
      </c>
      <c r="DI45" s="387">
        <f>IFERROR(IF(Input!DJ3&lt;&gt;TRUE,INDEX(CW!$S$4:$U$15,MATCH(DI8,CW!$O$4:$O$15,0),MATCH(Info!DJ4,CW!$S$3:$U$3,0)),1),0)</f>
        <v>0</v>
      </c>
      <c r="DJ45" s="387">
        <f>IFERROR(IF(Input!DK3&lt;&gt;TRUE,INDEX(CW!$S$4:$U$15,MATCH(DJ8,CW!$O$4:$O$15,0),MATCH(Info!DK4,CW!$S$3:$U$3,0)),1),0)</f>
        <v>0</v>
      </c>
      <c r="DK45" s="387">
        <f>IFERROR(IF(Input!DL3&lt;&gt;TRUE,INDEX(CW!$S$4:$U$15,MATCH(DK8,CW!$O$4:$O$15,0),MATCH(Info!DL4,CW!$S$3:$U$3,0)),1),0)</f>
        <v>0</v>
      </c>
      <c r="DL45" s="387">
        <f>IFERROR(IF(Input!DM3&lt;&gt;TRUE,INDEX(CW!$S$4:$U$15,MATCH(DL8,CW!$O$4:$O$15,0),MATCH(Info!DM4,CW!$S$3:$U$3,0)),1),0)</f>
        <v>0</v>
      </c>
      <c r="DM45" s="387">
        <f>IFERROR(IF(Input!DN3&lt;&gt;TRUE,INDEX(CW!$S$4:$U$15,MATCH(DM8,CW!$O$4:$O$15,0),MATCH(Info!DN4,CW!$S$3:$U$3,0)),1),0)</f>
        <v>0</v>
      </c>
      <c r="DN45" s="387">
        <f>IFERROR(IF(Input!DO3&lt;&gt;TRUE,INDEX(CW!$S$4:$U$15,MATCH(DN8,CW!$O$4:$O$15,0),MATCH(Info!DO4,CW!$S$3:$U$3,0)),1),0)</f>
        <v>0</v>
      </c>
      <c r="DO45" s="387">
        <f>IFERROR(IF(Input!DP3&lt;&gt;TRUE,INDEX(CW!$S$4:$U$15,MATCH(DO8,CW!$O$4:$O$15,0),MATCH(Info!DP4,CW!$S$3:$U$3,0)),1),0)</f>
        <v>0</v>
      </c>
      <c r="DP45" s="387">
        <f>IFERROR(IF(Input!DQ3&lt;&gt;TRUE,INDEX(CW!$S$4:$U$15,MATCH(DP8,CW!$O$4:$O$15,0),MATCH(Info!DQ4,CW!$S$3:$U$3,0)),1),0)</f>
        <v>0</v>
      </c>
      <c r="DQ45" s="387">
        <f>IFERROR(IF(Input!DR3&lt;&gt;TRUE,INDEX(CW!$S$4:$U$15,MATCH(DQ8,CW!$O$4:$O$15,0),MATCH(Info!DR4,CW!$S$3:$U$3,0)),1),0)</f>
        <v>0</v>
      </c>
      <c r="DR45" s="387">
        <f>IFERROR(IF(Input!DS3&lt;&gt;TRUE,INDEX(CW!$S$4:$U$15,MATCH(DR8,CW!$O$4:$O$15,0),MATCH(Info!DS4,CW!$S$3:$U$3,0)),1),0)</f>
        <v>0</v>
      </c>
      <c r="DS45" s="387">
        <f>IFERROR(IF(Input!DT3&lt;&gt;TRUE,INDEX(CW!$S$4:$U$15,MATCH(DS8,CW!$O$4:$O$15,0),MATCH(Info!DT4,CW!$S$3:$U$3,0)),1),0)</f>
        <v>0</v>
      </c>
      <c r="DT45" s="387">
        <f>IFERROR(IF(Input!DU3&lt;&gt;TRUE,INDEX(CW!$S$4:$U$15,MATCH(DT8,CW!$O$4:$O$15,0),MATCH(Info!DU4,CW!$S$3:$U$3,0)),1),0)</f>
        <v>0</v>
      </c>
      <c r="DU45" s="387">
        <f>IFERROR(IF(Input!DV3&lt;&gt;TRUE,INDEX(CW!$S$4:$U$15,MATCH(DU8,CW!$O$4:$O$15,0),MATCH(Info!DV4,CW!$S$3:$U$3,0)),1),0)</f>
        <v>0</v>
      </c>
      <c r="DV45" s="387">
        <f>IFERROR(IF(Input!DW3&lt;&gt;TRUE,INDEX(CW!$S$4:$U$15,MATCH(DV8,CW!$O$4:$O$15,0),MATCH(Info!DW4,CW!$S$3:$U$3,0)),1),0)</f>
        <v>0</v>
      </c>
      <c r="DW45" s="387">
        <f>IFERROR(IF(Input!DX3&lt;&gt;TRUE,INDEX(CW!$S$4:$U$15,MATCH(DW8,CW!$O$4:$O$15,0),MATCH(Info!DX4,CW!$S$3:$U$3,0)),1),0)</f>
        <v>0</v>
      </c>
      <c r="DX45" s="387">
        <f>IFERROR(IF(Input!DY3&lt;&gt;TRUE,INDEX(CW!$S$4:$U$15,MATCH(DX8,CW!$O$4:$O$15,0),MATCH(Info!DY4,CW!$S$3:$U$3,0)),1),0)</f>
        <v>0</v>
      </c>
      <c r="DY45" s="387">
        <f>IFERROR(IF(Input!DZ3&lt;&gt;TRUE,INDEX(CW!$S$4:$U$15,MATCH(DY8,CW!$O$4:$O$15,0),MATCH(Info!DZ4,CW!$S$3:$U$3,0)),1),0)</f>
        <v>0</v>
      </c>
      <c r="DZ45" s="387">
        <f>IFERROR(IF(Input!EA3&lt;&gt;TRUE,INDEX(CW!$S$4:$U$15,MATCH(DZ8,CW!$O$4:$O$15,0),MATCH(Info!EA4,CW!$S$3:$U$3,0)),1),0)</f>
        <v>0</v>
      </c>
      <c r="EA45" s="387">
        <f>IFERROR(IF(Input!EB3&lt;&gt;TRUE,INDEX(CW!$S$4:$U$15,MATCH(EA8,CW!$O$4:$O$15,0),MATCH(Info!EB4,CW!$S$3:$U$3,0)),1),0)</f>
        <v>0</v>
      </c>
      <c r="EB45" s="387">
        <f>IFERROR(IF(Input!EC3&lt;&gt;TRUE,INDEX(CW!$S$4:$U$15,MATCH(EB8,CW!$O$4:$O$15,0),MATCH(Info!EC4,CW!$S$3:$U$3,0)),1),0)</f>
        <v>0</v>
      </c>
      <c r="EC45" s="387">
        <f>IFERROR(IF(Input!ED3&lt;&gt;TRUE,INDEX(CW!$S$4:$U$15,MATCH(EC8,CW!$O$4:$O$15,0),MATCH(Info!ED4,CW!$S$3:$U$3,0)),1),0)</f>
        <v>0</v>
      </c>
      <c r="ED45" s="387">
        <f>IFERROR(IF(Input!EE3&lt;&gt;TRUE,INDEX(CW!$S$4:$U$15,MATCH(ED8,CW!$O$4:$O$15,0),MATCH(Info!EE4,CW!$S$3:$U$3,0)),1),0)</f>
        <v>0</v>
      </c>
      <c r="EE45" s="387">
        <f>IFERROR(IF(Input!EF3&lt;&gt;TRUE,INDEX(CW!$S$4:$U$15,MATCH(EE8,CW!$O$4:$O$15,0),MATCH(Info!EF4,CW!$S$3:$U$3,0)),1),0)</f>
        <v>0</v>
      </c>
      <c r="EF45" s="387">
        <f>IFERROR(IF(Input!EG3&lt;&gt;TRUE,INDEX(CW!$S$4:$U$15,MATCH(EF8,CW!$O$4:$O$15,0),MATCH(Info!EG4,CW!$S$3:$U$3,0)),1),0)</f>
        <v>0</v>
      </c>
      <c r="EG45" s="387">
        <f>IFERROR(IF(Input!EH3&lt;&gt;TRUE,INDEX(CW!$S$4:$U$15,MATCH(EG8,CW!$O$4:$O$15,0),MATCH(Info!EH4,CW!$S$3:$U$3,0)),1),0)</f>
        <v>0</v>
      </c>
      <c r="EH45" s="387">
        <f>IFERROR(IF(Input!EI3&lt;&gt;TRUE,INDEX(CW!$S$4:$U$15,MATCH(EH8,CW!$O$4:$O$15,0),MATCH(Info!EI4,CW!$S$3:$U$3,0)),1),0)</f>
        <v>0</v>
      </c>
      <c r="EI45" s="387">
        <f>IFERROR(IF(Input!EJ3&lt;&gt;TRUE,INDEX(CW!$S$4:$U$15,MATCH(EI8,CW!$O$4:$O$15,0),MATCH(Info!EJ4,CW!$S$3:$U$3,0)),1),0)</f>
        <v>0</v>
      </c>
      <c r="EJ45" s="387">
        <f>IFERROR(IF(Input!EK3&lt;&gt;TRUE,INDEX(CW!$S$4:$U$15,MATCH(EJ8,CW!$O$4:$O$15,0),MATCH(Info!EK4,CW!$S$3:$U$3,0)),1),0)</f>
        <v>0</v>
      </c>
      <c r="EK45" s="387">
        <f>IFERROR(IF(Input!EL3&lt;&gt;TRUE,INDEX(CW!$S$4:$U$15,MATCH(EK8,CW!$O$4:$O$15,0),MATCH(Info!EL4,CW!$S$3:$U$3,0)),1),0)</f>
        <v>0</v>
      </c>
      <c r="EL45" s="387">
        <f>IFERROR(IF(Input!EM3&lt;&gt;TRUE,INDEX(CW!$S$4:$U$15,MATCH(EL8,CW!$O$4:$O$15,0),MATCH(Info!EM4,CW!$S$3:$U$3,0)),1),0)</f>
        <v>0</v>
      </c>
      <c r="EM45" s="387">
        <f>IFERROR(IF(Input!EN3&lt;&gt;TRUE,INDEX(CW!$S$4:$U$15,MATCH(EM8,CW!$O$4:$O$15,0),MATCH(Info!EN4,CW!$S$3:$U$3,0)),1),0)</f>
        <v>0</v>
      </c>
      <c r="EN45" s="387">
        <f>IFERROR(IF(Input!EO3&lt;&gt;TRUE,INDEX(CW!$S$4:$U$15,MATCH(EN8,CW!$O$4:$O$15,0),MATCH(Info!EO4,CW!$S$3:$U$3,0)),1),0)</f>
        <v>0</v>
      </c>
      <c r="EO45" s="387">
        <f>IFERROR(IF(Input!EP3&lt;&gt;TRUE,INDEX(CW!$S$4:$U$15,MATCH(EO8,CW!$O$4:$O$15,0),MATCH(Info!EP4,CW!$S$3:$U$3,0)),1),0)</f>
        <v>0</v>
      </c>
      <c r="EP45" s="387">
        <f>IFERROR(IF(Input!EQ3&lt;&gt;TRUE,INDEX(CW!$S$4:$U$15,MATCH(EP8,CW!$O$4:$O$15,0),MATCH(Info!EQ4,CW!$S$3:$U$3,0)),1),0)</f>
        <v>0</v>
      </c>
      <c r="EQ45" s="387">
        <f>IFERROR(IF(Input!ER3&lt;&gt;TRUE,INDEX(CW!$S$4:$U$15,MATCH(EQ8,CW!$O$4:$O$15,0),MATCH(Info!ER4,CW!$S$3:$U$3,0)),1),0)</f>
        <v>0</v>
      </c>
      <c r="ER45" s="387">
        <f>IFERROR(IF(Input!ES3&lt;&gt;TRUE,INDEX(CW!$S$4:$U$15,MATCH(ER8,CW!$O$4:$O$15,0),MATCH(Info!ES4,CW!$S$3:$U$3,0)),1),0)</f>
        <v>0</v>
      </c>
      <c r="ES45" s="387">
        <f>IFERROR(IF(Input!ET3&lt;&gt;TRUE,INDEX(CW!$S$4:$U$15,MATCH(ES8,CW!$O$4:$O$15,0),MATCH(Info!ET4,CW!$S$3:$U$3,0)),1),0)</f>
        <v>0</v>
      </c>
      <c r="ET45" s="387">
        <f>IFERROR(IF(Input!EU3&lt;&gt;TRUE,INDEX(CW!$S$4:$U$15,MATCH(ET8,CW!$O$4:$O$15,0),MATCH(Info!EU4,CW!$S$3:$U$3,0)),1),0)</f>
        <v>0</v>
      </c>
      <c r="EU45" s="387">
        <f>IFERROR(IF(Input!EV3&lt;&gt;TRUE,INDEX(CW!$S$4:$U$15,MATCH(EU8,CW!$O$4:$O$15,0),MATCH(Info!EV4,CW!$S$3:$U$3,0)),1),0)</f>
        <v>0</v>
      </c>
      <c r="EV45" s="387">
        <f>IFERROR(IF(Input!EW3&lt;&gt;TRUE,INDEX(CW!$S$4:$U$15,MATCH(EV8,CW!$O$4:$O$15,0),MATCH(Info!EW4,CW!$S$3:$U$3,0)),1),0)</f>
        <v>0</v>
      </c>
      <c r="EW45" s="387">
        <f>IFERROR(IF(Input!EX3&lt;&gt;TRUE,INDEX(CW!$S$4:$U$15,MATCH(EW8,CW!$O$4:$O$15,0),MATCH(Info!EX4,CW!$S$3:$U$3,0)),1),0)</f>
        <v>0</v>
      </c>
      <c r="EX45" s="387">
        <f>IFERROR(IF(Input!EY3&lt;&gt;TRUE,INDEX(CW!$S$4:$U$15,MATCH(EX8,CW!$O$4:$O$15,0),MATCH(Info!EY4,CW!$S$3:$U$3,0)),1),0)</f>
        <v>0</v>
      </c>
      <c r="EY45" s="387">
        <f>IFERROR(IF(Input!EZ3&lt;&gt;TRUE,INDEX(CW!$S$4:$U$15,MATCH(EY8,CW!$O$4:$O$15,0),MATCH(Info!EZ4,CW!$S$3:$U$3,0)),1),0)</f>
        <v>0</v>
      </c>
      <c r="EZ45" s="387">
        <f>IFERROR(IF(Input!FA3&lt;&gt;TRUE,INDEX(CW!$S$4:$U$15,MATCH(EZ8,CW!$O$4:$O$15,0),MATCH(Info!FA4,CW!$S$3:$U$3,0)),1),0)</f>
        <v>0</v>
      </c>
      <c r="FA45" s="387">
        <f>IFERROR(IF(Input!FB3&lt;&gt;TRUE,INDEX(CW!$S$4:$U$15,MATCH(FA8,CW!$O$4:$O$15,0),MATCH(Info!FB4,CW!$S$3:$U$3,0)),1),0)</f>
        <v>0</v>
      </c>
      <c r="FB45" s="387">
        <f>IFERROR(IF(Input!FC3&lt;&gt;TRUE,INDEX(CW!$S$4:$U$15,MATCH(FB8,CW!$O$4:$O$15,0),MATCH(Info!FC4,CW!$S$3:$U$3,0)),1),0)</f>
        <v>0</v>
      </c>
      <c r="FC45" s="387">
        <f>IFERROR(IF(Input!FD3&lt;&gt;TRUE,INDEX(CW!$S$4:$U$15,MATCH(FC8,CW!$O$4:$O$15,0),MATCH(Info!FD4,CW!$S$3:$U$3,0)),1),0)</f>
        <v>0</v>
      </c>
      <c r="FD45" s="387">
        <f>IFERROR(IF(Input!FE3&lt;&gt;TRUE,INDEX(CW!$S$4:$U$15,MATCH(FD8,CW!$O$4:$O$15,0),MATCH(Info!FE4,CW!$S$3:$U$3,0)),1),0)</f>
        <v>0</v>
      </c>
      <c r="FE45" s="387">
        <f>IFERROR(IF(Input!FF3&lt;&gt;TRUE,INDEX(CW!$S$4:$U$15,MATCH(FE8,CW!$O$4:$O$15,0),MATCH(Info!FF4,CW!$S$3:$U$3,0)),1),0)</f>
        <v>0</v>
      </c>
      <c r="FF45" s="387">
        <f>IFERROR(IF(Input!FG3&lt;&gt;TRUE,INDEX(CW!$S$4:$U$15,MATCH(FF8,CW!$O$4:$O$15,0),MATCH(Info!FG4,CW!$S$3:$U$3,0)),1),0)</f>
        <v>0</v>
      </c>
      <c r="FG45" s="387">
        <f>IFERROR(IF(Input!FH3&lt;&gt;TRUE,INDEX(CW!$S$4:$U$15,MATCH(FG8,CW!$O$4:$O$15,0),MATCH(Info!FH4,CW!$S$3:$U$3,0)),1),0)</f>
        <v>0</v>
      </c>
      <c r="FH45" s="387">
        <f>IFERROR(IF(Input!FI3&lt;&gt;TRUE,INDEX(CW!$S$4:$U$15,MATCH(FH8,CW!$O$4:$O$15,0),MATCH(Info!FI4,CW!$S$3:$U$3,0)),1),0)</f>
        <v>0</v>
      </c>
      <c r="FI45" s="387">
        <f>IFERROR(IF(Input!FJ3&lt;&gt;TRUE,INDEX(CW!$S$4:$U$15,MATCH(FI8,CW!$O$4:$O$15,0),MATCH(Info!FJ4,CW!$S$3:$U$3,0)),1),0)</f>
        <v>0</v>
      </c>
      <c r="FJ45" s="387">
        <f>IFERROR(IF(Input!FK3&lt;&gt;TRUE,INDEX(CW!$S$4:$U$15,MATCH(FJ8,CW!$O$4:$O$15,0),MATCH(Info!FK4,CW!$S$3:$U$3,0)),1),0)</f>
        <v>0</v>
      </c>
      <c r="FK45" s="387">
        <f>IFERROR(IF(Input!FL3&lt;&gt;TRUE,INDEX(CW!$S$4:$U$15,MATCH(FK8,CW!$O$4:$O$15,0),MATCH(Info!FL4,CW!$S$3:$U$3,0)),1),0)</f>
        <v>0</v>
      </c>
      <c r="FL45" s="387">
        <f>IFERROR(IF(Input!FM3&lt;&gt;TRUE,INDEX(CW!$S$4:$U$15,MATCH(FL8,CW!$O$4:$O$15,0),MATCH(Info!FM4,CW!$S$3:$U$3,0)),1),0)</f>
        <v>0</v>
      </c>
      <c r="FM45" s="387">
        <f>IFERROR(IF(Input!FN3&lt;&gt;TRUE,INDEX(CW!$S$4:$U$15,MATCH(FM8,CW!$O$4:$O$15,0),MATCH(Info!FN4,CW!$S$3:$U$3,0)),1),0)</f>
        <v>0</v>
      </c>
      <c r="FN45" s="387">
        <f>IFERROR(IF(Input!FO3&lt;&gt;TRUE,INDEX(CW!$S$4:$U$15,MATCH(FN8,CW!$O$4:$O$15,0),MATCH(Info!FO4,CW!$S$3:$U$3,0)),1),0)</f>
        <v>0</v>
      </c>
      <c r="FO45" s="387">
        <f>IFERROR(IF(Input!FP3&lt;&gt;TRUE,INDEX(CW!$S$4:$U$15,MATCH(FO8,CW!$O$4:$O$15,0),MATCH(Info!FP4,CW!$S$3:$U$3,0)),1),0)</f>
        <v>0</v>
      </c>
      <c r="FP45" s="387">
        <f>IFERROR(IF(Input!FQ3&lt;&gt;TRUE,INDEX(CW!$S$4:$U$15,MATCH(FP8,CW!$O$4:$O$15,0),MATCH(Info!FQ4,CW!$S$3:$U$3,0)),1),0)</f>
        <v>0</v>
      </c>
      <c r="FQ45" s="387">
        <f>IFERROR(IF(Input!FR3&lt;&gt;TRUE,INDEX(CW!$S$4:$U$15,MATCH(FQ8,CW!$O$4:$O$15,0),MATCH(Info!FR4,CW!$S$3:$U$3,0)),1),0)</f>
        <v>0</v>
      </c>
      <c r="FR45" s="387">
        <f>IFERROR(IF(Input!FS3&lt;&gt;TRUE,INDEX(CW!$S$4:$U$15,MATCH(FR8,CW!$O$4:$O$15,0),MATCH(Info!FS4,CW!$S$3:$U$3,0)),1),0)</f>
        <v>0</v>
      </c>
      <c r="FS45" s="387">
        <f>IFERROR(IF(Input!FT3&lt;&gt;TRUE,INDEX(CW!$S$4:$U$15,MATCH(FS8,CW!$O$4:$O$15,0),MATCH(Info!FT4,CW!$S$3:$U$3,0)),1),0)</f>
        <v>0</v>
      </c>
      <c r="FT45" s="387">
        <f>IFERROR(IF(Input!FU3&lt;&gt;TRUE,INDEX(CW!$S$4:$U$15,MATCH(FT8,CW!$O$4:$O$15,0),MATCH(Info!FU4,CW!$S$3:$U$3,0)),1),0)</f>
        <v>0</v>
      </c>
      <c r="FU45" s="387">
        <f>IFERROR(IF(Input!FV3&lt;&gt;TRUE,INDEX(CW!$S$4:$U$15,MATCH(FU8,CW!$O$4:$O$15,0),MATCH(Info!FV4,CW!$S$3:$U$3,0)),1),0)</f>
        <v>0</v>
      </c>
      <c r="FV45" s="387">
        <f>IFERROR(IF(Input!FW3&lt;&gt;TRUE,INDEX(CW!$S$4:$U$15,MATCH(FV8,CW!$O$4:$O$15,0),MATCH(Info!FW4,CW!$S$3:$U$3,0)),1),0)</f>
        <v>0</v>
      </c>
      <c r="FW45" s="387">
        <f>IFERROR(IF(Input!FX3&lt;&gt;TRUE,INDEX(CW!$S$4:$U$15,MATCH(FW8,CW!$O$4:$O$15,0),MATCH(Info!FX4,CW!$S$3:$U$3,0)),1),0)</f>
        <v>0</v>
      </c>
      <c r="FX45" s="387">
        <f>IFERROR(IF(Input!FY3&lt;&gt;TRUE,INDEX(CW!$S$4:$U$15,MATCH(FX8,CW!$O$4:$O$15,0),MATCH(Info!FY4,CW!$S$3:$U$3,0)),1),0)</f>
        <v>0</v>
      </c>
      <c r="FY45" s="387">
        <f>IFERROR(IF(Input!FZ3&lt;&gt;TRUE,INDEX(CW!$S$4:$U$15,MATCH(FY8,CW!$O$4:$O$15,0),MATCH(Info!FZ4,CW!$S$3:$U$3,0)),1),0)</f>
        <v>0</v>
      </c>
      <c r="FZ45" s="387">
        <f>IFERROR(IF(Input!GA3&lt;&gt;TRUE,INDEX(CW!$S$4:$U$15,MATCH(FZ8,CW!$O$4:$O$15,0),MATCH(Info!GA4,CW!$S$3:$U$3,0)),1),0)</f>
        <v>0</v>
      </c>
      <c r="GA45" s="387">
        <f>IFERROR(IF(Input!GB3&lt;&gt;TRUE,INDEX(CW!$S$4:$U$15,MATCH(GA8,CW!$O$4:$O$15,0),MATCH(Info!GB4,CW!$S$3:$U$3,0)),1),0)</f>
        <v>0</v>
      </c>
      <c r="GB45" s="387">
        <f>IFERROR(IF(Input!GC3&lt;&gt;TRUE,INDEX(CW!$S$4:$U$15,MATCH(GB8,CW!$O$4:$O$15,0),MATCH(Info!GC4,CW!$S$3:$U$3,0)),1),0)</f>
        <v>0</v>
      </c>
      <c r="GC45" s="387">
        <f>IFERROR(IF(Input!GD3&lt;&gt;TRUE,INDEX(CW!$S$4:$U$15,MATCH(GC8,CW!$O$4:$O$15,0),MATCH(Info!GD4,CW!$S$3:$U$3,0)),1),0)</f>
        <v>0</v>
      </c>
      <c r="GD45" s="387">
        <f>IFERROR(IF(Input!GE3&lt;&gt;TRUE,INDEX(CW!$S$4:$U$15,MATCH(GD8,CW!$O$4:$O$15,0),MATCH(Info!GE4,CW!$S$3:$U$3,0)),1),0)</f>
        <v>0</v>
      </c>
      <c r="GE45" s="387">
        <f>IFERROR(IF(Input!GF3&lt;&gt;TRUE,INDEX(CW!$S$4:$U$15,MATCH(GE8,CW!$O$4:$O$15,0),MATCH(Info!GF4,CW!$S$3:$U$3,0)),1),0)</f>
        <v>0</v>
      </c>
      <c r="GF45" s="387">
        <f>IFERROR(IF(Input!GG3&lt;&gt;TRUE,INDEX(CW!$S$4:$U$15,MATCH(GF8,CW!$O$4:$O$15,0),MATCH(Info!GG4,CW!$S$3:$U$3,0)),1),0)</f>
        <v>0</v>
      </c>
      <c r="GG45" s="387">
        <f>IFERROR(IF(Input!GH3&lt;&gt;TRUE,INDEX(CW!$S$4:$U$15,MATCH(GG8,CW!$O$4:$O$15,0),MATCH(Info!GH4,CW!$S$3:$U$3,0)),1),0)</f>
        <v>0</v>
      </c>
      <c r="GH45" s="387">
        <f>IFERROR(IF(Input!GI3&lt;&gt;TRUE,INDEX(CW!$S$4:$U$15,MATCH(GH8,CW!$O$4:$O$15,0),MATCH(Info!GI4,CW!$S$3:$U$3,0)),1),0)</f>
        <v>0</v>
      </c>
      <c r="GI45" s="387">
        <f>IFERROR(IF(Input!GJ3&lt;&gt;TRUE,INDEX(CW!$S$4:$U$15,MATCH(GI8,CW!$O$4:$O$15,0),MATCH(Info!GJ4,CW!$S$3:$U$3,0)),1),0)</f>
        <v>0</v>
      </c>
      <c r="GJ45" s="387">
        <f>IFERROR(IF(Input!GK3&lt;&gt;TRUE,INDEX(CW!$S$4:$U$15,MATCH(GJ8,CW!$O$4:$O$15,0),MATCH(Info!GK4,CW!$S$3:$U$3,0)),1),0)</f>
        <v>0</v>
      </c>
      <c r="GK45" s="387">
        <f>IFERROR(IF(Input!GL3&lt;&gt;TRUE,INDEX(CW!$S$4:$U$15,MATCH(GK8,CW!$O$4:$O$15,0),MATCH(Info!GL4,CW!$S$3:$U$3,0)),1),0)</f>
        <v>0</v>
      </c>
      <c r="GL45" s="387">
        <f>IFERROR(IF(Input!GM3&lt;&gt;TRUE,INDEX(CW!$S$4:$U$15,MATCH(GL8,CW!$O$4:$O$15,0),MATCH(Info!GM4,CW!$S$3:$U$3,0)),1),0)</f>
        <v>0</v>
      </c>
      <c r="GM45" s="387">
        <f>IFERROR(IF(Input!GN3&lt;&gt;TRUE,INDEX(CW!$S$4:$U$15,MATCH(GM8,CW!$O$4:$O$15,0),MATCH(Info!GN4,CW!$S$3:$U$3,0)),1),0)</f>
        <v>0</v>
      </c>
      <c r="GN45" s="387">
        <f>IFERROR(IF(Input!GO3&lt;&gt;TRUE,INDEX(CW!$S$4:$U$15,MATCH(GN8,CW!$O$4:$O$15,0),MATCH(Info!GO4,CW!$S$3:$U$3,0)),1),0)</f>
        <v>0</v>
      </c>
      <c r="GO45" s="387">
        <f>IFERROR(IF(Input!GP3&lt;&gt;TRUE,INDEX(CW!$S$4:$U$15,MATCH(GO8,CW!$O$4:$O$15,0),MATCH(Info!GP4,CW!$S$3:$U$3,0)),1),0)</f>
        <v>0</v>
      </c>
      <c r="GP45" s="387">
        <f>IFERROR(IF(Input!GQ3&lt;&gt;TRUE,INDEX(CW!$S$4:$U$15,MATCH(GP8,CW!$O$4:$O$15,0),MATCH(Info!GQ4,CW!$S$3:$U$3,0)),1),0)</f>
        <v>0</v>
      </c>
      <c r="GQ45" s="387">
        <f>IFERROR(IF(Input!GR3&lt;&gt;TRUE,INDEX(CW!$S$4:$U$15,MATCH(GQ8,CW!$O$4:$O$15,0),MATCH(Info!GR4,CW!$S$3:$U$3,0)),1),0)</f>
        <v>0</v>
      </c>
      <c r="GR45" s="387">
        <f>IFERROR(IF(Input!GS3&lt;&gt;TRUE,INDEX(CW!$S$4:$U$15,MATCH(GR8,CW!$O$4:$O$15,0),MATCH(Info!GS4,CW!$S$3:$U$3,0)),1),0)</f>
        <v>0</v>
      </c>
      <c r="GS45" s="387">
        <f>IFERROR(IF(Input!GT3&lt;&gt;TRUE,INDEX(CW!$S$4:$U$15,MATCH(GS8,CW!$O$4:$O$15,0),MATCH(Info!GT4,CW!$S$3:$U$3,0)),1),0)</f>
        <v>0</v>
      </c>
    </row>
    <row r="46" spans="1:201" s="328" customFormat="1" outlineLevel="1">
      <c r="A46" s="356" t="s">
        <v>9416</v>
      </c>
      <c r="B46" s="387" cm="1">
        <f t="array" ref="B46">IFERROR(_xlfn.IFS(B9=FALSE,IF(Input!C12=TRUE,1,IF(Info!C6=TRUE,INDEX(Other!$43:$43,MATCH(B4,Other!$11:$11,0)),INDEX(Other!$40:$40,MATCH(B4,Other!$11:$11,0)))),B9=TRUE,INDEX(CW!$O$46:$Q$46,MATCH(Info!C4,CW!$O$45:$Q$45,0))),0)</f>
        <v>0</v>
      </c>
      <c r="C46" s="387" cm="1">
        <f t="array" ref="C46">IFERROR(_xlfn.IFS(C9=FALSE,IF(Input!D12=TRUE,1,IF(Info!D6=TRUE,INDEX(Other!$43:$43,MATCH(C4,Other!$11:$11,0)),INDEX(Other!$40:$40,MATCH(C4,Other!$11:$11,0)))),C9=TRUE,INDEX(CW!$O$46:$Q$46,MATCH(Info!D4,CW!$O$45:$Q$45,0))),0)</f>
        <v>0</v>
      </c>
      <c r="D46" s="387" cm="1">
        <f t="array" ref="D46">IFERROR(_xlfn.IFS(D9=FALSE,IF(Input!E12=TRUE,1,IF(Info!E6=TRUE,INDEX(Other!$43:$43,MATCH(D4,Other!$11:$11,0)),INDEX(Other!$40:$40,MATCH(D4,Other!$11:$11,0)))),D9=TRUE,INDEX(CW!$O$46:$Q$46,MATCH(Info!E4,CW!$O$45:$Q$45,0))),0)</f>
        <v>0</v>
      </c>
      <c r="E46" s="387" cm="1">
        <f t="array" ref="E46">IFERROR(_xlfn.IFS(E9=FALSE,IF(Input!F12=TRUE,1,IF(Info!F6=TRUE,INDEX(Other!$43:$43,MATCH(E4,Other!$11:$11,0)),INDEX(Other!$40:$40,MATCH(E4,Other!$11:$11,0)))),E9=TRUE,INDEX(CW!$O$46:$Q$46,MATCH(Info!F4,CW!$O$45:$Q$45,0))),0)</f>
        <v>0</v>
      </c>
      <c r="F46" s="387" cm="1">
        <f t="array" ref="F46">IFERROR(_xlfn.IFS(F9=FALSE,IF(Input!G12=TRUE,1,IF(Info!G6=TRUE,INDEX(Other!$43:$43,MATCH(F4,Other!$11:$11,0)),INDEX(Other!$40:$40,MATCH(F4,Other!$11:$11,0)))),F9=TRUE,INDEX(CW!$O$46:$Q$46,MATCH(Info!G4,CW!$O$45:$Q$45,0))),0)</f>
        <v>0</v>
      </c>
      <c r="G46" s="387" cm="1">
        <f t="array" ref="G46">IFERROR(_xlfn.IFS(G9=FALSE,IF(Input!H12=TRUE,1,IF(Info!H6=TRUE,INDEX(Other!$43:$43,MATCH(G4,Other!$11:$11,0)),INDEX(Other!$40:$40,MATCH(G4,Other!$11:$11,0)))),G9=TRUE,INDEX(CW!$O$46:$Q$46,MATCH(Info!H4,CW!$O$45:$Q$45,0))),0)</f>
        <v>0</v>
      </c>
      <c r="H46" s="387" cm="1">
        <f t="array" ref="H46">IFERROR(_xlfn.IFS(H9=FALSE,IF(Input!I12=TRUE,1,IF(Info!I6=TRUE,INDEX(Other!$43:$43,MATCH(H4,Other!$11:$11,0)),INDEX(Other!$40:$40,MATCH(H4,Other!$11:$11,0)))),H9=TRUE,INDEX(CW!$O$46:$Q$46,MATCH(Info!I4,CW!$O$45:$Q$45,0))),0)</f>
        <v>0</v>
      </c>
      <c r="I46" s="387" cm="1">
        <f t="array" ref="I46">IFERROR(_xlfn.IFS(I9=FALSE,IF(Input!J12=TRUE,1,IF(Info!J6=TRUE,INDEX(Other!$43:$43,MATCH(I4,Other!$11:$11,0)),INDEX(Other!$40:$40,MATCH(I4,Other!$11:$11,0)))),I9=TRUE,INDEX(CW!$O$46:$Q$46,MATCH(Info!J4,CW!$O$45:$Q$45,0))),0)</f>
        <v>0</v>
      </c>
      <c r="J46" s="387" cm="1">
        <f t="array" ref="J46">IFERROR(_xlfn.IFS(J9=FALSE,IF(Input!K12=TRUE,1,IF(Info!K6=TRUE,INDEX(Other!$43:$43,MATCH(J4,Other!$11:$11,0)),INDEX(Other!$40:$40,MATCH(J4,Other!$11:$11,0)))),J9=TRUE,INDEX(CW!$O$46:$Q$46,MATCH(Info!K4,CW!$O$45:$Q$45,0))),0)</f>
        <v>0</v>
      </c>
      <c r="K46" s="387" cm="1">
        <f t="array" ref="K46">IFERROR(_xlfn.IFS(K9=FALSE,IF(Input!L12=TRUE,1,IF(Info!L6=TRUE,INDEX(Other!$43:$43,MATCH(K4,Other!$11:$11,0)),INDEX(Other!$40:$40,MATCH(K4,Other!$11:$11,0)))),K9=TRUE,INDEX(CW!$O$46:$Q$46,MATCH(Info!L4,CW!$O$45:$Q$45,0))),0)</f>
        <v>0</v>
      </c>
      <c r="L46" s="387" cm="1">
        <f t="array" ref="L46">IFERROR(_xlfn.IFS(L9=FALSE,IF(Input!M12=TRUE,1,IF(Info!M6=TRUE,INDEX(Other!$43:$43,MATCH(L4,Other!$11:$11,0)),INDEX(Other!$40:$40,MATCH(L4,Other!$11:$11,0)))),L9=TRUE,INDEX(CW!$O$46:$Q$46,MATCH(Info!M4,CW!$O$45:$Q$45,0))),0)</f>
        <v>0</v>
      </c>
      <c r="M46" s="387" cm="1">
        <f t="array" ref="M46">IFERROR(_xlfn.IFS(M9=FALSE,IF(Input!N12=TRUE,1,IF(Info!N6=TRUE,INDEX(Other!$43:$43,MATCH(M4,Other!$11:$11,0)),INDEX(Other!$40:$40,MATCH(M4,Other!$11:$11,0)))),M9=TRUE,INDEX(CW!$O$46:$Q$46,MATCH(Info!N4,CW!$O$45:$Q$45,0))),0)</f>
        <v>0</v>
      </c>
      <c r="N46" s="387" cm="1">
        <f t="array" ref="N46">IFERROR(_xlfn.IFS(N9=FALSE,IF(Input!O12=TRUE,1,IF(Info!O6=TRUE,INDEX(Other!$43:$43,MATCH(N4,Other!$11:$11,0)),INDEX(Other!$40:$40,MATCH(N4,Other!$11:$11,0)))),N9=TRUE,INDEX(CW!$O$46:$Q$46,MATCH(Info!O4,CW!$O$45:$Q$45,0))),0)</f>
        <v>0</v>
      </c>
      <c r="O46" s="387" cm="1">
        <f t="array" ref="O46">IFERROR(_xlfn.IFS(O9=FALSE,IF(Input!P12=TRUE,1,IF(Info!P6=TRUE,INDEX(Other!$43:$43,MATCH(O4,Other!$11:$11,0)),INDEX(Other!$40:$40,MATCH(O4,Other!$11:$11,0)))),O9=TRUE,INDEX(CW!$O$46:$Q$46,MATCH(Info!P4,CW!$O$45:$Q$45,0))),0)</f>
        <v>0</v>
      </c>
      <c r="P46" s="387" cm="1">
        <f t="array" ref="P46">IFERROR(_xlfn.IFS(P9=FALSE,IF(Input!Q12=TRUE,1,IF(Info!Q6=TRUE,INDEX(Other!$43:$43,MATCH(P4,Other!$11:$11,0)),INDEX(Other!$40:$40,MATCH(P4,Other!$11:$11,0)))),P9=TRUE,INDEX(CW!$O$46:$Q$46,MATCH(Info!Q4,CW!$O$45:$Q$45,0))),0)</f>
        <v>0</v>
      </c>
      <c r="Q46" s="387" cm="1">
        <f t="array" ref="Q46">IFERROR(_xlfn.IFS(Q9=FALSE,IF(Input!R12=TRUE,1,IF(Info!R6=TRUE,INDEX(Other!$43:$43,MATCH(Q4,Other!$11:$11,0)),INDEX(Other!$40:$40,MATCH(Q4,Other!$11:$11,0)))),Q9=TRUE,INDEX(CW!$O$46:$Q$46,MATCH(Info!R4,CW!$O$45:$Q$45,0))),0)</f>
        <v>0</v>
      </c>
      <c r="R46" s="387" cm="1">
        <f t="array" ref="R46">IFERROR(_xlfn.IFS(R9=FALSE,IF(Input!S12=TRUE,1,IF(Info!S6=TRUE,INDEX(Other!$43:$43,MATCH(R4,Other!$11:$11,0)),INDEX(Other!$40:$40,MATCH(R4,Other!$11:$11,0)))),R9=TRUE,INDEX(CW!$O$46:$Q$46,MATCH(Info!S4,CW!$O$45:$Q$45,0))),0)</f>
        <v>0</v>
      </c>
      <c r="S46" s="387" cm="1">
        <f t="array" ref="S46">IFERROR(_xlfn.IFS(S9=FALSE,IF(Input!T12=TRUE,1,IF(Info!T6=TRUE,INDEX(Other!$43:$43,MATCH(S4,Other!$11:$11,0)),INDEX(Other!$40:$40,MATCH(S4,Other!$11:$11,0)))),S9=TRUE,INDEX(CW!$O$46:$Q$46,MATCH(Info!T4,CW!$O$45:$Q$45,0))),0)</f>
        <v>0</v>
      </c>
      <c r="T46" s="387" cm="1">
        <f t="array" ref="T46">IFERROR(_xlfn.IFS(T9=FALSE,IF(Input!U12=TRUE,1,IF(Info!U6=TRUE,INDEX(Other!$43:$43,MATCH(T4,Other!$11:$11,0)),INDEX(Other!$40:$40,MATCH(T4,Other!$11:$11,0)))),T9=TRUE,INDEX(CW!$O$46:$Q$46,MATCH(Info!U4,CW!$O$45:$Q$45,0))),0)</f>
        <v>0</v>
      </c>
      <c r="U46" s="387" cm="1">
        <f t="array" ref="U46">IFERROR(_xlfn.IFS(U9=FALSE,IF(Input!V12=TRUE,1,IF(Info!V6=TRUE,INDEX(Other!$43:$43,MATCH(U4,Other!$11:$11,0)),INDEX(Other!$40:$40,MATCH(U4,Other!$11:$11,0)))),U9=TRUE,INDEX(CW!$O$46:$Q$46,MATCH(Info!V4,CW!$O$45:$Q$45,0))),0)</f>
        <v>0</v>
      </c>
      <c r="V46" s="387" cm="1">
        <f t="array" ref="V46">IFERROR(_xlfn.IFS(V9=FALSE,IF(Input!W12=TRUE,1,IF(Info!W6=TRUE,INDEX(Other!$43:$43,MATCH(V4,Other!$11:$11,0)),INDEX(Other!$40:$40,MATCH(V4,Other!$11:$11,0)))),V9=TRUE,INDEX(CW!$O$46:$Q$46,MATCH(Info!W4,CW!$O$45:$Q$45,0))),0)</f>
        <v>0</v>
      </c>
      <c r="W46" s="387" cm="1">
        <f t="array" ref="W46">IFERROR(_xlfn.IFS(W9=FALSE,IF(Input!X12=TRUE,1,IF(Info!X6=TRUE,INDEX(Other!$43:$43,MATCH(W4,Other!$11:$11,0)),INDEX(Other!$40:$40,MATCH(W4,Other!$11:$11,0)))),W9=TRUE,INDEX(CW!$O$46:$Q$46,MATCH(Info!X4,CW!$O$45:$Q$45,0))),0)</f>
        <v>0</v>
      </c>
      <c r="X46" s="387" cm="1">
        <f t="array" ref="X46">IFERROR(_xlfn.IFS(X9=FALSE,IF(Input!Y12=TRUE,1,IF(Info!Y6=TRUE,INDEX(Other!$43:$43,MATCH(X4,Other!$11:$11,0)),INDEX(Other!$40:$40,MATCH(X4,Other!$11:$11,0)))),X9=TRUE,INDEX(CW!$O$46:$Q$46,MATCH(Info!Y4,CW!$O$45:$Q$45,0))),0)</f>
        <v>0</v>
      </c>
      <c r="Y46" s="387" cm="1">
        <f t="array" ref="Y46">IFERROR(_xlfn.IFS(Y9=FALSE,IF(Input!Z12=TRUE,1,IF(Info!Z6=TRUE,INDEX(Other!$43:$43,MATCH(Y4,Other!$11:$11,0)),INDEX(Other!$40:$40,MATCH(Y4,Other!$11:$11,0)))),Y9=TRUE,INDEX(CW!$O$46:$Q$46,MATCH(Info!Z4,CW!$O$45:$Q$45,0))),0)</f>
        <v>0</v>
      </c>
      <c r="Z46" s="387" cm="1">
        <f t="array" ref="Z46">IFERROR(_xlfn.IFS(Z9=FALSE,IF(Input!AA12=TRUE,1,IF(Info!AA6=TRUE,INDEX(Other!$43:$43,MATCH(Z4,Other!$11:$11,0)),INDEX(Other!$40:$40,MATCH(Z4,Other!$11:$11,0)))),Z9=TRUE,INDEX(CW!$O$46:$Q$46,MATCH(Info!AA4,CW!$O$45:$Q$45,0))),0)</f>
        <v>0</v>
      </c>
      <c r="AA46" s="387" cm="1">
        <f t="array" ref="AA46">IFERROR(_xlfn.IFS(AA9=FALSE,IF(Input!AB12=TRUE,1,IF(Info!AB6=TRUE,INDEX(Other!$43:$43,MATCH(AA4,Other!$11:$11,0)),INDEX(Other!$40:$40,MATCH(AA4,Other!$11:$11,0)))),AA9=TRUE,INDEX(CW!$O$46:$Q$46,MATCH(Info!AB4,CW!$O$45:$Q$45,0))),0)</f>
        <v>0</v>
      </c>
      <c r="AB46" s="387" cm="1">
        <f t="array" ref="AB46">IFERROR(_xlfn.IFS(AB9=FALSE,IF(Input!AC12=TRUE,1,IF(Info!AC6=TRUE,INDEX(Other!$43:$43,MATCH(AB4,Other!$11:$11,0)),INDEX(Other!$40:$40,MATCH(AB4,Other!$11:$11,0)))),AB9=TRUE,INDEX(CW!$O$46:$Q$46,MATCH(Info!AC4,CW!$O$45:$Q$45,0))),0)</f>
        <v>0</v>
      </c>
      <c r="AC46" s="387" cm="1">
        <f t="array" ref="AC46">IFERROR(_xlfn.IFS(AC9=FALSE,IF(Input!AD12=TRUE,1,IF(Info!AD6=TRUE,INDEX(Other!$43:$43,MATCH(AC4,Other!$11:$11,0)),INDEX(Other!$40:$40,MATCH(AC4,Other!$11:$11,0)))),AC9=TRUE,INDEX(CW!$O$46:$Q$46,MATCH(Info!AD4,CW!$O$45:$Q$45,0))),0)</f>
        <v>0</v>
      </c>
      <c r="AD46" s="387" cm="1">
        <f t="array" ref="AD46">IFERROR(_xlfn.IFS(AD9=FALSE,IF(Input!AE12=TRUE,1,IF(Info!AE6=TRUE,INDEX(Other!$43:$43,MATCH(AD4,Other!$11:$11,0)),INDEX(Other!$40:$40,MATCH(AD4,Other!$11:$11,0)))),AD9=TRUE,INDEX(CW!$O$46:$Q$46,MATCH(Info!AE4,CW!$O$45:$Q$45,0))),0)</f>
        <v>0</v>
      </c>
      <c r="AE46" s="387" cm="1">
        <f t="array" ref="AE46">IFERROR(_xlfn.IFS(AE9=FALSE,IF(Input!AF12=TRUE,1,IF(Info!AF6=TRUE,INDEX(Other!$43:$43,MATCH(AE4,Other!$11:$11,0)),INDEX(Other!$40:$40,MATCH(AE4,Other!$11:$11,0)))),AE9=TRUE,INDEX(CW!$O$46:$Q$46,MATCH(Info!AF4,CW!$O$45:$Q$45,0))),0)</f>
        <v>0</v>
      </c>
      <c r="AF46" s="387" cm="1">
        <f t="array" ref="AF46">IFERROR(_xlfn.IFS(AF9=FALSE,IF(Input!AG12=TRUE,1,IF(Info!AG6=TRUE,INDEX(Other!$43:$43,MATCH(AF4,Other!$11:$11,0)),INDEX(Other!$40:$40,MATCH(AF4,Other!$11:$11,0)))),AF9=TRUE,INDEX(CW!$O$46:$Q$46,MATCH(Info!AG4,CW!$O$45:$Q$45,0))),0)</f>
        <v>0</v>
      </c>
      <c r="AG46" s="387" cm="1">
        <f t="array" ref="AG46">IFERROR(_xlfn.IFS(AG9=FALSE,IF(Input!AH12=TRUE,1,IF(Info!AH6=TRUE,INDEX(Other!$43:$43,MATCH(AG4,Other!$11:$11,0)),INDEX(Other!$40:$40,MATCH(AG4,Other!$11:$11,0)))),AG9=TRUE,INDEX(CW!$O$46:$Q$46,MATCH(Info!AH4,CW!$O$45:$Q$45,0))),0)</f>
        <v>0</v>
      </c>
      <c r="AH46" s="387" cm="1">
        <f t="array" ref="AH46">IFERROR(_xlfn.IFS(AH9=FALSE,IF(Input!AI12=TRUE,1,IF(Info!AI6=TRUE,INDEX(Other!$43:$43,MATCH(AH4,Other!$11:$11,0)),INDEX(Other!$40:$40,MATCH(AH4,Other!$11:$11,0)))),AH9=TRUE,INDEX(CW!$O$46:$Q$46,MATCH(Info!AI4,CW!$O$45:$Q$45,0))),0)</f>
        <v>0</v>
      </c>
      <c r="AI46" s="387" cm="1">
        <f t="array" ref="AI46">IFERROR(_xlfn.IFS(AI9=FALSE,IF(Input!AJ12=TRUE,1,IF(Info!AJ6=TRUE,INDEX(Other!$43:$43,MATCH(AI4,Other!$11:$11,0)),INDEX(Other!$40:$40,MATCH(AI4,Other!$11:$11,0)))),AI9=TRUE,INDEX(CW!$O$46:$Q$46,MATCH(Info!AJ4,CW!$O$45:$Q$45,0))),0)</f>
        <v>0</v>
      </c>
      <c r="AJ46" s="387" cm="1">
        <f t="array" ref="AJ46">IFERROR(_xlfn.IFS(AJ9=FALSE,IF(Input!AK12=TRUE,1,IF(Info!AK6=TRUE,INDEX(Other!$43:$43,MATCH(AJ4,Other!$11:$11,0)),INDEX(Other!$40:$40,MATCH(AJ4,Other!$11:$11,0)))),AJ9=TRUE,INDEX(CW!$O$46:$Q$46,MATCH(Info!AK4,CW!$O$45:$Q$45,0))),0)</f>
        <v>0</v>
      </c>
      <c r="AK46" s="387" cm="1">
        <f t="array" ref="AK46">IFERROR(_xlfn.IFS(AK9=FALSE,IF(Input!AL12=TRUE,1,IF(Info!AL6=TRUE,INDEX(Other!$43:$43,MATCH(AK4,Other!$11:$11,0)),INDEX(Other!$40:$40,MATCH(AK4,Other!$11:$11,0)))),AK9=TRUE,INDEX(CW!$O$46:$Q$46,MATCH(Info!AL4,CW!$O$45:$Q$45,0))),0)</f>
        <v>0</v>
      </c>
      <c r="AL46" s="387" cm="1">
        <f t="array" ref="AL46">IFERROR(_xlfn.IFS(AL9=FALSE,IF(Input!AM12=TRUE,1,IF(Info!AM6=TRUE,INDEX(Other!$43:$43,MATCH(AL4,Other!$11:$11,0)),INDEX(Other!$40:$40,MATCH(AL4,Other!$11:$11,0)))),AL9=TRUE,INDEX(CW!$O$46:$Q$46,MATCH(Info!AM4,CW!$O$45:$Q$45,0))),0)</f>
        <v>0</v>
      </c>
      <c r="AM46" s="387" cm="1">
        <f t="array" ref="AM46">IFERROR(_xlfn.IFS(AM9=FALSE,IF(Input!AN12=TRUE,1,IF(Info!AN6=TRUE,INDEX(Other!$43:$43,MATCH(AM4,Other!$11:$11,0)),INDEX(Other!$40:$40,MATCH(AM4,Other!$11:$11,0)))),AM9=TRUE,INDEX(CW!$O$46:$Q$46,MATCH(Info!AN4,CW!$O$45:$Q$45,0))),0)</f>
        <v>0</v>
      </c>
      <c r="AN46" s="387" cm="1">
        <f t="array" ref="AN46">IFERROR(_xlfn.IFS(AN9=FALSE,IF(Input!AO12=TRUE,1,IF(Info!AO6=TRUE,INDEX(Other!$43:$43,MATCH(AN4,Other!$11:$11,0)),INDEX(Other!$40:$40,MATCH(AN4,Other!$11:$11,0)))),AN9=TRUE,INDEX(CW!$O$46:$Q$46,MATCH(Info!AO4,CW!$O$45:$Q$45,0))),0)</f>
        <v>0</v>
      </c>
      <c r="AO46" s="387" cm="1">
        <f t="array" ref="AO46">IFERROR(_xlfn.IFS(AO9=FALSE,IF(Input!AP12=TRUE,1,IF(Info!AP6=TRUE,INDEX(Other!$43:$43,MATCH(AO4,Other!$11:$11,0)),INDEX(Other!$40:$40,MATCH(AO4,Other!$11:$11,0)))),AO9=TRUE,INDEX(CW!$O$46:$Q$46,MATCH(Info!AP4,CW!$O$45:$Q$45,0))),0)</f>
        <v>0</v>
      </c>
      <c r="AP46" s="387" cm="1">
        <f t="array" ref="AP46">IFERROR(_xlfn.IFS(AP9=FALSE,IF(Input!AQ12=TRUE,1,IF(Info!AQ6=TRUE,INDEX(Other!$43:$43,MATCH(AP4,Other!$11:$11,0)),INDEX(Other!$40:$40,MATCH(AP4,Other!$11:$11,0)))),AP9=TRUE,INDEX(CW!$O$46:$Q$46,MATCH(Info!AQ4,CW!$O$45:$Q$45,0))),0)</f>
        <v>0</v>
      </c>
      <c r="AQ46" s="387" cm="1">
        <f t="array" ref="AQ46">IFERROR(_xlfn.IFS(AQ9=FALSE,IF(Input!AR12=TRUE,1,IF(Info!AR6=TRUE,INDEX(Other!$43:$43,MATCH(AQ4,Other!$11:$11,0)),INDEX(Other!$40:$40,MATCH(AQ4,Other!$11:$11,0)))),AQ9=TRUE,INDEX(CW!$O$46:$Q$46,MATCH(Info!AR4,CW!$O$45:$Q$45,0))),0)</f>
        <v>0</v>
      </c>
      <c r="AR46" s="387" cm="1">
        <f t="array" ref="AR46">IFERROR(_xlfn.IFS(AR9=FALSE,IF(Input!AS12=TRUE,1,IF(Info!AS6=TRUE,INDEX(Other!$43:$43,MATCH(AR4,Other!$11:$11,0)),INDEX(Other!$40:$40,MATCH(AR4,Other!$11:$11,0)))),AR9=TRUE,INDEX(CW!$O$46:$Q$46,MATCH(Info!AS4,CW!$O$45:$Q$45,0))),0)</f>
        <v>0</v>
      </c>
      <c r="AS46" s="387" cm="1">
        <f t="array" ref="AS46">IFERROR(_xlfn.IFS(AS9=FALSE,IF(Input!AT12=TRUE,1,IF(Info!AT6=TRUE,INDEX(Other!$43:$43,MATCH(AS4,Other!$11:$11,0)),INDEX(Other!$40:$40,MATCH(AS4,Other!$11:$11,0)))),AS9=TRUE,INDEX(CW!$O$46:$Q$46,MATCH(Info!AT4,CW!$O$45:$Q$45,0))),0)</f>
        <v>0</v>
      </c>
      <c r="AT46" s="387" cm="1">
        <f t="array" ref="AT46">IFERROR(_xlfn.IFS(AT9=FALSE,IF(Input!AU12=TRUE,1,IF(Info!AU6=TRUE,INDEX(Other!$43:$43,MATCH(AT4,Other!$11:$11,0)),INDEX(Other!$40:$40,MATCH(AT4,Other!$11:$11,0)))),AT9=TRUE,INDEX(CW!$O$46:$Q$46,MATCH(Info!AU4,CW!$O$45:$Q$45,0))),0)</f>
        <v>0</v>
      </c>
      <c r="AU46" s="387" cm="1">
        <f t="array" ref="AU46">IFERROR(_xlfn.IFS(AU9=FALSE,IF(Input!AV12=TRUE,1,IF(Info!AV6=TRUE,INDEX(Other!$43:$43,MATCH(AU4,Other!$11:$11,0)),INDEX(Other!$40:$40,MATCH(AU4,Other!$11:$11,0)))),AU9=TRUE,INDEX(CW!$O$46:$Q$46,MATCH(Info!AV4,CW!$O$45:$Q$45,0))),0)</f>
        <v>0</v>
      </c>
      <c r="AV46" s="387" cm="1">
        <f t="array" ref="AV46">IFERROR(_xlfn.IFS(AV9=FALSE,IF(Input!AW12=TRUE,1,IF(Info!AW6=TRUE,INDEX(Other!$43:$43,MATCH(AV4,Other!$11:$11,0)),INDEX(Other!$40:$40,MATCH(AV4,Other!$11:$11,0)))),AV9=TRUE,INDEX(CW!$O$46:$Q$46,MATCH(Info!AW4,CW!$O$45:$Q$45,0))),0)</f>
        <v>0</v>
      </c>
      <c r="AW46" s="387" cm="1">
        <f t="array" ref="AW46">IFERROR(_xlfn.IFS(AW9=FALSE,IF(Input!AX12=TRUE,1,IF(Info!AX6=TRUE,INDEX(Other!$43:$43,MATCH(AW4,Other!$11:$11,0)),INDEX(Other!$40:$40,MATCH(AW4,Other!$11:$11,0)))),AW9=TRUE,INDEX(CW!$O$46:$Q$46,MATCH(Info!AX4,CW!$O$45:$Q$45,0))),0)</f>
        <v>0</v>
      </c>
      <c r="AX46" s="387" cm="1">
        <f t="array" ref="AX46">IFERROR(_xlfn.IFS(AX9=FALSE,IF(Input!AY12=TRUE,1,IF(Info!AY6=TRUE,INDEX(Other!$43:$43,MATCH(AX4,Other!$11:$11,0)),INDEX(Other!$40:$40,MATCH(AX4,Other!$11:$11,0)))),AX9=TRUE,INDEX(CW!$O$46:$Q$46,MATCH(Info!AY4,CW!$O$45:$Q$45,0))),0)</f>
        <v>0</v>
      </c>
      <c r="AY46" s="387" cm="1">
        <f t="array" ref="AY46">IFERROR(_xlfn.IFS(AY9=FALSE,IF(Input!AZ12=TRUE,1,IF(Info!AZ6=TRUE,INDEX(Other!$43:$43,MATCH(AY4,Other!$11:$11,0)),INDEX(Other!$40:$40,MATCH(AY4,Other!$11:$11,0)))),AY9=TRUE,INDEX(CW!$O$46:$Q$46,MATCH(Info!AZ4,CW!$O$45:$Q$45,0))),0)</f>
        <v>0</v>
      </c>
      <c r="AZ46" s="387" cm="1">
        <f t="array" ref="AZ46">IFERROR(_xlfn.IFS(AZ9=FALSE,IF(Input!BA12=TRUE,1,IF(Info!BA6=TRUE,INDEX(Other!$43:$43,MATCH(AZ4,Other!$11:$11,0)),INDEX(Other!$40:$40,MATCH(AZ4,Other!$11:$11,0)))),AZ9=TRUE,INDEX(CW!$O$46:$Q$46,MATCH(Info!BA4,CW!$O$45:$Q$45,0))),0)</f>
        <v>0</v>
      </c>
      <c r="BA46" s="387" cm="1">
        <f t="array" ref="BA46">IFERROR(_xlfn.IFS(BA9=FALSE,IF(Input!BB12=TRUE,1,IF(Info!BB6=TRUE,INDEX(Other!$43:$43,MATCH(BA4,Other!$11:$11,0)),INDEX(Other!$40:$40,MATCH(BA4,Other!$11:$11,0)))),BA9=TRUE,INDEX(CW!$O$46:$Q$46,MATCH(Info!BB4,CW!$O$45:$Q$45,0))),0)</f>
        <v>0</v>
      </c>
      <c r="BB46" s="387" cm="1">
        <f t="array" ref="BB46">IFERROR(_xlfn.IFS(BB9=FALSE,IF(Input!BC12=TRUE,1,IF(Info!BC6=TRUE,INDEX(Other!$43:$43,MATCH(BB4,Other!$11:$11,0)),INDEX(Other!$40:$40,MATCH(BB4,Other!$11:$11,0)))),BB9=TRUE,INDEX(CW!$O$46:$Q$46,MATCH(Info!BC4,CW!$O$45:$Q$45,0))),0)</f>
        <v>0</v>
      </c>
      <c r="BC46" s="387" cm="1">
        <f t="array" ref="BC46">IFERROR(_xlfn.IFS(BC9=FALSE,IF(Input!BD12=TRUE,1,IF(Info!BD6=TRUE,INDEX(Other!$43:$43,MATCH(BC4,Other!$11:$11,0)),INDEX(Other!$40:$40,MATCH(BC4,Other!$11:$11,0)))),BC9=TRUE,INDEX(CW!$O$46:$Q$46,MATCH(Info!BD4,CW!$O$45:$Q$45,0))),0)</f>
        <v>0</v>
      </c>
      <c r="BD46" s="387" cm="1">
        <f t="array" ref="BD46">IFERROR(_xlfn.IFS(BD9=FALSE,IF(Input!BE12=TRUE,1,IF(Info!BE6=TRUE,INDEX(Other!$43:$43,MATCH(BD4,Other!$11:$11,0)),INDEX(Other!$40:$40,MATCH(BD4,Other!$11:$11,0)))),BD9=TRUE,INDEX(CW!$O$46:$Q$46,MATCH(Info!BE4,CW!$O$45:$Q$45,0))),0)</f>
        <v>0</v>
      </c>
      <c r="BE46" s="387" cm="1">
        <f t="array" ref="BE46">IFERROR(_xlfn.IFS(BE9=FALSE,IF(Input!BF12=TRUE,1,IF(Info!BF6=TRUE,INDEX(Other!$43:$43,MATCH(BE4,Other!$11:$11,0)),INDEX(Other!$40:$40,MATCH(BE4,Other!$11:$11,0)))),BE9=TRUE,INDEX(CW!$O$46:$Q$46,MATCH(Info!BF4,CW!$O$45:$Q$45,0))),0)</f>
        <v>0</v>
      </c>
      <c r="BF46" s="387" cm="1">
        <f t="array" ref="BF46">IFERROR(_xlfn.IFS(BF9=FALSE,IF(Input!BG12=TRUE,1,IF(Info!BG6=TRUE,INDEX(Other!$43:$43,MATCH(BF4,Other!$11:$11,0)),INDEX(Other!$40:$40,MATCH(BF4,Other!$11:$11,0)))),BF9=TRUE,INDEX(CW!$O$46:$Q$46,MATCH(Info!BG4,CW!$O$45:$Q$45,0))),0)</f>
        <v>0</v>
      </c>
      <c r="BG46" s="387" cm="1">
        <f t="array" ref="BG46">IFERROR(_xlfn.IFS(BG9=FALSE,IF(Input!BH12=TRUE,1,IF(Info!BH6=TRUE,INDEX(Other!$43:$43,MATCH(BG4,Other!$11:$11,0)),INDEX(Other!$40:$40,MATCH(BG4,Other!$11:$11,0)))),BG9=TRUE,INDEX(CW!$O$46:$Q$46,MATCH(Info!BH4,CW!$O$45:$Q$45,0))),0)</f>
        <v>0</v>
      </c>
      <c r="BH46" s="387" cm="1">
        <f t="array" ref="BH46">IFERROR(_xlfn.IFS(BH9=FALSE,IF(Input!BI12=TRUE,1,IF(Info!BI6=TRUE,INDEX(Other!$43:$43,MATCH(BH4,Other!$11:$11,0)),INDEX(Other!$40:$40,MATCH(BH4,Other!$11:$11,0)))),BH9=TRUE,INDEX(CW!$O$46:$Q$46,MATCH(Info!BI4,CW!$O$45:$Q$45,0))),0)</f>
        <v>0</v>
      </c>
      <c r="BI46" s="387" cm="1">
        <f t="array" ref="BI46">IFERROR(_xlfn.IFS(BI9=FALSE,IF(Input!BJ12=TRUE,1,IF(Info!BJ6=TRUE,INDEX(Other!$43:$43,MATCH(BI4,Other!$11:$11,0)),INDEX(Other!$40:$40,MATCH(BI4,Other!$11:$11,0)))),BI9=TRUE,INDEX(CW!$O$46:$Q$46,MATCH(Info!BJ4,CW!$O$45:$Q$45,0))),0)</f>
        <v>0</v>
      </c>
      <c r="BJ46" s="387" cm="1">
        <f t="array" ref="BJ46">IFERROR(_xlfn.IFS(BJ9=FALSE,IF(Input!BK12=TRUE,1,IF(Info!BK6=TRUE,INDEX(Other!$43:$43,MATCH(BJ4,Other!$11:$11,0)),INDEX(Other!$40:$40,MATCH(BJ4,Other!$11:$11,0)))),BJ9=TRUE,INDEX(CW!$O$46:$Q$46,MATCH(Info!BK4,CW!$O$45:$Q$45,0))),0)</f>
        <v>0</v>
      </c>
      <c r="BK46" s="387" cm="1">
        <f t="array" ref="BK46">IFERROR(_xlfn.IFS(BK9=FALSE,IF(Input!BL12=TRUE,1,IF(Info!BL6=TRUE,INDEX(Other!$43:$43,MATCH(BK4,Other!$11:$11,0)),INDEX(Other!$40:$40,MATCH(BK4,Other!$11:$11,0)))),BK9=TRUE,INDEX(CW!$O$46:$Q$46,MATCH(Info!BL4,CW!$O$45:$Q$45,0))),0)</f>
        <v>0</v>
      </c>
      <c r="BL46" s="387" cm="1">
        <f t="array" ref="BL46">IFERROR(_xlfn.IFS(BL9=FALSE,IF(Input!BM12=TRUE,1,IF(Info!BM6=TRUE,INDEX(Other!$43:$43,MATCH(BL4,Other!$11:$11,0)),INDEX(Other!$40:$40,MATCH(BL4,Other!$11:$11,0)))),BL9=TRUE,INDEX(CW!$O$46:$Q$46,MATCH(Info!BM4,CW!$O$45:$Q$45,0))),0)</f>
        <v>0</v>
      </c>
      <c r="BM46" s="387" cm="1">
        <f t="array" ref="BM46">IFERROR(_xlfn.IFS(BM9=FALSE,IF(Input!BN12=TRUE,1,IF(Info!BN6=TRUE,INDEX(Other!$43:$43,MATCH(BM4,Other!$11:$11,0)),INDEX(Other!$40:$40,MATCH(BM4,Other!$11:$11,0)))),BM9=TRUE,INDEX(CW!$O$46:$Q$46,MATCH(Info!BN4,CW!$O$45:$Q$45,0))),0)</f>
        <v>0</v>
      </c>
      <c r="BN46" s="387" cm="1">
        <f t="array" ref="BN46">IFERROR(_xlfn.IFS(BN9=FALSE,IF(Input!BO12=TRUE,1,IF(Info!BO6=TRUE,INDEX(Other!$43:$43,MATCH(BN4,Other!$11:$11,0)),INDEX(Other!$40:$40,MATCH(BN4,Other!$11:$11,0)))),BN9=TRUE,INDEX(CW!$O$46:$Q$46,MATCH(Info!BO4,CW!$O$45:$Q$45,0))),0)</f>
        <v>0</v>
      </c>
      <c r="BO46" s="387" cm="1">
        <f t="array" ref="BO46">IFERROR(_xlfn.IFS(BO9=FALSE,IF(Input!BP12=TRUE,1,IF(Info!BP6=TRUE,INDEX(Other!$43:$43,MATCH(BO4,Other!$11:$11,0)),INDEX(Other!$40:$40,MATCH(BO4,Other!$11:$11,0)))),BO9=TRUE,INDEX(CW!$O$46:$Q$46,MATCH(Info!BP4,CW!$O$45:$Q$45,0))),0)</f>
        <v>0</v>
      </c>
      <c r="BP46" s="387" cm="1">
        <f t="array" ref="BP46">IFERROR(_xlfn.IFS(BP9=FALSE,IF(Input!BQ12=TRUE,1,IF(Info!BQ6=TRUE,INDEX(Other!$43:$43,MATCH(BP4,Other!$11:$11,0)),INDEX(Other!$40:$40,MATCH(BP4,Other!$11:$11,0)))),BP9=TRUE,INDEX(CW!$O$46:$Q$46,MATCH(Info!BQ4,CW!$O$45:$Q$45,0))),0)</f>
        <v>0</v>
      </c>
      <c r="BQ46" s="387" cm="1">
        <f t="array" ref="BQ46">IFERROR(_xlfn.IFS(BQ9=FALSE,IF(Input!BR12=TRUE,1,IF(Info!BR6=TRUE,INDEX(Other!$43:$43,MATCH(BQ4,Other!$11:$11,0)),INDEX(Other!$40:$40,MATCH(BQ4,Other!$11:$11,0)))),BQ9=TRUE,INDEX(CW!$O$46:$Q$46,MATCH(Info!BR4,CW!$O$45:$Q$45,0))),0)</f>
        <v>0</v>
      </c>
      <c r="BR46" s="387" cm="1">
        <f t="array" ref="BR46">IFERROR(_xlfn.IFS(BR9=FALSE,IF(Input!BS12=TRUE,1,IF(Info!BS6=TRUE,INDEX(Other!$43:$43,MATCH(BR4,Other!$11:$11,0)),INDEX(Other!$40:$40,MATCH(BR4,Other!$11:$11,0)))),BR9=TRUE,INDEX(CW!$O$46:$Q$46,MATCH(Info!BS4,CW!$O$45:$Q$45,0))),0)</f>
        <v>0</v>
      </c>
      <c r="BS46" s="387" cm="1">
        <f t="array" ref="BS46">IFERROR(_xlfn.IFS(BS9=FALSE,IF(Input!BT12=TRUE,1,IF(Info!BT6=TRUE,INDEX(Other!$43:$43,MATCH(BS4,Other!$11:$11,0)),INDEX(Other!$40:$40,MATCH(BS4,Other!$11:$11,0)))),BS9=TRUE,INDEX(CW!$O$46:$Q$46,MATCH(Info!BT4,CW!$O$45:$Q$45,0))),0)</f>
        <v>0</v>
      </c>
      <c r="BT46" s="387" cm="1">
        <f t="array" ref="BT46">IFERROR(_xlfn.IFS(BT9=FALSE,IF(Input!BU12=TRUE,1,IF(Info!BU6=TRUE,INDEX(Other!$43:$43,MATCH(BT4,Other!$11:$11,0)),INDEX(Other!$40:$40,MATCH(BT4,Other!$11:$11,0)))),BT9=TRUE,INDEX(CW!$O$46:$Q$46,MATCH(Info!BU4,CW!$O$45:$Q$45,0))),0)</f>
        <v>0</v>
      </c>
      <c r="BU46" s="387" cm="1">
        <f t="array" ref="BU46">IFERROR(_xlfn.IFS(BU9=FALSE,IF(Input!BV12=TRUE,1,IF(Info!BV6=TRUE,INDEX(Other!$43:$43,MATCH(BU4,Other!$11:$11,0)),INDEX(Other!$40:$40,MATCH(BU4,Other!$11:$11,0)))),BU9=TRUE,INDEX(CW!$O$46:$Q$46,MATCH(Info!BV4,CW!$O$45:$Q$45,0))),0)</f>
        <v>0</v>
      </c>
      <c r="BV46" s="387" cm="1">
        <f t="array" ref="BV46">IFERROR(_xlfn.IFS(BV9=FALSE,IF(Input!BW12=TRUE,1,IF(Info!BW6=TRUE,INDEX(Other!$43:$43,MATCH(BV4,Other!$11:$11,0)),INDEX(Other!$40:$40,MATCH(BV4,Other!$11:$11,0)))),BV9=TRUE,INDEX(CW!$O$46:$Q$46,MATCH(Info!BW4,CW!$O$45:$Q$45,0))),0)</f>
        <v>0</v>
      </c>
      <c r="BW46" s="387" cm="1">
        <f t="array" ref="BW46">IFERROR(_xlfn.IFS(BW9=FALSE,IF(Input!BX12=TRUE,1,IF(Info!BX6=TRUE,INDEX(Other!$43:$43,MATCH(BW4,Other!$11:$11,0)),INDEX(Other!$40:$40,MATCH(BW4,Other!$11:$11,0)))),BW9=TRUE,INDEX(CW!$O$46:$Q$46,MATCH(Info!BX4,CW!$O$45:$Q$45,0))),0)</f>
        <v>0</v>
      </c>
      <c r="BX46" s="387" cm="1">
        <f t="array" ref="BX46">IFERROR(_xlfn.IFS(BX9=FALSE,IF(Input!BY12=TRUE,1,IF(Info!BY6=TRUE,INDEX(Other!$43:$43,MATCH(BX4,Other!$11:$11,0)),INDEX(Other!$40:$40,MATCH(BX4,Other!$11:$11,0)))),BX9=TRUE,INDEX(CW!$O$46:$Q$46,MATCH(Info!BY4,CW!$O$45:$Q$45,0))),0)</f>
        <v>0</v>
      </c>
      <c r="BY46" s="387" cm="1">
        <f t="array" ref="BY46">IFERROR(_xlfn.IFS(BY9=FALSE,IF(Input!BZ12=TRUE,1,IF(Info!BZ6=TRUE,INDEX(Other!$43:$43,MATCH(BY4,Other!$11:$11,0)),INDEX(Other!$40:$40,MATCH(BY4,Other!$11:$11,0)))),BY9=TRUE,INDEX(CW!$O$46:$Q$46,MATCH(Info!BZ4,CW!$O$45:$Q$45,0))),0)</f>
        <v>0</v>
      </c>
      <c r="BZ46" s="387" cm="1">
        <f t="array" ref="BZ46">IFERROR(_xlfn.IFS(BZ9=FALSE,IF(Input!CA12=TRUE,1,IF(Info!CA6=TRUE,INDEX(Other!$43:$43,MATCH(BZ4,Other!$11:$11,0)),INDEX(Other!$40:$40,MATCH(BZ4,Other!$11:$11,0)))),BZ9=TRUE,INDEX(CW!$O$46:$Q$46,MATCH(Info!CA4,CW!$O$45:$Q$45,0))),0)</f>
        <v>0</v>
      </c>
      <c r="CA46" s="387" cm="1">
        <f t="array" ref="CA46">IFERROR(_xlfn.IFS(CA9=FALSE,IF(Input!CB12=TRUE,1,IF(Info!CB6=TRUE,INDEX(Other!$43:$43,MATCH(CA4,Other!$11:$11,0)),INDEX(Other!$40:$40,MATCH(CA4,Other!$11:$11,0)))),CA9=TRUE,INDEX(CW!$O$46:$Q$46,MATCH(Info!CB4,CW!$O$45:$Q$45,0))),0)</f>
        <v>0</v>
      </c>
      <c r="CB46" s="387" cm="1">
        <f t="array" ref="CB46">IFERROR(_xlfn.IFS(CB9=FALSE,IF(Input!CC12=TRUE,1,IF(Info!CC6=TRUE,INDEX(Other!$43:$43,MATCH(CB4,Other!$11:$11,0)),INDEX(Other!$40:$40,MATCH(CB4,Other!$11:$11,0)))),CB9=TRUE,INDEX(CW!$O$46:$Q$46,MATCH(Info!CC4,CW!$O$45:$Q$45,0))),0)</f>
        <v>0</v>
      </c>
      <c r="CC46" s="387" cm="1">
        <f t="array" ref="CC46">IFERROR(_xlfn.IFS(CC9=FALSE,IF(Input!CD12=TRUE,1,IF(Info!CD6=TRUE,INDEX(Other!$43:$43,MATCH(CC4,Other!$11:$11,0)),INDEX(Other!$40:$40,MATCH(CC4,Other!$11:$11,0)))),CC9=TRUE,INDEX(CW!$O$46:$Q$46,MATCH(Info!CD4,CW!$O$45:$Q$45,0))),0)</f>
        <v>0</v>
      </c>
      <c r="CD46" s="387" cm="1">
        <f t="array" ref="CD46">IFERROR(_xlfn.IFS(CD9=FALSE,IF(Input!CE12=TRUE,1,IF(Info!CE6=TRUE,INDEX(Other!$43:$43,MATCH(CD4,Other!$11:$11,0)),INDEX(Other!$40:$40,MATCH(CD4,Other!$11:$11,0)))),CD9=TRUE,INDEX(CW!$O$46:$Q$46,MATCH(Info!CE4,CW!$O$45:$Q$45,0))),0)</f>
        <v>0</v>
      </c>
      <c r="CE46" s="387" cm="1">
        <f t="array" ref="CE46">IFERROR(_xlfn.IFS(CE9=FALSE,IF(Input!CF12=TRUE,1,IF(Info!CF6=TRUE,INDEX(Other!$43:$43,MATCH(CE4,Other!$11:$11,0)),INDEX(Other!$40:$40,MATCH(CE4,Other!$11:$11,0)))),CE9=TRUE,INDEX(CW!$O$46:$Q$46,MATCH(Info!CF4,CW!$O$45:$Q$45,0))),0)</f>
        <v>0</v>
      </c>
      <c r="CF46" s="387" cm="1">
        <f t="array" ref="CF46">IFERROR(_xlfn.IFS(CF9=FALSE,IF(Input!CG12=TRUE,1,IF(Info!CG6=TRUE,INDEX(Other!$43:$43,MATCH(CF4,Other!$11:$11,0)),INDEX(Other!$40:$40,MATCH(CF4,Other!$11:$11,0)))),CF9=TRUE,INDEX(CW!$O$46:$Q$46,MATCH(Info!CG4,CW!$O$45:$Q$45,0))),0)</f>
        <v>0</v>
      </c>
      <c r="CG46" s="387" cm="1">
        <f t="array" ref="CG46">IFERROR(_xlfn.IFS(CG9=FALSE,IF(Input!CH12=TRUE,1,IF(Info!CH6=TRUE,INDEX(Other!$43:$43,MATCH(CG4,Other!$11:$11,0)),INDEX(Other!$40:$40,MATCH(CG4,Other!$11:$11,0)))),CG9=TRUE,INDEX(CW!$O$46:$Q$46,MATCH(Info!CH4,CW!$O$45:$Q$45,0))),0)</f>
        <v>0</v>
      </c>
      <c r="CH46" s="387" cm="1">
        <f t="array" ref="CH46">IFERROR(_xlfn.IFS(CH9=FALSE,IF(Input!CI12=TRUE,1,IF(Info!CI6=TRUE,INDEX(Other!$43:$43,MATCH(CH4,Other!$11:$11,0)),INDEX(Other!$40:$40,MATCH(CH4,Other!$11:$11,0)))),CH9=TRUE,INDEX(CW!$O$46:$Q$46,MATCH(Info!CI4,CW!$O$45:$Q$45,0))),0)</f>
        <v>0</v>
      </c>
      <c r="CI46" s="387" cm="1">
        <f t="array" ref="CI46">IFERROR(_xlfn.IFS(CI9=FALSE,IF(Input!CJ12=TRUE,1,IF(Info!CJ6=TRUE,INDEX(Other!$43:$43,MATCH(CI4,Other!$11:$11,0)),INDEX(Other!$40:$40,MATCH(CI4,Other!$11:$11,0)))),CI9=TRUE,INDEX(CW!$O$46:$Q$46,MATCH(Info!CJ4,CW!$O$45:$Q$45,0))),0)</f>
        <v>0</v>
      </c>
      <c r="CJ46" s="387" cm="1">
        <f t="array" ref="CJ46">IFERROR(_xlfn.IFS(CJ9=FALSE,IF(Input!CK12=TRUE,1,IF(Info!CK6=TRUE,INDEX(Other!$43:$43,MATCH(CJ4,Other!$11:$11,0)),INDEX(Other!$40:$40,MATCH(CJ4,Other!$11:$11,0)))),CJ9=TRUE,INDEX(CW!$O$46:$Q$46,MATCH(Info!CK4,CW!$O$45:$Q$45,0))),0)</f>
        <v>0</v>
      </c>
      <c r="CK46" s="387" cm="1">
        <f t="array" ref="CK46">IFERROR(_xlfn.IFS(CK9=FALSE,IF(Input!CL12=TRUE,1,IF(Info!CL6=TRUE,INDEX(Other!$43:$43,MATCH(CK4,Other!$11:$11,0)),INDEX(Other!$40:$40,MATCH(CK4,Other!$11:$11,0)))),CK9=TRUE,INDEX(CW!$O$46:$Q$46,MATCH(Info!CL4,CW!$O$45:$Q$45,0))),0)</f>
        <v>0</v>
      </c>
      <c r="CL46" s="387" cm="1">
        <f t="array" ref="CL46">IFERROR(_xlfn.IFS(CL9=FALSE,IF(Input!CM12=TRUE,1,IF(Info!CM6=TRUE,INDEX(Other!$43:$43,MATCH(CL4,Other!$11:$11,0)),INDEX(Other!$40:$40,MATCH(CL4,Other!$11:$11,0)))),CL9=TRUE,INDEX(CW!$O$46:$Q$46,MATCH(Info!CM4,CW!$O$45:$Q$45,0))),0)</f>
        <v>0</v>
      </c>
      <c r="CM46" s="387" cm="1">
        <f t="array" ref="CM46">IFERROR(_xlfn.IFS(CM9=FALSE,IF(Input!CN12=TRUE,1,IF(Info!CN6=TRUE,INDEX(Other!$43:$43,MATCH(CM4,Other!$11:$11,0)),INDEX(Other!$40:$40,MATCH(CM4,Other!$11:$11,0)))),CM9=TRUE,INDEX(CW!$O$46:$Q$46,MATCH(Info!CN4,CW!$O$45:$Q$45,0))),0)</f>
        <v>0</v>
      </c>
      <c r="CN46" s="387" cm="1">
        <f t="array" ref="CN46">IFERROR(_xlfn.IFS(CN9=FALSE,IF(Input!CO12=TRUE,1,IF(Info!CO6=TRUE,INDEX(Other!$43:$43,MATCH(CN4,Other!$11:$11,0)),INDEX(Other!$40:$40,MATCH(CN4,Other!$11:$11,0)))),CN9=TRUE,INDEX(CW!$O$46:$Q$46,MATCH(Info!CO4,CW!$O$45:$Q$45,0))),0)</f>
        <v>0</v>
      </c>
      <c r="CO46" s="387" cm="1">
        <f t="array" ref="CO46">IFERROR(_xlfn.IFS(CO9=FALSE,IF(Input!CP12=TRUE,1,IF(Info!CP6=TRUE,INDEX(Other!$43:$43,MATCH(CO4,Other!$11:$11,0)),INDEX(Other!$40:$40,MATCH(CO4,Other!$11:$11,0)))),CO9=TRUE,INDEX(CW!$O$46:$Q$46,MATCH(Info!CP4,CW!$O$45:$Q$45,0))),0)</f>
        <v>0</v>
      </c>
      <c r="CP46" s="387" cm="1">
        <f t="array" ref="CP46">IFERROR(_xlfn.IFS(CP9=FALSE,IF(Input!CQ12=TRUE,1,IF(Info!CQ6=TRUE,INDEX(Other!$43:$43,MATCH(CP4,Other!$11:$11,0)),INDEX(Other!$40:$40,MATCH(CP4,Other!$11:$11,0)))),CP9=TRUE,INDEX(CW!$O$46:$Q$46,MATCH(Info!CQ4,CW!$O$45:$Q$45,0))),0)</f>
        <v>0</v>
      </c>
      <c r="CQ46" s="387" cm="1">
        <f t="array" ref="CQ46">IFERROR(_xlfn.IFS(CQ9=FALSE,IF(Input!CR12=TRUE,1,IF(Info!CR6=TRUE,INDEX(Other!$43:$43,MATCH(CQ4,Other!$11:$11,0)),INDEX(Other!$40:$40,MATCH(CQ4,Other!$11:$11,0)))),CQ9=TRUE,INDEX(CW!$O$46:$Q$46,MATCH(Info!CR4,CW!$O$45:$Q$45,0))),0)</f>
        <v>0</v>
      </c>
      <c r="CR46" s="387" cm="1">
        <f t="array" ref="CR46">IFERROR(_xlfn.IFS(CR9=FALSE,IF(Input!CS12=TRUE,1,IF(Info!CS6=TRUE,INDEX(Other!$43:$43,MATCH(CR4,Other!$11:$11,0)),INDEX(Other!$40:$40,MATCH(CR4,Other!$11:$11,0)))),CR9=TRUE,INDEX(CW!$O$46:$Q$46,MATCH(Info!CS4,CW!$O$45:$Q$45,0))),0)</f>
        <v>0</v>
      </c>
      <c r="CS46" s="387" cm="1">
        <f t="array" ref="CS46">IFERROR(_xlfn.IFS(CS9=FALSE,IF(Input!CT12=TRUE,1,IF(Info!CT6=TRUE,INDEX(Other!$43:$43,MATCH(CS4,Other!$11:$11,0)),INDEX(Other!$40:$40,MATCH(CS4,Other!$11:$11,0)))),CS9=TRUE,INDEX(CW!$O$46:$Q$46,MATCH(Info!CT4,CW!$O$45:$Q$45,0))),0)</f>
        <v>0</v>
      </c>
      <c r="CT46" s="387" cm="1">
        <f t="array" ref="CT46">IFERROR(_xlfn.IFS(CT9=FALSE,IF(Input!CU12=TRUE,1,IF(Info!CU6=TRUE,INDEX(Other!$43:$43,MATCH(CT4,Other!$11:$11,0)),INDEX(Other!$40:$40,MATCH(CT4,Other!$11:$11,0)))),CT9=TRUE,INDEX(CW!$O$46:$Q$46,MATCH(Info!CU4,CW!$O$45:$Q$45,0))),0)</f>
        <v>0</v>
      </c>
      <c r="CU46" s="387" cm="1">
        <f t="array" ref="CU46">IFERROR(_xlfn.IFS(CU9=FALSE,IF(Input!CV12=TRUE,1,IF(Info!CV6=TRUE,INDEX(Other!$43:$43,MATCH(CU4,Other!$11:$11,0)),INDEX(Other!$40:$40,MATCH(CU4,Other!$11:$11,0)))),CU9=TRUE,INDEX(CW!$O$46:$Q$46,MATCH(Info!CV4,CW!$O$45:$Q$45,0))),0)</f>
        <v>0</v>
      </c>
      <c r="CV46" s="387" cm="1">
        <f t="array" ref="CV46">IFERROR(_xlfn.IFS(CV9=FALSE,IF(Input!CW12=TRUE,1,IF(Info!CW6=TRUE,INDEX(Other!$43:$43,MATCH(CV4,Other!$11:$11,0)),INDEX(Other!$40:$40,MATCH(CV4,Other!$11:$11,0)))),CV9=TRUE,INDEX(CW!$O$46:$Q$46,MATCH(Info!CW4,CW!$O$45:$Q$45,0))),0)</f>
        <v>0</v>
      </c>
      <c r="CW46" s="387" cm="1">
        <f t="array" ref="CW46">IFERROR(_xlfn.IFS(CW9=FALSE,IF(Input!CX12=TRUE,1,IF(Info!CX6=TRUE,INDEX(Other!$43:$43,MATCH(CW4,Other!$11:$11,0)),INDEX(Other!$40:$40,MATCH(CW4,Other!$11:$11,0)))),CW9=TRUE,INDEX(CW!$O$46:$Q$46,MATCH(Info!CX4,CW!$O$45:$Q$45,0))),0)</f>
        <v>0</v>
      </c>
      <c r="CX46" s="387" cm="1">
        <f t="array" ref="CX46">IFERROR(_xlfn.IFS(CX9=FALSE,IF(Input!CY12=TRUE,1,IF(Info!CY6=TRUE,INDEX(Other!$43:$43,MATCH(CX4,Other!$11:$11,0)),INDEX(Other!$40:$40,MATCH(CX4,Other!$11:$11,0)))),CX9=TRUE,INDEX(CW!$O$46:$Q$46,MATCH(Info!CY4,CW!$O$45:$Q$45,0))),0)</f>
        <v>0</v>
      </c>
      <c r="CY46" s="387" cm="1">
        <f t="array" ref="CY46">IFERROR(_xlfn.IFS(CY9=FALSE,IF(Input!CZ12=TRUE,1,IF(Info!CZ6=TRUE,INDEX(Other!$43:$43,MATCH(CY4,Other!$11:$11,0)),INDEX(Other!$40:$40,MATCH(CY4,Other!$11:$11,0)))),CY9=TRUE,INDEX(CW!$O$46:$Q$46,MATCH(Info!CZ4,CW!$O$45:$Q$45,0))),0)</f>
        <v>0</v>
      </c>
      <c r="CZ46" s="387" cm="1">
        <f t="array" ref="CZ46">IFERROR(_xlfn.IFS(CZ9=FALSE,IF(Input!DA12=TRUE,1,IF(Info!DA6=TRUE,INDEX(Other!$43:$43,MATCH(CZ4,Other!$11:$11,0)),INDEX(Other!$40:$40,MATCH(CZ4,Other!$11:$11,0)))),CZ9=TRUE,INDEX(CW!$O$46:$Q$46,MATCH(Info!DA4,CW!$O$45:$Q$45,0))),0)</f>
        <v>0</v>
      </c>
      <c r="DA46" s="387" cm="1">
        <f t="array" ref="DA46">IFERROR(_xlfn.IFS(DA9=FALSE,IF(Input!DB12=TRUE,1,IF(Info!DB6=TRUE,INDEX(Other!$43:$43,MATCH(DA4,Other!$11:$11,0)),INDEX(Other!$40:$40,MATCH(DA4,Other!$11:$11,0)))),DA9=TRUE,INDEX(CW!$O$46:$Q$46,MATCH(Info!DB4,CW!$O$45:$Q$45,0))),0)</f>
        <v>0</v>
      </c>
      <c r="DB46" s="387" cm="1">
        <f t="array" ref="DB46">IFERROR(_xlfn.IFS(DB9=FALSE,IF(Input!DC12=TRUE,1,IF(Info!DC6=TRUE,INDEX(Other!$43:$43,MATCH(DB4,Other!$11:$11,0)),INDEX(Other!$40:$40,MATCH(DB4,Other!$11:$11,0)))),DB9=TRUE,INDEX(CW!$O$46:$Q$46,MATCH(Info!DC4,CW!$O$45:$Q$45,0))),0)</f>
        <v>0</v>
      </c>
      <c r="DC46" s="387" cm="1">
        <f t="array" ref="DC46">IFERROR(_xlfn.IFS(DC9=FALSE,IF(Input!DD12=TRUE,1,IF(Info!DD6=TRUE,INDEX(Other!$43:$43,MATCH(DC4,Other!$11:$11,0)),INDEX(Other!$40:$40,MATCH(DC4,Other!$11:$11,0)))),DC9=TRUE,INDEX(CW!$O$46:$Q$46,MATCH(Info!DD4,CW!$O$45:$Q$45,0))),0)</f>
        <v>0</v>
      </c>
      <c r="DD46" s="387" cm="1">
        <f t="array" ref="DD46">IFERROR(_xlfn.IFS(DD9=FALSE,IF(Input!DE12=TRUE,1,IF(Info!DE6=TRUE,INDEX(Other!$43:$43,MATCH(DD4,Other!$11:$11,0)),INDEX(Other!$40:$40,MATCH(DD4,Other!$11:$11,0)))),DD9=TRUE,INDEX(CW!$O$46:$Q$46,MATCH(Info!DE4,CW!$O$45:$Q$45,0))),0)</f>
        <v>0</v>
      </c>
      <c r="DE46" s="387" cm="1">
        <f t="array" ref="DE46">IFERROR(_xlfn.IFS(DE9=FALSE,IF(Input!DF12=TRUE,1,IF(Info!DF6=TRUE,INDEX(Other!$43:$43,MATCH(DE4,Other!$11:$11,0)),INDEX(Other!$40:$40,MATCH(DE4,Other!$11:$11,0)))),DE9=TRUE,INDEX(CW!$O$46:$Q$46,MATCH(Info!DF4,CW!$O$45:$Q$45,0))),0)</f>
        <v>0</v>
      </c>
      <c r="DF46" s="387" cm="1">
        <f t="array" ref="DF46">IFERROR(_xlfn.IFS(DF9=FALSE,IF(Input!DG12=TRUE,1,IF(Info!DG6=TRUE,INDEX(Other!$43:$43,MATCH(DF4,Other!$11:$11,0)),INDEX(Other!$40:$40,MATCH(DF4,Other!$11:$11,0)))),DF9=TRUE,INDEX(CW!$O$46:$Q$46,MATCH(Info!DG4,CW!$O$45:$Q$45,0))),0)</f>
        <v>0</v>
      </c>
      <c r="DG46" s="387" cm="1">
        <f t="array" ref="DG46">IFERROR(_xlfn.IFS(DG9=FALSE,IF(Input!DH12=TRUE,1,IF(Info!DH6=TRUE,INDEX(Other!$43:$43,MATCH(DG4,Other!$11:$11,0)),INDEX(Other!$40:$40,MATCH(DG4,Other!$11:$11,0)))),DG9=TRUE,INDEX(CW!$O$46:$Q$46,MATCH(Info!DH4,CW!$O$45:$Q$45,0))),0)</f>
        <v>0</v>
      </c>
      <c r="DH46" s="387" cm="1">
        <f t="array" ref="DH46">IFERROR(_xlfn.IFS(DH9=FALSE,IF(Input!DI12=TRUE,1,IF(Info!DI6=TRUE,INDEX(Other!$43:$43,MATCH(DH4,Other!$11:$11,0)),INDEX(Other!$40:$40,MATCH(DH4,Other!$11:$11,0)))),DH9=TRUE,INDEX(CW!$O$46:$Q$46,MATCH(Info!DI4,CW!$O$45:$Q$45,0))),0)</f>
        <v>0</v>
      </c>
      <c r="DI46" s="387" cm="1">
        <f t="array" ref="DI46">IFERROR(_xlfn.IFS(DI9=FALSE,IF(Input!DJ12=TRUE,1,IF(Info!DJ6=TRUE,INDEX(Other!$43:$43,MATCH(DI4,Other!$11:$11,0)),INDEX(Other!$40:$40,MATCH(DI4,Other!$11:$11,0)))),DI9=TRUE,INDEX(CW!$O$46:$Q$46,MATCH(Info!DJ4,CW!$O$45:$Q$45,0))),0)</f>
        <v>0</v>
      </c>
      <c r="DJ46" s="387" cm="1">
        <f t="array" ref="DJ46">IFERROR(_xlfn.IFS(DJ9=FALSE,IF(Input!DK12=TRUE,1,IF(Info!DK6=TRUE,INDEX(Other!$43:$43,MATCH(DJ4,Other!$11:$11,0)),INDEX(Other!$40:$40,MATCH(DJ4,Other!$11:$11,0)))),DJ9=TRUE,INDEX(CW!$O$46:$Q$46,MATCH(Info!DK4,CW!$O$45:$Q$45,0))),0)</f>
        <v>0</v>
      </c>
      <c r="DK46" s="387" cm="1">
        <f t="array" ref="DK46">IFERROR(_xlfn.IFS(DK9=FALSE,IF(Input!DL12=TRUE,1,IF(Info!DL6=TRUE,INDEX(Other!$43:$43,MATCH(DK4,Other!$11:$11,0)),INDEX(Other!$40:$40,MATCH(DK4,Other!$11:$11,0)))),DK9=TRUE,INDEX(CW!$O$46:$Q$46,MATCH(Info!DL4,CW!$O$45:$Q$45,0))),0)</f>
        <v>0</v>
      </c>
      <c r="DL46" s="387" cm="1">
        <f t="array" ref="DL46">IFERROR(_xlfn.IFS(DL9=FALSE,IF(Input!DM12=TRUE,1,IF(Info!DM6=TRUE,INDEX(Other!$43:$43,MATCH(DL4,Other!$11:$11,0)),INDEX(Other!$40:$40,MATCH(DL4,Other!$11:$11,0)))),DL9=TRUE,INDEX(CW!$O$46:$Q$46,MATCH(Info!DM4,CW!$O$45:$Q$45,0))),0)</f>
        <v>0</v>
      </c>
      <c r="DM46" s="387" cm="1">
        <f t="array" ref="DM46">IFERROR(_xlfn.IFS(DM9=FALSE,IF(Input!DN12=TRUE,1,IF(Info!DN6=TRUE,INDEX(Other!$43:$43,MATCH(DM4,Other!$11:$11,0)),INDEX(Other!$40:$40,MATCH(DM4,Other!$11:$11,0)))),DM9=TRUE,INDEX(CW!$O$46:$Q$46,MATCH(Info!DN4,CW!$O$45:$Q$45,0))),0)</f>
        <v>0</v>
      </c>
      <c r="DN46" s="387" cm="1">
        <f t="array" ref="DN46">IFERROR(_xlfn.IFS(DN9=FALSE,IF(Input!DO12=TRUE,1,IF(Info!DO6=TRUE,INDEX(Other!$43:$43,MATCH(DN4,Other!$11:$11,0)),INDEX(Other!$40:$40,MATCH(DN4,Other!$11:$11,0)))),DN9=TRUE,INDEX(CW!$O$46:$Q$46,MATCH(Info!DO4,CW!$O$45:$Q$45,0))),0)</f>
        <v>0</v>
      </c>
      <c r="DO46" s="387" cm="1">
        <f t="array" ref="DO46">IFERROR(_xlfn.IFS(DO9=FALSE,IF(Input!DP12=TRUE,1,IF(Info!DP6=TRUE,INDEX(Other!$43:$43,MATCH(DO4,Other!$11:$11,0)),INDEX(Other!$40:$40,MATCH(DO4,Other!$11:$11,0)))),DO9=TRUE,INDEX(CW!$O$46:$Q$46,MATCH(Info!DP4,CW!$O$45:$Q$45,0))),0)</f>
        <v>0</v>
      </c>
      <c r="DP46" s="387" cm="1">
        <f t="array" ref="DP46">IFERROR(_xlfn.IFS(DP9=FALSE,IF(Input!DQ12=TRUE,1,IF(Info!DQ6=TRUE,INDEX(Other!$43:$43,MATCH(DP4,Other!$11:$11,0)),INDEX(Other!$40:$40,MATCH(DP4,Other!$11:$11,0)))),DP9=TRUE,INDEX(CW!$O$46:$Q$46,MATCH(Info!DQ4,CW!$O$45:$Q$45,0))),0)</f>
        <v>0</v>
      </c>
      <c r="DQ46" s="387" cm="1">
        <f t="array" ref="DQ46">IFERROR(_xlfn.IFS(DQ9=FALSE,IF(Input!DR12=TRUE,1,IF(Info!DR6=TRUE,INDEX(Other!$43:$43,MATCH(DQ4,Other!$11:$11,0)),INDEX(Other!$40:$40,MATCH(DQ4,Other!$11:$11,0)))),DQ9=TRUE,INDEX(CW!$O$46:$Q$46,MATCH(Info!DR4,CW!$O$45:$Q$45,0))),0)</f>
        <v>0</v>
      </c>
      <c r="DR46" s="387" cm="1">
        <f t="array" ref="DR46">IFERROR(_xlfn.IFS(DR9=FALSE,IF(Input!DS12=TRUE,1,IF(Info!DS6=TRUE,INDEX(Other!$43:$43,MATCH(DR4,Other!$11:$11,0)),INDEX(Other!$40:$40,MATCH(DR4,Other!$11:$11,0)))),DR9=TRUE,INDEX(CW!$O$46:$Q$46,MATCH(Info!DS4,CW!$O$45:$Q$45,0))),0)</f>
        <v>0</v>
      </c>
      <c r="DS46" s="387" cm="1">
        <f t="array" ref="DS46">IFERROR(_xlfn.IFS(DS9=FALSE,IF(Input!DT12=TRUE,1,IF(Info!DT6=TRUE,INDEX(Other!$43:$43,MATCH(DS4,Other!$11:$11,0)),INDEX(Other!$40:$40,MATCH(DS4,Other!$11:$11,0)))),DS9=TRUE,INDEX(CW!$O$46:$Q$46,MATCH(Info!DT4,CW!$O$45:$Q$45,0))),0)</f>
        <v>0</v>
      </c>
      <c r="DT46" s="387" cm="1">
        <f t="array" ref="DT46">IFERROR(_xlfn.IFS(DT9=FALSE,IF(Input!DU12=TRUE,1,IF(Info!DU6=TRUE,INDEX(Other!$43:$43,MATCH(DT4,Other!$11:$11,0)),INDEX(Other!$40:$40,MATCH(DT4,Other!$11:$11,0)))),DT9=TRUE,INDEX(CW!$O$46:$Q$46,MATCH(Info!DU4,CW!$O$45:$Q$45,0))),0)</f>
        <v>0</v>
      </c>
      <c r="DU46" s="387" cm="1">
        <f t="array" ref="DU46">IFERROR(_xlfn.IFS(DU9=FALSE,IF(Input!DV12=TRUE,1,IF(Info!DV6=TRUE,INDEX(Other!$43:$43,MATCH(DU4,Other!$11:$11,0)),INDEX(Other!$40:$40,MATCH(DU4,Other!$11:$11,0)))),DU9=TRUE,INDEX(CW!$O$46:$Q$46,MATCH(Info!DV4,CW!$O$45:$Q$45,0))),0)</f>
        <v>0</v>
      </c>
      <c r="DV46" s="387" cm="1">
        <f t="array" ref="DV46">IFERROR(_xlfn.IFS(DV9=FALSE,IF(Input!DW12=TRUE,1,IF(Info!DW6=TRUE,INDEX(Other!$43:$43,MATCH(DV4,Other!$11:$11,0)),INDEX(Other!$40:$40,MATCH(DV4,Other!$11:$11,0)))),DV9=TRUE,INDEX(CW!$O$46:$Q$46,MATCH(Info!DW4,CW!$O$45:$Q$45,0))),0)</f>
        <v>0</v>
      </c>
      <c r="DW46" s="387" cm="1">
        <f t="array" ref="DW46">IFERROR(_xlfn.IFS(DW9=FALSE,IF(Input!DX12=TRUE,1,IF(Info!DX6=TRUE,INDEX(Other!$43:$43,MATCH(DW4,Other!$11:$11,0)),INDEX(Other!$40:$40,MATCH(DW4,Other!$11:$11,0)))),DW9=TRUE,INDEX(CW!$O$46:$Q$46,MATCH(Info!DX4,CW!$O$45:$Q$45,0))),0)</f>
        <v>0</v>
      </c>
      <c r="DX46" s="387" cm="1">
        <f t="array" ref="DX46">IFERROR(_xlfn.IFS(DX9=FALSE,IF(Input!DY12=TRUE,1,IF(Info!DY6=TRUE,INDEX(Other!$43:$43,MATCH(DX4,Other!$11:$11,0)),INDEX(Other!$40:$40,MATCH(DX4,Other!$11:$11,0)))),DX9=TRUE,INDEX(CW!$O$46:$Q$46,MATCH(Info!DY4,CW!$O$45:$Q$45,0))),0)</f>
        <v>0</v>
      </c>
      <c r="DY46" s="387" cm="1">
        <f t="array" ref="DY46">IFERROR(_xlfn.IFS(DY9=FALSE,IF(Input!DZ12=TRUE,1,IF(Info!DZ6=TRUE,INDEX(Other!$43:$43,MATCH(DY4,Other!$11:$11,0)),INDEX(Other!$40:$40,MATCH(DY4,Other!$11:$11,0)))),DY9=TRUE,INDEX(CW!$O$46:$Q$46,MATCH(Info!DZ4,CW!$O$45:$Q$45,0))),0)</f>
        <v>0</v>
      </c>
      <c r="DZ46" s="387" cm="1">
        <f t="array" ref="DZ46">IFERROR(_xlfn.IFS(DZ9=FALSE,IF(Input!EA12=TRUE,1,IF(Info!EA6=TRUE,INDEX(Other!$43:$43,MATCH(DZ4,Other!$11:$11,0)),INDEX(Other!$40:$40,MATCH(DZ4,Other!$11:$11,0)))),DZ9=TRUE,INDEX(CW!$O$46:$Q$46,MATCH(Info!EA4,CW!$O$45:$Q$45,0))),0)</f>
        <v>0</v>
      </c>
      <c r="EA46" s="387" cm="1">
        <f t="array" ref="EA46">IFERROR(_xlfn.IFS(EA9=FALSE,IF(Input!EB12=TRUE,1,IF(Info!EB6=TRUE,INDEX(Other!$43:$43,MATCH(EA4,Other!$11:$11,0)),INDEX(Other!$40:$40,MATCH(EA4,Other!$11:$11,0)))),EA9=TRUE,INDEX(CW!$O$46:$Q$46,MATCH(Info!EB4,CW!$O$45:$Q$45,0))),0)</f>
        <v>0</v>
      </c>
      <c r="EB46" s="387" cm="1">
        <f t="array" ref="EB46">IFERROR(_xlfn.IFS(EB9=FALSE,IF(Input!EC12=TRUE,1,IF(Info!EC6=TRUE,INDEX(Other!$43:$43,MATCH(EB4,Other!$11:$11,0)),INDEX(Other!$40:$40,MATCH(EB4,Other!$11:$11,0)))),EB9=TRUE,INDEX(CW!$O$46:$Q$46,MATCH(Info!EC4,CW!$O$45:$Q$45,0))),0)</f>
        <v>0</v>
      </c>
      <c r="EC46" s="387" cm="1">
        <f t="array" ref="EC46">IFERROR(_xlfn.IFS(EC9=FALSE,IF(Input!ED12=TRUE,1,IF(Info!ED6=TRUE,INDEX(Other!$43:$43,MATCH(EC4,Other!$11:$11,0)),INDEX(Other!$40:$40,MATCH(EC4,Other!$11:$11,0)))),EC9=TRUE,INDEX(CW!$O$46:$Q$46,MATCH(Info!ED4,CW!$O$45:$Q$45,0))),0)</f>
        <v>0</v>
      </c>
      <c r="ED46" s="387" cm="1">
        <f t="array" ref="ED46">IFERROR(_xlfn.IFS(ED9=FALSE,IF(Input!EE12=TRUE,1,IF(Info!EE6=TRUE,INDEX(Other!$43:$43,MATCH(ED4,Other!$11:$11,0)),INDEX(Other!$40:$40,MATCH(ED4,Other!$11:$11,0)))),ED9=TRUE,INDEX(CW!$O$46:$Q$46,MATCH(Info!EE4,CW!$O$45:$Q$45,0))),0)</f>
        <v>0</v>
      </c>
      <c r="EE46" s="387" cm="1">
        <f t="array" ref="EE46">IFERROR(_xlfn.IFS(EE9=FALSE,IF(Input!EF12=TRUE,1,IF(Info!EF6=TRUE,INDEX(Other!$43:$43,MATCH(EE4,Other!$11:$11,0)),INDEX(Other!$40:$40,MATCH(EE4,Other!$11:$11,0)))),EE9=TRUE,INDEX(CW!$O$46:$Q$46,MATCH(Info!EF4,CW!$O$45:$Q$45,0))),0)</f>
        <v>0</v>
      </c>
      <c r="EF46" s="387" cm="1">
        <f t="array" ref="EF46">IFERROR(_xlfn.IFS(EF9=FALSE,IF(Input!EG12=TRUE,1,IF(Info!EG6=TRUE,INDEX(Other!$43:$43,MATCH(EF4,Other!$11:$11,0)),INDEX(Other!$40:$40,MATCH(EF4,Other!$11:$11,0)))),EF9=TRUE,INDEX(CW!$O$46:$Q$46,MATCH(Info!EG4,CW!$O$45:$Q$45,0))),0)</f>
        <v>0</v>
      </c>
      <c r="EG46" s="387" cm="1">
        <f t="array" ref="EG46">IFERROR(_xlfn.IFS(EG9=FALSE,IF(Input!EH12=TRUE,1,IF(Info!EH6=TRUE,INDEX(Other!$43:$43,MATCH(EG4,Other!$11:$11,0)),INDEX(Other!$40:$40,MATCH(EG4,Other!$11:$11,0)))),EG9=TRUE,INDEX(CW!$O$46:$Q$46,MATCH(Info!EH4,CW!$O$45:$Q$45,0))),0)</f>
        <v>0</v>
      </c>
      <c r="EH46" s="387" cm="1">
        <f t="array" ref="EH46">IFERROR(_xlfn.IFS(EH9=FALSE,IF(Input!EI12=TRUE,1,IF(Info!EI6=TRUE,INDEX(Other!$43:$43,MATCH(EH4,Other!$11:$11,0)),INDEX(Other!$40:$40,MATCH(EH4,Other!$11:$11,0)))),EH9=TRUE,INDEX(CW!$O$46:$Q$46,MATCH(Info!EI4,CW!$O$45:$Q$45,0))),0)</f>
        <v>0</v>
      </c>
      <c r="EI46" s="387" cm="1">
        <f t="array" ref="EI46">IFERROR(_xlfn.IFS(EI9=FALSE,IF(Input!EJ12=TRUE,1,IF(Info!EJ6=TRUE,INDEX(Other!$43:$43,MATCH(EI4,Other!$11:$11,0)),INDEX(Other!$40:$40,MATCH(EI4,Other!$11:$11,0)))),EI9=TRUE,INDEX(CW!$O$46:$Q$46,MATCH(Info!EJ4,CW!$O$45:$Q$45,0))),0)</f>
        <v>0</v>
      </c>
      <c r="EJ46" s="387" cm="1">
        <f t="array" ref="EJ46">IFERROR(_xlfn.IFS(EJ9=FALSE,IF(Input!EK12=TRUE,1,IF(Info!EK6=TRUE,INDEX(Other!$43:$43,MATCH(EJ4,Other!$11:$11,0)),INDEX(Other!$40:$40,MATCH(EJ4,Other!$11:$11,0)))),EJ9=TRUE,INDEX(CW!$O$46:$Q$46,MATCH(Info!EK4,CW!$O$45:$Q$45,0))),0)</f>
        <v>0</v>
      </c>
      <c r="EK46" s="387" cm="1">
        <f t="array" ref="EK46">IFERROR(_xlfn.IFS(EK9=FALSE,IF(Input!EL12=TRUE,1,IF(Info!EL6=TRUE,INDEX(Other!$43:$43,MATCH(EK4,Other!$11:$11,0)),INDEX(Other!$40:$40,MATCH(EK4,Other!$11:$11,0)))),EK9=TRUE,INDEX(CW!$O$46:$Q$46,MATCH(Info!EL4,CW!$O$45:$Q$45,0))),0)</f>
        <v>0</v>
      </c>
      <c r="EL46" s="387" cm="1">
        <f t="array" ref="EL46">IFERROR(_xlfn.IFS(EL9=FALSE,IF(Input!EM12=TRUE,1,IF(Info!EM6=TRUE,INDEX(Other!$43:$43,MATCH(EL4,Other!$11:$11,0)),INDEX(Other!$40:$40,MATCH(EL4,Other!$11:$11,0)))),EL9=TRUE,INDEX(CW!$O$46:$Q$46,MATCH(Info!EM4,CW!$O$45:$Q$45,0))),0)</f>
        <v>0</v>
      </c>
      <c r="EM46" s="387" cm="1">
        <f t="array" ref="EM46">IFERROR(_xlfn.IFS(EM9=FALSE,IF(Input!EN12=TRUE,1,IF(Info!EN6=TRUE,INDEX(Other!$43:$43,MATCH(EM4,Other!$11:$11,0)),INDEX(Other!$40:$40,MATCH(EM4,Other!$11:$11,0)))),EM9=TRUE,INDEX(CW!$O$46:$Q$46,MATCH(Info!EN4,CW!$O$45:$Q$45,0))),0)</f>
        <v>0</v>
      </c>
      <c r="EN46" s="387" cm="1">
        <f t="array" ref="EN46">IFERROR(_xlfn.IFS(EN9=FALSE,IF(Input!EO12=TRUE,1,IF(Info!EO6=TRUE,INDEX(Other!$43:$43,MATCH(EN4,Other!$11:$11,0)),INDEX(Other!$40:$40,MATCH(EN4,Other!$11:$11,0)))),EN9=TRUE,INDEX(CW!$O$46:$Q$46,MATCH(Info!EO4,CW!$O$45:$Q$45,0))),0)</f>
        <v>0</v>
      </c>
      <c r="EO46" s="387" cm="1">
        <f t="array" ref="EO46">IFERROR(_xlfn.IFS(EO9=FALSE,IF(Input!EP12=TRUE,1,IF(Info!EP6=TRUE,INDEX(Other!$43:$43,MATCH(EO4,Other!$11:$11,0)),INDEX(Other!$40:$40,MATCH(EO4,Other!$11:$11,0)))),EO9=TRUE,INDEX(CW!$O$46:$Q$46,MATCH(Info!EP4,CW!$O$45:$Q$45,0))),0)</f>
        <v>0</v>
      </c>
      <c r="EP46" s="387" cm="1">
        <f t="array" ref="EP46">IFERROR(_xlfn.IFS(EP9=FALSE,IF(Input!EQ12=TRUE,1,IF(Info!EQ6=TRUE,INDEX(Other!$43:$43,MATCH(EP4,Other!$11:$11,0)),INDEX(Other!$40:$40,MATCH(EP4,Other!$11:$11,0)))),EP9=TRUE,INDEX(CW!$O$46:$Q$46,MATCH(Info!EQ4,CW!$O$45:$Q$45,0))),0)</f>
        <v>0</v>
      </c>
      <c r="EQ46" s="387" cm="1">
        <f t="array" ref="EQ46">IFERROR(_xlfn.IFS(EQ9=FALSE,IF(Input!ER12=TRUE,1,IF(Info!ER6=TRUE,INDEX(Other!$43:$43,MATCH(EQ4,Other!$11:$11,0)),INDEX(Other!$40:$40,MATCH(EQ4,Other!$11:$11,0)))),EQ9=TRUE,INDEX(CW!$O$46:$Q$46,MATCH(Info!ER4,CW!$O$45:$Q$45,0))),0)</f>
        <v>0</v>
      </c>
      <c r="ER46" s="387" cm="1">
        <f t="array" ref="ER46">IFERROR(_xlfn.IFS(ER9=FALSE,IF(Input!ES12=TRUE,1,IF(Info!ES6=TRUE,INDEX(Other!$43:$43,MATCH(ER4,Other!$11:$11,0)),INDEX(Other!$40:$40,MATCH(ER4,Other!$11:$11,0)))),ER9=TRUE,INDEX(CW!$O$46:$Q$46,MATCH(Info!ES4,CW!$O$45:$Q$45,0))),0)</f>
        <v>0</v>
      </c>
      <c r="ES46" s="387" cm="1">
        <f t="array" ref="ES46">IFERROR(_xlfn.IFS(ES9=FALSE,IF(Input!ET12=TRUE,1,IF(Info!ET6=TRUE,INDEX(Other!$43:$43,MATCH(ES4,Other!$11:$11,0)),INDEX(Other!$40:$40,MATCH(ES4,Other!$11:$11,0)))),ES9=TRUE,INDEX(CW!$O$46:$Q$46,MATCH(Info!ET4,CW!$O$45:$Q$45,0))),0)</f>
        <v>0</v>
      </c>
      <c r="ET46" s="387" cm="1">
        <f t="array" ref="ET46">IFERROR(_xlfn.IFS(ET9=FALSE,IF(Input!EU12=TRUE,1,IF(Info!EU6=TRUE,INDEX(Other!$43:$43,MATCH(ET4,Other!$11:$11,0)),INDEX(Other!$40:$40,MATCH(ET4,Other!$11:$11,0)))),ET9=TRUE,INDEX(CW!$O$46:$Q$46,MATCH(Info!EU4,CW!$O$45:$Q$45,0))),0)</f>
        <v>0</v>
      </c>
      <c r="EU46" s="387" cm="1">
        <f t="array" ref="EU46">IFERROR(_xlfn.IFS(EU9=FALSE,IF(Input!EV12=TRUE,1,IF(Info!EV6=TRUE,INDEX(Other!$43:$43,MATCH(EU4,Other!$11:$11,0)),INDEX(Other!$40:$40,MATCH(EU4,Other!$11:$11,0)))),EU9=TRUE,INDEX(CW!$O$46:$Q$46,MATCH(Info!EV4,CW!$O$45:$Q$45,0))),0)</f>
        <v>0</v>
      </c>
      <c r="EV46" s="387" cm="1">
        <f t="array" ref="EV46">IFERROR(_xlfn.IFS(EV9=FALSE,IF(Input!EW12=TRUE,1,IF(Info!EW6=TRUE,INDEX(Other!$43:$43,MATCH(EV4,Other!$11:$11,0)),INDEX(Other!$40:$40,MATCH(EV4,Other!$11:$11,0)))),EV9=TRUE,INDEX(CW!$O$46:$Q$46,MATCH(Info!EW4,CW!$O$45:$Q$45,0))),0)</f>
        <v>0</v>
      </c>
      <c r="EW46" s="387" cm="1">
        <f t="array" ref="EW46">IFERROR(_xlfn.IFS(EW9=FALSE,IF(Input!EX12=TRUE,1,IF(Info!EX6=TRUE,INDEX(Other!$43:$43,MATCH(EW4,Other!$11:$11,0)),INDEX(Other!$40:$40,MATCH(EW4,Other!$11:$11,0)))),EW9=TRUE,INDEX(CW!$O$46:$Q$46,MATCH(Info!EX4,CW!$O$45:$Q$45,0))),0)</f>
        <v>0</v>
      </c>
      <c r="EX46" s="387" cm="1">
        <f t="array" ref="EX46">IFERROR(_xlfn.IFS(EX9=FALSE,IF(Input!EY12=TRUE,1,IF(Info!EY6=TRUE,INDEX(Other!$43:$43,MATCH(EX4,Other!$11:$11,0)),INDEX(Other!$40:$40,MATCH(EX4,Other!$11:$11,0)))),EX9=TRUE,INDEX(CW!$O$46:$Q$46,MATCH(Info!EY4,CW!$O$45:$Q$45,0))),0)</f>
        <v>0</v>
      </c>
      <c r="EY46" s="387" cm="1">
        <f t="array" ref="EY46">IFERROR(_xlfn.IFS(EY9=FALSE,IF(Input!EZ12=TRUE,1,IF(Info!EZ6=TRUE,INDEX(Other!$43:$43,MATCH(EY4,Other!$11:$11,0)),INDEX(Other!$40:$40,MATCH(EY4,Other!$11:$11,0)))),EY9=TRUE,INDEX(CW!$O$46:$Q$46,MATCH(Info!EZ4,CW!$O$45:$Q$45,0))),0)</f>
        <v>0</v>
      </c>
      <c r="EZ46" s="387" cm="1">
        <f t="array" ref="EZ46">IFERROR(_xlfn.IFS(EZ9=FALSE,IF(Input!FA12=TRUE,1,IF(Info!FA6=TRUE,INDEX(Other!$43:$43,MATCH(EZ4,Other!$11:$11,0)),INDEX(Other!$40:$40,MATCH(EZ4,Other!$11:$11,0)))),EZ9=TRUE,INDEX(CW!$O$46:$Q$46,MATCH(Info!FA4,CW!$O$45:$Q$45,0))),0)</f>
        <v>0</v>
      </c>
      <c r="FA46" s="387" cm="1">
        <f t="array" ref="FA46">IFERROR(_xlfn.IFS(FA9=FALSE,IF(Input!FB12=TRUE,1,IF(Info!FB6=TRUE,INDEX(Other!$43:$43,MATCH(FA4,Other!$11:$11,0)),INDEX(Other!$40:$40,MATCH(FA4,Other!$11:$11,0)))),FA9=TRUE,INDEX(CW!$O$46:$Q$46,MATCH(Info!FB4,CW!$O$45:$Q$45,0))),0)</f>
        <v>0</v>
      </c>
      <c r="FB46" s="387" cm="1">
        <f t="array" ref="FB46">IFERROR(_xlfn.IFS(FB9=FALSE,IF(Input!FC12=TRUE,1,IF(Info!FC6=TRUE,INDEX(Other!$43:$43,MATCH(FB4,Other!$11:$11,0)),INDEX(Other!$40:$40,MATCH(FB4,Other!$11:$11,0)))),FB9=TRUE,INDEX(CW!$O$46:$Q$46,MATCH(Info!FC4,CW!$O$45:$Q$45,0))),0)</f>
        <v>0</v>
      </c>
      <c r="FC46" s="387" cm="1">
        <f t="array" ref="FC46">IFERROR(_xlfn.IFS(FC9=FALSE,IF(Input!FD12=TRUE,1,IF(Info!FD6=TRUE,INDEX(Other!$43:$43,MATCH(FC4,Other!$11:$11,0)),INDEX(Other!$40:$40,MATCH(FC4,Other!$11:$11,0)))),FC9=TRUE,INDEX(CW!$O$46:$Q$46,MATCH(Info!FD4,CW!$O$45:$Q$45,0))),0)</f>
        <v>0</v>
      </c>
      <c r="FD46" s="387" cm="1">
        <f t="array" ref="FD46">IFERROR(_xlfn.IFS(FD9=FALSE,IF(Input!FE12=TRUE,1,IF(Info!FE6=TRUE,INDEX(Other!$43:$43,MATCH(FD4,Other!$11:$11,0)),INDEX(Other!$40:$40,MATCH(FD4,Other!$11:$11,0)))),FD9=TRUE,INDEX(CW!$O$46:$Q$46,MATCH(Info!FE4,CW!$O$45:$Q$45,0))),0)</f>
        <v>0</v>
      </c>
      <c r="FE46" s="387" cm="1">
        <f t="array" ref="FE46">IFERROR(_xlfn.IFS(FE9=FALSE,IF(Input!FF12=TRUE,1,IF(Info!FF6=TRUE,INDEX(Other!$43:$43,MATCH(FE4,Other!$11:$11,0)),INDEX(Other!$40:$40,MATCH(FE4,Other!$11:$11,0)))),FE9=TRUE,INDEX(CW!$O$46:$Q$46,MATCH(Info!FF4,CW!$O$45:$Q$45,0))),0)</f>
        <v>0</v>
      </c>
      <c r="FF46" s="387" cm="1">
        <f t="array" ref="FF46">IFERROR(_xlfn.IFS(FF9=FALSE,IF(Input!FG12=TRUE,1,IF(Info!FG6=TRUE,INDEX(Other!$43:$43,MATCH(FF4,Other!$11:$11,0)),INDEX(Other!$40:$40,MATCH(FF4,Other!$11:$11,0)))),FF9=TRUE,INDEX(CW!$O$46:$Q$46,MATCH(Info!FG4,CW!$O$45:$Q$45,0))),0)</f>
        <v>0</v>
      </c>
      <c r="FG46" s="387" cm="1">
        <f t="array" ref="FG46">IFERROR(_xlfn.IFS(FG9=FALSE,IF(Input!FH12=TRUE,1,IF(Info!FH6=TRUE,INDEX(Other!$43:$43,MATCH(FG4,Other!$11:$11,0)),INDEX(Other!$40:$40,MATCH(FG4,Other!$11:$11,0)))),FG9=TRUE,INDEX(CW!$O$46:$Q$46,MATCH(Info!FH4,CW!$O$45:$Q$45,0))),0)</f>
        <v>0</v>
      </c>
      <c r="FH46" s="387" cm="1">
        <f t="array" ref="FH46">IFERROR(_xlfn.IFS(FH9=FALSE,IF(Input!FI12=TRUE,1,IF(Info!FI6=TRUE,INDEX(Other!$43:$43,MATCH(FH4,Other!$11:$11,0)),INDEX(Other!$40:$40,MATCH(FH4,Other!$11:$11,0)))),FH9=TRUE,INDEX(CW!$O$46:$Q$46,MATCH(Info!FI4,CW!$O$45:$Q$45,0))),0)</f>
        <v>0</v>
      </c>
      <c r="FI46" s="387" cm="1">
        <f t="array" ref="FI46">IFERROR(_xlfn.IFS(FI9=FALSE,IF(Input!FJ12=TRUE,1,IF(Info!FJ6=TRUE,INDEX(Other!$43:$43,MATCH(FI4,Other!$11:$11,0)),INDEX(Other!$40:$40,MATCH(FI4,Other!$11:$11,0)))),FI9=TRUE,INDEX(CW!$O$46:$Q$46,MATCH(Info!FJ4,CW!$O$45:$Q$45,0))),0)</f>
        <v>0</v>
      </c>
      <c r="FJ46" s="387" cm="1">
        <f t="array" ref="FJ46">IFERROR(_xlfn.IFS(FJ9=FALSE,IF(Input!FK12=TRUE,1,IF(Info!FK6=TRUE,INDEX(Other!$43:$43,MATCH(FJ4,Other!$11:$11,0)),INDEX(Other!$40:$40,MATCH(FJ4,Other!$11:$11,0)))),FJ9=TRUE,INDEX(CW!$O$46:$Q$46,MATCH(Info!FK4,CW!$O$45:$Q$45,0))),0)</f>
        <v>0</v>
      </c>
      <c r="FK46" s="387" cm="1">
        <f t="array" ref="FK46">IFERROR(_xlfn.IFS(FK9=FALSE,IF(Input!FL12=TRUE,1,IF(Info!FL6=TRUE,INDEX(Other!$43:$43,MATCH(FK4,Other!$11:$11,0)),INDEX(Other!$40:$40,MATCH(FK4,Other!$11:$11,0)))),FK9=TRUE,INDEX(CW!$O$46:$Q$46,MATCH(Info!FL4,CW!$O$45:$Q$45,0))),0)</f>
        <v>0</v>
      </c>
      <c r="FL46" s="387" cm="1">
        <f t="array" ref="FL46">IFERROR(_xlfn.IFS(FL9=FALSE,IF(Input!FM12=TRUE,1,IF(Info!FM6=TRUE,INDEX(Other!$43:$43,MATCH(FL4,Other!$11:$11,0)),INDEX(Other!$40:$40,MATCH(FL4,Other!$11:$11,0)))),FL9=TRUE,INDEX(CW!$O$46:$Q$46,MATCH(Info!FM4,CW!$O$45:$Q$45,0))),0)</f>
        <v>0</v>
      </c>
      <c r="FM46" s="387" cm="1">
        <f t="array" ref="FM46">IFERROR(_xlfn.IFS(FM9=FALSE,IF(Input!FN12=TRUE,1,IF(Info!FN6=TRUE,INDEX(Other!$43:$43,MATCH(FM4,Other!$11:$11,0)),INDEX(Other!$40:$40,MATCH(FM4,Other!$11:$11,0)))),FM9=TRUE,INDEX(CW!$O$46:$Q$46,MATCH(Info!FN4,CW!$O$45:$Q$45,0))),0)</f>
        <v>0</v>
      </c>
      <c r="FN46" s="387" cm="1">
        <f t="array" ref="FN46">IFERROR(_xlfn.IFS(FN9=FALSE,IF(Input!FO12=TRUE,1,IF(Info!FO6=TRUE,INDEX(Other!$43:$43,MATCH(FN4,Other!$11:$11,0)),INDEX(Other!$40:$40,MATCH(FN4,Other!$11:$11,0)))),FN9=TRUE,INDEX(CW!$O$46:$Q$46,MATCH(Info!FO4,CW!$O$45:$Q$45,0))),0)</f>
        <v>0</v>
      </c>
      <c r="FO46" s="387" cm="1">
        <f t="array" ref="FO46">IFERROR(_xlfn.IFS(FO9=FALSE,IF(Input!FP12=TRUE,1,IF(Info!FP6=TRUE,INDEX(Other!$43:$43,MATCH(FO4,Other!$11:$11,0)),INDEX(Other!$40:$40,MATCH(FO4,Other!$11:$11,0)))),FO9=TRUE,INDEX(CW!$O$46:$Q$46,MATCH(Info!FP4,CW!$O$45:$Q$45,0))),0)</f>
        <v>0</v>
      </c>
      <c r="FP46" s="387" cm="1">
        <f t="array" ref="FP46">IFERROR(_xlfn.IFS(FP9=FALSE,IF(Input!FQ12=TRUE,1,IF(Info!FQ6=TRUE,INDEX(Other!$43:$43,MATCH(FP4,Other!$11:$11,0)),INDEX(Other!$40:$40,MATCH(FP4,Other!$11:$11,0)))),FP9=TRUE,INDEX(CW!$O$46:$Q$46,MATCH(Info!FQ4,CW!$O$45:$Q$45,0))),0)</f>
        <v>0</v>
      </c>
      <c r="FQ46" s="387" cm="1">
        <f t="array" ref="FQ46">IFERROR(_xlfn.IFS(FQ9=FALSE,IF(Input!FR12=TRUE,1,IF(Info!FR6=TRUE,INDEX(Other!$43:$43,MATCH(FQ4,Other!$11:$11,0)),INDEX(Other!$40:$40,MATCH(FQ4,Other!$11:$11,0)))),FQ9=TRUE,INDEX(CW!$O$46:$Q$46,MATCH(Info!FR4,CW!$O$45:$Q$45,0))),0)</f>
        <v>0</v>
      </c>
      <c r="FR46" s="387" cm="1">
        <f t="array" ref="FR46">IFERROR(_xlfn.IFS(FR9=FALSE,IF(Input!FS12=TRUE,1,IF(Info!FS6=TRUE,INDEX(Other!$43:$43,MATCH(FR4,Other!$11:$11,0)),INDEX(Other!$40:$40,MATCH(FR4,Other!$11:$11,0)))),FR9=TRUE,INDEX(CW!$O$46:$Q$46,MATCH(Info!FS4,CW!$O$45:$Q$45,0))),0)</f>
        <v>0</v>
      </c>
      <c r="FS46" s="387" cm="1">
        <f t="array" ref="FS46">IFERROR(_xlfn.IFS(FS9=FALSE,IF(Input!FT12=TRUE,1,IF(Info!FT6=TRUE,INDEX(Other!$43:$43,MATCH(FS4,Other!$11:$11,0)),INDEX(Other!$40:$40,MATCH(FS4,Other!$11:$11,0)))),FS9=TRUE,INDEX(CW!$O$46:$Q$46,MATCH(Info!FT4,CW!$O$45:$Q$45,0))),0)</f>
        <v>0</v>
      </c>
      <c r="FT46" s="387" cm="1">
        <f t="array" ref="FT46">IFERROR(_xlfn.IFS(FT9=FALSE,IF(Input!FU12=TRUE,1,IF(Info!FU6=TRUE,INDEX(Other!$43:$43,MATCH(FT4,Other!$11:$11,0)),INDEX(Other!$40:$40,MATCH(FT4,Other!$11:$11,0)))),FT9=TRUE,INDEX(CW!$O$46:$Q$46,MATCH(Info!FU4,CW!$O$45:$Q$45,0))),0)</f>
        <v>0</v>
      </c>
      <c r="FU46" s="387" cm="1">
        <f t="array" ref="FU46">IFERROR(_xlfn.IFS(FU9=FALSE,IF(Input!FV12=TRUE,1,IF(Info!FV6=TRUE,INDEX(Other!$43:$43,MATCH(FU4,Other!$11:$11,0)),INDEX(Other!$40:$40,MATCH(FU4,Other!$11:$11,0)))),FU9=TRUE,INDEX(CW!$O$46:$Q$46,MATCH(Info!FV4,CW!$O$45:$Q$45,0))),0)</f>
        <v>0</v>
      </c>
      <c r="FV46" s="387" cm="1">
        <f t="array" ref="FV46">IFERROR(_xlfn.IFS(FV9=FALSE,IF(Input!FW12=TRUE,1,IF(Info!FW6=TRUE,INDEX(Other!$43:$43,MATCH(FV4,Other!$11:$11,0)),INDEX(Other!$40:$40,MATCH(FV4,Other!$11:$11,0)))),FV9=TRUE,INDEX(CW!$O$46:$Q$46,MATCH(Info!FW4,CW!$O$45:$Q$45,0))),0)</f>
        <v>0</v>
      </c>
      <c r="FW46" s="387" cm="1">
        <f t="array" ref="FW46">IFERROR(_xlfn.IFS(FW9=FALSE,IF(Input!FX12=TRUE,1,IF(Info!FX6=TRUE,INDEX(Other!$43:$43,MATCH(FW4,Other!$11:$11,0)),INDEX(Other!$40:$40,MATCH(FW4,Other!$11:$11,0)))),FW9=TRUE,INDEX(CW!$O$46:$Q$46,MATCH(Info!FX4,CW!$O$45:$Q$45,0))),0)</f>
        <v>0</v>
      </c>
      <c r="FX46" s="387" cm="1">
        <f t="array" ref="FX46">IFERROR(_xlfn.IFS(FX9=FALSE,IF(Input!FY12=TRUE,1,IF(Info!FY6=TRUE,INDEX(Other!$43:$43,MATCH(FX4,Other!$11:$11,0)),INDEX(Other!$40:$40,MATCH(FX4,Other!$11:$11,0)))),FX9=TRUE,INDEX(CW!$O$46:$Q$46,MATCH(Info!FY4,CW!$O$45:$Q$45,0))),0)</f>
        <v>0</v>
      </c>
      <c r="FY46" s="387" cm="1">
        <f t="array" ref="FY46">IFERROR(_xlfn.IFS(FY9=FALSE,IF(Input!FZ12=TRUE,1,IF(Info!FZ6=TRUE,INDEX(Other!$43:$43,MATCH(FY4,Other!$11:$11,0)),INDEX(Other!$40:$40,MATCH(FY4,Other!$11:$11,0)))),FY9=TRUE,INDEX(CW!$O$46:$Q$46,MATCH(Info!FZ4,CW!$O$45:$Q$45,0))),0)</f>
        <v>0</v>
      </c>
      <c r="FZ46" s="387" cm="1">
        <f t="array" ref="FZ46">IFERROR(_xlfn.IFS(FZ9=FALSE,IF(Input!GA12=TRUE,1,IF(Info!GA6=TRUE,INDEX(Other!$43:$43,MATCH(FZ4,Other!$11:$11,0)),INDEX(Other!$40:$40,MATCH(FZ4,Other!$11:$11,0)))),FZ9=TRUE,INDEX(CW!$O$46:$Q$46,MATCH(Info!GA4,CW!$O$45:$Q$45,0))),0)</f>
        <v>0</v>
      </c>
      <c r="GA46" s="387" cm="1">
        <f t="array" ref="GA46">IFERROR(_xlfn.IFS(GA9=FALSE,IF(Input!GB12=TRUE,1,IF(Info!GB6=TRUE,INDEX(Other!$43:$43,MATCH(GA4,Other!$11:$11,0)),INDEX(Other!$40:$40,MATCH(GA4,Other!$11:$11,0)))),GA9=TRUE,INDEX(CW!$O$46:$Q$46,MATCH(Info!GB4,CW!$O$45:$Q$45,0))),0)</f>
        <v>0</v>
      </c>
      <c r="GB46" s="387" cm="1">
        <f t="array" ref="GB46">IFERROR(_xlfn.IFS(GB9=FALSE,IF(Input!GC12=TRUE,1,IF(Info!GC6=TRUE,INDEX(Other!$43:$43,MATCH(GB4,Other!$11:$11,0)),INDEX(Other!$40:$40,MATCH(GB4,Other!$11:$11,0)))),GB9=TRUE,INDEX(CW!$O$46:$Q$46,MATCH(Info!GC4,CW!$O$45:$Q$45,0))),0)</f>
        <v>0</v>
      </c>
      <c r="GC46" s="387" cm="1">
        <f t="array" ref="GC46">IFERROR(_xlfn.IFS(GC9=FALSE,IF(Input!GD12=TRUE,1,IF(Info!GD6=TRUE,INDEX(Other!$43:$43,MATCH(GC4,Other!$11:$11,0)),INDEX(Other!$40:$40,MATCH(GC4,Other!$11:$11,0)))),GC9=TRUE,INDEX(CW!$O$46:$Q$46,MATCH(Info!GD4,CW!$O$45:$Q$45,0))),0)</f>
        <v>0</v>
      </c>
      <c r="GD46" s="387" cm="1">
        <f t="array" ref="GD46">IFERROR(_xlfn.IFS(GD9=FALSE,IF(Input!GE12=TRUE,1,IF(Info!GE6=TRUE,INDEX(Other!$43:$43,MATCH(GD4,Other!$11:$11,0)),INDEX(Other!$40:$40,MATCH(GD4,Other!$11:$11,0)))),GD9=TRUE,INDEX(CW!$O$46:$Q$46,MATCH(Info!GE4,CW!$O$45:$Q$45,0))),0)</f>
        <v>0</v>
      </c>
      <c r="GE46" s="387" cm="1">
        <f t="array" ref="GE46">IFERROR(_xlfn.IFS(GE9=FALSE,IF(Input!GF12=TRUE,1,IF(Info!GF6=TRUE,INDEX(Other!$43:$43,MATCH(GE4,Other!$11:$11,0)),INDEX(Other!$40:$40,MATCH(GE4,Other!$11:$11,0)))),GE9=TRUE,INDEX(CW!$O$46:$Q$46,MATCH(Info!GF4,CW!$O$45:$Q$45,0))),0)</f>
        <v>0</v>
      </c>
      <c r="GF46" s="387" cm="1">
        <f t="array" ref="GF46">IFERROR(_xlfn.IFS(GF9=FALSE,IF(Input!GG12=TRUE,1,IF(Info!GG6=TRUE,INDEX(Other!$43:$43,MATCH(GF4,Other!$11:$11,0)),INDEX(Other!$40:$40,MATCH(GF4,Other!$11:$11,0)))),GF9=TRUE,INDEX(CW!$O$46:$Q$46,MATCH(Info!GG4,CW!$O$45:$Q$45,0))),0)</f>
        <v>0</v>
      </c>
      <c r="GG46" s="387" cm="1">
        <f t="array" ref="GG46">IFERROR(_xlfn.IFS(GG9=FALSE,IF(Input!GH12=TRUE,1,IF(Info!GH6=TRUE,INDEX(Other!$43:$43,MATCH(GG4,Other!$11:$11,0)),INDEX(Other!$40:$40,MATCH(GG4,Other!$11:$11,0)))),GG9=TRUE,INDEX(CW!$O$46:$Q$46,MATCH(Info!GH4,CW!$O$45:$Q$45,0))),0)</f>
        <v>0</v>
      </c>
      <c r="GH46" s="387" cm="1">
        <f t="array" ref="GH46">IFERROR(_xlfn.IFS(GH9=FALSE,IF(Input!GI12=TRUE,1,IF(Info!GI6=TRUE,INDEX(Other!$43:$43,MATCH(GH4,Other!$11:$11,0)),INDEX(Other!$40:$40,MATCH(GH4,Other!$11:$11,0)))),GH9=TRUE,INDEX(CW!$O$46:$Q$46,MATCH(Info!GI4,CW!$O$45:$Q$45,0))),0)</f>
        <v>0</v>
      </c>
      <c r="GI46" s="387" cm="1">
        <f t="array" ref="GI46">IFERROR(_xlfn.IFS(GI9=FALSE,IF(Input!GJ12=TRUE,1,IF(Info!GJ6=TRUE,INDEX(Other!$43:$43,MATCH(GI4,Other!$11:$11,0)),INDEX(Other!$40:$40,MATCH(GI4,Other!$11:$11,0)))),GI9=TRUE,INDEX(CW!$O$46:$Q$46,MATCH(Info!GJ4,CW!$O$45:$Q$45,0))),0)</f>
        <v>0</v>
      </c>
      <c r="GJ46" s="387" cm="1">
        <f t="array" ref="GJ46">IFERROR(_xlfn.IFS(GJ9=FALSE,IF(Input!GK12=TRUE,1,IF(Info!GK6=TRUE,INDEX(Other!$43:$43,MATCH(GJ4,Other!$11:$11,0)),INDEX(Other!$40:$40,MATCH(GJ4,Other!$11:$11,0)))),GJ9=TRUE,INDEX(CW!$O$46:$Q$46,MATCH(Info!GK4,CW!$O$45:$Q$45,0))),0)</f>
        <v>0</v>
      </c>
      <c r="GK46" s="387" cm="1">
        <f t="array" ref="GK46">IFERROR(_xlfn.IFS(GK9=FALSE,IF(Input!GL12=TRUE,1,IF(Info!GL6=TRUE,INDEX(Other!$43:$43,MATCH(GK4,Other!$11:$11,0)),INDEX(Other!$40:$40,MATCH(GK4,Other!$11:$11,0)))),GK9=TRUE,INDEX(CW!$O$46:$Q$46,MATCH(Info!GL4,CW!$O$45:$Q$45,0))),0)</f>
        <v>0</v>
      </c>
      <c r="GL46" s="387" cm="1">
        <f t="array" ref="GL46">IFERROR(_xlfn.IFS(GL9=FALSE,IF(Input!GM12=TRUE,1,IF(Info!GM6=TRUE,INDEX(Other!$43:$43,MATCH(GL4,Other!$11:$11,0)),INDEX(Other!$40:$40,MATCH(GL4,Other!$11:$11,0)))),GL9=TRUE,INDEX(CW!$O$46:$Q$46,MATCH(Info!GM4,CW!$O$45:$Q$45,0))),0)</f>
        <v>0</v>
      </c>
      <c r="GM46" s="387" cm="1">
        <f t="array" ref="GM46">IFERROR(_xlfn.IFS(GM9=FALSE,IF(Input!GN12=TRUE,1,IF(Info!GN6=TRUE,INDEX(Other!$43:$43,MATCH(GM4,Other!$11:$11,0)),INDEX(Other!$40:$40,MATCH(GM4,Other!$11:$11,0)))),GM9=TRUE,INDEX(CW!$O$46:$Q$46,MATCH(Info!GN4,CW!$O$45:$Q$45,0))),0)</f>
        <v>0</v>
      </c>
      <c r="GN46" s="387" cm="1">
        <f t="array" ref="GN46">IFERROR(_xlfn.IFS(GN9=FALSE,IF(Input!GO12=TRUE,1,IF(Info!GO6=TRUE,INDEX(Other!$43:$43,MATCH(GN4,Other!$11:$11,0)),INDEX(Other!$40:$40,MATCH(GN4,Other!$11:$11,0)))),GN9=TRUE,INDEX(CW!$O$46:$Q$46,MATCH(Info!GO4,CW!$O$45:$Q$45,0))),0)</f>
        <v>0</v>
      </c>
      <c r="GO46" s="387" cm="1">
        <f t="array" ref="GO46">IFERROR(_xlfn.IFS(GO9=FALSE,IF(Input!GP12=TRUE,1,IF(Info!GP6=TRUE,INDEX(Other!$43:$43,MATCH(GO4,Other!$11:$11,0)),INDEX(Other!$40:$40,MATCH(GO4,Other!$11:$11,0)))),GO9=TRUE,INDEX(CW!$O$46:$Q$46,MATCH(Info!GP4,CW!$O$45:$Q$45,0))),0)</f>
        <v>0</v>
      </c>
      <c r="GP46" s="387" cm="1">
        <f t="array" ref="GP46">IFERROR(_xlfn.IFS(GP9=FALSE,IF(Input!GQ12=TRUE,1,IF(Info!GQ6=TRUE,INDEX(Other!$43:$43,MATCH(GP4,Other!$11:$11,0)),INDEX(Other!$40:$40,MATCH(GP4,Other!$11:$11,0)))),GP9=TRUE,INDEX(CW!$O$46:$Q$46,MATCH(Info!GQ4,CW!$O$45:$Q$45,0))),0)</f>
        <v>0</v>
      </c>
      <c r="GQ46" s="387" cm="1">
        <f t="array" ref="GQ46">IFERROR(_xlfn.IFS(GQ9=FALSE,IF(Input!GR12=TRUE,1,IF(Info!GR6=TRUE,INDEX(Other!$43:$43,MATCH(GQ4,Other!$11:$11,0)),INDEX(Other!$40:$40,MATCH(GQ4,Other!$11:$11,0)))),GQ9=TRUE,INDEX(CW!$O$46:$Q$46,MATCH(Info!GR4,CW!$O$45:$Q$45,0))),0)</f>
        <v>0</v>
      </c>
      <c r="GR46" s="387" cm="1">
        <f t="array" ref="GR46">IFERROR(_xlfn.IFS(GR9=FALSE,IF(Input!GS12=TRUE,1,IF(Info!GS6=TRUE,INDEX(Other!$43:$43,MATCH(GR4,Other!$11:$11,0)),INDEX(Other!$40:$40,MATCH(GR4,Other!$11:$11,0)))),GR9=TRUE,INDEX(CW!$O$46:$Q$46,MATCH(Info!GS4,CW!$O$45:$Q$45,0))),0)</f>
        <v>0</v>
      </c>
      <c r="GS46" s="387" cm="1">
        <f t="array" ref="GS46">IFERROR(_xlfn.IFS(GS9=FALSE,IF(Input!GT12=TRUE,1,IF(Info!GT6=TRUE,INDEX(Other!$43:$43,MATCH(GS4,Other!$11:$11,0)),INDEX(Other!$40:$40,MATCH(GS4,Other!$11:$11,0)))),GS9=TRUE,INDEX(CW!$O$46:$Q$46,MATCH(Info!GT4,CW!$O$45:$Q$45,0))),0)</f>
        <v>0</v>
      </c>
    </row>
    <row r="47" spans="1:201" s="328" customFormat="1" outlineLevel="1">
      <c r="A47" s="356" t="s">
        <v>9417</v>
      </c>
      <c r="B47" s="387" cm="1">
        <f t="array" ref="B47">IFERROR(IF(Input!C12=TRUE,1,IF(Info!C6=TRUE,INDEX(Class!$H:$H,MATCH(Info!C21,Class!$F:$F,0)),_xlfn.IFS(B9=FALSE,INDEX(Class!$H:$H,MATCH(Info!C21,Class!$F:$F,0))+IF(Info!C4="Truck",INDEX(Class!$O:$O,MATCH(Info!C22,Class!$N:$N,0)),0),B9=TRUE,INDEX(Class!$K:$K,MATCH(Info!C21,Class!$F:$F,0))*INDEX(Class!$S:$S,MATCH(Info!C22,Class!$N:$N,0))))),0)</f>
        <v>0</v>
      </c>
      <c r="C47" s="387" cm="1">
        <f t="array" ref="C47">IFERROR(IF(Input!D12=TRUE,1,IF(Info!D6=TRUE,INDEX(Class!$H:$H,MATCH(Info!D21,Class!$F:$F,0)),_xlfn.IFS(C9=FALSE,INDEX(Class!$H:$H,MATCH(Info!D21,Class!$F:$F,0))+IF(Info!D4="Truck",INDEX(Class!$O:$O,MATCH(Info!D22,Class!$N:$N,0)),0),C9=TRUE,INDEX(Class!$K:$K,MATCH(Info!D21,Class!$F:$F,0))*INDEX(Class!$S:$S,MATCH(Info!D22,Class!$N:$N,0))))),0)</f>
        <v>0</v>
      </c>
      <c r="D47" s="387" cm="1">
        <f t="array" ref="D47">IFERROR(IF(Input!E12=TRUE,1,IF(Info!E6=TRUE,INDEX(Class!$H:$H,MATCH(Info!E21,Class!$F:$F,0)),_xlfn.IFS(D9=FALSE,INDEX(Class!$H:$H,MATCH(Info!E21,Class!$F:$F,0))+IF(Info!E4="Truck",INDEX(Class!$O:$O,MATCH(Info!E22,Class!$N:$N,0)),0),D9=TRUE,INDEX(Class!$K:$K,MATCH(Info!E21,Class!$F:$F,0))*INDEX(Class!$S:$S,MATCH(Info!E22,Class!$N:$N,0))))),0)</f>
        <v>0</v>
      </c>
      <c r="E47" s="387" cm="1">
        <f t="array" ref="E47">IFERROR(IF(Input!F12=TRUE,1,IF(Info!F6=TRUE,INDEX(Class!$H:$H,MATCH(Info!F21,Class!$F:$F,0)),_xlfn.IFS(E9=FALSE,INDEX(Class!$H:$H,MATCH(Info!F21,Class!$F:$F,0))+IF(Info!F4="Truck",INDEX(Class!$O:$O,MATCH(Info!F22,Class!$N:$N,0)),0),E9=TRUE,INDEX(Class!$K:$K,MATCH(Info!F21,Class!$F:$F,0))*INDEX(Class!$S:$S,MATCH(Info!F22,Class!$N:$N,0))))),0)</f>
        <v>0</v>
      </c>
      <c r="F47" s="387" cm="1">
        <f t="array" ref="F47">IFERROR(IF(Input!G12=TRUE,1,IF(Info!G6=TRUE,INDEX(Class!$H:$H,MATCH(Info!G21,Class!$F:$F,0)),_xlfn.IFS(F9=FALSE,INDEX(Class!$H:$H,MATCH(Info!G21,Class!$F:$F,0))+IF(Info!G4="Truck",INDEX(Class!$O:$O,MATCH(Info!G22,Class!$N:$N,0)),0),F9=TRUE,INDEX(Class!$K:$K,MATCH(Info!G21,Class!$F:$F,0))*INDEX(Class!$S:$S,MATCH(Info!G22,Class!$N:$N,0))))),0)</f>
        <v>0</v>
      </c>
      <c r="G47" s="387" cm="1">
        <f t="array" ref="G47">IFERROR(IF(Input!H12=TRUE,1,IF(Info!H6=TRUE,INDEX(Class!$H:$H,MATCH(Info!H21,Class!$F:$F,0)),_xlfn.IFS(G9=FALSE,INDEX(Class!$H:$H,MATCH(Info!H21,Class!$F:$F,0))+IF(Info!H4="Truck",INDEX(Class!$O:$O,MATCH(Info!H22,Class!$N:$N,0)),0),G9=TRUE,INDEX(Class!$K:$K,MATCH(Info!H21,Class!$F:$F,0))*INDEX(Class!$S:$S,MATCH(Info!H22,Class!$N:$N,0))))),0)</f>
        <v>0</v>
      </c>
      <c r="H47" s="387" cm="1">
        <f t="array" ref="H47">IFERROR(IF(Input!I12=TRUE,1,IF(Info!I6=TRUE,INDEX(Class!$H:$H,MATCH(Info!I21,Class!$F:$F,0)),_xlfn.IFS(H9=FALSE,INDEX(Class!$H:$H,MATCH(Info!I21,Class!$F:$F,0))+IF(Info!I4="Truck",INDEX(Class!$O:$O,MATCH(Info!I22,Class!$N:$N,0)),0),H9=TRUE,INDEX(Class!$K:$K,MATCH(Info!I21,Class!$F:$F,0))*INDEX(Class!$S:$S,MATCH(Info!I22,Class!$N:$N,0))))),0)</f>
        <v>0</v>
      </c>
      <c r="I47" s="387" cm="1">
        <f t="array" ref="I47">IFERROR(IF(Input!J12=TRUE,1,IF(Info!J6=TRUE,INDEX(Class!$H:$H,MATCH(Info!J21,Class!$F:$F,0)),_xlfn.IFS(I9=FALSE,INDEX(Class!$H:$H,MATCH(Info!J21,Class!$F:$F,0))+IF(Info!J4="Truck",INDEX(Class!$O:$O,MATCH(Info!J22,Class!$N:$N,0)),0),I9=TRUE,INDEX(Class!$K:$K,MATCH(Info!J21,Class!$F:$F,0))*INDEX(Class!$S:$S,MATCH(Info!J22,Class!$N:$N,0))))),0)</f>
        <v>0</v>
      </c>
      <c r="J47" s="387" cm="1">
        <f t="array" ref="J47">IFERROR(IF(Input!K12=TRUE,1,IF(Info!K6=TRUE,INDEX(Class!$H:$H,MATCH(Info!K21,Class!$F:$F,0)),_xlfn.IFS(J9=FALSE,INDEX(Class!$H:$H,MATCH(Info!K21,Class!$F:$F,0))+IF(Info!K4="Truck",INDEX(Class!$O:$O,MATCH(Info!K22,Class!$N:$N,0)),0),J9=TRUE,INDEX(Class!$K:$K,MATCH(Info!K21,Class!$F:$F,0))*INDEX(Class!$S:$S,MATCH(Info!K22,Class!$N:$N,0))))),0)</f>
        <v>0</v>
      </c>
      <c r="K47" s="387" cm="1">
        <f t="array" ref="K47">IFERROR(IF(Input!L12=TRUE,1,IF(Info!L6=TRUE,INDEX(Class!$H:$H,MATCH(Info!L21,Class!$F:$F,0)),_xlfn.IFS(K9=FALSE,INDEX(Class!$H:$H,MATCH(Info!L21,Class!$F:$F,0))+IF(Info!L4="Truck",INDEX(Class!$O:$O,MATCH(Info!L22,Class!$N:$N,0)),0),K9=TRUE,INDEX(Class!$K:$K,MATCH(Info!L21,Class!$F:$F,0))*INDEX(Class!$S:$S,MATCH(Info!L22,Class!$N:$N,0))))),0)</f>
        <v>0</v>
      </c>
      <c r="L47" s="387" cm="1">
        <f t="array" ref="L47">IFERROR(IF(Input!M12=TRUE,1,IF(Info!M6=TRUE,INDEX(Class!$H:$H,MATCH(Info!M21,Class!$F:$F,0)),_xlfn.IFS(L9=FALSE,INDEX(Class!$H:$H,MATCH(Info!M21,Class!$F:$F,0))+IF(Info!M4="Truck",INDEX(Class!$O:$O,MATCH(Info!M22,Class!$N:$N,0)),0),L9=TRUE,INDEX(Class!$K:$K,MATCH(Info!M21,Class!$F:$F,0))*INDEX(Class!$S:$S,MATCH(Info!M22,Class!$N:$N,0))))),0)</f>
        <v>0</v>
      </c>
      <c r="M47" s="387" cm="1">
        <f t="array" ref="M47">IFERROR(IF(Input!N12=TRUE,1,IF(Info!N6=TRUE,INDEX(Class!$H:$H,MATCH(Info!N21,Class!$F:$F,0)),_xlfn.IFS(M9=FALSE,INDEX(Class!$H:$H,MATCH(Info!N21,Class!$F:$F,0))+IF(Info!N4="Truck",INDEX(Class!$O:$O,MATCH(Info!N22,Class!$N:$N,0)),0),M9=TRUE,INDEX(Class!$K:$K,MATCH(Info!N21,Class!$F:$F,0))*INDEX(Class!$S:$S,MATCH(Info!N22,Class!$N:$N,0))))),0)</f>
        <v>0</v>
      </c>
      <c r="N47" s="387" cm="1">
        <f t="array" ref="N47">IFERROR(IF(Input!O12=TRUE,1,IF(Info!O6=TRUE,INDEX(Class!$H:$H,MATCH(Info!O21,Class!$F:$F,0)),_xlfn.IFS(N9=FALSE,INDEX(Class!$H:$H,MATCH(Info!O21,Class!$F:$F,0))+IF(Info!O4="Truck",INDEX(Class!$O:$O,MATCH(Info!O22,Class!$N:$N,0)),0),N9=TRUE,INDEX(Class!$K:$K,MATCH(Info!O21,Class!$F:$F,0))*INDEX(Class!$S:$S,MATCH(Info!O22,Class!$N:$N,0))))),0)</f>
        <v>0</v>
      </c>
      <c r="O47" s="387" cm="1">
        <f t="array" ref="O47">IFERROR(IF(Input!P12=TRUE,1,IF(Info!P6=TRUE,INDEX(Class!$H:$H,MATCH(Info!P21,Class!$F:$F,0)),_xlfn.IFS(O9=FALSE,INDEX(Class!$H:$H,MATCH(Info!P21,Class!$F:$F,0))+IF(Info!P4="Truck",INDEX(Class!$O:$O,MATCH(Info!P22,Class!$N:$N,0)),0),O9=TRUE,INDEX(Class!$K:$K,MATCH(Info!P21,Class!$F:$F,0))*INDEX(Class!$S:$S,MATCH(Info!P22,Class!$N:$N,0))))),0)</f>
        <v>0</v>
      </c>
      <c r="P47" s="387" cm="1">
        <f t="array" ref="P47">IFERROR(IF(Input!Q12=TRUE,1,IF(Info!Q6=TRUE,INDEX(Class!$H:$H,MATCH(Info!Q21,Class!$F:$F,0)),_xlfn.IFS(P9=FALSE,INDEX(Class!$H:$H,MATCH(Info!Q21,Class!$F:$F,0))+IF(Info!Q4="Truck",INDEX(Class!$O:$O,MATCH(Info!Q22,Class!$N:$N,0)),0),P9=TRUE,INDEX(Class!$K:$K,MATCH(Info!Q21,Class!$F:$F,0))*INDEX(Class!$S:$S,MATCH(Info!Q22,Class!$N:$N,0))))),0)</f>
        <v>0</v>
      </c>
      <c r="Q47" s="387" cm="1">
        <f t="array" ref="Q47">IFERROR(IF(Input!R12=TRUE,1,IF(Info!R6=TRUE,INDEX(Class!$H:$H,MATCH(Info!R21,Class!$F:$F,0)),_xlfn.IFS(Q9=FALSE,INDEX(Class!$H:$H,MATCH(Info!R21,Class!$F:$F,0))+IF(Info!R4="Truck",INDEX(Class!$O:$O,MATCH(Info!R22,Class!$N:$N,0)),0),Q9=TRUE,INDEX(Class!$K:$K,MATCH(Info!R21,Class!$F:$F,0))*INDEX(Class!$S:$S,MATCH(Info!R22,Class!$N:$N,0))))),0)</f>
        <v>0</v>
      </c>
      <c r="R47" s="387" cm="1">
        <f t="array" ref="R47">IFERROR(IF(Input!S12=TRUE,1,IF(Info!S6=TRUE,INDEX(Class!$H:$H,MATCH(Info!S21,Class!$F:$F,0)),_xlfn.IFS(R9=FALSE,INDEX(Class!$H:$H,MATCH(Info!S21,Class!$F:$F,0))+IF(Info!S4="Truck",INDEX(Class!$O:$O,MATCH(Info!S22,Class!$N:$N,0)),0),R9=TRUE,INDEX(Class!$K:$K,MATCH(Info!S21,Class!$F:$F,0))*INDEX(Class!$S:$S,MATCH(Info!S22,Class!$N:$N,0))))),0)</f>
        <v>0</v>
      </c>
      <c r="S47" s="387" cm="1">
        <f t="array" ref="S47">IFERROR(IF(Input!T12=TRUE,1,IF(Info!T6=TRUE,INDEX(Class!$H:$H,MATCH(Info!T21,Class!$F:$F,0)),_xlfn.IFS(S9=FALSE,INDEX(Class!$H:$H,MATCH(Info!T21,Class!$F:$F,0))+IF(Info!T4="Truck",INDEX(Class!$O:$O,MATCH(Info!T22,Class!$N:$N,0)),0),S9=TRUE,INDEX(Class!$K:$K,MATCH(Info!T21,Class!$F:$F,0))*INDEX(Class!$S:$S,MATCH(Info!T22,Class!$N:$N,0))))),0)</f>
        <v>0</v>
      </c>
      <c r="T47" s="387" cm="1">
        <f t="array" ref="T47">IFERROR(IF(Input!U12=TRUE,1,IF(Info!U6=TRUE,INDEX(Class!$H:$H,MATCH(Info!U21,Class!$F:$F,0)),_xlfn.IFS(T9=FALSE,INDEX(Class!$H:$H,MATCH(Info!U21,Class!$F:$F,0))+IF(Info!U4="Truck",INDEX(Class!$O:$O,MATCH(Info!U22,Class!$N:$N,0)),0),T9=TRUE,INDEX(Class!$K:$K,MATCH(Info!U21,Class!$F:$F,0))*INDEX(Class!$S:$S,MATCH(Info!U22,Class!$N:$N,0))))),0)</f>
        <v>0</v>
      </c>
      <c r="U47" s="387" cm="1">
        <f t="array" ref="U47">IFERROR(IF(Input!V12=TRUE,1,IF(Info!V6=TRUE,INDEX(Class!$H:$H,MATCH(Info!V21,Class!$F:$F,0)),_xlfn.IFS(U9=FALSE,INDEX(Class!$H:$H,MATCH(Info!V21,Class!$F:$F,0))+IF(Info!V4="Truck",INDEX(Class!$O:$O,MATCH(Info!V22,Class!$N:$N,0)),0),U9=TRUE,INDEX(Class!$K:$K,MATCH(Info!V21,Class!$F:$F,0))*INDEX(Class!$S:$S,MATCH(Info!V22,Class!$N:$N,0))))),0)</f>
        <v>0</v>
      </c>
      <c r="V47" s="387" cm="1">
        <f t="array" ref="V47">IFERROR(IF(Input!W12=TRUE,1,IF(Info!W6=TRUE,INDEX(Class!$H:$H,MATCH(Info!W21,Class!$F:$F,0)),_xlfn.IFS(V9=FALSE,INDEX(Class!$H:$H,MATCH(Info!W21,Class!$F:$F,0))+IF(Info!W4="Truck",INDEX(Class!$O:$O,MATCH(Info!W22,Class!$N:$N,0)),0),V9=TRUE,INDEX(Class!$K:$K,MATCH(Info!W21,Class!$F:$F,0))*INDEX(Class!$S:$S,MATCH(Info!W22,Class!$N:$N,0))))),0)</f>
        <v>0</v>
      </c>
      <c r="W47" s="387" cm="1">
        <f t="array" ref="W47">IFERROR(IF(Input!X12=TRUE,1,IF(Info!X6=TRUE,INDEX(Class!$H:$H,MATCH(Info!X21,Class!$F:$F,0)),_xlfn.IFS(W9=FALSE,INDEX(Class!$H:$H,MATCH(Info!X21,Class!$F:$F,0))+IF(Info!X4="Truck",INDEX(Class!$O:$O,MATCH(Info!X22,Class!$N:$N,0)),0),W9=TRUE,INDEX(Class!$K:$K,MATCH(Info!X21,Class!$F:$F,0))*INDEX(Class!$S:$S,MATCH(Info!X22,Class!$N:$N,0))))),0)</f>
        <v>0</v>
      </c>
      <c r="X47" s="387" cm="1">
        <f t="array" ref="X47">IFERROR(IF(Input!Y12=TRUE,1,IF(Info!Y6=TRUE,INDEX(Class!$H:$H,MATCH(Info!Y21,Class!$F:$F,0)),_xlfn.IFS(X9=FALSE,INDEX(Class!$H:$H,MATCH(Info!Y21,Class!$F:$F,0))+IF(Info!Y4="Truck",INDEX(Class!$O:$O,MATCH(Info!Y22,Class!$N:$N,0)),0),X9=TRUE,INDEX(Class!$K:$K,MATCH(Info!Y21,Class!$F:$F,0))*INDEX(Class!$S:$S,MATCH(Info!Y22,Class!$N:$N,0))))),0)</f>
        <v>0</v>
      </c>
      <c r="Y47" s="387" cm="1">
        <f t="array" ref="Y47">IFERROR(IF(Input!Z12=TRUE,1,IF(Info!Z6=TRUE,INDEX(Class!$H:$H,MATCH(Info!Z21,Class!$F:$F,0)),_xlfn.IFS(Y9=FALSE,INDEX(Class!$H:$H,MATCH(Info!Z21,Class!$F:$F,0))+IF(Info!Z4="Truck",INDEX(Class!$O:$O,MATCH(Info!Z22,Class!$N:$N,0)),0),Y9=TRUE,INDEX(Class!$K:$K,MATCH(Info!Z21,Class!$F:$F,0))*INDEX(Class!$S:$S,MATCH(Info!Z22,Class!$N:$N,0))))),0)</f>
        <v>0</v>
      </c>
      <c r="Z47" s="387" cm="1">
        <f t="array" ref="Z47">IFERROR(IF(Input!AA12=TRUE,1,IF(Info!AA6=TRUE,INDEX(Class!$H:$H,MATCH(Info!AA21,Class!$F:$F,0)),_xlfn.IFS(Z9=FALSE,INDEX(Class!$H:$H,MATCH(Info!AA21,Class!$F:$F,0))+IF(Info!AA4="Truck",INDEX(Class!$O:$O,MATCH(Info!AA22,Class!$N:$N,0)),0),Z9=TRUE,INDEX(Class!$K:$K,MATCH(Info!AA21,Class!$F:$F,0))*INDEX(Class!$S:$S,MATCH(Info!AA22,Class!$N:$N,0))))),0)</f>
        <v>0</v>
      </c>
      <c r="AA47" s="387" cm="1">
        <f t="array" ref="AA47">IFERROR(IF(Input!AB12=TRUE,1,IF(Info!AB6=TRUE,INDEX(Class!$H:$H,MATCH(Info!AB21,Class!$F:$F,0)),_xlfn.IFS(AA9=FALSE,INDEX(Class!$H:$H,MATCH(Info!AB21,Class!$F:$F,0))+IF(Info!AB4="Truck",INDEX(Class!$O:$O,MATCH(Info!AB22,Class!$N:$N,0)),0),AA9=TRUE,INDEX(Class!$K:$K,MATCH(Info!AB21,Class!$F:$F,0))*INDEX(Class!$S:$S,MATCH(Info!AB22,Class!$N:$N,0))))),0)</f>
        <v>0</v>
      </c>
      <c r="AB47" s="387" cm="1">
        <f t="array" ref="AB47">IFERROR(IF(Input!AC12=TRUE,1,IF(Info!AC6=TRUE,INDEX(Class!$H:$H,MATCH(Info!AC21,Class!$F:$F,0)),_xlfn.IFS(AB9=FALSE,INDEX(Class!$H:$H,MATCH(Info!AC21,Class!$F:$F,0))+IF(Info!AC4="Truck",INDEX(Class!$O:$O,MATCH(Info!AC22,Class!$N:$N,0)),0),AB9=TRUE,INDEX(Class!$K:$K,MATCH(Info!AC21,Class!$F:$F,0))*INDEX(Class!$S:$S,MATCH(Info!AC22,Class!$N:$N,0))))),0)</f>
        <v>0</v>
      </c>
      <c r="AC47" s="387" cm="1">
        <f t="array" ref="AC47">IFERROR(IF(Input!AD12=TRUE,1,IF(Info!AD6=TRUE,INDEX(Class!$H:$H,MATCH(Info!AD21,Class!$F:$F,0)),_xlfn.IFS(AC9=FALSE,INDEX(Class!$H:$H,MATCH(Info!AD21,Class!$F:$F,0))+IF(Info!AD4="Truck",INDEX(Class!$O:$O,MATCH(Info!AD22,Class!$N:$N,0)),0),AC9=TRUE,INDEX(Class!$K:$K,MATCH(Info!AD21,Class!$F:$F,0))*INDEX(Class!$S:$S,MATCH(Info!AD22,Class!$N:$N,0))))),0)</f>
        <v>0</v>
      </c>
      <c r="AD47" s="387" cm="1">
        <f t="array" ref="AD47">IFERROR(IF(Input!AE12=TRUE,1,IF(Info!AE6=TRUE,INDEX(Class!$H:$H,MATCH(Info!AE21,Class!$F:$F,0)),_xlfn.IFS(AD9=FALSE,INDEX(Class!$H:$H,MATCH(Info!AE21,Class!$F:$F,0))+IF(Info!AE4="Truck",INDEX(Class!$O:$O,MATCH(Info!AE22,Class!$N:$N,0)),0),AD9=TRUE,INDEX(Class!$K:$K,MATCH(Info!AE21,Class!$F:$F,0))*INDEX(Class!$S:$S,MATCH(Info!AE22,Class!$N:$N,0))))),0)</f>
        <v>0</v>
      </c>
      <c r="AE47" s="387" cm="1">
        <f t="array" ref="AE47">IFERROR(IF(Input!AF12=TRUE,1,IF(Info!AF6=TRUE,INDEX(Class!$H:$H,MATCH(Info!AF21,Class!$F:$F,0)),_xlfn.IFS(AE9=FALSE,INDEX(Class!$H:$H,MATCH(Info!AF21,Class!$F:$F,0))+IF(Info!AF4="Truck",INDEX(Class!$O:$O,MATCH(Info!AF22,Class!$N:$N,0)),0),AE9=TRUE,INDEX(Class!$K:$K,MATCH(Info!AF21,Class!$F:$F,0))*INDEX(Class!$S:$S,MATCH(Info!AF22,Class!$N:$N,0))))),0)</f>
        <v>0</v>
      </c>
      <c r="AF47" s="387" cm="1">
        <f t="array" ref="AF47">IFERROR(IF(Input!AG12=TRUE,1,IF(Info!AG6=TRUE,INDEX(Class!$H:$H,MATCH(Info!AG21,Class!$F:$F,0)),_xlfn.IFS(AF9=FALSE,INDEX(Class!$H:$H,MATCH(Info!AG21,Class!$F:$F,0))+IF(Info!AG4="Truck",INDEX(Class!$O:$O,MATCH(Info!AG22,Class!$N:$N,0)),0),AF9=TRUE,INDEX(Class!$K:$K,MATCH(Info!AG21,Class!$F:$F,0))*INDEX(Class!$S:$S,MATCH(Info!AG22,Class!$N:$N,0))))),0)</f>
        <v>0</v>
      </c>
      <c r="AG47" s="387" cm="1">
        <f t="array" ref="AG47">IFERROR(IF(Input!AH12=TRUE,1,IF(Info!AH6=TRUE,INDEX(Class!$H:$H,MATCH(Info!AH21,Class!$F:$F,0)),_xlfn.IFS(AG9=FALSE,INDEX(Class!$H:$H,MATCH(Info!AH21,Class!$F:$F,0))+IF(Info!AH4="Truck",INDEX(Class!$O:$O,MATCH(Info!AH22,Class!$N:$N,0)),0),AG9=TRUE,INDEX(Class!$K:$K,MATCH(Info!AH21,Class!$F:$F,0))*INDEX(Class!$S:$S,MATCH(Info!AH22,Class!$N:$N,0))))),0)</f>
        <v>0</v>
      </c>
      <c r="AH47" s="387" cm="1">
        <f t="array" ref="AH47">IFERROR(IF(Input!AI12=TRUE,1,IF(Info!AI6=TRUE,INDEX(Class!$H:$H,MATCH(Info!AI21,Class!$F:$F,0)),_xlfn.IFS(AH9=FALSE,INDEX(Class!$H:$H,MATCH(Info!AI21,Class!$F:$F,0))+IF(Info!AI4="Truck",INDEX(Class!$O:$O,MATCH(Info!AI22,Class!$N:$N,0)),0),AH9=TRUE,INDEX(Class!$K:$K,MATCH(Info!AI21,Class!$F:$F,0))*INDEX(Class!$S:$S,MATCH(Info!AI22,Class!$N:$N,0))))),0)</f>
        <v>0</v>
      </c>
      <c r="AI47" s="387" cm="1">
        <f t="array" ref="AI47">IFERROR(IF(Input!AJ12=TRUE,1,IF(Info!AJ6=TRUE,INDEX(Class!$H:$H,MATCH(Info!AJ21,Class!$F:$F,0)),_xlfn.IFS(AI9=FALSE,INDEX(Class!$H:$H,MATCH(Info!AJ21,Class!$F:$F,0))+IF(Info!AJ4="Truck",INDEX(Class!$O:$O,MATCH(Info!AJ22,Class!$N:$N,0)),0),AI9=TRUE,INDEX(Class!$K:$K,MATCH(Info!AJ21,Class!$F:$F,0))*INDEX(Class!$S:$S,MATCH(Info!AJ22,Class!$N:$N,0))))),0)</f>
        <v>0</v>
      </c>
      <c r="AJ47" s="387" cm="1">
        <f t="array" ref="AJ47">IFERROR(IF(Input!AK12=TRUE,1,IF(Info!AK6=TRUE,INDEX(Class!$H:$H,MATCH(Info!AK21,Class!$F:$F,0)),_xlfn.IFS(AJ9=FALSE,INDEX(Class!$H:$H,MATCH(Info!AK21,Class!$F:$F,0))+IF(Info!AK4="Truck",INDEX(Class!$O:$O,MATCH(Info!AK22,Class!$N:$N,0)),0),AJ9=TRUE,INDEX(Class!$K:$K,MATCH(Info!AK21,Class!$F:$F,0))*INDEX(Class!$S:$S,MATCH(Info!AK22,Class!$N:$N,0))))),0)</f>
        <v>0</v>
      </c>
      <c r="AK47" s="387" cm="1">
        <f t="array" ref="AK47">IFERROR(IF(Input!AL12=TRUE,1,IF(Info!AL6=TRUE,INDEX(Class!$H:$H,MATCH(Info!AL21,Class!$F:$F,0)),_xlfn.IFS(AK9=FALSE,INDEX(Class!$H:$H,MATCH(Info!AL21,Class!$F:$F,0))+IF(Info!AL4="Truck",INDEX(Class!$O:$O,MATCH(Info!AL22,Class!$N:$N,0)),0),AK9=TRUE,INDEX(Class!$K:$K,MATCH(Info!AL21,Class!$F:$F,0))*INDEX(Class!$S:$S,MATCH(Info!AL22,Class!$N:$N,0))))),0)</f>
        <v>0</v>
      </c>
      <c r="AL47" s="387" cm="1">
        <f t="array" ref="AL47">IFERROR(IF(Input!AM12=TRUE,1,IF(Info!AM6=TRUE,INDEX(Class!$H:$H,MATCH(Info!AM21,Class!$F:$F,0)),_xlfn.IFS(AL9=FALSE,INDEX(Class!$H:$H,MATCH(Info!AM21,Class!$F:$F,0))+IF(Info!AM4="Truck",INDEX(Class!$O:$O,MATCH(Info!AM22,Class!$N:$N,0)),0),AL9=TRUE,INDEX(Class!$K:$K,MATCH(Info!AM21,Class!$F:$F,0))*INDEX(Class!$S:$S,MATCH(Info!AM22,Class!$N:$N,0))))),0)</f>
        <v>0</v>
      </c>
      <c r="AM47" s="387" cm="1">
        <f t="array" ref="AM47">IFERROR(IF(Input!AN12=TRUE,1,IF(Info!AN6=TRUE,INDEX(Class!$H:$H,MATCH(Info!AN21,Class!$F:$F,0)),_xlfn.IFS(AM9=FALSE,INDEX(Class!$H:$H,MATCH(Info!AN21,Class!$F:$F,0))+IF(Info!AN4="Truck",INDEX(Class!$O:$O,MATCH(Info!AN22,Class!$N:$N,0)),0),AM9=TRUE,INDEX(Class!$K:$K,MATCH(Info!AN21,Class!$F:$F,0))*INDEX(Class!$S:$S,MATCH(Info!AN22,Class!$N:$N,0))))),0)</f>
        <v>0</v>
      </c>
      <c r="AN47" s="387" cm="1">
        <f t="array" ref="AN47">IFERROR(IF(Input!AO12=TRUE,1,IF(Info!AO6=TRUE,INDEX(Class!$H:$H,MATCH(Info!AO21,Class!$F:$F,0)),_xlfn.IFS(AN9=FALSE,INDEX(Class!$H:$H,MATCH(Info!AO21,Class!$F:$F,0))+IF(Info!AO4="Truck",INDEX(Class!$O:$O,MATCH(Info!AO22,Class!$N:$N,0)),0),AN9=TRUE,INDEX(Class!$K:$K,MATCH(Info!AO21,Class!$F:$F,0))*INDEX(Class!$S:$S,MATCH(Info!AO22,Class!$N:$N,0))))),0)</f>
        <v>0</v>
      </c>
      <c r="AO47" s="387" cm="1">
        <f t="array" ref="AO47">IFERROR(IF(Input!AP12=TRUE,1,IF(Info!AP6=TRUE,INDEX(Class!$H:$H,MATCH(Info!AP21,Class!$F:$F,0)),_xlfn.IFS(AO9=FALSE,INDEX(Class!$H:$H,MATCH(Info!AP21,Class!$F:$F,0))+IF(Info!AP4="Truck",INDEX(Class!$O:$O,MATCH(Info!AP22,Class!$N:$N,0)),0),AO9=TRUE,INDEX(Class!$K:$K,MATCH(Info!AP21,Class!$F:$F,0))*INDEX(Class!$S:$S,MATCH(Info!AP22,Class!$N:$N,0))))),0)</f>
        <v>0</v>
      </c>
      <c r="AP47" s="387" cm="1">
        <f t="array" ref="AP47">IFERROR(IF(Input!AQ12=TRUE,1,IF(Info!AQ6=TRUE,INDEX(Class!$H:$H,MATCH(Info!AQ21,Class!$F:$F,0)),_xlfn.IFS(AP9=FALSE,INDEX(Class!$H:$H,MATCH(Info!AQ21,Class!$F:$F,0))+IF(Info!AQ4="Truck",INDEX(Class!$O:$O,MATCH(Info!AQ22,Class!$N:$N,0)),0),AP9=TRUE,INDEX(Class!$K:$K,MATCH(Info!AQ21,Class!$F:$F,0))*INDEX(Class!$S:$S,MATCH(Info!AQ22,Class!$N:$N,0))))),0)</f>
        <v>0</v>
      </c>
      <c r="AQ47" s="387" cm="1">
        <f t="array" ref="AQ47">IFERROR(IF(Input!AR12=TRUE,1,IF(Info!AR6=TRUE,INDEX(Class!$H:$H,MATCH(Info!AR21,Class!$F:$F,0)),_xlfn.IFS(AQ9=FALSE,INDEX(Class!$H:$H,MATCH(Info!AR21,Class!$F:$F,0))+IF(Info!AR4="Truck",INDEX(Class!$O:$O,MATCH(Info!AR22,Class!$N:$N,0)),0),AQ9=TRUE,INDEX(Class!$K:$K,MATCH(Info!AR21,Class!$F:$F,0))*INDEX(Class!$S:$S,MATCH(Info!AR22,Class!$N:$N,0))))),0)</f>
        <v>0</v>
      </c>
      <c r="AR47" s="387" cm="1">
        <f t="array" ref="AR47">IFERROR(IF(Input!AS12=TRUE,1,IF(Info!AS6=TRUE,INDEX(Class!$H:$H,MATCH(Info!AS21,Class!$F:$F,0)),_xlfn.IFS(AR9=FALSE,INDEX(Class!$H:$H,MATCH(Info!AS21,Class!$F:$F,0))+IF(Info!AS4="Truck",INDEX(Class!$O:$O,MATCH(Info!AS22,Class!$N:$N,0)),0),AR9=TRUE,INDEX(Class!$K:$K,MATCH(Info!AS21,Class!$F:$F,0))*INDEX(Class!$S:$S,MATCH(Info!AS22,Class!$N:$N,0))))),0)</f>
        <v>0</v>
      </c>
      <c r="AS47" s="387" cm="1">
        <f t="array" ref="AS47">IFERROR(IF(Input!AT12=TRUE,1,IF(Info!AT6=TRUE,INDEX(Class!$H:$H,MATCH(Info!AT21,Class!$F:$F,0)),_xlfn.IFS(AS9=FALSE,INDEX(Class!$H:$H,MATCH(Info!AT21,Class!$F:$F,0))+IF(Info!AT4="Truck",INDEX(Class!$O:$O,MATCH(Info!AT22,Class!$N:$N,0)),0),AS9=TRUE,INDEX(Class!$K:$K,MATCH(Info!AT21,Class!$F:$F,0))*INDEX(Class!$S:$S,MATCH(Info!AT22,Class!$N:$N,0))))),0)</f>
        <v>0</v>
      </c>
      <c r="AT47" s="387" cm="1">
        <f t="array" ref="AT47">IFERROR(IF(Input!AU12=TRUE,1,IF(Info!AU6=TRUE,INDEX(Class!$H:$H,MATCH(Info!AU21,Class!$F:$F,0)),_xlfn.IFS(AT9=FALSE,INDEX(Class!$H:$H,MATCH(Info!AU21,Class!$F:$F,0))+IF(Info!AU4="Truck",INDEX(Class!$O:$O,MATCH(Info!AU22,Class!$N:$N,0)),0),AT9=TRUE,INDEX(Class!$K:$K,MATCH(Info!AU21,Class!$F:$F,0))*INDEX(Class!$S:$S,MATCH(Info!AU22,Class!$N:$N,0))))),0)</f>
        <v>0</v>
      </c>
      <c r="AU47" s="387" cm="1">
        <f t="array" ref="AU47">IFERROR(IF(Input!AV12=TRUE,1,IF(Info!AV6=TRUE,INDEX(Class!$H:$H,MATCH(Info!AV21,Class!$F:$F,0)),_xlfn.IFS(AU9=FALSE,INDEX(Class!$H:$H,MATCH(Info!AV21,Class!$F:$F,0))+IF(Info!AV4="Truck",INDEX(Class!$O:$O,MATCH(Info!AV22,Class!$N:$N,0)),0),AU9=TRUE,INDEX(Class!$K:$K,MATCH(Info!AV21,Class!$F:$F,0))*INDEX(Class!$S:$S,MATCH(Info!AV22,Class!$N:$N,0))))),0)</f>
        <v>0</v>
      </c>
      <c r="AV47" s="387" cm="1">
        <f t="array" ref="AV47">IFERROR(IF(Input!AW12=TRUE,1,IF(Info!AW6=TRUE,INDEX(Class!$H:$H,MATCH(Info!AW21,Class!$F:$F,0)),_xlfn.IFS(AV9=FALSE,INDEX(Class!$H:$H,MATCH(Info!AW21,Class!$F:$F,0))+IF(Info!AW4="Truck",INDEX(Class!$O:$O,MATCH(Info!AW22,Class!$N:$N,0)),0),AV9=TRUE,INDEX(Class!$K:$K,MATCH(Info!AW21,Class!$F:$F,0))*INDEX(Class!$S:$S,MATCH(Info!AW22,Class!$N:$N,0))))),0)</f>
        <v>0</v>
      </c>
      <c r="AW47" s="387" cm="1">
        <f t="array" ref="AW47">IFERROR(IF(Input!AX12=TRUE,1,IF(Info!AX6=TRUE,INDEX(Class!$H:$H,MATCH(Info!AX21,Class!$F:$F,0)),_xlfn.IFS(AW9=FALSE,INDEX(Class!$H:$H,MATCH(Info!AX21,Class!$F:$F,0))+IF(Info!AX4="Truck",INDEX(Class!$O:$O,MATCH(Info!AX22,Class!$N:$N,0)),0),AW9=TRUE,INDEX(Class!$K:$K,MATCH(Info!AX21,Class!$F:$F,0))*INDEX(Class!$S:$S,MATCH(Info!AX22,Class!$N:$N,0))))),0)</f>
        <v>0</v>
      </c>
      <c r="AX47" s="387" cm="1">
        <f t="array" ref="AX47">IFERROR(IF(Input!AY12=TRUE,1,IF(Info!AY6=TRUE,INDEX(Class!$H:$H,MATCH(Info!AY21,Class!$F:$F,0)),_xlfn.IFS(AX9=FALSE,INDEX(Class!$H:$H,MATCH(Info!AY21,Class!$F:$F,0))+IF(Info!AY4="Truck",INDEX(Class!$O:$O,MATCH(Info!AY22,Class!$N:$N,0)),0),AX9=TRUE,INDEX(Class!$K:$K,MATCH(Info!AY21,Class!$F:$F,0))*INDEX(Class!$S:$S,MATCH(Info!AY22,Class!$N:$N,0))))),0)</f>
        <v>0</v>
      </c>
      <c r="AY47" s="387" cm="1">
        <f t="array" ref="AY47">IFERROR(IF(Input!AZ12=TRUE,1,IF(Info!AZ6=TRUE,INDEX(Class!$H:$H,MATCH(Info!AZ21,Class!$F:$F,0)),_xlfn.IFS(AY9=FALSE,INDEX(Class!$H:$H,MATCH(Info!AZ21,Class!$F:$F,0))+IF(Info!AZ4="Truck",INDEX(Class!$O:$O,MATCH(Info!AZ22,Class!$N:$N,0)),0),AY9=TRUE,INDEX(Class!$K:$K,MATCH(Info!AZ21,Class!$F:$F,0))*INDEX(Class!$S:$S,MATCH(Info!AZ22,Class!$N:$N,0))))),0)</f>
        <v>0</v>
      </c>
      <c r="AZ47" s="387" cm="1">
        <f t="array" ref="AZ47">IFERROR(IF(Input!BA12=TRUE,1,IF(Info!BA6=TRUE,INDEX(Class!$H:$H,MATCH(Info!BA21,Class!$F:$F,0)),_xlfn.IFS(AZ9=FALSE,INDEX(Class!$H:$H,MATCH(Info!BA21,Class!$F:$F,0))+IF(Info!BA4="Truck",INDEX(Class!$O:$O,MATCH(Info!BA22,Class!$N:$N,0)),0),AZ9=TRUE,INDEX(Class!$K:$K,MATCH(Info!BA21,Class!$F:$F,0))*INDEX(Class!$S:$S,MATCH(Info!BA22,Class!$N:$N,0))))),0)</f>
        <v>0</v>
      </c>
      <c r="BA47" s="387" cm="1">
        <f t="array" ref="BA47">IFERROR(IF(Input!BB12=TRUE,1,IF(Info!BB6=TRUE,INDEX(Class!$H:$H,MATCH(Info!BB21,Class!$F:$F,0)),_xlfn.IFS(BA9=FALSE,INDEX(Class!$H:$H,MATCH(Info!BB21,Class!$F:$F,0))+IF(Info!BB4="Truck",INDEX(Class!$O:$O,MATCH(Info!BB22,Class!$N:$N,0)),0),BA9=TRUE,INDEX(Class!$K:$K,MATCH(Info!BB21,Class!$F:$F,0))*INDEX(Class!$S:$S,MATCH(Info!BB22,Class!$N:$N,0))))),0)</f>
        <v>0</v>
      </c>
      <c r="BB47" s="387" cm="1">
        <f t="array" ref="BB47">IFERROR(IF(Input!BC12=TRUE,1,IF(Info!BC6=TRUE,INDEX(Class!$H:$H,MATCH(Info!BC21,Class!$F:$F,0)),_xlfn.IFS(BB9=FALSE,INDEX(Class!$H:$H,MATCH(Info!BC21,Class!$F:$F,0))+IF(Info!BC4="Truck",INDEX(Class!$O:$O,MATCH(Info!BC22,Class!$N:$N,0)),0),BB9=TRUE,INDEX(Class!$K:$K,MATCH(Info!BC21,Class!$F:$F,0))*INDEX(Class!$S:$S,MATCH(Info!BC22,Class!$N:$N,0))))),0)</f>
        <v>0</v>
      </c>
      <c r="BC47" s="387" cm="1">
        <f t="array" ref="BC47">IFERROR(IF(Input!BD12=TRUE,1,IF(Info!BD6=TRUE,INDEX(Class!$H:$H,MATCH(Info!BD21,Class!$F:$F,0)),_xlfn.IFS(BC9=FALSE,INDEX(Class!$H:$H,MATCH(Info!BD21,Class!$F:$F,0))+IF(Info!BD4="Truck",INDEX(Class!$O:$O,MATCH(Info!BD22,Class!$N:$N,0)),0),BC9=TRUE,INDEX(Class!$K:$K,MATCH(Info!BD21,Class!$F:$F,0))*INDEX(Class!$S:$S,MATCH(Info!BD22,Class!$N:$N,0))))),0)</f>
        <v>0</v>
      </c>
      <c r="BD47" s="387" cm="1">
        <f t="array" ref="BD47">IFERROR(IF(Input!BE12=TRUE,1,IF(Info!BE6=TRUE,INDEX(Class!$H:$H,MATCH(Info!BE21,Class!$F:$F,0)),_xlfn.IFS(BD9=FALSE,INDEX(Class!$H:$H,MATCH(Info!BE21,Class!$F:$F,0))+IF(Info!BE4="Truck",INDEX(Class!$O:$O,MATCH(Info!BE22,Class!$N:$N,0)),0),BD9=TRUE,INDEX(Class!$K:$K,MATCH(Info!BE21,Class!$F:$F,0))*INDEX(Class!$S:$S,MATCH(Info!BE22,Class!$N:$N,0))))),0)</f>
        <v>0</v>
      </c>
      <c r="BE47" s="387" cm="1">
        <f t="array" ref="BE47">IFERROR(IF(Input!BF12=TRUE,1,IF(Info!BF6=TRUE,INDEX(Class!$H:$H,MATCH(Info!BF21,Class!$F:$F,0)),_xlfn.IFS(BE9=FALSE,INDEX(Class!$H:$H,MATCH(Info!BF21,Class!$F:$F,0))+IF(Info!BF4="Truck",INDEX(Class!$O:$O,MATCH(Info!BF22,Class!$N:$N,0)),0),BE9=TRUE,INDEX(Class!$K:$K,MATCH(Info!BF21,Class!$F:$F,0))*INDEX(Class!$S:$S,MATCH(Info!BF22,Class!$N:$N,0))))),0)</f>
        <v>0</v>
      </c>
      <c r="BF47" s="387" cm="1">
        <f t="array" ref="BF47">IFERROR(IF(Input!BG12=TRUE,1,IF(Info!BG6=TRUE,INDEX(Class!$H:$H,MATCH(Info!BG21,Class!$F:$F,0)),_xlfn.IFS(BF9=FALSE,INDEX(Class!$H:$H,MATCH(Info!BG21,Class!$F:$F,0))+IF(Info!BG4="Truck",INDEX(Class!$O:$O,MATCH(Info!BG22,Class!$N:$N,0)),0),BF9=TRUE,INDEX(Class!$K:$K,MATCH(Info!BG21,Class!$F:$F,0))*INDEX(Class!$S:$S,MATCH(Info!BG22,Class!$N:$N,0))))),0)</f>
        <v>0</v>
      </c>
      <c r="BG47" s="387" cm="1">
        <f t="array" ref="BG47">IFERROR(IF(Input!BH12=TRUE,1,IF(Info!BH6=TRUE,INDEX(Class!$H:$H,MATCH(Info!BH21,Class!$F:$F,0)),_xlfn.IFS(BG9=FALSE,INDEX(Class!$H:$H,MATCH(Info!BH21,Class!$F:$F,0))+IF(Info!BH4="Truck",INDEX(Class!$O:$O,MATCH(Info!BH22,Class!$N:$N,0)),0),BG9=TRUE,INDEX(Class!$K:$K,MATCH(Info!BH21,Class!$F:$F,0))*INDEX(Class!$S:$S,MATCH(Info!BH22,Class!$N:$N,0))))),0)</f>
        <v>0</v>
      </c>
      <c r="BH47" s="387" cm="1">
        <f t="array" ref="BH47">IFERROR(IF(Input!BI12=TRUE,1,IF(Info!BI6=TRUE,INDEX(Class!$H:$H,MATCH(Info!BI21,Class!$F:$F,0)),_xlfn.IFS(BH9=FALSE,INDEX(Class!$H:$H,MATCH(Info!BI21,Class!$F:$F,0))+IF(Info!BI4="Truck",INDEX(Class!$O:$O,MATCH(Info!BI22,Class!$N:$N,0)),0),BH9=TRUE,INDEX(Class!$K:$K,MATCH(Info!BI21,Class!$F:$F,0))*INDEX(Class!$S:$S,MATCH(Info!BI22,Class!$N:$N,0))))),0)</f>
        <v>0</v>
      </c>
      <c r="BI47" s="387" cm="1">
        <f t="array" ref="BI47">IFERROR(IF(Input!BJ12=TRUE,1,IF(Info!BJ6=TRUE,INDEX(Class!$H:$H,MATCH(Info!BJ21,Class!$F:$F,0)),_xlfn.IFS(BI9=FALSE,INDEX(Class!$H:$H,MATCH(Info!BJ21,Class!$F:$F,0))+IF(Info!BJ4="Truck",INDEX(Class!$O:$O,MATCH(Info!BJ22,Class!$N:$N,0)),0),BI9=TRUE,INDEX(Class!$K:$K,MATCH(Info!BJ21,Class!$F:$F,0))*INDEX(Class!$S:$S,MATCH(Info!BJ22,Class!$N:$N,0))))),0)</f>
        <v>0</v>
      </c>
      <c r="BJ47" s="387" cm="1">
        <f t="array" ref="BJ47">IFERROR(IF(Input!BK12=TRUE,1,IF(Info!BK6=TRUE,INDEX(Class!$H:$H,MATCH(Info!BK21,Class!$F:$F,0)),_xlfn.IFS(BJ9=FALSE,INDEX(Class!$H:$H,MATCH(Info!BK21,Class!$F:$F,0))+IF(Info!BK4="Truck",INDEX(Class!$O:$O,MATCH(Info!BK22,Class!$N:$N,0)),0),BJ9=TRUE,INDEX(Class!$K:$K,MATCH(Info!BK21,Class!$F:$F,0))*INDEX(Class!$S:$S,MATCH(Info!BK22,Class!$N:$N,0))))),0)</f>
        <v>0</v>
      </c>
      <c r="BK47" s="387" cm="1">
        <f t="array" ref="BK47">IFERROR(IF(Input!BL12=TRUE,1,IF(Info!BL6=TRUE,INDEX(Class!$H:$H,MATCH(Info!BL21,Class!$F:$F,0)),_xlfn.IFS(BK9=FALSE,INDEX(Class!$H:$H,MATCH(Info!BL21,Class!$F:$F,0))+IF(Info!BL4="Truck",INDEX(Class!$O:$O,MATCH(Info!BL22,Class!$N:$N,0)),0),BK9=TRUE,INDEX(Class!$K:$K,MATCH(Info!BL21,Class!$F:$F,0))*INDEX(Class!$S:$S,MATCH(Info!BL22,Class!$N:$N,0))))),0)</f>
        <v>0</v>
      </c>
      <c r="BL47" s="387" cm="1">
        <f t="array" ref="BL47">IFERROR(IF(Input!BM12=TRUE,1,IF(Info!BM6=TRUE,INDEX(Class!$H:$H,MATCH(Info!BM21,Class!$F:$F,0)),_xlfn.IFS(BL9=FALSE,INDEX(Class!$H:$H,MATCH(Info!BM21,Class!$F:$F,0))+IF(Info!BM4="Truck",INDEX(Class!$O:$O,MATCH(Info!BM22,Class!$N:$N,0)),0),BL9=TRUE,INDEX(Class!$K:$K,MATCH(Info!BM21,Class!$F:$F,0))*INDEX(Class!$S:$S,MATCH(Info!BM22,Class!$N:$N,0))))),0)</f>
        <v>0</v>
      </c>
      <c r="BM47" s="387" cm="1">
        <f t="array" ref="BM47">IFERROR(IF(Input!BN12=TRUE,1,IF(Info!BN6=TRUE,INDEX(Class!$H:$H,MATCH(Info!BN21,Class!$F:$F,0)),_xlfn.IFS(BM9=FALSE,INDEX(Class!$H:$H,MATCH(Info!BN21,Class!$F:$F,0))+IF(Info!BN4="Truck",INDEX(Class!$O:$O,MATCH(Info!BN22,Class!$N:$N,0)),0),BM9=TRUE,INDEX(Class!$K:$K,MATCH(Info!BN21,Class!$F:$F,0))*INDEX(Class!$S:$S,MATCH(Info!BN22,Class!$N:$N,0))))),0)</f>
        <v>0</v>
      </c>
      <c r="BN47" s="387" cm="1">
        <f t="array" ref="BN47">IFERROR(IF(Input!BO12=TRUE,1,IF(Info!BO6=TRUE,INDEX(Class!$H:$H,MATCH(Info!BO21,Class!$F:$F,0)),_xlfn.IFS(BN9=FALSE,INDEX(Class!$H:$H,MATCH(Info!BO21,Class!$F:$F,0))+IF(Info!BO4="Truck",INDEX(Class!$O:$O,MATCH(Info!BO22,Class!$N:$N,0)),0),BN9=TRUE,INDEX(Class!$K:$K,MATCH(Info!BO21,Class!$F:$F,0))*INDEX(Class!$S:$S,MATCH(Info!BO22,Class!$N:$N,0))))),0)</f>
        <v>0</v>
      </c>
      <c r="BO47" s="387" cm="1">
        <f t="array" ref="BO47">IFERROR(IF(Input!BP12=TRUE,1,IF(Info!BP6=TRUE,INDEX(Class!$H:$H,MATCH(Info!BP21,Class!$F:$F,0)),_xlfn.IFS(BO9=FALSE,INDEX(Class!$H:$H,MATCH(Info!BP21,Class!$F:$F,0))+IF(Info!BP4="Truck",INDEX(Class!$O:$O,MATCH(Info!BP22,Class!$N:$N,0)),0),BO9=TRUE,INDEX(Class!$K:$K,MATCH(Info!BP21,Class!$F:$F,0))*INDEX(Class!$S:$S,MATCH(Info!BP22,Class!$N:$N,0))))),0)</f>
        <v>0</v>
      </c>
      <c r="BP47" s="387" cm="1">
        <f t="array" ref="BP47">IFERROR(IF(Input!BQ12=TRUE,1,IF(Info!BQ6=TRUE,INDEX(Class!$H:$H,MATCH(Info!BQ21,Class!$F:$F,0)),_xlfn.IFS(BP9=FALSE,INDEX(Class!$H:$H,MATCH(Info!BQ21,Class!$F:$F,0))+IF(Info!BQ4="Truck",INDEX(Class!$O:$O,MATCH(Info!BQ22,Class!$N:$N,0)),0),BP9=TRUE,INDEX(Class!$K:$K,MATCH(Info!BQ21,Class!$F:$F,0))*INDEX(Class!$S:$S,MATCH(Info!BQ22,Class!$N:$N,0))))),0)</f>
        <v>0</v>
      </c>
      <c r="BQ47" s="387" cm="1">
        <f t="array" ref="BQ47">IFERROR(IF(Input!BR12=TRUE,1,IF(Info!BR6=TRUE,INDEX(Class!$H:$H,MATCH(Info!BR21,Class!$F:$F,0)),_xlfn.IFS(BQ9=FALSE,INDEX(Class!$H:$H,MATCH(Info!BR21,Class!$F:$F,0))+IF(Info!BR4="Truck",INDEX(Class!$O:$O,MATCH(Info!BR22,Class!$N:$N,0)),0),BQ9=TRUE,INDEX(Class!$K:$K,MATCH(Info!BR21,Class!$F:$F,0))*INDEX(Class!$S:$S,MATCH(Info!BR22,Class!$N:$N,0))))),0)</f>
        <v>0</v>
      </c>
      <c r="BR47" s="387" cm="1">
        <f t="array" ref="BR47">IFERROR(IF(Input!BS12=TRUE,1,IF(Info!BS6=TRUE,INDEX(Class!$H:$H,MATCH(Info!BS21,Class!$F:$F,0)),_xlfn.IFS(BR9=FALSE,INDEX(Class!$H:$H,MATCH(Info!BS21,Class!$F:$F,0))+IF(Info!BS4="Truck",INDEX(Class!$O:$O,MATCH(Info!BS22,Class!$N:$N,0)),0),BR9=TRUE,INDEX(Class!$K:$K,MATCH(Info!BS21,Class!$F:$F,0))*INDEX(Class!$S:$S,MATCH(Info!BS22,Class!$N:$N,0))))),0)</f>
        <v>0</v>
      </c>
      <c r="BS47" s="387" cm="1">
        <f t="array" ref="BS47">IFERROR(IF(Input!BT12=TRUE,1,IF(Info!BT6=TRUE,INDEX(Class!$H:$H,MATCH(Info!BT21,Class!$F:$F,0)),_xlfn.IFS(BS9=FALSE,INDEX(Class!$H:$H,MATCH(Info!BT21,Class!$F:$F,0))+IF(Info!BT4="Truck",INDEX(Class!$O:$O,MATCH(Info!BT22,Class!$N:$N,0)),0),BS9=TRUE,INDEX(Class!$K:$K,MATCH(Info!BT21,Class!$F:$F,0))*INDEX(Class!$S:$S,MATCH(Info!BT22,Class!$N:$N,0))))),0)</f>
        <v>0</v>
      </c>
      <c r="BT47" s="387" cm="1">
        <f t="array" ref="BT47">IFERROR(IF(Input!BU12=TRUE,1,IF(Info!BU6=TRUE,INDEX(Class!$H:$H,MATCH(Info!BU21,Class!$F:$F,0)),_xlfn.IFS(BT9=FALSE,INDEX(Class!$H:$H,MATCH(Info!BU21,Class!$F:$F,0))+IF(Info!BU4="Truck",INDEX(Class!$O:$O,MATCH(Info!BU22,Class!$N:$N,0)),0),BT9=TRUE,INDEX(Class!$K:$K,MATCH(Info!BU21,Class!$F:$F,0))*INDEX(Class!$S:$S,MATCH(Info!BU22,Class!$N:$N,0))))),0)</f>
        <v>0</v>
      </c>
      <c r="BU47" s="387" cm="1">
        <f t="array" ref="BU47">IFERROR(IF(Input!BV12=TRUE,1,IF(Info!BV6=TRUE,INDEX(Class!$H:$H,MATCH(Info!BV21,Class!$F:$F,0)),_xlfn.IFS(BU9=FALSE,INDEX(Class!$H:$H,MATCH(Info!BV21,Class!$F:$F,0))+IF(Info!BV4="Truck",INDEX(Class!$O:$O,MATCH(Info!BV22,Class!$N:$N,0)),0),BU9=TRUE,INDEX(Class!$K:$K,MATCH(Info!BV21,Class!$F:$F,0))*INDEX(Class!$S:$S,MATCH(Info!BV22,Class!$N:$N,0))))),0)</f>
        <v>0</v>
      </c>
      <c r="BV47" s="387" cm="1">
        <f t="array" ref="BV47">IFERROR(IF(Input!BW12=TRUE,1,IF(Info!BW6=TRUE,INDEX(Class!$H:$H,MATCH(Info!BW21,Class!$F:$F,0)),_xlfn.IFS(BV9=FALSE,INDEX(Class!$H:$H,MATCH(Info!BW21,Class!$F:$F,0))+IF(Info!BW4="Truck",INDEX(Class!$O:$O,MATCH(Info!BW22,Class!$N:$N,0)),0),BV9=TRUE,INDEX(Class!$K:$K,MATCH(Info!BW21,Class!$F:$F,0))*INDEX(Class!$S:$S,MATCH(Info!BW22,Class!$N:$N,0))))),0)</f>
        <v>0</v>
      </c>
      <c r="BW47" s="387" cm="1">
        <f t="array" ref="BW47">IFERROR(IF(Input!BX12=TRUE,1,IF(Info!BX6=TRUE,INDEX(Class!$H:$H,MATCH(Info!BX21,Class!$F:$F,0)),_xlfn.IFS(BW9=FALSE,INDEX(Class!$H:$H,MATCH(Info!BX21,Class!$F:$F,0))+IF(Info!BX4="Truck",INDEX(Class!$O:$O,MATCH(Info!BX22,Class!$N:$N,0)),0),BW9=TRUE,INDEX(Class!$K:$K,MATCH(Info!BX21,Class!$F:$F,0))*INDEX(Class!$S:$S,MATCH(Info!BX22,Class!$N:$N,0))))),0)</f>
        <v>0</v>
      </c>
      <c r="BX47" s="387" cm="1">
        <f t="array" ref="BX47">IFERROR(IF(Input!BY12=TRUE,1,IF(Info!BY6=TRUE,INDEX(Class!$H:$H,MATCH(Info!BY21,Class!$F:$F,0)),_xlfn.IFS(BX9=FALSE,INDEX(Class!$H:$H,MATCH(Info!BY21,Class!$F:$F,0))+IF(Info!BY4="Truck",INDEX(Class!$O:$O,MATCH(Info!BY22,Class!$N:$N,0)),0),BX9=TRUE,INDEX(Class!$K:$K,MATCH(Info!BY21,Class!$F:$F,0))*INDEX(Class!$S:$S,MATCH(Info!BY22,Class!$N:$N,0))))),0)</f>
        <v>0</v>
      </c>
      <c r="BY47" s="387" cm="1">
        <f t="array" ref="BY47">IFERROR(IF(Input!BZ12=TRUE,1,IF(Info!BZ6=TRUE,INDEX(Class!$H:$H,MATCH(Info!BZ21,Class!$F:$F,0)),_xlfn.IFS(BY9=FALSE,INDEX(Class!$H:$H,MATCH(Info!BZ21,Class!$F:$F,0))+IF(Info!BZ4="Truck",INDEX(Class!$O:$O,MATCH(Info!BZ22,Class!$N:$N,0)),0),BY9=TRUE,INDEX(Class!$K:$K,MATCH(Info!BZ21,Class!$F:$F,0))*INDEX(Class!$S:$S,MATCH(Info!BZ22,Class!$N:$N,0))))),0)</f>
        <v>0</v>
      </c>
      <c r="BZ47" s="387" cm="1">
        <f t="array" ref="BZ47">IFERROR(IF(Input!CA12=TRUE,1,IF(Info!CA6=TRUE,INDEX(Class!$H:$H,MATCH(Info!CA21,Class!$F:$F,0)),_xlfn.IFS(BZ9=FALSE,INDEX(Class!$H:$H,MATCH(Info!CA21,Class!$F:$F,0))+IF(Info!CA4="Truck",INDEX(Class!$O:$O,MATCH(Info!CA22,Class!$N:$N,0)),0),BZ9=TRUE,INDEX(Class!$K:$K,MATCH(Info!CA21,Class!$F:$F,0))*INDEX(Class!$S:$S,MATCH(Info!CA22,Class!$N:$N,0))))),0)</f>
        <v>0</v>
      </c>
      <c r="CA47" s="387" cm="1">
        <f t="array" ref="CA47">IFERROR(IF(Input!CB12=TRUE,1,IF(Info!CB6=TRUE,INDEX(Class!$H:$H,MATCH(Info!CB21,Class!$F:$F,0)),_xlfn.IFS(CA9=FALSE,INDEX(Class!$H:$H,MATCH(Info!CB21,Class!$F:$F,0))+IF(Info!CB4="Truck",INDEX(Class!$O:$O,MATCH(Info!CB22,Class!$N:$N,0)),0),CA9=TRUE,INDEX(Class!$K:$K,MATCH(Info!CB21,Class!$F:$F,0))*INDEX(Class!$S:$S,MATCH(Info!CB22,Class!$N:$N,0))))),0)</f>
        <v>0</v>
      </c>
      <c r="CB47" s="387" cm="1">
        <f t="array" ref="CB47">IFERROR(IF(Input!CC12=TRUE,1,IF(Info!CC6=TRUE,INDEX(Class!$H:$H,MATCH(Info!CC21,Class!$F:$F,0)),_xlfn.IFS(CB9=FALSE,INDEX(Class!$H:$H,MATCH(Info!CC21,Class!$F:$F,0))+IF(Info!CC4="Truck",INDEX(Class!$O:$O,MATCH(Info!CC22,Class!$N:$N,0)),0),CB9=TRUE,INDEX(Class!$K:$K,MATCH(Info!CC21,Class!$F:$F,0))*INDEX(Class!$S:$S,MATCH(Info!CC22,Class!$N:$N,0))))),0)</f>
        <v>0</v>
      </c>
      <c r="CC47" s="387" cm="1">
        <f t="array" ref="CC47">IFERROR(IF(Input!CD12=TRUE,1,IF(Info!CD6=TRUE,INDEX(Class!$H:$H,MATCH(Info!CD21,Class!$F:$F,0)),_xlfn.IFS(CC9=FALSE,INDEX(Class!$H:$H,MATCH(Info!CD21,Class!$F:$F,0))+IF(Info!CD4="Truck",INDEX(Class!$O:$O,MATCH(Info!CD22,Class!$N:$N,0)),0),CC9=TRUE,INDEX(Class!$K:$K,MATCH(Info!CD21,Class!$F:$F,0))*INDEX(Class!$S:$S,MATCH(Info!CD22,Class!$N:$N,0))))),0)</f>
        <v>0</v>
      </c>
      <c r="CD47" s="387" cm="1">
        <f t="array" ref="CD47">IFERROR(IF(Input!CE12=TRUE,1,IF(Info!CE6=TRUE,INDEX(Class!$H:$H,MATCH(Info!CE21,Class!$F:$F,0)),_xlfn.IFS(CD9=FALSE,INDEX(Class!$H:$H,MATCH(Info!CE21,Class!$F:$F,0))+IF(Info!CE4="Truck",INDEX(Class!$O:$O,MATCH(Info!CE22,Class!$N:$N,0)),0),CD9=TRUE,INDEX(Class!$K:$K,MATCH(Info!CE21,Class!$F:$F,0))*INDEX(Class!$S:$S,MATCH(Info!CE22,Class!$N:$N,0))))),0)</f>
        <v>0</v>
      </c>
      <c r="CE47" s="387" cm="1">
        <f t="array" ref="CE47">IFERROR(IF(Input!CF12=TRUE,1,IF(Info!CF6=TRUE,INDEX(Class!$H:$H,MATCH(Info!CF21,Class!$F:$F,0)),_xlfn.IFS(CE9=FALSE,INDEX(Class!$H:$H,MATCH(Info!CF21,Class!$F:$F,0))+IF(Info!CF4="Truck",INDEX(Class!$O:$O,MATCH(Info!CF22,Class!$N:$N,0)),0),CE9=TRUE,INDEX(Class!$K:$K,MATCH(Info!CF21,Class!$F:$F,0))*INDEX(Class!$S:$S,MATCH(Info!CF22,Class!$N:$N,0))))),0)</f>
        <v>0</v>
      </c>
      <c r="CF47" s="387" cm="1">
        <f t="array" ref="CF47">IFERROR(IF(Input!CG12=TRUE,1,IF(Info!CG6=TRUE,INDEX(Class!$H:$H,MATCH(Info!CG21,Class!$F:$F,0)),_xlfn.IFS(CF9=FALSE,INDEX(Class!$H:$H,MATCH(Info!CG21,Class!$F:$F,0))+IF(Info!CG4="Truck",INDEX(Class!$O:$O,MATCH(Info!CG22,Class!$N:$N,0)),0),CF9=TRUE,INDEX(Class!$K:$K,MATCH(Info!CG21,Class!$F:$F,0))*INDEX(Class!$S:$S,MATCH(Info!CG22,Class!$N:$N,0))))),0)</f>
        <v>0</v>
      </c>
      <c r="CG47" s="387" cm="1">
        <f t="array" ref="CG47">IFERROR(IF(Input!CH12=TRUE,1,IF(Info!CH6=TRUE,INDEX(Class!$H:$H,MATCH(Info!CH21,Class!$F:$F,0)),_xlfn.IFS(CG9=FALSE,INDEX(Class!$H:$H,MATCH(Info!CH21,Class!$F:$F,0))+IF(Info!CH4="Truck",INDEX(Class!$O:$O,MATCH(Info!CH22,Class!$N:$N,0)),0),CG9=TRUE,INDEX(Class!$K:$K,MATCH(Info!CH21,Class!$F:$F,0))*INDEX(Class!$S:$S,MATCH(Info!CH22,Class!$N:$N,0))))),0)</f>
        <v>0</v>
      </c>
      <c r="CH47" s="387" cm="1">
        <f t="array" ref="CH47">IFERROR(IF(Input!CI12=TRUE,1,IF(Info!CI6=TRUE,INDEX(Class!$H:$H,MATCH(Info!CI21,Class!$F:$F,0)),_xlfn.IFS(CH9=FALSE,INDEX(Class!$H:$H,MATCH(Info!CI21,Class!$F:$F,0))+IF(Info!CI4="Truck",INDEX(Class!$O:$O,MATCH(Info!CI22,Class!$N:$N,0)),0),CH9=TRUE,INDEX(Class!$K:$K,MATCH(Info!CI21,Class!$F:$F,0))*INDEX(Class!$S:$S,MATCH(Info!CI22,Class!$N:$N,0))))),0)</f>
        <v>0</v>
      </c>
      <c r="CI47" s="387" cm="1">
        <f t="array" ref="CI47">IFERROR(IF(Input!CJ12=TRUE,1,IF(Info!CJ6=TRUE,INDEX(Class!$H:$H,MATCH(Info!CJ21,Class!$F:$F,0)),_xlfn.IFS(CI9=FALSE,INDEX(Class!$H:$H,MATCH(Info!CJ21,Class!$F:$F,0))+IF(Info!CJ4="Truck",INDEX(Class!$O:$O,MATCH(Info!CJ22,Class!$N:$N,0)),0),CI9=TRUE,INDEX(Class!$K:$K,MATCH(Info!CJ21,Class!$F:$F,0))*INDEX(Class!$S:$S,MATCH(Info!CJ22,Class!$N:$N,0))))),0)</f>
        <v>0</v>
      </c>
      <c r="CJ47" s="387" cm="1">
        <f t="array" ref="CJ47">IFERROR(IF(Input!CK12=TRUE,1,IF(Info!CK6=TRUE,INDEX(Class!$H:$H,MATCH(Info!CK21,Class!$F:$F,0)),_xlfn.IFS(CJ9=FALSE,INDEX(Class!$H:$H,MATCH(Info!CK21,Class!$F:$F,0))+IF(Info!CK4="Truck",INDEX(Class!$O:$O,MATCH(Info!CK22,Class!$N:$N,0)),0),CJ9=TRUE,INDEX(Class!$K:$K,MATCH(Info!CK21,Class!$F:$F,0))*INDEX(Class!$S:$S,MATCH(Info!CK22,Class!$N:$N,0))))),0)</f>
        <v>0</v>
      </c>
      <c r="CK47" s="387" cm="1">
        <f t="array" ref="CK47">IFERROR(IF(Input!CL12=TRUE,1,IF(Info!CL6=TRUE,INDEX(Class!$H:$H,MATCH(Info!CL21,Class!$F:$F,0)),_xlfn.IFS(CK9=FALSE,INDEX(Class!$H:$H,MATCH(Info!CL21,Class!$F:$F,0))+IF(Info!CL4="Truck",INDEX(Class!$O:$O,MATCH(Info!CL22,Class!$N:$N,0)),0),CK9=TRUE,INDEX(Class!$K:$K,MATCH(Info!CL21,Class!$F:$F,0))*INDEX(Class!$S:$S,MATCH(Info!CL22,Class!$N:$N,0))))),0)</f>
        <v>0</v>
      </c>
      <c r="CL47" s="387" cm="1">
        <f t="array" ref="CL47">IFERROR(IF(Input!CM12=TRUE,1,IF(Info!CM6=TRUE,INDEX(Class!$H:$H,MATCH(Info!CM21,Class!$F:$F,0)),_xlfn.IFS(CL9=FALSE,INDEX(Class!$H:$H,MATCH(Info!CM21,Class!$F:$F,0))+IF(Info!CM4="Truck",INDEX(Class!$O:$O,MATCH(Info!CM22,Class!$N:$N,0)),0),CL9=TRUE,INDEX(Class!$K:$K,MATCH(Info!CM21,Class!$F:$F,0))*INDEX(Class!$S:$S,MATCH(Info!CM22,Class!$N:$N,0))))),0)</f>
        <v>0</v>
      </c>
      <c r="CM47" s="387" cm="1">
        <f t="array" ref="CM47">IFERROR(IF(Input!CN12=TRUE,1,IF(Info!CN6=TRUE,INDEX(Class!$H:$H,MATCH(Info!CN21,Class!$F:$F,0)),_xlfn.IFS(CM9=FALSE,INDEX(Class!$H:$H,MATCH(Info!CN21,Class!$F:$F,0))+IF(Info!CN4="Truck",INDEX(Class!$O:$O,MATCH(Info!CN22,Class!$N:$N,0)),0),CM9=TRUE,INDEX(Class!$K:$K,MATCH(Info!CN21,Class!$F:$F,0))*INDEX(Class!$S:$S,MATCH(Info!CN22,Class!$N:$N,0))))),0)</f>
        <v>0</v>
      </c>
      <c r="CN47" s="387" cm="1">
        <f t="array" ref="CN47">IFERROR(IF(Input!CO12=TRUE,1,IF(Info!CO6=TRUE,INDEX(Class!$H:$H,MATCH(Info!CO21,Class!$F:$F,0)),_xlfn.IFS(CN9=FALSE,INDEX(Class!$H:$H,MATCH(Info!CO21,Class!$F:$F,0))+IF(Info!CO4="Truck",INDEX(Class!$O:$O,MATCH(Info!CO22,Class!$N:$N,0)),0),CN9=TRUE,INDEX(Class!$K:$K,MATCH(Info!CO21,Class!$F:$F,0))*INDEX(Class!$S:$S,MATCH(Info!CO22,Class!$N:$N,0))))),0)</f>
        <v>0</v>
      </c>
      <c r="CO47" s="387" cm="1">
        <f t="array" ref="CO47">IFERROR(IF(Input!CP12=TRUE,1,IF(Info!CP6=TRUE,INDEX(Class!$H:$H,MATCH(Info!CP21,Class!$F:$F,0)),_xlfn.IFS(CO9=FALSE,INDEX(Class!$H:$H,MATCH(Info!CP21,Class!$F:$F,0))+IF(Info!CP4="Truck",INDEX(Class!$O:$O,MATCH(Info!CP22,Class!$N:$N,0)),0),CO9=TRUE,INDEX(Class!$K:$K,MATCH(Info!CP21,Class!$F:$F,0))*INDEX(Class!$S:$S,MATCH(Info!CP22,Class!$N:$N,0))))),0)</f>
        <v>0</v>
      </c>
      <c r="CP47" s="387" cm="1">
        <f t="array" ref="CP47">IFERROR(IF(Input!CQ12=TRUE,1,IF(Info!CQ6=TRUE,INDEX(Class!$H:$H,MATCH(Info!CQ21,Class!$F:$F,0)),_xlfn.IFS(CP9=FALSE,INDEX(Class!$H:$H,MATCH(Info!CQ21,Class!$F:$F,0))+IF(Info!CQ4="Truck",INDEX(Class!$O:$O,MATCH(Info!CQ22,Class!$N:$N,0)),0),CP9=TRUE,INDEX(Class!$K:$K,MATCH(Info!CQ21,Class!$F:$F,0))*INDEX(Class!$S:$S,MATCH(Info!CQ22,Class!$N:$N,0))))),0)</f>
        <v>0</v>
      </c>
      <c r="CQ47" s="387" cm="1">
        <f t="array" ref="CQ47">IFERROR(IF(Input!CR12=TRUE,1,IF(Info!CR6=TRUE,INDEX(Class!$H:$H,MATCH(Info!CR21,Class!$F:$F,0)),_xlfn.IFS(CQ9=FALSE,INDEX(Class!$H:$H,MATCH(Info!CR21,Class!$F:$F,0))+IF(Info!CR4="Truck",INDEX(Class!$O:$O,MATCH(Info!CR22,Class!$N:$N,0)),0),CQ9=TRUE,INDEX(Class!$K:$K,MATCH(Info!CR21,Class!$F:$F,0))*INDEX(Class!$S:$S,MATCH(Info!CR22,Class!$N:$N,0))))),0)</f>
        <v>0</v>
      </c>
      <c r="CR47" s="387" cm="1">
        <f t="array" ref="CR47">IFERROR(IF(Input!CS12=TRUE,1,IF(Info!CS6=TRUE,INDEX(Class!$H:$H,MATCH(Info!CS21,Class!$F:$F,0)),_xlfn.IFS(CR9=FALSE,INDEX(Class!$H:$H,MATCH(Info!CS21,Class!$F:$F,0))+IF(Info!CS4="Truck",INDEX(Class!$O:$O,MATCH(Info!CS22,Class!$N:$N,0)),0),CR9=TRUE,INDEX(Class!$K:$K,MATCH(Info!CS21,Class!$F:$F,0))*INDEX(Class!$S:$S,MATCH(Info!CS22,Class!$N:$N,0))))),0)</f>
        <v>0</v>
      </c>
      <c r="CS47" s="387" cm="1">
        <f t="array" ref="CS47">IFERROR(IF(Input!CT12=TRUE,1,IF(Info!CT6=TRUE,INDEX(Class!$H:$H,MATCH(Info!CT21,Class!$F:$F,0)),_xlfn.IFS(CS9=FALSE,INDEX(Class!$H:$H,MATCH(Info!CT21,Class!$F:$F,0))+IF(Info!CT4="Truck",INDEX(Class!$O:$O,MATCH(Info!CT22,Class!$N:$N,0)),0),CS9=TRUE,INDEX(Class!$K:$K,MATCH(Info!CT21,Class!$F:$F,0))*INDEX(Class!$S:$S,MATCH(Info!CT22,Class!$N:$N,0))))),0)</f>
        <v>0</v>
      </c>
      <c r="CT47" s="387" cm="1">
        <f t="array" ref="CT47">IFERROR(IF(Input!CU12=TRUE,1,IF(Info!CU6=TRUE,INDEX(Class!$H:$H,MATCH(Info!CU21,Class!$F:$F,0)),_xlfn.IFS(CT9=FALSE,INDEX(Class!$H:$H,MATCH(Info!CU21,Class!$F:$F,0))+IF(Info!CU4="Truck",INDEX(Class!$O:$O,MATCH(Info!CU22,Class!$N:$N,0)),0),CT9=TRUE,INDEX(Class!$K:$K,MATCH(Info!CU21,Class!$F:$F,0))*INDEX(Class!$S:$S,MATCH(Info!CU22,Class!$N:$N,0))))),0)</f>
        <v>0</v>
      </c>
      <c r="CU47" s="387" cm="1">
        <f t="array" ref="CU47">IFERROR(IF(Input!CV12=TRUE,1,IF(Info!CV6=TRUE,INDEX(Class!$H:$H,MATCH(Info!CV21,Class!$F:$F,0)),_xlfn.IFS(CU9=FALSE,INDEX(Class!$H:$H,MATCH(Info!CV21,Class!$F:$F,0))+IF(Info!CV4="Truck",INDEX(Class!$O:$O,MATCH(Info!CV22,Class!$N:$N,0)),0),CU9=TRUE,INDEX(Class!$K:$K,MATCH(Info!CV21,Class!$F:$F,0))*INDEX(Class!$S:$S,MATCH(Info!CV22,Class!$N:$N,0))))),0)</f>
        <v>0</v>
      </c>
      <c r="CV47" s="387" cm="1">
        <f t="array" ref="CV47">IFERROR(IF(Input!CW12=TRUE,1,IF(Info!CW6=TRUE,INDEX(Class!$H:$H,MATCH(Info!CW21,Class!$F:$F,0)),_xlfn.IFS(CV9=FALSE,INDEX(Class!$H:$H,MATCH(Info!CW21,Class!$F:$F,0))+IF(Info!CW4="Truck",INDEX(Class!$O:$O,MATCH(Info!CW22,Class!$N:$N,0)),0),CV9=TRUE,INDEX(Class!$K:$K,MATCH(Info!CW21,Class!$F:$F,0))*INDEX(Class!$S:$S,MATCH(Info!CW22,Class!$N:$N,0))))),0)</f>
        <v>0</v>
      </c>
      <c r="CW47" s="387" cm="1">
        <f t="array" ref="CW47">IFERROR(IF(Input!CX12=TRUE,1,IF(Info!CX6=TRUE,INDEX(Class!$H:$H,MATCH(Info!CX21,Class!$F:$F,0)),_xlfn.IFS(CW9=FALSE,INDEX(Class!$H:$H,MATCH(Info!CX21,Class!$F:$F,0))+IF(Info!CX4="Truck",INDEX(Class!$O:$O,MATCH(Info!CX22,Class!$N:$N,0)),0),CW9=TRUE,INDEX(Class!$K:$K,MATCH(Info!CX21,Class!$F:$F,0))*INDEX(Class!$S:$S,MATCH(Info!CX22,Class!$N:$N,0))))),0)</f>
        <v>0</v>
      </c>
      <c r="CX47" s="387" cm="1">
        <f t="array" ref="CX47">IFERROR(IF(Input!CY12=TRUE,1,IF(Info!CY6=TRUE,INDEX(Class!$H:$H,MATCH(Info!CY21,Class!$F:$F,0)),_xlfn.IFS(CX9=FALSE,INDEX(Class!$H:$H,MATCH(Info!CY21,Class!$F:$F,0))+IF(Info!CY4="Truck",INDEX(Class!$O:$O,MATCH(Info!CY22,Class!$N:$N,0)),0),CX9=TRUE,INDEX(Class!$K:$K,MATCH(Info!CY21,Class!$F:$F,0))*INDEX(Class!$S:$S,MATCH(Info!CY22,Class!$N:$N,0))))),0)</f>
        <v>0</v>
      </c>
      <c r="CY47" s="387" cm="1">
        <f t="array" ref="CY47">IFERROR(IF(Input!CZ12=TRUE,1,IF(Info!CZ6=TRUE,INDEX(Class!$H:$H,MATCH(Info!CZ21,Class!$F:$F,0)),_xlfn.IFS(CY9=FALSE,INDEX(Class!$H:$H,MATCH(Info!CZ21,Class!$F:$F,0))+IF(Info!CZ4="Truck",INDEX(Class!$O:$O,MATCH(Info!CZ22,Class!$N:$N,0)),0),CY9=TRUE,INDEX(Class!$K:$K,MATCH(Info!CZ21,Class!$F:$F,0))*INDEX(Class!$S:$S,MATCH(Info!CZ22,Class!$N:$N,0))))),0)</f>
        <v>0</v>
      </c>
      <c r="CZ47" s="387" cm="1">
        <f t="array" ref="CZ47">IFERROR(IF(Input!DA12=TRUE,1,IF(Info!DA6=TRUE,INDEX(Class!$H:$H,MATCH(Info!DA21,Class!$F:$F,0)),_xlfn.IFS(CZ9=FALSE,INDEX(Class!$H:$H,MATCH(Info!DA21,Class!$F:$F,0))+IF(Info!DA4="Truck",INDEX(Class!$O:$O,MATCH(Info!DA22,Class!$N:$N,0)),0),CZ9=TRUE,INDEX(Class!$K:$K,MATCH(Info!DA21,Class!$F:$F,0))*INDEX(Class!$S:$S,MATCH(Info!DA22,Class!$N:$N,0))))),0)</f>
        <v>0</v>
      </c>
      <c r="DA47" s="387" cm="1">
        <f t="array" ref="DA47">IFERROR(IF(Input!DB12=TRUE,1,IF(Info!DB6=TRUE,INDEX(Class!$H:$H,MATCH(Info!DB21,Class!$F:$F,0)),_xlfn.IFS(DA9=FALSE,INDEX(Class!$H:$H,MATCH(Info!DB21,Class!$F:$F,0))+IF(Info!DB4="Truck",INDEX(Class!$O:$O,MATCH(Info!DB22,Class!$N:$N,0)),0),DA9=TRUE,INDEX(Class!$K:$K,MATCH(Info!DB21,Class!$F:$F,0))*INDEX(Class!$S:$S,MATCH(Info!DB22,Class!$N:$N,0))))),0)</f>
        <v>0</v>
      </c>
      <c r="DB47" s="387" cm="1">
        <f t="array" ref="DB47">IFERROR(IF(Input!DC12=TRUE,1,IF(Info!DC6=TRUE,INDEX(Class!$H:$H,MATCH(Info!DC21,Class!$F:$F,0)),_xlfn.IFS(DB9=FALSE,INDEX(Class!$H:$H,MATCH(Info!DC21,Class!$F:$F,0))+IF(Info!DC4="Truck",INDEX(Class!$O:$O,MATCH(Info!DC22,Class!$N:$N,0)),0),DB9=TRUE,INDEX(Class!$K:$K,MATCH(Info!DC21,Class!$F:$F,0))*INDEX(Class!$S:$S,MATCH(Info!DC22,Class!$N:$N,0))))),0)</f>
        <v>0</v>
      </c>
      <c r="DC47" s="387" cm="1">
        <f t="array" ref="DC47">IFERROR(IF(Input!DD12=TRUE,1,IF(Info!DD6=TRUE,INDEX(Class!$H:$H,MATCH(Info!DD21,Class!$F:$F,0)),_xlfn.IFS(DC9=FALSE,INDEX(Class!$H:$H,MATCH(Info!DD21,Class!$F:$F,0))+IF(Info!DD4="Truck",INDEX(Class!$O:$O,MATCH(Info!DD22,Class!$N:$N,0)),0),DC9=TRUE,INDEX(Class!$K:$K,MATCH(Info!DD21,Class!$F:$F,0))*INDEX(Class!$S:$S,MATCH(Info!DD22,Class!$N:$N,0))))),0)</f>
        <v>0</v>
      </c>
      <c r="DD47" s="387" cm="1">
        <f t="array" ref="DD47">IFERROR(IF(Input!DE12=TRUE,1,IF(Info!DE6=TRUE,INDEX(Class!$H:$H,MATCH(Info!DE21,Class!$F:$F,0)),_xlfn.IFS(DD9=FALSE,INDEX(Class!$H:$H,MATCH(Info!DE21,Class!$F:$F,0))+IF(Info!DE4="Truck",INDEX(Class!$O:$O,MATCH(Info!DE22,Class!$N:$N,0)),0),DD9=TRUE,INDEX(Class!$K:$K,MATCH(Info!DE21,Class!$F:$F,0))*INDEX(Class!$S:$S,MATCH(Info!DE22,Class!$N:$N,0))))),0)</f>
        <v>0</v>
      </c>
      <c r="DE47" s="387" cm="1">
        <f t="array" ref="DE47">IFERROR(IF(Input!DF12=TRUE,1,IF(Info!DF6=TRUE,INDEX(Class!$H:$H,MATCH(Info!DF21,Class!$F:$F,0)),_xlfn.IFS(DE9=FALSE,INDEX(Class!$H:$H,MATCH(Info!DF21,Class!$F:$F,0))+IF(Info!DF4="Truck",INDEX(Class!$O:$O,MATCH(Info!DF22,Class!$N:$N,0)),0),DE9=TRUE,INDEX(Class!$K:$K,MATCH(Info!DF21,Class!$F:$F,0))*INDEX(Class!$S:$S,MATCH(Info!DF22,Class!$N:$N,0))))),0)</f>
        <v>0</v>
      </c>
      <c r="DF47" s="387" cm="1">
        <f t="array" ref="DF47">IFERROR(IF(Input!DG12=TRUE,1,IF(Info!DG6=TRUE,INDEX(Class!$H:$H,MATCH(Info!DG21,Class!$F:$F,0)),_xlfn.IFS(DF9=FALSE,INDEX(Class!$H:$H,MATCH(Info!DG21,Class!$F:$F,0))+IF(Info!DG4="Truck",INDEX(Class!$O:$O,MATCH(Info!DG22,Class!$N:$N,0)),0),DF9=TRUE,INDEX(Class!$K:$K,MATCH(Info!DG21,Class!$F:$F,0))*INDEX(Class!$S:$S,MATCH(Info!DG22,Class!$N:$N,0))))),0)</f>
        <v>0</v>
      </c>
      <c r="DG47" s="387" cm="1">
        <f t="array" ref="DG47">IFERROR(IF(Input!DH12=TRUE,1,IF(Info!DH6=TRUE,INDEX(Class!$H:$H,MATCH(Info!DH21,Class!$F:$F,0)),_xlfn.IFS(DG9=FALSE,INDEX(Class!$H:$H,MATCH(Info!DH21,Class!$F:$F,0))+IF(Info!DH4="Truck",INDEX(Class!$O:$O,MATCH(Info!DH22,Class!$N:$N,0)),0),DG9=TRUE,INDEX(Class!$K:$K,MATCH(Info!DH21,Class!$F:$F,0))*INDEX(Class!$S:$S,MATCH(Info!DH22,Class!$N:$N,0))))),0)</f>
        <v>0</v>
      </c>
      <c r="DH47" s="387" cm="1">
        <f t="array" ref="DH47">IFERROR(IF(Input!DI12=TRUE,1,IF(Info!DI6=TRUE,INDEX(Class!$H:$H,MATCH(Info!DI21,Class!$F:$F,0)),_xlfn.IFS(DH9=FALSE,INDEX(Class!$H:$H,MATCH(Info!DI21,Class!$F:$F,0))+IF(Info!DI4="Truck",INDEX(Class!$O:$O,MATCH(Info!DI22,Class!$N:$N,0)),0),DH9=TRUE,INDEX(Class!$K:$K,MATCH(Info!DI21,Class!$F:$F,0))*INDEX(Class!$S:$S,MATCH(Info!DI22,Class!$N:$N,0))))),0)</f>
        <v>0</v>
      </c>
      <c r="DI47" s="387" cm="1">
        <f t="array" ref="DI47">IFERROR(IF(Input!DJ12=TRUE,1,IF(Info!DJ6=TRUE,INDEX(Class!$H:$H,MATCH(Info!DJ21,Class!$F:$F,0)),_xlfn.IFS(DI9=FALSE,INDEX(Class!$H:$H,MATCH(Info!DJ21,Class!$F:$F,0))+IF(Info!DJ4="Truck",INDEX(Class!$O:$O,MATCH(Info!DJ22,Class!$N:$N,0)),0),DI9=TRUE,INDEX(Class!$K:$K,MATCH(Info!DJ21,Class!$F:$F,0))*INDEX(Class!$S:$S,MATCH(Info!DJ22,Class!$N:$N,0))))),0)</f>
        <v>0</v>
      </c>
      <c r="DJ47" s="387" cm="1">
        <f t="array" ref="DJ47">IFERROR(IF(Input!DK12=TRUE,1,IF(Info!DK6=TRUE,INDEX(Class!$H:$H,MATCH(Info!DK21,Class!$F:$F,0)),_xlfn.IFS(DJ9=FALSE,INDEX(Class!$H:$H,MATCH(Info!DK21,Class!$F:$F,0))+IF(Info!DK4="Truck",INDEX(Class!$O:$O,MATCH(Info!DK22,Class!$N:$N,0)),0),DJ9=TRUE,INDEX(Class!$K:$K,MATCH(Info!DK21,Class!$F:$F,0))*INDEX(Class!$S:$S,MATCH(Info!DK22,Class!$N:$N,0))))),0)</f>
        <v>0</v>
      </c>
      <c r="DK47" s="387" cm="1">
        <f t="array" ref="DK47">IFERROR(IF(Input!DL12=TRUE,1,IF(Info!DL6=TRUE,INDEX(Class!$H:$H,MATCH(Info!DL21,Class!$F:$F,0)),_xlfn.IFS(DK9=FALSE,INDEX(Class!$H:$H,MATCH(Info!DL21,Class!$F:$F,0))+IF(Info!DL4="Truck",INDEX(Class!$O:$O,MATCH(Info!DL22,Class!$N:$N,0)),0),DK9=TRUE,INDEX(Class!$K:$K,MATCH(Info!DL21,Class!$F:$F,0))*INDEX(Class!$S:$S,MATCH(Info!DL22,Class!$N:$N,0))))),0)</f>
        <v>0</v>
      </c>
      <c r="DL47" s="387" cm="1">
        <f t="array" ref="DL47">IFERROR(IF(Input!DM12=TRUE,1,IF(Info!DM6=TRUE,INDEX(Class!$H:$H,MATCH(Info!DM21,Class!$F:$F,0)),_xlfn.IFS(DL9=FALSE,INDEX(Class!$H:$H,MATCH(Info!DM21,Class!$F:$F,0))+IF(Info!DM4="Truck",INDEX(Class!$O:$O,MATCH(Info!DM22,Class!$N:$N,0)),0),DL9=TRUE,INDEX(Class!$K:$K,MATCH(Info!DM21,Class!$F:$F,0))*INDEX(Class!$S:$S,MATCH(Info!DM22,Class!$N:$N,0))))),0)</f>
        <v>0</v>
      </c>
      <c r="DM47" s="387" cm="1">
        <f t="array" ref="DM47">IFERROR(IF(Input!DN12=TRUE,1,IF(Info!DN6=TRUE,INDEX(Class!$H:$H,MATCH(Info!DN21,Class!$F:$F,0)),_xlfn.IFS(DM9=FALSE,INDEX(Class!$H:$H,MATCH(Info!DN21,Class!$F:$F,0))+IF(Info!DN4="Truck",INDEX(Class!$O:$O,MATCH(Info!DN22,Class!$N:$N,0)),0),DM9=TRUE,INDEX(Class!$K:$K,MATCH(Info!DN21,Class!$F:$F,0))*INDEX(Class!$S:$S,MATCH(Info!DN22,Class!$N:$N,0))))),0)</f>
        <v>0</v>
      </c>
      <c r="DN47" s="387" cm="1">
        <f t="array" ref="DN47">IFERROR(IF(Input!DO12=TRUE,1,IF(Info!DO6=TRUE,INDEX(Class!$H:$H,MATCH(Info!DO21,Class!$F:$F,0)),_xlfn.IFS(DN9=FALSE,INDEX(Class!$H:$H,MATCH(Info!DO21,Class!$F:$F,0))+IF(Info!DO4="Truck",INDEX(Class!$O:$O,MATCH(Info!DO22,Class!$N:$N,0)),0),DN9=TRUE,INDEX(Class!$K:$K,MATCH(Info!DO21,Class!$F:$F,0))*INDEX(Class!$S:$S,MATCH(Info!DO22,Class!$N:$N,0))))),0)</f>
        <v>0</v>
      </c>
      <c r="DO47" s="387" cm="1">
        <f t="array" ref="DO47">IFERROR(IF(Input!DP12=TRUE,1,IF(Info!DP6=TRUE,INDEX(Class!$H:$H,MATCH(Info!DP21,Class!$F:$F,0)),_xlfn.IFS(DO9=FALSE,INDEX(Class!$H:$H,MATCH(Info!DP21,Class!$F:$F,0))+IF(Info!DP4="Truck",INDEX(Class!$O:$O,MATCH(Info!DP22,Class!$N:$N,0)),0),DO9=TRUE,INDEX(Class!$K:$K,MATCH(Info!DP21,Class!$F:$F,0))*INDEX(Class!$S:$S,MATCH(Info!DP22,Class!$N:$N,0))))),0)</f>
        <v>0</v>
      </c>
      <c r="DP47" s="387" cm="1">
        <f t="array" ref="DP47">IFERROR(IF(Input!DQ12=TRUE,1,IF(Info!DQ6=TRUE,INDEX(Class!$H:$H,MATCH(Info!DQ21,Class!$F:$F,0)),_xlfn.IFS(DP9=FALSE,INDEX(Class!$H:$H,MATCH(Info!DQ21,Class!$F:$F,0))+IF(Info!DQ4="Truck",INDEX(Class!$O:$O,MATCH(Info!DQ22,Class!$N:$N,0)),0),DP9=TRUE,INDEX(Class!$K:$K,MATCH(Info!DQ21,Class!$F:$F,0))*INDEX(Class!$S:$S,MATCH(Info!DQ22,Class!$N:$N,0))))),0)</f>
        <v>0</v>
      </c>
      <c r="DQ47" s="387" cm="1">
        <f t="array" ref="DQ47">IFERROR(IF(Input!DR12=TRUE,1,IF(Info!DR6=TRUE,INDEX(Class!$H:$H,MATCH(Info!DR21,Class!$F:$F,0)),_xlfn.IFS(DQ9=FALSE,INDEX(Class!$H:$H,MATCH(Info!DR21,Class!$F:$F,0))+IF(Info!DR4="Truck",INDEX(Class!$O:$O,MATCH(Info!DR22,Class!$N:$N,0)),0),DQ9=TRUE,INDEX(Class!$K:$K,MATCH(Info!DR21,Class!$F:$F,0))*INDEX(Class!$S:$S,MATCH(Info!DR22,Class!$N:$N,0))))),0)</f>
        <v>0</v>
      </c>
      <c r="DR47" s="387" cm="1">
        <f t="array" ref="DR47">IFERROR(IF(Input!DS12=TRUE,1,IF(Info!DS6=TRUE,INDEX(Class!$H:$H,MATCH(Info!DS21,Class!$F:$F,0)),_xlfn.IFS(DR9=FALSE,INDEX(Class!$H:$H,MATCH(Info!DS21,Class!$F:$F,0))+IF(Info!DS4="Truck",INDEX(Class!$O:$O,MATCH(Info!DS22,Class!$N:$N,0)),0),DR9=TRUE,INDEX(Class!$K:$K,MATCH(Info!DS21,Class!$F:$F,0))*INDEX(Class!$S:$S,MATCH(Info!DS22,Class!$N:$N,0))))),0)</f>
        <v>0</v>
      </c>
      <c r="DS47" s="387" cm="1">
        <f t="array" ref="DS47">IFERROR(IF(Input!DT12=TRUE,1,IF(Info!DT6=TRUE,INDEX(Class!$H:$H,MATCH(Info!DT21,Class!$F:$F,0)),_xlfn.IFS(DS9=FALSE,INDEX(Class!$H:$H,MATCH(Info!DT21,Class!$F:$F,0))+IF(Info!DT4="Truck",INDEX(Class!$O:$O,MATCH(Info!DT22,Class!$N:$N,0)),0),DS9=TRUE,INDEX(Class!$K:$K,MATCH(Info!DT21,Class!$F:$F,0))*INDEX(Class!$S:$S,MATCH(Info!DT22,Class!$N:$N,0))))),0)</f>
        <v>0</v>
      </c>
      <c r="DT47" s="387" cm="1">
        <f t="array" ref="DT47">IFERROR(IF(Input!DU12=TRUE,1,IF(Info!DU6=TRUE,INDEX(Class!$H:$H,MATCH(Info!DU21,Class!$F:$F,0)),_xlfn.IFS(DT9=FALSE,INDEX(Class!$H:$H,MATCH(Info!DU21,Class!$F:$F,0))+IF(Info!DU4="Truck",INDEX(Class!$O:$O,MATCH(Info!DU22,Class!$N:$N,0)),0),DT9=TRUE,INDEX(Class!$K:$K,MATCH(Info!DU21,Class!$F:$F,0))*INDEX(Class!$S:$S,MATCH(Info!DU22,Class!$N:$N,0))))),0)</f>
        <v>0</v>
      </c>
      <c r="DU47" s="387" cm="1">
        <f t="array" ref="DU47">IFERROR(IF(Input!DV12=TRUE,1,IF(Info!DV6=TRUE,INDEX(Class!$H:$H,MATCH(Info!DV21,Class!$F:$F,0)),_xlfn.IFS(DU9=FALSE,INDEX(Class!$H:$H,MATCH(Info!DV21,Class!$F:$F,0))+IF(Info!DV4="Truck",INDEX(Class!$O:$O,MATCH(Info!DV22,Class!$N:$N,0)),0),DU9=TRUE,INDEX(Class!$K:$K,MATCH(Info!DV21,Class!$F:$F,0))*INDEX(Class!$S:$S,MATCH(Info!DV22,Class!$N:$N,0))))),0)</f>
        <v>0</v>
      </c>
      <c r="DV47" s="387" cm="1">
        <f t="array" ref="DV47">IFERROR(IF(Input!DW12=TRUE,1,IF(Info!DW6=TRUE,INDEX(Class!$H:$H,MATCH(Info!DW21,Class!$F:$F,0)),_xlfn.IFS(DV9=FALSE,INDEX(Class!$H:$H,MATCH(Info!DW21,Class!$F:$F,0))+IF(Info!DW4="Truck",INDEX(Class!$O:$O,MATCH(Info!DW22,Class!$N:$N,0)),0),DV9=TRUE,INDEX(Class!$K:$K,MATCH(Info!DW21,Class!$F:$F,0))*INDEX(Class!$S:$S,MATCH(Info!DW22,Class!$N:$N,0))))),0)</f>
        <v>0</v>
      </c>
      <c r="DW47" s="387" cm="1">
        <f t="array" ref="DW47">IFERROR(IF(Input!DX12=TRUE,1,IF(Info!DX6=TRUE,INDEX(Class!$H:$H,MATCH(Info!DX21,Class!$F:$F,0)),_xlfn.IFS(DW9=FALSE,INDEX(Class!$H:$H,MATCH(Info!DX21,Class!$F:$F,0))+IF(Info!DX4="Truck",INDEX(Class!$O:$O,MATCH(Info!DX22,Class!$N:$N,0)),0),DW9=TRUE,INDEX(Class!$K:$K,MATCH(Info!DX21,Class!$F:$F,0))*INDEX(Class!$S:$S,MATCH(Info!DX22,Class!$N:$N,0))))),0)</f>
        <v>0</v>
      </c>
      <c r="DX47" s="387" cm="1">
        <f t="array" ref="DX47">IFERROR(IF(Input!DY12=TRUE,1,IF(Info!DY6=TRUE,INDEX(Class!$H:$H,MATCH(Info!DY21,Class!$F:$F,0)),_xlfn.IFS(DX9=FALSE,INDEX(Class!$H:$H,MATCH(Info!DY21,Class!$F:$F,0))+IF(Info!DY4="Truck",INDEX(Class!$O:$O,MATCH(Info!DY22,Class!$N:$N,0)),0),DX9=TRUE,INDEX(Class!$K:$K,MATCH(Info!DY21,Class!$F:$F,0))*INDEX(Class!$S:$S,MATCH(Info!DY22,Class!$N:$N,0))))),0)</f>
        <v>0</v>
      </c>
      <c r="DY47" s="387" cm="1">
        <f t="array" ref="DY47">IFERROR(IF(Input!DZ12=TRUE,1,IF(Info!DZ6=TRUE,INDEX(Class!$H:$H,MATCH(Info!DZ21,Class!$F:$F,0)),_xlfn.IFS(DY9=FALSE,INDEX(Class!$H:$H,MATCH(Info!DZ21,Class!$F:$F,0))+IF(Info!DZ4="Truck",INDEX(Class!$O:$O,MATCH(Info!DZ22,Class!$N:$N,0)),0),DY9=TRUE,INDEX(Class!$K:$K,MATCH(Info!DZ21,Class!$F:$F,0))*INDEX(Class!$S:$S,MATCH(Info!DZ22,Class!$N:$N,0))))),0)</f>
        <v>0</v>
      </c>
      <c r="DZ47" s="387" cm="1">
        <f t="array" ref="DZ47">IFERROR(IF(Input!EA12=TRUE,1,IF(Info!EA6=TRUE,INDEX(Class!$H:$H,MATCH(Info!EA21,Class!$F:$F,0)),_xlfn.IFS(DZ9=FALSE,INDEX(Class!$H:$H,MATCH(Info!EA21,Class!$F:$F,0))+IF(Info!EA4="Truck",INDEX(Class!$O:$O,MATCH(Info!EA22,Class!$N:$N,0)),0),DZ9=TRUE,INDEX(Class!$K:$K,MATCH(Info!EA21,Class!$F:$F,0))*INDEX(Class!$S:$S,MATCH(Info!EA22,Class!$N:$N,0))))),0)</f>
        <v>0</v>
      </c>
      <c r="EA47" s="387" cm="1">
        <f t="array" ref="EA47">IFERROR(IF(Input!EB12=TRUE,1,IF(Info!EB6=TRUE,INDEX(Class!$H:$H,MATCH(Info!EB21,Class!$F:$F,0)),_xlfn.IFS(EA9=FALSE,INDEX(Class!$H:$H,MATCH(Info!EB21,Class!$F:$F,0))+IF(Info!EB4="Truck",INDEX(Class!$O:$O,MATCH(Info!EB22,Class!$N:$N,0)),0),EA9=TRUE,INDEX(Class!$K:$K,MATCH(Info!EB21,Class!$F:$F,0))*INDEX(Class!$S:$S,MATCH(Info!EB22,Class!$N:$N,0))))),0)</f>
        <v>0</v>
      </c>
      <c r="EB47" s="387" cm="1">
        <f t="array" ref="EB47">IFERROR(IF(Input!EC12=TRUE,1,IF(Info!EC6=TRUE,INDEX(Class!$H:$H,MATCH(Info!EC21,Class!$F:$F,0)),_xlfn.IFS(EB9=FALSE,INDEX(Class!$H:$H,MATCH(Info!EC21,Class!$F:$F,0))+IF(Info!EC4="Truck",INDEX(Class!$O:$O,MATCH(Info!EC22,Class!$N:$N,0)),0),EB9=TRUE,INDEX(Class!$K:$K,MATCH(Info!EC21,Class!$F:$F,0))*INDEX(Class!$S:$S,MATCH(Info!EC22,Class!$N:$N,0))))),0)</f>
        <v>0</v>
      </c>
      <c r="EC47" s="387" cm="1">
        <f t="array" ref="EC47">IFERROR(IF(Input!ED12=TRUE,1,IF(Info!ED6=TRUE,INDEX(Class!$H:$H,MATCH(Info!ED21,Class!$F:$F,0)),_xlfn.IFS(EC9=FALSE,INDEX(Class!$H:$H,MATCH(Info!ED21,Class!$F:$F,0))+IF(Info!ED4="Truck",INDEX(Class!$O:$O,MATCH(Info!ED22,Class!$N:$N,0)),0),EC9=TRUE,INDEX(Class!$K:$K,MATCH(Info!ED21,Class!$F:$F,0))*INDEX(Class!$S:$S,MATCH(Info!ED22,Class!$N:$N,0))))),0)</f>
        <v>0</v>
      </c>
      <c r="ED47" s="387" cm="1">
        <f t="array" ref="ED47">IFERROR(IF(Input!EE12=TRUE,1,IF(Info!EE6=TRUE,INDEX(Class!$H:$H,MATCH(Info!EE21,Class!$F:$F,0)),_xlfn.IFS(ED9=FALSE,INDEX(Class!$H:$H,MATCH(Info!EE21,Class!$F:$F,0))+IF(Info!EE4="Truck",INDEX(Class!$O:$O,MATCH(Info!EE22,Class!$N:$N,0)),0),ED9=TRUE,INDEX(Class!$K:$K,MATCH(Info!EE21,Class!$F:$F,0))*INDEX(Class!$S:$S,MATCH(Info!EE22,Class!$N:$N,0))))),0)</f>
        <v>0</v>
      </c>
      <c r="EE47" s="387" cm="1">
        <f t="array" ref="EE47">IFERROR(IF(Input!EF12=TRUE,1,IF(Info!EF6=TRUE,INDEX(Class!$H:$H,MATCH(Info!EF21,Class!$F:$F,0)),_xlfn.IFS(EE9=FALSE,INDEX(Class!$H:$H,MATCH(Info!EF21,Class!$F:$F,0))+IF(Info!EF4="Truck",INDEX(Class!$O:$O,MATCH(Info!EF22,Class!$N:$N,0)),0),EE9=TRUE,INDEX(Class!$K:$K,MATCH(Info!EF21,Class!$F:$F,0))*INDEX(Class!$S:$S,MATCH(Info!EF22,Class!$N:$N,0))))),0)</f>
        <v>0</v>
      </c>
      <c r="EF47" s="387" cm="1">
        <f t="array" ref="EF47">IFERROR(IF(Input!EG12=TRUE,1,IF(Info!EG6=TRUE,INDEX(Class!$H:$H,MATCH(Info!EG21,Class!$F:$F,0)),_xlfn.IFS(EF9=FALSE,INDEX(Class!$H:$H,MATCH(Info!EG21,Class!$F:$F,0))+IF(Info!EG4="Truck",INDEX(Class!$O:$O,MATCH(Info!EG22,Class!$N:$N,0)),0),EF9=TRUE,INDEX(Class!$K:$K,MATCH(Info!EG21,Class!$F:$F,0))*INDEX(Class!$S:$S,MATCH(Info!EG22,Class!$N:$N,0))))),0)</f>
        <v>0</v>
      </c>
      <c r="EG47" s="387" cm="1">
        <f t="array" ref="EG47">IFERROR(IF(Input!EH12=TRUE,1,IF(Info!EH6=TRUE,INDEX(Class!$H:$H,MATCH(Info!EH21,Class!$F:$F,0)),_xlfn.IFS(EG9=FALSE,INDEX(Class!$H:$H,MATCH(Info!EH21,Class!$F:$F,0))+IF(Info!EH4="Truck",INDEX(Class!$O:$O,MATCH(Info!EH22,Class!$N:$N,0)),0),EG9=TRUE,INDEX(Class!$K:$K,MATCH(Info!EH21,Class!$F:$F,0))*INDEX(Class!$S:$S,MATCH(Info!EH22,Class!$N:$N,0))))),0)</f>
        <v>0</v>
      </c>
      <c r="EH47" s="387" cm="1">
        <f t="array" ref="EH47">IFERROR(IF(Input!EI12=TRUE,1,IF(Info!EI6=TRUE,INDEX(Class!$H:$H,MATCH(Info!EI21,Class!$F:$F,0)),_xlfn.IFS(EH9=FALSE,INDEX(Class!$H:$H,MATCH(Info!EI21,Class!$F:$F,0))+IF(Info!EI4="Truck",INDEX(Class!$O:$O,MATCH(Info!EI22,Class!$N:$N,0)),0),EH9=TRUE,INDEX(Class!$K:$K,MATCH(Info!EI21,Class!$F:$F,0))*INDEX(Class!$S:$S,MATCH(Info!EI22,Class!$N:$N,0))))),0)</f>
        <v>0</v>
      </c>
      <c r="EI47" s="387" cm="1">
        <f t="array" ref="EI47">IFERROR(IF(Input!EJ12=TRUE,1,IF(Info!EJ6=TRUE,INDEX(Class!$H:$H,MATCH(Info!EJ21,Class!$F:$F,0)),_xlfn.IFS(EI9=FALSE,INDEX(Class!$H:$H,MATCH(Info!EJ21,Class!$F:$F,0))+IF(Info!EJ4="Truck",INDEX(Class!$O:$O,MATCH(Info!EJ22,Class!$N:$N,0)),0),EI9=TRUE,INDEX(Class!$K:$K,MATCH(Info!EJ21,Class!$F:$F,0))*INDEX(Class!$S:$S,MATCH(Info!EJ22,Class!$N:$N,0))))),0)</f>
        <v>0</v>
      </c>
      <c r="EJ47" s="387" cm="1">
        <f t="array" ref="EJ47">IFERROR(IF(Input!EK12=TRUE,1,IF(Info!EK6=TRUE,INDEX(Class!$H:$H,MATCH(Info!EK21,Class!$F:$F,0)),_xlfn.IFS(EJ9=FALSE,INDEX(Class!$H:$H,MATCH(Info!EK21,Class!$F:$F,0))+IF(Info!EK4="Truck",INDEX(Class!$O:$O,MATCH(Info!EK22,Class!$N:$N,0)),0),EJ9=TRUE,INDEX(Class!$K:$K,MATCH(Info!EK21,Class!$F:$F,0))*INDEX(Class!$S:$S,MATCH(Info!EK22,Class!$N:$N,0))))),0)</f>
        <v>0</v>
      </c>
      <c r="EK47" s="387" cm="1">
        <f t="array" ref="EK47">IFERROR(IF(Input!EL12=TRUE,1,IF(Info!EL6=TRUE,INDEX(Class!$H:$H,MATCH(Info!EL21,Class!$F:$F,0)),_xlfn.IFS(EK9=FALSE,INDEX(Class!$H:$H,MATCH(Info!EL21,Class!$F:$F,0))+IF(Info!EL4="Truck",INDEX(Class!$O:$O,MATCH(Info!EL22,Class!$N:$N,0)),0),EK9=TRUE,INDEX(Class!$K:$K,MATCH(Info!EL21,Class!$F:$F,0))*INDEX(Class!$S:$S,MATCH(Info!EL22,Class!$N:$N,0))))),0)</f>
        <v>0</v>
      </c>
      <c r="EL47" s="387" cm="1">
        <f t="array" ref="EL47">IFERROR(IF(Input!EM12=TRUE,1,IF(Info!EM6=TRUE,INDEX(Class!$H:$H,MATCH(Info!EM21,Class!$F:$F,0)),_xlfn.IFS(EL9=FALSE,INDEX(Class!$H:$H,MATCH(Info!EM21,Class!$F:$F,0))+IF(Info!EM4="Truck",INDEX(Class!$O:$O,MATCH(Info!EM22,Class!$N:$N,0)),0),EL9=TRUE,INDEX(Class!$K:$K,MATCH(Info!EM21,Class!$F:$F,0))*INDEX(Class!$S:$S,MATCH(Info!EM22,Class!$N:$N,0))))),0)</f>
        <v>0</v>
      </c>
      <c r="EM47" s="387" cm="1">
        <f t="array" ref="EM47">IFERROR(IF(Input!EN12=TRUE,1,IF(Info!EN6=TRUE,INDEX(Class!$H:$H,MATCH(Info!EN21,Class!$F:$F,0)),_xlfn.IFS(EM9=FALSE,INDEX(Class!$H:$H,MATCH(Info!EN21,Class!$F:$F,0))+IF(Info!EN4="Truck",INDEX(Class!$O:$O,MATCH(Info!EN22,Class!$N:$N,0)),0),EM9=TRUE,INDEX(Class!$K:$K,MATCH(Info!EN21,Class!$F:$F,0))*INDEX(Class!$S:$S,MATCH(Info!EN22,Class!$N:$N,0))))),0)</f>
        <v>0</v>
      </c>
      <c r="EN47" s="387" cm="1">
        <f t="array" ref="EN47">IFERROR(IF(Input!EO12=TRUE,1,IF(Info!EO6=TRUE,INDEX(Class!$H:$H,MATCH(Info!EO21,Class!$F:$F,0)),_xlfn.IFS(EN9=FALSE,INDEX(Class!$H:$H,MATCH(Info!EO21,Class!$F:$F,0))+IF(Info!EO4="Truck",INDEX(Class!$O:$O,MATCH(Info!EO22,Class!$N:$N,0)),0),EN9=TRUE,INDEX(Class!$K:$K,MATCH(Info!EO21,Class!$F:$F,0))*INDEX(Class!$S:$S,MATCH(Info!EO22,Class!$N:$N,0))))),0)</f>
        <v>0</v>
      </c>
      <c r="EO47" s="387" cm="1">
        <f t="array" ref="EO47">IFERROR(IF(Input!EP12=TRUE,1,IF(Info!EP6=TRUE,INDEX(Class!$H:$H,MATCH(Info!EP21,Class!$F:$F,0)),_xlfn.IFS(EO9=FALSE,INDEX(Class!$H:$H,MATCH(Info!EP21,Class!$F:$F,0))+IF(Info!EP4="Truck",INDEX(Class!$O:$O,MATCH(Info!EP22,Class!$N:$N,0)),0),EO9=TRUE,INDEX(Class!$K:$K,MATCH(Info!EP21,Class!$F:$F,0))*INDEX(Class!$S:$S,MATCH(Info!EP22,Class!$N:$N,0))))),0)</f>
        <v>0</v>
      </c>
      <c r="EP47" s="387" cm="1">
        <f t="array" ref="EP47">IFERROR(IF(Input!EQ12=TRUE,1,IF(Info!EQ6=TRUE,INDEX(Class!$H:$H,MATCH(Info!EQ21,Class!$F:$F,0)),_xlfn.IFS(EP9=FALSE,INDEX(Class!$H:$H,MATCH(Info!EQ21,Class!$F:$F,0))+IF(Info!EQ4="Truck",INDEX(Class!$O:$O,MATCH(Info!EQ22,Class!$N:$N,0)),0),EP9=TRUE,INDEX(Class!$K:$K,MATCH(Info!EQ21,Class!$F:$F,0))*INDEX(Class!$S:$S,MATCH(Info!EQ22,Class!$N:$N,0))))),0)</f>
        <v>0</v>
      </c>
      <c r="EQ47" s="387" cm="1">
        <f t="array" ref="EQ47">IFERROR(IF(Input!ER12=TRUE,1,IF(Info!ER6=TRUE,INDEX(Class!$H:$H,MATCH(Info!ER21,Class!$F:$F,0)),_xlfn.IFS(EQ9=FALSE,INDEX(Class!$H:$H,MATCH(Info!ER21,Class!$F:$F,0))+IF(Info!ER4="Truck",INDEX(Class!$O:$O,MATCH(Info!ER22,Class!$N:$N,0)),0),EQ9=TRUE,INDEX(Class!$K:$K,MATCH(Info!ER21,Class!$F:$F,0))*INDEX(Class!$S:$S,MATCH(Info!ER22,Class!$N:$N,0))))),0)</f>
        <v>0</v>
      </c>
      <c r="ER47" s="387" cm="1">
        <f t="array" ref="ER47">IFERROR(IF(Input!ES12=TRUE,1,IF(Info!ES6=TRUE,INDEX(Class!$H:$H,MATCH(Info!ES21,Class!$F:$F,0)),_xlfn.IFS(ER9=FALSE,INDEX(Class!$H:$H,MATCH(Info!ES21,Class!$F:$F,0))+IF(Info!ES4="Truck",INDEX(Class!$O:$O,MATCH(Info!ES22,Class!$N:$N,0)),0),ER9=TRUE,INDEX(Class!$K:$K,MATCH(Info!ES21,Class!$F:$F,0))*INDEX(Class!$S:$S,MATCH(Info!ES22,Class!$N:$N,0))))),0)</f>
        <v>0</v>
      </c>
      <c r="ES47" s="387" cm="1">
        <f t="array" ref="ES47">IFERROR(IF(Input!ET12=TRUE,1,IF(Info!ET6=TRUE,INDEX(Class!$H:$H,MATCH(Info!ET21,Class!$F:$F,0)),_xlfn.IFS(ES9=FALSE,INDEX(Class!$H:$H,MATCH(Info!ET21,Class!$F:$F,0))+IF(Info!ET4="Truck",INDEX(Class!$O:$O,MATCH(Info!ET22,Class!$N:$N,0)),0),ES9=TRUE,INDEX(Class!$K:$K,MATCH(Info!ET21,Class!$F:$F,0))*INDEX(Class!$S:$S,MATCH(Info!ET22,Class!$N:$N,0))))),0)</f>
        <v>0</v>
      </c>
      <c r="ET47" s="387" cm="1">
        <f t="array" ref="ET47">IFERROR(IF(Input!EU12=TRUE,1,IF(Info!EU6=TRUE,INDEX(Class!$H:$H,MATCH(Info!EU21,Class!$F:$F,0)),_xlfn.IFS(ET9=FALSE,INDEX(Class!$H:$H,MATCH(Info!EU21,Class!$F:$F,0))+IF(Info!EU4="Truck",INDEX(Class!$O:$O,MATCH(Info!EU22,Class!$N:$N,0)),0),ET9=TRUE,INDEX(Class!$K:$K,MATCH(Info!EU21,Class!$F:$F,0))*INDEX(Class!$S:$S,MATCH(Info!EU22,Class!$N:$N,0))))),0)</f>
        <v>0</v>
      </c>
      <c r="EU47" s="387" cm="1">
        <f t="array" ref="EU47">IFERROR(IF(Input!EV12=TRUE,1,IF(Info!EV6=TRUE,INDEX(Class!$H:$H,MATCH(Info!EV21,Class!$F:$F,0)),_xlfn.IFS(EU9=FALSE,INDEX(Class!$H:$H,MATCH(Info!EV21,Class!$F:$F,0))+IF(Info!EV4="Truck",INDEX(Class!$O:$O,MATCH(Info!EV22,Class!$N:$N,0)),0),EU9=TRUE,INDEX(Class!$K:$K,MATCH(Info!EV21,Class!$F:$F,0))*INDEX(Class!$S:$S,MATCH(Info!EV22,Class!$N:$N,0))))),0)</f>
        <v>0</v>
      </c>
      <c r="EV47" s="387" cm="1">
        <f t="array" ref="EV47">IFERROR(IF(Input!EW12=TRUE,1,IF(Info!EW6=TRUE,INDEX(Class!$H:$H,MATCH(Info!EW21,Class!$F:$F,0)),_xlfn.IFS(EV9=FALSE,INDEX(Class!$H:$H,MATCH(Info!EW21,Class!$F:$F,0))+IF(Info!EW4="Truck",INDEX(Class!$O:$O,MATCH(Info!EW22,Class!$N:$N,0)),0),EV9=TRUE,INDEX(Class!$K:$K,MATCH(Info!EW21,Class!$F:$F,0))*INDEX(Class!$S:$S,MATCH(Info!EW22,Class!$N:$N,0))))),0)</f>
        <v>0</v>
      </c>
      <c r="EW47" s="387" cm="1">
        <f t="array" ref="EW47">IFERROR(IF(Input!EX12=TRUE,1,IF(Info!EX6=TRUE,INDEX(Class!$H:$H,MATCH(Info!EX21,Class!$F:$F,0)),_xlfn.IFS(EW9=FALSE,INDEX(Class!$H:$H,MATCH(Info!EX21,Class!$F:$F,0))+IF(Info!EX4="Truck",INDEX(Class!$O:$O,MATCH(Info!EX22,Class!$N:$N,0)),0),EW9=TRUE,INDEX(Class!$K:$K,MATCH(Info!EX21,Class!$F:$F,0))*INDEX(Class!$S:$S,MATCH(Info!EX22,Class!$N:$N,0))))),0)</f>
        <v>0</v>
      </c>
      <c r="EX47" s="387" cm="1">
        <f t="array" ref="EX47">IFERROR(IF(Input!EY12=TRUE,1,IF(Info!EY6=TRUE,INDEX(Class!$H:$H,MATCH(Info!EY21,Class!$F:$F,0)),_xlfn.IFS(EX9=FALSE,INDEX(Class!$H:$H,MATCH(Info!EY21,Class!$F:$F,0))+IF(Info!EY4="Truck",INDEX(Class!$O:$O,MATCH(Info!EY22,Class!$N:$N,0)),0),EX9=TRUE,INDEX(Class!$K:$K,MATCH(Info!EY21,Class!$F:$F,0))*INDEX(Class!$S:$S,MATCH(Info!EY22,Class!$N:$N,0))))),0)</f>
        <v>0</v>
      </c>
      <c r="EY47" s="387" cm="1">
        <f t="array" ref="EY47">IFERROR(IF(Input!EZ12=TRUE,1,IF(Info!EZ6=TRUE,INDEX(Class!$H:$H,MATCH(Info!EZ21,Class!$F:$F,0)),_xlfn.IFS(EY9=FALSE,INDEX(Class!$H:$H,MATCH(Info!EZ21,Class!$F:$F,0))+IF(Info!EZ4="Truck",INDEX(Class!$O:$O,MATCH(Info!EZ22,Class!$N:$N,0)),0),EY9=TRUE,INDEX(Class!$K:$K,MATCH(Info!EZ21,Class!$F:$F,0))*INDEX(Class!$S:$S,MATCH(Info!EZ22,Class!$N:$N,0))))),0)</f>
        <v>0</v>
      </c>
      <c r="EZ47" s="387" cm="1">
        <f t="array" ref="EZ47">IFERROR(IF(Input!FA12=TRUE,1,IF(Info!FA6=TRUE,INDEX(Class!$H:$H,MATCH(Info!FA21,Class!$F:$F,0)),_xlfn.IFS(EZ9=FALSE,INDEX(Class!$H:$H,MATCH(Info!FA21,Class!$F:$F,0))+IF(Info!FA4="Truck",INDEX(Class!$O:$O,MATCH(Info!FA22,Class!$N:$N,0)),0),EZ9=TRUE,INDEX(Class!$K:$K,MATCH(Info!FA21,Class!$F:$F,0))*INDEX(Class!$S:$S,MATCH(Info!FA22,Class!$N:$N,0))))),0)</f>
        <v>0</v>
      </c>
      <c r="FA47" s="387" cm="1">
        <f t="array" ref="FA47">IFERROR(IF(Input!FB12=TRUE,1,IF(Info!FB6=TRUE,INDEX(Class!$H:$H,MATCH(Info!FB21,Class!$F:$F,0)),_xlfn.IFS(FA9=FALSE,INDEX(Class!$H:$H,MATCH(Info!FB21,Class!$F:$F,0))+IF(Info!FB4="Truck",INDEX(Class!$O:$O,MATCH(Info!FB22,Class!$N:$N,0)),0),FA9=TRUE,INDEX(Class!$K:$K,MATCH(Info!FB21,Class!$F:$F,0))*INDEX(Class!$S:$S,MATCH(Info!FB22,Class!$N:$N,0))))),0)</f>
        <v>0</v>
      </c>
      <c r="FB47" s="387" cm="1">
        <f t="array" ref="FB47">IFERROR(IF(Input!FC12=TRUE,1,IF(Info!FC6=TRUE,INDEX(Class!$H:$H,MATCH(Info!FC21,Class!$F:$F,0)),_xlfn.IFS(FB9=FALSE,INDEX(Class!$H:$H,MATCH(Info!FC21,Class!$F:$F,0))+IF(Info!FC4="Truck",INDEX(Class!$O:$O,MATCH(Info!FC22,Class!$N:$N,0)),0),FB9=TRUE,INDEX(Class!$K:$K,MATCH(Info!FC21,Class!$F:$F,0))*INDEX(Class!$S:$S,MATCH(Info!FC22,Class!$N:$N,0))))),0)</f>
        <v>0</v>
      </c>
      <c r="FC47" s="387" cm="1">
        <f t="array" ref="FC47">IFERROR(IF(Input!FD12=TRUE,1,IF(Info!FD6=TRUE,INDEX(Class!$H:$H,MATCH(Info!FD21,Class!$F:$F,0)),_xlfn.IFS(FC9=FALSE,INDEX(Class!$H:$H,MATCH(Info!FD21,Class!$F:$F,0))+IF(Info!FD4="Truck",INDEX(Class!$O:$O,MATCH(Info!FD22,Class!$N:$N,0)),0),FC9=TRUE,INDEX(Class!$K:$K,MATCH(Info!FD21,Class!$F:$F,0))*INDEX(Class!$S:$S,MATCH(Info!FD22,Class!$N:$N,0))))),0)</f>
        <v>0</v>
      </c>
      <c r="FD47" s="387" cm="1">
        <f t="array" ref="FD47">IFERROR(IF(Input!FE12=TRUE,1,IF(Info!FE6=TRUE,INDEX(Class!$H:$H,MATCH(Info!FE21,Class!$F:$F,0)),_xlfn.IFS(FD9=FALSE,INDEX(Class!$H:$H,MATCH(Info!FE21,Class!$F:$F,0))+IF(Info!FE4="Truck",INDEX(Class!$O:$O,MATCH(Info!FE22,Class!$N:$N,0)),0),FD9=TRUE,INDEX(Class!$K:$K,MATCH(Info!FE21,Class!$F:$F,0))*INDEX(Class!$S:$S,MATCH(Info!FE22,Class!$N:$N,0))))),0)</f>
        <v>0</v>
      </c>
      <c r="FE47" s="387" cm="1">
        <f t="array" ref="FE47">IFERROR(IF(Input!FF12=TRUE,1,IF(Info!FF6=TRUE,INDEX(Class!$H:$H,MATCH(Info!FF21,Class!$F:$F,0)),_xlfn.IFS(FE9=FALSE,INDEX(Class!$H:$H,MATCH(Info!FF21,Class!$F:$F,0))+IF(Info!FF4="Truck",INDEX(Class!$O:$O,MATCH(Info!FF22,Class!$N:$N,0)),0),FE9=TRUE,INDEX(Class!$K:$K,MATCH(Info!FF21,Class!$F:$F,0))*INDEX(Class!$S:$S,MATCH(Info!FF22,Class!$N:$N,0))))),0)</f>
        <v>0</v>
      </c>
      <c r="FF47" s="387" cm="1">
        <f t="array" ref="FF47">IFERROR(IF(Input!FG12=TRUE,1,IF(Info!FG6=TRUE,INDEX(Class!$H:$H,MATCH(Info!FG21,Class!$F:$F,0)),_xlfn.IFS(FF9=FALSE,INDEX(Class!$H:$H,MATCH(Info!FG21,Class!$F:$F,0))+IF(Info!FG4="Truck",INDEX(Class!$O:$O,MATCH(Info!FG22,Class!$N:$N,0)),0),FF9=TRUE,INDEX(Class!$K:$K,MATCH(Info!FG21,Class!$F:$F,0))*INDEX(Class!$S:$S,MATCH(Info!FG22,Class!$N:$N,0))))),0)</f>
        <v>0</v>
      </c>
      <c r="FG47" s="387" cm="1">
        <f t="array" ref="FG47">IFERROR(IF(Input!FH12=TRUE,1,IF(Info!FH6=TRUE,INDEX(Class!$H:$H,MATCH(Info!FH21,Class!$F:$F,0)),_xlfn.IFS(FG9=FALSE,INDEX(Class!$H:$H,MATCH(Info!FH21,Class!$F:$F,0))+IF(Info!FH4="Truck",INDEX(Class!$O:$O,MATCH(Info!FH22,Class!$N:$N,0)),0),FG9=TRUE,INDEX(Class!$K:$K,MATCH(Info!FH21,Class!$F:$F,0))*INDEX(Class!$S:$S,MATCH(Info!FH22,Class!$N:$N,0))))),0)</f>
        <v>0</v>
      </c>
      <c r="FH47" s="387" cm="1">
        <f t="array" ref="FH47">IFERROR(IF(Input!FI12=TRUE,1,IF(Info!FI6=TRUE,INDEX(Class!$H:$H,MATCH(Info!FI21,Class!$F:$F,0)),_xlfn.IFS(FH9=FALSE,INDEX(Class!$H:$H,MATCH(Info!FI21,Class!$F:$F,0))+IF(Info!FI4="Truck",INDEX(Class!$O:$O,MATCH(Info!FI22,Class!$N:$N,0)),0),FH9=TRUE,INDEX(Class!$K:$K,MATCH(Info!FI21,Class!$F:$F,0))*INDEX(Class!$S:$S,MATCH(Info!FI22,Class!$N:$N,0))))),0)</f>
        <v>0</v>
      </c>
      <c r="FI47" s="387" cm="1">
        <f t="array" ref="FI47">IFERROR(IF(Input!FJ12=TRUE,1,IF(Info!FJ6=TRUE,INDEX(Class!$H:$H,MATCH(Info!FJ21,Class!$F:$F,0)),_xlfn.IFS(FI9=FALSE,INDEX(Class!$H:$H,MATCH(Info!FJ21,Class!$F:$F,0))+IF(Info!FJ4="Truck",INDEX(Class!$O:$O,MATCH(Info!FJ22,Class!$N:$N,0)),0),FI9=TRUE,INDEX(Class!$K:$K,MATCH(Info!FJ21,Class!$F:$F,0))*INDEX(Class!$S:$S,MATCH(Info!FJ22,Class!$N:$N,0))))),0)</f>
        <v>0</v>
      </c>
      <c r="FJ47" s="387" cm="1">
        <f t="array" ref="FJ47">IFERROR(IF(Input!FK12=TRUE,1,IF(Info!FK6=TRUE,INDEX(Class!$H:$H,MATCH(Info!FK21,Class!$F:$F,0)),_xlfn.IFS(FJ9=FALSE,INDEX(Class!$H:$H,MATCH(Info!FK21,Class!$F:$F,0))+IF(Info!FK4="Truck",INDEX(Class!$O:$O,MATCH(Info!FK22,Class!$N:$N,0)),0),FJ9=TRUE,INDEX(Class!$K:$K,MATCH(Info!FK21,Class!$F:$F,0))*INDEX(Class!$S:$S,MATCH(Info!FK22,Class!$N:$N,0))))),0)</f>
        <v>0</v>
      </c>
      <c r="FK47" s="387" cm="1">
        <f t="array" ref="FK47">IFERROR(IF(Input!FL12=TRUE,1,IF(Info!FL6=TRUE,INDEX(Class!$H:$H,MATCH(Info!FL21,Class!$F:$F,0)),_xlfn.IFS(FK9=FALSE,INDEX(Class!$H:$H,MATCH(Info!FL21,Class!$F:$F,0))+IF(Info!FL4="Truck",INDEX(Class!$O:$O,MATCH(Info!FL22,Class!$N:$N,0)),0),FK9=TRUE,INDEX(Class!$K:$K,MATCH(Info!FL21,Class!$F:$F,0))*INDEX(Class!$S:$S,MATCH(Info!FL22,Class!$N:$N,0))))),0)</f>
        <v>0</v>
      </c>
      <c r="FL47" s="387" cm="1">
        <f t="array" ref="FL47">IFERROR(IF(Input!FM12=TRUE,1,IF(Info!FM6=TRUE,INDEX(Class!$H:$H,MATCH(Info!FM21,Class!$F:$F,0)),_xlfn.IFS(FL9=FALSE,INDEX(Class!$H:$H,MATCH(Info!FM21,Class!$F:$F,0))+IF(Info!FM4="Truck",INDEX(Class!$O:$O,MATCH(Info!FM22,Class!$N:$N,0)),0),FL9=TRUE,INDEX(Class!$K:$K,MATCH(Info!FM21,Class!$F:$F,0))*INDEX(Class!$S:$S,MATCH(Info!FM22,Class!$N:$N,0))))),0)</f>
        <v>0</v>
      </c>
      <c r="FM47" s="387" cm="1">
        <f t="array" ref="FM47">IFERROR(IF(Input!FN12=TRUE,1,IF(Info!FN6=TRUE,INDEX(Class!$H:$H,MATCH(Info!FN21,Class!$F:$F,0)),_xlfn.IFS(FM9=FALSE,INDEX(Class!$H:$H,MATCH(Info!FN21,Class!$F:$F,0))+IF(Info!FN4="Truck",INDEX(Class!$O:$O,MATCH(Info!FN22,Class!$N:$N,0)),0),FM9=TRUE,INDEX(Class!$K:$K,MATCH(Info!FN21,Class!$F:$F,0))*INDEX(Class!$S:$S,MATCH(Info!FN22,Class!$N:$N,0))))),0)</f>
        <v>0</v>
      </c>
      <c r="FN47" s="387" cm="1">
        <f t="array" ref="FN47">IFERROR(IF(Input!FO12=TRUE,1,IF(Info!FO6=TRUE,INDEX(Class!$H:$H,MATCH(Info!FO21,Class!$F:$F,0)),_xlfn.IFS(FN9=FALSE,INDEX(Class!$H:$H,MATCH(Info!FO21,Class!$F:$F,0))+IF(Info!FO4="Truck",INDEX(Class!$O:$O,MATCH(Info!FO22,Class!$N:$N,0)),0),FN9=TRUE,INDEX(Class!$K:$K,MATCH(Info!FO21,Class!$F:$F,0))*INDEX(Class!$S:$S,MATCH(Info!FO22,Class!$N:$N,0))))),0)</f>
        <v>0</v>
      </c>
      <c r="FO47" s="387" cm="1">
        <f t="array" ref="FO47">IFERROR(IF(Input!FP12=TRUE,1,IF(Info!FP6=TRUE,INDEX(Class!$H:$H,MATCH(Info!FP21,Class!$F:$F,0)),_xlfn.IFS(FO9=FALSE,INDEX(Class!$H:$H,MATCH(Info!FP21,Class!$F:$F,0))+IF(Info!FP4="Truck",INDEX(Class!$O:$O,MATCH(Info!FP22,Class!$N:$N,0)),0),FO9=TRUE,INDEX(Class!$K:$K,MATCH(Info!FP21,Class!$F:$F,0))*INDEX(Class!$S:$S,MATCH(Info!FP22,Class!$N:$N,0))))),0)</f>
        <v>0</v>
      </c>
      <c r="FP47" s="387" cm="1">
        <f t="array" ref="FP47">IFERROR(IF(Input!FQ12=TRUE,1,IF(Info!FQ6=TRUE,INDEX(Class!$H:$H,MATCH(Info!FQ21,Class!$F:$F,0)),_xlfn.IFS(FP9=FALSE,INDEX(Class!$H:$H,MATCH(Info!FQ21,Class!$F:$F,0))+IF(Info!FQ4="Truck",INDEX(Class!$O:$O,MATCH(Info!FQ22,Class!$N:$N,0)),0),FP9=TRUE,INDEX(Class!$K:$K,MATCH(Info!FQ21,Class!$F:$F,0))*INDEX(Class!$S:$S,MATCH(Info!FQ22,Class!$N:$N,0))))),0)</f>
        <v>0</v>
      </c>
      <c r="FQ47" s="387" cm="1">
        <f t="array" ref="FQ47">IFERROR(IF(Input!FR12=TRUE,1,IF(Info!FR6=TRUE,INDEX(Class!$H:$H,MATCH(Info!FR21,Class!$F:$F,0)),_xlfn.IFS(FQ9=FALSE,INDEX(Class!$H:$H,MATCH(Info!FR21,Class!$F:$F,0))+IF(Info!FR4="Truck",INDEX(Class!$O:$O,MATCH(Info!FR22,Class!$N:$N,0)),0),FQ9=TRUE,INDEX(Class!$K:$K,MATCH(Info!FR21,Class!$F:$F,0))*INDEX(Class!$S:$S,MATCH(Info!FR22,Class!$N:$N,0))))),0)</f>
        <v>0</v>
      </c>
      <c r="FR47" s="387" cm="1">
        <f t="array" ref="FR47">IFERROR(IF(Input!FS12=TRUE,1,IF(Info!FS6=TRUE,INDEX(Class!$H:$H,MATCH(Info!FS21,Class!$F:$F,0)),_xlfn.IFS(FR9=FALSE,INDEX(Class!$H:$H,MATCH(Info!FS21,Class!$F:$F,0))+IF(Info!FS4="Truck",INDEX(Class!$O:$O,MATCH(Info!FS22,Class!$N:$N,0)),0),FR9=TRUE,INDEX(Class!$K:$K,MATCH(Info!FS21,Class!$F:$F,0))*INDEX(Class!$S:$S,MATCH(Info!FS22,Class!$N:$N,0))))),0)</f>
        <v>0</v>
      </c>
      <c r="FS47" s="387" cm="1">
        <f t="array" ref="FS47">IFERROR(IF(Input!FT12=TRUE,1,IF(Info!FT6=TRUE,INDEX(Class!$H:$H,MATCH(Info!FT21,Class!$F:$F,0)),_xlfn.IFS(FS9=FALSE,INDEX(Class!$H:$H,MATCH(Info!FT21,Class!$F:$F,0))+IF(Info!FT4="Truck",INDEX(Class!$O:$O,MATCH(Info!FT22,Class!$N:$N,0)),0),FS9=TRUE,INDEX(Class!$K:$K,MATCH(Info!FT21,Class!$F:$F,0))*INDEX(Class!$S:$S,MATCH(Info!FT22,Class!$N:$N,0))))),0)</f>
        <v>0</v>
      </c>
      <c r="FT47" s="387" cm="1">
        <f t="array" ref="FT47">IFERROR(IF(Input!FU12=TRUE,1,IF(Info!FU6=TRUE,INDEX(Class!$H:$H,MATCH(Info!FU21,Class!$F:$F,0)),_xlfn.IFS(FT9=FALSE,INDEX(Class!$H:$H,MATCH(Info!FU21,Class!$F:$F,0))+IF(Info!FU4="Truck",INDEX(Class!$O:$O,MATCH(Info!FU22,Class!$N:$N,0)),0),FT9=TRUE,INDEX(Class!$K:$K,MATCH(Info!FU21,Class!$F:$F,0))*INDEX(Class!$S:$S,MATCH(Info!FU22,Class!$N:$N,0))))),0)</f>
        <v>0</v>
      </c>
      <c r="FU47" s="387" cm="1">
        <f t="array" ref="FU47">IFERROR(IF(Input!FV12=TRUE,1,IF(Info!FV6=TRUE,INDEX(Class!$H:$H,MATCH(Info!FV21,Class!$F:$F,0)),_xlfn.IFS(FU9=FALSE,INDEX(Class!$H:$H,MATCH(Info!FV21,Class!$F:$F,0))+IF(Info!FV4="Truck",INDEX(Class!$O:$O,MATCH(Info!FV22,Class!$N:$N,0)),0),FU9=TRUE,INDEX(Class!$K:$K,MATCH(Info!FV21,Class!$F:$F,0))*INDEX(Class!$S:$S,MATCH(Info!FV22,Class!$N:$N,0))))),0)</f>
        <v>0</v>
      </c>
      <c r="FV47" s="387" cm="1">
        <f t="array" ref="FV47">IFERROR(IF(Input!FW12=TRUE,1,IF(Info!FW6=TRUE,INDEX(Class!$H:$H,MATCH(Info!FW21,Class!$F:$F,0)),_xlfn.IFS(FV9=FALSE,INDEX(Class!$H:$H,MATCH(Info!FW21,Class!$F:$F,0))+IF(Info!FW4="Truck",INDEX(Class!$O:$O,MATCH(Info!FW22,Class!$N:$N,0)),0),FV9=TRUE,INDEX(Class!$K:$K,MATCH(Info!FW21,Class!$F:$F,0))*INDEX(Class!$S:$S,MATCH(Info!FW22,Class!$N:$N,0))))),0)</f>
        <v>0</v>
      </c>
      <c r="FW47" s="387" cm="1">
        <f t="array" ref="FW47">IFERROR(IF(Input!FX12=TRUE,1,IF(Info!FX6=TRUE,INDEX(Class!$H:$H,MATCH(Info!FX21,Class!$F:$F,0)),_xlfn.IFS(FW9=FALSE,INDEX(Class!$H:$H,MATCH(Info!FX21,Class!$F:$F,0))+IF(Info!FX4="Truck",INDEX(Class!$O:$O,MATCH(Info!FX22,Class!$N:$N,0)),0),FW9=TRUE,INDEX(Class!$K:$K,MATCH(Info!FX21,Class!$F:$F,0))*INDEX(Class!$S:$S,MATCH(Info!FX22,Class!$N:$N,0))))),0)</f>
        <v>0</v>
      </c>
      <c r="FX47" s="387" cm="1">
        <f t="array" ref="FX47">IFERROR(IF(Input!FY12=TRUE,1,IF(Info!FY6=TRUE,INDEX(Class!$H:$H,MATCH(Info!FY21,Class!$F:$F,0)),_xlfn.IFS(FX9=FALSE,INDEX(Class!$H:$H,MATCH(Info!FY21,Class!$F:$F,0))+IF(Info!FY4="Truck",INDEX(Class!$O:$O,MATCH(Info!FY22,Class!$N:$N,0)),0),FX9=TRUE,INDEX(Class!$K:$K,MATCH(Info!FY21,Class!$F:$F,0))*INDEX(Class!$S:$S,MATCH(Info!FY22,Class!$N:$N,0))))),0)</f>
        <v>0</v>
      </c>
      <c r="FY47" s="387" cm="1">
        <f t="array" ref="FY47">IFERROR(IF(Input!FZ12=TRUE,1,IF(Info!FZ6=TRUE,INDEX(Class!$H:$H,MATCH(Info!FZ21,Class!$F:$F,0)),_xlfn.IFS(FY9=FALSE,INDEX(Class!$H:$H,MATCH(Info!FZ21,Class!$F:$F,0))+IF(Info!FZ4="Truck",INDEX(Class!$O:$O,MATCH(Info!FZ22,Class!$N:$N,0)),0),FY9=TRUE,INDEX(Class!$K:$K,MATCH(Info!FZ21,Class!$F:$F,0))*INDEX(Class!$S:$S,MATCH(Info!FZ22,Class!$N:$N,0))))),0)</f>
        <v>0</v>
      </c>
      <c r="FZ47" s="387" cm="1">
        <f t="array" ref="FZ47">IFERROR(IF(Input!GA12=TRUE,1,IF(Info!GA6=TRUE,INDEX(Class!$H:$H,MATCH(Info!GA21,Class!$F:$F,0)),_xlfn.IFS(FZ9=FALSE,INDEX(Class!$H:$H,MATCH(Info!GA21,Class!$F:$F,0))+IF(Info!GA4="Truck",INDEX(Class!$O:$O,MATCH(Info!GA22,Class!$N:$N,0)),0),FZ9=TRUE,INDEX(Class!$K:$K,MATCH(Info!GA21,Class!$F:$F,0))*INDEX(Class!$S:$S,MATCH(Info!GA22,Class!$N:$N,0))))),0)</f>
        <v>0</v>
      </c>
      <c r="GA47" s="387" cm="1">
        <f t="array" ref="GA47">IFERROR(IF(Input!GB12=TRUE,1,IF(Info!GB6=TRUE,INDEX(Class!$H:$H,MATCH(Info!GB21,Class!$F:$F,0)),_xlfn.IFS(GA9=FALSE,INDEX(Class!$H:$H,MATCH(Info!GB21,Class!$F:$F,0))+IF(Info!GB4="Truck",INDEX(Class!$O:$O,MATCH(Info!GB22,Class!$N:$N,0)),0),GA9=TRUE,INDEX(Class!$K:$K,MATCH(Info!GB21,Class!$F:$F,0))*INDEX(Class!$S:$S,MATCH(Info!GB22,Class!$N:$N,0))))),0)</f>
        <v>0</v>
      </c>
      <c r="GB47" s="387" cm="1">
        <f t="array" ref="GB47">IFERROR(IF(Input!GC12=TRUE,1,IF(Info!GC6=TRUE,INDEX(Class!$H:$H,MATCH(Info!GC21,Class!$F:$F,0)),_xlfn.IFS(GB9=FALSE,INDEX(Class!$H:$H,MATCH(Info!GC21,Class!$F:$F,0))+IF(Info!GC4="Truck",INDEX(Class!$O:$O,MATCH(Info!GC22,Class!$N:$N,0)),0),GB9=TRUE,INDEX(Class!$K:$K,MATCH(Info!GC21,Class!$F:$F,0))*INDEX(Class!$S:$S,MATCH(Info!GC22,Class!$N:$N,0))))),0)</f>
        <v>0</v>
      </c>
      <c r="GC47" s="387" cm="1">
        <f t="array" ref="GC47">IFERROR(IF(Input!GD12=TRUE,1,IF(Info!GD6=TRUE,INDEX(Class!$H:$H,MATCH(Info!GD21,Class!$F:$F,0)),_xlfn.IFS(GC9=FALSE,INDEX(Class!$H:$H,MATCH(Info!GD21,Class!$F:$F,0))+IF(Info!GD4="Truck",INDEX(Class!$O:$O,MATCH(Info!GD22,Class!$N:$N,0)),0),GC9=TRUE,INDEX(Class!$K:$K,MATCH(Info!GD21,Class!$F:$F,0))*INDEX(Class!$S:$S,MATCH(Info!GD22,Class!$N:$N,0))))),0)</f>
        <v>0</v>
      </c>
      <c r="GD47" s="387" cm="1">
        <f t="array" ref="GD47">IFERROR(IF(Input!GE12=TRUE,1,IF(Info!GE6=TRUE,INDEX(Class!$H:$H,MATCH(Info!GE21,Class!$F:$F,0)),_xlfn.IFS(GD9=FALSE,INDEX(Class!$H:$H,MATCH(Info!GE21,Class!$F:$F,0))+IF(Info!GE4="Truck",INDEX(Class!$O:$O,MATCH(Info!GE22,Class!$N:$N,0)),0),GD9=TRUE,INDEX(Class!$K:$K,MATCH(Info!GE21,Class!$F:$F,0))*INDEX(Class!$S:$S,MATCH(Info!GE22,Class!$N:$N,0))))),0)</f>
        <v>0</v>
      </c>
      <c r="GE47" s="387" cm="1">
        <f t="array" ref="GE47">IFERROR(IF(Input!GF12=TRUE,1,IF(Info!GF6=TRUE,INDEX(Class!$H:$H,MATCH(Info!GF21,Class!$F:$F,0)),_xlfn.IFS(GE9=FALSE,INDEX(Class!$H:$H,MATCH(Info!GF21,Class!$F:$F,0))+IF(Info!GF4="Truck",INDEX(Class!$O:$O,MATCH(Info!GF22,Class!$N:$N,0)),0),GE9=TRUE,INDEX(Class!$K:$K,MATCH(Info!GF21,Class!$F:$F,0))*INDEX(Class!$S:$S,MATCH(Info!GF22,Class!$N:$N,0))))),0)</f>
        <v>0</v>
      </c>
      <c r="GF47" s="387" cm="1">
        <f t="array" ref="GF47">IFERROR(IF(Input!GG12=TRUE,1,IF(Info!GG6=TRUE,INDEX(Class!$H:$H,MATCH(Info!GG21,Class!$F:$F,0)),_xlfn.IFS(GF9=FALSE,INDEX(Class!$H:$H,MATCH(Info!GG21,Class!$F:$F,0))+IF(Info!GG4="Truck",INDEX(Class!$O:$O,MATCH(Info!GG22,Class!$N:$N,0)),0),GF9=TRUE,INDEX(Class!$K:$K,MATCH(Info!GG21,Class!$F:$F,0))*INDEX(Class!$S:$S,MATCH(Info!GG22,Class!$N:$N,0))))),0)</f>
        <v>0</v>
      </c>
      <c r="GG47" s="387" cm="1">
        <f t="array" ref="GG47">IFERROR(IF(Input!GH12=TRUE,1,IF(Info!GH6=TRUE,INDEX(Class!$H:$H,MATCH(Info!GH21,Class!$F:$F,0)),_xlfn.IFS(GG9=FALSE,INDEX(Class!$H:$H,MATCH(Info!GH21,Class!$F:$F,0))+IF(Info!GH4="Truck",INDEX(Class!$O:$O,MATCH(Info!GH22,Class!$N:$N,0)),0),GG9=TRUE,INDEX(Class!$K:$K,MATCH(Info!GH21,Class!$F:$F,0))*INDEX(Class!$S:$S,MATCH(Info!GH22,Class!$N:$N,0))))),0)</f>
        <v>0</v>
      </c>
      <c r="GH47" s="387" cm="1">
        <f t="array" ref="GH47">IFERROR(IF(Input!GI12=TRUE,1,IF(Info!GI6=TRUE,INDEX(Class!$H:$H,MATCH(Info!GI21,Class!$F:$F,0)),_xlfn.IFS(GH9=FALSE,INDEX(Class!$H:$H,MATCH(Info!GI21,Class!$F:$F,0))+IF(Info!GI4="Truck",INDEX(Class!$O:$O,MATCH(Info!GI22,Class!$N:$N,0)),0),GH9=TRUE,INDEX(Class!$K:$K,MATCH(Info!GI21,Class!$F:$F,0))*INDEX(Class!$S:$S,MATCH(Info!GI22,Class!$N:$N,0))))),0)</f>
        <v>0</v>
      </c>
      <c r="GI47" s="387" cm="1">
        <f t="array" ref="GI47">IFERROR(IF(Input!GJ12=TRUE,1,IF(Info!GJ6=TRUE,INDEX(Class!$H:$H,MATCH(Info!GJ21,Class!$F:$F,0)),_xlfn.IFS(GI9=FALSE,INDEX(Class!$H:$H,MATCH(Info!GJ21,Class!$F:$F,0))+IF(Info!GJ4="Truck",INDEX(Class!$O:$O,MATCH(Info!GJ22,Class!$N:$N,0)),0),GI9=TRUE,INDEX(Class!$K:$K,MATCH(Info!GJ21,Class!$F:$F,0))*INDEX(Class!$S:$S,MATCH(Info!GJ22,Class!$N:$N,0))))),0)</f>
        <v>0</v>
      </c>
      <c r="GJ47" s="387" cm="1">
        <f t="array" ref="GJ47">IFERROR(IF(Input!GK12=TRUE,1,IF(Info!GK6=TRUE,INDEX(Class!$H:$H,MATCH(Info!GK21,Class!$F:$F,0)),_xlfn.IFS(GJ9=FALSE,INDEX(Class!$H:$H,MATCH(Info!GK21,Class!$F:$F,0))+IF(Info!GK4="Truck",INDEX(Class!$O:$O,MATCH(Info!GK22,Class!$N:$N,0)),0),GJ9=TRUE,INDEX(Class!$K:$K,MATCH(Info!GK21,Class!$F:$F,0))*INDEX(Class!$S:$S,MATCH(Info!GK22,Class!$N:$N,0))))),0)</f>
        <v>0</v>
      </c>
      <c r="GK47" s="387" cm="1">
        <f t="array" ref="GK47">IFERROR(IF(Input!GL12=TRUE,1,IF(Info!GL6=TRUE,INDEX(Class!$H:$H,MATCH(Info!GL21,Class!$F:$F,0)),_xlfn.IFS(GK9=FALSE,INDEX(Class!$H:$H,MATCH(Info!GL21,Class!$F:$F,0))+IF(Info!GL4="Truck",INDEX(Class!$O:$O,MATCH(Info!GL22,Class!$N:$N,0)),0),GK9=TRUE,INDEX(Class!$K:$K,MATCH(Info!GL21,Class!$F:$F,0))*INDEX(Class!$S:$S,MATCH(Info!GL22,Class!$N:$N,0))))),0)</f>
        <v>0</v>
      </c>
      <c r="GL47" s="387" cm="1">
        <f t="array" ref="GL47">IFERROR(IF(Input!GM12=TRUE,1,IF(Info!GM6=TRUE,INDEX(Class!$H:$H,MATCH(Info!GM21,Class!$F:$F,0)),_xlfn.IFS(GL9=FALSE,INDEX(Class!$H:$H,MATCH(Info!GM21,Class!$F:$F,0))+IF(Info!GM4="Truck",INDEX(Class!$O:$O,MATCH(Info!GM22,Class!$N:$N,0)),0),GL9=TRUE,INDEX(Class!$K:$K,MATCH(Info!GM21,Class!$F:$F,0))*INDEX(Class!$S:$S,MATCH(Info!GM22,Class!$N:$N,0))))),0)</f>
        <v>0</v>
      </c>
      <c r="GM47" s="387" cm="1">
        <f t="array" ref="GM47">IFERROR(IF(Input!GN12=TRUE,1,IF(Info!GN6=TRUE,INDEX(Class!$H:$H,MATCH(Info!GN21,Class!$F:$F,0)),_xlfn.IFS(GM9=FALSE,INDEX(Class!$H:$H,MATCH(Info!GN21,Class!$F:$F,0))+IF(Info!GN4="Truck",INDEX(Class!$O:$O,MATCH(Info!GN22,Class!$N:$N,0)),0),GM9=TRUE,INDEX(Class!$K:$K,MATCH(Info!GN21,Class!$F:$F,0))*INDEX(Class!$S:$S,MATCH(Info!GN22,Class!$N:$N,0))))),0)</f>
        <v>0</v>
      </c>
      <c r="GN47" s="387" cm="1">
        <f t="array" ref="GN47">IFERROR(IF(Input!GO12=TRUE,1,IF(Info!GO6=TRUE,INDEX(Class!$H:$H,MATCH(Info!GO21,Class!$F:$F,0)),_xlfn.IFS(GN9=FALSE,INDEX(Class!$H:$H,MATCH(Info!GO21,Class!$F:$F,0))+IF(Info!GO4="Truck",INDEX(Class!$O:$O,MATCH(Info!GO22,Class!$N:$N,0)),0),GN9=TRUE,INDEX(Class!$K:$K,MATCH(Info!GO21,Class!$F:$F,0))*INDEX(Class!$S:$S,MATCH(Info!GO22,Class!$N:$N,0))))),0)</f>
        <v>0</v>
      </c>
      <c r="GO47" s="387" cm="1">
        <f t="array" ref="GO47">IFERROR(IF(Input!GP12=TRUE,1,IF(Info!GP6=TRUE,INDEX(Class!$H:$H,MATCH(Info!GP21,Class!$F:$F,0)),_xlfn.IFS(GO9=FALSE,INDEX(Class!$H:$H,MATCH(Info!GP21,Class!$F:$F,0))+IF(Info!GP4="Truck",INDEX(Class!$O:$O,MATCH(Info!GP22,Class!$N:$N,0)),0),GO9=TRUE,INDEX(Class!$K:$K,MATCH(Info!GP21,Class!$F:$F,0))*INDEX(Class!$S:$S,MATCH(Info!GP22,Class!$N:$N,0))))),0)</f>
        <v>0</v>
      </c>
      <c r="GP47" s="387" cm="1">
        <f t="array" ref="GP47">IFERROR(IF(Input!GQ12=TRUE,1,IF(Info!GQ6=TRUE,INDEX(Class!$H:$H,MATCH(Info!GQ21,Class!$F:$F,0)),_xlfn.IFS(GP9=FALSE,INDEX(Class!$H:$H,MATCH(Info!GQ21,Class!$F:$F,0))+IF(Info!GQ4="Truck",INDEX(Class!$O:$O,MATCH(Info!GQ22,Class!$N:$N,0)),0),GP9=TRUE,INDEX(Class!$K:$K,MATCH(Info!GQ21,Class!$F:$F,0))*INDEX(Class!$S:$S,MATCH(Info!GQ22,Class!$N:$N,0))))),0)</f>
        <v>0</v>
      </c>
      <c r="GQ47" s="387" cm="1">
        <f t="array" ref="GQ47">IFERROR(IF(Input!GR12=TRUE,1,IF(Info!GR6=TRUE,INDEX(Class!$H:$H,MATCH(Info!GR21,Class!$F:$F,0)),_xlfn.IFS(GQ9=FALSE,INDEX(Class!$H:$H,MATCH(Info!GR21,Class!$F:$F,0))+IF(Info!GR4="Truck",INDEX(Class!$O:$O,MATCH(Info!GR22,Class!$N:$N,0)),0),GQ9=TRUE,INDEX(Class!$K:$K,MATCH(Info!GR21,Class!$F:$F,0))*INDEX(Class!$S:$S,MATCH(Info!GR22,Class!$N:$N,0))))),0)</f>
        <v>0</v>
      </c>
      <c r="GR47" s="387" cm="1">
        <f t="array" ref="GR47">IFERROR(IF(Input!GS12=TRUE,1,IF(Info!GS6=TRUE,INDEX(Class!$H:$H,MATCH(Info!GS21,Class!$F:$F,0)),_xlfn.IFS(GR9=FALSE,INDEX(Class!$H:$H,MATCH(Info!GS21,Class!$F:$F,0))+IF(Info!GS4="Truck",INDEX(Class!$O:$O,MATCH(Info!GS22,Class!$N:$N,0)),0),GR9=TRUE,INDEX(Class!$K:$K,MATCH(Info!GS21,Class!$F:$F,0))*INDEX(Class!$S:$S,MATCH(Info!GS22,Class!$N:$N,0))))),0)</f>
        <v>0</v>
      </c>
      <c r="GS47" s="387" cm="1">
        <f t="array" ref="GS47">IFERROR(IF(Input!GT12=TRUE,1,IF(Info!GT6=TRUE,INDEX(Class!$H:$H,MATCH(Info!GT21,Class!$F:$F,0)),_xlfn.IFS(GS9=FALSE,INDEX(Class!$H:$H,MATCH(Info!GT21,Class!$F:$F,0))+IF(Info!GT4="Truck",INDEX(Class!$O:$O,MATCH(Info!GT22,Class!$N:$N,0)),0),GS9=TRUE,INDEX(Class!$K:$K,MATCH(Info!GT21,Class!$F:$F,0))*INDEX(Class!$S:$S,MATCH(Info!GT22,Class!$N:$N,0))))),0)</f>
        <v>0</v>
      </c>
    </row>
    <row r="48" spans="1:201" s="328" customFormat="1" outlineLevel="1">
      <c r="A48" s="356" t="s">
        <v>9418</v>
      </c>
      <c r="B48" s="387" cm="1">
        <f t="array" aca="1" ref="B48" ca="1">IFERROR(_xlfn.IFS(Input!C3&lt;&gt;TRUE,INDEX(INDIRECT(Info!C4&amp;"OTC"),MATCH(Input!C4,CW!$L$107:$L$147,1),MATCH(B8,CW!$M$106:$AN$106,0)),Input!C3=TRUE,INDEX(CW!$M$59:$O$99,MATCH(Input!C4,CW!$L$59:$L$99,1),MATCH(Info!C4,CW!$M$58:$O$58,0))),0)</f>
        <v>0</v>
      </c>
      <c r="C48" s="387" cm="1">
        <f t="array" aca="1" ref="C48" ca="1">IFERROR(_xlfn.IFS(Input!D3&lt;&gt;TRUE,INDEX(INDIRECT(Info!D4&amp;"OTC"),MATCH(Input!D4,CW!$L$107:$L$147,1),MATCH(C8,CW!$M$106:$AN$106,0)),Input!D3=TRUE,INDEX(CW!$M$59:$O$99,MATCH(Input!D4,CW!$L$59:$L$99,1),MATCH(Info!D4,CW!$M$58:$O$58,0))),0)</f>
        <v>0</v>
      </c>
      <c r="D48" s="387" cm="1">
        <f t="array" aca="1" ref="D48" ca="1">IFERROR(_xlfn.IFS(Input!E3&lt;&gt;TRUE,INDEX(INDIRECT(Info!E4&amp;"OTC"),MATCH(Input!E4,CW!$L$107:$L$147,1),MATCH(D8,CW!$M$106:$AN$106,0)),Input!E3=TRUE,INDEX(CW!$M$59:$O$99,MATCH(Input!E4,CW!$L$59:$L$99,1),MATCH(Info!E4,CW!$M$58:$O$58,0))),0)</f>
        <v>0</v>
      </c>
      <c r="E48" s="387" cm="1">
        <f t="array" aca="1" ref="E48" ca="1">IFERROR(_xlfn.IFS(Input!F3&lt;&gt;TRUE,INDEX(INDIRECT(Info!F4&amp;"OTC"),MATCH(Input!F4,CW!$L$107:$L$147,1),MATCH(E8,CW!$M$106:$AN$106,0)),Input!F3=TRUE,INDEX(CW!$M$59:$O$99,MATCH(Input!F4,CW!$L$59:$L$99,1),MATCH(Info!F4,CW!$M$58:$O$58,0))),0)</f>
        <v>0</v>
      </c>
      <c r="F48" s="387" cm="1">
        <f t="array" aca="1" ref="F48" ca="1">IFERROR(_xlfn.IFS(Input!G3&lt;&gt;TRUE,INDEX(INDIRECT(Info!G4&amp;"OTC"),MATCH(Input!G4,CW!$L$107:$L$147,1),MATCH(F8,CW!$M$106:$AN$106,0)),Input!G3=TRUE,INDEX(CW!$M$59:$O$99,MATCH(Input!G4,CW!$L$59:$L$99,1),MATCH(Info!G4,CW!$M$58:$O$58,0))),0)</f>
        <v>0</v>
      </c>
      <c r="G48" s="387" cm="1">
        <f t="array" aca="1" ref="G48" ca="1">IFERROR(_xlfn.IFS(Input!H3&lt;&gt;TRUE,INDEX(INDIRECT(Info!H4&amp;"OTC"),MATCH(Input!H4,CW!$L$107:$L$147,1),MATCH(G8,CW!$M$106:$AN$106,0)),Input!H3=TRUE,INDEX(CW!$M$59:$O$99,MATCH(Input!H4,CW!$L$59:$L$99,1),MATCH(Info!H4,CW!$M$58:$O$58,0))),0)</f>
        <v>0</v>
      </c>
      <c r="H48" s="387" cm="1">
        <f t="array" aca="1" ref="H48" ca="1">IFERROR(_xlfn.IFS(Input!I3&lt;&gt;TRUE,INDEX(INDIRECT(Info!I4&amp;"OTC"),MATCH(Input!I4,CW!$L$107:$L$147,1),MATCH(H8,CW!$M$106:$AN$106,0)),Input!I3=TRUE,INDEX(CW!$M$59:$O$99,MATCH(Input!I4,CW!$L$59:$L$99,1),MATCH(Info!I4,CW!$M$58:$O$58,0))),0)</f>
        <v>0</v>
      </c>
      <c r="I48" s="387" cm="1">
        <f t="array" aca="1" ref="I48" ca="1">IFERROR(_xlfn.IFS(Input!J3&lt;&gt;TRUE,INDEX(INDIRECT(Info!J4&amp;"OTC"),MATCH(Input!J4,CW!$L$107:$L$147,1),MATCH(I8,CW!$M$106:$AN$106,0)),Input!J3=TRUE,INDEX(CW!$M$59:$O$99,MATCH(Input!J4,CW!$L$59:$L$99,1),MATCH(Info!J4,CW!$M$58:$O$58,0))),0)</f>
        <v>0</v>
      </c>
      <c r="J48" s="387" cm="1">
        <f t="array" aca="1" ref="J48" ca="1">IFERROR(_xlfn.IFS(Input!K3&lt;&gt;TRUE,INDEX(INDIRECT(Info!K4&amp;"OTC"),MATCH(Input!K4,CW!$L$107:$L$147,1),MATCH(J8,CW!$M$106:$AN$106,0)),Input!K3=TRUE,INDEX(CW!$M$59:$O$99,MATCH(Input!K4,CW!$L$59:$L$99,1),MATCH(Info!K4,CW!$M$58:$O$58,0))),0)</f>
        <v>0</v>
      </c>
      <c r="K48" s="387" cm="1">
        <f t="array" aca="1" ref="K48" ca="1">IFERROR(_xlfn.IFS(Input!L3&lt;&gt;TRUE,INDEX(INDIRECT(Info!L4&amp;"OTC"),MATCH(Input!L4,CW!$L$107:$L$147,1),MATCH(K8,CW!$M$106:$AN$106,0)),Input!L3=TRUE,INDEX(CW!$M$59:$O$99,MATCH(Input!L4,CW!$L$59:$L$99,1),MATCH(Info!L4,CW!$M$58:$O$58,0))),0)</f>
        <v>0</v>
      </c>
      <c r="L48" s="387" cm="1">
        <f t="array" aca="1" ref="L48" ca="1">IFERROR(_xlfn.IFS(Input!M3&lt;&gt;TRUE,INDEX(INDIRECT(Info!M4&amp;"OTC"),MATCH(Input!M4,CW!$L$107:$L$147,1),MATCH(L8,CW!$M$106:$AN$106,0)),Input!M3=TRUE,INDEX(CW!$M$59:$O$99,MATCH(Input!M4,CW!$L$59:$L$99,1),MATCH(Info!M4,CW!$M$58:$O$58,0))),0)</f>
        <v>0</v>
      </c>
      <c r="M48" s="387" cm="1">
        <f t="array" aca="1" ref="M48" ca="1">IFERROR(_xlfn.IFS(Input!N3&lt;&gt;TRUE,INDEX(INDIRECT(Info!N4&amp;"OTC"),MATCH(Input!N4,CW!$L$107:$L$147,1),MATCH(M8,CW!$M$106:$AN$106,0)),Input!N3=TRUE,INDEX(CW!$M$59:$O$99,MATCH(Input!N4,CW!$L$59:$L$99,1),MATCH(Info!N4,CW!$M$58:$O$58,0))),0)</f>
        <v>0</v>
      </c>
      <c r="N48" s="387" cm="1">
        <f t="array" aca="1" ref="N48" ca="1">IFERROR(_xlfn.IFS(Input!O3&lt;&gt;TRUE,INDEX(INDIRECT(Info!O4&amp;"OTC"),MATCH(Input!O4,CW!$L$107:$L$147,1),MATCH(N8,CW!$M$106:$AN$106,0)),Input!O3=TRUE,INDEX(CW!$M$59:$O$99,MATCH(Input!O4,CW!$L$59:$L$99,1),MATCH(Info!O4,CW!$M$58:$O$58,0))),0)</f>
        <v>0</v>
      </c>
      <c r="O48" s="387" cm="1">
        <f t="array" aca="1" ref="O48" ca="1">IFERROR(_xlfn.IFS(Input!P3&lt;&gt;TRUE,INDEX(INDIRECT(Info!P4&amp;"OTC"),MATCH(Input!P4,CW!$L$107:$L$147,1),MATCH(O8,CW!$M$106:$AN$106,0)),Input!P3=TRUE,INDEX(CW!$M$59:$O$99,MATCH(Input!P4,CW!$L$59:$L$99,1),MATCH(Info!P4,CW!$M$58:$O$58,0))),0)</f>
        <v>0</v>
      </c>
      <c r="P48" s="387" cm="1">
        <f t="array" aca="1" ref="P48" ca="1">IFERROR(_xlfn.IFS(Input!Q3&lt;&gt;TRUE,INDEX(INDIRECT(Info!Q4&amp;"OTC"),MATCH(Input!Q4,CW!$L$107:$L$147,1),MATCH(P8,CW!$M$106:$AN$106,0)),Input!Q3=TRUE,INDEX(CW!$M$59:$O$99,MATCH(Input!Q4,CW!$L$59:$L$99,1),MATCH(Info!Q4,CW!$M$58:$O$58,0))),0)</f>
        <v>0</v>
      </c>
      <c r="Q48" s="387" cm="1">
        <f t="array" aca="1" ref="Q48" ca="1">IFERROR(_xlfn.IFS(Input!R3&lt;&gt;TRUE,INDEX(INDIRECT(Info!R4&amp;"OTC"),MATCH(Input!R4,CW!$L$107:$L$147,1),MATCH(Q8,CW!$M$106:$AN$106,0)),Input!R3=TRUE,INDEX(CW!$M$59:$O$99,MATCH(Input!R4,CW!$L$59:$L$99,1),MATCH(Info!R4,CW!$M$58:$O$58,0))),0)</f>
        <v>0</v>
      </c>
      <c r="R48" s="387" cm="1">
        <f t="array" aca="1" ref="R48" ca="1">IFERROR(_xlfn.IFS(Input!S3&lt;&gt;TRUE,INDEX(INDIRECT(Info!S4&amp;"OTC"),MATCH(Input!S4,CW!$L$107:$L$147,1),MATCH(R8,CW!$M$106:$AN$106,0)),Input!S3=TRUE,INDEX(CW!$M$59:$O$99,MATCH(Input!S4,CW!$L$59:$L$99,1),MATCH(Info!S4,CW!$M$58:$O$58,0))),0)</f>
        <v>0</v>
      </c>
      <c r="S48" s="387" cm="1">
        <f t="array" aca="1" ref="S48" ca="1">IFERROR(_xlfn.IFS(Input!T3&lt;&gt;TRUE,INDEX(INDIRECT(Info!T4&amp;"OTC"),MATCH(Input!T4,CW!$L$107:$L$147,1),MATCH(S8,CW!$M$106:$AN$106,0)),Input!T3=TRUE,INDEX(CW!$M$59:$O$99,MATCH(Input!T4,CW!$L$59:$L$99,1),MATCH(Info!T4,CW!$M$58:$O$58,0))),0)</f>
        <v>0</v>
      </c>
      <c r="T48" s="387" cm="1">
        <f t="array" aca="1" ref="T48" ca="1">IFERROR(_xlfn.IFS(Input!U3&lt;&gt;TRUE,INDEX(INDIRECT(Info!U4&amp;"OTC"),MATCH(Input!U4,CW!$L$107:$L$147,1),MATCH(T8,CW!$M$106:$AN$106,0)),Input!U3=TRUE,INDEX(CW!$M$59:$O$99,MATCH(Input!U4,CW!$L$59:$L$99,1),MATCH(Info!U4,CW!$M$58:$O$58,0))),0)</f>
        <v>0</v>
      </c>
      <c r="U48" s="387" cm="1">
        <f t="array" aca="1" ref="U48" ca="1">IFERROR(_xlfn.IFS(Input!V3&lt;&gt;TRUE,INDEX(INDIRECT(Info!V4&amp;"OTC"),MATCH(Input!V4,CW!$L$107:$L$147,1),MATCH(U8,CW!$M$106:$AN$106,0)),Input!V3=TRUE,INDEX(CW!$M$59:$O$99,MATCH(Input!V4,CW!$L$59:$L$99,1),MATCH(Info!V4,CW!$M$58:$O$58,0))),0)</f>
        <v>0</v>
      </c>
      <c r="V48" s="387" cm="1">
        <f t="array" aca="1" ref="V48" ca="1">IFERROR(_xlfn.IFS(Input!W3&lt;&gt;TRUE,INDEX(INDIRECT(Info!W4&amp;"OTC"),MATCH(Input!W4,CW!$L$107:$L$147,1),MATCH(V8,CW!$M$106:$AN$106,0)),Input!W3=TRUE,INDEX(CW!$M$59:$O$99,MATCH(Input!W4,CW!$L$59:$L$99,1),MATCH(Info!W4,CW!$M$58:$O$58,0))),0)</f>
        <v>0</v>
      </c>
      <c r="W48" s="387" cm="1">
        <f t="array" aca="1" ref="W48" ca="1">IFERROR(_xlfn.IFS(Input!X3&lt;&gt;TRUE,INDEX(INDIRECT(Info!X4&amp;"OTC"),MATCH(Input!X4,CW!$L$107:$L$147,1),MATCH(W8,CW!$M$106:$AN$106,0)),Input!X3=TRUE,INDEX(CW!$M$59:$O$99,MATCH(Input!X4,CW!$L$59:$L$99,1),MATCH(Info!X4,CW!$M$58:$O$58,0))),0)</f>
        <v>0</v>
      </c>
      <c r="X48" s="387" cm="1">
        <f t="array" aca="1" ref="X48" ca="1">IFERROR(_xlfn.IFS(Input!Y3&lt;&gt;TRUE,INDEX(INDIRECT(Info!Y4&amp;"OTC"),MATCH(Input!Y4,CW!$L$107:$L$147,1),MATCH(X8,CW!$M$106:$AN$106,0)),Input!Y3=TRUE,INDEX(CW!$M$59:$O$99,MATCH(Input!Y4,CW!$L$59:$L$99,1),MATCH(Info!Y4,CW!$M$58:$O$58,0))),0)</f>
        <v>0</v>
      </c>
      <c r="Y48" s="387" cm="1">
        <f t="array" aca="1" ref="Y48" ca="1">IFERROR(_xlfn.IFS(Input!Z3&lt;&gt;TRUE,INDEX(INDIRECT(Info!Z4&amp;"OTC"),MATCH(Input!Z4,CW!$L$107:$L$147,1),MATCH(Y8,CW!$M$106:$AN$106,0)),Input!Z3=TRUE,INDEX(CW!$M$59:$O$99,MATCH(Input!Z4,CW!$L$59:$L$99,1),MATCH(Info!Z4,CW!$M$58:$O$58,0))),0)</f>
        <v>0</v>
      </c>
      <c r="Z48" s="387" cm="1">
        <f t="array" aca="1" ref="Z48" ca="1">IFERROR(_xlfn.IFS(Input!AA3&lt;&gt;TRUE,INDEX(INDIRECT(Info!AA4&amp;"OTC"),MATCH(Input!AA4,CW!$L$107:$L$147,1),MATCH(Z8,CW!$M$106:$AN$106,0)),Input!AA3=TRUE,INDEX(CW!$M$59:$O$99,MATCH(Input!AA4,CW!$L$59:$L$99,1),MATCH(Info!AA4,CW!$M$58:$O$58,0))),0)</f>
        <v>0</v>
      </c>
      <c r="AA48" s="387" cm="1">
        <f t="array" aca="1" ref="AA48" ca="1">IFERROR(_xlfn.IFS(Input!AB3&lt;&gt;TRUE,INDEX(INDIRECT(Info!AB4&amp;"OTC"),MATCH(Input!AB4,CW!$L$107:$L$147,1),MATCH(AA8,CW!$M$106:$AN$106,0)),Input!AB3=TRUE,INDEX(CW!$M$59:$O$99,MATCH(Input!AB4,CW!$L$59:$L$99,1),MATCH(Info!AB4,CW!$M$58:$O$58,0))),0)</f>
        <v>0</v>
      </c>
      <c r="AB48" s="387" cm="1">
        <f t="array" aca="1" ref="AB48" ca="1">IFERROR(_xlfn.IFS(Input!AC3&lt;&gt;TRUE,INDEX(INDIRECT(Info!AC4&amp;"OTC"),MATCH(Input!AC4,CW!$L$107:$L$147,1),MATCH(AB8,CW!$M$106:$AN$106,0)),Input!AC3=TRUE,INDEX(CW!$M$59:$O$99,MATCH(Input!AC4,CW!$L$59:$L$99,1),MATCH(Info!AC4,CW!$M$58:$O$58,0))),0)</f>
        <v>0</v>
      </c>
      <c r="AC48" s="387" cm="1">
        <f t="array" aca="1" ref="AC48" ca="1">IFERROR(_xlfn.IFS(Input!AD3&lt;&gt;TRUE,INDEX(INDIRECT(Info!AD4&amp;"OTC"),MATCH(Input!AD4,CW!$L$107:$L$147,1),MATCH(AC8,CW!$M$106:$AN$106,0)),Input!AD3=TRUE,INDEX(CW!$M$59:$O$99,MATCH(Input!AD4,CW!$L$59:$L$99,1),MATCH(Info!AD4,CW!$M$58:$O$58,0))),0)</f>
        <v>0</v>
      </c>
      <c r="AD48" s="387" cm="1">
        <f t="array" aca="1" ref="AD48" ca="1">IFERROR(_xlfn.IFS(Input!AE3&lt;&gt;TRUE,INDEX(INDIRECT(Info!AE4&amp;"OTC"),MATCH(Input!AE4,CW!$L$107:$L$147,1),MATCH(AD8,CW!$M$106:$AN$106,0)),Input!AE3=TRUE,INDEX(CW!$M$59:$O$99,MATCH(Input!AE4,CW!$L$59:$L$99,1),MATCH(Info!AE4,CW!$M$58:$O$58,0))),0)</f>
        <v>0</v>
      </c>
      <c r="AE48" s="387" cm="1">
        <f t="array" aca="1" ref="AE48" ca="1">IFERROR(_xlfn.IFS(Input!AF3&lt;&gt;TRUE,INDEX(INDIRECT(Info!AF4&amp;"OTC"),MATCH(Input!AF4,CW!$L$107:$L$147,1),MATCH(AE8,CW!$M$106:$AN$106,0)),Input!AF3=TRUE,INDEX(CW!$M$59:$O$99,MATCH(Input!AF4,CW!$L$59:$L$99,1),MATCH(Info!AF4,CW!$M$58:$O$58,0))),0)</f>
        <v>0</v>
      </c>
      <c r="AF48" s="387" cm="1">
        <f t="array" aca="1" ref="AF48" ca="1">IFERROR(_xlfn.IFS(Input!AG3&lt;&gt;TRUE,INDEX(INDIRECT(Info!AG4&amp;"OTC"),MATCH(Input!AG4,CW!$L$107:$L$147,1),MATCH(AF8,CW!$M$106:$AN$106,0)),Input!AG3=TRUE,INDEX(CW!$M$59:$O$99,MATCH(Input!AG4,CW!$L$59:$L$99,1),MATCH(Info!AG4,CW!$M$58:$O$58,0))),0)</f>
        <v>0</v>
      </c>
      <c r="AG48" s="387" cm="1">
        <f t="array" aca="1" ref="AG48" ca="1">IFERROR(_xlfn.IFS(Input!AH3&lt;&gt;TRUE,INDEX(INDIRECT(Info!AH4&amp;"OTC"),MATCH(Input!AH4,CW!$L$107:$L$147,1),MATCH(AG8,CW!$M$106:$AN$106,0)),Input!AH3=TRUE,INDEX(CW!$M$59:$O$99,MATCH(Input!AH4,CW!$L$59:$L$99,1),MATCH(Info!AH4,CW!$M$58:$O$58,0))),0)</f>
        <v>0</v>
      </c>
      <c r="AH48" s="387" cm="1">
        <f t="array" aca="1" ref="AH48" ca="1">IFERROR(_xlfn.IFS(Input!AI3&lt;&gt;TRUE,INDEX(INDIRECT(Info!AI4&amp;"OTC"),MATCH(Input!AI4,CW!$L$107:$L$147,1),MATCH(AH8,CW!$M$106:$AN$106,0)),Input!AI3=TRUE,INDEX(CW!$M$59:$O$99,MATCH(Input!AI4,CW!$L$59:$L$99,1),MATCH(Info!AI4,CW!$M$58:$O$58,0))),0)</f>
        <v>0</v>
      </c>
      <c r="AI48" s="387" cm="1">
        <f t="array" aca="1" ref="AI48" ca="1">IFERROR(_xlfn.IFS(Input!AJ3&lt;&gt;TRUE,INDEX(INDIRECT(Info!AJ4&amp;"OTC"),MATCH(Input!AJ4,CW!$L$107:$L$147,1),MATCH(AI8,CW!$M$106:$AN$106,0)),Input!AJ3=TRUE,INDEX(CW!$M$59:$O$99,MATCH(Input!AJ4,CW!$L$59:$L$99,1),MATCH(Info!AJ4,CW!$M$58:$O$58,0))),0)</f>
        <v>0</v>
      </c>
      <c r="AJ48" s="387" cm="1">
        <f t="array" aca="1" ref="AJ48" ca="1">IFERROR(_xlfn.IFS(Input!AK3&lt;&gt;TRUE,INDEX(INDIRECT(Info!AK4&amp;"OTC"),MATCH(Input!AK4,CW!$L$107:$L$147,1),MATCH(AJ8,CW!$M$106:$AN$106,0)),Input!AK3=TRUE,INDEX(CW!$M$59:$O$99,MATCH(Input!AK4,CW!$L$59:$L$99,1),MATCH(Info!AK4,CW!$M$58:$O$58,0))),0)</f>
        <v>0</v>
      </c>
      <c r="AK48" s="387" cm="1">
        <f t="array" aca="1" ref="AK48" ca="1">IFERROR(_xlfn.IFS(Input!AL3&lt;&gt;TRUE,INDEX(INDIRECT(Info!AL4&amp;"OTC"),MATCH(Input!AL4,CW!$L$107:$L$147,1),MATCH(AK8,CW!$M$106:$AN$106,0)),Input!AL3=TRUE,INDEX(CW!$M$59:$O$99,MATCH(Input!AL4,CW!$L$59:$L$99,1),MATCH(Info!AL4,CW!$M$58:$O$58,0))),0)</f>
        <v>0</v>
      </c>
      <c r="AL48" s="387" cm="1">
        <f t="array" aca="1" ref="AL48" ca="1">IFERROR(_xlfn.IFS(Input!AM3&lt;&gt;TRUE,INDEX(INDIRECT(Info!AM4&amp;"OTC"),MATCH(Input!AM4,CW!$L$107:$L$147,1),MATCH(AL8,CW!$M$106:$AN$106,0)),Input!AM3=TRUE,INDEX(CW!$M$59:$O$99,MATCH(Input!AM4,CW!$L$59:$L$99,1),MATCH(Info!AM4,CW!$M$58:$O$58,0))),0)</f>
        <v>0</v>
      </c>
      <c r="AM48" s="387" cm="1">
        <f t="array" aca="1" ref="AM48" ca="1">IFERROR(_xlfn.IFS(Input!AN3&lt;&gt;TRUE,INDEX(INDIRECT(Info!AN4&amp;"OTC"),MATCH(Input!AN4,CW!$L$107:$L$147,1),MATCH(AM8,CW!$M$106:$AN$106,0)),Input!AN3=TRUE,INDEX(CW!$M$59:$O$99,MATCH(Input!AN4,CW!$L$59:$L$99,1),MATCH(Info!AN4,CW!$M$58:$O$58,0))),0)</f>
        <v>0</v>
      </c>
      <c r="AN48" s="387" cm="1">
        <f t="array" aca="1" ref="AN48" ca="1">IFERROR(_xlfn.IFS(Input!AO3&lt;&gt;TRUE,INDEX(INDIRECT(Info!AO4&amp;"OTC"),MATCH(Input!AO4,CW!$L$107:$L$147,1),MATCH(AN8,CW!$M$106:$AN$106,0)),Input!AO3=TRUE,INDEX(CW!$M$59:$O$99,MATCH(Input!AO4,CW!$L$59:$L$99,1),MATCH(Info!AO4,CW!$M$58:$O$58,0))),0)</f>
        <v>0</v>
      </c>
      <c r="AO48" s="387" cm="1">
        <f t="array" aca="1" ref="AO48" ca="1">IFERROR(_xlfn.IFS(Input!AP3&lt;&gt;TRUE,INDEX(INDIRECT(Info!AP4&amp;"OTC"),MATCH(Input!AP4,CW!$L$107:$L$147,1),MATCH(AO8,CW!$M$106:$AN$106,0)),Input!AP3=TRUE,INDEX(CW!$M$59:$O$99,MATCH(Input!AP4,CW!$L$59:$L$99,1),MATCH(Info!AP4,CW!$M$58:$O$58,0))),0)</f>
        <v>0</v>
      </c>
      <c r="AP48" s="387" cm="1">
        <f t="array" aca="1" ref="AP48" ca="1">IFERROR(_xlfn.IFS(Input!AQ3&lt;&gt;TRUE,INDEX(INDIRECT(Info!AQ4&amp;"OTC"),MATCH(Input!AQ4,CW!$L$107:$L$147,1),MATCH(AP8,CW!$M$106:$AN$106,0)),Input!AQ3=TRUE,INDEX(CW!$M$59:$O$99,MATCH(Input!AQ4,CW!$L$59:$L$99,1),MATCH(Info!AQ4,CW!$M$58:$O$58,0))),0)</f>
        <v>0</v>
      </c>
      <c r="AQ48" s="387" cm="1">
        <f t="array" aca="1" ref="AQ48" ca="1">IFERROR(_xlfn.IFS(Input!AR3&lt;&gt;TRUE,INDEX(INDIRECT(Info!AR4&amp;"OTC"),MATCH(Input!AR4,CW!$L$107:$L$147,1),MATCH(AQ8,CW!$M$106:$AN$106,0)),Input!AR3=TRUE,INDEX(CW!$M$59:$O$99,MATCH(Input!AR4,CW!$L$59:$L$99,1),MATCH(Info!AR4,CW!$M$58:$O$58,0))),0)</f>
        <v>0</v>
      </c>
      <c r="AR48" s="387" cm="1">
        <f t="array" aca="1" ref="AR48" ca="1">IFERROR(_xlfn.IFS(Input!AS3&lt;&gt;TRUE,INDEX(INDIRECT(Info!AS4&amp;"OTC"),MATCH(Input!AS4,CW!$L$107:$L$147,1),MATCH(AR8,CW!$M$106:$AN$106,0)),Input!AS3=TRUE,INDEX(CW!$M$59:$O$99,MATCH(Input!AS4,CW!$L$59:$L$99,1),MATCH(Info!AS4,CW!$M$58:$O$58,0))),0)</f>
        <v>0</v>
      </c>
      <c r="AS48" s="387" cm="1">
        <f t="array" aca="1" ref="AS48" ca="1">IFERROR(_xlfn.IFS(Input!AT3&lt;&gt;TRUE,INDEX(INDIRECT(Info!AT4&amp;"OTC"),MATCH(Input!AT4,CW!$L$107:$L$147,1),MATCH(AS8,CW!$M$106:$AN$106,0)),Input!AT3=TRUE,INDEX(CW!$M$59:$O$99,MATCH(Input!AT4,CW!$L$59:$L$99,1),MATCH(Info!AT4,CW!$M$58:$O$58,0))),0)</f>
        <v>0</v>
      </c>
      <c r="AT48" s="387" cm="1">
        <f t="array" aca="1" ref="AT48" ca="1">IFERROR(_xlfn.IFS(Input!AU3&lt;&gt;TRUE,INDEX(INDIRECT(Info!AU4&amp;"OTC"),MATCH(Input!AU4,CW!$L$107:$L$147,1),MATCH(AT8,CW!$M$106:$AN$106,0)),Input!AU3=TRUE,INDEX(CW!$M$59:$O$99,MATCH(Input!AU4,CW!$L$59:$L$99,1),MATCH(Info!AU4,CW!$M$58:$O$58,0))),0)</f>
        <v>0</v>
      </c>
      <c r="AU48" s="387" cm="1">
        <f t="array" aca="1" ref="AU48" ca="1">IFERROR(_xlfn.IFS(Input!AV3&lt;&gt;TRUE,INDEX(INDIRECT(Info!AV4&amp;"OTC"),MATCH(Input!AV4,CW!$L$107:$L$147,1),MATCH(AU8,CW!$M$106:$AN$106,0)),Input!AV3=TRUE,INDEX(CW!$M$59:$O$99,MATCH(Input!AV4,CW!$L$59:$L$99,1),MATCH(Info!AV4,CW!$M$58:$O$58,0))),0)</f>
        <v>0</v>
      </c>
      <c r="AV48" s="387" cm="1">
        <f t="array" aca="1" ref="AV48" ca="1">IFERROR(_xlfn.IFS(Input!AW3&lt;&gt;TRUE,INDEX(INDIRECT(Info!AW4&amp;"OTC"),MATCH(Input!AW4,CW!$L$107:$L$147,1),MATCH(AV8,CW!$M$106:$AN$106,0)),Input!AW3=TRUE,INDEX(CW!$M$59:$O$99,MATCH(Input!AW4,CW!$L$59:$L$99,1),MATCH(Info!AW4,CW!$M$58:$O$58,0))),0)</f>
        <v>0</v>
      </c>
      <c r="AW48" s="387" cm="1">
        <f t="array" aca="1" ref="AW48" ca="1">IFERROR(_xlfn.IFS(Input!AX3&lt;&gt;TRUE,INDEX(INDIRECT(Info!AX4&amp;"OTC"),MATCH(Input!AX4,CW!$L$107:$L$147,1),MATCH(AW8,CW!$M$106:$AN$106,0)),Input!AX3=TRUE,INDEX(CW!$M$59:$O$99,MATCH(Input!AX4,CW!$L$59:$L$99,1),MATCH(Info!AX4,CW!$M$58:$O$58,0))),0)</f>
        <v>0</v>
      </c>
      <c r="AX48" s="387" cm="1">
        <f t="array" aca="1" ref="AX48" ca="1">IFERROR(_xlfn.IFS(Input!AY3&lt;&gt;TRUE,INDEX(INDIRECT(Info!AY4&amp;"OTC"),MATCH(Input!AY4,CW!$L$107:$L$147,1),MATCH(AX8,CW!$M$106:$AN$106,0)),Input!AY3=TRUE,INDEX(CW!$M$59:$O$99,MATCH(Input!AY4,CW!$L$59:$L$99,1),MATCH(Info!AY4,CW!$M$58:$O$58,0))),0)</f>
        <v>0</v>
      </c>
      <c r="AY48" s="387" cm="1">
        <f t="array" aca="1" ref="AY48" ca="1">IFERROR(_xlfn.IFS(Input!AZ3&lt;&gt;TRUE,INDEX(INDIRECT(Info!AZ4&amp;"OTC"),MATCH(Input!AZ4,CW!$L$107:$L$147,1),MATCH(AY8,CW!$M$106:$AN$106,0)),Input!AZ3=TRUE,INDEX(CW!$M$59:$O$99,MATCH(Input!AZ4,CW!$L$59:$L$99,1),MATCH(Info!AZ4,CW!$M$58:$O$58,0))),0)</f>
        <v>0</v>
      </c>
      <c r="AZ48" s="387" cm="1">
        <f t="array" aca="1" ref="AZ48" ca="1">IFERROR(_xlfn.IFS(Input!BA3&lt;&gt;TRUE,INDEX(INDIRECT(Info!BA4&amp;"OTC"),MATCH(Input!BA4,CW!$L$107:$L$147,1),MATCH(AZ8,CW!$M$106:$AN$106,0)),Input!BA3=TRUE,INDEX(CW!$M$59:$O$99,MATCH(Input!BA4,CW!$L$59:$L$99,1),MATCH(Info!BA4,CW!$M$58:$O$58,0))),0)</f>
        <v>0</v>
      </c>
      <c r="BA48" s="387" cm="1">
        <f t="array" aca="1" ref="BA48" ca="1">IFERROR(_xlfn.IFS(Input!BB3&lt;&gt;TRUE,INDEX(INDIRECT(Info!BB4&amp;"OTC"),MATCH(Input!BB4,CW!$L$107:$L$147,1),MATCH(BA8,CW!$M$106:$AN$106,0)),Input!BB3=TRUE,INDEX(CW!$M$59:$O$99,MATCH(Input!BB4,CW!$L$59:$L$99,1),MATCH(Info!BB4,CW!$M$58:$O$58,0))),0)</f>
        <v>0</v>
      </c>
      <c r="BB48" s="387" cm="1">
        <f t="array" aca="1" ref="BB48" ca="1">IFERROR(_xlfn.IFS(Input!BC3&lt;&gt;TRUE,INDEX(INDIRECT(Info!BC4&amp;"OTC"),MATCH(Input!BC4,CW!$L$107:$L$147,1),MATCH(BB8,CW!$M$106:$AN$106,0)),Input!BC3=TRUE,INDEX(CW!$M$59:$O$99,MATCH(Input!BC4,CW!$L$59:$L$99,1),MATCH(Info!BC4,CW!$M$58:$O$58,0))),0)</f>
        <v>0</v>
      </c>
      <c r="BC48" s="387" cm="1">
        <f t="array" aca="1" ref="BC48" ca="1">IFERROR(_xlfn.IFS(Input!BD3&lt;&gt;TRUE,INDEX(INDIRECT(Info!BD4&amp;"OTC"),MATCH(Input!BD4,CW!$L$107:$L$147,1),MATCH(BC8,CW!$M$106:$AN$106,0)),Input!BD3=TRUE,INDEX(CW!$M$59:$O$99,MATCH(Input!BD4,CW!$L$59:$L$99,1),MATCH(Info!BD4,CW!$M$58:$O$58,0))),0)</f>
        <v>0</v>
      </c>
      <c r="BD48" s="387" cm="1">
        <f t="array" aca="1" ref="BD48" ca="1">IFERROR(_xlfn.IFS(Input!BE3&lt;&gt;TRUE,INDEX(INDIRECT(Info!BE4&amp;"OTC"),MATCH(Input!BE4,CW!$L$107:$L$147,1),MATCH(BD8,CW!$M$106:$AN$106,0)),Input!BE3=TRUE,INDEX(CW!$M$59:$O$99,MATCH(Input!BE4,CW!$L$59:$L$99,1),MATCH(Info!BE4,CW!$M$58:$O$58,0))),0)</f>
        <v>0</v>
      </c>
      <c r="BE48" s="387" cm="1">
        <f t="array" aca="1" ref="BE48" ca="1">IFERROR(_xlfn.IFS(Input!BF3&lt;&gt;TRUE,INDEX(INDIRECT(Info!BF4&amp;"OTC"),MATCH(Input!BF4,CW!$L$107:$L$147,1),MATCH(BE8,CW!$M$106:$AN$106,0)),Input!BF3=TRUE,INDEX(CW!$M$59:$O$99,MATCH(Input!BF4,CW!$L$59:$L$99,1),MATCH(Info!BF4,CW!$M$58:$O$58,0))),0)</f>
        <v>0</v>
      </c>
      <c r="BF48" s="387" cm="1">
        <f t="array" aca="1" ref="BF48" ca="1">IFERROR(_xlfn.IFS(Input!BG3&lt;&gt;TRUE,INDEX(INDIRECT(Info!BG4&amp;"OTC"),MATCH(Input!BG4,CW!$L$107:$L$147,1),MATCH(BF8,CW!$M$106:$AN$106,0)),Input!BG3=TRUE,INDEX(CW!$M$59:$O$99,MATCH(Input!BG4,CW!$L$59:$L$99,1),MATCH(Info!BG4,CW!$M$58:$O$58,0))),0)</f>
        <v>0</v>
      </c>
      <c r="BG48" s="387" cm="1">
        <f t="array" aca="1" ref="BG48" ca="1">IFERROR(_xlfn.IFS(Input!BH3&lt;&gt;TRUE,INDEX(INDIRECT(Info!BH4&amp;"OTC"),MATCH(Input!BH4,CW!$L$107:$L$147,1),MATCH(BG8,CW!$M$106:$AN$106,0)),Input!BH3=TRUE,INDEX(CW!$M$59:$O$99,MATCH(Input!BH4,CW!$L$59:$L$99,1),MATCH(Info!BH4,CW!$M$58:$O$58,0))),0)</f>
        <v>0</v>
      </c>
      <c r="BH48" s="387" cm="1">
        <f t="array" aca="1" ref="BH48" ca="1">IFERROR(_xlfn.IFS(Input!BI3&lt;&gt;TRUE,INDEX(INDIRECT(Info!BI4&amp;"OTC"),MATCH(Input!BI4,CW!$L$107:$L$147,1),MATCH(BH8,CW!$M$106:$AN$106,0)),Input!BI3=TRUE,INDEX(CW!$M$59:$O$99,MATCH(Input!BI4,CW!$L$59:$L$99,1),MATCH(Info!BI4,CW!$M$58:$O$58,0))),0)</f>
        <v>0</v>
      </c>
      <c r="BI48" s="387" cm="1">
        <f t="array" aca="1" ref="BI48" ca="1">IFERROR(_xlfn.IFS(Input!BJ3&lt;&gt;TRUE,INDEX(INDIRECT(Info!BJ4&amp;"OTC"),MATCH(Input!BJ4,CW!$L$107:$L$147,1),MATCH(BI8,CW!$M$106:$AN$106,0)),Input!BJ3=TRUE,INDEX(CW!$M$59:$O$99,MATCH(Input!BJ4,CW!$L$59:$L$99,1),MATCH(Info!BJ4,CW!$M$58:$O$58,0))),0)</f>
        <v>0</v>
      </c>
      <c r="BJ48" s="387" cm="1">
        <f t="array" aca="1" ref="BJ48" ca="1">IFERROR(_xlfn.IFS(Input!BK3&lt;&gt;TRUE,INDEX(INDIRECT(Info!BK4&amp;"OTC"),MATCH(Input!BK4,CW!$L$107:$L$147,1),MATCH(BJ8,CW!$M$106:$AN$106,0)),Input!BK3=TRUE,INDEX(CW!$M$59:$O$99,MATCH(Input!BK4,CW!$L$59:$L$99,1),MATCH(Info!BK4,CW!$M$58:$O$58,0))),0)</f>
        <v>0</v>
      </c>
      <c r="BK48" s="387" cm="1">
        <f t="array" aca="1" ref="BK48" ca="1">IFERROR(_xlfn.IFS(Input!BL3&lt;&gt;TRUE,INDEX(INDIRECT(Info!BL4&amp;"OTC"),MATCH(Input!BL4,CW!$L$107:$L$147,1),MATCH(BK8,CW!$M$106:$AN$106,0)),Input!BL3=TRUE,INDEX(CW!$M$59:$O$99,MATCH(Input!BL4,CW!$L$59:$L$99,1),MATCH(Info!BL4,CW!$M$58:$O$58,0))),0)</f>
        <v>0</v>
      </c>
      <c r="BL48" s="387" cm="1">
        <f t="array" aca="1" ref="BL48" ca="1">IFERROR(_xlfn.IFS(Input!BM3&lt;&gt;TRUE,INDEX(INDIRECT(Info!BM4&amp;"OTC"),MATCH(Input!BM4,CW!$L$107:$L$147,1),MATCH(BL8,CW!$M$106:$AN$106,0)),Input!BM3=TRUE,INDEX(CW!$M$59:$O$99,MATCH(Input!BM4,CW!$L$59:$L$99,1),MATCH(Info!BM4,CW!$M$58:$O$58,0))),0)</f>
        <v>0</v>
      </c>
      <c r="BM48" s="387" cm="1">
        <f t="array" aca="1" ref="BM48" ca="1">IFERROR(_xlfn.IFS(Input!BN3&lt;&gt;TRUE,INDEX(INDIRECT(Info!BN4&amp;"OTC"),MATCH(Input!BN4,CW!$L$107:$L$147,1),MATCH(BM8,CW!$M$106:$AN$106,0)),Input!BN3=TRUE,INDEX(CW!$M$59:$O$99,MATCH(Input!BN4,CW!$L$59:$L$99,1),MATCH(Info!BN4,CW!$M$58:$O$58,0))),0)</f>
        <v>0</v>
      </c>
      <c r="BN48" s="387" cm="1">
        <f t="array" aca="1" ref="BN48" ca="1">IFERROR(_xlfn.IFS(Input!BO3&lt;&gt;TRUE,INDEX(INDIRECT(Info!BO4&amp;"OTC"),MATCH(Input!BO4,CW!$L$107:$L$147,1),MATCH(BN8,CW!$M$106:$AN$106,0)),Input!BO3=TRUE,INDEX(CW!$M$59:$O$99,MATCH(Input!BO4,CW!$L$59:$L$99,1),MATCH(Info!BO4,CW!$M$58:$O$58,0))),0)</f>
        <v>0</v>
      </c>
      <c r="BO48" s="387" cm="1">
        <f t="array" aca="1" ref="BO48" ca="1">IFERROR(_xlfn.IFS(Input!BP3&lt;&gt;TRUE,INDEX(INDIRECT(Info!BP4&amp;"OTC"),MATCH(Input!BP4,CW!$L$107:$L$147,1),MATCH(BO8,CW!$M$106:$AN$106,0)),Input!BP3=TRUE,INDEX(CW!$M$59:$O$99,MATCH(Input!BP4,CW!$L$59:$L$99,1),MATCH(Info!BP4,CW!$M$58:$O$58,0))),0)</f>
        <v>0</v>
      </c>
      <c r="BP48" s="387" cm="1">
        <f t="array" aca="1" ref="BP48" ca="1">IFERROR(_xlfn.IFS(Input!BQ3&lt;&gt;TRUE,INDEX(INDIRECT(Info!BQ4&amp;"OTC"),MATCH(Input!BQ4,CW!$L$107:$L$147,1),MATCH(BP8,CW!$M$106:$AN$106,0)),Input!BQ3=TRUE,INDEX(CW!$M$59:$O$99,MATCH(Input!BQ4,CW!$L$59:$L$99,1),MATCH(Info!BQ4,CW!$M$58:$O$58,0))),0)</f>
        <v>0</v>
      </c>
      <c r="BQ48" s="387" cm="1">
        <f t="array" aca="1" ref="BQ48" ca="1">IFERROR(_xlfn.IFS(Input!BR3&lt;&gt;TRUE,INDEX(INDIRECT(Info!BR4&amp;"OTC"),MATCH(Input!BR4,CW!$L$107:$L$147,1),MATCH(BQ8,CW!$M$106:$AN$106,0)),Input!BR3=TRUE,INDEX(CW!$M$59:$O$99,MATCH(Input!BR4,CW!$L$59:$L$99,1),MATCH(Info!BR4,CW!$M$58:$O$58,0))),0)</f>
        <v>0</v>
      </c>
      <c r="BR48" s="387" cm="1">
        <f t="array" aca="1" ref="BR48" ca="1">IFERROR(_xlfn.IFS(Input!BS3&lt;&gt;TRUE,INDEX(INDIRECT(Info!BS4&amp;"OTC"),MATCH(Input!BS4,CW!$L$107:$L$147,1),MATCH(BR8,CW!$M$106:$AN$106,0)),Input!BS3=TRUE,INDEX(CW!$M$59:$O$99,MATCH(Input!BS4,CW!$L$59:$L$99,1),MATCH(Info!BS4,CW!$M$58:$O$58,0))),0)</f>
        <v>0</v>
      </c>
      <c r="BS48" s="387" cm="1">
        <f t="array" aca="1" ref="BS48" ca="1">IFERROR(_xlfn.IFS(Input!BT3&lt;&gt;TRUE,INDEX(INDIRECT(Info!BT4&amp;"OTC"),MATCH(Input!BT4,CW!$L$107:$L$147,1),MATCH(BS8,CW!$M$106:$AN$106,0)),Input!BT3=TRUE,INDEX(CW!$M$59:$O$99,MATCH(Input!BT4,CW!$L$59:$L$99,1),MATCH(Info!BT4,CW!$M$58:$O$58,0))),0)</f>
        <v>0</v>
      </c>
      <c r="BT48" s="387" cm="1">
        <f t="array" aca="1" ref="BT48" ca="1">IFERROR(_xlfn.IFS(Input!BU3&lt;&gt;TRUE,INDEX(INDIRECT(Info!BU4&amp;"OTC"),MATCH(Input!BU4,CW!$L$107:$L$147,1),MATCH(BT8,CW!$M$106:$AN$106,0)),Input!BU3=TRUE,INDEX(CW!$M$59:$O$99,MATCH(Input!BU4,CW!$L$59:$L$99,1),MATCH(Info!BU4,CW!$M$58:$O$58,0))),0)</f>
        <v>0</v>
      </c>
      <c r="BU48" s="387" cm="1">
        <f t="array" aca="1" ref="BU48" ca="1">IFERROR(_xlfn.IFS(Input!BV3&lt;&gt;TRUE,INDEX(INDIRECT(Info!BV4&amp;"OTC"),MATCH(Input!BV4,CW!$L$107:$L$147,1),MATCH(BU8,CW!$M$106:$AN$106,0)),Input!BV3=TRUE,INDEX(CW!$M$59:$O$99,MATCH(Input!BV4,CW!$L$59:$L$99,1),MATCH(Info!BV4,CW!$M$58:$O$58,0))),0)</f>
        <v>0</v>
      </c>
      <c r="BV48" s="387" cm="1">
        <f t="array" aca="1" ref="BV48" ca="1">IFERROR(_xlfn.IFS(Input!BW3&lt;&gt;TRUE,INDEX(INDIRECT(Info!BW4&amp;"OTC"),MATCH(Input!BW4,CW!$L$107:$L$147,1),MATCH(BV8,CW!$M$106:$AN$106,0)),Input!BW3=TRUE,INDEX(CW!$M$59:$O$99,MATCH(Input!BW4,CW!$L$59:$L$99,1),MATCH(Info!BW4,CW!$M$58:$O$58,0))),0)</f>
        <v>0</v>
      </c>
      <c r="BW48" s="387" cm="1">
        <f t="array" aca="1" ref="BW48" ca="1">IFERROR(_xlfn.IFS(Input!BX3&lt;&gt;TRUE,INDEX(INDIRECT(Info!BX4&amp;"OTC"),MATCH(Input!BX4,CW!$L$107:$L$147,1),MATCH(BW8,CW!$M$106:$AN$106,0)),Input!BX3=TRUE,INDEX(CW!$M$59:$O$99,MATCH(Input!BX4,CW!$L$59:$L$99,1),MATCH(Info!BX4,CW!$M$58:$O$58,0))),0)</f>
        <v>0</v>
      </c>
      <c r="BX48" s="387" cm="1">
        <f t="array" aca="1" ref="BX48" ca="1">IFERROR(_xlfn.IFS(Input!BY3&lt;&gt;TRUE,INDEX(INDIRECT(Info!BY4&amp;"OTC"),MATCH(Input!BY4,CW!$L$107:$L$147,1),MATCH(BX8,CW!$M$106:$AN$106,0)),Input!BY3=TRUE,INDEX(CW!$M$59:$O$99,MATCH(Input!BY4,CW!$L$59:$L$99,1),MATCH(Info!BY4,CW!$M$58:$O$58,0))),0)</f>
        <v>0</v>
      </c>
      <c r="BY48" s="387" cm="1">
        <f t="array" aca="1" ref="BY48" ca="1">IFERROR(_xlfn.IFS(Input!BZ3&lt;&gt;TRUE,INDEX(INDIRECT(Info!BZ4&amp;"OTC"),MATCH(Input!BZ4,CW!$L$107:$L$147,1),MATCH(BY8,CW!$M$106:$AN$106,0)),Input!BZ3=TRUE,INDEX(CW!$M$59:$O$99,MATCH(Input!BZ4,CW!$L$59:$L$99,1),MATCH(Info!BZ4,CW!$M$58:$O$58,0))),0)</f>
        <v>0</v>
      </c>
      <c r="BZ48" s="387" cm="1">
        <f t="array" aca="1" ref="BZ48" ca="1">IFERROR(_xlfn.IFS(Input!CA3&lt;&gt;TRUE,INDEX(INDIRECT(Info!CA4&amp;"OTC"),MATCH(Input!CA4,CW!$L$107:$L$147,1),MATCH(BZ8,CW!$M$106:$AN$106,0)),Input!CA3=TRUE,INDEX(CW!$M$59:$O$99,MATCH(Input!CA4,CW!$L$59:$L$99,1),MATCH(Info!CA4,CW!$M$58:$O$58,0))),0)</f>
        <v>0</v>
      </c>
      <c r="CA48" s="387" cm="1">
        <f t="array" aca="1" ref="CA48" ca="1">IFERROR(_xlfn.IFS(Input!CB3&lt;&gt;TRUE,INDEX(INDIRECT(Info!CB4&amp;"OTC"),MATCH(Input!CB4,CW!$L$107:$L$147,1),MATCH(CA8,CW!$M$106:$AN$106,0)),Input!CB3=TRUE,INDEX(CW!$M$59:$O$99,MATCH(Input!CB4,CW!$L$59:$L$99,1),MATCH(Info!CB4,CW!$M$58:$O$58,0))),0)</f>
        <v>0</v>
      </c>
      <c r="CB48" s="387" cm="1">
        <f t="array" aca="1" ref="CB48" ca="1">IFERROR(_xlfn.IFS(Input!CC3&lt;&gt;TRUE,INDEX(INDIRECT(Info!CC4&amp;"OTC"),MATCH(Input!CC4,CW!$L$107:$L$147,1),MATCH(CB8,CW!$M$106:$AN$106,0)),Input!CC3=TRUE,INDEX(CW!$M$59:$O$99,MATCH(Input!CC4,CW!$L$59:$L$99,1),MATCH(Info!CC4,CW!$M$58:$O$58,0))),0)</f>
        <v>0</v>
      </c>
      <c r="CC48" s="387" cm="1">
        <f t="array" aca="1" ref="CC48" ca="1">IFERROR(_xlfn.IFS(Input!CD3&lt;&gt;TRUE,INDEX(INDIRECT(Info!CD4&amp;"OTC"),MATCH(Input!CD4,CW!$L$107:$L$147,1),MATCH(CC8,CW!$M$106:$AN$106,0)),Input!CD3=TRUE,INDEX(CW!$M$59:$O$99,MATCH(Input!CD4,CW!$L$59:$L$99,1),MATCH(Info!CD4,CW!$M$58:$O$58,0))),0)</f>
        <v>0</v>
      </c>
      <c r="CD48" s="387" cm="1">
        <f t="array" aca="1" ref="CD48" ca="1">IFERROR(_xlfn.IFS(Input!CE3&lt;&gt;TRUE,INDEX(INDIRECT(Info!CE4&amp;"OTC"),MATCH(Input!CE4,CW!$L$107:$L$147,1),MATCH(CD8,CW!$M$106:$AN$106,0)),Input!CE3=TRUE,INDEX(CW!$M$59:$O$99,MATCH(Input!CE4,CW!$L$59:$L$99,1),MATCH(Info!CE4,CW!$M$58:$O$58,0))),0)</f>
        <v>0</v>
      </c>
      <c r="CE48" s="387" cm="1">
        <f t="array" aca="1" ref="CE48" ca="1">IFERROR(_xlfn.IFS(Input!CF3&lt;&gt;TRUE,INDEX(INDIRECT(Info!CF4&amp;"OTC"),MATCH(Input!CF4,CW!$L$107:$L$147,1),MATCH(CE8,CW!$M$106:$AN$106,0)),Input!CF3=TRUE,INDEX(CW!$M$59:$O$99,MATCH(Input!CF4,CW!$L$59:$L$99,1),MATCH(Info!CF4,CW!$M$58:$O$58,0))),0)</f>
        <v>0</v>
      </c>
      <c r="CF48" s="387" cm="1">
        <f t="array" aca="1" ref="CF48" ca="1">IFERROR(_xlfn.IFS(Input!CG3&lt;&gt;TRUE,INDEX(INDIRECT(Info!CG4&amp;"OTC"),MATCH(Input!CG4,CW!$L$107:$L$147,1),MATCH(CF8,CW!$M$106:$AN$106,0)),Input!CG3=TRUE,INDEX(CW!$M$59:$O$99,MATCH(Input!CG4,CW!$L$59:$L$99,1),MATCH(Info!CG4,CW!$M$58:$O$58,0))),0)</f>
        <v>0</v>
      </c>
      <c r="CG48" s="387" cm="1">
        <f t="array" aca="1" ref="CG48" ca="1">IFERROR(_xlfn.IFS(Input!CH3&lt;&gt;TRUE,INDEX(INDIRECT(Info!CH4&amp;"OTC"),MATCH(Input!CH4,CW!$L$107:$L$147,1),MATCH(CG8,CW!$M$106:$AN$106,0)),Input!CH3=TRUE,INDEX(CW!$M$59:$O$99,MATCH(Input!CH4,CW!$L$59:$L$99,1),MATCH(Info!CH4,CW!$M$58:$O$58,0))),0)</f>
        <v>0</v>
      </c>
      <c r="CH48" s="387" cm="1">
        <f t="array" aca="1" ref="CH48" ca="1">IFERROR(_xlfn.IFS(Input!CI3&lt;&gt;TRUE,INDEX(INDIRECT(Info!CI4&amp;"OTC"),MATCH(Input!CI4,CW!$L$107:$L$147,1),MATCH(CH8,CW!$M$106:$AN$106,0)),Input!CI3=TRUE,INDEX(CW!$M$59:$O$99,MATCH(Input!CI4,CW!$L$59:$L$99,1),MATCH(Info!CI4,CW!$M$58:$O$58,0))),0)</f>
        <v>0</v>
      </c>
      <c r="CI48" s="387" cm="1">
        <f t="array" aca="1" ref="CI48" ca="1">IFERROR(_xlfn.IFS(Input!CJ3&lt;&gt;TRUE,INDEX(INDIRECT(Info!CJ4&amp;"OTC"),MATCH(Input!CJ4,CW!$L$107:$L$147,1),MATCH(CI8,CW!$M$106:$AN$106,0)),Input!CJ3=TRUE,INDEX(CW!$M$59:$O$99,MATCH(Input!CJ4,CW!$L$59:$L$99,1),MATCH(Info!CJ4,CW!$M$58:$O$58,0))),0)</f>
        <v>0</v>
      </c>
      <c r="CJ48" s="387" cm="1">
        <f t="array" aca="1" ref="CJ48" ca="1">IFERROR(_xlfn.IFS(Input!CK3&lt;&gt;TRUE,INDEX(INDIRECT(Info!CK4&amp;"OTC"),MATCH(Input!CK4,CW!$L$107:$L$147,1),MATCH(CJ8,CW!$M$106:$AN$106,0)),Input!CK3=TRUE,INDEX(CW!$M$59:$O$99,MATCH(Input!CK4,CW!$L$59:$L$99,1),MATCH(Info!CK4,CW!$M$58:$O$58,0))),0)</f>
        <v>0</v>
      </c>
      <c r="CK48" s="387" cm="1">
        <f t="array" aca="1" ref="CK48" ca="1">IFERROR(_xlfn.IFS(Input!CL3&lt;&gt;TRUE,INDEX(INDIRECT(Info!CL4&amp;"OTC"),MATCH(Input!CL4,CW!$L$107:$L$147,1),MATCH(CK8,CW!$M$106:$AN$106,0)),Input!CL3=TRUE,INDEX(CW!$M$59:$O$99,MATCH(Input!CL4,CW!$L$59:$L$99,1),MATCH(Info!CL4,CW!$M$58:$O$58,0))),0)</f>
        <v>0</v>
      </c>
      <c r="CL48" s="387" cm="1">
        <f t="array" aca="1" ref="CL48" ca="1">IFERROR(_xlfn.IFS(Input!CM3&lt;&gt;TRUE,INDEX(INDIRECT(Info!CM4&amp;"OTC"),MATCH(Input!CM4,CW!$L$107:$L$147,1),MATCH(CL8,CW!$M$106:$AN$106,0)),Input!CM3=TRUE,INDEX(CW!$M$59:$O$99,MATCH(Input!CM4,CW!$L$59:$L$99,1),MATCH(Info!CM4,CW!$M$58:$O$58,0))),0)</f>
        <v>0</v>
      </c>
      <c r="CM48" s="387" cm="1">
        <f t="array" aca="1" ref="CM48" ca="1">IFERROR(_xlfn.IFS(Input!CN3&lt;&gt;TRUE,INDEX(INDIRECT(Info!CN4&amp;"OTC"),MATCH(Input!CN4,CW!$L$107:$L$147,1),MATCH(CM8,CW!$M$106:$AN$106,0)),Input!CN3=TRUE,INDEX(CW!$M$59:$O$99,MATCH(Input!CN4,CW!$L$59:$L$99,1),MATCH(Info!CN4,CW!$M$58:$O$58,0))),0)</f>
        <v>0</v>
      </c>
      <c r="CN48" s="387" cm="1">
        <f t="array" aca="1" ref="CN48" ca="1">IFERROR(_xlfn.IFS(Input!CO3&lt;&gt;TRUE,INDEX(INDIRECT(Info!CO4&amp;"OTC"),MATCH(Input!CO4,CW!$L$107:$L$147,1),MATCH(CN8,CW!$M$106:$AN$106,0)),Input!CO3=TRUE,INDEX(CW!$M$59:$O$99,MATCH(Input!CO4,CW!$L$59:$L$99,1),MATCH(Info!CO4,CW!$M$58:$O$58,0))),0)</f>
        <v>0</v>
      </c>
      <c r="CO48" s="387" cm="1">
        <f t="array" aca="1" ref="CO48" ca="1">IFERROR(_xlfn.IFS(Input!CP3&lt;&gt;TRUE,INDEX(INDIRECT(Info!CP4&amp;"OTC"),MATCH(Input!CP4,CW!$L$107:$L$147,1),MATCH(CO8,CW!$M$106:$AN$106,0)),Input!CP3=TRUE,INDEX(CW!$M$59:$O$99,MATCH(Input!CP4,CW!$L$59:$L$99,1),MATCH(Info!CP4,CW!$M$58:$O$58,0))),0)</f>
        <v>0</v>
      </c>
      <c r="CP48" s="387" cm="1">
        <f t="array" aca="1" ref="CP48" ca="1">IFERROR(_xlfn.IFS(Input!CQ3&lt;&gt;TRUE,INDEX(INDIRECT(Info!CQ4&amp;"OTC"),MATCH(Input!CQ4,CW!$L$107:$L$147,1),MATCH(CP8,CW!$M$106:$AN$106,0)),Input!CQ3=TRUE,INDEX(CW!$M$59:$O$99,MATCH(Input!CQ4,CW!$L$59:$L$99,1),MATCH(Info!CQ4,CW!$M$58:$O$58,0))),0)</f>
        <v>0</v>
      </c>
      <c r="CQ48" s="387" cm="1">
        <f t="array" aca="1" ref="CQ48" ca="1">IFERROR(_xlfn.IFS(Input!CR3&lt;&gt;TRUE,INDEX(INDIRECT(Info!CR4&amp;"OTC"),MATCH(Input!CR4,CW!$L$107:$L$147,1),MATCH(CQ8,CW!$M$106:$AN$106,0)),Input!CR3=TRUE,INDEX(CW!$M$59:$O$99,MATCH(Input!CR4,CW!$L$59:$L$99,1),MATCH(Info!CR4,CW!$M$58:$O$58,0))),0)</f>
        <v>0</v>
      </c>
      <c r="CR48" s="387" cm="1">
        <f t="array" aca="1" ref="CR48" ca="1">IFERROR(_xlfn.IFS(Input!CS3&lt;&gt;TRUE,INDEX(INDIRECT(Info!CS4&amp;"OTC"),MATCH(Input!CS4,CW!$L$107:$L$147,1),MATCH(CR8,CW!$M$106:$AN$106,0)),Input!CS3=TRUE,INDEX(CW!$M$59:$O$99,MATCH(Input!CS4,CW!$L$59:$L$99,1),MATCH(Info!CS4,CW!$M$58:$O$58,0))),0)</f>
        <v>0</v>
      </c>
      <c r="CS48" s="387" cm="1">
        <f t="array" aca="1" ref="CS48" ca="1">IFERROR(_xlfn.IFS(Input!CT3&lt;&gt;TRUE,INDEX(INDIRECT(Info!CT4&amp;"OTC"),MATCH(Input!CT4,CW!$L$107:$L$147,1),MATCH(CS8,CW!$M$106:$AN$106,0)),Input!CT3=TRUE,INDEX(CW!$M$59:$O$99,MATCH(Input!CT4,CW!$L$59:$L$99,1),MATCH(Info!CT4,CW!$M$58:$O$58,0))),0)</f>
        <v>0</v>
      </c>
      <c r="CT48" s="387" cm="1">
        <f t="array" aca="1" ref="CT48" ca="1">IFERROR(_xlfn.IFS(Input!CU3&lt;&gt;TRUE,INDEX(INDIRECT(Info!CU4&amp;"OTC"),MATCH(Input!CU4,CW!$L$107:$L$147,1),MATCH(CT8,CW!$M$106:$AN$106,0)),Input!CU3=TRUE,INDEX(CW!$M$59:$O$99,MATCH(Input!CU4,CW!$L$59:$L$99,1),MATCH(Info!CU4,CW!$M$58:$O$58,0))),0)</f>
        <v>0</v>
      </c>
      <c r="CU48" s="387" cm="1">
        <f t="array" aca="1" ref="CU48" ca="1">IFERROR(_xlfn.IFS(Input!CV3&lt;&gt;TRUE,INDEX(INDIRECT(Info!CV4&amp;"OTC"),MATCH(Input!CV4,CW!$L$107:$L$147,1),MATCH(CU8,CW!$M$106:$AN$106,0)),Input!CV3=TRUE,INDEX(CW!$M$59:$O$99,MATCH(Input!CV4,CW!$L$59:$L$99,1),MATCH(Info!CV4,CW!$M$58:$O$58,0))),0)</f>
        <v>0</v>
      </c>
      <c r="CV48" s="387" cm="1">
        <f t="array" aca="1" ref="CV48" ca="1">IFERROR(_xlfn.IFS(Input!CW3&lt;&gt;TRUE,INDEX(INDIRECT(Info!CW4&amp;"OTC"),MATCH(Input!CW4,CW!$L$107:$L$147,1),MATCH(CV8,CW!$M$106:$AN$106,0)),Input!CW3=TRUE,INDEX(CW!$M$59:$O$99,MATCH(Input!CW4,CW!$L$59:$L$99,1),MATCH(Info!CW4,CW!$M$58:$O$58,0))),0)</f>
        <v>0</v>
      </c>
      <c r="CW48" s="387" cm="1">
        <f t="array" aca="1" ref="CW48" ca="1">IFERROR(_xlfn.IFS(Input!CX3&lt;&gt;TRUE,INDEX(INDIRECT(Info!CX4&amp;"OTC"),MATCH(Input!CX4,CW!$L$107:$L$147,1),MATCH(CW8,CW!$M$106:$AN$106,0)),Input!CX3=TRUE,INDEX(CW!$M$59:$O$99,MATCH(Input!CX4,CW!$L$59:$L$99,1),MATCH(Info!CX4,CW!$M$58:$O$58,0))),0)</f>
        <v>0</v>
      </c>
      <c r="CX48" s="387" cm="1">
        <f t="array" aca="1" ref="CX48" ca="1">IFERROR(_xlfn.IFS(Input!CY3&lt;&gt;TRUE,INDEX(INDIRECT(Info!CY4&amp;"OTC"),MATCH(Input!CY4,CW!$L$107:$L$147,1),MATCH(CX8,CW!$M$106:$AN$106,0)),Input!CY3=TRUE,INDEX(CW!$M$59:$O$99,MATCH(Input!CY4,CW!$L$59:$L$99,1),MATCH(Info!CY4,CW!$M$58:$O$58,0))),0)</f>
        <v>0</v>
      </c>
      <c r="CY48" s="387" cm="1">
        <f t="array" aca="1" ref="CY48" ca="1">IFERROR(_xlfn.IFS(Input!CZ3&lt;&gt;TRUE,INDEX(INDIRECT(Info!CZ4&amp;"OTC"),MATCH(Input!CZ4,CW!$L$107:$L$147,1),MATCH(CY8,CW!$M$106:$AN$106,0)),Input!CZ3=TRUE,INDEX(CW!$M$59:$O$99,MATCH(Input!CZ4,CW!$L$59:$L$99,1),MATCH(Info!CZ4,CW!$M$58:$O$58,0))),0)</f>
        <v>0</v>
      </c>
      <c r="CZ48" s="387" cm="1">
        <f t="array" aca="1" ref="CZ48" ca="1">IFERROR(_xlfn.IFS(Input!DA3&lt;&gt;TRUE,INDEX(INDIRECT(Info!DA4&amp;"OTC"),MATCH(Input!DA4,CW!$L$107:$L$147,1),MATCH(CZ8,CW!$M$106:$AN$106,0)),Input!DA3=TRUE,INDEX(CW!$M$59:$O$99,MATCH(Input!DA4,CW!$L$59:$L$99,1),MATCH(Info!DA4,CW!$M$58:$O$58,0))),0)</f>
        <v>0</v>
      </c>
      <c r="DA48" s="387" cm="1">
        <f t="array" aca="1" ref="DA48" ca="1">IFERROR(_xlfn.IFS(Input!DB3&lt;&gt;TRUE,INDEX(INDIRECT(Info!DB4&amp;"OTC"),MATCH(Input!DB4,CW!$L$107:$L$147,1),MATCH(DA8,CW!$M$106:$AN$106,0)),Input!DB3=TRUE,INDEX(CW!$M$59:$O$99,MATCH(Input!DB4,CW!$L$59:$L$99,1),MATCH(Info!DB4,CW!$M$58:$O$58,0))),0)</f>
        <v>0</v>
      </c>
      <c r="DB48" s="387" cm="1">
        <f t="array" aca="1" ref="DB48" ca="1">IFERROR(_xlfn.IFS(Input!DC3&lt;&gt;TRUE,INDEX(INDIRECT(Info!DC4&amp;"OTC"),MATCH(Input!DC4,CW!$L$107:$L$147,1),MATCH(DB8,CW!$M$106:$AN$106,0)),Input!DC3=TRUE,INDEX(CW!$M$59:$O$99,MATCH(Input!DC4,CW!$L$59:$L$99,1),MATCH(Info!DC4,CW!$M$58:$O$58,0))),0)</f>
        <v>0</v>
      </c>
      <c r="DC48" s="387" cm="1">
        <f t="array" aca="1" ref="DC48" ca="1">IFERROR(_xlfn.IFS(Input!DD3&lt;&gt;TRUE,INDEX(INDIRECT(Info!DD4&amp;"OTC"),MATCH(Input!DD4,CW!$L$107:$L$147,1),MATCH(DC8,CW!$M$106:$AN$106,0)),Input!DD3=TRUE,INDEX(CW!$M$59:$O$99,MATCH(Input!DD4,CW!$L$59:$L$99,1),MATCH(Info!DD4,CW!$M$58:$O$58,0))),0)</f>
        <v>0</v>
      </c>
      <c r="DD48" s="387" cm="1">
        <f t="array" aca="1" ref="DD48" ca="1">IFERROR(_xlfn.IFS(Input!DE3&lt;&gt;TRUE,INDEX(INDIRECT(Info!DE4&amp;"OTC"),MATCH(Input!DE4,CW!$L$107:$L$147,1),MATCH(DD8,CW!$M$106:$AN$106,0)),Input!DE3=TRUE,INDEX(CW!$M$59:$O$99,MATCH(Input!DE4,CW!$L$59:$L$99,1),MATCH(Info!DE4,CW!$M$58:$O$58,0))),0)</f>
        <v>0</v>
      </c>
      <c r="DE48" s="387" cm="1">
        <f t="array" aca="1" ref="DE48" ca="1">IFERROR(_xlfn.IFS(Input!DF3&lt;&gt;TRUE,INDEX(INDIRECT(Info!DF4&amp;"OTC"),MATCH(Input!DF4,CW!$L$107:$L$147,1),MATCH(DE8,CW!$M$106:$AN$106,0)),Input!DF3=TRUE,INDEX(CW!$M$59:$O$99,MATCH(Input!DF4,CW!$L$59:$L$99,1),MATCH(Info!DF4,CW!$M$58:$O$58,0))),0)</f>
        <v>0</v>
      </c>
      <c r="DF48" s="387" cm="1">
        <f t="array" aca="1" ref="DF48" ca="1">IFERROR(_xlfn.IFS(Input!DG3&lt;&gt;TRUE,INDEX(INDIRECT(Info!DG4&amp;"OTC"),MATCH(Input!DG4,CW!$L$107:$L$147,1),MATCH(DF8,CW!$M$106:$AN$106,0)),Input!DG3=TRUE,INDEX(CW!$M$59:$O$99,MATCH(Input!DG4,CW!$L$59:$L$99,1),MATCH(Info!DG4,CW!$M$58:$O$58,0))),0)</f>
        <v>0</v>
      </c>
      <c r="DG48" s="387" cm="1">
        <f t="array" aca="1" ref="DG48" ca="1">IFERROR(_xlfn.IFS(Input!DH3&lt;&gt;TRUE,INDEX(INDIRECT(Info!DH4&amp;"OTC"),MATCH(Input!DH4,CW!$L$107:$L$147,1),MATCH(DG8,CW!$M$106:$AN$106,0)),Input!DH3=TRUE,INDEX(CW!$M$59:$O$99,MATCH(Input!DH4,CW!$L$59:$L$99,1),MATCH(Info!DH4,CW!$M$58:$O$58,0))),0)</f>
        <v>0</v>
      </c>
      <c r="DH48" s="387" cm="1">
        <f t="array" aca="1" ref="DH48" ca="1">IFERROR(_xlfn.IFS(Input!DI3&lt;&gt;TRUE,INDEX(INDIRECT(Info!DI4&amp;"OTC"),MATCH(Input!DI4,CW!$L$107:$L$147,1),MATCH(DH8,CW!$M$106:$AN$106,0)),Input!DI3=TRUE,INDEX(CW!$M$59:$O$99,MATCH(Input!DI4,CW!$L$59:$L$99,1),MATCH(Info!DI4,CW!$M$58:$O$58,0))),0)</f>
        <v>0</v>
      </c>
      <c r="DI48" s="387" cm="1">
        <f t="array" aca="1" ref="DI48" ca="1">IFERROR(_xlfn.IFS(Input!DJ3&lt;&gt;TRUE,INDEX(INDIRECT(Info!DJ4&amp;"OTC"),MATCH(Input!DJ4,CW!$L$107:$L$147,1),MATCH(DI8,CW!$M$106:$AN$106,0)),Input!DJ3=TRUE,INDEX(CW!$M$59:$O$99,MATCH(Input!DJ4,CW!$L$59:$L$99,1),MATCH(Info!DJ4,CW!$M$58:$O$58,0))),0)</f>
        <v>0</v>
      </c>
      <c r="DJ48" s="387" cm="1">
        <f t="array" aca="1" ref="DJ48" ca="1">IFERROR(_xlfn.IFS(Input!DK3&lt;&gt;TRUE,INDEX(INDIRECT(Info!DK4&amp;"OTC"),MATCH(Input!DK4,CW!$L$107:$L$147,1),MATCH(DJ8,CW!$M$106:$AN$106,0)),Input!DK3=TRUE,INDEX(CW!$M$59:$O$99,MATCH(Input!DK4,CW!$L$59:$L$99,1),MATCH(Info!DK4,CW!$M$58:$O$58,0))),0)</f>
        <v>0</v>
      </c>
      <c r="DK48" s="387" cm="1">
        <f t="array" aca="1" ref="DK48" ca="1">IFERROR(_xlfn.IFS(Input!DL3&lt;&gt;TRUE,INDEX(INDIRECT(Info!DL4&amp;"OTC"),MATCH(Input!DL4,CW!$L$107:$L$147,1),MATCH(DK8,CW!$M$106:$AN$106,0)),Input!DL3=TRUE,INDEX(CW!$M$59:$O$99,MATCH(Input!DL4,CW!$L$59:$L$99,1),MATCH(Info!DL4,CW!$M$58:$O$58,0))),0)</f>
        <v>0</v>
      </c>
      <c r="DL48" s="387" cm="1">
        <f t="array" aca="1" ref="DL48" ca="1">IFERROR(_xlfn.IFS(Input!DM3&lt;&gt;TRUE,INDEX(INDIRECT(Info!DM4&amp;"OTC"),MATCH(Input!DM4,CW!$L$107:$L$147,1),MATCH(DL8,CW!$M$106:$AN$106,0)),Input!DM3=TRUE,INDEX(CW!$M$59:$O$99,MATCH(Input!DM4,CW!$L$59:$L$99,1),MATCH(Info!DM4,CW!$M$58:$O$58,0))),0)</f>
        <v>0</v>
      </c>
      <c r="DM48" s="387" cm="1">
        <f t="array" aca="1" ref="DM48" ca="1">IFERROR(_xlfn.IFS(Input!DN3&lt;&gt;TRUE,INDEX(INDIRECT(Info!DN4&amp;"OTC"),MATCH(Input!DN4,CW!$L$107:$L$147,1),MATCH(DM8,CW!$M$106:$AN$106,0)),Input!DN3=TRUE,INDEX(CW!$M$59:$O$99,MATCH(Input!DN4,CW!$L$59:$L$99,1),MATCH(Info!DN4,CW!$M$58:$O$58,0))),0)</f>
        <v>0</v>
      </c>
      <c r="DN48" s="387" cm="1">
        <f t="array" aca="1" ref="DN48" ca="1">IFERROR(_xlfn.IFS(Input!DO3&lt;&gt;TRUE,INDEX(INDIRECT(Info!DO4&amp;"OTC"),MATCH(Input!DO4,CW!$L$107:$L$147,1),MATCH(DN8,CW!$M$106:$AN$106,0)),Input!DO3=TRUE,INDEX(CW!$M$59:$O$99,MATCH(Input!DO4,CW!$L$59:$L$99,1),MATCH(Info!DO4,CW!$M$58:$O$58,0))),0)</f>
        <v>0</v>
      </c>
      <c r="DO48" s="387" cm="1">
        <f t="array" aca="1" ref="DO48" ca="1">IFERROR(_xlfn.IFS(Input!DP3&lt;&gt;TRUE,INDEX(INDIRECT(Info!DP4&amp;"OTC"),MATCH(Input!DP4,CW!$L$107:$L$147,1),MATCH(DO8,CW!$M$106:$AN$106,0)),Input!DP3=TRUE,INDEX(CW!$M$59:$O$99,MATCH(Input!DP4,CW!$L$59:$L$99,1),MATCH(Info!DP4,CW!$M$58:$O$58,0))),0)</f>
        <v>0</v>
      </c>
      <c r="DP48" s="387" cm="1">
        <f t="array" aca="1" ref="DP48" ca="1">IFERROR(_xlfn.IFS(Input!DQ3&lt;&gt;TRUE,INDEX(INDIRECT(Info!DQ4&amp;"OTC"),MATCH(Input!DQ4,CW!$L$107:$L$147,1),MATCH(DP8,CW!$M$106:$AN$106,0)),Input!DQ3=TRUE,INDEX(CW!$M$59:$O$99,MATCH(Input!DQ4,CW!$L$59:$L$99,1),MATCH(Info!DQ4,CW!$M$58:$O$58,0))),0)</f>
        <v>0</v>
      </c>
      <c r="DQ48" s="387" cm="1">
        <f t="array" aca="1" ref="DQ48" ca="1">IFERROR(_xlfn.IFS(Input!DR3&lt;&gt;TRUE,INDEX(INDIRECT(Info!DR4&amp;"OTC"),MATCH(Input!DR4,CW!$L$107:$L$147,1),MATCH(DQ8,CW!$M$106:$AN$106,0)),Input!DR3=TRUE,INDEX(CW!$M$59:$O$99,MATCH(Input!DR4,CW!$L$59:$L$99,1),MATCH(Info!DR4,CW!$M$58:$O$58,0))),0)</f>
        <v>0</v>
      </c>
      <c r="DR48" s="387" cm="1">
        <f t="array" aca="1" ref="DR48" ca="1">IFERROR(_xlfn.IFS(Input!DS3&lt;&gt;TRUE,INDEX(INDIRECT(Info!DS4&amp;"OTC"),MATCH(Input!DS4,CW!$L$107:$L$147,1),MATCH(DR8,CW!$M$106:$AN$106,0)),Input!DS3=TRUE,INDEX(CW!$M$59:$O$99,MATCH(Input!DS4,CW!$L$59:$L$99,1),MATCH(Info!DS4,CW!$M$58:$O$58,0))),0)</f>
        <v>0</v>
      </c>
      <c r="DS48" s="387" cm="1">
        <f t="array" aca="1" ref="DS48" ca="1">IFERROR(_xlfn.IFS(Input!DT3&lt;&gt;TRUE,INDEX(INDIRECT(Info!DT4&amp;"OTC"),MATCH(Input!DT4,CW!$L$107:$L$147,1),MATCH(DS8,CW!$M$106:$AN$106,0)),Input!DT3=TRUE,INDEX(CW!$M$59:$O$99,MATCH(Input!DT4,CW!$L$59:$L$99,1),MATCH(Info!DT4,CW!$M$58:$O$58,0))),0)</f>
        <v>0</v>
      </c>
      <c r="DT48" s="387" cm="1">
        <f t="array" aca="1" ref="DT48" ca="1">IFERROR(_xlfn.IFS(Input!DU3&lt;&gt;TRUE,INDEX(INDIRECT(Info!DU4&amp;"OTC"),MATCH(Input!DU4,CW!$L$107:$L$147,1),MATCH(DT8,CW!$M$106:$AN$106,0)),Input!DU3=TRUE,INDEX(CW!$M$59:$O$99,MATCH(Input!DU4,CW!$L$59:$L$99,1),MATCH(Info!DU4,CW!$M$58:$O$58,0))),0)</f>
        <v>0</v>
      </c>
      <c r="DU48" s="387" cm="1">
        <f t="array" aca="1" ref="DU48" ca="1">IFERROR(_xlfn.IFS(Input!DV3&lt;&gt;TRUE,INDEX(INDIRECT(Info!DV4&amp;"OTC"),MATCH(Input!DV4,CW!$L$107:$L$147,1),MATCH(DU8,CW!$M$106:$AN$106,0)),Input!DV3=TRUE,INDEX(CW!$M$59:$O$99,MATCH(Input!DV4,CW!$L$59:$L$99,1),MATCH(Info!DV4,CW!$M$58:$O$58,0))),0)</f>
        <v>0</v>
      </c>
      <c r="DV48" s="387" cm="1">
        <f t="array" aca="1" ref="DV48" ca="1">IFERROR(_xlfn.IFS(Input!DW3&lt;&gt;TRUE,INDEX(INDIRECT(Info!DW4&amp;"OTC"),MATCH(Input!DW4,CW!$L$107:$L$147,1),MATCH(DV8,CW!$M$106:$AN$106,0)),Input!DW3=TRUE,INDEX(CW!$M$59:$O$99,MATCH(Input!DW4,CW!$L$59:$L$99,1),MATCH(Info!DW4,CW!$M$58:$O$58,0))),0)</f>
        <v>0</v>
      </c>
      <c r="DW48" s="387" cm="1">
        <f t="array" aca="1" ref="DW48" ca="1">IFERROR(_xlfn.IFS(Input!DX3&lt;&gt;TRUE,INDEX(INDIRECT(Info!DX4&amp;"OTC"),MATCH(Input!DX4,CW!$L$107:$L$147,1),MATCH(DW8,CW!$M$106:$AN$106,0)),Input!DX3=TRUE,INDEX(CW!$M$59:$O$99,MATCH(Input!DX4,CW!$L$59:$L$99,1),MATCH(Info!DX4,CW!$M$58:$O$58,0))),0)</f>
        <v>0</v>
      </c>
      <c r="DX48" s="387" cm="1">
        <f t="array" aca="1" ref="DX48" ca="1">IFERROR(_xlfn.IFS(Input!DY3&lt;&gt;TRUE,INDEX(INDIRECT(Info!DY4&amp;"OTC"),MATCH(Input!DY4,CW!$L$107:$L$147,1),MATCH(DX8,CW!$M$106:$AN$106,0)),Input!DY3=TRUE,INDEX(CW!$M$59:$O$99,MATCH(Input!DY4,CW!$L$59:$L$99,1),MATCH(Info!DY4,CW!$M$58:$O$58,0))),0)</f>
        <v>0</v>
      </c>
      <c r="DY48" s="387" cm="1">
        <f t="array" aca="1" ref="DY48" ca="1">IFERROR(_xlfn.IFS(Input!DZ3&lt;&gt;TRUE,INDEX(INDIRECT(Info!DZ4&amp;"OTC"),MATCH(Input!DZ4,CW!$L$107:$L$147,1),MATCH(DY8,CW!$M$106:$AN$106,0)),Input!DZ3=TRUE,INDEX(CW!$M$59:$O$99,MATCH(Input!DZ4,CW!$L$59:$L$99,1),MATCH(Info!DZ4,CW!$M$58:$O$58,0))),0)</f>
        <v>0</v>
      </c>
      <c r="DZ48" s="387" cm="1">
        <f t="array" aca="1" ref="DZ48" ca="1">IFERROR(_xlfn.IFS(Input!EA3&lt;&gt;TRUE,INDEX(INDIRECT(Info!EA4&amp;"OTC"),MATCH(Input!EA4,CW!$L$107:$L$147,1),MATCH(DZ8,CW!$M$106:$AN$106,0)),Input!EA3=TRUE,INDEX(CW!$M$59:$O$99,MATCH(Input!EA4,CW!$L$59:$L$99,1),MATCH(Info!EA4,CW!$M$58:$O$58,0))),0)</f>
        <v>0</v>
      </c>
      <c r="EA48" s="387" cm="1">
        <f t="array" aca="1" ref="EA48" ca="1">IFERROR(_xlfn.IFS(Input!EB3&lt;&gt;TRUE,INDEX(INDIRECT(Info!EB4&amp;"OTC"),MATCH(Input!EB4,CW!$L$107:$L$147,1),MATCH(EA8,CW!$M$106:$AN$106,0)),Input!EB3=TRUE,INDEX(CW!$M$59:$O$99,MATCH(Input!EB4,CW!$L$59:$L$99,1),MATCH(Info!EB4,CW!$M$58:$O$58,0))),0)</f>
        <v>0</v>
      </c>
      <c r="EB48" s="387" cm="1">
        <f t="array" aca="1" ref="EB48" ca="1">IFERROR(_xlfn.IFS(Input!EC3&lt;&gt;TRUE,INDEX(INDIRECT(Info!EC4&amp;"OTC"),MATCH(Input!EC4,CW!$L$107:$L$147,1),MATCH(EB8,CW!$M$106:$AN$106,0)),Input!EC3=TRUE,INDEX(CW!$M$59:$O$99,MATCH(Input!EC4,CW!$L$59:$L$99,1),MATCH(Info!EC4,CW!$M$58:$O$58,0))),0)</f>
        <v>0</v>
      </c>
      <c r="EC48" s="387" cm="1">
        <f t="array" aca="1" ref="EC48" ca="1">IFERROR(_xlfn.IFS(Input!ED3&lt;&gt;TRUE,INDEX(INDIRECT(Info!ED4&amp;"OTC"),MATCH(Input!ED4,CW!$L$107:$L$147,1),MATCH(EC8,CW!$M$106:$AN$106,0)),Input!ED3=TRUE,INDEX(CW!$M$59:$O$99,MATCH(Input!ED4,CW!$L$59:$L$99,1),MATCH(Info!ED4,CW!$M$58:$O$58,0))),0)</f>
        <v>0</v>
      </c>
      <c r="ED48" s="387" cm="1">
        <f t="array" aca="1" ref="ED48" ca="1">IFERROR(_xlfn.IFS(Input!EE3&lt;&gt;TRUE,INDEX(INDIRECT(Info!EE4&amp;"OTC"),MATCH(Input!EE4,CW!$L$107:$L$147,1),MATCH(ED8,CW!$M$106:$AN$106,0)),Input!EE3=TRUE,INDEX(CW!$M$59:$O$99,MATCH(Input!EE4,CW!$L$59:$L$99,1),MATCH(Info!EE4,CW!$M$58:$O$58,0))),0)</f>
        <v>0</v>
      </c>
      <c r="EE48" s="387" cm="1">
        <f t="array" aca="1" ref="EE48" ca="1">IFERROR(_xlfn.IFS(Input!EF3&lt;&gt;TRUE,INDEX(INDIRECT(Info!EF4&amp;"OTC"),MATCH(Input!EF4,CW!$L$107:$L$147,1),MATCH(EE8,CW!$M$106:$AN$106,0)),Input!EF3=TRUE,INDEX(CW!$M$59:$O$99,MATCH(Input!EF4,CW!$L$59:$L$99,1),MATCH(Info!EF4,CW!$M$58:$O$58,0))),0)</f>
        <v>0</v>
      </c>
      <c r="EF48" s="387" cm="1">
        <f t="array" aca="1" ref="EF48" ca="1">IFERROR(_xlfn.IFS(Input!EG3&lt;&gt;TRUE,INDEX(INDIRECT(Info!EG4&amp;"OTC"),MATCH(Input!EG4,CW!$L$107:$L$147,1),MATCH(EF8,CW!$M$106:$AN$106,0)),Input!EG3=TRUE,INDEX(CW!$M$59:$O$99,MATCH(Input!EG4,CW!$L$59:$L$99,1),MATCH(Info!EG4,CW!$M$58:$O$58,0))),0)</f>
        <v>0</v>
      </c>
      <c r="EG48" s="387" cm="1">
        <f t="array" aca="1" ref="EG48" ca="1">IFERROR(_xlfn.IFS(Input!EH3&lt;&gt;TRUE,INDEX(INDIRECT(Info!EH4&amp;"OTC"),MATCH(Input!EH4,CW!$L$107:$L$147,1),MATCH(EG8,CW!$M$106:$AN$106,0)),Input!EH3=TRUE,INDEX(CW!$M$59:$O$99,MATCH(Input!EH4,CW!$L$59:$L$99,1),MATCH(Info!EH4,CW!$M$58:$O$58,0))),0)</f>
        <v>0</v>
      </c>
      <c r="EH48" s="387" cm="1">
        <f t="array" aca="1" ref="EH48" ca="1">IFERROR(_xlfn.IFS(Input!EI3&lt;&gt;TRUE,INDEX(INDIRECT(Info!EI4&amp;"OTC"),MATCH(Input!EI4,CW!$L$107:$L$147,1),MATCH(EH8,CW!$M$106:$AN$106,0)),Input!EI3=TRUE,INDEX(CW!$M$59:$O$99,MATCH(Input!EI4,CW!$L$59:$L$99,1),MATCH(Info!EI4,CW!$M$58:$O$58,0))),0)</f>
        <v>0</v>
      </c>
      <c r="EI48" s="387" cm="1">
        <f t="array" aca="1" ref="EI48" ca="1">IFERROR(_xlfn.IFS(Input!EJ3&lt;&gt;TRUE,INDEX(INDIRECT(Info!EJ4&amp;"OTC"),MATCH(Input!EJ4,CW!$L$107:$L$147,1),MATCH(EI8,CW!$M$106:$AN$106,0)),Input!EJ3=TRUE,INDEX(CW!$M$59:$O$99,MATCH(Input!EJ4,CW!$L$59:$L$99,1),MATCH(Info!EJ4,CW!$M$58:$O$58,0))),0)</f>
        <v>0</v>
      </c>
      <c r="EJ48" s="387" cm="1">
        <f t="array" aca="1" ref="EJ48" ca="1">IFERROR(_xlfn.IFS(Input!EK3&lt;&gt;TRUE,INDEX(INDIRECT(Info!EK4&amp;"OTC"),MATCH(Input!EK4,CW!$L$107:$L$147,1),MATCH(EJ8,CW!$M$106:$AN$106,0)),Input!EK3=TRUE,INDEX(CW!$M$59:$O$99,MATCH(Input!EK4,CW!$L$59:$L$99,1),MATCH(Info!EK4,CW!$M$58:$O$58,0))),0)</f>
        <v>0</v>
      </c>
      <c r="EK48" s="387" cm="1">
        <f t="array" aca="1" ref="EK48" ca="1">IFERROR(_xlfn.IFS(Input!EL3&lt;&gt;TRUE,INDEX(INDIRECT(Info!EL4&amp;"OTC"),MATCH(Input!EL4,CW!$L$107:$L$147,1),MATCH(EK8,CW!$M$106:$AN$106,0)),Input!EL3=TRUE,INDEX(CW!$M$59:$O$99,MATCH(Input!EL4,CW!$L$59:$L$99,1),MATCH(Info!EL4,CW!$M$58:$O$58,0))),0)</f>
        <v>0</v>
      </c>
      <c r="EL48" s="387" cm="1">
        <f t="array" aca="1" ref="EL48" ca="1">IFERROR(_xlfn.IFS(Input!EM3&lt;&gt;TRUE,INDEX(INDIRECT(Info!EM4&amp;"OTC"),MATCH(Input!EM4,CW!$L$107:$L$147,1),MATCH(EL8,CW!$M$106:$AN$106,0)),Input!EM3=TRUE,INDEX(CW!$M$59:$O$99,MATCH(Input!EM4,CW!$L$59:$L$99,1),MATCH(Info!EM4,CW!$M$58:$O$58,0))),0)</f>
        <v>0</v>
      </c>
      <c r="EM48" s="387" cm="1">
        <f t="array" aca="1" ref="EM48" ca="1">IFERROR(_xlfn.IFS(Input!EN3&lt;&gt;TRUE,INDEX(INDIRECT(Info!EN4&amp;"OTC"),MATCH(Input!EN4,CW!$L$107:$L$147,1),MATCH(EM8,CW!$M$106:$AN$106,0)),Input!EN3=TRUE,INDEX(CW!$M$59:$O$99,MATCH(Input!EN4,CW!$L$59:$L$99,1),MATCH(Info!EN4,CW!$M$58:$O$58,0))),0)</f>
        <v>0</v>
      </c>
      <c r="EN48" s="387" cm="1">
        <f t="array" aca="1" ref="EN48" ca="1">IFERROR(_xlfn.IFS(Input!EO3&lt;&gt;TRUE,INDEX(INDIRECT(Info!EO4&amp;"OTC"),MATCH(Input!EO4,CW!$L$107:$L$147,1),MATCH(EN8,CW!$M$106:$AN$106,0)),Input!EO3=TRUE,INDEX(CW!$M$59:$O$99,MATCH(Input!EO4,CW!$L$59:$L$99,1),MATCH(Info!EO4,CW!$M$58:$O$58,0))),0)</f>
        <v>0</v>
      </c>
      <c r="EO48" s="387" cm="1">
        <f t="array" aca="1" ref="EO48" ca="1">IFERROR(_xlfn.IFS(Input!EP3&lt;&gt;TRUE,INDEX(INDIRECT(Info!EP4&amp;"OTC"),MATCH(Input!EP4,CW!$L$107:$L$147,1),MATCH(EO8,CW!$M$106:$AN$106,0)),Input!EP3=TRUE,INDEX(CW!$M$59:$O$99,MATCH(Input!EP4,CW!$L$59:$L$99,1),MATCH(Info!EP4,CW!$M$58:$O$58,0))),0)</f>
        <v>0</v>
      </c>
      <c r="EP48" s="387" cm="1">
        <f t="array" aca="1" ref="EP48" ca="1">IFERROR(_xlfn.IFS(Input!EQ3&lt;&gt;TRUE,INDEX(INDIRECT(Info!EQ4&amp;"OTC"),MATCH(Input!EQ4,CW!$L$107:$L$147,1),MATCH(EP8,CW!$M$106:$AN$106,0)),Input!EQ3=TRUE,INDEX(CW!$M$59:$O$99,MATCH(Input!EQ4,CW!$L$59:$L$99,1),MATCH(Info!EQ4,CW!$M$58:$O$58,0))),0)</f>
        <v>0</v>
      </c>
      <c r="EQ48" s="387" cm="1">
        <f t="array" aca="1" ref="EQ48" ca="1">IFERROR(_xlfn.IFS(Input!ER3&lt;&gt;TRUE,INDEX(INDIRECT(Info!ER4&amp;"OTC"),MATCH(Input!ER4,CW!$L$107:$L$147,1),MATCH(EQ8,CW!$M$106:$AN$106,0)),Input!ER3=TRUE,INDEX(CW!$M$59:$O$99,MATCH(Input!ER4,CW!$L$59:$L$99,1),MATCH(Info!ER4,CW!$M$58:$O$58,0))),0)</f>
        <v>0</v>
      </c>
      <c r="ER48" s="387" cm="1">
        <f t="array" aca="1" ref="ER48" ca="1">IFERROR(_xlfn.IFS(Input!ES3&lt;&gt;TRUE,INDEX(INDIRECT(Info!ES4&amp;"OTC"),MATCH(Input!ES4,CW!$L$107:$L$147,1),MATCH(ER8,CW!$M$106:$AN$106,0)),Input!ES3=TRUE,INDEX(CW!$M$59:$O$99,MATCH(Input!ES4,CW!$L$59:$L$99,1),MATCH(Info!ES4,CW!$M$58:$O$58,0))),0)</f>
        <v>0</v>
      </c>
      <c r="ES48" s="387" cm="1">
        <f t="array" aca="1" ref="ES48" ca="1">IFERROR(_xlfn.IFS(Input!ET3&lt;&gt;TRUE,INDEX(INDIRECT(Info!ET4&amp;"OTC"),MATCH(Input!ET4,CW!$L$107:$L$147,1),MATCH(ES8,CW!$M$106:$AN$106,0)),Input!ET3=TRUE,INDEX(CW!$M$59:$O$99,MATCH(Input!ET4,CW!$L$59:$L$99,1),MATCH(Info!ET4,CW!$M$58:$O$58,0))),0)</f>
        <v>0</v>
      </c>
      <c r="ET48" s="387" cm="1">
        <f t="array" aca="1" ref="ET48" ca="1">IFERROR(_xlfn.IFS(Input!EU3&lt;&gt;TRUE,INDEX(INDIRECT(Info!EU4&amp;"OTC"),MATCH(Input!EU4,CW!$L$107:$L$147,1),MATCH(ET8,CW!$M$106:$AN$106,0)),Input!EU3=TRUE,INDEX(CW!$M$59:$O$99,MATCH(Input!EU4,CW!$L$59:$L$99,1),MATCH(Info!EU4,CW!$M$58:$O$58,0))),0)</f>
        <v>0</v>
      </c>
      <c r="EU48" s="387" cm="1">
        <f t="array" aca="1" ref="EU48" ca="1">IFERROR(_xlfn.IFS(Input!EV3&lt;&gt;TRUE,INDEX(INDIRECT(Info!EV4&amp;"OTC"),MATCH(Input!EV4,CW!$L$107:$L$147,1),MATCH(EU8,CW!$M$106:$AN$106,0)),Input!EV3=TRUE,INDEX(CW!$M$59:$O$99,MATCH(Input!EV4,CW!$L$59:$L$99,1),MATCH(Info!EV4,CW!$M$58:$O$58,0))),0)</f>
        <v>0</v>
      </c>
      <c r="EV48" s="387" cm="1">
        <f t="array" aca="1" ref="EV48" ca="1">IFERROR(_xlfn.IFS(Input!EW3&lt;&gt;TRUE,INDEX(INDIRECT(Info!EW4&amp;"OTC"),MATCH(Input!EW4,CW!$L$107:$L$147,1),MATCH(EV8,CW!$M$106:$AN$106,0)),Input!EW3=TRUE,INDEX(CW!$M$59:$O$99,MATCH(Input!EW4,CW!$L$59:$L$99,1),MATCH(Info!EW4,CW!$M$58:$O$58,0))),0)</f>
        <v>0</v>
      </c>
      <c r="EW48" s="387" cm="1">
        <f t="array" aca="1" ref="EW48" ca="1">IFERROR(_xlfn.IFS(Input!EX3&lt;&gt;TRUE,INDEX(INDIRECT(Info!EX4&amp;"OTC"),MATCH(Input!EX4,CW!$L$107:$L$147,1),MATCH(EW8,CW!$M$106:$AN$106,0)),Input!EX3=TRUE,INDEX(CW!$M$59:$O$99,MATCH(Input!EX4,CW!$L$59:$L$99,1),MATCH(Info!EX4,CW!$M$58:$O$58,0))),0)</f>
        <v>0</v>
      </c>
      <c r="EX48" s="387" cm="1">
        <f t="array" aca="1" ref="EX48" ca="1">IFERROR(_xlfn.IFS(Input!EY3&lt;&gt;TRUE,INDEX(INDIRECT(Info!EY4&amp;"OTC"),MATCH(Input!EY4,CW!$L$107:$L$147,1),MATCH(EX8,CW!$M$106:$AN$106,0)),Input!EY3=TRUE,INDEX(CW!$M$59:$O$99,MATCH(Input!EY4,CW!$L$59:$L$99,1),MATCH(Info!EY4,CW!$M$58:$O$58,0))),0)</f>
        <v>0</v>
      </c>
      <c r="EY48" s="387" cm="1">
        <f t="array" aca="1" ref="EY48" ca="1">IFERROR(_xlfn.IFS(Input!EZ3&lt;&gt;TRUE,INDEX(INDIRECT(Info!EZ4&amp;"OTC"),MATCH(Input!EZ4,CW!$L$107:$L$147,1),MATCH(EY8,CW!$M$106:$AN$106,0)),Input!EZ3=TRUE,INDEX(CW!$M$59:$O$99,MATCH(Input!EZ4,CW!$L$59:$L$99,1),MATCH(Info!EZ4,CW!$M$58:$O$58,0))),0)</f>
        <v>0</v>
      </c>
      <c r="EZ48" s="387" cm="1">
        <f t="array" aca="1" ref="EZ48" ca="1">IFERROR(_xlfn.IFS(Input!FA3&lt;&gt;TRUE,INDEX(INDIRECT(Info!FA4&amp;"OTC"),MATCH(Input!FA4,CW!$L$107:$L$147,1),MATCH(EZ8,CW!$M$106:$AN$106,0)),Input!FA3=TRUE,INDEX(CW!$M$59:$O$99,MATCH(Input!FA4,CW!$L$59:$L$99,1),MATCH(Info!FA4,CW!$M$58:$O$58,0))),0)</f>
        <v>0</v>
      </c>
      <c r="FA48" s="387" cm="1">
        <f t="array" aca="1" ref="FA48" ca="1">IFERROR(_xlfn.IFS(Input!FB3&lt;&gt;TRUE,INDEX(INDIRECT(Info!FB4&amp;"OTC"),MATCH(Input!FB4,CW!$L$107:$L$147,1),MATCH(FA8,CW!$M$106:$AN$106,0)),Input!FB3=TRUE,INDEX(CW!$M$59:$O$99,MATCH(Input!FB4,CW!$L$59:$L$99,1),MATCH(Info!FB4,CW!$M$58:$O$58,0))),0)</f>
        <v>0</v>
      </c>
      <c r="FB48" s="387" cm="1">
        <f t="array" aca="1" ref="FB48" ca="1">IFERROR(_xlfn.IFS(Input!FC3&lt;&gt;TRUE,INDEX(INDIRECT(Info!FC4&amp;"OTC"),MATCH(Input!FC4,CW!$L$107:$L$147,1),MATCH(FB8,CW!$M$106:$AN$106,0)),Input!FC3=TRUE,INDEX(CW!$M$59:$O$99,MATCH(Input!FC4,CW!$L$59:$L$99,1),MATCH(Info!FC4,CW!$M$58:$O$58,0))),0)</f>
        <v>0</v>
      </c>
      <c r="FC48" s="387" cm="1">
        <f t="array" aca="1" ref="FC48" ca="1">IFERROR(_xlfn.IFS(Input!FD3&lt;&gt;TRUE,INDEX(INDIRECT(Info!FD4&amp;"OTC"),MATCH(Input!FD4,CW!$L$107:$L$147,1),MATCH(FC8,CW!$M$106:$AN$106,0)),Input!FD3=TRUE,INDEX(CW!$M$59:$O$99,MATCH(Input!FD4,CW!$L$59:$L$99,1),MATCH(Info!FD4,CW!$M$58:$O$58,0))),0)</f>
        <v>0</v>
      </c>
      <c r="FD48" s="387" cm="1">
        <f t="array" aca="1" ref="FD48" ca="1">IFERROR(_xlfn.IFS(Input!FE3&lt;&gt;TRUE,INDEX(INDIRECT(Info!FE4&amp;"OTC"),MATCH(Input!FE4,CW!$L$107:$L$147,1),MATCH(FD8,CW!$M$106:$AN$106,0)),Input!FE3=TRUE,INDEX(CW!$M$59:$O$99,MATCH(Input!FE4,CW!$L$59:$L$99,1),MATCH(Info!FE4,CW!$M$58:$O$58,0))),0)</f>
        <v>0</v>
      </c>
      <c r="FE48" s="387" cm="1">
        <f t="array" aca="1" ref="FE48" ca="1">IFERROR(_xlfn.IFS(Input!FF3&lt;&gt;TRUE,INDEX(INDIRECT(Info!FF4&amp;"OTC"),MATCH(Input!FF4,CW!$L$107:$L$147,1),MATCH(FE8,CW!$M$106:$AN$106,0)),Input!FF3=TRUE,INDEX(CW!$M$59:$O$99,MATCH(Input!FF4,CW!$L$59:$L$99,1),MATCH(Info!FF4,CW!$M$58:$O$58,0))),0)</f>
        <v>0</v>
      </c>
      <c r="FF48" s="387" cm="1">
        <f t="array" aca="1" ref="FF48" ca="1">IFERROR(_xlfn.IFS(Input!FG3&lt;&gt;TRUE,INDEX(INDIRECT(Info!FG4&amp;"OTC"),MATCH(Input!FG4,CW!$L$107:$L$147,1),MATCH(FF8,CW!$M$106:$AN$106,0)),Input!FG3=TRUE,INDEX(CW!$M$59:$O$99,MATCH(Input!FG4,CW!$L$59:$L$99,1),MATCH(Info!FG4,CW!$M$58:$O$58,0))),0)</f>
        <v>0</v>
      </c>
      <c r="FG48" s="387" cm="1">
        <f t="array" aca="1" ref="FG48" ca="1">IFERROR(_xlfn.IFS(Input!FH3&lt;&gt;TRUE,INDEX(INDIRECT(Info!FH4&amp;"OTC"),MATCH(Input!FH4,CW!$L$107:$L$147,1),MATCH(FG8,CW!$M$106:$AN$106,0)),Input!FH3=TRUE,INDEX(CW!$M$59:$O$99,MATCH(Input!FH4,CW!$L$59:$L$99,1),MATCH(Info!FH4,CW!$M$58:$O$58,0))),0)</f>
        <v>0</v>
      </c>
      <c r="FH48" s="387" cm="1">
        <f t="array" aca="1" ref="FH48" ca="1">IFERROR(_xlfn.IFS(Input!FI3&lt;&gt;TRUE,INDEX(INDIRECT(Info!FI4&amp;"OTC"),MATCH(Input!FI4,CW!$L$107:$L$147,1),MATCH(FH8,CW!$M$106:$AN$106,0)),Input!FI3=TRUE,INDEX(CW!$M$59:$O$99,MATCH(Input!FI4,CW!$L$59:$L$99,1),MATCH(Info!FI4,CW!$M$58:$O$58,0))),0)</f>
        <v>0</v>
      </c>
      <c r="FI48" s="387" cm="1">
        <f t="array" aca="1" ref="FI48" ca="1">IFERROR(_xlfn.IFS(Input!FJ3&lt;&gt;TRUE,INDEX(INDIRECT(Info!FJ4&amp;"OTC"),MATCH(Input!FJ4,CW!$L$107:$L$147,1),MATCH(FI8,CW!$M$106:$AN$106,0)),Input!FJ3=TRUE,INDEX(CW!$M$59:$O$99,MATCH(Input!FJ4,CW!$L$59:$L$99,1),MATCH(Info!FJ4,CW!$M$58:$O$58,0))),0)</f>
        <v>0</v>
      </c>
      <c r="FJ48" s="387" cm="1">
        <f t="array" aca="1" ref="FJ48" ca="1">IFERROR(_xlfn.IFS(Input!FK3&lt;&gt;TRUE,INDEX(INDIRECT(Info!FK4&amp;"OTC"),MATCH(Input!FK4,CW!$L$107:$L$147,1),MATCH(FJ8,CW!$M$106:$AN$106,0)),Input!FK3=TRUE,INDEX(CW!$M$59:$O$99,MATCH(Input!FK4,CW!$L$59:$L$99,1),MATCH(Info!FK4,CW!$M$58:$O$58,0))),0)</f>
        <v>0</v>
      </c>
      <c r="FK48" s="387" cm="1">
        <f t="array" aca="1" ref="FK48" ca="1">IFERROR(_xlfn.IFS(Input!FL3&lt;&gt;TRUE,INDEX(INDIRECT(Info!FL4&amp;"OTC"),MATCH(Input!FL4,CW!$L$107:$L$147,1),MATCH(FK8,CW!$M$106:$AN$106,0)),Input!FL3=TRUE,INDEX(CW!$M$59:$O$99,MATCH(Input!FL4,CW!$L$59:$L$99,1),MATCH(Info!FL4,CW!$M$58:$O$58,0))),0)</f>
        <v>0</v>
      </c>
      <c r="FL48" s="387" cm="1">
        <f t="array" aca="1" ref="FL48" ca="1">IFERROR(_xlfn.IFS(Input!FM3&lt;&gt;TRUE,INDEX(INDIRECT(Info!FM4&amp;"OTC"),MATCH(Input!FM4,CW!$L$107:$L$147,1),MATCH(FL8,CW!$M$106:$AN$106,0)),Input!FM3=TRUE,INDEX(CW!$M$59:$O$99,MATCH(Input!FM4,CW!$L$59:$L$99,1),MATCH(Info!FM4,CW!$M$58:$O$58,0))),0)</f>
        <v>0</v>
      </c>
      <c r="FM48" s="387" cm="1">
        <f t="array" aca="1" ref="FM48" ca="1">IFERROR(_xlfn.IFS(Input!FN3&lt;&gt;TRUE,INDEX(INDIRECT(Info!FN4&amp;"OTC"),MATCH(Input!FN4,CW!$L$107:$L$147,1),MATCH(FM8,CW!$M$106:$AN$106,0)),Input!FN3=TRUE,INDEX(CW!$M$59:$O$99,MATCH(Input!FN4,CW!$L$59:$L$99,1),MATCH(Info!FN4,CW!$M$58:$O$58,0))),0)</f>
        <v>0</v>
      </c>
      <c r="FN48" s="387" cm="1">
        <f t="array" aca="1" ref="FN48" ca="1">IFERROR(_xlfn.IFS(Input!FO3&lt;&gt;TRUE,INDEX(INDIRECT(Info!FO4&amp;"OTC"),MATCH(Input!FO4,CW!$L$107:$L$147,1),MATCH(FN8,CW!$M$106:$AN$106,0)),Input!FO3=TRUE,INDEX(CW!$M$59:$O$99,MATCH(Input!FO4,CW!$L$59:$L$99,1),MATCH(Info!FO4,CW!$M$58:$O$58,0))),0)</f>
        <v>0</v>
      </c>
      <c r="FO48" s="387" cm="1">
        <f t="array" aca="1" ref="FO48" ca="1">IFERROR(_xlfn.IFS(Input!FP3&lt;&gt;TRUE,INDEX(INDIRECT(Info!FP4&amp;"OTC"),MATCH(Input!FP4,CW!$L$107:$L$147,1),MATCH(FO8,CW!$M$106:$AN$106,0)),Input!FP3=TRUE,INDEX(CW!$M$59:$O$99,MATCH(Input!FP4,CW!$L$59:$L$99,1),MATCH(Info!FP4,CW!$M$58:$O$58,0))),0)</f>
        <v>0</v>
      </c>
      <c r="FP48" s="387" cm="1">
        <f t="array" aca="1" ref="FP48" ca="1">IFERROR(_xlfn.IFS(Input!FQ3&lt;&gt;TRUE,INDEX(INDIRECT(Info!FQ4&amp;"OTC"),MATCH(Input!FQ4,CW!$L$107:$L$147,1),MATCH(FP8,CW!$M$106:$AN$106,0)),Input!FQ3=TRUE,INDEX(CW!$M$59:$O$99,MATCH(Input!FQ4,CW!$L$59:$L$99,1),MATCH(Info!FQ4,CW!$M$58:$O$58,0))),0)</f>
        <v>0</v>
      </c>
      <c r="FQ48" s="387" cm="1">
        <f t="array" aca="1" ref="FQ48" ca="1">IFERROR(_xlfn.IFS(Input!FR3&lt;&gt;TRUE,INDEX(INDIRECT(Info!FR4&amp;"OTC"),MATCH(Input!FR4,CW!$L$107:$L$147,1),MATCH(FQ8,CW!$M$106:$AN$106,0)),Input!FR3=TRUE,INDEX(CW!$M$59:$O$99,MATCH(Input!FR4,CW!$L$59:$L$99,1),MATCH(Info!FR4,CW!$M$58:$O$58,0))),0)</f>
        <v>0</v>
      </c>
      <c r="FR48" s="387" cm="1">
        <f t="array" aca="1" ref="FR48" ca="1">IFERROR(_xlfn.IFS(Input!FS3&lt;&gt;TRUE,INDEX(INDIRECT(Info!FS4&amp;"OTC"),MATCH(Input!FS4,CW!$L$107:$L$147,1),MATCH(FR8,CW!$M$106:$AN$106,0)),Input!FS3=TRUE,INDEX(CW!$M$59:$O$99,MATCH(Input!FS4,CW!$L$59:$L$99,1),MATCH(Info!FS4,CW!$M$58:$O$58,0))),0)</f>
        <v>0</v>
      </c>
      <c r="FS48" s="387" cm="1">
        <f t="array" aca="1" ref="FS48" ca="1">IFERROR(_xlfn.IFS(Input!FT3&lt;&gt;TRUE,INDEX(INDIRECT(Info!FT4&amp;"OTC"),MATCH(Input!FT4,CW!$L$107:$L$147,1),MATCH(FS8,CW!$M$106:$AN$106,0)),Input!FT3=TRUE,INDEX(CW!$M$59:$O$99,MATCH(Input!FT4,CW!$L$59:$L$99,1),MATCH(Info!FT4,CW!$M$58:$O$58,0))),0)</f>
        <v>0</v>
      </c>
      <c r="FT48" s="387" cm="1">
        <f t="array" aca="1" ref="FT48" ca="1">IFERROR(_xlfn.IFS(Input!FU3&lt;&gt;TRUE,INDEX(INDIRECT(Info!FU4&amp;"OTC"),MATCH(Input!FU4,CW!$L$107:$L$147,1),MATCH(FT8,CW!$M$106:$AN$106,0)),Input!FU3=TRUE,INDEX(CW!$M$59:$O$99,MATCH(Input!FU4,CW!$L$59:$L$99,1),MATCH(Info!FU4,CW!$M$58:$O$58,0))),0)</f>
        <v>0</v>
      </c>
      <c r="FU48" s="387" cm="1">
        <f t="array" aca="1" ref="FU48" ca="1">IFERROR(_xlfn.IFS(Input!FV3&lt;&gt;TRUE,INDEX(INDIRECT(Info!FV4&amp;"OTC"),MATCH(Input!FV4,CW!$L$107:$L$147,1),MATCH(FU8,CW!$M$106:$AN$106,0)),Input!FV3=TRUE,INDEX(CW!$M$59:$O$99,MATCH(Input!FV4,CW!$L$59:$L$99,1),MATCH(Info!FV4,CW!$M$58:$O$58,0))),0)</f>
        <v>0</v>
      </c>
      <c r="FV48" s="387" cm="1">
        <f t="array" aca="1" ref="FV48" ca="1">IFERROR(_xlfn.IFS(Input!FW3&lt;&gt;TRUE,INDEX(INDIRECT(Info!FW4&amp;"OTC"),MATCH(Input!FW4,CW!$L$107:$L$147,1),MATCH(FV8,CW!$M$106:$AN$106,0)),Input!FW3=TRUE,INDEX(CW!$M$59:$O$99,MATCH(Input!FW4,CW!$L$59:$L$99,1),MATCH(Info!FW4,CW!$M$58:$O$58,0))),0)</f>
        <v>0</v>
      </c>
      <c r="FW48" s="387" cm="1">
        <f t="array" aca="1" ref="FW48" ca="1">IFERROR(_xlfn.IFS(Input!FX3&lt;&gt;TRUE,INDEX(INDIRECT(Info!FX4&amp;"OTC"),MATCH(Input!FX4,CW!$L$107:$L$147,1),MATCH(FW8,CW!$M$106:$AN$106,0)),Input!FX3=TRUE,INDEX(CW!$M$59:$O$99,MATCH(Input!FX4,CW!$L$59:$L$99,1),MATCH(Info!FX4,CW!$M$58:$O$58,0))),0)</f>
        <v>0</v>
      </c>
      <c r="FX48" s="387" cm="1">
        <f t="array" aca="1" ref="FX48" ca="1">IFERROR(_xlfn.IFS(Input!FY3&lt;&gt;TRUE,INDEX(INDIRECT(Info!FY4&amp;"OTC"),MATCH(Input!FY4,CW!$L$107:$L$147,1),MATCH(FX8,CW!$M$106:$AN$106,0)),Input!FY3=TRUE,INDEX(CW!$M$59:$O$99,MATCH(Input!FY4,CW!$L$59:$L$99,1),MATCH(Info!FY4,CW!$M$58:$O$58,0))),0)</f>
        <v>0</v>
      </c>
      <c r="FY48" s="387" cm="1">
        <f t="array" aca="1" ref="FY48" ca="1">IFERROR(_xlfn.IFS(Input!FZ3&lt;&gt;TRUE,INDEX(INDIRECT(Info!FZ4&amp;"OTC"),MATCH(Input!FZ4,CW!$L$107:$L$147,1),MATCH(FY8,CW!$M$106:$AN$106,0)),Input!FZ3=TRUE,INDEX(CW!$M$59:$O$99,MATCH(Input!FZ4,CW!$L$59:$L$99,1),MATCH(Info!FZ4,CW!$M$58:$O$58,0))),0)</f>
        <v>0</v>
      </c>
      <c r="FZ48" s="387" cm="1">
        <f t="array" aca="1" ref="FZ48" ca="1">IFERROR(_xlfn.IFS(Input!GA3&lt;&gt;TRUE,INDEX(INDIRECT(Info!GA4&amp;"OTC"),MATCH(Input!GA4,CW!$L$107:$L$147,1),MATCH(FZ8,CW!$M$106:$AN$106,0)),Input!GA3=TRUE,INDEX(CW!$M$59:$O$99,MATCH(Input!GA4,CW!$L$59:$L$99,1),MATCH(Info!GA4,CW!$M$58:$O$58,0))),0)</f>
        <v>0</v>
      </c>
      <c r="GA48" s="387" cm="1">
        <f t="array" aca="1" ref="GA48" ca="1">IFERROR(_xlfn.IFS(Input!GB3&lt;&gt;TRUE,INDEX(INDIRECT(Info!GB4&amp;"OTC"),MATCH(Input!GB4,CW!$L$107:$L$147,1),MATCH(GA8,CW!$M$106:$AN$106,0)),Input!GB3=TRUE,INDEX(CW!$M$59:$O$99,MATCH(Input!GB4,CW!$L$59:$L$99,1),MATCH(Info!GB4,CW!$M$58:$O$58,0))),0)</f>
        <v>0</v>
      </c>
      <c r="GB48" s="387" cm="1">
        <f t="array" aca="1" ref="GB48" ca="1">IFERROR(_xlfn.IFS(Input!GC3&lt;&gt;TRUE,INDEX(INDIRECT(Info!GC4&amp;"OTC"),MATCH(Input!GC4,CW!$L$107:$L$147,1),MATCH(GB8,CW!$M$106:$AN$106,0)),Input!GC3=TRUE,INDEX(CW!$M$59:$O$99,MATCH(Input!GC4,CW!$L$59:$L$99,1),MATCH(Info!GC4,CW!$M$58:$O$58,0))),0)</f>
        <v>0</v>
      </c>
      <c r="GC48" s="387" cm="1">
        <f t="array" aca="1" ref="GC48" ca="1">IFERROR(_xlfn.IFS(Input!GD3&lt;&gt;TRUE,INDEX(INDIRECT(Info!GD4&amp;"OTC"),MATCH(Input!GD4,CW!$L$107:$L$147,1),MATCH(GC8,CW!$M$106:$AN$106,0)),Input!GD3=TRUE,INDEX(CW!$M$59:$O$99,MATCH(Input!GD4,CW!$L$59:$L$99,1),MATCH(Info!GD4,CW!$M$58:$O$58,0))),0)</f>
        <v>0</v>
      </c>
      <c r="GD48" s="387" cm="1">
        <f t="array" aca="1" ref="GD48" ca="1">IFERROR(_xlfn.IFS(Input!GE3&lt;&gt;TRUE,INDEX(INDIRECT(Info!GE4&amp;"OTC"),MATCH(Input!GE4,CW!$L$107:$L$147,1),MATCH(GD8,CW!$M$106:$AN$106,0)),Input!GE3=TRUE,INDEX(CW!$M$59:$O$99,MATCH(Input!GE4,CW!$L$59:$L$99,1),MATCH(Info!GE4,CW!$M$58:$O$58,0))),0)</f>
        <v>0</v>
      </c>
      <c r="GE48" s="387" cm="1">
        <f t="array" aca="1" ref="GE48" ca="1">IFERROR(_xlfn.IFS(Input!GF3&lt;&gt;TRUE,INDEX(INDIRECT(Info!GF4&amp;"OTC"),MATCH(Input!GF4,CW!$L$107:$L$147,1),MATCH(GE8,CW!$M$106:$AN$106,0)),Input!GF3=TRUE,INDEX(CW!$M$59:$O$99,MATCH(Input!GF4,CW!$L$59:$L$99,1),MATCH(Info!GF4,CW!$M$58:$O$58,0))),0)</f>
        <v>0</v>
      </c>
      <c r="GF48" s="387" cm="1">
        <f t="array" aca="1" ref="GF48" ca="1">IFERROR(_xlfn.IFS(Input!GG3&lt;&gt;TRUE,INDEX(INDIRECT(Info!GG4&amp;"OTC"),MATCH(Input!GG4,CW!$L$107:$L$147,1),MATCH(GF8,CW!$M$106:$AN$106,0)),Input!GG3=TRUE,INDEX(CW!$M$59:$O$99,MATCH(Input!GG4,CW!$L$59:$L$99,1),MATCH(Info!GG4,CW!$M$58:$O$58,0))),0)</f>
        <v>0</v>
      </c>
      <c r="GG48" s="387" cm="1">
        <f t="array" aca="1" ref="GG48" ca="1">IFERROR(_xlfn.IFS(Input!GH3&lt;&gt;TRUE,INDEX(INDIRECT(Info!GH4&amp;"OTC"),MATCH(Input!GH4,CW!$L$107:$L$147,1),MATCH(GG8,CW!$M$106:$AN$106,0)),Input!GH3=TRUE,INDEX(CW!$M$59:$O$99,MATCH(Input!GH4,CW!$L$59:$L$99,1),MATCH(Info!GH4,CW!$M$58:$O$58,0))),0)</f>
        <v>0</v>
      </c>
      <c r="GH48" s="387" cm="1">
        <f t="array" aca="1" ref="GH48" ca="1">IFERROR(_xlfn.IFS(Input!GI3&lt;&gt;TRUE,INDEX(INDIRECT(Info!GI4&amp;"OTC"),MATCH(Input!GI4,CW!$L$107:$L$147,1),MATCH(GH8,CW!$M$106:$AN$106,0)),Input!GI3=TRUE,INDEX(CW!$M$59:$O$99,MATCH(Input!GI4,CW!$L$59:$L$99,1),MATCH(Info!GI4,CW!$M$58:$O$58,0))),0)</f>
        <v>0</v>
      </c>
      <c r="GI48" s="387" cm="1">
        <f t="array" aca="1" ref="GI48" ca="1">IFERROR(_xlfn.IFS(Input!GJ3&lt;&gt;TRUE,INDEX(INDIRECT(Info!GJ4&amp;"OTC"),MATCH(Input!GJ4,CW!$L$107:$L$147,1),MATCH(GI8,CW!$M$106:$AN$106,0)),Input!GJ3=TRUE,INDEX(CW!$M$59:$O$99,MATCH(Input!GJ4,CW!$L$59:$L$99,1),MATCH(Info!GJ4,CW!$M$58:$O$58,0))),0)</f>
        <v>0</v>
      </c>
      <c r="GJ48" s="387" cm="1">
        <f t="array" aca="1" ref="GJ48" ca="1">IFERROR(_xlfn.IFS(Input!GK3&lt;&gt;TRUE,INDEX(INDIRECT(Info!GK4&amp;"OTC"),MATCH(Input!GK4,CW!$L$107:$L$147,1),MATCH(GJ8,CW!$M$106:$AN$106,0)),Input!GK3=TRUE,INDEX(CW!$M$59:$O$99,MATCH(Input!GK4,CW!$L$59:$L$99,1),MATCH(Info!GK4,CW!$M$58:$O$58,0))),0)</f>
        <v>0</v>
      </c>
      <c r="GK48" s="387" cm="1">
        <f t="array" aca="1" ref="GK48" ca="1">IFERROR(_xlfn.IFS(Input!GL3&lt;&gt;TRUE,INDEX(INDIRECT(Info!GL4&amp;"OTC"),MATCH(Input!GL4,CW!$L$107:$L$147,1),MATCH(GK8,CW!$M$106:$AN$106,0)),Input!GL3=TRUE,INDEX(CW!$M$59:$O$99,MATCH(Input!GL4,CW!$L$59:$L$99,1),MATCH(Info!GL4,CW!$M$58:$O$58,0))),0)</f>
        <v>0</v>
      </c>
      <c r="GL48" s="387" cm="1">
        <f t="array" aca="1" ref="GL48" ca="1">IFERROR(_xlfn.IFS(Input!GM3&lt;&gt;TRUE,INDEX(INDIRECT(Info!GM4&amp;"OTC"),MATCH(Input!GM4,CW!$L$107:$L$147,1),MATCH(GL8,CW!$M$106:$AN$106,0)),Input!GM3=TRUE,INDEX(CW!$M$59:$O$99,MATCH(Input!GM4,CW!$L$59:$L$99,1),MATCH(Info!GM4,CW!$M$58:$O$58,0))),0)</f>
        <v>0</v>
      </c>
      <c r="GM48" s="387" cm="1">
        <f t="array" aca="1" ref="GM48" ca="1">IFERROR(_xlfn.IFS(Input!GN3&lt;&gt;TRUE,INDEX(INDIRECT(Info!GN4&amp;"OTC"),MATCH(Input!GN4,CW!$L$107:$L$147,1),MATCH(GM8,CW!$M$106:$AN$106,0)),Input!GN3=TRUE,INDEX(CW!$M$59:$O$99,MATCH(Input!GN4,CW!$L$59:$L$99,1),MATCH(Info!GN4,CW!$M$58:$O$58,0))),0)</f>
        <v>0</v>
      </c>
      <c r="GN48" s="387" cm="1">
        <f t="array" aca="1" ref="GN48" ca="1">IFERROR(_xlfn.IFS(Input!GO3&lt;&gt;TRUE,INDEX(INDIRECT(Info!GO4&amp;"OTC"),MATCH(Input!GO4,CW!$L$107:$L$147,1),MATCH(GN8,CW!$M$106:$AN$106,0)),Input!GO3=TRUE,INDEX(CW!$M$59:$O$99,MATCH(Input!GO4,CW!$L$59:$L$99,1),MATCH(Info!GO4,CW!$M$58:$O$58,0))),0)</f>
        <v>0</v>
      </c>
      <c r="GO48" s="387" cm="1">
        <f t="array" aca="1" ref="GO48" ca="1">IFERROR(_xlfn.IFS(Input!GP3&lt;&gt;TRUE,INDEX(INDIRECT(Info!GP4&amp;"OTC"),MATCH(Input!GP4,CW!$L$107:$L$147,1),MATCH(GO8,CW!$M$106:$AN$106,0)),Input!GP3=TRUE,INDEX(CW!$M$59:$O$99,MATCH(Input!GP4,CW!$L$59:$L$99,1),MATCH(Info!GP4,CW!$M$58:$O$58,0))),0)</f>
        <v>0</v>
      </c>
      <c r="GP48" s="387" cm="1">
        <f t="array" aca="1" ref="GP48" ca="1">IFERROR(_xlfn.IFS(Input!GQ3&lt;&gt;TRUE,INDEX(INDIRECT(Info!GQ4&amp;"OTC"),MATCH(Input!GQ4,CW!$L$107:$L$147,1),MATCH(GP8,CW!$M$106:$AN$106,0)),Input!GQ3=TRUE,INDEX(CW!$M$59:$O$99,MATCH(Input!GQ4,CW!$L$59:$L$99,1),MATCH(Info!GQ4,CW!$M$58:$O$58,0))),0)</f>
        <v>0</v>
      </c>
      <c r="GQ48" s="387" cm="1">
        <f t="array" aca="1" ref="GQ48" ca="1">IFERROR(_xlfn.IFS(Input!GR3&lt;&gt;TRUE,INDEX(INDIRECT(Info!GR4&amp;"OTC"),MATCH(Input!GR4,CW!$L$107:$L$147,1),MATCH(GQ8,CW!$M$106:$AN$106,0)),Input!GR3=TRUE,INDEX(CW!$M$59:$O$99,MATCH(Input!GR4,CW!$L$59:$L$99,1),MATCH(Info!GR4,CW!$M$58:$O$58,0))),0)</f>
        <v>0</v>
      </c>
      <c r="GR48" s="387" cm="1">
        <f t="array" aca="1" ref="GR48" ca="1">IFERROR(_xlfn.IFS(Input!GS3&lt;&gt;TRUE,INDEX(INDIRECT(Info!GS4&amp;"OTC"),MATCH(Input!GS4,CW!$L$107:$L$147,1),MATCH(GR8,CW!$M$106:$AN$106,0)),Input!GS3=TRUE,INDEX(CW!$M$59:$O$99,MATCH(Input!GS4,CW!$L$59:$L$99,1),MATCH(Info!GS4,CW!$M$58:$O$58,0))),0)</f>
        <v>0</v>
      </c>
      <c r="GS48" s="387" cm="1">
        <f t="array" aca="1" ref="GS48" ca="1">IFERROR(_xlfn.IFS(Input!GT3&lt;&gt;TRUE,INDEX(INDIRECT(Info!GT4&amp;"OTC"),MATCH(Input!GT4,CW!$L$107:$L$147,1),MATCH(GS8,CW!$M$106:$AN$106,0)),Input!GT3=TRUE,INDEX(CW!$M$59:$O$99,MATCH(Input!GT4,CW!$L$59:$L$99,1),MATCH(Info!GT4,CW!$M$58:$O$58,0))),0)</f>
        <v>0</v>
      </c>
    </row>
    <row r="49" spans="1:201" s="328" customFormat="1" outlineLevel="1">
      <c r="A49" s="356" t="s">
        <v>9419</v>
      </c>
      <c r="B49" s="387">
        <f ca="1">IFERROR(IF(B9=TRUE,INDEX(INDIRECT(Info!C7&amp;"!$M$4:$O$12"),MATCH(Input!C38,INDIRECT(Info!C7&amp;"!$I$4:$I$12"),0),MATCH(Info!C4,INDIRECT(Info!C7&amp;"!$M$3:$O$3"),0)),INDEX(INDIRECT(Info!C7&amp;"!$E$4:$G$13"),MATCH(Input!C38,INDIRECT(Info!C7&amp;"!$A$4:$A$13"),0), MATCH(Info!C4,INDIRECT(Info!C7&amp;"!$E$3:$G$3"),0))),0)</f>
        <v>0</v>
      </c>
      <c r="C49" s="387">
        <f ca="1">IFERROR(IF(C9=TRUE,INDEX(INDIRECT(Info!D7&amp;"!$M$4:$O$12"),MATCH(Input!D38,INDIRECT(Info!D7&amp;"!$I$4:$I$12"),0),MATCH(Info!D4,INDIRECT(Info!D7&amp;"!$M$3:$O$3"),0)),INDEX(INDIRECT(Info!D7&amp;"!$E$4:$G$13"),MATCH(Input!D38,INDIRECT(Info!D7&amp;"!$A$4:$A$13"),0), MATCH(Info!D4,INDIRECT(Info!D7&amp;"!$E$3:$G$3"),0))),0)</f>
        <v>0</v>
      </c>
      <c r="D49" s="387">
        <f ca="1">IFERROR(IF(D9=TRUE,INDEX(INDIRECT(Info!E7&amp;"!$M$4:$O$12"),MATCH(Input!E38,INDIRECT(Info!E7&amp;"!$I$4:$I$12"),0),MATCH(Info!E4,INDIRECT(Info!E7&amp;"!$M$3:$O$3"),0)),INDEX(INDIRECT(Info!E7&amp;"!$E$4:$G$13"),MATCH(Input!E38,INDIRECT(Info!E7&amp;"!$A$4:$A$13"),0), MATCH(Info!E4,INDIRECT(Info!E7&amp;"!$E$3:$G$3"),0))),0)</f>
        <v>0</v>
      </c>
      <c r="E49" s="387">
        <f ca="1">IFERROR(IF(E9=TRUE,INDEX(INDIRECT(Info!F7&amp;"!$M$4:$O$12"),MATCH(Input!F38,INDIRECT(Info!F7&amp;"!$I$4:$I$12"),0),MATCH(Info!F4,INDIRECT(Info!F7&amp;"!$M$3:$O$3"),0)),INDEX(INDIRECT(Info!F7&amp;"!$E$4:$G$13"),MATCH(Input!F38,INDIRECT(Info!F7&amp;"!$A$4:$A$13"),0), MATCH(Info!F4,INDIRECT(Info!F7&amp;"!$E$3:$G$3"),0))),0)</f>
        <v>0</v>
      </c>
      <c r="F49" s="387">
        <f ca="1">IFERROR(IF(F9=TRUE,INDEX(INDIRECT(Info!G7&amp;"!$M$4:$O$12"),MATCH(Input!G38,INDIRECT(Info!G7&amp;"!$I$4:$I$12"),0),MATCH(Info!G4,INDIRECT(Info!G7&amp;"!$M$3:$O$3"),0)),INDEX(INDIRECT(Info!G7&amp;"!$E$4:$G$13"),MATCH(Input!G38,INDIRECT(Info!G7&amp;"!$A$4:$A$13"),0), MATCH(Info!G4,INDIRECT(Info!G7&amp;"!$E$3:$G$3"),0))),0)</f>
        <v>0</v>
      </c>
      <c r="G49" s="387">
        <f ca="1">IFERROR(IF(G9=TRUE,INDEX(INDIRECT(Info!H7&amp;"!$M$4:$O$12"),MATCH(Input!H38,INDIRECT(Info!H7&amp;"!$I$4:$I$12"),0),MATCH(Info!H4,INDIRECT(Info!H7&amp;"!$M$3:$O$3"),0)),INDEX(INDIRECT(Info!H7&amp;"!$E$4:$G$13"),MATCH(Input!H38,INDIRECT(Info!H7&amp;"!$A$4:$A$13"),0), MATCH(Info!H4,INDIRECT(Info!H7&amp;"!$E$3:$G$3"),0))),0)</f>
        <v>0</v>
      </c>
      <c r="H49" s="387">
        <f ca="1">IFERROR(IF(H9=TRUE,INDEX(INDIRECT(Info!I7&amp;"!$M$4:$O$12"),MATCH(Input!I38,INDIRECT(Info!I7&amp;"!$I$4:$I$12"),0),MATCH(Info!I4,INDIRECT(Info!I7&amp;"!$M$3:$O$3"),0)),INDEX(INDIRECT(Info!I7&amp;"!$E$4:$G$13"),MATCH(Input!I38,INDIRECT(Info!I7&amp;"!$A$4:$A$13"),0), MATCH(Info!I4,INDIRECT(Info!I7&amp;"!$E$3:$G$3"),0))),0)</f>
        <v>0</v>
      </c>
      <c r="I49" s="387">
        <f ca="1">IFERROR(IF(I9=TRUE,INDEX(INDIRECT(Info!J7&amp;"!$M$4:$O$12"),MATCH(Input!J38,INDIRECT(Info!J7&amp;"!$I$4:$I$12"),0),MATCH(Info!J4,INDIRECT(Info!J7&amp;"!$M$3:$O$3"),0)),INDEX(INDIRECT(Info!J7&amp;"!$E$4:$G$13"),MATCH(Input!J38,INDIRECT(Info!J7&amp;"!$A$4:$A$13"),0), MATCH(Info!J4,INDIRECT(Info!J7&amp;"!$E$3:$G$3"),0))),0)</f>
        <v>0</v>
      </c>
      <c r="J49" s="387">
        <f ca="1">IFERROR(IF(J9=TRUE,INDEX(INDIRECT(Info!K7&amp;"!$M$4:$O$12"),MATCH(Input!K38,INDIRECT(Info!K7&amp;"!$I$4:$I$12"),0),MATCH(Info!K4,INDIRECT(Info!K7&amp;"!$M$3:$O$3"),0)),INDEX(INDIRECT(Info!K7&amp;"!$E$4:$G$13"),MATCH(Input!K38,INDIRECT(Info!K7&amp;"!$A$4:$A$13"),0), MATCH(Info!K4,INDIRECT(Info!K7&amp;"!$E$3:$G$3"),0))),0)</f>
        <v>0</v>
      </c>
      <c r="K49" s="387">
        <f ca="1">IFERROR(IF(K9=TRUE,INDEX(INDIRECT(Info!L7&amp;"!$M$4:$O$12"),MATCH(Input!L38,INDIRECT(Info!L7&amp;"!$I$4:$I$12"),0),MATCH(Info!L4,INDIRECT(Info!L7&amp;"!$M$3:$O$3"),0)),INDEX(INDIRECT(Info!L7&amp;"!$E$4:$G$13"),MATCH(Input!L38,INDIRECT(Info!L7&amp;"!$A$4:$A$13"),0), MATCH(Info!L4,INDIRECT(Info!L7&amp;"!$E$3:$G$3"),0))),0)</f>
        <v>0</v>
      </c>
      <c r="L49" s="387">
        <f ca="1">IFERROR(IF(L9=TRUE,INDEX(INDIRECT(Info!M7&amp;"!$M$4:$O$12"),MATCH(Input!M38,INDIRECT(Info!M7&amp;"!$I$4:$I$12"),0),MATCH(Info!M4,INDIRECT(Info!M7&amp;"!$M$3:$O$3"),0)),INDEX(INDIRECT(Info!M7&amp;"!$E$4:$G$13"),MATCH(Input!M38,INDIRECT(Info!M7&amp;"!$A$4:$A$13"),0), MATCH(Info!M4,INDIRECT(Info!M7&amp;"!$E$3:$G$3"),0))),0)</f>
        <v>0</v>
      </c>
      <c r="M49" s="387">
        <f ca="1">IFERROR(IF(M9=TRUE,INDEX(INDIRECT(Info!N7&amp;"!$M$4:$O$12"),MATCH(Input!N38,INDIRECT(Info!N7&amp;"!$I$4:$I$12"),0),MATCH(Info!N4,INDIRECT(Info!N7&amp;"!$M$3:$O$3"),0)),INDEX(INDIRECT(Info!N7&amp;"!$E$4:$G$13"),MATCH(Input!N38,INDIRECT(Info!N7&amp;"!$A$4:$A$13"),0), MATCH(Info!N4,INDIRECT(Info!N7&amp;"!$E$3:$G$3"),0))),0)</f>
        <v>0</v>
      </c>
      <c r="N49" s="387">
        <f ca="1">IFERROR(IF(N9=TRUE,INDEX(INDIRECT(Info!O7&amp;"!$M$4:$O$12"),MATCH(Input!O38,INDIRECT(Info!O7&amp;"!$I$4:$I$12"),0),MATCH(Info!O4,INDIRECT(Info!O7&amp;"!$M$3:$O$3"),0)),INDEX(INDIRECT(Info!O7&amp;"!$E$4:$G$13"),MATCH(Input!O38,INDIRECT(Info!O7&amp;"!$A$4:$A$13"),0), MATCH(Info!O4,INDIRECT(Info!O7&amp;"!$E$3:$G$3"),0))),0)</f>
        <v>0</v>
      </c>
      <c r="O49" s="387">
        <f ca="1">IFERROR(IF(O9=TRUE,INDEX(INDIRECT(Info!P7&amp;"!$M$4:$O$12"),MATCH(Input!P38,INDIRECT(Info!P7&amp;"!$I$4:$I$12"),0),MATCH(Info!P4,INDIRECT(Info!P7&amp;"!$M$3:$O$3"),0)),INDEX(INDIRECT(Info!P7&amp;"!$E$4:$G$13"),MATCH(Input!P38,INDIRECT(Info!P7&amp;"!$A$4:$A$13"),0), MATCH(Info!P4,INDIRECT(Info!P7&amp;"!$E$3:$G$3"),0))),0)</f>
        <v>0</v>
      </c>
      <c r="P49" s="387">
        <f ca="1">IFERROR(IF(P9=TRUE,INDEX(INDIRECT(Info!Q7&amp;"!$M$4:$O$12"),MATCH(Input!Q38,INDIRECT(Info!Q7&amp;"!$I$4:$I$12"),0),MATCH(Info!Q4,INDIRECT(Info!Q7&amp;"!$M$3:$O$3"),0)),INDEX(INDIRECT(Info!Q7&amp;"!$E$4:$G$13"),MATCH(Input!Q38,INDIRECT(Info!Q7&amp;"!$A$4:$A$13"),0), MATCH(Info!Q4,INDIRECT(Info!Q7&amp;"!$E$3:$G$3"),0))),0)</f>
        <v>0</v>
      </c>
      <c r="Q49" s="387">
        <f ca="1">IFERROR(IF(Q9=TRUE,INDEX(INDIRECT(Info!R7&amp;"!$M$4:$O$12"),MATCH(Input!R38,INDIRECT(Info!R7&amp;"!$I$4:$I$12"),0),MATCH(Info!R4,INDIRECT(Info!R7&amp;"!$M$3:$O$3"),0)),INDEX(INDIRECT(Info!R7&amp;"!$E$4:$G$13"),MATCH(Input!R38,INDIRECT(Info!R7&amp;"!$A$4:$A$13"),0), MATCH(Info!R4,INDIRECT(Info!R7&amp;"!$E$3:$G$3"),0))),0)</f>
        <v>0</v>
      </c>
      <c r="R49" s="387">
        <f ca="1">IFERROR(IF(R9=TRUE,INDEX(INDIRECT(Info!S7&amp;"!$M$4:$O$12"),MATCH(Input!S38,INDIRECT(Info!S7&amp;"!$I$4:$I$12"),0),MATCH(Info!S4,INDIRECT(Info!S7&amp;"!$M$3:$O$3"),0)),INDEX(INDIRECT(Info!S7&amp;"!$E$4:$G$13"),MATCH(Input!S38,INDIRECT(Info!S7&amp;"!$A$4:$A$13"),0), MATCH(Info!S4,INDIRECT(Info!S7&amp;"!$E$3:$G$3"),0))),0)</f>
        <v>0</v>
      </c>
      <c r="S49" s="387">
        <f ca="1">IFERROR(IF(S9=TRUE,INDEX(INDIRECT(Info!T7&amp;"!$M$4:$O$12"),MATCH(Input!T38,INDIRECT(Info!T7&amp;"!$I$4:$I$12"),0),MATCH(Info!T4,INDIRECT(Info!T7&amp;"!$M$3:$O$3"),0)),INDEX(INDIRECT(Info!T7&amp;"!$E$4:$G$13"),MATCH(Input!T38,INDIRECT(Info!T7&amp;"!$A$4:$A$13"),0), MATCH(Info!T4,INDIRECT(Info!T7&amp;"!$E$3:$G$3"),0))),0)</f>
        <v>0</v>
      </c>
      <c r="T49" s="387">
        <f ca="1">IFERROR(IF(T9=TRUE,INDEX(INDIRECT(Info!U7&amp;"!$M$4:$O$12"),MATCH(Input!U38,INDIRECT(Info!U7&amp;"!$I$4:$I$12"),0),MATCH(Info!U4,INDIRECT(Info!U7&amp;"!$M$3:$O$3"),0)),INDEX(INDIRECT(Info!U7&amp;"!$E$4:$G$13"),MATCH(Input!U38,INDIRECT(Info!U7&amp;"!$A$4:$A$13"),0), MATCH(Info!U4,INDIRECT(Info!U7&amp;"!$E$3:$G$3"),0))),0)</f>
        <v>0</v>
      </c>
      <c r="U49" s="387">
        <f ca="1">IFERROR(IF(U9=TRUE,INDEX(INDIRECT(Info!V7&amp;"!$M$4:$O$12"),MATCH(Input!V38,INDIRECT(Info!V7&amp;"!$I$4:$I$12"),0),MATCH(Info!V4,INDIRECT(Info!V7&amp;"!$M$3:$O$3"),0)),INDEX(INDIRECT(Info!V7&amp;"!$E$4:$G$13"),MATCH(Input!V38,INDIRECT(Info!V7&amp;"!$A$4:$A$13"),0), MATCH(Info!V4,INDIRECT(Info!V7&amp;"!$E$3:$G$3"),0))),0)</f>
        <v>0</v>
      </c>
      <c r="V49" s="387">
        <f ca="1">IFERROR(IF(V9=TRUE,INDEX(INDIRECT(Info!W7&amp;"!$M$4:$O$12"),MATCH(Input!W38,INDIRECT(Info!W7&amp;"!$I$4:$I$12"),0),MATCH(Info!W4,INDIRECT(Info!W7&amp;"!$M$3:$O$3"),0)),INDEX(INDIRECT(Info!W7&amp;"!$E$4:$G$13"),MATCH(Input!W38,INDIRECT(Info!W7&amp;"!$A$4:$A$13"),0), MATCH(Info!W4,INDIRECT(Info!W7&amp;"!$E$3:$G$3"),0))),0)</f>
        <v>0</v>
      </c>
      <c r="W49" s="387">
        <f ca="1">IFERROR(IF(W9=TRUE,INDEX(INDIRECT(Info!X7&amp;"!$M$4:$O$12"),MATCH(Input!X38,INDIRECT(Info!X7&amp;"!$I$4:$I$12"),0),MATCH(Info!X4,INDIRECT(Info!X7&amp;"!$M$3:$O$3"),0)),INDEX(INDIRECT(Info!X7&amp;"!$E$4:$G$13"),MATCH(Input!X38,INDIRECT(Info!X7&amp;"!$A$4:$A$13"),0), MATCH(Info!X4,INDIRECT(Info!X7&amp;"!$E$3:$G$3"),0))),0)</f>
        <v>0</v>
      </c>
      <c r="X49" s="387">
        <f ca="1">IFERROR(IF(X9=TRUE,INDEX(INDIRECT(Info!Y7&amp;"!$M$4:$O$12"),MATCH(Input!Y38,INDIRECT(Info!Y7&amp;"!$I$4:$I$12"),0),MATCH(Info!Y4,INDIRECT(Info!Y7&amp;"!$M$3:$O$3"),0)),INDEX(INDIRECT(Info!Y7&amp;"!$E$4:$G$13"),MATCH(Input!Y38,INDIRECT(Info!Y7&amp;"!$A$4:$A$13"),0), MATCH(Info!Y4,INDIRECT(Info!Y7&amp;"!$E$3:$G$3"),0))),0)</f>
        <v>0</v>
      </c>
      <c r="Y49" s="387">
        <f ca="1">IFERROR(IF(Y9=TRUE,INDEX(INDIRECT(Info!Z7&amp;"!$M$4:$O$12"),MATCH(Input!Z38,INDIRECT(Info!Z7&amp;"!$I$4:$I$12"),0),MATCH(Info!Z4,INDIRECT(Info!Z7&amp;"!$M$3:$O$3"),0)),INDEX(INDIRECT(Info!Z7&amp;"!$E$4:$G$13"),MATCH(Input!Z38,INDIRECT(Info!Z7&amp;"!$A$4:$A$13"),0), MATCH(Info!Z4,INDIRECT(Info!Z7&amp;"!$E$3:$G$3"),0))),0)</f>
        <v>0</v>
      </c>
      <c r="Z49" s="387">
        <f ca="1">IFERROR(IF(Z9=TRUE,INDEX(INDIRECT(Info!AA7&amp;"!$M$4:$O$12"),MATCH(Input!AA38,INDIRECT(Info!AA7&amp;"!$I$4:$I$12"),0),MATCH(Info!AA4,INDIRECT(Info!AA7&amp;"!$M$3:$O$3"),0)),INDEX(INDIRECT(Info!AA7&amp;"!$E$4:$G$13"),MATCH(Input!AA38,INDIRECT(Info!AA7&amp;"!$A$4:$A$13"),0), MATCH(Info!AA4,INDIRECT(Info!AA7&amp;"!$E$3:$G$3"),0))),0)</f>
        <v>0</v>
      </c>
      <c r="AA49" s="387">
        <f ca="1">IFERROR(IF(AA9=TRUE,INDEX(INDIRECT(Info!AB7&amp;"!$M$4:$O$12"),MATCH(Input!AB38,INDIRECT(Info!AB7&amp;"!$I$4:$I$12"),0),MATCH(Info!AB4,INDIRECT(Info!AB7&amp;"!$M$3:$O$3"),0)),INDEX(INDIRECT(Info!AB7&amp;"!$E$4:$G$13"),MATCH(Input!AB38,INDIRECT(Info!AB7&amp;"!$A$4:$A$13"),0), MATCH(Info!AB4,INDIRECT(Info!AB7&amp;"!$E$3:$G$3"),0))),0)</f>
        <v>0</v>
      </c>
      <c r="AB49" s="387">
        <f ca="1">IFERROR(IF(AB9=TRUE,INDEX(INDIRECT(Info!AC7&amp;"!$M$4:$O$12"),MATCH(Input!AC38,INDIRECT(Info!AC7&amp;"!$I$4:$I$12"),0),MATCH(Info!AC4,INDIRECT(Info!AC7&amp;"!$M$3:$O$3"),0)),INDEX(INDIRECT(Info!AC7&amp;"!$E$4:$G$13"),MATCH(Input!AC38,INDIRECT(Info!AC7&amp;"!$A$4:$A$13"),0), MATCH(Info!AC4,INDIRECT(Info!AC7&amp;"!$E$3:$G$3"),0))),0)</f>
        <v>0</v>
      </c>
      <c r="AC49" s="387">
        <f ca="1">IFERROR(IF(AC9=TRUE,INDEX(INDIRECT(Info!AD7&amp;"!$M$4:$O$12"),MATCH(Input!AD38,INDIRECT(Info!AD7&amp;"!$I$4:$I$12"),0),MATCH(Info!AD4,INDIRECT(Info!AD7&amp;"!$M$3:$O$3"),0)),INDEX(INDIRECT(Info!AD7&amp;"!$E$4:$G$13"),MATCH(Input!AD38,INDIRECT(Info!AD7&amp;"!$A$4:$A$13"),0), MATCH(Info!AD4,INDIRECT(Info!AD7&amp;"!$E$3:$G$3"),0))),0)</f>
        <v>0</v>
      </c>
      <c r="AD49" s="387">
        <f ca="1">IFERROR(IF(AD9=TRUE,INDEX(INDIRECT(Info!AE7&amp;"!$M$4:$O$12"),MATCH(Input!AE38,INDIRECT(Info!AE7&amp;"!$I$4:$I$12"),0),MATCH(Info!AE4,INDIRECT(Info!AE7&amp;"!$M$3:$O$3"),0)),INDEX(INDIRECT(Info!AE7&amp;"!$E$4:$G$13"),MATCH(Input!AE38,INDIRECT(Info!AE7&amp;"!$A$4:$A$13"),0), MATCH(Info!AE4,INDIRECT(Info!AE7&amp;"!$E$3:$G$3"),0))),0)</f>
        <v>0</v>
      </c>
      <c r="AE49" s="387">
        <f ca="1">IFERROR(IF(AE9=TRUE,INDEX(INDIRECT(Info!AF7&amp;"!$M$4:$O$12"),MATCH(Input!AF38,INDIRECT(Info!AF7&amp;"!$I$4:$I$12"),0),MATCH(Info!AF4,INDIRECT(Info!AF7&amp;"!$M$3:$O$3"),0)),INDEX(INDIRECT(Info!AF7&amp;"!$E$4:$G$13"),MATCH(Input!AF38,INDIRECT(Info!AF7&amp;"!$A$4:$A$13"),0), MATCH(Info!AF4,INDIRECT(Info!AF7&amp;"!$E$3:$G$3"),0))),0)</f>
        <v>0</v>
      </c>
      <c r="AF49" s="387">
        <f ca="1">IFERROR(IF(AF9=TRUE,INDEX(INDIRECT(Info!AG7&amp;"!$M$4:$O$12"),MATCH(Input!AG38,INDIRECT(Info!AG7&amp;"!$I$4:$I$12"),0),MATCH(Info!AG4,INDIRECT(Info!AG7&amp;"!$M$3:$O$3"),0)),INDEX(INDIRECT(Info!AG7&amp;"!$E$4:$G$13"),MATCH(Input!AG38,INDIRECT(Info!AG7&amp;"!$A$4:$A$13"),0), MATCH(Info!AG4,INDIRECT(Info!AG7&amp;"!$E$3:$G$3"),0))),0)</f>
        <v>0</v>
      </c>
      <c r="AG49" s="387">
        <f ca="1">IFERROR(IF(AG9=TRUE,INDEX(INDIRECT(Info!AH7&amp;"!$M$4:$O$12"),MATCH(Input!AH38,INDIRECT(Info!AH7&amp;"!$I$4:$I$12"),0),MATCH(Info!AH4,INDIRECT(Info!AH7&amp;"!$M$3:$O$3"),0)),INDEX(INDIRECT(Info!AH7&amp;"!$E$4:$G$13"),MATCH(Input!AH38,INDIRECT(Info!AH7&amp;"!$A$4:$A$13"),0), MATCH(Info!AH4,INDIRECT(Info!AH7&amp;"!$E$3:$G$3"),0))),0)</f>
        <v>0</v>
      </c>
      <c r="AH49" s="387">
        <f ca="1">IFERROR(IF(AH9=TRUE,INDEX(INDIRECT(Info!AI7&amp;"!$M$4:$O$12"),MATCH(Input!AI38,INDIRECT(Info!AI7&amp;"!$I$4:$I$12"),0),MATCH(Info!AI4,INDIRECT(Info!AI7&amp;"!$M$3:$O$3"),0)),INDEX(INDIRECT(Info!AI7&amp;"!$E$4:$G$13"),MATCH(Input!AI38,INDIRECT(Info!AI7&amp;"!$A$4:$A$13"),0), MATCH(Info!AI4,INDIRECT(Info!AI7&amp;"!$E$3:$G$3"),0))),0)</f>
        <v>0</v>
      </c>
      <c r="AI49" s="387">
        <f ca="1">IFERROR(IF(AI9=TRUE,INDEX(INDIRECT(Info!AJ7&amp;"!$M$4:$O$12"),MATCH(Input!AJ38,INDIRECT(Info!AJ7&amp;"!$I$4:$I$12"),0),MATCH(Info!AJ4,INDIRECT(Info!AJ7&amp;"!$M$3:$O$3"),0)),INDEX(INDIRECT(Info!AJ7&amp;"!$E$4:$G$13"),MATCH(Input!AJ38,INDIRECT(Info!AJ7&amp;"!$A$4:$A$13"),0), MATCH(Info!AJ4,INDIRECT(Info!AJ7&amp;"!$E$3:$G$3"),0))),0)</f>
        <v>0</v>
      </c>
      <c r="AJ49" s="387">
        <f ca="1">IFERROR(IF(AJ9=TRUE,INDEX(INDIRECT(Info!AK7&amp;"!$M$4:$O$12"),MATCH(Input!AK38,INDIRECT(Info!AK7&amp;"!$I$4:$I$12"),0),MATCH(Info!AK4,INDIRECT(Info!AK7&amp;"!$M$3:$O$3"),0)),INDEX(INDIRECT(Info!AK7&amp;"!$E$4:$G$13"),MATCH(Input!AK38,INDIRECT(Info!AK7&amp;"!$A$4:$A$13"),0), MATCH(Info!AK4,INDIRECT(Info!AK7&amp;"!$E$3:$G$3"),0))),0)</f>
        <v>0</v>
      </c>
      <c r="AK49" s="387">
        <f ca="1">IFERROR(IF(AK9=TRUE,INDEX(INDIRECT(Info!AL7&amp;"!$M$4:$O$12"),MATCH(Input!AL38,INDIRECT(Info!AL7&amp;"!$I$4:$I$12"),0),MATCH(Info!AL4,INDIRECT(Info!AL7&amp;"!$M$3:$O$3"),0)),INDEX(INDIRECT(Info!AL7&amp;"!$E$4:$G$13"),MATCH(Input!AL38,INDIRECT(Info!AL7&amp;"!$A$4:$A$13"),0), MATCH(Info!AL4,INDIRECT(Info!AL7&amp;"!$E$3:$G$3"),0))),0)</f>
        <v>0</v>
      </c>
      <c r="AL49" s="387">
        <f ca="1">IFERROR(IF(AL9=TRUE,INDEX(INDIRECT(Info!AM7&amp;"!$M$4:$O$12"),MATCH(Input!AM38,INDIRECT(Info!AM7&amp;"!$I$4:$I$12"),0),MATCH(Info!AM4,INDIRECT(Info!AM7&amp;"!$M$3:$O$3"),0)),INDEX(INDIRECT(Info!AM7&amp;"!$E$4:$G$13"),MATCH(Input!AM38,INDIRECT(Info!AM7&amp;"!$A$4:$A$13"),0), MATCH(Info!AM4,INDIRECT(Info!AM7&amp;"!$E$3:$G$3"),0))),0)</f>
        <v>0</v>
      </c>
      <c r="AM49" s="387">
        <f ca="1">IFERROR(IF(AM9=TRUE,INDEX(INDIRECT(Info!AN7&amp;"!$M$4:$O$12"),MATCH(Input!AN38,INDIRECT(Info!AN7&amp;"!$I$4:$I$12"),0),MATCH(Info!AN4,INDIRECT(Info!AN7&amp;"!$M$3:$O$3"),0)),INDEX(INDIRECT(Info!AN7&amp;"!$E$4:$G$13"),MATCH(Input!AN38,INDIRECT(Info!AN7&amp;"!$A$4:$A$13"),0), MATCH(Info!AN4,INDIRECT(Info!AN7&amp;"!$E$3:$G$3"),0))),0)</f>
        <v>0</v>
      </c>
      <c r="AN49" s="387">
        <f ca="1">IFERROR(IF(AN9=TRUE,INDEX(INDIRECT(Info!AO7&amp;"!$M$4:$O$12"),MATCH(Input!AO38,INDIRECT(Info!AO7&amp;"!$I$4:$I$12"),0),MATCH(Info!AO4,INDIRECT(Info!AO7&amp;"!$M$3:$O$3"),0)),INDEX(INDIRECT(Info!AO7&amp;"!$E$4:$G$13"),MATCH(Input!AO38,INDIRECT(Info!AO7&amp;"!$A$4:$A$13"),0), MATCH(Info!AO4,INDIRECT(Info!AO7&amp;"!$E$3:$G$3"),0))),0)</f>
        <v>0</v>
      </c>
      <c r="AO49" s="387">
        <f ca="1">IFERROR(IF(AO9=TRUE,INDEX(INDIRECT(Info!AP7&amp;"!$M$4:$O$12"),MATCH(Input!AP38,INDIRECT(Info!AP7&amp;"!$I$4:$I$12"),0),MATCH(Info!AP4,INDIRECT(Info!AP7&amp;"!$M$3:$O$3"),0)),INDEX(INDIRECT(Info!AP7&amp;"!$E$4:$G$13"),MATCH(Input!AP38,INDIRECT(Info!AP7&amp;"!$A$4:$A$13"),0), MATCH(Info!AP4,INDIRECT(Info!AP7&amp;"!$E$3:$G$3"),0))),0)</f>
        <v>0</v>
      </c>
      <c r="AP49" s="387">
        <f ca="1">IFERROR(IF(AP9=TRUE,INDEX(INDIRECT(Info!AQ7&amp;"!$M$4:$O$12"),MATCH(Input!AQ38,INDIRECT(Info!AQ7&amp;"!$I$4:$I$12"),0),MATCH(Info!AQ4,INDIRECT(Info!AQ7&amp;"!$M$3:$O$3"),0)),INDEX(INDIRECT(Info!AQ7&amp;"!$E$4:$G$13"),MATCH(Input!AQ38,INDIRECT(Info!AQ7&amp;"!$A$4:$A$13"),0), MATCH(Info!AQ4,INDIRECT(Info!AQ7&amp;"!$E$3:$G$3"),0))),0)</f>
        <v>0</v>
      </c>
      <c r="AQ49" s="387">
        <f ca="1">IFERROR(IF(AQ9=TRUE,INDEX(INDIRECT(Info!AR7&amp;"!$M$4:$O$12"),MATCH(Input!AR38,INDIRECT(Info!AR7&amp;"!$I$4:$I$12"),0),MATCH(Info!AR4,INDIRECT(Info!AR7&amp;"!$M$3:$O$3"),0)),INDEX(INDIRECT(Info!AR7&amp;"!$E$4:$G$13"),MATCH(Input!AR38,INDIRECT(Info!AR7&amp;"!$A$4:$A$13"),0), MATCH(Info!AR4,INDIRECT(Info!AR7&amp;"!$E$3:$G$3"),0))),0)</f>
        <v>0</v>
      </c>
      <c r="AR49" s="387">
        <f ca="1">IFERROR(IF(AR9=TRUE,INDEX(INDIRECT(Info!AS7&amp;"!$M$4:$O$12"),MATCH(Input!AS38,INDIRECT(Info!AS7&amp;"!$I$4:$I$12"),0),MATCH(Info!AS4,INDIRECT(Info!AS7&amp;"!$M$3:$O$3"),0)),INDEX(INDIRECT(Info!AS7&amp;"!$E$4:$G$13"),MATCH(Input!AS38,INDIRECT(Info!AS7&amp;"!$A$4:$A$13"),0), MATCH(Info!AS4,INDIRECT(Info!AS7&amp;"!$E$3:$G$3"),0))),0)</f>
        <v>0</v>
      </c>
      <c r="AS49" s="387">
        <f ca="1">IFERROR(IF(AS9=TRUE,INDEX(INDIRECT(Info!AT7&amp;"!$M$4:$O$12"),MATCH(Input!AT38,INDIRECT(Info!AT7&amp;"!$I$4:$I$12"),0),MATCH(Info!AT4,INDIRECT(Info!AT7&amp;"!$M$3:$O$3"),0)),INDEX(INDIRECT(Info!AT7&amp;"!$E$4:$G$13"),MATCH(Input!AT38,INDIRECT(Info!AT7&amp;"!$A$4:$A$13"),0), MATCH(Info!AT4,INDIRECT(Info!AT7&amp;"!$E$3:$G$3"),0))),0)</f>
        <v>0</v>
      </c>
      <c r="AT49" s="387">
        <f ca="1">IFERROR(IF(AT9=TRUE,INDEX(INDIRECT(Info!AU7&amp;"!$M$4:$O$12"),MATCH(Input!AU38,INDIRECT(Info!AU7&amp;"!$I$4:$I$12"),0),MATCH(Info!AU4,INDIRECT(Info!AU7&amp;"!$M$3:$O$3"),0)),INDEX(INDIRECT(Info!AU7&amp;"!$E$4:$G$13"),MATCH(Input!AU38,INDIRECT(Info!AU7&amp;"!$A$4:$A$13"),0), MATCH(Info!AU4,INDIRECT(Info!AU7&amp;"!$E$3:$G$3"),0))),0)</f>
        <v>0</v>
      </c>
      <c r="AU49" s="387">
        <f ca="1">IFERROR(IF(AU9=TRUE,INDEX(INDIRECT(Info!AV7&amp;"!$M$4:$O$12"),MATCH(Input!AV38,INDIRECT(Info!AV7&amp;"!$I$4:$I$12"),0),MATCH(Info!AV4,INDIRECT(Info!AV7&amp;"!$M$3:$O$3"),0)),INDEX(INDIRECT(Info!AV7&amp;"!$E$4:$G$13"),MATCH(Input!AV38,INDIRECT(Info!AV7&amp;"!$A$4:$A$13"),0), MATCH(Info!AV4,INDIRECT(Info!AV7&amp;"!$E$3:$G$3"),0))),0)</f>
        <v>0</v>
      </c>
      <c r="AV49" s="387">
        <f ca="1">IFERROR(IF(AV9=TRUE,INDEX(INDIRECT(Info!AW7&amp;"!$M$4:$O$12"),MATCH(Input!AW38,INDIRECT(Info!AW7&amp;"!$I$4:$I$12"),0),MATCH(Info!AW4,INDIRECT(Info!AW7&amp;"!$M$3:$O$3"),0)),INDEX(INDIRECT(Info!AW7&amp;"!$E$4:$G$13"),MATCH(Input!AW38,INDIRECT(Info!AW7&amp;"!$A$4:$A$13"),0), MATCH(Info!AW4,INDIRECT(Info!AW7&amp;"!$E$3:$G$3"),0))),0)</f>
        <v>0</v>
      </c>
      <c r="AW49" s="387">
        <f ca="1">IFERROR(IF(AW9=TRUE,INDEX(INDIRECT(Info!AX7&amp;"!$M$4:$O$12"),MATCH(Input!AX38,INDIRECT(Info!AX7&amp;"!$I$4:$I$12"),0),MATCH(Info!AX4,INDIRECT(Info!AX7&amp;"!$M$3:$O$3"),0)),INDEX(INDIRECT(Info!AX7&amp;"!$E$4:$G$13"),MATCH(Input!AX38,INDIRECT(Info!AX7&amp;"!$A$4:$A$13"),0), MATCH(Info!AX4,INDIRECT(Info!AX7&amp;"!$E$3:$G$3"),0))),0)</f>
        <v>0</v>
      </c>
      <c r="AX49" s="387">
        <f ca="1">IFERROR(IF(AX9=TRUE,INDEX(INDIRECT(Info!AY7&amp;"!$M$4:$O$12"),MATCH(Input!AY38,INDIRECT(Info!AY7&amp;"!$I$4:$I$12"),0),MATCH(Info!AY4,INDIRECT(Info!AY7&amp;"!$M$3:$O$3"),0)),INDEX(INDIRECT(Info!AY7&amp;"!$E$4:$G$13"),MATCH(Input!AY38,INDIRECT(Info!AY7&amp;"!$A$4:$A$13"),0), MATCH(Info!AY4,INDIRECT(Info!AY7&amp;"!$E$3:$G$3"),0))),0)</f>
        <v>0</v>
      </c>
      <c r="AY49" s="387">
        <f ca="1">IFERROR(IF(AY9=TRUE,INDEX(INDIRECT(Info!AZ7&amp;"!$M$4:$O$12"),MATCH(Input!AZ38,INDIRECT(Info!AZ7&amp;"!$I$4:$I$12"),0),MATCH(Info!AZ4,INDIRECT(Info!AZ7&amp;"!$M$3:$O$3"),0)),INDEX(INDIRECT(Info!AZ7&amp;"!$E$4:$G$13"),MATCH(Input!AZ38,INDIRECT(Info!AZ7&amp;"!$A$4:$A$13"),0), MATCH(Info!AZ4,INDIRECT(Info!AZ7&amp;"!$E$3:$G$3"),0))),0)</f>
        <v>0</v>
      </c>
      <c r="AZ49" s="387">
        <f ca="1">IFERROR(IF(AZ9=TRUE,INDEX(INDIRECT(Info!BA7&amp;"!$M$4:$O$12"),MATCH(Input!BA38,INDIRECT(Info!BA7&amp;"!$I$4:$I$12"),0),MATCH(Info!BA4,INDIRECT(Info!BA7&amp;"!$M$3:$O$3"),0)),INDEX(INDIRECT(Info!BA7&amp;"!$E$4:$G$13"),MATCH(Input!BA38,INDIRECT(Info!BA7&amp;"!$A$4:$A$13"),0), MATCH(Info!BA4,INDIRECT(Info!BA7&amp;"!$E$3:$G$3"),0))),0)</f>
        <v>0</v>
      </c>
      <c r="BA49" s="387">
        <f ca="1">IFERROR(IF(BA9=TRUE,INDEX(INDIRECT(Info!BB7&amp;"!$M$4:$O$12"),MATCH(Input!BB38,INDIRECT(Info!BB7&amp;"!$I$4:$I$12"),0),MATCH(Info!BB4,INDIRECT(Info!BB7&amp;"!$M$3:$O$3"),0)),INDEX(INDIRECT(Info!BB7&amp;"!$E$4:$G$13"),MATCH(Input!BB38,INDIRECT(Info!BB7&amp;"!$A$4:$A$13"),0), MATCH(Info!BB4,INDIRECT(Info!BB7&amp;"!$E$3:$G$3"),0))),0)</f>
        <v>0</v>
      </c>
      <c r="BB49" s="387">
        <f ca="1">IFERROR(IF(BB9=TRUE,INDEX(INDIRECT(Info!BC7&amp;"!$M$4:$O$12"),MATCH(Input!BC38,INDIRECT(Info!BC7&amp;"!$I$4:$I$12"),0),MATCH(Info!BC4,INDIRECT(Info!BC7&amp;"!$M$3:$O$3"),0)),INDEX(INDIRECT(Info!BC7&amp;"!$E$4:$G$13"),MATCH(Input!BC38,INDIRECT(Info!BC7&amp;"!$A$4:$A$13"),0), MATCH(Info!BC4,INDIRECT(Info!BC7&amp;"!$E$3:$G$3"),0))),0)</f>
        <v>0</v>
      </c>
      <c r="BC49" s="387">
        <f ca="1">IFERROR(IF(BC9=TRUE,INDEX(INDIRECT(Info!BD7&amp;"!$M$4:$O$12"),MATCH(Input!BD38,INDIRECT(Info!BD7&amp;"!$I$4:$I$12"),0),MATCH(Info!BD4,INDIRECT(Info!BD7&amp;"!$M$3:$O$3"),0)),INDEX(INDIRECT(Info!BD7&amp;"!$E$4:$G$13"),MATCH(Input!BD38,INDIRECT(Info!BD7&amp;"!$A$4:$A$13"),0), MATCH(Info!BD4,INDIRECT(Info!BD7&amp;"!$E$3:$G$3"),0))),0)</f>
        <v>0</v>
      </c>
      <c r="BD49" s="387">
        <f ca="1">IFERROR(IF(BD9=TRUE,INDEX(INDIRECT(Info!BE7&amp;"!$M$4:$O$12"),MATCH(Input!BE38,INDIRECT(Info!BE7&amp;"!$I$4:$I$12"),0),MATCH(Info!BE4,INDIRECT(Info!BE7&amp;"!$M$3:$O$3"),0)),INDEX(INDIRECT(Info!BE7&amp;"!$E$4:$G$13"),MATCH(Input!BE38,INDIRECT(Info!BE7&amp;"!$A$4:$A$13"),0), MATCH(Info!BE4,INDIRECT(Info!BE7&amp;"!$E$3:$G$3"),0))),0)</f>
        <v>0</v>
      </c>
      <c r="BE49" s="387">
        <f ca="1">IFERROR(IF(BE9=TRUE,INDEX(INDIRECT(Info!BF7&amp;"!$M$4:$O$12"),MATCH(Input!BF38,INDIRECT(Info!BF7&amp;"!$I$4:$I$12"),0),MATCH(Info!BF4,INDIRECT(Info!BF7&amp;"!$M$3:$O$3"),0)),INDEX(INDIRECT(Info!BF7&amp;"!$E$4:$G$13"),MATCH(Input!BF38,INDIRECT(Info!BF7&amp;"!$A$4:$A$13"),0), MATCH(Info!BF4,INDIRECT(Info!BF7&amp;"!$E$3:$G$3"),0))),0)</f>
        <v>0</v>
      </c>
      <c r="BF49" s="387">
        <f ca="1">IFERROR(IF(BF9=TRUE,INDEX(INDIRECT(Info!BG7&amp;"!$M$4:$O$12"),MATCH(Input!BG38,INDIRECT(Info!BG7&amp;"!$I$4:$I$12"),0),MATCH(Info!BG4,INDIRECT(Info!BG7&amp;"!$M$3:$O$3"),0)),INDEX(INDIRECT(Info!BG7&amp;"!$E$4:$G$13"),MATCH(Input!BG38,INDIRECT(Info!BG7&amp;"!$A$4:$A$13"),0), MATCH(Info!BG4,INDIRECT(Info!BG7&amp;"!$E$3:$G$3"),0))),0)</f>
        <v>0</v>
      </c>
      <c r="BG49" s="387">
        <f ca="1">IFERROR(IF(BG9=TRUE,INDEX(INDIRECT(Info!BH7&amp;"!$M$4:$O$12"),MATCH(Input!BH38,INDIRECT(Info!BH7&amp;"!$I$4:$I$12"),0),MATCH(Info!BH4,INDIRECT(Info!BH7&amp;"!$M$3:$O$3"),0)),INDEX(INDIRECT(Info!BH7&amp;"!$E$4:$G$13"),MATCH(Input!BH38,INDIRECT(Info!BH7&amp;"!$A$4:$A$13"),0), MATCH(Info!BH4,INDIRECT(Info!BH7&amp;"!$E$3:$G$3"),0))),0)</f>
        <v>0</v>
      </c>
      <c r="BH49" s="387">
        <f ca="1">IFERROR(IF(BH9=TRUE,INDEX(INDIRECT(Info!BI7&amp;"!$M$4:$O$12"),MATCH(Input!BI38,INDIRECT(Info!BI7&amp;"!$I$4:$I$12"),0),MATCH(Info!BI4,INDIRECT(Info!BI7&amp;"!$M$3:$O$3"),0)),INDEX(INDIRECT(Info!BI7&amp;"!$E$4:$G$13"),MATCH(Input!BI38,INDIRECT(Info!BI7&amp;"!$A$4:$A$13"),0), MATCH(Info!BI4,INDIRECT(Info!BI7&amp;"!$E$3:$G$3"),0))),0)</f>
        <v>0</v>
      </c>
      <c r="BI49" s="387">
        <f ca="1">IFERROR(IF(BI9=TRUE,INDEX(INDIRECT(Info!BJ7&amp;"!$M$4:$O$12"),MATCH(Input!BJ38,INDIRECT(Info!BJ7&amp;"!$I$4:$I$12"),0),MATCH(Info!BJ4,INDIRECT(Info!BJ7&amp;"!$M$3:$O$3"),0)),INDEX(INDIRECT(Info!BJ7&amp;"!$E$4:$G$13"),MATCH(Input!BJ38,INDIRECT(Info!BJ7&amp;"!$A$4:$A$13"),0), MATCH(Info!BJ4,INDIRECT(Info!BJ7&amp;"!$E$3:$G$3"),0))),0)</f>
        <v>0</v>
      </c>
      <c r="BJ49" s="387">
        <f ca="1">IFERROR(IF(BJ9=TRUE,INDEX(INDIRECT(Info!BK7&amp;"!$M$4:$O$12"),MATCH(Input!BK38,INDIRECT(Info!BK7&amp;"!$I$4:$I$12"),0),MATCH(Info!BK4,INDIRECT(Info!BK7&amp;"!$M$3:$O$3"),0)),INDEX(INDIRECT(Info!BK7&amp;"!$E$4:$G$13"),MATCH(Input!BK38,INDIRECT(Info!BK7&amp;"!$A$4:$A$13"),0), MATCH(Info!BK4,INDIRECT(Info!BK7&amp;"!$E$3:$G$3"),0))),0)</f>
        <v>0</v>
      </c>
      <c r="BK49" s="387">
        <f ca="1">IFERROR(IF(BK9=TRUE,INDEX(INDIRECT(Info!BL7&amp;"!$M$4:$O$12"),MATCH(Input!BL38,INDIRECT(Info!BL7&amp;"!$I$4:$I$12"),0),MATCH(Info!BL4,INDIRECT(Info!BL7&amp;"!$M$3:$O$3"),0)),INDEX(INDIRECT(Info!BL7&amp;"!$E$4:$G$13"),MATCH(Input!BL38,INDIRECT(Info!BL7&amp;"!$A$4:$A$13"),0), MATCH(Info!BL4,INDIRECT(Info!BL7&amp;"!$E$3:$G$3"),0))),0)</f>
        <v>0</v>
      </c>
      <c r="BL49" s="387">
        <f ca="1">IFERROR(IF(BL9=TRUE,INDEX(INDIRECT(Info!BM7&amp;"!$M$4:$O$12"),MATCH(Input!BM38,INDIRECT(Info!BM7&amp;"!$I$4:$I$12"),0),MATCH(Info!BM4,INDIRECT(Info!BM7&amp;"!$M$3:$O$3"),0)),INDEX(INDIRECT(Info!BM7&amp;"!$E$4:$G$13"),MATCH(Input!BM38,INDIRECT(Info!BM7&amp;"!$A$4:$A$13"),0), MATCH(Info!BM4,INDIRECT(Info!BM7&amp;"!$E$3:$G$3"),0))),0)</f>
        <v>0</v>
      </c>
      <c r="BM49" s="387">
        <f ca="1">IFERROR(IF(BM9=TRUE,INDEX(INDIRECT(Info!BN7&amp;"!$M$4:$O$12"),MATCH(Input!BN38,INDIRECT(Info!BN7&amp;"!$I$4:$I$12"),0),MATCH(Info!BN4,INDIRECT(Info!BN7&amp;"!$M$3:$O$3"),0)),INDEX(INDIRECT(Info!BN7&amp;"!$E$4:$G$13"),MATCH(Input!BN38,INDIRECT(Info!BN7&amp;"!$A$4:$A$13"),0), MATCH(Info!BN4,INDIRECT(Info!BN7&amp;"!$E$3:$G$3"),0))),0)</f>
        <v>0</v>
      </c>
      <c r="BN49" s="387">
        <f ca="1">IFERROR(IF(BN9=TRUE,INDEX(INDIRECT(Info!BO7&amp;"!$M$4:$O$12"),MATCH(Input!BO38,INDIRECT(Info!BO7&amp;"!$I$4:$I$12"),0),MATCH(Info!BO4,INDIRECT(Info!BO7&amp;"!$M$3:$O$3"),0)),INDEX(INDIRECT(Info!BO7&amp;"!$E$4:$G$13"),MATCH(Input!BO38,INDIRECT(Info!BO7&amp;"!$A$4:$A$13"),0), MATCH(Info!BO4,INDIRECT(Info!BO7&amp;"!$E$3:$G$3"),0))),0)</f>
        <v>0</v>
      </c>
      <c r="BO49" s="387">
        <f ca="1">IFERROR(IF(BO9=TRUE,INDEX(INDIRECT(Info!BP7&amp;"!$M$4:$O$12"),MATCH(Input!BP38,INDIRECT(Info!BP7&amp;"!$I$4:$I$12"),0),MATCH(Info!BP4,INDIRECT(Info!BP7&amp;"!$M$3:$O$3"),0)),INDEX(INDIRECT(Info!BP7&amp;"!$E$4:$G$13"),MATCH(Input!BP38,INDIRECT(Info!BP7&amp;"!$A$4:$A$13"),0), MATCH(Info!BP4,INDIRECT(Info!BP7&amp;"!$E$3:$G$3"),0))),0)</f>
        <v>0</v>
      </c>
      <c r="BP49" s="387">
        <f ca="1">IFERROR(IF(BP9=TRUE,INDEX(INDIRECT(Info!BQ7&amp;"!$M$4:$O$12"),MATCH(Input!BQ38,INDIRECT(Info!BQ7&amp;"!$I$4:$I$12"),0),MATCH(Info!BQ4,INDIRECT(Info!BQ7&amp;"!$M$3:$O$3"),0)),INDEX(INDIRECT(Info!BQ7&amp;"!$E$4:$G$13"),MATCH(Input!BQ38,INDIRECT(Info!BQ7&amp;"!$A$4:$A$13"),0), MATCH(Info!BQ4,INDIRECT(Info!BQ7&amp;"!$E$3:$G$3"),0))),0)</f>
        <v>0</v>
      </c>
      <c r="BQ49" s="387">
        <f ca="1">IFERROR(IF(BQ9=TRUE,INDEX(INDIRECT(Info!BR7&amp;"!$M$4:$O$12"),MATCH(Input!BR38,INDIRECT(Info!BR7&amp;"!$I$4:$I$12"),0),MATCH(Info!BR4,INDIRECT(Info!BR7&amp;"!$M$3:$O$3"),0)),INDEX(INDIRECT(Info!BR7&amp;"!$E$4:$G$13"),MATCH(Input!BR38,INDIRECT(Info!BR7&amp;"!$A$4:$A$13"),0), MATCH(Info!BR4,INDIRECT(Info!BR7&amp;"!$E$3:$G$3"),0))),0)</f>
        <v>0</v>
      </c>
      <c r="BR49" s="387">
        <f ca="1">IFERROR(IF(BR9=TRUE,INDEX(INDIRECT(Info!BS7&amp;"!$M$4:$O$12"),MATCH(Input!BS38,INDIRECT(Info!BS7&amp;"!$I$4:$I$12"),0),MATCH(Info!BS4,INDIRECT(Info!BS7&amp;"!$M$3:$O$3"),0)),INDEX(INDIRECT(Info!BS7&amp;"!$E$4:$G$13"),MATCH(Input!BS38,INDIRECT(Info!BS7&amp;"!$A$4:$A$13"),0), MATCH(Info!BS4,INDIRECT(Info!BS7&amp;"!$E$3:$G$3"),0))),0)</f>
        <v>0</v>
      </c>
      <c r="BS49" s="387">
        <f ca="1">IFERROR(IF(BS9=TRUE,INDEX(INDIRECT(Info!BT7&amp;"!$M$4:$O$12"),MATCH(Input!BT38,INDIRECT(Info!BT7&amp;"!$I$4:$I$12"),0),MATCH(Info!BT4,INDIRECT(Info!BT7&amp;"!$M$3:$O$3"),0)),INDEX(INDIRECT(Info!BT7&amp;"!$E$4:$G$13"),MATCH(Input!BT38,INDIRECT(Info!BT7&amp;"!$A$4:$A$13"),0), MATCH(Info!BT4,INDIRECT(Info!BT7&amp;"!$E$3:$G$3"),0))),0)</f>
        <v>0</v>
      </c>
      <c r="BT49" s="387">
        <f ca="1">IFERROR(IF(BT9=TRUE,INDEX(INDIRECT(Info!BU7&amp;"!$M$4:$O$12"),MATCH(Input!BU38,INDIRECT(Info!BU7&amp;"!$I$4:$I$12"),0),MATCH(Info!BU4,INDIRECT(Info!BU7&amp;"!$M$3:$O$3"),0)),INDEX(INDIRECT(Info!BU7&amp;"!$E$4:$G$13"),MATCH(Input!BU38,INDIRECT(Info!BU7&amp;"!$A$4:$A$13"),0), MATCH(Info!BU4,INDIRECT(Info!BU7&amp;"!$E$3:$G$3"),0))),0)</f>
        <v>0</v>
      </c>
      <c r="BU49" s="387">
        <f ca="1">IFERROR(IF(BU9=TRUE,INDEX(INDIRECT(Info!BV7&amp;"!$M$4:$O$12"),MATCH(Input!BV38,INDIRECT(Info!BV7&amp;"!$I$4:$I$12"),0),MATCH(Info!BV4,INDIRECT(Info!BV7&amp;"!$M$3:$O$3"),0)),INDEX(INDIRECT(Info!BV7&amp;"!$E$4:$G$13"),MATCH(Input!BV38,INDIRECT(Info!BV7&amp;"!$A$4:$A$13"),0), MATCH(Info!BV4,INDIRECT(Info!BV7&amp;"!$E$3:$G$3"),0))),0)</f>
        <v>0</v>
      </c>
      <c r="BV49" s="387">
        <f ca="1">IFERROR(IF(BV9=TRUE,INDEX(INDIRECT(Info!BW7&amp;"!$M$4:$O$12"),MATCH(Input!BW38,INDIRECT(Info!BW7&amp;"!$I$4:$I$12"),0),MATCH(Info!BW4,INDIRECT(Info!BW7&amp;"!$M$3:$O$3"),0)),INDEX(INDIRECT(Info!BW7&amp;"!$E$4:$G$13"),MATCH(Input!BW38,INDIRECT(Info!BW7&amp;"!$A$4:$A$13"),0), MATCH(Info!BW4,INDIRECT(Info!BW7&amp;"!$E$3:$G$3"),0))),0)</f>
        <v>0</v>
      </c>
      <c r="BW49" s="387">
        <f ca="1">IFERROR(IF(BW9=TRUE,INDEX(INDIRECT(Info!BX7&amp;"!$M$4:$O$12"),MATCH(Input!BX38,INDIRECT(Info!BX7&amp;"!$I$4:$I$12"),0),MATCH(Info!BX4,INDIRECT(Info!BX7&amp;"!$M$3:$O$3"),0)),INDEX(INDIRECT(Info!BX7&amp;"!$E$4:$G$13"),MATCH(Input!BX38,INDIRECT(Info!BX7&amp;"!$A$4:$A$13"),0), MATCH(Info!BX4,INDIRECT(Info!BX7&amp;"!$E$3:$G$3"),0))),0)</f>
        <v>0</v>
      </c>
      <c r="BX49" s="387">
        <f ca="1">IFERROR(IF(BX9=TRUE,INDEX(INDIRECT(Info!BY7&amp;"!$M$4:$O$12"),MATCH(Input!BY38,INDIRECT(Info!BY7&amp;"!$I$4:$I$12"),0),MATCH(Info!BY4,INDIRECT(Info!BY7&amp;"!$M$3:$O$3"),0)),INDEX(INDIRECT(Info!BY7&amp;"!$E$4:$G$13"),MATCH(Input!BY38,INDIRECT(Info!BY7&amp;"!$A$4:$A$13"),0), MATCH(Info!BY4,INDIRECT(Info!BY7&amp;"!$E$3:$G$3"),0))),0)</f>
        <v>0</v>
      </c>
      <c r="BY49" s="387">
        <f ca="1">IFERROR(IF(BY9=TRUE,INDEX(INDIRECT(Info!BZ7&amp;"!$M$4:$O$12"),MATCH(Input!BZ38,INDIRECT(Info!BZ7&amp;"!$I$4:$I$12"),0),MATCH(Info!BZ4,INDIRECT(Info!BZ7&amp;"!$M$3:$O$3"),0)),INDEX(INDIRECT(Info!BZ7&amp;"!$E$4:$G$13"),MATCH(Input!BZ38,INDIRECT(Info!BZ7&amp;"!$A$4:$A$13"),0), MATCH(Info!BZ4,INDIRECT(Info!BZ7&amp;"!$E$3:$G$3"),0))),0)</f>
        <v>0</v>
      </c>
      <c r="BZ49" s="387">
        <f ca="1">IFERROR(IF(BZ9=TRUE,INDEX(INDIRECT(Info!CA7&amp;"!$M$4:$O$12"),MATCH(Input!CA38,INDIRECT(Info!CA7&amp;"!$I$4:$I$12"),0),MATCH(Info!CA4,INDIRECT(Info!CA7&amp;"!$M$3:$O$3"),0)),INDEX(INDIRECT(Info!CA7&amp;"!$E$4:$G$13"),MATCH(Input!CA38,INDIRECT(Info!CA7&amp;"!$A$4:$A$13"),0), MATCH(Info!CA4,INDIRECT(Info!CA7&amp;"!$E$3:$G$3"),0))),0)</f>
        <v>0</v>
      </c>
      <c r="CA49" s="387">
        <f ca="1">IFERROR(IF(CA9=TRUE,INDEX(INDIRECT(Info!CB7&amp;"!$M$4:$O$12"),MATCH(Input!CB38,INDIRECT(Info!CB7&amp;"!$I$4:$I$12"),0),MATCH(Info!CB4,INDIRECT(Info!CB7&amp;"!$M$3:$O$3"),0)),INDEX(INDIRECT(Info!CB7&amp;"!$E$4:$G$13"),MATCH(Input!CB38,INDIRECT(Info!CB7&amp;"!$A$4:$A$13"),0), MATCH(Info!CB4,INDIRECT(Info!CB7&amp;"!$E$3:$G$3"),0))),0)</f>
        <v>0</v>
      </c>
      <c r="CB49" s="387">
        <f ca="1">IFERROR(IF(CB9=TRUE,INDEX(INDIRECT(Info!CC7&amp;"!$M$4:$O$12"),MATCH(Input!CC38,INDIRECT(Info!CC7&amp;"!$I$4:$I$12"),0),MATCH(Info!CC4,INDIRECT(Info!CC7&amp;"!$M$3:$O$3"),0)),INDEX(INDIRECT(Info!CC7&amp;"!$E$4:$G$13"),MATCH(Input!CC38,INDIRECT(Info!CC7&amp;"!$A$4:$A$13"),0), MATCH(Info!CC4,INDIRECT(Info!CC7&amp;"!$E$3:$G$3"),0))),0)</f>
        <v>0</v>
      </c>
      <c r="CC49" s="387">
        <f ca="1">IFERROR(IF(CC9=TRUE,INDEX(INDIRECT(Info!CD7&amp;"!$M$4:$O$12"),MATCH(Input!CD38,INDIRECT(Info!CD7&amp;"!$I$4:$I$12"),0),MATCH(Info!CD4,INDIRECT(Info!CD7&amp;"!$M$3:$O$3"),0)),INDEX(INDIRECT(Info!CD7&amp;"!$E$4:$G$13"),MATCH(Input!CD38,INDIRECT(Info!CD7&amp;"!$A$4:$A$13"),0), MATCH(Info!CD4,INDIRECT(Info!CD7&amp;"!$E$3:$G$3"),0))),0)</f>
        <v>0</v>
      </c>
      <c r="CD49" s="387">
        <f ca="1">IFERROR(IF(CD9=TRUE,INDEX(INDIRECT(Info!CE7&amp;"!$M$4:$O$12"),MATCH(Input!CE38,INDIRECT(Info!CE7&amp;"!$I$4:$I$12"),0),MATCH(Info!CE4,INDIRECT(Info!CE7&amp;"!$M$3:$O$3"),0)),INDEX(INDIRECT(Info!CE7&amp;"!$E$4:$G$13"),MATCH(Input!CE38,INDIRECT(Info!CE7&amp;"!$A$4:$A$13"),0), MATCH(Info!CE4,INDIRECT(Info!CE7&amp;"!$E$3:$G$3"),0))),0)</f>
        <v>0</v>
      </c>
      <c r="CE49" s="387">
        <f ca="1">IFERROR(IF(CE9=TRUE,INDEX(INDIRECT(Info!CF7&amp;"!$M$4:$O$12"),MATCH(Input!CF38,INDIRECT(Info!CF7&amp;"!$I$4:$I$12"),0),MATCH(Info!CF4,INDIRECT(Info!CF7&amp;"!$M$3:$O$3"),0)),INDEX(INDIRECT(Info!CF7&amp;"!$E$4:$G$13"),MATCH(Input!CF38,INDIRECT(Info!CF7&amp;"!$A$4:$A$13"),0), MATCH(Info!CF4,INDIRECT(Info!CF7&amp;"!$E$3:$G$3"),0))),0)</f>
        <v>0</v>
      </c>
      <c r="CF49" s="387">
        <f ca="1">IFERROR(IF(CF9=TRUE,INDEX(INDIRECT(Info!CG7&amp;"!$M$4:$O$12"),MATCH(Input!CG38,INDIRECT(Info!CG7&amp;"!$I$4:$I$12"),0),MATCH(Info!CG4,INDIRECT(Info!CG7&amp;"!$M$3:$O$3"),0)),INDEX(INDIRECT(Info!CG7&amp;"!$E$4:$G$13"),MATCH(Input!CG38,INDIRECT(Info!CG7&amp;"!$A$4:$A$13"),0), MATCH(Info!CG4,INDIRECT(Info!CG7&amp;"!$E$3:$G$3"),0))),0)</f>
        <v>0</v>
      </c>
      <c r="CG49" s="387">
        <f ca="1">IFERROR(IF(CG9=TRUE,INDEX(INDIRECT(Info!CH7&amp;"!$M$4:$O$12"),MATCH(Input!CH38,INDIRECT(Info!CH7&amp;"!$I$4:$I$12"),0),MATCH(Info!CH4,INDIRECT(Info!CH7&amp;"!$M$3:$O$3"),0)),INDEX(INDIRECT(Info!CH7&amp;"!$E$4:$G$13"),MATCH(Input!CH38,INDIRECT(Info!CH7&amp;"!$A$4:$A$13"),0), MATCH(Info!CH4,INDIRECT(Info!CH7&amp;"!$E$3:$G$3"),0))),0)</f>
        <v>0</v>
      </c>
      <c r="CH49" s="387">
        <f ca="1">IFERROR(IF(CH9=TRUE,INDEX(INDIRECT(Info!CI7&amp;"!$M$4:$O$12"),MATCH(Input!CI38,INDIRECT(Info!CI7&amp;"!$I$4:$I$12"),0),MATCH(Info!CI4,INDIRECT(Info!CI7&amp;"!$M$3:$O$3"),0)),INDEX(INDIRECT(Info!CI7&amp;"!$E$4:$G$13"),MATCH(Input!CI38,INDIRECT(Info!CI7&amp;"!$A$4:$A$13"),0), MATCH(Info!CI4,INDIRECT(Info!CI7&amp;"!$E$3:$G$3"),0))),0)</f>
        <v>0</v>
      </c>
      <c r="CI49" s="387">
        <f ca="1">IFERROR(IF(CI9=TRUE,INDEX(INDIRECT(Info!CJ7&amp;"!$M$4:$O$12"),MATCH(Input!CJ38,INDIRECT(Info!CJ7&amp;"!$I$4:$I$12"),0),MATCH(Info!CJ4,INDIRECT(Info!CJ7&amp;"!$M$3:$O$3"),0)),INDEX(INDIRECT(Info!CJ7&amp;"!$E$4:$G$13"),MATCH(Input!CJ38,INDIRECT(Info!CJ7&amp;"!$A$4:$A$13"),0), MATCH(Info!CJ4,INDIRECT(Info!CJ7&amp;"!$E$3:$G$3"),0))),0)</f>
        <v>0</v>
      </c>
      <c r="CJ49" s="387">
        <f ca="1">IFERROR(IF(CJ9=TRUE,INDEX(INDIRECT(Info!CK7&amp;"!$M$4:$O$12"),MATCH(Input!CK38,INDIRECT(Info!CK7&amp;"!$I$4:$I$12"),0),MATCH(Info!CK4,INDIRECT(Info!CK7&amp;"!$M$3:$O$3"),0)),INDEX(INDIRECT(Info!CK7&amp;"!$E$4:$G$13"),MATCH(Input!CK38,INDIRECT(Info!CK7&amp;"!$A$4:$A$13"),0), MATCH(Info!CK4,INDIRECT(Info!CK7&amp;"!$E$3:$G$3"),0))),0)</f>
        <v>0</v>
      </c>
      <c r="CK49" s="387">
        <f ca="1">IFERROR(IF(CK9=TRUE,INDEX(INDIRECT(Info!CL7&amp;"!$M$4:$O$12"),MATCH(Input!CL38,INDIRECT(Info!CL7&amp;"!$I$4:$I$12"),0),MATCH(Info!CL4,INDIRECT(Info!CL7&amp;"!$M$3:$O$3"),0)),INDEX(INDIRECT(Info!CL7&amp;"!$E$4:$G$13"),MATCH(Input!CL38,INDIRECT(Info!CL7&amp;"!$A$4:$A$13"),0), MATCH(Info!CL4,INDIRECT(Info!CL7&amp;"!$E$3:$G$3"),0))),0)</f>
        <v>0</v>
      </c>
      <c r="CL49" s="387">
        <f ca="1">IFERROR(IF(CL9=TRUE,INDEX(INDIRECT(Info!CM7&amp;"!$M$4:$O$12"),MATCH(Input!CM38,INDIRECT(Info!CM7&amp;"!$I$4:$I$12"),0),MATCH(Info!CM4,INDIRECT(Info!CM7&amp;"!$M$3:$O$3"),0)),INDEX(INDIRECT(Info!CM7&amp;"!$E$4:$G$13"),MATCH(Input!CM38,INDIRECT(Info!CM7&amp;"!$A$4:$A$13"),0), MATCH(Info!CM4,INDIRECT(Info!CM7&amp;"!$E$3:$G$3"),0))),0)</f>
        <v>0</v>
      </c>
      <c r="CM49" s="387">
        <f ca="1">IFERROR(IF(CM9=TRUE,INDEX(INDIRECT(Info!CN7&amp;"!$M$4:$O$12"),MATCH(Input!CN38,INDIRECT(Info!CN7&amp;"!$I$4:$I$12"),0),MATCH(Info!CN4,INDIRECT(Info!CN7&amp;"!$M$3:$O$3"),0)),INDEX(INDIRECT(Info!CN7&amp;"!$E$4:$G$13"),MATCH(Input!CN38,INDIRECT(Info!CN7&amp;"!$A$4:$A$13"),0), MATCH(Info!CN4,INDIRECT(Info!CN7&amp;"!$E$3:$G$3"),0))),0)</f>
        <v>0</v>
      </c>
      <c r="CN49" s="387">
        <f ca="1">IFERROR(IF(CN9=TRUE,INDEX(INDIRECT(Info!CO7&amp;"!$M$4:$O$12"),MATCH(Input!CO38,INDIRECT(Info!CO7&amp;"!$I$4:$I$12"),0),MATCH(Info!CO4,INDIRECT(Info!CO7&amp;"!$M$3:$O$3"),0)),INDEX(INDIRECT(Info!CO7&amp;"!$E$4:$G$13"),MATCH(Input!CO38,INDIRECT(Info!CO7&amp;"!$A$4:$A$13"),0), MATCH(Info!CO4,INDIRECT(Info!CO7&amp;"!$E$3:$G$3"),0))),0)</f>
        <v>0</v>
      </c>
      <c r="CO49" s="387">
        <f ca="1">IFERROR(IF(CO9=TRUE,INDEX(INDIRECT(Info!CP7&amp;"!$M$4:$O$12"),MATCH(Input!CP38,INDIRECT(Info!CP7&amp;"!$I$4:$I$12"),0),MATCH(Info!CP4,INDIRECT(Info!CP7&amp;"!$M$3:$O$3"),0)),INDEX(INDIRECT(Info!CP7&amp;"!$E$4:$G$13"),MATCH(Input!CP38,INDIRECT(Info!CP7&amp;"!$A$4:$A$13"),0), MATCH(Info!CP4,INDIRECT(Info!CP7&amp;"!$E$3:$G$3"),0))),0)</f>
        <v>0</v>
      </c>
      <c r="CP49" s="387">
        <f ca="1">IFERROR(IF(CP9=TRUE,INDEX(INDIRECT(Info!CQ7&amp;"!$M$4:$O$12"),MATCH(Input!CQ38,INDIRECT(Info!CQ7&amp;"!$I$4:$I$12"),0),MATCH(Info!CQ4,INDIRECT(Info!CQ7&amp;"!$M$3:$O$3"),0)),INDEX(INDIRECT(Info!CQ7&amp;"!$E$4:$G$13"),MATCH(Input!CQ38,INDIRECT(Info!CQ7&amp;"!$A$4:$A$13"),0), MATCH(Info!CQ4,INDIRECT(Info!CQ7&amp;"!$E$3:$G$3"),0))),0)</f>
        <v>0</v>
      </c>
      <c r="CQ49" s="387">
        <f ca="1">IFERROR(IF(CQ9=TRUE,INDEX(INDIRECT(Info!CR7&amp;"!$M$4:$O$12"),MATCH(Input!CR38,INDIRECT(Info!CR7&amp;"!$I$4:$I$12"),0),MATCH(Info!CR4,INDIRECT(Info!CR7&amp;"!$M$3:$O$3"),0)),INDEX(INDIRECT(Info!CR7&amp;"!$E$4:$G$13"),MATCH(Input!CR38,INDIRECT(Info!CR7&amp;"!$A$4:$A$13"),0), MATCH(Info!CR4,INDIRECT(Info!CR7&amp;"!$E$3:$G$3"),0))),0)</f>
        <v>0</v>
      </c>
      <c r="CR49" s="387">
        <f ca="1">IFERROR(IF(CR9=TRUE,INDEX(INDIRECT(Info!CS7&amp;"!$M$4:$O$12"),MATCH(Input!CS38,INDIRECT(Info!CS7&amp;"!$I$4:$I$12"),0),MATCH(Info!CS4,INDIRECT(Info!CS7&amp;"!$M$3:$O$3"),0)),INDEX(INDIRECT(Info!CS7&amp;"!$E$4:$G$13"),MATCH(Input!CS38,INDIRECT(Info!CS7&amp;"!$A$4:$A$13"),0), MATCH(Info!CS4,INDIRECT(Info!CS7&amp;"!$E$3:$G$3"),0))),0)</f>
        <v>0</v>
      </c>
      <c r="CS49" s="387">
        <f ca="1">IFERROR(IF(CS9=TRUE,INDEX(INDIRECT(Info!CT7&amp;"!$M$4:$O$12"),MATCH(Input!CT38,INDIRECT(Info!CT7&amp;"!$I$4:$I$12"),0),MATCH(Info!CT4,INDIRECT(Info!CT7&amp;"!$M$3:$O$3"),0)),INDEX(INDIRECT(Info!CT7&amp;"!$E$4:$G$13"),MATCH(Input!CT38,INDIRECT(Info!CT7&amp;"!$A$4:$A$13"),0), MATCH(Info!CT4,INDIRECT(Info!CT7&amp;"!$E$3:$G$3"),0))),0)</f>
        <v>0</v>
      </c>
      <c r="CT49" s="387">
        <f ca="1">IFERROR(IF(CT9=TRUE,INDEX(INDIRECT(Info!CU7&amp;"!$M$4:$O$12"),MATCH(Input!CU38,INDIRECT(Info!CU7&amp;"!$I$4:$I$12"),0),MATCH(Info!CU4,INDIRECT(Info!CU7&amp;"!$M$3:$O$3"),0)),INDEX(INDIRECT(Info!CU7&amp;"!$E$4:$G$13"),MATCH(Input!CU38,INDIRECT(Info!CU7&amp;"!$A$4:$A$13"),0), MATCH(Info!CU4,INDIRECT(Info!CU7&amp;"!$E$3:$G$3"),0))),0)</f>
        <v>0</v>
      </c>
      <c r="CU49" s="387">
        <f ca="1">IFERROR(IF(CU9=TRUE,INDEX(INDIRECT(Info!CV7&amp;"!$M$4:$O$12"),MATCH(Input!CV38,INDIRECT(Info!CV7&amp;"!$I$4:$I$12"),0),MATCH(Info!CV4,INDIRECT(Info!CV7&amp;"!$M$3:$O$3"),0)),INDEX(INDIRECT(Info!CV7&amp;"!$E$4:$G$13"),MATCH(Input!CV38,INDIRECT(Info!CV7&amp;"!$A$4:$A$13"),0), MATCH(Info!CV4,INDIRECT(Info!CV7&amp;"!$E$3:$G$3"),0))),0)</f>
        <v>0</v>
      </c>
      <c r="CV49" s="387">
        <f ca="1">IFERROR(IF(CV9=TRUE,INDEX(INDIRECT(Info!CW7&amp;"!$M$4:$O$12"),MATCH(Input!CW38,INDIRECT(Info!CW7&amp;"!$I$4:$I$12"),0),MATCH(Info!CW4,INDIRECT(Info!CW7&amp;"!$M$3:$O$3"),0)),INDEX(INDIRECT(Info!CW7&amp;"!$E$4:$G$13"),MATCH(Input!CW38,INDIRECT(Info!CW7&amp;"!$A$4:$A$13"),0), MATCH(Info!CW4,INDIRECT(Info!CW7&amp;"!$E$3:$G$3"),0))),0)</f>
        <v>0</v>
      </c>
      <c r="CW49" s="387">
        <f ca="1">IFERROR(IF(CW9=TRUE,INDEX(INDIRECT(Info!CX7&amp;"!$M$4:$O$12"),MATCH(Input!CX38,INDIRECT(Info!CX7&amp;"!$I$4:$I$12"),0),MATCH(Info!CX4,INDIRECT(Info!CX7&amp;"!$M$3:$O$3"),0)),INDEX(INDIRECT(Info!CX7&amp;"!$E$4:$G$13"),MATCH(Input!CX38,INDIRECT(Info!CX7&amp;"!$A$4:$A$13"),0), MATCH(Info!CX4,INDIRECT(Info!CX7&amp;"!$E$3:$G$3"),0))),0)</f>
        <v>0</v>
      </c>
      <c r="CX49" s="387">
        <f ca="1">IFERROR(IF(CX9=TRUE,INDEX(INDIRECT(Info!CY7&amp;"!$M$4:$O$12"),MATCH(Input!CY38,INDIRECT(Info!CY7&amp;"!$I$4:$I$12"),0),MATCH(Info!CY4,INDIRECT(Info!CY7&amp;"!$M$3:$O$3"),0)),INDEX(INDIRECT(Info!CY7&amp;"!$E$4:$G$13"),MATCH(Input!CY38,INDIRECT(Info!CY7&amp;"!$A$4:$A$13"),0), MATCH(Info!CY4,INDIRECT(Info!CY7&amp;"!$E$3:$G$3"),0))),0)</f>
        <v>0</v>
      </c>
      <c r="CY49" s="387">
        <f ca="1">IFERROR(IF(CY9=TRUE,INDEX(INDIRECT(Info!CZ7&amp;"!$M$4:$O$12"),MATCH(Input!CZ38,INDIRECT(Info!CZ7&amp;"!$I$4:$I$12"),0),MATCH(Info!CZ4,INDIRECT(Info!CZ7&amp;"!$M$3:$O$3"),0)),INDEX(INDIRECT(Info!CZ7&amp;"!$E$4:$G$13"),MATCH(Input!CZ38,INDIRECT(Info!CZ7&amp;"!$A$4:$A$13"),0), MATCH(Info!CZ4,INDIRECT(Info!CZ7&amp;"!$E$3:$G$3"),0))),0)</f>
        <v>0</v>
      </c>
      <c r="CZ49" s="387">
        <f ca="1">IFERROR(IF(CZ9=TRUE,INDEX(INDIRECT(Info!DA7&amp;"!$M$4:$O$12"),MATCH(Input!DA38,INDIRECT(Info!DA7&amp;"!$I$4:$I$12"),0),MATCH(Info!DA4,INDIRECT(Info!DA7&amp;"!$M$3:$O$3"),0)),INDEX(INDIRECT(Info!DA7&amp;"!$E$4:$G$13"),MATCH(Input!DA38,INDIRECT(Info!DA7&amp;"!$A$4:$A$13"),0), MATCH(Info!DA4,INDIRECT(Info!DA7&amp;"!$E$3:$G$3"),0))),0)</f>
        <v>0</v>
      </c>
      <c r="DA49" s="387">
        <f ca="1">IFERROR(IF(DA9=TRUE,INDEX(INDIRECT(Info!DB7&amp;"!$M$4:$O$12"),MATCH(Input!DB38,INDIRECT(Info!DB7&amp;"!$I$4:$I$12"),0),MATCH(Info!DB4,INDIRECT(Info!DB7&amp;"!$M$3:$O$3"),0)),INDEX(INDIRECT(Info!DB7&amp;"!$E$4:$G$13"),MATCH(Input!DB38,INDIRECT(Info!DB7&amp;"!$A$4:$A$13"),0), MATCH(Info!DB4,INDIRECT(Info!DB7&amp;"!$E$3:$G$3"),0))),0)</f>
        <v>0</v>
      </c>
      <c r="DB49" s="387">
        <f ca="1">IFERROR(IF(DB9=TRUE,INDEX(INDIRECT(Info!DC7&amp;"!$M$4:$O$12"),MATCH(Input!DC38,INDIRECT(Info!DC7&amp;"!$I$4:$I$12"),0),MATCH(Info!DC4,INDIRECT(Info!DC7&amp;"!$M$3:$O$3"),0)),INDEX(INDIRECT(Info!DC7&amp;"!$E$4:$G$13"),MATCH(Input!DC38,INDIRECT(Info!DC7&amp;"!$A$4:$A$13"),0), MATCH(Info!DC4,INDIRECT(Info!DC7&amp;"!$E$3:$G$3"),0))),0)</f>
        <v>0</v>
      </c>
      <c r="DC49" s="387">
        <f ca="1">IFERROR(IF(DC9=TRUE,INDEX(INDIRECT(Info!DD7&amp;"!$M$4:$O$12"),MATCH(Input!DD38,INDIRECT(Info!DD7&amp;"!$I$4:$I$12"),0),MATCH(Info!DD4,INDIRECT(Info!DD7&amp;"!$M$3:$O$3"),0)),INDEX(INDIRECT(Info!DD7&amp;"!$E$4:$G$13"),MATCH(Input!DD38,INDIRECT(Info!DD7&amp;"!$A$4:$A$13"),0), MATCH(Info!DD4,INDIRECT(Info!DD7&amp;"!$E$3:$G$3"),0))),0)</f>
        <v>0</v>
      </c>
      <c r="DD49" s="387">
        <f ca="1">IFERROR(IF(DD9=TRUE,INDEX(INDIRECT(Info!DE7&amp;"!$M$4:$O$12"),MATCH(Input!DE38,INDIRECT(Info!DE7&amp;"!$I$4:$I$12"),0),MATCH(Info!DE4,INDIRECT(Info!DE7&amp;"!$M$3:$O$3"),0)),INDEX(INDIRECT(Info!DE7&amp;"!$E$4:$G$13"),MATCH(Input!DE38,INDIRECT(Info!DE7&amp;"!$A$4:$A$13"),0), MATCH(Info!DE4,INDIRECT(Info!DE7&amp;"!$E$3:$G$3"),0))),0)</f>
        <v>0</v>
      </c>
      <c r="DE49" s="387">
        <f ca="1">IFERROR(IF(DE9=TRUE,INDEX(INDIRECT(Info!DF7&amp;"!$M$4:$O$12"),MATCH(Input!DF38,INDIRECT(Info!DF7&amp;"!$I$4:$I$12"),0),MATCH(Info!DF4,INDIRECT(Info!DF7&amp;"!$M$3:$O$3"),0)),INDEX(INDIRECT(Info!DF7&amp;"!$E$4:$G$13"),MATCH(Input!DF38,INDIRECT(Info!DF7&amp;"!$A$4:$A$13"),0), MATCH(Info!DF4,INDIRECT(Info!DF7&amp;"!$E$3:$G$3"),0))),0)</f>
        <v>0</v>
      </c>
      <c r="DF49" s="387">
        <f ca="1">IFERROR(IF(DF9=TRUE,INDEX(INDIRECT(Info!DG7&amp;"!$M$4:$O$12"),MATCH(Input!DG38,INDIRECT(Info!DG7&amp;"!$I$4:$I$12"),0),MATCH(Info!DG4,INDIRECT(Info!DG7&amp;"!$M$3:$O$3"),0)),INDEX(INDIRECT(Info!DG7&amp;"!$E$4:$G$13"),MATCH(Input!DG38,INDIRECT(Info!DG7&amp;"!$A$4:$A$13"),0), MATCH(Info!DG4,INDIRECT(Info!DG7&amp;"!$E$3:$G$3"),0))),0)</f>
        <v>0</v>
      </c>
      <c r="DG49" s="387">
        <f ca="1">IFERROR(IF(DG9=TRUE,INDEX(INDIRECT(Info!DH7&amp;"!$M$4:$O$12"),MATCH(Input!DH38,INDIRECT(Info!DH7&amp;"!$I$4:$I$12"),0),MATCH(Info!DH4,INDIRECT(Info!DH7&amp;"!$M$3:$O$3"),0)),INDEX(INDIRECT(Info!DH7&amp;"!$E$4:$G$13"),MATCH(Input!DH38,INDIRECT(Info!DH7&amp;"!$A$4:$A$13"),0), MATCH(Info!DH4,INDIRECT(Info!DH7&amp;"!$E$3:$G$3"),0))),0)</f>
        <v>0</v>
      </c>
      <c r="DH49" s="387">
        <f ca="1">IFERROR(IF(DH9=TRUE,INDEX(INDIRECT(Info!DI7&amp;"!$M$4:$O$12"),MATCH(Input!DI38,INDIRECT(Info!DI7&amp;"!$I$4:$I$12"),0),MATCH(Info!DI4,INDIRECT(Info!DI7&amp;"!$M$3:$O$3"),0)),INDEX(INDIRECT(Info!DI7&amp;"!$E$4:$G$13"),MATCH(Input!DI38,INDIRECT(Info!DI7&amp;"!$A$4:$A$13"),0), MATCH(Info!DI4,INDIRECT(Info!DI7&amp;"!$E$3:$G$3"),0))),0)</f>
        <v>0</v>
      </c>
      <c r="DI49" s="387">
        <f ca="1">IFERROR(IF(DI9=TRUE,INDEX(INDIRECT(Info!DJ7&amp;"!$M$4:$O$12"),MATCH(Input!DJ38,INDIRECT(Info!DJ7&amp;"!$I$4:$I$12"),0),MATCH(Info!DJ4,INDIRECT(Info!DJ7&amp;"!$M$3:$O$3"),0)),INDEX(INDIRECT(Info!DJ7&amp;"!$E$4:$G$13"),MATCH(Input!DJ38,INDIRECT(Info!DJ7&amp;"!$A$4:$A$13"),0), MATCH(Info!DJ4,INDIRECT(Info!DJ7&amp;"!$E$3:$G$3"),0))),0)</f>
        <v>0</v>
      </c>
      <c r="DJ49" s="387">
        <f ca="1">IFERROR(IF(DJ9=TRUE,INDEX(INDIRECT(Info!DK7&amp;"!$M$4:$O$12"),MATCH(Input!DK38,INDIRECT(Info!DK7&amp;"!$I$4:$I$12"),0),MATCH(Info!DK4,INDIRECT(Info!DK7&amp;"!$M$3:$O$3"),0)),INDEX(INDIRECT(Info!DK7&amp;"!$E$4:$G$13"),MATCH(Input!DK38,INDIRECT(Info!DK7&amp;"!$A$4:$A$13"),0), MATCH(Info!DK4,INDIRECT(Info!DK7&amp;"!$E$3:$G$3"),0))),0)</f>
        <v>0</v>
      </c>
      <c r="DK49" s="387">
        <f ca="1">IFERROR(IF(DK9=TRUE,INDEX(INDIRECT(Info!DL7&amp;"!$M$4:$O$12"),MATCH(Input!DL38,INDIRECT(Info!DL7&amp;"!$I$4:$I$12"),0),MATCH(Info!DL4,INDIRECT(Info!DL7&amp;"!$M$3:$O$3"),0)),INDEX(INDIRECT(Info!DL7&amp;"!$E$4:$G$13"),MATCH(Input!DL38,INDIRECT(Info!DL7&amp;"!$A$4:$A$13"),0), MATCH(Info!DL4,INDIRECT(Info!DL7&amp;"!$E$3:$G$3"),0))),0)</f>
        <v>0</v>
      </c>
      <c r="DL49" s="387">
        <f ca="1">IFERROR(IF(DL9=TRUE,INDEX(INDIRECT(Info!DM7&amp;"!$M$4:$O$12"),MATCH(Input!DM38,INDIRECT(Info!DM7&amp;"!$I$4:$I$12"),0),MATCH(Info!DM4,INDIRECT(Info!DM7&amp;"!$M$3:$O$3"),0)),INDEX(INDIRECT(Info!DM7&amp;"!$E$4:$G$13"),MATCH(Input!DM38,INDIRECT(Info!DM7&amp;"!$A$4:$A$13"),0), MATCH(Info!DM4,INDIRECT(Info!DM7&amp;"!$E$3:$G$3"),0))),0)</f>
        <v>0</v>
      </c>
      <c r="DM49" s="387">
        <f ca="1">IFERROR(IF(DM9=TRUE,INDEX(INDIRECT(Info!DN7&amp;"!$M$4:$O$12"),MATCH(Input!DN38,INDIRECT(Info!DN7&amp;"!$I$4:$I$12"),0),MATCH(Info!DN4,INDIRECT(Info!DN7&amp;"!$M$3:$O$3"),0)),INDEX(INDIRECT(Info!DN7&amp;"!$E$4:$G$13"),MATCH(Input!DN38,INDIRECT(Info!DN7&amp;"!$A$4:$A$13"),0), MATCH(Info!DN4,INDIRECT(Info!DN7&amp;"!$E$3:$G$3"),0))),0)</f>
        <v>0</v>
      </c>
      <c r="DN49" s="387">
        <f ca="1">IFERROR(IF(DN9=TRUE,INDEX(INDIRECT(Info!DO7&amp;"!$M$4:$O$12"),MATCH(Input!DO38,INDIRECT(Info!DO7&amp;"!$I$4:$I$12"),0),MATCH(Info!DO4,INDIRECT(Info!DO7&amp;"!$M$3:$O$3"),0)),INDEX(INDIRECT(Info!DO7&amp;"!$E$4:$G$13"),MATCH(Input!DO38,INDIRECT(Info!DO7&amp;"!$A$4:$A$13"),0), MATCH(Info!DO4,INDIRECT(Info!DO7&amp;"!$E$3:$G$3"),0))),0)</f>
        <v>0</v>
      </c>
      <c r="DO49" s="387">
        <f ca="1">IFERROR(IF(DO9=TRUE,INDEX(INDIRECT(Info!DP7&amp;"!$M$4:$O$12"),MATCH(Input!DP38,INDIRECT(Info!DP7&amp;"!$I$4:$I$12"),0),MATCH(Info!DP4,INDIRECT(Info!DP7&amp;"!$M$3:$O$3"),0)),INDEX(INDIRECT(Info!DP7&amp;"!$E$4:$G$13"),MATCH(Input!DP38,INDIRECT(Info!DP7&amp;"!$A$4:$A$13"),0), MATCH(Info!DP4,INDIRECT(Info!DP7&amp;"!$E$3:$G$3"),0))),0)</f>
        <v>0</v>
      </c>
      <c r="DP49" s="387">
        <f ca="1">IFERROR(IF(DP9=TRUE,INDEX(INDIRECT(Info!DQ7&amp;"!$M$4:$O$12"),MATCH(Input!DQ38,INDIRECT(Info!DQ7&amp;"!$I$4:$I$12"),0),MATCH(Info!DQ4,INDIRECT(Info!DQ7&amp;"!$M$3:$O$3"),0)),INDEX(INDIRECT(Info!DQ7&amp;"!$E$4:$G$13"),MATCH(Input!DQ38,INDIRECT(Info!DQ7&amp;"!$A$4:$A$13"),0), MATCH(Info!DQ4,INDIRECT(Info!DQ7&amp;"!$E$3:$G$3"),0))),0)</f>
        <v>0</v>
      </c>
      <c r="DQ49" s="387">
        <f ca="1">IFERROR(IF(DQ9=TRUE,INDEX(INDIRECT(Info!DR7&amp;"!$M$4:$O$12"),MATCH(Input!DR38,INDIRECT(Info!DR7&amp;"!$I$4:$I$12"),0),MATCH(Info!DR4,INDIRECT(Info!DR7&amp;"!$M$3:$O$3"),0)),INDEX(INDIRECT(Info!DR7&amp;"!$E$4:$G$13"),MATCH(Input!DR38,INDIRECT(Info!DR7&amp;"!$A$4:$A$13"),0), MATCH(Info!DR4,INDIRECT(Info!DR7&amp;"!$E$3:$G$3"),0))),0)</f>
        <v>0</v>
      </c>
      <c r="DR49" s="387">
        <f ca="1">IFERROR(IF(DR9=TRUE,INDEX(INDIRECT(Info!DS7&amp;"!$M$4:$O$12"),MATCH(Input!DS38,INDIRECT(Info!DS7&amp;"!$I$4:$I$12"),0),MATCH(Info!DS4,INDIRECT(Info!DS7&amp;"!$M$3:$O$3"),0)),INDEX(INDIRECT(Info!DS7&amp;"!$E$4:$G$13"),MATCH(Input!DS38,INDIRECT(Info!DS7&amp;"!$A$4:$A$13"),0), MATCH(Info!DS4,INDIRECT(Info!DS7&amp;"!$E$3:$G$3"),0))),0)</f>
        <v>0</v>
      </c>
      <c r="DS49" s="387">
        <f ca="1">IFERROR(IF(DS9=TRUE,INDEX(INDIRECT(Info!DT7&amp;"!$M$4:$O$12"),MATCH(Input!DT38,INDIRECT(Info!DT7&amp;"!$I$4:$I$12"),0),MATCH(Info!DT4,INDIRECT(Info!DT7&amp;"!$M$3:$O$3"),0)),INDEX(INDIRECT(Info!DT7&amp;"!$E$4:$G$13"),MATCH(Input!DT38,INDIRECT(Info!DT7&amp;"!$A$4:$A$13"),0), MATCH(Info!DT4,INDIRECT(Info!DT7&amp;"!$E$3:$G$3"),0))),0)</f>
        <v>0</v>
      </c>
      <c r="DT49" s="387">
        <f ca="1">IFERROR(IF(DT9=TRUE,INDEX(INDIRECT(Info!DU7&amp;"!$M$4:$O$12"),MATCH(Input!DU38,INDIRECT(Info!DU7&amp;"!$I$4:$I$12"),0),MATCH(Info!DU4,INDIRECT(Info!DU7&amp;"!$M$3:$O$3"),0)),INDEX(INDIRECT(Info!DU7&amp;"!$E$4:$G$13"),MATCH(Input!DU38,INDIRECT(Info!DU7&amp;"!$A$4:$A$13"),0), MATCH(Info!DU4,INDIRECT(Info!DU7&amp;"!$E$3:$G$3"),0))),0)</f>
        <v>0</v>
      </c>
      <c r="DU49" s="387">
        <f ca="1">IFERROR(IF(DU9=TRUE,INDEX(INDIRECT(Info!DV7&amp;"!$M$4:$O$12"),MATCH(Input!DV38,INDIRECT(Info!DV7&amp;"!$I$4:$I$12"),0),MATCH(Info!DV4,INDIRECT(Info!DV7&amp;"!$M$3:$O$3"),0)),INDEX(INDIRECT(Info!DV7&amp;"!$E$4:$G$13"),MATCH(Input!DV38,INDIRECT(Info!DV7&amp;"!$A$4:$A$13"),0), MATCH(Info!DV4,INDIRECT(Info!DV7&amp;"!$E$3:$G$3"),0))),0)</f>
        <v>0</v>
      </c>
      <c r="DV49" s="387">
        <f ca="1">IFERROR(IF(DV9=TRUE,INDEX(INDIRECT(Info!DW7&amp;"!$M$4:$O$12"),MATCH(Input!DW38,INDIRECT(Info!DW7&amp;"!$I$4:$I$12"),0),MATCH(Info!DW4,INDIRECT(Info!DW7&amp;"!$M$3:$O$3"),0)),INDEX(INDIRECT(Info!DW7&amp;"!$E$4:$G$13"),MATCH(Input!DW38,INDIRECT(Info!DW7&amp;"!$A$4:$A$13"),0), MATCH(Info!DW4,INDIRECT(Info!DW7&amp;"!$E$3:$G$3"),0))),0)</f>
        <v>0</v>
      </c>
      <c r="DW49" s="387">
        <f ca="1">IFERROR(IF(DW9=TRUE,INDEX(INDIRECT(Info!DX7&amp;"!$M$4:$O$12"),MATCH(Input!DX38,INDIRECT(Info!DX7&amp;"!$I$4:$I$12"),0),MATCH(Info!DX4,INDIRECT(Info!DX7&amp;"!$M$3:$O$3"),0)),INDEX(INDIRECT(Info!DX7&amp;"!$E$4:$G$13"),MATCH(Input!DX38,INDIRECT(Info!DX7&amp;"!$A$4:$A$13"),0), MATCH(Info!DX4,INDIRECT(Info!DX7&amp;"!$E$3:$G$3"),0))),0)</f>
        <v>0</v>
      </c>
      <c r="DX49" s="387">
        <f ca="1">IFERROR(IF(DX9=TRUE,INDEX(INDIRECT(Info!DY7&amp;"!$M$4:$O$12"),MATCH(Input!DY38,INDIRECT(Info!DY7&amp;"!$I$4:$I$12"),0),MATCH(Info!DY4,INDIRECT(Info!DY7&amp;"!$M$3:$O$3"),0)),INDEX(INDIRECT(Info!DY7&amp;"!$E$4:$G$13"),MATCH(Input!DY38,INDIRECT(Info!DY7&amp;"!$A$4:$A$13"),0), MATCH(Info!DY4,INDIRECT(Info!DY7&amp;"!$E$3:$G$3"),0))),0)</f>
        <v>0</v>
      </c>
      <c r="DY49" s="387">
        <f ca="1">IFERROR(IF(DY9=TRUE,INDEX(INDIRECT(Info!DZ7&amp;"!$M$4:$O$12"),MATCH(Input!DZ38,INDIRECT(Info!DZ7&amp;"!$I$4:$I$12"),0),MATCH(Info!DZ4,INDIRECT(Info!DZ7&amp;"!$M$3:$O$3"),0)),INDEX(INDIRECT(Info!DZ7&amp;"!$E$4:$G$13"),MATCH(Input!DZ38,INDIRECT(Info!DZ7&amp;"!$A$4:$A$13"),0), MATCH(Info!DZ4,INDIRECT(Info!DZ7&amp;"!$E$3:$G$3"),0))),0)</f>
        <v>0</v>
      </c>
      <c r="DZ49" s="387">
        <f ca="1">IFERROR(IF(DZ9=TRUE,INDEX(INDIRECT(Info!EA7&amp;"!$M$4:$O$12"),MATCH(Input!EA38,INDIRECT(Info!EA7&amp;"!$I$4:$I$12"),0),MATCH(Info!EA4,INDIRECT(Info!EA7&amp;"!$M$3:$O$3"),0)),INDEX(INDIRECT(Info!EA7&amp;"!$E$4:$G$13"),MATCH(Input!EA38,INDIRECT(Info!EA7&amp;"!$A$4:$A$13"),0), MATCH(Info!EA4,INDIRECT(Info!EA7&amp;"!$E$3:$G$3"),0))),0)</f>
        <v>0</v>
      </c>
      <c r="EA49" s="387">
        <f ca="1">IFERROR(IF(EA9=TRUE,INDEX(INDIRECT(Info!EB7&amp;"!$M$4:$O$12"),MATCH(Input!EB38,INDIRECT(Info!EB7&amp;"!$I$4:$I$12"),0),MATCH(Info!EB4,INDIRECT(Info!EB7&amp;"!$M$3:$O$3"),0)),INDEX(INDIRECT(Info!EB7&amp;"!$E$4:$G$13"),MATCH(Input!EB38,INDIRECT(Info!EB7&amp;"!$A$4:$A$13"),0), MATCH(Info!EB4,INDIRECT(Info!EB7&amp;"!$E$3:$G$3"),0))),0)</f>
        <v>0</v>
      </c>
      <c r="EB49" s="387">
        <f ca="1">IFERROR(IF(EB9=TRUE,INDEX(INDIRECT(Info!EC7&amp;"!$M$4:$O$12"),MATCH(Input!EC38,INDIRECT(Info!EC7&amp;"!$I$4:$I$12"),0),MATCH(Info!EC4,INDIRECT(Info!EC7&amp;"!$M$3:$O$3"),0)),INDEX(INDIRECT(Info!EC7&amp;"!$E$4:$G$13"),MATCH(Input!EC38,INDIRECT(Info!EC7&amp;"!$A$4:$A$13"),0), MATCH(Info!EC4,INDIRECT(Info!EC7&amp;"!$E$3:$G$3"),0))),0)</f>
        <v>0</v>
      </c>
      <c r="EC49" s="387">
        <f ca="1">IFERROR(IF(EC9=TRUE,INDEX(INDIRECT(Info!ED7&amp;"!$M$4:$O$12"),MATCH(Input!ED38,INDIRECT(Info!ED7&amp;"!$I$4:$I$12"),0),MATCH(Info!ED4,INDIRECT(Info!ED7&amp;"!$M$3:$O$3"),0)),INDEX(INDIRECT(Info!ED7&amp;"!$E$4:$G$13"),MATCH(Input!ED38,INDIRECT(Info!ED7&amp;"!$A$4:$A$13"),0), MATCH(Info!ED4,INDIRECT(Info!ED7&amp;"!$E$3:$G$3"),0))),0)</f>
        <v>0</v>
      </c>
      <c r="ED49" s="387">
        <f ca="1">IFERROR(IF(ED9=TRUE,INDEX(INDIRECT(Info!EE7&amp;"!$M$4:$O$12"),MATCH(Input!EE38,INDIRECT(Info!EE7&amp;"!$I$4:$I$12"),0),MATCH(Info!EE4,INDIRECT(Info!EE7&amp;"!$M$3:$O$3"),0)),INDEX(INDIRECT(Info!EE7&amp;"!$E$4:$G$13"),MATCH(Input!EE38,INDIRECT(Info!EE7&amp;"!$A$4:$A$13"),0), MATCH(Info!EE4,INDIRECT(Info!EE7&amp;"!$E$3:$G$3"),0))),0)</f>
        <v>0</v>
      </c>
      <c r="EE49" s="387">
        <f ca="1">IFERROR(IF(EE9=TRUE,INDEX(INDIRECT(Info!EF7&amp;"!$M$4:$O$12"),MATCH(Input!EF38,INDIRECT(Info!EF7&amp;"!$I$4:$I$12"),0),MATCH(Info!EF4,INDIRECT(Info!EF7&amp;"!$M$3:$O$3"),0)),INDEX(INDIRECT(Info!EF7&amp;"!$E$4:$G$13"),MATCH(Input!EF38,INDIRECT(Info!EF7&amp;"!$A$4:$A$13"),0), MATCH(Info!EF4,INDIRECT(Info!EF7&amp;"!$E$3:$G$3"),0))),0)</f>
        <v>0</v>
      </c>
      <c r="EF49" s="387">
        <f ca="1">IFERROR(IF(EF9=TRUE,INDEX(INDIRECT(Info!EG7&amp;"!$M$4:$O$12"),MATCH(Input!EG38,INDIRECT(Info!EG7&amp;"!$I$4:$I$12"),0),MATCH(Info!EG4,INDIRECT(Info!EG7&amp;"!$M$3:$O$3"),0)),INDEX(INDIRECT(Info!EG7&amp;"!$E$4:$G$13"),MATCH(Input!EG38,INDIRECT(Info!EG7&amp;"!$A$4:$A$13"),0), MATCH(Info!EG4,INDIRECT(Info!EG7&amp;"!$E$3:$G$3"),0))),0)</f>
        <v>0</v>
      </c>
      <c r="EG49" s="387">
        <f ca="1">IFERROR(IF(EG9=TRUE,INDEX(INDIRECT(Info!EH7&amp;"!$M$4:$O$12"),MATCH(Input!EH38,INDIRECT(Info!EH7&amp;"!$I$4:$I$12"),0),MATCH(Info!EH4,INDIRECT(Info!EH7&amp;"!$M$3:$O$3"),0)),INDEX(INDIRECT(Info!EH7&amp;"!$E$4:$G$13"),MATCH(Input!EH38,INDIRECT(Info!EH7&amp;"!$A$4:$A$13"),0), MATCH(Info!EH4,INDIRECT(Info!EH7&amp;"!$E$3:$G$3"),0))),0)</f>
        <v>0</v>
      </c>
      <c r="EH49" s="387">
        <f ca="1">IFERROR(IF(EH9=TRUE,INDEX(INDIRECT(Info!EI7&amp;"!$M$4:$O$12"),MATCH(Input!EI38,INDIRECT(Info!EI7&amp;"!$I$4:$I$12"),0),MATCH(Info!EI4,INDIRECT(Info!EI7&amp;"!$M$3:$O$3"),0)),INDEX(INDIRECT(Info!EI7&amp;"!$E$4:$G$13"),MATCH(Input!EI38,INDIRECT(Info!EI7&amp;"!$A$4:$A$13"),0), MATCH(Info!EI4,INDIRECT(Info!EI7&amp;"!$E$3:$G$3"),0))),0)</f>
        <v>0</v>
      </c>
      <c r="EI49" s="387">
        <f ca="1">IFERROR(IF(EI9=TRUE,INDEX(INDIRECT(Info!EJ7&amp;"!$M$4:$O$12"),MATCH(Input!EJ38,INDIRECT(Info!EJ7&amp;"!$I$4:$I$12"),0),MATCH(Info!EJ4,INDIRECT(Info!EJ7&amp;"!$M$3:$O$3"),0)),INDEX(INDIRECT(Info!EJ7&amp;"!$E$4:$G$13"),MATCH(Input!EJ38,INDIRECT(Info!EJ7&amp;"!$A$4:$A$13"),0), MATCH(Info!EJ4,INDIRECT(Info!EJ7&amp;"!$E$3:$G$3"),0))),0)</f>
        <v>0</v>
      </c>
      <c r="EJ49" s="387">
        <f ca="1">IFERROR(IF(EJ9=TRUE,INDEX(INDIRECT(Info!EK7&amp;"!$M$4:$O$12"),MATCH(Input!EK38,INDIRECT(Info!EK7&amp;"!$I$4:$I$12"),0),MATCH(Info!EK4,INDIRECT(Info!EK7&amp;"!$M$3:$O$3"),0)),INDEX(INDIRECT(Info!EK7&amp;"!$E$4:$G$13"),MATCH(Input!EK38,INDIRECT(Info!EK7&amp;"!$A$4:$A$13"),0), MATCH(Info!EK4,INDIRECT(Info!EK7&amp;"!$E$3:$G$3"),0))),0)</f>
        <v>0</v>
      </c>
      <c r="EK49" s="387">
        <f ca="1">IFERROR(IF(EK9=TRUE,INDEX(INDIRECT(Info!EL7&amp;"!$M$4:$O$12"),MATCH(Input!EL38,INDIRECT(Info!EL7&amp;"!$I$4:$I$12"),0),MATCH(Info!EL4,INDIRECT(Info!EL7&amp;"!$M$3:$O$3"),0)),INDEX(INDIRECT(Info!EL7&amp;"!$E$4:$G$13"),MATCH(Input!EL38,INDIRECT(Info!EL7&amp;"!$A$4:$A$13"),0), MATCH(Info!EL4,INDIRECT(Info!EL7&amp;"!$E$3:$G$3"),0))),0)</f>
        <v>0</v>
      </c>
      <c r="EL49" s="387">
        <f ca="1">IFERROR(IF(EL9=TRUE,INDEX(INDIRECT(Info!EM7&amp;"!$M$4:$O$12"),MATCH(Input!EM38,INDIRECT(Info!EM7&amp;"!$I$4:$I$12"),0),MATCH(Info!EM4,INDIRECT(Info!EM7&amp;"!$M$3:$O$3"),0)),INDEX(INDIRECT(Info!EM7&amp;"!$E$4:$G$13"),MATCH(Input!EM38,INDIRECT(Info!EM7&amp;"!$A$4:$A$13"),0), MATCH(Info!EM4,INDIRECT(Info!EM7&amp;"!$E$3:$G$3"),0))),0)</f>
        <v>0</v>
      </c>
      <c r="EM49" s="387">
        <f ca="1">IFERROR(IF(EM9=TRUE,INDEX(INDIRECT(Info!EN7&amp;"!$M$4:$O$12"),MATCH(Input!EN38,INDIRECT(Info!EN7&amp;"!$I$4:$I$12"),0),MATCH(Info!EN4,INDIRECT(Info!EN7&amp;"!$M$3:$O$3"),0)),INDEX(INDIRECT(Info!EN7&amp;"!$E$4:$G$13"),MATCH(Input!EN38,INDIRECT(Info!EN7&amp;"!$A$4:$A$13"),0), MATCH(Info!EN4,INDIRECT(Info!EN7&amp;"!$E$3:$G$3"),0))),0)</f>
        <v>0</v>
      </c>
      <c r="EN49" s="387">
        <f ca="1">IFERROR(IF(EN9=TRUE,INDEX(INDIRECT(Info!EO7&amp;"!$M$4:$O$12"),MATCH(Input!EO38,INDIRECT(Info!EO7&amp;"!$I$4:$I$12"),0),MATCH(Info!EO4,INDIRECT(Info!EO7&amp;"!$M$3:$O$3"),0)),INDEX(INDIRECT(Info!EO7&amp;"!$E$4:$G$13"),MATCH(Input!EO38,INDIRECT(Info!EO7&amp;"!$A$4:$A$13"),0), MATCH(Info!EO4,INDIRECT(Info!EO7&amp;"!$E$3:$G$3"),0))),0)</f>
        <v>0</v>
      </c>
      <c r="EO49" s="387">
        <f ca="1">IFERROR(IF(EO9=TRUE,INDEX(INDIRECT(Info!EP7&amp;"!$M$4:$O$12"),MATCH(Input!EP38,INDIRECT(Info!EP7&amp;"!$I$4:$I$12"),0),MATCH(Info!EP4,INDIRECT(Info!EP7&amp;"!$M$3:$O$3"),0)),INDEX(INDIRECT(Info!EP7&amp;"!$E$4:$G$13"),MATCH(Input!EP38,INDIRECT(Info!EP7&amp;"!$A$4:$A$13"),0), MATCH(Info!EP4,INDIRECT(Info!EP7&amp;"!$E$3:$G$3"),0))),0)</f>
        <v>0</v>
      </c>
      <c r="EP49" s="387">
        <f ca="1">IFERROR(IF(EP9=TRUE,INDEX(INDIRECT(Info!EQ7&amp;"!$M$4:$O$12"),MATCH(Input!EQ38,INDIRECT(Info!EQ7&amp;"!$I$4:$I$12"),0),MATCH(Info!EQ4,INDIRECT(Info!EQ7&amp;"!$M$3:$O$3"),0)),INDEX(INDIRECT(Info!EQ7&amp;"!$E$4:$G$13"),MATCH(Input!EQ38,INDIRECT(Info!EQ7&amp;"!$A$4:$A$13"),0), MATCH(Info!EQ4,INDIRECT(Info!EQ7&amp;"!$E$3:$G$3"),0))),0)</f>
        <v>0</v>
      </c>
      <c r="EQ49" s="387">
        <f ca="1">IFERROR(IF(EQ9=TRUE,INDEX(INDIRECT(Info!ER7&amp;"!$M$4:$O$12"),MATCH(Input!ER38,INDIRECT(Info!ER7&amp;"!$I$4:$I$12"),0),MATCH(Info!ER4,INDIRECT(Info!ER7&amp;"!$M$3:$O$3"),0)),INDEX(INDIRECT(Info!ER7&amp;"!$E$4:$G$13"),MATCH(Input!ER38,INDIRECT(Info!ER7&amp;"!$A$4:$A$13"),0), MATCH(Info!ER4,INDIRECT(Info!ER7&amp;"!$E$3:$G$3"),0))),0)</f>
        <v>0</v>
      </c>
      <c r="ER49" s="387">
        <f ca="1">IFERROR(IF(ER9=TRUE,INDEX(INDIRECT(Info!ES7&amp;"!$M$4:$O$12"),MATCH(Input!ES38,INDIRECT(Info!ES7&amp;"!$I$4:$I$12"),0),MATCH(Info!ES4,INDIRECT(Info!ES7&amp;"!$M$3:$O$3"),0)),INDEX(INDIRECT(Info!ES7&amp;"!$E$4:$G$13"),MATCH(Input!ES38,INDIRECT(Info!ES7&amp;"!$A$4:$A$13"),0), MATCH(Info!ES4,INDIRECT(Info!ES7&amp;"!$E$3:$G$3"),0))),0)</f>
        <v>0</v>
      </c>
      <c r="ES49" s="387">
        <f ca="1">IFERROR(IF(ES9=TRUE,INDEX(INDIRECT(Info!ET7&amp;"!$M$4:$O$12"),MATCH(Input!ET38,INDIRECT(Info!ET7&amp;"!$I$4:$I$12"),0),MATCH(Info!ET4,INDIRECT(Info!ET7&amp;"!$M$3:$O$3"),0)),INDEX(INDIRECT(Info!ET7&amp;"!$E$4:$G$13"),MATCH(Input!ET38,INDIRECT(Info!ET7&amp;"!$A$4:$A$13"),0), MATCH(Info!ET4,INDIRECT(Info!ET7&amp;"!$E$3:$G$3"),0))),0)</f>
        <v>0</v>
      </c>
      <c r="ET49" s="387">
        <f ca="1">IFERROR(IF(ET9=TRUE,INDEX(INDIRECT(Info!EU7&amp;"!$M$4:$O$12"),MATCH(Input!EU38,INDIRECT(Info!EU7&amp;"!$I$4:$I$12"),0),MATCH(Info!EU4,INDIRECT(Info!EU7&amp;"!$M$3:$O$3"),0)),INDEX(INDIRECT(Info!EU7&amp;"!$E$4:$G$13"),MATCH(Input!EU38,INDIRECT(Info!EU7&amp;"!$A$4:$A$13"),0), MATCH(Info!EU4,INDIRECT(Info!EU7&amp;"!$E$3:$G$3"),0))),0)</f>
        <v>0</v>
      </c>
      <c r="EU49" s="387">
        <f ca="1">IFERROR(IF(EU9=TRUE,INDEX(INDIRECT(Info!EV7&amp;"!$M$4:$O$12"),MATCH(Input!EV38,INDIRECT(Info!EV7&amp;"!$I$4:$I$12"),0),MATCH(Info!EV4,INDIRECT(Info!EV7&amp;"!$M$3:$O$3"),0)),INDEX(INDIRECT(Info!EV7&amp;"!$E$4:$G$13"),MATCH(Input!EV38,INDIRECT(Info!EV7&amp;"!$A$4:$A$13"),0), MATCH(Info!EV4,INDIRECT(Info!EV7&amp;"!$E$3:$G$3"),0))),0)</f>
        <v>0</v>
      </c>
      <c r="EV49" s="387">
        <f ca="1">IFERROR(IF(EV9=TRUE,INDEX(INDIRECT(Info!EW7&amp;"!$M$4:$O$12"),MATCH(Input!EW38,INDIRECT(Info!EW7&amp;"!$I$4:$I$12"),0),MATCH(Info!EW4,INDIRECT(Info!EW7&amp;"!$M$3:$O$3"),0)),INDEX(INDIRECT(Info!EW7&amp;"!$E$4:$G$13"),MATCH(Input!EW38,INDIRECT(Info!EW7&amp;"!$A$4:$A$13"),0), MATCH(Info!EW4,INDIRECT(Info!EW7&amp;"!$E$3:$G$3"),0))),0)</f>
        <v>0</v>
      </c>
      <c r="EW49" s="387">
        <f ca="1">IFERROR(IF(EW9=TRUE,INDEX(INDIRECT(Info!EX7&amp;"!$M$4:$O$12"),MATCH(Input!EX38,INDIRECT(Info!EX7&amp;"!$I$4:$I$12"),0),MATCH(Info!EX4,INDIRECT(Info!EX7&amp;"!$M$3:$O$3"),0)),INDEX(INDIRECT(Info!EX7&amp;"!$E$4:$G$13"),MATCH(Input!EX38,INDIRECT(Info!EX7&amp;"!$A$4:$A$13"),0), MATCH(Info!EX4,INDIRECT(Info!EX7&amp;"!$E$3:$G$3"),0))),0)</f>
        <v>0</v>
      </c>
      <c r="EX49" s="387">
        <f ca="1">IFERROR(IF(EX9=TRUE,INDEX(INDIRECT(Info!EY7&amp;"!$M$4:$O$12"),MATCH(Input!EY38,INDIRECT(Info!EY7&amp;"!$I$4:$I$12"),0),MATCH(Info!EY4,INDIRECT(Info!EY7&amp;"!$M$3:$O$3"),0)),INDEX(INDIRECT(Info!EY7&amp;"!$E$4:$G$13"),MATCH(Input!EY38,INDIRECT(Info!EY7&amp;"!$A$4:$A$13"),0), MATCH(Info!EY4,INDIRECT(Info!EY7&amp;"!$E$3:$G$3"),0))),0)</f>
        <v>0</v>
      </c>
      <c r="EY49" s="387">
        <f ca="1">IFERROR(IF(EY9=TRUE,INDEX(INDIRECT(Info!EZ7&amp;"!$M$4:$O$12"),MATCH(Input!EZ38,INDIRECT(Info!EZ7&amp;"!$I$4:$I$12"),0),MATCH(Info!EZ4,INDIRECT(Info!EZ7&amp;"!$M$3:$O$3"),0)),INDEX(INDIRECT(Info!EZ7&amp;"!$E$4:$G$13"),MATCH(Input!EZ38,INDIRECT(Info!EZ7&amp;"!$A$4:$A$13"),0), MATCH(Info!EZ4,INDIRECT(Info!EZ7&amp;"!$E$3:$G$3"),0))),0)</f>
        <v>0</v>
      </c>
      <c r="EZ49" s="387">
        <f ca="1">IFERROR(IF(EZ9=TRUE,INDEX(INDIRECT(Info!FA7&amp;"!$M$4:$O$12"),MATCH(Input!FA38,INDIRECT(Info!FA7&amp;"!$I$4:$I$12"),0),MATCH(Info!FA4,INDIRECT(Info!FA7&amp;"!$M$3:$O$3"),0)),INDEX(INDIRECT(Info!FA7&amp;"!$E$4:$G$13"),MATCH(Input!FA38,INDIRECT(Info!FA7&amp;"!$A$4:$A$13"),0), MATCH(Info!FA4,INDIRECT(Info!FA7&amp;"!$E$3:$G$3"),0))),0)</f>
        <v>0</v>
      </c>
      <c r="FA49" s="387">
        <f ca="1">IFERROR(IF(FA9=TRUE,INDEX(INDIRECT(Info!FB7&amp;"!$M$4:$O$12"),MATCH(Input!FB38,INDIRECT(Info!FB7&amp;"!$I$4:$I$12"),0),MATCH(Info!FB4,INDIRECT(Info!FB7&amp;"!$M$3:$O$3"),0)),INDEX(INDIRECT(Info!FB7&amp;"!$E$4:$G$13"),MATCH(Input!FB38,INDIRECT(Info!FB7&amp;"!$A$4:$A$13"),0), MATCH(Info!FB4,INDIRECT(Info!FB7&amp;"!$E$3:$G$3"),0))),0)</f>
        <v>0</v>
      </c>
      <c r="FB49" s="387">
        <f ca="1">IFERROR(IF(FB9=TRUE,INDEX(INDIRECT(Info!FC7&amp;"!$M$4:$O$12"),MATCH(Input!FC38,INDIRECT(Info!FC7&amp;"!$I$4:$I$12"),0),MATCH(Info!FC4,INDIRECT(Info!FC7&amp;"!$M$3:$O$3"),0)),INDEX(INDIRECT(Info!FC7&amp;"!$E$4:$G$13"),MATCH(Input!FC38,INDIRECT(Info!FC7&amp;"!$A$4:$A$13"),0), MATCH(Info!FC4,INDIRECT(Info!FC7&amp;"!$E$3:$G$3"),0))),0)</f>
        <v>0</v>
      </c>
      <c r="FC49" s="387">
        <f ca="1">IFERROR(IF(FC9=TRUE,INDEX(INDIRECT(Info!FD7&amp;"!$M$4:$O$12"),MATCH(Input!FD38,INDIRECT(Info!FD7&amp;"!$I$4:$I$12"),0),MATCH(Info!FD4,INDIRECT(Info!FD7&amp;"!$M$3:$O$3"),0)),INDEX(INDIRECT(Info!FD7&amp;"!$E$4:$G$13"),MATCH(Input!FD38,INDIRECT(Info!FD7&amp;"!$A$4:$A$13"),0), MATCH(Info!FD4,INDIRECT(Info!FD7&amp;"!$E$3:$G$3"),0))),0)</f>
        <v>0</v>
      </c>
      <c r="FD49" s="387">
        <f ca="1">IFERROR(IF(FD9=TRUE,INDEX(INDIRECT(Info!FE7&amp;"!$M$4:$O$12"),MATCH(Input!FE38,INDIRECT(Info!FE7&amp;"!$I$4:$I$12"),0),MATCH(Info!FE4,INDIRECT(Info!FE7&amp;"!$M$3:$O$3"),0)),INDEX(INDIRECT(Info!FE7&amp;"!$E$4:$G$13"),MATCH(Input!FE38,INDIRECT(Info!FE7&amp;"!$A$4:$A$13"),0), MATCH(Info!FE4,INDIRECT(Info!FE7&amp;"!$E$3:$G$3"),0))),0)</f>
        <v>0</v>
      </c>
      <c r="FE49" s="387">
        <f ca="1">IFERROR(IF(FE9=TRUE,INDEX(INDIRECT(Info!FF7&amp;"!$M$4:$O$12"),MATCH(Input!FF38,INDIRECT(Info!FF7&amp;"!$I$4:$I$12"),0),MATCH(Info!FF4,INDIRECT(Info!FF7&amp;"!$M$3:$O$3"),0)),INDEX(INDIRECT(Info!FF7&amp;"!$E$4:$G$13"),MATCH(Input!FF38,INDIRECT(Info!FF7&amp;"!$A$4:$A$13"),0), MATCH(Info!FF4,INDIRECT(Info!FF7&amp;"!$E$3:$G$3"),0))),0)</f>
        <v>0</v>
      </c>
      <c r="FF49" s="387">
        <f ca="1">IFERROR(IF(FF9=TRUE,INDEX(INDIRECT(Info!FG7&amp;"!$M$4:$O$12"),MATCH(Input!FG38,INDIRECT(Info!FG7&amp;"!$I$4:$I$12"),0),MATCH(Info!FG4,INDIRECT(Info!FG7&amp;"!$M$3:$O$3"),0)),INDEX(INDIRECT(Info!FG7&amp;"!$E$4:$G$13"),MATCH(Input!FG38,INDIRECT(Info!FG7&amp;"!$A$4:$A$13"),0), MATCH(Info!FG4,INDIRECT(Info!FG7&amp;"!$E$3:$G$3"),0))),0)</f>
        <v>0</v>
      </c>
      <c r="FG49" s="387">
        <f ca="1">IFERROR(IF(FG9=TRUE,INDEX(INDIRECT(Info!FH7&amp;"!$M$4:$O$12"),MATCH(Input!FH38,INDIRECT(Info!FH7&amp;"!$I$4:$I$12"),0),MATCH(Info!FH4,INDIRECT(Info!FH7&amp;"!$M$3:$O$3"),0)),INDEX(INDIRECT(Info!FH7&amp;"!$E$4:$G$13"),MATCH(Input!FH38,INDIRECT(Info!FH7&amp;"!$A$4:$A$13"),0), MATCH(Info!FH4,INDIRECT(Info!FH7&amp;"!$E$3:$G$3"),0))),0)</f>
        <v>0</v>
      </c>
      <c r="FH49" s="387">
        <f ca="1">IFERROR(IF(FH9=TRUE,INDEX(INDIRECT(Info!FI7&amp;"!$M$4:$O$12"),MATCH(Input!FI38,INDIRECT(Info!FI7&amp;"!$I$4:$I$12"),0),MATCH(Info!FI4,INDIRECT(Info!FI7&amp;"!$M$3:$O$3"),0)),INDEX(INDIRECT(Info!FI7&amp;"!$E$4:$G$13"),MATCH(Input!FI38,INDIRECT(Info!FI7&amp;"!$A$4:$A$13"),0), MATCH(Info!FI4,INDIRECT(Info!FI7&amp;"!$E$3:$G$3"),0))),0)</f>
        <v>0</v>
      </c>
      <c r="FI49" s="387">
        <f ca="1">IFERROR(IF(FI9=TRUE,INDEX(INDIRECT(Info!FJ7&amp;"!$M$4:$O$12"),MATCH(Input!FJ38,INDIRECT(Info!FJ7&amp;"!$I$4:$I$12"),0),MATCH(Info!FJ4,INDIRECT(Info!FJ7&amp;"!$M$3:$O$3"),0)),INDEX(INDIRECT(Info!FJ7&amp;"!$E$4:$G$13"),MATCH(Input!FJ38,INDIRECT(Info!FJ7&amp;"!$A$4:$A$13"),0), MATCH(Info!FJ4,INDIRECT(Info!FJ7&amp;"!$E$3:$G$3"),0))),0)</f>
        <v>0</v>
      </c>
      <c r="FJ49" s="387">
        <f ca="1">IFERROR(IF(FJ9=TRUE,INDEX(INDIRECT(Info!FK7&amp;"!$M$4:$O$12"),MATCH(Input!FK38,INDIRECT(Info!FK7&amp;"!$I$4:$I$12"),0),MATCH(Info!FK4,INDIRECT(Info!FK7&amp;"!$M$3:$O$3"),0)),INDEX(INDIRECT(Info!FK7&amp;"!$E$4:$G$13"),MATCH(Input!FK38,INDIRECT(Info!FK7&amp;"!$A$4:$A$13"),0), MATCH(Info!FK4,INDIRECT(Info!FK7&amp;"!$E$3:$G$3"),0))),0)</f>
        <v>0</v>
      </c>
      <c r="FK49" s="387">
        <f ca="1">IFERROR(IF(FK9=TRUE,INDEX(INDIRECT(Info!FL7&amp;"!$M$4:$O$12"),MATCH(Input!FL38,INDIRECT(Info!FL7&amp;"!$I$4:$I$12"),0),MATCH(Info!FL4,INDIRECT(Info!FL7&amp;"!$M$3:$O$3"),0)),INDEX(INDIRECT(Info!FL7&amp;"!$E$4:$G$13"),MATCH(Input!FL38,INDIRECT(Info!FL7&amp;"!$A$4:$A$13"),0), MATCH(Info!FL4,INDIRECT(Info!FL7&amp;"!$E$3:$G$3"),0))),0)</f>
        <v>0</v>
      </c>
      <c r="FL49" s="387">
        <f ca="1">IFERROR(IF(FL9=TRUE,INDEX(INDIRECT(Info!FM7&amp;"!$M$4:$O$12"),MATCH(Input!FM38,INDIRECT(Info!FM7&amp;"!$I$4:$I$12"),0),MATCH(Info!FM4,INDIRECT(Info!FM7&amp;"!$M$3:$O$3"),0)),INDEX(INDIRECT(Info!FM7&amp;"!$E$4:$G$13"),MATCH(Input!FM38,INDIRECT(Info!FM7&amp;"!$A$4:$A$13"),0), MATCH(Info!FM4,INDIRECT(Info!FM7&amp;"!$E$3:$G$3"),0))),0)</f>
        <v>0</v>
      </c>
      <c r="FM49" s="387">
        <f ca="1">IFERROR(IF(FM9=TRUE,INDEX(INDIRECT(Info!FN7&amp;"!$M$4:$O$12"),MATCH(Input!FN38,INDIRECT(Info!FN7&amp;"!$I$4:$I$12"),0),MATCH(Info!FN4,INDIRECT(Info!FN7&amp;"!$M$3:$O$3"),0)),INDEX(INDIRECT(Info!FN7&amp;"!$E$4:$G$13"),MATCH(Input!FN38,INDIRECT(Info!FN7&amp;"!$A$4:$A$13"),0), MATCH(Info!FN4,INDIRECT(Info!FN7&amp;"!$E$3:$G$3"),0))),0)</f>
        <v>0</v>
      </c>
      <c r="FN49" s="387">
        <f ca="1">IFERROR(IF(FN9=TRUE,INDEX(INDIRECT(Info!FO7&amp;"!$M$4:$O$12"),MATCH(Input!FO38,INDIRECT(Info!FO7&amp;"!$I$4:$I$12"),0),MATCH(Info!FO4,INDIRECT(Info!FO7&amp;"!$M$3:$O$3"),0)),INDEX(INDIRECT(Info!FO7&amp;"!$E$4:$G$13"),MATCH(Input!FO38,INDIRECT(Info!FO7&amp;"!$A$4:$A$13"),0), MATCH(Info!FO4,INDIRECT(Info!FO7&amp;"!$E$3:$G$3"),0))),0)</f>
        <v>0</v>
      </c>
      <c r="FO49" s="387">
        <f ca="1">IFERROR(IF(FO9=TRUE,INDEX(INDIRECT(Info!FP7&amp;"!$M$4:$O$12"),MATCH(Input!FP38,INDIRECT(Info!FP7&amp;"!$I$4:$I$12"),0),MATCH(Info!FP4,INDIRECT(Info!FP7&amp;"!$M$3:$O$3"),0)),INDEX(INDIRECT(Info!FP7&amp;"!$E$4:$G$13"),MATCH(Input!FP38,INDIRECT(Info!FP7&amp;"!$A$4:$A$13"),0), MATCH(Info!FP4,INDIRECT(Info!FP7&amp;"!$E$3:$G$3"),0))),0)</f>
        <v>0</v>
      </c>
      <c r="FP49" s="387">
        <f ca="1">IFERROR(IF(FP9=TRUE,INDEX(INDIRECT(Info!FQ7&amp;"!$M$4:$O$12"),MATCH(Input!FQ38,INDIRECT(Info!FQ7&amp;"!$I$4:$I$12"),0),MATCH(Info!FQ4,INDIRECT(Info!FQ7&amp;"!$M$3:$O$3"),0)),INDEX(INDIRECT(Info!FQ7&amp;"!$E$4:$G$13"),MATCH(Input!FQ38,INDIRECT(Info!FQ7&amp;"!$A$4:$A$13"),0), MATCH(Info!FQ4,INDIRECT(Info!FQ7&amp;"!$E$3:$G$3"),0))),0)</f>
        <v>0</v>
      </c>
      <c r="FQ49" s="387">
        <f ca="1">IFERROR(IF(FQ9=TRUE,INDEX(INDIRECT(Info!FR7&amp;"!$M$4:$O$12"),MATCH(Input!FR38,INDIRECT(Info!FR7&amp;"!$I$4:$I$12"),0),MATCH(Info!FR4,INDIRECT(Info!FR7&amp;"!$M$3:$O$3"),0)),INDEX(INDIRECT(Info!FR7&amp;"!$E$4:$G$13"),MATCH(Input!FR38,INDIRECT(Info!FR7&amp;"!$A$4:$A$13"),0), MATCH(Info!FR4,INDIRECT(Info!FR7&amp;"!$E$3:$G$3"),0))),0)</f>
        <v>0</v>
      </c>
      <c r="FR49" s="387">
        <f ca="1">IFERROR(IF(FR9=TRUE,INDEX(INDIRECT(Info!FS7&amp;"!$M$4:$O$12"),MATCH(Input!FS38,INDIRECT(Info!FS7&amp;"!$I$4:$I$12"),0),MATCH(Info!FS4,INDIRECT(Info!FS7&amp;"!$M$3:$O$3"),0)),INDEX(INDIRECT(Info!FS7&amp;"!$E$4:$G$13"),MATCH(Input!FS38,INDIRECT(Info!FS7&amp;"!$A$4:$A$13"),0), MATCH(Info!FS4,INDIRECT(Info!FS7&amp;"!$E$3:$G$3"),0))),0)</f>
        <v>0</v>
      </c>
      <c r="FS49" s="387">
        <f ca="1">IFERROR(IF(FS9=TRUE,INDEX(INDIRECT(Info!FT7&amp;"!$M$4:$O$12"),MATCH(Input!FT38,INDIRECT(Info!FT7&amp;"!$I$4:$I$12"),0),MATCH(Info!FT4,INDIRECT(Info!FT7&amp;"!$M$3:$O$3"),0)),INDEX(INDIRECT(Info!FT7&amp;"!$E$4:$G$13"),MATCH(Input!FT38,INDIRECT(Info!FT7&amp;"!$A$4:$A$13"),0), MATCH(Info!FT4,INDIRECT(Info!FT7&amp;"!$E$3:$G$3"),0))),0)</f>
        <v>0</v>
      </c>
      <c r="FT49" s="387">
        <f ca="1">IFERROR(IF(FT9=TRUE,INDEX(INDIRECT(Info!FU7&amp;"!$M$4:$O$12"),MATCH(Input!FU38,INDIRECT(Info!FU7&amp;"!$I$4:$I$12"),0),MATCH(Info!FU4,INDIRECT(Info!FU7&amp;"!$M$3:$O$3"),0)),INDEX(INDIRECT(Info!FU7&amp;"!$E$4:$G$13"),MATCH(Input!FU38,INDIRECT(Info!FU7&amp;"!$A$4:$A$13"),0), MATCH(Info!FU4,INDIRECT(Info!FU7&amp;"!$E$3:$G$3"),0))),0)</f>
        <v>0</v>
      </c>
      <c r="FU49" s="387">
        <f ca="1">IFERROR(IF(FU9=TRUE,INDEX(INDIRECT(Info!FV7&amp;"!$M$4:$O$12"),MATCH(Input!FV38,INDIRECT(Info!FV7&amp;"!$I$4:$I$12"),0),MATCH(Info!FV4,INDIRECT(Info!FV7&amp;"!$M$3:$O$3"),0)),INDEX(INDIRECT(Info!FV7&amp;"!$E$4:$G$13"),MATCH(Input!FV38,INDIRECT(Info!FV7&amp;"!$A$4:$A$13"),0), MATCH(Info!FV4,INDIRECT(Info!FV7&amp;"!$E$3:$G$3"),0))),0)</f>
        <v>0</v>
      </c>
      <c r="FV49" s="387">
        <f ca="1">IFERROR(IF(FV9=TRUE,INDEX(INDIRECT(Info!FW7&amp;"!$M$4:$O$12"),MATCH(Input!FW38,INDIRECT(Info!FW7&amp;"!$I$4:$I$12"),0),MATCH(Info!FW4,INDIRECT(Info!FW7&amp;"!$M$3:$O$3"),0)),INDEX(INDIRECT(Info!FW7&amp;"!$E$4:$G$13"),MATCH(Input!FW38,INDIRECT(Info!FW7&amp;"!$A$4:$A$13"),0), MATCH(Info!FW4,INDIRECT(Info!FW7&amp;"!$E$3:$G$3"),0))),0)</f>
        <v>0</v>
      </c>
      <c r="FW49" s="387">
        <f ca="1">IFERROR(IF(FW9=TRUE,INDEX(INDIRECT(Info!FX7&amp;"!$M$4:$O$12"),MATCH(Input!FX38,INDIRECT(Info!FX7&amp;"!$I$4:$I$12"),0),MATCH(Info!FX4,INDIRECT(Info!FX7&amp;"!$M$3:$O$3"),0)),INDEX(INDIRECT(Info!FX7&amp;"!$E$4:$G$13"),MATCH(Input!FX38,INDIRECT(Info!FX7&amp;"!$A$4:$A$13"),0), MATCH(Info!FX4,INDIRECT(Info!FX7&amp;"!$E$3:$G$3"),0))),0)</f>
        <v>0</v>
      </c>
      <c r="FX49" s="387">
        <f ca="1">IFERROR(IF(FX9=TRUE,INDEX(INDIRECT(Info!FY7&amp;"!$M$4:$O$12"),MATCH(Input!FY38,INDIRECT(Info!FY7&amp;"!$I$4:$I$12"),0),MATCH(Info!FY4,INDIRECT(Info!FY7&amp;"!$M$3:$O$3"),0)),INDEX(INDIRECT(Info!FY7&amp;"!$E$4:$G$13"),MATCH(Input!FY38,INDIRECT(Info!FY7&amp;"!$A$4:$A$13"),0), MATCH(Info!FY4,INDIRECT(Info!FY7&amp;"!$E$3:$G$3"),0))),0)</f>
        <v>0</v>
      </c>
      <c r="FY49" s="387">
        <f ca="1">IFERROR(IF(FY9=TRUE,INDEX(INDIRECT(Info!FZ7&amp;"!$M$4:$O$12"),MATCH(Input!FZ38,INDIRECT(Info!FZ7&amp;"!$I$4:$I$12"),0),MATCH(Info!FZ4,INDIRECT(Info!FZ7&amp;"!$M$3:$O$3"),0)),INDEX(INDIRECT(Info!FZ7&amp;"!$E$4:$G$13"),MATCH(Input!FZ38,INDIRECT(Info!FZ7&amp;"!$A$4:$A$13"),0), MATCH(Info!FZ4,INDIRECT(Info!FZ7&amp;"!$E$3:$G$3"),0))),0)</f>
        <v>0</v>
      </c>
      <c r="FZ49" s="387">
        <f ca="1">IFERROR(IF(FZ9=TRUE,INDEX(INDIRECT(Info!GA7&amp;"!$M$4:$O$12"),MATCH(Input!GA38,INDIRECT(Info!GA7&amp;"!$I$4:$I$12"),0),MATCH(Info!GA4,INDIRECT(Info!GA7&amp;"!$M$3:$O$3"),0)),INDEX(INDIRECT(Info!GA7&amp;"!$E$4:$G$13"),MATCH(Input!GA38,INDIRECT(Info!GA7&amp;"!$A$4:$A$13"),0), MATCH(Info!GA4,INDIRECT(Info!GA7&amp;"!$E$3:$G$3"),0))),0)</f>
        <v>0</v>
      </c>
      <c r="GA49" s="387">
        <f ca="1">IFERROR(IF(GA9=TRUE,INDEX(INDIRECT(Info!GB7&amp;"!$M$4:$O$12"),MATCH(Input!GB38,INDIRECT(Info!GB7&amp;"!$I$4:$I$12"),0),MATCH(Info!GB4,INDIRECT(Info!GB7&amp;"!$M$3:$O$3"),0)),INDEX(INDIRECT(Info!GB7&amp;"!$E$4:$G$13"),MATCH(Input!GB38,INDIRECT(Info!GB7&amp;"!$A$4:$A$13"),0), MATCH(Info!GB4,INDIRECT(Info!GB7&amp;"!$E$3:$G$3"),0))),0)</f>
        <v>0</v>
      </c>
      <c r="GB49" s="387">
        <f ca="1">IFERROR(IF(GB9=TRUE,INDEX(INDIRECT(Info!GC7&amp;"!$M$4:$O$12"),MATCH(Input!GC38,INDIRECT(Info!GC7&amp;"!$I$4:$I$12"),0),MATCH(Info!GC4,INDIRECT(Info!GC7&amp;"!$M$3:$O$3"),0)),INDEX(INDIRECT(Info!GC7&amp;"!$E$4:$G$13"),MATCH(Input!GC38,INDIRECT(Info!GC7&amp;"!$A$4:$A$13"),0), MATCH(Info!GC4,INDIRECT(Info!GC7&amp;"!$E$3:$G$3"),0))),0)</f>
        <v>0</v>
      </c>
      <c r="GC49" s="387">
        <f ca="1">IFERROR(IF(GC9=TRUE,INDEX(INDIRECT(Info!GD7&amp;"!$M$4:$O$12"),MATCH(Input!GD38,INDIRECT(Info!GD7&amp;"!$I$4:$I$12"),0),MATCH(Info!GD4,INDIRECT(Info!GD7&amp;"!$M$3:$O$3"),0)),INDEX(INDIRECT(Info!GD7&amp;"!$E$4:$G$13"),MATCH(Input!GD38,INDIRECT(Info!GD7&amp;"!$A$4:$A$13"),0), MATCH(Info!GD4,INDIRECT(Info!GD7&amp;"!$E$3:$G$3"),0))),0)</f>
        <v>0</v>
      </c>
      <c r="GD49" s="387">
        <f ca="1">IFERROR(IF(GD9=TRUE,INDEX(INDIRECT(Info!GE7&amp;"!$M$4:$O$12"),MATCH(Input!GE38,INDIRECT(Info!GE7&amp;"!$I$4:$I$12"),0),MATCH(Info!GE4,INDIRECT(Info!GE7&amp;"!$M$3:$O$3"),0)),INDEX(INDIRECT(Info!GE7&amp;"!$E$4:$G$13"),MATCH(Input!GE38,INDIRECT(Info!GE7&amp;"!$A$4:$A$13"),0), MATCH(Info!GE4,INDIRECT(Info!GE7&amp;"!$E$3:$G$3"),0))),0)</f>
        <v>0</v>
      </c>
      <c r="GE49" s="387">
        <f ca="1">IFERROR(IF(GE9=TRUE,INDEX(INDIRECT(Info!GF7&amp;"!$M$4:$O$12"),MATCH(Input!GF38,INDIRECT(Info!GF7&amp;"!$I$4:$I$12"),0),MATCH(Info!GF4,INDIRECT(Info!GF7&amp;"!$M$3:$O$3"),0)),INDEX(INDIRECT(Info!GF7&amp;"!$E$4:$G$13"),MATCH(Input!GF38,INDIRECT(Info!GF7&amp;"!$A$4:$A$13"),0), MATCH(Info!GF4,INDIRECT(Info!GF7&amp;"!$E$3:$G$3"),0))),0)</f>
        <v>0</v>
      </c>
      <c r="GF49" s="387">
        <f ca="1">IFERROR(IF(GF9=TRUE,INDEX(INDIRECT(Info!GG7&amp;"!$M$4:$O$12"),MATCH(Input!GG38,INDIRECT(Info!GG7&amp;"!$I$4:$I$12"),0),MATCH(Info!GG4,INDIRECT(Info!GG7&amp;"!$M$3:$O$3"),0)),INDEX(INDIRECT(Info!GG7&amp;"!$E$4:$G$13"),MATCH(Input!GG38,INDIRECT(Info!GG7&amp;"!$A$4:$A$13"),0), MATCH(Info!GG4,INDIRECT(Info!GG7&amp;"!$E$3:$G$3"),0))),0)</f>
        <v>0</v>
      </c>
      <c r="GG49" s="387">
        <f ca="1">IFERROR(IF(GG9=TRUE,INDEX(INDIRECT(Info!GH7&amp;"!$M$4:$O$12"),MATCH(Input!GH38,INDIRECT(Info!GH7&amp;"!$I$4:$I$12"),0),MATCH(Info!GH4,INDIRECT(Info!GH7&amp;"!$M$3:$O$3"),0)),INDEX(INDIRECT(Info!GH7&amp;"!$E$4:$G$13"),MATCH(Input!GH38,INDIRECT(Info!GH7&amp;"!$A$4:$A$13"),0), MATCH(Info!GH4,INDIRECT(Info!GH7&amp;"!$E$3:$G$3"),0))),0)</f>
        <v>0</v>
      </c>
      <c r="GH49" s="387">
        <f ca="1">IFERROR(IF(GH9=TRUE,INDEX(INDIRECT(Info!GI7&amp;"!$M$4:$O$12"),MATCH(Input!GI38,INDIRECT(Info!GI7&amp;"!$I$4:$I$12"),0),MATCH(Info!GI4,INDIRECT(Info!GI7&amp;"!$M$3:$O$3"),0)),INDEX(INDIRECT(Info!GI7&amp;"!$E$4:$G$13"),MATCH(Input!GI38,INDIRECT(Info!GI7&amp;"!$A$4:$A$13"),0), MATCH(Info!GI4,INDIRECT(Info!GI7&amp;"!$E$3:$G$3"),0))),0)</f>
        <v>0</v>
      </c>
      <c r="GI49" s="387">
        <f ca="1">IFERROR(IF(GI9=TRUE,INDEX(INDIRECT(Info!GJ7&amp;"!$M$4:$O$12"),MATCH(Input!GJ38,INDIRECT(Info!GJ7&amp;"!$I$4:$I$12"),0),MATCH(Info!GJ4,INDIRECT(Info!GJ7&amp;"!$M$3:$O$3"),0)),INDEX(INDIRECT(Info!GJ7&amp;"!$E$4:$G$13"),MATCH(Input!GJ38,INDIRECT(Info!GJ7&amp;"!$A$4:$A$13"),0), MATCH(Info!GJ4,INDIRECT(Info!GJ7&amp;"!$E$3:$G$3"),0))),0)</f>
        <v>0</v>
      </c>
      <c r="GJ49" s="387">
        <f ca="1">IFERROR(IF(GJ9=TRUE,INDEX(INDIRECT(Info!GK7&amp;"!$M$4:$O$12"),MATCH(Input!GK38,INDIRECT(Info!GK7&amp;"!$I$4:$I$12"),0),MATCH(Info!GK4,INDIRECT(Info!GK7&amp;"!$M$3:$O$3"),0)),INDEX(INDIRECT(Info!GK7&amp;"!$E$4:$G$13"),MATCH(Input!GK38,INDIRECT(Info!GK7&amp;"!$A$4:$A$13"),0), MATCH(Info!GK4,INDIRECT(Info!GK7&amp;"!$E$3:$G$3"),0))),0)</f>
        <v>0</v>
      </c>
      <c r="GK49" s="387">
        <f ca="1">IFERROR(IF(GK9=TRUE,INDEX(INDIRECT(Info!GL7&amp;"!$M$4:$O$12"),MATCH(Input!GL38,INDIRECT(Info!GL7&amp;"!$I$4:$I$12"),0),MATCH(Info!GL4,INDIRECT(Info!GL7&amp;"!$M$3:$O$3"),0)),INDEX(INDIRECT(Info!GL7&amp;"!$E$4:$G$13"),MATCH(Input!GL38,INDIRECT(Info!GL7&amp;"!$A$4:$A$13"),0), MATCH(Info!GL4,INDIRECT(Info!GL7&amp;"!$E$3:$G$3"),0))),0)</f>
        <v>0</v>
      </c>
      <c r="GL49" s="387">
        <f ca="1">IFERROR(IF(GL9=TRUE,INDEX(INDIRECT(Info!GM7&amp;"!$M$4:$O$12"),MATCH(Input!GM38,INDIRECT(Info!GM7&amp;"!$I$4:$I$12"),0),MATCH(Info!GM4,INDIRECT(Info!GM7&amp;"!$M$3:$O$3"),0)),INDEX(INDIRECT(Info!GM7&amp;"!$E$4:$G$13"),MATCH(Input!GM38,INDIRECT(Info!GM7&amp;"!$A$4:$A$13"),0), MATCH(Info!GM4,INDIRECT(Info!GM7&amp;"!$E$3:$G$3"),0))),0)</f>
        <v>0</v>
      </c>
      <c r="GM49" s="387">
        <f ca="1">IFERROR(IF(GM9=TRUE,INDEX(INDIRECT(Info!GN7&amp;"!$M$4:$O$12"),MATCH(Input!GN38,INDIRECT(Info!GN7&amp;"!$I$4:$I$12"),0),MATCH(Info!GN4,INDIRECT(Info!GN7&amp;"!$M$3:$O$3"),0)),INDEX(INDIRECT(Info!GN7&amp;"!$E$4:$G$13"),MATCH(Input!GN38,INDIRECT(Info!GN7&amp;"!$A$4:$A$13"),0), MATCH(Info!GN4,INDIRECT(Info!GN7&amp;"!$E$3:$G$3"),0))),0)</f>
        <v>0</v>
      </c>
      <c r="GN49" s="387">
        <f ca="1">IFERROR(IF(GN9=TRUE,INDEX(INDIRECT(Info!GO7&amp;"!$M$4:$O$12"),MATCH(Input!GO38,INDIRECT(Info!GO7&amp;"!$I$4:$I$12"),0),MATCH(Info!GO4,INDIRECT(Info!GO7&amp;"!$M$3:$O$3"),0)),INDEX(INDIRECT(Info!GO7&amp;"!$E$4:$G$13"),MATCH(Input!GO38,INDIRECT(Info!GO7&amp;"!$A$4:$A$13"),0), MATCH(Info!GO4,INDIRECT(Info!GO7&amp;"!$E$3:$G$3"),0))),0)</f>
        <v>0</v>
      </c>
      <c r="GO49" s="387">
        <f ca="1">IFERROR(IF(GO9=TRUE,INDEX(INDIRECT(Info!GP7&amp;"!$M$4:$O$12"),MATCH(Input!GP38,INDIRECT(Info!GP7&amp;"!$I$4:$I$12"),0),MATCH(Info!GP4,INDIRECT(Info!GP7&amp;"!$M$3:$O$3"),0)),INDEX(INDIRECT(Info!GP7&amp;"!$E$4:$G$13"),MATCH(Input!GP38,INDIRECT(Info!GP7&amp;"!$A$4:$A$13"),0), MATCH(Info!GP4,INDIRECT(Info!GP7&amp;"!$E$3:$G$3"),0))),0)</f>
        <v>0</v>
      </c>
      <c r="GP49" s="387">
        <f ca="1">IFERROR(IF(GP9=TRUE,INDEX(INDIRECT(Info!GQ7&amp;"!$M$4:$O$12"),MATCH(Input!GQ38,INDIRECT(Info!GQ7&amp;"!$I$4:$I$12"),0),MATCH(Info!GQ4,INDIRECT(Info!GQ7&amp;"!$M$3:$O$3"),0)),INDEX(INDIRECT(Info!GQ7&amp;"!$E$4:$G$13"),MATCH(Input!GQ38,INDIRECT(Info!GQ7&amp;"!$A$4:$A$13"),0), MATCH(Info!GQ4,INDIRECT(Info!GQ7&amp;"!$E$3:$G$3"),0))),0)</f>
        <v>0</v>
      </c>
      <c r="GQ49" s="387">
        <f ca="1">IFERROR(IF(GQ9=TRUE,INDEX(INDIRECT(Info!GR7&amp;"!$M$4:$O$12"),MATCH(Input!GR38,INDIRECT(Info!GR7&amp;"!$I$4:$I$12"),0),MATCH(Info!GR4,INDIRECT(Info!GR7&amp;"!$M$3:$O$3"),0)),INDEX(INDIRECT(Info!GR7&amp;"!$E$4:$G$13"),MATCH(Input!GR38,INDIRECT(Info!GR7&amp;"!$A$4:$A$13"),0), MATCH(Info!GR4,INDIRECT(Info!GR7&amp;"!$E$3:$G$3"),0))),0)</f>
        <v>0</v>
      </c>
      <c r="GR49" s="387">
        <f ca="1">IFERROR(IF(GR9=TRUE,INDEX(INDIRECT(Info!GS7&amp;"!$M$4:$O$12"),MATCH(Input!GS38,INDIRECT(Info!GS7&amp;"!$I$4:$I$12"),0),MATCH(Info!GS4,INDIRECT(Info!GS7&amp;"!$M$3:$O$3"),0)),INDEX(INDIRECT(Info!GS7&amp;"!$E$4:$G$13"),MATCH(Input!GS38,INDIRECT(Info!GS7&amp;"!$A$4:$A$13"),0), MATCH(Info!GS4,INDIRECT(Info!GS7&amp;"!$E$3:$G$3"),0))),0)</f>
        <v>0</v>
      </c>
      <c r="GS49" s="387">
        <f ca="1">IFERROR(IF(GS9=TRUE,INDEX(INDIRECT(Info!GT7&amp;"!$M$4:$O$12"),MATCH(Input!GT38,INDIRECT(Info!GT7&amp;"!$I$4:$I$12"),0),MATCH(Info!GT4,INDIRECT(Info!GT7&amp;"!$M$3:$O$3"),0)),INDEX(INDIRECT(Info!GT7&amp;"!$E$4:$G$13"),MATCH(Input!GT38,INDIRECT(Info!GT7&amp;"!$A$4:$A$13"),0), MATCH(Info!GT4,INDIRECT(Info!GT7&amp;"!$E$3:$G$3"),0))),0)</f>
        <v>0</v>
      </c>
    </row>
    <row r="50" spans="1:201" s="328" customFormat="1" outlineLevel="1">
      <c r="A50" s="356" t="s">
        <v>9420</v>
      </c>
      <c r="B50" s="387">
        <f>IFERROR(INDEX(CW!$H:$J,MATCH(Input!$C$160,CW!$A:$A,0),MATCH(Info!C4,CW!$H$2:$J$2,0)),0)</f>
        <v>0</v>
      </c>
      <c r="C50" s="387">
        <f>IFERROR(INDEX(CW!$H:$J,MATCH(Input!$C$160,CW!$A:$A,0),MATCH(Info!D4,CW!$H$2:$J$2,0)),0)</f>
        <v>0</v>
      </c>
      <c r="D50" s="387">
        <f>IFERROR(INDEX(CW!$H:$J,MATCH(Input!$C$160,CW!$A:$A,0),MATCH(Info!E4,CW!$H$2:$J$2,0)),0)</f>
        <v>0</v>
      </c>
      <c r="E50" s="387">
        <f>IFERROR(INDEX(CW!$H:$J,MATCH(Input!$C$160,CW!$A:$A,0),MATCH(Info!F4,CW!$H$2:$J$2,0)),0)</f>
        <v>0</v>
      </c>
      <c r="F50" s="387">
        <f>IFERROR(INDEX(CW!$H:$J,MATCH(Input!$C$160,CW!$A:$A,0),MATCH(Info!G4,CW!$H$2:$J$2,0)),0)</f>
        <v>0</v>
      </c>
      <c r="G50" s="387">
        <f>IFERROR(INDEX(CW!$H:$J,MATCH(Input!$C$160,CW!$A:$A,0),MATCH(Info!H4,CW!$H$2:$J$2,0)),0)</f>
        <v>0</v>
      </c>
      <c r="H50" s="387">
        <f>IFERROR(INDEX(CW!$H:$J,MATCH(Input!$C$160,CW!$A:$A,0),MATCH(Info!I4,CW!$H$2:$J$2,0)),0)</f>
        <v>0</v>
      </c>
      <c r="I50" s="387">
        <f>IFERROR(INDEX(CW!$H:$J,MATCH(Input!$C$160,CW!$A:$A,0),MATCH(Info!J4,CW!$H$2:$J$2,0)),0)</f>
        <v>0</v>
      </c>
      <c r="J50" s="387">
        <f>IFERROR(INDEX(CW!$H:$J,MATCH(Input!$C$160,CW!$A:$A,0),MATCH(Info!K4,CW!$H$2:$J$2,0)),0)</f>
        <v>0</v>
      </c>
      <c r="K50" s="387">
        <f>IFERROR(INDEX(CW!$H:$J,MATCH(Input!$C$160,CW!$A:$A,0),MATCH(Info!L4,CW!$H$2:$J$2,0)),0)</f>
        <v>0</v>
      </c>
      <c r="L50" s="387">
        <f>IFERROR(INDEX(CW!$H:$J,MATCH(Input!$C$160,CW!$A:$A,0),MATCH(Info!M4,CW!$H$2:$J$2,0)),0)</f>
        <v>0</v>
      </c>
      <c r="M50" s="387">
        <f>IFERROR(INDEX(CW!$H:$J,MATCH(Input!$C$160,CW!$A:$A,0),MATCH(Info!N4,CW!$H$2:$J$2,0)),0)</f>
        <v>0</v>
      </c>
      <c r="N50" s="387">
        <f>IFERROR(INDEX(CW!$H:$J,MATCH(Input!$C$160,CW!$A:$A,0),MATCH(Info!O4,CW!$H$2:$J$2,0)),0)</f>
        <v>0</v>
      </c>
      <c r="O50" s="387">
        <f>IFERROR(INDEX(CW!$H:$J,MATCH(Input!$C$160,CW!$A:$A,0),MATCH(Info!P4,CW!$H$2:$J$2,0)),0)</f>
        <v>0</v>
      </c>
      <c r="P50" s="387">
        <f>IFERROR(INDEX(CW!$H:$J,MATCH(Input!$C$160,CW!$A:$A,0),MATCH(Info!Q4,CW!$H$2:$J$2,0)),0)</f>
        <v>0</v>
      </c>
      <c r="Q50" s="387">
        <f>IFERROR(INDEX(CW!$H:$J,MATCH(Input!$C$160,CW!$A:$A,0),MATCH(Info!R4,CW!$H$2:$J$2,0)),0)</f>
        <v>0</v>
      </c>
      <c r="R50" s="387">
        <f>IFERROR(INDEX(CW!$H:$J,MATCH(Input!$C$160,CW!$A:$A,0),MATCH(Info!S4,CW!$H$2:$J$2,0)),0)</f>
        <v>0</v>
      </c>
      <c r="S50" s="387">
        <f>IFERROR(INDEX(CW!$H:$J,MATCH(Input!$C$160,CW!$A:$A,0),MATCH(Info!T4,CW!$H$2:$J$2,0)),0)</f>
        <v>0</v>
      </c>
      <c r="T50" s="387">
        <f>IFERROR(INDEX(CW!$H:$J,MATCH(Input!$C$160,CW!$A:$A,0),MATCH(Info!U4,CW!$H$2:$J$2,0)),0)</f>
        <v>0</v>
      </c>
      <c r="U50" s="387">
        <f>IFERROR(INDEX(CW!$H:$J,MATCH(Input!$C$160,CW!$A:$A,0),MATCH(Info!V4,CW!$H$2:$J$2,0)),0)</f>
        <v>0</v>
      </c>
      <c r="V50" s="387">
        <f>IFERROR(INDEX(CW!$H:$J,MATCH(Input!$C$160,CW!$A:$A,0),MATCH(Info!W4,CW!$H$2:$J$2,0)),0)</f>
        <v>0</v>
      </c>
      <c r="W50" s="387">
        <f>IFERROR(INDEX(CW!$H:$J,MATCH(Input!$C$160,CW!$A:$A,0),MATCH(Info!X4,CW!$H$2:$J$2,0)),0)</f>
        <v>0</v>
      </c>
      <c r="X50" s="387">
        <f>IFERROR(INDEX(CW!$H:$J,MATCH(Input!$C$160,CW!$A:$A,0),MATCH(Info!Y4,CW!$H$2:$J$2,0)),0)</f>
        <v>0</v>
      </c>
      <c r="Y50" s="387">
        <f>IFERROR(INDEX(CW!$H:$J,MATCH(Input!$C$160,CW!$A:$A,0),MATCH(Info!Z4,CW!$H$2:$J$2,0)),0)</f>
        <v>0</v>
      </c>
      <c r="Z50" s="387">
        <f>IFERROR(INDEX(CW!$H:$J,MATCH(Input!$C$160,CW!$A:$A,0),MATCH(Info!AA4,CW!$H$2:$J$2,0)),0)</f>
        <v>0</v>
      </c>
      <c r="AA50" s="387">
        <f>IFERROR(INDEX(CW!$H:$J,MATCH(Input!$C$160,CW!$A:$A,0),MATCH(Info!AB4,CW!$H$2:$J$2,0)),0)</f>
        <v>0</v>
      </c>
      <c r="AB50" s="387">
        <f>IFERROR(INDEX(CW!$H:$J,MATCH(Input!$C$160,CW!$A:$A,0),MATCH(Info!AC4,CW!$H$2:$J$2,0)),0)</f>
        <v>0</v>
      </c>
      <c r="AC50" s="387">
        <f>IFERROR(INDEX(CW!$H:$J,MATCH(Input!$C$160,CW!$A:$A,0),MATCH(Info!AD4,CW!$H$2:$J$2,0)),0)</f>
        <v>0</v>
      </c>
      <c r="AD50" s="387">
        <f>IFERROR(INDEX(CW!$H:$J,MATCH(Input!$C$160,CW!$A:$A,0),MATCH(Info!AE4,CW!$H$2:$J$2,0)),0)</f>
        <v>0</v>
      </c>
      <c r="AE50" s="387">
        <f>IFERROR(INDEX(CW!$H:$J,MATCH(Input!$C$160,CW!$A:$A,0),MATCH(Info!AF4,CW!$H$2:$J$2,0)),0)</f>
        <v>0</v>
      </c>
      <c r="AF50" s="387">
        <f>IFERROR(INDEX(CW!$H:$J,MATCH(Input!$C$160,CW!$A:$A,0),MATCH(Info!AG4,CW!$H$2:$J$2,0)),0)</f>
        <v>0</v>
      </c>
      <c r="AG50" s="387">
        <f>IFERROR(INDEX(CW!$H:$J,MATCH(Input!$C$160,CW!$A:$A,0),MATCH(Info!AH4,CW!$H$2:$J$2,0)),0)</f>
        <v>0</v>
      </c>
      <c r="AH50" s="387">
        <f>IFERROR(INDEX(CW!$H:$J,MATCH(Input!$C$160,CW!$A:$A,0),MATCH(Info!AI4,CW!$H$2:$J$2,0)),0)</f>
        <v>0</v>
      </c>
      <c r="AI50" s="387">
        <f>IFERROR(INDEX(CW!$H:$J,MATCH(Input!$C$160,CW!$A:$A,0),MATCH(Info!AJ4,CW!$H$2:$J$2,0)),0)</f>
        <v>0</v>
      </c>
      <c r="AJ50" s="387">
        <f>IFERROR(INDEX(CW!$H:$J,MATCH(Input!$C$160,CW!$A:$A,0),MATCH(Info!AK4,CW!$H$2:$J$2,0)),0)</f>
        <v>0</v>
      </c>
      <c r="AK50" s="387">
        <f>IFERROR(INDEX(CW!$H:$J,MATCH(Input!$C$160,CW!$A:$A,0),MATCH(Info!AL4,CW!$H$2:$J$2,0)),0)</f>
        <v>0</v>
      </c>
      <c r="AL50" s="387">
        <f>IFERROR(INDEX(CW!$H:$J,MATCH(Input!$C$160,CW!$A:$A,0),MATCH(Info!AM4,CW!$H$2:$J$2,0)),0)</f>
        <v>0</v>
      </c>
      <c r="AM50" s="387">
        <f>IFERROR(INDEX(CW!$H:$J,MATCH(Input!$C$160,CW!$A:$A,0),MATCH(Info!AN4,CW!$H$2:$J$2,0)),0)</f>
        <v>0</v>
      </c>
      <c r="AN50" s="387">
        <f>IFERROR(INDEX(CW!$H:$J,MATCH(Input!$C$160,CW!$A:$A,0),MATCH(Info!AO4,CW!$H$2:$J$2,0)),0)</f>
        <v>0</v>
      </c>
      <c r="AO50" s="387">
        <f>IFERROR(INDEX(CW!$H:$J,MATCH(Input!$C$160,CW!$A:$A,0),MATCH(Info!AP4,CW!$H$2:$J$2,0)),0)</f>
        <v>0</v>
      </c>
      <c r="AP50" s="387">
        <f>IFERROR(INDEX(CW!$H:$J,MATCH(Input!$C$160,CW!$A:$A,0),MATCH(Info!AQ4,CW!$H$2:$J$2,0)),0)</f>
        <v>0</v>
      </c>
      <c r="AQ50" s="387">
        <f>IFERROR(INDEX(CW!$H:$J,MATCH(Input!$C$160,CW!$A:$A,0),MATCH(Info!AR4,CW!$H$2:$J$2,0)),0)</f>
        <v>0</v>
      </c>
      <c r="AR50" s="387">
        <f>IFERROR(INDEX(CW!$H:$J,MATCH(Input!$C$160,CW!$A:$A,0),MATCH(Info!AS4,CW!$H$2:$J$2,0)),0)</f>
        <v>0</v>
      </c>
      <c r="AS50" s="387">
        <f>IFERROR(INDEX(CW!$H:$J,MATCH(Input!$C$160,CW!$A:$A,0),MATCH(Info!AT4,CW!$H$2:$J$2,0)),0)</f>
        <v>0</v>
      </c>
      <c r="AT50" s="387">
        <f>IFERROR(INDEX(CW!$H:$J,MATCH(Input!$C$160,CW!$A:$A,0),MATCH(Info!AU4,CW!$H$2:$J$2,0)),0)</f>
        <v>0</v>
      </c>
      <c r="AU50" s="387">
        <f>IFERROR(INDEX(CW!$H:$J,MATCH(Input!$C$160,CW!$A:$A,0),MATCH(Info!AV4,CW!$H$2:$J$2,0)),0)</f>
        <v>0</v>
      </c>
      <c r="AV50" s="387">
        <f>IFERROR(INDEX(CW!$H:$J,MATCH(Input!$C$160,CW!$A:$A,0),MATCH(Info!AW4,CW!$H$2:$J$2,0)),0)</f>
        <v>0</v>
      </c>
      <c r="AW50" s="387">
        <f>IFERROR(INDEX(CW!$H:$J,MATCH(Input!$C$160,CW!$A:$A,0),MATCH(Info!AX4,CW!$H$2:$J$2,0)),0)</f>
        <v>0</v>
      </c>
      <c r="AX50" s="387">
        <f>IFERROR(INDEX(CW!$H:$J,MATCH(Input!$C$160,CW!$A:$A,0),MATCH(Info!AY4,CW!$H$2:$J$2,0)),0)</f>
        <v>0</v>
      </c>
      <c r="AY50" s="387">
        <f>IFERROR(INDEX(CW!$H:$J,MATCH(Input!$C$160,CW!$A:$A,0),MATCH(Info!AZ4,CW!$H$2:$J$2,0)),0)</f>
        <v>0</v>
      </c>
      <c r="AZ50" s="387">
        <f>IFERROR(INDEX(CW!$H:$J,MATCH(Input!$C$160,CW!$A:$A,0),MATCH(Info!BA4,CW!$H$2:$J$2,0)),0)</f>
        <v>0</v>
      </c>
      <c r="BA50" s="387">
        <f>IFERROR(INDEX(CW!$H:$J,MATCH(Input!$C$160,CW!$A:$A,0),MATCH(Info!BB4,CW!$H$2:$J$2,0)),0)</f>
        <v>0</v>
      </c>
      <c r="BB50" s="387">
        <f>IFERROR(INDEX(CW!$H:$J,MATCH(Input!$C$160,CW!$A:$A,0),MATCH(Info!BC4,CW!$H$2:$J$2,0)),0)</f>
        <v>0</v>
      </c>
      <c r="BC50" s="387">
        <f>IFERROR(INDEX(CW!$H:$J,MATCH(Input!$C$160,CW!$A:$A,0),MATCH(Info!BD4,CW!$H$2:$J$2,0)),0)</f>
        <v>0</v>
      </c>
      <c r="BD50" s="387">
        <f>IFERROR(INDEX(CW!$H:$J,MATCH(Input!$C$160,CW!$A:$A,0),MATCH(Info!BE4,CW!$H$2:$J$2,0)),0)</f>
        <v>0</v>
      </c>
      <c r="BE50" s="387">
        <f>IFERROR(INDEX(CW!$H:$J,MATCH(Input!$C$160,CW!$A:$A,0),MATCH(Info!BF4,CW!$H$2:$J$2,0)),0)</f>
        <v>0</v>
      </c>
      <c r="BF50" s="387">
        <f>IFERROR(INDEX(CW!$H:$J,MATCH(Input!$C$160,CW!$A:$A,0),MATCH(Info!BG4,CW!$H$2:$J$2,0)),0)</f>
        <v>0</v>
      </c>
      <c r="BG50" s="387">
        <f>IFERROR(INDEX(CW!$H:$J,MATCH(Input!$C$160,CW!$A:$A,0),MATCH(Info!BH4,CW!$H$2:$J$2,0)),0)</f>
        <v>0</v>
      </c>
      <c r="BH50" s="387">
        <f>IFERROR(INDEX(CW!$H:$J,MATCH(Input!$C$160,CW!$A:$A,0),MATCH(Info!BI4,CW!$H$2:$J$2,0)),0)</f>
        <v>0</v>
      </c>
      <c r="BI50" s="387">
        <f>IFERROR(INDEX(CW!$H:$J,MATCH(Input!$C$160,CW!$A:$A,0),MATCH(Info!BJ4,CW!$H$2:$J$2,0)),0)</f>
        <v>0</v>
      </c>
      <c r="BJ50" s="387">
        <f>IFERROR(INDEX(CW!$H:$J,MATCH(Input!$C$160,CW!$A:$A,0),MATCH(Info!BK4,CW!$H$2:$J$2,0)),0)</f>
        <v>0</v>
      </c>
      <c r="BK50" s="387">
        <f>IFERROR(INDEX(CW!$H:$J,MATCH(Input!$C$160,CW!$A:$A,0),MATCH(Info!BL4,CW!$H$2:$J$2,0)),0)</f>
        <v>0</v>
      </c>
      <c r="BL50" s="387">
        <f>IFERROR(INDEX(CW!$H:$J,MATCH(Input!$C$160,CW!$A:$A,0),MATCH(Info!BM4,CW!$H$2:$J$2,0)),0)</f>
        <v>0</v>
      </c>
      <c r="BM50" s="387">
        <f>IFERROR(INDEX(CW!$H:$J,MATCH(Input!$C$160,CW!$A:$A,0),MATCH(Info!BN4,CW!$H$2:$J$2,0)),0)</f>
        <v>0</v>
      </c>
      <c r="BN50" s="387">
        <f>IFERROR(INDEX(CW!$H:$J,MATCH(Input!$C$160,CW!$A:$A,0),MATCH(Info!BO4,CW!$H$2:$J$2,0)),0)</f>
        <v>0</v>
      </c>
      <c r="BO50" s="387">
        <f>IFERROR(INDEX(CW!$H:$J,MATCH(Input!$C$160,CW!$A:$A,0),MATCH(Info!BP4,CW!$H$2:$J$2,0)),0)</f>
        <v>0</v>
      </c>
      <c r="BP50" s="387">
        <f>IFERROR(INDEX(CW!$H:$J,MATCH(Input!$C$160,CW!$A:$A,0),MATCH(Info!BQ4,CW!$H$2:$J$2,0)),0)</f>
        <v>0</v>
      </c>
      <c r="BQ50" s="387">
        <f>IFERROR(INDEX(CW!$H:$J,MATCH(Input!$C$160,CW!$A:$A,0),MATCH(Info!BR4,CW!$H$2:$J$2,0)),0)</f>
        <v>0</v>
      </c>
      <c r="BR50" s="387">
        <f>IFERROR(INDEX(CW!$H:$J,MATCH(Input!$C$160,CW!$A:$A,0),MATCH(Info!BS4,CW!$H$2:$J$2,0)),0)</f>
        <v>0</v>
      </c>
      <c r="BS50" s="387">
        <f>IFERROR(INDEX(CW!$H:$J,MATCH(Input!$C$160,CW!$A:$A,0),MATCH(Info!BT4,CW!$H$2:$J$2,0)),0)</f>
        <v>0</v>
      </c>
      <c r="BT50" s="387">
        <f>IFERROR(INDEX(CW!$H:$J,MATCH(Input!$C$160,CW!$A:$A,0),MATCH(Info!BU4,CW!$H$2:$J$2,0)),0)</f>
        <v>0</v>
      </c>
      <c r="BU50" s="387">
        <f>IFERROR(INDEX(CW!$H:$J,MATCH(Input!$C$160,CW!$A:$A,0),MATCH(Info!BV4,CW!$H$2:$J$2,0)),0)</f>
        <v>0</v>
      </c>
      <c r="BV50" s="387">
        <f>IFERROR(INDEX(CW!$H:$J,MATCH(Input!$C$160,CW!$A:$A,0),MATCH(Info!BW4,CW!$H$2:$J$2,0)),0)</f>
        <v>0</v>
      </c>
      <c r="BW50" s="387">
        <f>IFERROR(INDEX(CW!$H:$J,MATCH(Input!$C$160,CW!$A:$A,0),MATCH(Info!BX4,CW!$H$2:$J$2,0)),0)</f>
        <v>0</v>
      </c>
      <c r="BX50" s="387">
        <f>IFERROR(INDEX(CW!$H:$J,MATCH(Input!$C$160,CW!$A:$A,0),MATCH(Info!BY4,CW!$H$2:$J$2,0)),0)</f>
        <v>0</v>
      </c>
      <c r="BY50" s="387">
        <f>IFERROR(INDEX(CW!$H:$J,MATCH(Input!$C$160,CW!$A:$A,0),MATCH(Info!BZ4,CW!$H$2:$J$2,0)),0)</f>
        <v>0</v>
      </c>
      <c r="BZ50" s="387">
        <f>IFERROR(INDEX(CW!$H:$J,MATCH(Input!$C$160,CW!$A:$A,0),MATCH(Info!CA4,CW!$H$2:$J$2,0)),0)</f>
        <v>0</v>
      </c>
      <c r="CA50" s="387">
        <f>IFERROR(INDEX(CW!$H:$J,MATCH(Input!$C$160,CW!$A:$A,0),MATCH(Info!CB4,CW!$H$2:$J$2,0)),0)</f>
        <v>0</v>
      </c>
      <c r="CB50" s="387">
        <f>IFERROR(INDEX(CW!$H:$J,MATCH(Input!$C$160,CW!$A:$A,0),MATCH(Info!CC4,CW!$H$2:$J$2,0)),0)</f>
        <v>0</v>
      </c>
      <c r="CC50" s="387">
        <f>IFERROR(INDEX(CW!$H:$J,MATCH(Input!$C$160,CW!$A:$A,0),MATCH(Info!CD4,CW!$H$2:$J$2,0)),0)</f>
        <v>0</v>
      </c>
      <c r="CD50" s="387">
        <f>IFERROR(INDEX(CW!$H:$J,MATCH(Input!$C$160,CW!$A:$A,0),MATCH(Info!CE4,CW!$H$2:$J$2,0)),0)</f>
        <v>0</v>
      </c>
      <c r="CE50" s="387">
        <f>IFERROR(INDEX(CW!$H:$J,MATCH(Input!$C$160,CW!$A:$A,0),MATCH(Info!CF4,CW!$H$2:$J$2,0)),0)</f>
        <v>0</v>
      </c>
      <c r="CF50" s="387">
        <f>IFERROR(INDEX(CW!$H:$J,MATCH(Input!$C$160,CW!$A:$A,0),MATCH(Info!CG4,CW!$H$2:$J$2,0)),0)</f>
        <v>0</v>
      </c>
      <c r="CG50" s="387">
        <f>IFERROR(INDEX(CW!$H:$J,MATCH(Input!$C$160,CW!$A:$A,0),MATCH(Info!CH4,CW!$H$2:$J$2,0)),0)</f>
        <v>0</v>
      </c>
      <c r="CH50" s="387">
        <f>IFERROR(INDEX(CW!$H:$J,MATCH(Input!$C$160,CW!$A:$A,0),MATCH(Info!CI4,CW!$H$2:$J$2,0)),0)</f>
        <v>0</v>
      </c>
      <c r="CI50" s="387">
        <f>IFERROR(INDEX(CW!$H:$J,MATCH(Input!$C$160,CW!$A:$A,0),MATCH(Info!CJ4,CW!$H$2:$J$2,0)),0)</f>
        <v>0</v>
      </c>
      <c r="CJ50" s="387">
        <f>IFERROR(INDEX(CW!$H:$J,MATCH(Input!$C$160,CW!$A:$A,0),MATCH(Info!CK4,CW!$H$2:$J$2,0)),0)</f>
        <v>0</v>
      </c>
      <c r="CK50" s="387">
        <f>IFERROR(INDEX(CW!$H:$J,MATCH(Input!$C$160,CW!$A:$A,0),MATCH(Info!CL4,CW!$H$2:$J$2,0)),0)</f>
        <v>0</v>
      </c>
      <c r="CL50" s="387">
        <f>IFERROR(INDEX(CW!$H:$J,MATCH(Input!$C$160,CW!$A:$A,0),MATCH(Info!CM4,CW!$H$2:$J$2,0)),0)</f>
        <v>0</v>
      </c>
      <c r="CM50" s="387">
        <f>IFERROR(INDEX(CW!$H:$J,MATCH(Input!$C$160,CW!$A:$A,0),MATCH(Info!CN4,CW!$H$2:$J$2,0)),0)</f>
        <v>0</v>
      </c>
      <c r="CN50" s="387">
        <f>IFERROR(INDEX(CW!$H:$J,MATCH(Input!$C$160,CW!$A:$A,0),MATCH(Info!CO4,CW!$H$2:$J$2,0)),0)</f>
        <v>0</v>
      </c>
      <c r="CO50" s="387">
        <f>IFERROR(INDEX(CW!$H:$J,MATCH(Input!$C$160,CW!$A:$A,0),MATCH(Info!CP4,CW!$H$2:$J$2,0)),0)</f>
        <v>0</v>
      </c>
      <c r="CP50" s="387">
        <f>IFERROR(INDEX(CW!$H:$J,MATCH(Input!$C$160,CW!$A:$A,0),MATCH(Info!CQ4,CW!$H$2:$J$2,0)),0)</f>
        <v>0</v>
      </c>
      <c r="CQ50" s="387">
        <f>IFERROR(INDEX(CW!$H:$J,MATCH(Input!$C$160,CW!$A:$A,0),MATCH(Info!CR4,CW!$H$2:$J$2,0)),0)</f>
        <v>0</v>
      </c>
      <c r="CR50" s="387">
        <f>IFERROR(INDEX(CW!$H:$J,MATCH(Input!$C$160,CW!$A:$A,0),MATCH(Info!CS4,CW!$H$2:$J$2,0)),0)</f>
        <v>0</v>
      </c>
      <c r="CS50" s="387">
        <f>IFERROR(INDEX(CW!$H:$J,MATCH(Input!$C$160,CW!$A:$A,0),MATCH(Info!CT4,CW!$H$2:$J$2,0)),0)</f>
        <v>0</v>
      </c>
      <c r="CT50" s="387">
        <f>IFERROR(INDEX(CW!$H:$J,MATCH(Input!$C$160,CW!$A:$A,0),MATCH(Info!CU4,CW!$H$2:$J$2,0)),0)</f>
        <v>0</v>
      </c>
      <c r="CU50" s="387">
        <f>IFERROR(INDEX(CW!$H:$J,MATCH(Input!$C$160,CW!$A:$A,0),MATCH(Info!CV4,CW!$H$2:$J$2,0)),0)</f>
        <v>0</v>
      </c>
      <c r="CV50" s="387">
        <f>IFERROR(INDEX(CW!$H:$J,MATCH(Input!$C$160,CW!$A:$A,0),MATCH(Info!CW4,CW!$H$2:$J$2,0)),0)</f>
        <v>0</v>
      </c>
      <c r="CW50" s="387">
        <f>IFERROR(INDEX(CW!$H:$J,MATCH(Input!$C$160,CW!$A:$A,0),MATCH(Info!CX4,CW!$H$2:$J$2,0)),0)</f>
        <v>0</v>
      </c>
      <c r="CX50" s="387">
        <f>IFERROR(INDEX(CW!$H:$J,MATCH(Input!$C$160,CW!$A:$A,0),MATCH(Info!CY4,CW!$H$2:$J$2,0)),0)</f>
        <v>0</v>
      </c>
      <c r="CY50" s="387">
        <f>IFERROR(INDEX(CW!$H:$J,MATCH(Input!$C$160,CW!$A:$A,0),MATCH(Info!CZ4,CW!$H$2:$J$2,0)),0)</f>
        <v>0</v>
      </c>
      <c r="CZ50" s="387">
        <f>IFERROR(INDEX(CW!$H:$J,MATCH(Input!$C$160,CW!$A:$A,0),MATCH(Info!DA4,CW!$H$2:$J$2,0)),0)</f>
        <v>0</v>
      </c>
      <c r="DA50" s="387">
        <f>IFERROR(INDEX(CW!$H:$J,MATCH(Input!$C$160,CW!$A:$A,0),MATCH(Info!DB4,CW!$H$2:$J$2,0)),0)</f>
        <v>0</v>
      </c>
      <c r="DB50" s="387">
        <f>IFERROR(INDEX(CW!$H:$J,MATCH(Input!$C$160,CW!$A:$A,0),MATCH(Info!DC4,CW!$H$2:$J$2,0)),0)</f>
        <v>0</v>
      </c>
      <c r="DC50" s="387">
        <f>IFERROR(INDEX(CW!$H:$J,MATCH(Input!$C$160,CW!$A:$A,0),MATCH(Info!DD4,CW!$H$2:$J$2,0)),0)</f>
        <v>0</v>
      </c>
      <c r="DD50" s="387">
        <f>IFERROR(INDEX(CW!$H:$J,MATCH(Input!$C$160,CW!$A:$A,0),MATCH(Info!DE4,CW!$H$2:$J$2,0)),0)</f>
        <v>0</v>
      </c>
      <c r="DE50" s="387">
        <f>IFERROR(INDEX(CW!$H:$J,MATCH(Input!$C$160,CW!$A:$A,0),MATCH(Info!DF4,CW!$H$2:$J$2,0)),0)</f>
        <v>0</v>
      </c>
      <c r="DF50" s="387">
        <f>IFERROR(INDEX(CW!$H:$J,MATCH(Input!$C$160,CW!$A:$A,0),MATCH(Info!DG4,CW!$H$2:$J$2,0)),0)</f>
        <v>0</v>
      </c>
      <c r="DG50" s="387">
        <f>IFERROR(INDEX(CW!$H:$J,MATCH(Input!$C$160,CW!$A:$A,0),MATCH(Info!DH4,CW!$H$2:$J$2,0)),0)</f>
        <v>0</v>
      </c>
      <c r="DH50" s="387">
        <f>IFERROR(INDEX(CW!$H:$J,MATCH(Input!$C$160,CW!$A:$A,0),MATCH(Info!DI4,CW!$H$2:$J$2,0)),0)</f>
        <v>0</v>
      </c>
      <c r="DI50" s="387">
        <f>IFERROR(INDEX(CW!$H:$J,MATCH(Input!$C$160,CW!$A:$A,0),MATCH(Info!DJ4,CW!$H$2:$J$2,0)),0)</f>
        <v>0</v>
      </c>
      <c r="DJ50" s="387">
        <f>IFERROR(INDEX(CW!$H:$J,MATCH(Input!$C$160,CW!$A:$A,0),MATCH(Info!DK4,CW!$H$2:$J$2,0)),0)</f>
        <v>0</v>
      </c>
      <c r="DK50" s="387">
        <f>IFERROR(INDEX(CW!$H:$J,MATCH(Input!$C$160,CW!$A:$A,0),MATCH(Info!DL4,CW!$H$2:$J$2,0)),0)</f>
        <v>0</v>
      </c>
      <c r="DL50" s="387">
        <f>IFERROR(INDEX(CW!$H:$J,MATCH(Input!$C$160,CW!$A:$A,0),MATCH(Info!DM4,CW!$H$2:$J$2,0)),0)</f>
        <v>0</v>
      </c>
      <c r="DM50" s="387">
        <f>IFERROR(INDEX(CW!$H:$J,MATCH(Input!$C$160,CW!$A:$A,0),MATCH(Info!DN4,CW!$H$2:$J$2,0)),0)</f>
        <v>0</v>
      </c>
      <c r="DN50" s="387">
        <f>IFERROR(INDEX(CW!$H:$J,MATCH(Input!$C$160,CW!$A:$A,0),MATCH(Info!DO4,CW!$H$2:$J$2,0)),0)</f>
        <v>0</v>
      </c>
      <c r="DO50" s="387">
        <f>IFERROR(INDEX(CW!$H:$J,MATCH(Input!$C$160,CW!$A:$A,0),MATCH(Info!DP4,CW!$H$2:$J$2,0)),0)</f>
        <v>0</v>
      </c>
      <c r="DP50" s="387">
        <f>IFERROR(INDEX(CW!$H:$J,MATCH(Input!$C$160,CW!$A:$A,0),MATCH(Info!DQ4,CW!$H$2:$J$2,0)),0)</f>
        <v>0</v>
      </c>
      <c r="DQ50" s="387">
        <f>IFERROR(INDEX(CW!$H:$J,MATCH(Input!$C$160,CW!$A:$A,0),MATCH(Info!DR4,CW!$H$2:$J$2,0)),0)</f>
        <v>0</v>
      </c>
      <c r="DR50" s="387">
        <f>IFERROR(INDEX(CW!$H:$J,MATCH(Input!$C$160,CW!$A:$A,0),MATCH(Info!DS4,CW!$H$2:$J$2,0)),0)</f>
        <v>0</v>
      </c>
      <c r="DS50" s="387">
        <f>IFERROR(INDEX(CW!$H:$J,MATCH(Input!$C$160,CW!$A:$A,0),MATCH(Info!DT4,CW!$H$2:$J$2,0)),0)</f>
        <v>0</v>
      </c>
      <c r="DT50" s="387">
        <f>IFERROR(INDEX(CW!$H:$J,MATCH(Input!$C$160,CW!$A:$A,0),MATCH(Info!DU4,CW!$H$2:$J$2,0)),0)</f>
        <v>0</v>
      </c>
      <c r="DU50" s="387">
        <f>IFERROR(INDEX(CW!$H:$J,MATCH(Input!$C$160,CW!$A:$A,0),MATCH(Info!DV4,CW!$H$2:$J$2,0)),0)</f>
        <v>0</v>
      </c>
      <c r="DV50" s="387">
        <f>IFERROR(INDEX(CW!$H:$J,MATCH(Input!$C$160,CW!$A:$A,0),MATCH(Info!DW4,CW!$H$2:$J$2,0)),0)</f>
        <v>0</v>
      </c>
      <c r="DW50" s="387">
        <f>IFERROR(INDEX(CW!$H:$J,MATCH(Input!$C$160,CW!$A:$A,0),MATCH(Info!DX4,CW!$H$2:$J$2,0)),0)</f>
        <v>0</v>
      </c>
      <c r="DX50" s="387">
        <f>IFERROR(INDEX(CW!$H:$J,MATCH(Input!$C$160,CW!$A:$A,0),MATCH(Info!DY4,CW!$H$2:$J$2,0)),0)</f>
        <v>0</v>
      </c>
      <c r="DY50" s="387">
        <f>IFERROR(INDEX(CW!$H:$J,MATCH(Input!$C$160,CW!$A:$A,0),MATCH(Info!DZ4,CW!$H$2:$J$2,0)),0)</f>
        <v>0</v>
      </c>
      <c r="DZ50" s="387">
        <f>IFERROR(INDEX(CW!$H:$J,MATCH(Input!$C$160,CW!$A:$A,0),MATCH(Info!EA4,CW!$H$2:$J$2,0)),0)</f>
        <v>0</v>
      </c>
      <c r="EA50" s="387">
        <f>IFERROR(INDEX(CW!$H:$J,MATCH(Input!$C$160,CW!$A:$A,0),MATCH(Info!EB4,CW!$H$2:$J$2,0)),0)</f>
        <v>0</v>
      </c>
      <c r="EB50" s="387">
        <f>IFERROR(INDEX(CW!$H:$J,MATCH(Input!$C$160,CW!$A:$A,0),MATCH(Info!EC4,CW!$H$2:$J$2,0)),0)</f>
        <v>0</v>
      </c>
      <c r="EC50" s="387">
        <f>IFERROR(INDEX(CW!$H:$J,MATCH(Input!$C$160,CW!$A:$A,0),MATCH(Info!ED4,CW!$H$2:$J$2,0)),0)</f>
        <v>0</v>
      </c>
      <c r="ED50" s="387">
        <f>IFERROR(INDEX(CW!$H:$J,MATCH(Input!$C$160,CW!$A:$A,0),MATCH(Info!EE4,CW!$H$2:$J$2,0)),0)</f>
        <v>0</v>
      </c>
      <c r="EE50" s="387">
        <f>IFERROR(INDEX(CW!$H:$J,MATCH(Input!$C$160,CW!$A:$A,0),MATCH(Info!EF4,CW!$H$2:$J$2,0)),0)</f>
        <v>0</v>
      </c>
      <c r="EF50" s="387">
        <f>IFERROR(INDEX(CW!$H:$J,MATCH(Input!$C$160,CW!$A:$A,0),MATCH(Info!EG4,CW!$H$2:$J$2,0)),0)</f>
        <v>0</v>
      </c>
      <c r="EG50" s="387">
        <f>IFERROR(INDEX(CW!$H:$J,MATCH(Input!$C$160,CW!$A:$A,0),MATCH(Info!EH4,CW!$H$2:$J$2,0)),0)</f>
        <v>0</v>
      </c>
      <c r="EH50" s="387">
        <f>IFERROR(INDEX(CW!$H:$J,MATCH(Input!$C$160,CW!$A:$A,0),MATCH(Info!EI4,CW!$H$2:$J$2,0)),0)</f>
        <v>0</v>
      </c>
      <c r="EI50" s="387">
        <f>IFERROR(INDEX(CW!$H:$J,MATCH(Input!$C$160,CW!$A:$A,0),MATCH(Info!EJ4,CW!$H$2:$J$2,0)),0)</f>
        <v>0</v>
      </c>
      <c r="EJ50" s="387">
        <f>IFERROR(INDEX(CW!$H:$J,MATCH(Input!$C$160,CW!$A:$A,0),MATCH(Info!EK4,CW!$H$2:$J$2,0)),0)</f>
        <v>0</v>
      </c>
      <c r="EK50" s="387">
        <f>IFERROR(INDEX(CW!$H:$J,MATCH(Input!$C$160,CW!$A:$A,0),MATCH(Info!EL4,CW!$H$2:$J$2,0)),0)</f>
        <v>0</v>
      </c>
      <c r="EL50" s="387">
        <f>IFERROR(INDEX(CW!$H:$J,MATCH(Input!$C$160,CW!$A:$A,0),MATCH(Info!EM4,CW!$H$2:$J$2,0)),0)</f>
        <v>0</v>
      </c>
      <c r="EM50" s="387">
        <f>IFERROR(INDEX(CW!$H:$J,MATCH(Input!$C$160,CW!$A:$A,0),MATCH(Info!EN4,CW!$H$2:$J$2,0)),0)</f>
        <v>0</v>
      </c>
      <c r="EN50" s="387">
        <f>IFERROR(INDEX(CW!$H:$J,MATCH(Input!$C$160,CW!$A:$A,0),MATCH(Info!EO4,CW!$H$2:$J$2,0)),0)</f>
        <v>0</v>
      </c>
      <c r="EO50" s="387">
        <f>IFERROR(INDEX(CW!$H:$J,MATCH(Input!$C$160,CW!$A:$A,0),MATCH(Info!EP4,CW!$H$2:$J$2,0)),0)</f>
        <v>0</v>
      </c>
      <c r="EP50" s="387">
        <f>IFERROR(INDEX(CW!$H:$J,MATCH(Input!$C$160,CW!$A:$A,0),MATCH(Info!EQ4,CW!$H$2:$J$2,0)),0)</f>
        <v>0</v>
      </c>
      <c r="EQ50" s="387">
        <f>IFERROR(INDEX(CW!$H:$J,MATCH(Input!$C$160,CW!$A:$A,0),MATCH(Info!ER4,CW!$H$2:$J$2,0)),0)</f>
        <v>0</v>
      </c>
      <c r="ER50" s="387">
        <f>IFERROR(INDEX(CW!$H:$J,MATCH(Input!$C$160,CW!$A:$A,0),MATCH(Info!ES4,CW!$H$2:$J$2,0)),0)</f>
        <v>0</v>
      </c>
      <c r="ES50" s="387">
        <f>IFERROR(INDEX(CW!$H:$J,MATCH(Input!$C$160,CW!$A:$A,0),MATCH(Info!ET4,CW!$H$2:$J$2,0)),0)</f>
        <v>0</v>
      </c>
      <c r="ET50" s="387">
        <f>IFERROR(INDEX(CW!$H:$J,MATCH(Input!$C$160,CW!$A:$A,0),MATCH(Info!EU4,CW!$H$2:$J$2,0)),0)</f>
        <v>0</v>
      </c>
      <c r="EU50" s="387">
        <f>IFERROR(INDEX(CW!$H:$J,MATCH(Input!$C$160,CW!$A:$A,0),MATCH(Info!EV4,CW!$H$2:$J$2,0)),0)</f>
        <v>0</v>
      </c>
      <c r="EV50" s="387">
        <f>IFERROR(INDEX(CW!$H:$J,MATCH(Input!$C$160,CW!$A:$A,0),MATCH(Info!EW4,CW!$H$2:$J$2,0)),0)</f>
        <v>0</v>
      </c>
      <c r="EW50" s="387">
        <f>IFERROR(INDEX(CW!$H:$J,MATCH(Input!$C$160,CW!$A:$A,0),MATCH(Info!EX4,CW!$H$2:$J$2,0)),0)</f>
        <v>0</v>
      </c>
      <c r="EX50" s="387">
        <f>IFERROR(INDEX(CW!$H:$J,MATCH(Input!$C$160,CW!$A:$A,0),MATCH(Info!EY4,CW!$H$2:$J$2,0)),0)</f>
        <v>0</v>
      </c>
      <c r="EY50" s="387">
        <f>IFERROR(INDEX(CW!$H:$J,MATCH(Input!$C$160,CW!$A:$A,0),MATCH(Info!EZ4,CW!$H$2:$J$2,0)),0)</f>
        <v>0</v>
      </c>
      <c r="EZ50" s="387">
        <f>IFERROR(INDEX(CW!$H:$J,MATCH(Input!$C$160,CW!$A:$A,0),MATCH(Info!FA4,CW!$H$2:$J$2,0)),0)</f>
        <v>0</v>
      </c>
      <c r="FA50" s="387">
        <f>IFERROR(INDEX(CW!$H:$J,MATCH(Input!$C$160,CW!$A:$A,0),MATCH(Info!FB4,CW!$H$2:$J$2,0)),0)</f>
        <v>0</v>
      </c>
      <c r="FB50" s="387">
        <f>IFERROR(INDEX(CW!$H:$J,MATCH(Input!$C$160,CW!$A:$A,0),MATCH(Info!FC4,CW!$H$2:$J$2,0)),0)</f>
        <v>0</v>
      </c>
      <c r="FC50" s="387">
        <f>IFERROR(INDEX(CW!$H:$J,MATCH(Input!$C$160,CW!$A:$A,0),MATCH(Info!FD4,CW!$H$2:$J$2,0)),0)</f>
        <v>0</v>
      </c>
      <c r="FD50" s="387">
        <f>IFERROR(INDEX(CW!$H:$J,MATCH(Input!$C$160,CW!$A:$A,0),MATCH(Info!FE4,CW!$H$2:$J$2,0)),0)</f>
        <v>0</v>
      </c>
      <c r="FE50" s="387">
        <f>IFERROR(INDEX(CW!$H:$J,MATCH(Input!$C$160,CW!$A:$A,0),MATCH(Info!FF4,CW!$H$2:$J$2,0)),0)</f>
        <v>0</v>
      </c>
      <c r="FF50" s="387">
        <f>IFERROR(INDEX(CW!$H:$J,MATCH(Input!$C$160,CW!$A:$A,0),MATCH(Info!FG4,CW!$H$2:$J$2,0)),0)</f>
        <v>0</v>
      </c>
      <c r="FG50" s="387">
        <f>IFERROR(INDEX(CW!$H:$J,MATCH(Input!$C$160,CW!$A:$A,0),MATCH(Info!FH4,CW!$H$2:$J$2,0)),0)</f>
        <v>0</v>
      </c>
      <c r="FH50" s="387">
        <f>IFERROR(INDEX(CW!$H:$J,MATCH(Input!$C$160,CW!$A:$A,0),MATCH(Info!FI4,CW!$H$2:$J$2,0)),0)</f>
        <v>0</v>
      </c>
      <c r="FI50" s="387">
        <f>IFERROR(INDEX(CW!$H:$J,MATCH(Input!$C$160,CW!$A:$A,0),MATCH(Info!FJ4,CW!$H$2:$J$2,0)),0)</f>
        <v>0</v>
      </c>
      <c r="FJ50" s="387">
        <f>IFERROR(INDEX(CW!$H:$J,MATCH(Input!$C$160,CW!$A:$A,0),MATCH(Info!FK4,CW!$H$2:$J$2,0)),0)</f>
        <v>0</v>
      </c>
      <c r="FK50" s="387">
        <f>IFERROR(INDEX(CW!$H:$J,MATCH(Input!$C$160,CW!$A:$A,0),MATCH(Info!FL4,CW!$H$2:$J$2,0)),0)</f>
        <v>0</v>
      </c>
      <c r="FL50" s="387">
        <f>IFERROR(INDEX(CW!$H:$J,MATCH(Input!$C$160,CW!$A:$A,0),MATCH(Info!FM4,CW!$H$2:$J$2,0)),0)</f>
        <v>0</v>
      </c>
      <c r="FM50" s="387">
        <f>IFERROR(INDEX(CW!$H:$J,MATCH(Input!$C$160,CW!$A:$A,0),MATCH(Info!FN4,CW!$H$2:$J$2,0)),0)</f>
        <v>0</v>
      </c>
      <c r="FN50" s="387">
        <f>IFERROR(INDEX(CW!$H:$J,MATCH(Input!$C$160,CW!$A:$A,0),MATCH(Info!FO4,CW!$H$2:$J$2,0)),0)</f>
        <v>0</v>
      </c>
      <c r="FO50" s="387">
        <f>IFERROR(INDEX(CW!$H:$J,MATCH(Input!$C$160,CW!$A:$A,0),MATCH(Info!FP4,CW!$H$2:$J$2,0)),0)</f>
        <v>0</v>
      </c>
      <c r="FP50" s="387">
        <f>IFERROR(INDEX(CW!$H:$J,MATCH(Input!$C$160,CW!$A:$A,0),MATCH(Info!FQ4,CW!$H$2:$J$2,0)),0)</f>
        <v>0</v>
      </c>
      <c r="FQ50" s="387">
        <f>IFERROR(INDEX(CW!$H:$J,MATCH(Input!$C$160,CW!$A:$A,0),MATCH(Info!FR4,CW!$H$2:$J$2,0)),0)</f>
        <v>0</v>
      </c>
      <c r="FR50" s="387">
        <f>IFERROR(INDEX(CW!$H:$J,MATCH(Input!$C$160,CW!$A:$A,0),MATCH(Info!FS4,CW!$H$2:$J$2,0)),0)</f>
        <v>0</v>
      </c>
      <c r="FS50" s="387">
        <f>IFERROR(INDEX(CW!$H:$J,MATCH(Input!$C$160,CW!$A:$A,0),MATCH(Info!FT4,CW!$H$2:$J$2,0)),0)</f>
        <v>0</v>
      </c>
      <c r="FT50" s="387">
        <f>IFERROR(INDEX(CW!$H:$J,MATCH(Input!$C$160,CW!$A:$A,0),MATCH(Info!FU4,CW!$H$2:$J$2,0)),0)</f>
        <v>0</v>
      </c>
      <c r="FU50" s="387">
        <f>IFERROR(INDEX(CW!$H:$J,MATCH(Input!$C$160,CW!$A:$A,0),MATCH(Info!FV4,CW!$H$2:$J$2,0)),0)</f>
        <v>0</v>
      </c>
      <c r="FV50" s="387">
        <f>IFERROR(INDEX(CW!$H:$J,MATCH(Input!$C$160,CW!$A:$A,0),MATCH(Info!FW4,CW!$H$2:$J$2,0)),0)</f>
        <v>0</v>
      </c>
      <c r="FW50" s="387">
        <f>IFERROR(INDEX(CW!$H:$J,MATCH(Input!$C$160,CW!$A:$A,0),MATCH(Info!FX4,CW!$H$2:$J$2,0)),0)</f>
        <v>0</v>
      </c>
      <c r="FX50" s="387">
        <f>IFERROR(INDEX(CW!$H:$J,MATCH(Input!$C$160,CW!$A:$A,0),MATCH(Info!FY4,CW!$H$2:$J$2,0)),0)</f>
        <v>0</v>
      </c>
      <c r="FY50" s="387">
        <f>IFERROR(INDEX(CW!$H:$J,MATCH(Input!$C$160,CW!$A:$A,0),MATCH(Info!FZ4,CW!$H$2:$J$2,0)),0)</f>
        <v>0</v>
      </c>
      <c r="FZ50" s="387">
        <f>IFERROR(INDEX(CW!$H:$J,MATCH(Input!$C$160,CW!$A:$A,0),MATCH(Info!GA4,CW!$H$2:$J$2,0)),0)</f>
        <v>0</v>
      </c>
      <c r="GA50" s="387">
        <f>IFERROR(INDEX(CW!$H:$J,MATCH(Input!$C$160,CW!$A:$A,0),MATCH(Info!GB4,CW!$H$2:$J$2,0)),0)</f>
        <v>0</v>
      </c>
      <c r="GB50" s="387">
        <f>IFERROR(INDEX(CW!$H:$J,MATCH(Input!$C$160,CW!$A:$A,0),MATCH(Info!GC4,CW!$H$2:$J$2,0)),0)</f>
        <v>0</v>
      </c>
      <c r="GC50" s="387">
        <f>IFERROR(INDEX(CW!$H:$J,MATCH(Input!$C$160,CW!$A:$A,0),MATCH(Info!GD4,CW!$H$2:$J$2,0)),0)</f>
        <v>0</v>
      </c>
      <c r="GD50" s="387">
        <f>IFERROR(INDEX(CW!$H:$J,MATCH(Input!$C$160,CW!$A:$A,0),MATCH(Info!GE4,CW!$H$2:$J$2,0)),0)</f>
        <v>0</v>
      </c>
      <c r="GE50" s="387">
        <f>IFERROR(INDEX(CW!$H:$J,MATCH(Input!$C$160,CW!$A:$A,0),MATCH(Info!GF4,CW!$H$2:$J$2,0)),0)</f>
        <v>0</v>
      </c>
      <c r="GF50" s="387">
        <f>IFERROR(INDEX(CW!$H:$J,MATCH(Input!$C$160,CW!$A:$A,0),MATCH(Info!GG4,CW!$H$2:$J$2,0)),0)</f>
        <v>0</v>
      </c>
      <c r="GG50" s="387">
        <f>IFERROR(INDEX(CW!$H:$J,MATCH(Input!$C$160,CW!$A:$A,0),MATCH(Info!GH4,CW!$H$2:$J$2,0)),0)</f>
        <v>0</v>
      </c>
      <c r="GH50" s="387">
        <f>IFERROR(INDEX(CW!$H:$J,MATCH(Input!$C$160,CW!$A:$A,0),MATCH(Info!GI4,CW!$H$2:$J$2,0)),0)</f>
        <v>0</v>
      </c>
      <c r="GI50" s="387">
        <f>IFERROR(INDEX(CW!$H:$J,MATCH(Input!$C$160,CW!$A:$A,0),MATCH(Info!GJ4,CW!$H$2:$J$2,0)),0)</f>
        <v>0</v>
      </c>
      <c r="GJ50" s="387">
        <f>IFERROR(INDEX(CW!$H:$J,MATCH(Input!$C$160,CW!$A:$A,0),MATCH(Info!GK4,CW!$H$2:$J$2,0)),0)</f>
        <v>0</v>
      </c>
      <c r="GK50" s="387">
        <f>IFERROR(INDEX(CW!$H:$J,MATCH(Input!$C$160,CW!$A:$A,0),MATCH(Info!GL4,CW!$H$2:$J$2,0)),0)</f>
        <v>0</v>
      </c>
      <c r="GL50" s="387">
        <f>IFERROR(INDEX(CW!$H:$J,MATCH(Input!$C$160,CW!$A:$A,0),MATCH(Info!GM4,CW!$H$2:$J$2,0)),0)</f>
        <v>0</v>
      </c>
      <c r="GM50" s="387">
        <f>IFERROR(INDEX(CW!$H:$J,MATCH(Input!$C$160,CW!$A:$A,0),MATCH(Info!GN4,CW!$H$2:$J$2,0)),0)</f>
        <v>0</v>
      </c>
      <c r="GN50" s="387">
        <f>IFERROR(INDEX(CW!$H:$J,MATCH(Input!$C$160,CW!$A:$A,0),MATCH(Info!GO4,CW!$H$2:$J$2,0)),0)</f>
        <v>0</v>
      </c>
      <c r="GO50" s="387">
        <f>IFERROR(INDEX(CW!$H:$J,MATCH(Input!$C$160,CW!$A:$A,0),MATCH(Info!GP4,CW!$H$2:$J$2,0)),0)</f>
        <v>0</v>
      </c>
      <c r="GP50" s="387">
        <f>IFERROR(INDEX(CW!$H:$J,MATCH(Input!$C$160,CW!$A:$A,0),MATCH(Info!GQ4,CW!$H$2:$J$2,0)),0)</f>
        <v>0</v>
      </c>
      <c r="GQ50" s="387">
        <f>IFERROR(INDEX(CW!$H:$J,MATCH(Input!$C$160,CW!$A:$A,0),MATCH(Info!GR4,CW!$H$2:$J$2,0)),0)</f>
        <v>0</v>
      </c>
      <c r="GR50" s="387">
        <f>IFERROR(INDEX(CW!$H:$J,MATCH(Input!$C$160,CW!$A:$A,0),MATCH(Info!GS4,CW!$H$2:$J$2,0)),0)</f>
        <v>0</v>
      </c>
      <c r="GS50" s="387">
        <f>IFERROR(INDEX(CW!$H:$J,MATCH(Input!$C$160,CW!$A:$A,0),MATCH(Info!GT4,CW!$H$2:$J$2,0)),0)</f>
        <v>0</v>
      </c>
    </row>
    <row r="51" spans="1:201" s="328" customFormat="1" outlineLevel="1">
      <c r="A51" s="356" t="s">
        <v>9421</v>
      </c>
      <c r="B51" s="387">
        <f t="shared" ref="B51:AG51" ca="1" si="28">ROUND($B$160*B52,3)</f>
        <v>0</v>
      </c>
      <c r="C51" s="387">
        <f t="shared" ca="1" si="28"/>
        <v>0</v>
      </c>
      <c r="D51" s="387">
        <f t="shared" ca="1" si="28"/>
        <v>0</v>
      </c>
      <c r="E51" s="387">
        <f t="shared" ca="1" si="28"/>
        <v>0</v>
      </c>
      <c r="F51" s="387">
        <f t="shared" ca="1" si="28"/>
        <v>0</v>
      </c>
      <c r="G51" s="387">
        <f t="shared" ca="1" si="28"/>
        <v>0</v>
      </c>
      <c r="H51" s="387">
        <f t="shared" ca="1" si="28"/>
        <v>0</v>
      </c>
      <c r="I51" s="387">
        <f t="shared" ca="1" si="28"/>
        <v>0</v>
      </c>
      <c r="J51" s="387">
        <f t="shared" ca="1" si="28"/>
        <v>0</v>
      </c>
      <c r="K51" s="387">
        <f t="shared" ca="1" si="28"/>
        <v>0</v>
      </c>
      <c r="L51" s="387">
        <f t="shared" ca="1" si="28"/>
        <v>0</v>
      </c>
      <c r="M51" s="387">
        <f t="shared" ca="1" si="28"/>
        <v>0</v>
      </c>
      <c r="N51" s="387">
        <f t="shared" ca="1" si="28"/>
        <v>0</v>
      </c>
      <c r="O51" s="387">
        <f t="shared" ca="1" si="28"/>
        <v>0</v>
      </c>
      <c r="P51" s="387">
        <f t="shared" ca="1" si="28"/>
        <v>0</v>
      </c>
      <c r="Q51" s="387">
        <f t="shared" ca="1" si="28"/>
        <v>0</v>
      </c>
      <c r="R51" s="387">
        <f t="shared" ca="1" si="28"/>
        <v>0</v>
      </c>
      <c r="S51" s="387">
        <f t="shared" ca="1" si="28"/>
        <v>0</v>
      </c>
      <c r="T51" s="387">
        <f t="shared" ca="1" si="28"/>
        <v>0</v>
      </c>
      <c r="U51" s="387">
        <f t="shared" ca="1" si="28"/>
        <v>0</v>
      </c>
      <c r="V51" s="387">
        <f t="shared" ca="1" si="28"/>
        <v>0</v>
      </c>
      <c r="W51" s="387">
        <f t="shared" ca="1" si="28"/>
        <v>0</v>
      </c>
      <c r="X51" s="387">
        <f t="shared" ca="1" si="28"/>
        <v>0</v>
      </c>
      <c r="Y51" s="387">
        <f t="shared" ca="1" si="28"/>
        <v>0</v>
      </c>
      <c r="Z51" s="387">
        <f t="shared" ca="1" si="28"/>
        <v>0</v>
      </c>
      <c r="AA51" s="387">
        <f t="shared" ca="1" si="28"/>
        <v>0</v>
      </c>
      <c r="AB51" s="387">
        <f t="shared" ca="1" si="28"/>
        <v>0</v>
      </c>
      <c r="AC51" s="387">
        <f t="shared" ca="1" si="28"/>
        <v>0</v>
      </c>
      <c r="AD51" s="387">
        <f t="shared" ca="1" si="28"/>
        <v>0</v>
      </c>
      <c r="AE51" s="387">
        <f t="shared" ca="1" si="28"/>
        <v>0</v>
      </c>
      <c r="AF51" s="387">
        <f t="shared" ca="1" si="28"/>
        <v>0</v>
      </c>
      <c r="AG51" s="387">
        <f t="shared" ca="1" si="28"/>
        <v>0</v>
      </c>
      <c r="AH51" s="387">
        <f t="shared" ref="AH51:BM51" ca="1" si="29">ROUND($B$160*AH52,3)</f>
        <v>0</v>
      </c>
      <c r="AI51" s="387">
        <f t="shared" ca="1" si="29"/>
        <v>0</v>
      </c>
      <c r="AJ51" s="387">
        <f t="shared" ca="1" si="29"/>
        <v>0</v>
      </c>
      <c r="AK51" s="387">
        <f t="shared" ca="1" si="29"/>
        <v>0</v>
      </c>
      <c r="AL51" s="387">
        <f t="shared" ca="1" si="29"/>
        <v>0</v>
      </c>
      <c r="AM51" s="387">
        <f t="shared" ca="1" si="29"/>
        <v>0</v>
      </c>
      <c r="AN51" s="387">
        <f t="shared" ca="1" si="29"/>
        <v>0</v>
      </c>
      <c r="AO51" s="387">
        <f t="shared" ca="1" si="29"/>
        <v>0</v>
      </c>
      <c r="AP51" s="387">
        <f t="shared" ca="1" si="29"/>
        <v>0</v>
      </c>
      <c r="AQ51" s="387">
        <f t="shared" ca="1" si="29"/>
        <v>0</v>
      </c>
      <c r="AR51" s="387">
        <f t="shared" ca="1" si="29"/>
        <v>0</v>
      </c>
      <c r="AS51" s="387">
        <f t="shared" ca="1" si="29"/>
        <v>0</v>
      </c>
      <c r="AT51" s="387">
        <f t="shared" ca="1" si="29"/>
        <v>0</v>
      </c>
      <c r="AU51" s="387">
        <f t="shared" ca="1" si="29"/>
        <v>0</v>
      </c>
      <c r="AV51" s="387">
        <f t="shared" ca="1" si="29"/>
        <v>0</v>
      </c>
      <c r="AW51" s="387">
        <f t="shared" ca="1" si="29"/>
        <v>0</v>
      </c>
      <c r="AX51" s="387">
        <f t="shared" ca="1" si="29"/>
        <v>0</v>
      </c>
      <c r="AY51" s="387">
        <f t="shared" ca="1" si="29"/>
        <v>0</v>
      </c>
      <c r="AZ51" s="387">
        <f t="shared" ca="1" si="29"/>
        <v>0</v>
      </c>
      <c r="BA51" s="387">
        <f t="shared" ca="1" si="29"/>
        <v>0</v>
      </c>
      <c r="BB51" s="387">
        <f t="shared" ca="1" si="29"/>
        <v>0</v>
      </c>
      <c r="BC51" s="387">
        <f t="shared" ca="1" si="29"/>
        <v>0</v>
      </c>
      <c r="BD51" s="387">
        <f t="shared" ca="1" si="29"/>
        <v>0</v>
      </c>
      <c r="BE51" s="387">
        <f t="shared" ca="1" si="29"/>
        <v>0</v>
      </c>
      <c r="BF51" s="387">
        <f t="shared" ca="1" si="29"/>
        <v>0</v>
      </c>
      <c r="BG51" s="387">
        <f t="shared" ca="1" si="29"/>
        <v>0</v>
      </c>
      <c r="BH51" s="387">
        <f t="shared" ca="1" si="29"/>
        <v>0</v>
      </c>
      <c r="BI51" s="387">
        <f t="shared" ca="1" si="29"/>
        <v>0</v>
      </c>
      <c r="BJ51" s="387">
        <f t="shared" ca="1" si="29"/>
        <v>0</v>
      </c>
      <c r="BK51" s="387">
        <f t="shared" ca="1" si="29"/>
        <v>0</v>
      </c>
      <c r="BL51" s="387">
        <f t="shared" ca="1" si="29"/>
        <v>0</v>
      </c>
      <c r="BM51" s="387">
        <f t="shared" ca="1" si="29"/>
        <v>0</v>
      </c>
      <c r="BN51" s="387">
        <f t="shared" ref="BN51:CS51" ca="1" si="30">ROUND($B$160*BN52,3)</f>
        <v>0</v>
      </c>
      <c r="BO51" s="387">
        <f t="shared" ca="1" si="30"/>
        <v>0</v>
      </c>
      <c r="BP51" s="387">
        <f t="shared" ca="1" si="30"/>
        <v>0</v>
      </c>
      <c r="BQ51" s="387">
        <f t="shared" ca="1" si="30"/>
        <v>0</v>
      </c>
      <c r="BR51" s="387">
        <f t="shared" ca="1" si="30"/>
        <v>0</v>
      </c>
      <c r="BS51" s="387">
        <f t="shared" ca="1" si="30"/>
        <v>0</v>
      </c>
      <c r="BT51" s="387">
        <f t="shared" ca="1" si="30"/>
        <v>0</v>
      </c>
      <c r="BU51" s="387">
        <f t="shared" ca="1" si="30"/>
        <v>0</v>
      </c>
      <c r="BV51" s="387">
        <f t="shared" ca="1" si="30"/>
        <v>0</v>
      </c>
      <c r="BW51" s="387">
        <f t="shared" ca="1" si="30"/>
        <v>0</v>
      </c>
      <c r="BX51" s="387">
        <f t="shared" ca="1" si="30"/>
        <v>0</v>
      </c>
      <c r="BY51" s="387">
        <f t="shared" ca="1" si="30"/>
        <v>0</v>
      </c>
      <c r="BZ51" s="387">
        <f t="shared" ca="1" si="30"/>
        <v>0</v>
      </c>
      <c r="CA51" s="387">
        <f t="shared" ca="1" si="30"/>
        <v>0</v>
      </c>
      <c r="CB51" s="387">
        <f t="shared" ca="1" si="30"/>
        <v>0</v>
      </c>
      <c r="CC51" s="387">
        <f t="shared" ca="1" si="30"/>
        <v>0</v>
      </c>
      <c r="CD51" s="387">
        <f t="shared" ca="1" si="30"/>
        <v>0</v>
      </c>
      <c r="CE51" s="387">
        <f t="shared" ca="1" si="30"/>
        <v>0</v>
      </c>
      <c r="CF51" s="387">
        <f t="shared" ca="1" si="30"/>
        <v>0</v>
      </c>
      <c r="CG51" s="387">
        <f t="shared" ca="1" si="30"/>
        <v>0</v>
      </c>
      <c r="CH51" s="387">
        <f t="shared" ca="1" si="30"/>
        <v>0</v>
      </c>
      <c r="CI51" s="387">
        <f t="shared" ca="1" si="30"/>
        <v>0</v>
      </c>
      <c r="CJ51" s="387">
        <f t="shared" ca="1" si="30"/>
        <v>0</v>
      </c>
      <c r="CK51" s="387">
        <f t="shared" ca="1" si="30"/>
        <v>0</v>
      </c>
      <c r="CL51" s="387">
        <f t="shared" ca="1" si="30"/>
        <v>0</v>
      </c>
      <c r="CM51" s="387">
        <f t="shared" ca="1" si="30"/>
        <v>0</v>
      </c>
      <c r="CN51" s="387">
        <f t="shared" ca="1" si="30"/>
        <v>0</v>
      </c>
      <c r="CO51" s="387">
        <f t="shared" ca="1" si="30"/>
        <v>0</v>
      </c>
      <c r="CP51" s="387">
        <f t="shared" ca="1" si="30"/>
        <v>0</v>
      </c>
      <c r="CQ51" s="387">
        <f t="shared" ca="1" si="30"/>
        <v>0</v>
      </c>
      <c r="CR51" s="387">
        <f t="shared" ca="1" si="30"/>
        <v>0</v>
      </c>
      <c r="CS51" s="387">
        <f t="shared" ca="1" si="30"/>
        <v>0</v>
      </c>
      <c r="CT51" s="387">
        <f t="shared" ref="CT51:DY51" ca="1" si="31">ROUND($B$160*CT52,3)</f>
        <v>0</v>
      </c>
      <c r="CU51" s="387">
        <f t="shared" ca="1" si="31"/>
        <v>0</v>
      </c>
      <c r="CV51" s="387">
        <f t="shared" ca="1" si="31"/>
        <v>0</v>
      </c>
      <c r="CW51" s="387">
        <f t="shared" ca="1" si="31"/>
        <v>0</v>
      </c>
      <c r="CX51" s="387">
        <f t="shared" ca="1" si="31"/>
        <v>0</v>
      </c>
      <c r="CY51" s="387">
        <f t="shared" ca="1" si="31"/>
        <v>0</v>
      </c>
      <c r="CZ51" s="387">
        <f t="shared" ca="1" si="31"/>
        <v>0</v>
      </c>
      <c r="DA51" s="387">
        <f t="shared" ca="1" si="31"/>
        <v>0</v>
      </c>
      <c r="DB51" s="387">
        <f t="shared" ca="1" si="31"/>
        <v>0</v>
      </c>
      <c r="DC51" s="387">
        <f t="shared" ca="1" si="31"/>
        <v>0</v>
      </c>
      <c r="DD51" s="387">
        <f t="shared" ca="1" si="31"/>
        <v>0</v>
      </c>
      <c r="DE51" s="387">
        <f t="shared" ca="1" si="31"/>
        <v>0</v>
      </c>
      <c r="DF51" s="387">
        <f t="shared" ca="1" si="31"/>
        <v>0</v>
      </c>
      <c r="DG51" s="387">
        <f t="shared" ca="1" si="31"/>
        <v>0</v>
      </c>
      <c r="DH51" s="387">
        <f t="shared" ca="1" si="31"/>
        <v>0</v>
      </c>
      <c r="DI51" s="387">
        <f t="shared" ca="1" si="31"/>
        <v>0</v>
      </c>
      <c r="DJ51" s="387">
        <f t="shared" ca="1" si="31"/>
        <v>0</v>
      </c>
      <c r="DK51" s="387">
        <f t="shared" ca="1" si="31"/>
        <v>0</v>
      </c>
      <c r="DL51" s="387">
        <f t="shared" ca="1" si="31"/>
        <v>0</v>
      </c>
      <c r="DM51" s="387">
        <f t="shared" ca="1" si="31"/>
        <v>0</v>
      </c>
      <c r="DN51" s="387">
        <f t="shared" ca="1" si="31"/>
        <v>0</v>
      </c>
      <c r="DO51" s="387">
        <f t="shared" ca="1" si="31"/>
        <v>0</v>
      </c>
      <c r="DP51" s="387">
        <f t="shared" ca="1" si="31"/>
        <v>0</v>
      </c>
      <c r="DQ51" s="387">
        <f t="shared" ca="1" si="31"/>
        <v>0</v>
      </c>
      <c r="DR51" s="387">
        <f t="shared" ca="1" si="31"/>
        <v>0</v>
      </c>
      <c r="DS51" s="387">
        <f t="shared" ca="1" si="31"/>
        <v>0</v>
      </c>
      <c r="DT51" s="387">
        <f t="shared" ca="1" si="31"/>
        <v>0</v>
      </c>
      <c r="DU51" s="387">
        <f t="shared" ca="1" si="31"/>
        <v>0</v>
      </c>
      <c r="DV51" s="387">
        <f t="shared" ca="1" si="31"/>
        <v>0</v>
      </c>
      <c r="DW51" s="387">
        <f t="shared" ca="1" si="31"/>
        <v>0</v>
      </c>
      <c r="DX51" s="387">
        <f t="shared" ca="1" si="31"/>
        <v>0</v>
      </c>
      <c r="DY51" s="387">
        <f t="shared" ca="1" si="31"/>
        <v>0</v>
      </c>
      <c r="DZ51" s="387">
        <f t="shared" ref="DZ51:FE51" ca="1" si="32">ROUND($B$160*DZ52,3)</f>
        <v>0</v>
      </c>
      <c r="EA51" s="387">
        <f t="shared" ca="1" si="32"/>
        <v>0</v>
      </c>
      <c r="EB51" s="387">
        <f t="shared" ca="1" si="32"/>
        <v>0</v>
      </c>
      <c r="EC51" s="387">
        <f t="shared" ca="1" si="32"/>
        <v>0</v>
      </c>
      <c r="ED51" s="387">
        <f t="shared" ca="1" si="32"/>
        <v>0</v>
      </c>
      <c r="EE51" s="387">
        <f t="shared" ca="1" si="32"/>
        <v>0</v>
      </c>
      <c r="EF51" s="387">
        <f t="shared" ca="1" si="32"/>
        <v>0</v>
      </c>
      <c r="EG51" s="387">
        <f t="shared" ca="1" si="32"/>
        <v>0</v>
      </c>
      <c r="EH51" s="387">
        <f t="shared" ca="1" si="32"/>
        <v>0</v>
      </c>
      <c r="EI51" s="387">
        <f t="shared" ca="1" si="32"/>
        <v>0</v>
      </c>
      <c r="EJ51" s="387">
        <f t="shared" ca="1" si="32"/>
        <v>0</v>
      </c>
      <c r="EK51" s="387">
        <f t="shared" ca="1" si="32"/>
        <v>0</v>
      </c>
      <c r="EL51" s="387">
        <f t="shared" ca="1" si="32"/>
        <v>0</v>
      </c>
      <c r="EM51" s="387">
        <f t="shared" ca="1" si="32"/>
        <v>0</v>
      </c>
      <c r="EN51" s="387">
        <f t="shared" ca="1" si="32"/>
        <v>0</v>
      </c>
      <c r="EO51" s="387">
        <f t="shared" ca="1" si="32"/>
        <v>0</v>
      </c>
      <c r="EP51" s="387">
        <f t="shared" ca="1" si="32"/>
        <v>0</v>
      </c>
      <c r="EQ51" s="387">
        <f t="shared" ca="1" si="32"/>
        <v>0</v>
      </c>
      <c r="ER51" s="387">
        <f t="shared" ca="1" si="32"/>
        <v>0</v>
      </c>
      <c r="ES51" s="387">
        <f t="shared" ca="1" si="32"/>
        <v>0</v>
      </c>
      <c r="ET51" s="387">
        <f t="shared" ca="1" si="32"/>
        <v>0</v>
      </c>
      <c r="EU51" s="387">
        <f t="shared" ca="1" si="32"/>
        <v>0</v>
      </c>
      <c r="EV51" s="387">
        <f t="shared" ca="1" si="32"/>
        <v>0</v>
      </c>
      <c r="EW51" s="387">
        <f t="shared" ca="1" si="32"/>
        <v>0</v>
      </c>
      <c r="EX51" s="387">
        <f t="shared" ca="1" si="32"/>
        <v>0</v>
      </c>
      <c r="EY51" s="387">
        <f t="shared" ca="1" si="32"/>
        <v>0</v>
      </c>
      <c r="EZ51" s="387">
        <f t="shared" ca="1" si="32"/>
        <v>0</v>
      </c>
      <c r="FA51" s="387">
        <f t="shared" ca="1" si="32"/>
        <v>0</v>
      </c>
      <c r="FB51" s="387">
        <f t="shared" ca="1" si="32"/>
        <v>0</v>
      </c>
      <c r="FC51" s="387">
        <f t="shared" ca="1" si="32"/>
        <v>0</v>
      </c>
      <c r="FD51" s="387">
        <f t="shared" ca="1" si="32"/>
        <v>0</v>
      </c>
      <c r="FE51" s="387">
        <f t="shared" ca="1" si="32"/>
        <v>0</v>
      </c>
      <c r="FF51" s="387">
        <f t="shared" ref="FF51:GK51" ca="1" si="33">ROUND($B$160*FF52,3)</f>
        <v>0</v>
      </c>
      <c r="FG51" s="387">
        <f t="shared" ca="1" si="33"/>
        <v>0</v>
      </c>
      <c r="FH51" s="387">
        <f t="shared" ca="1" si="33"/>
        <v>0</v>
      </c>
      <c r="FI51" s="387">
        <f t="shared" ca="1" si="33"/>
        <v>0</v>
      </c>
      <c r="FJ51" s="387">
        <f t="shared" ca="1" si="33"/>
        <v>0</v>
      </c>
      <c r="FK51" s="387">
        <f t="shared" ca="1" si="33"/>
        <v>0</v>
      </c>
      <c r="FL51" s="387">
        <f t="shared" ca="1" si="33"/>
        <v>0</v>
      </c>
      <c r="FM51" s="387">
        <f t="shared" ca="1" si="33"/>
        <v>0</v>
      </c>
      <c r="FN51" s="387">
        <f t="shared" ca="1" si="33"/>
        <v>0</v>
      </c>
      <c r="FO51" s="387">
        <f t="shared" ca="1" si="33"/>
        <v>0</v>
      </c>
      <c r="FP51" s="387">
        <f t="shared" ca="1" si="33"/>
        <v>0</v>
      </c>
      <c r="FQ51" s="387">
        <f t="shared" ca="1" si="33"/>
        <v>0</v>
      </c>
      <c r="FR51" s="387">
        <f t="shared" ca="1" si="33"/>
        <v>0</v>
      </c>
      <c r="FS51" s="387">
        <f t="shared" ca="1" si="33"/>
        <v>0</v>
      </c>
      <c r="FT51" s="387">
        <f t="shared" ca="1" si="33"/>
        <v>0</v>
      </c>
      <c r="FU51" s="387">
        <f t="shared" ca="1" si="33"/>
        <v>0</v>
      </c>
      <c r="FV51" s="387">
        <f t="shared" ca="1" si="33"/>
        <v>0</v>
      </c>
      <c r="FW51" s="387">
        <f t="shared" ca="1" si="33"/>
        <v>0</v>
      </c>
      <c r="FX51" s="387">
        <f t="shared" ca="1" si="33"/>
        <v>0</v>
      </c>
      <c r="FY51" s="387">
        <f t="shared" ca="1" si="33"/>
        <v>0</v>
      </c>
      <c r="FZ51" s="387">
        <f t="shared" ca="1" si="33"/>
        <v>0</v>
      </c>
      <c r="GA51" s="387">
        <f t="shared" ca="1" si="33"/>
        <v>0</v>
      </c>
      <c r="GB51" s="387">
        <f t="shared" ca="1" si="33"/>
        <v>0</v>
      </c>
      <c r="GC51" s="387">
        <f t="shared" ca="1" si="33"/>
        <v>0</v>
      </c>
      <c r="GD51" s="387">
        <f t="shared" ca="1" si="33"/>
        <v>0</v>
      </c>
      <c r="GE51" s="387">
        <f t="shared" ca="1" si="33"/>
        <v>0</v>
      </c>
      <c r="GF51" s="387">
        <f t="shared" ca="1" si="33"/>
        <v>0</v>
      </c>
      <c r="GG51" s="387">
        <f t="shared" ca="1" si="33"/>
        <v>0</v>
      </c>
      <c r="GH51" s="387">
        <f t="shared" ca="1" si="33"/>
        <v>0</v>
      </c>
      <c r="GI51" s="387">
        <f t="shared" ca="1" si="33"/>
        <v>0</v>
      </c>
      <c r="GJ51" s="387">
        <f t="shared" ca="1" si="33"/>
        <v>0</v>
      </c>
      <c r="GK51" s="387">
        <f t="shared" ca="1" si="33"/>
        <v>0</v>
      </c>
      <c r="GL51" s="387">
        <f t="shared" ref="GL51:GS51" ca="1" si="34">ROUND($B$160*GL52,3)</f>
        <v>0</v>
      </c>
      <c r="GM51" s="387">
        <f t="shared" ca="1" si="34"/>
        <v>0</v>
      </c>
      <c r="GN51" s="387">
        <f t="shared" ca="1" si="34"/>
        <v>0</v>
      </c>
      <c r="GO51" s="387">
        <f t="shared" ca="1" si="34"/>
        <v>0</v>
      </c>
      <c r="GP51" s="387">
        <f t="shared" ca="1" si="34"/>
        <v>0</v>
      </c>
      <c r="GQ51" s="387">
        <f t="shared" ca="1" si="34"/>
        <v>0</v>
      </c>
      <c r="GR51" s="387">
        <f t="shared" ca="1" si="34"/>
        <v>0</v>
      </c>
      <c r="GS51" s="387">
        <f t="shared" ca="1" si="34"/>
        <v>0</v>
      </c>
    </row>
    <row r="52" spans="1:201" s="345" customFormat="1" outlineLevel="1">
      <c r="A52" s="355" t="s">
        <v>9512</v>
      </c>
      <c r="B52" s="344">
        <f>IFERROR(INDEX($B$261:$GS$261,MATCH(Input!C6,Input!$C$104:$GT$104,0)),1)</f>
        <v>0</v>
      </c>
      <c r="C52" s="344">
        <f>IFERROR(INDEX($B$261:$GS$261,MATCH(Input!D6,Input!$C$104:$GT$104,0)),1)</f>
        <v>0</v>
      </c>
      <c r="D52" s="344">
        <f>IFERROR(INDEX($B$261:$GS$261,MATCH(Input!E6,Input!$C$104:$GT$104,0)),1)</f>
        <v>0</v>
      </c>
      <c r="E52" s="344">
        <f>IFERROR(INDEX($B$261:$GS$261,MATCH(Input!F6,Input!$C$104:$GT$104,0)),1)</f>
        <v>0</v>
      </c>
      <c r="F52" s="344">
        <f>IFERROR(INDEX($B$261:$GS$261,MATCH(Input!G6,Input!$C$104:$GT$104,0)),1)</f>
        <v>0</v>
      </c>
      <c r="G52" s="344">
        <f>IFERROR(INDEX($B$261:$GS$261,MATCH(Input!H6,Input!$C$104:$GT$104,0)),1)</f>
        <v>0</v>
      </c>
      <c r="H52" s="344">
        <f>IFERROR(INDEX($B$261:$GS$261,MATCH(Input!I6,Input!$C$104:$GT$104,0)),1)</f>
        <v>0</v>
      </c>
      <c r="I52" s="344">
        <f>IFERROR(INDEX($B$261:$GS$261,MATCH(Input!J6,Input!$C$104:$GT$104,0)),1)</f>
        <v>0</v>
      </c>
      <c r="J52" s="344">
        <f>IFERROR(INDEX($B$261:$GS$261,MATCH(Input!K6,Input!$C$104:$GT$104,0)),1)</f>
        <v>0</v>
      </c>
      <c r="K52" s="344">
        <f>IFERROR(INDEX($B$261:$GS$261,MATCH(Input!L6,Input!$C$104:$GT$104,0)),1)</f>
        <v>0</v>
      </c>
      <c r="L52" s="344">
        <f>IFERROR(INDEX($B$261:$GS$261,MATCH(Input!M6,Input!$C$104:$GT$104,0)),1)</f>
        <v>0</v>
      </c>
      <c r="M52" s="344">
        <f>IFERROR(INDEX($B$261:$GS$261,MATCH(Input!N6,Input!$C$104:$GT$104,0)),1)</f>
        <v>0</v>
      </c>
      <c r="N52" s="344">
        <f>IFERROR(INDEX($B$261:$GS$261,MATCH(Input!O6,Input!$C$104:$GT$104,0)),1)</f>
        <v>0</v>
      </c>
      <c r="O52" s="344">
        <f>IFERROR(INDEX($B$261:$GS$261,MATCH(Input!P6,Input!$C$104:$GT$104,0)),1)</f>
        <v>0</v>
      </c>
      <c r="P52" s="344">
        <f>IFERROR(INDEX($B$261:$GS$261,MATCH(Input!Q6,Input!$C$104:$GT$104,0)),1)</f>
        <v>0</v>
      </c>
      <c r="Q52" s="344">
        <f>IFERROR(INDEX($B$261:$GS$261,MATCH(Input!R6,Input!$C$104:$GT$104,0)),1)</f>
        <v>0</v>
      </c>
      <c r="R52" s="344">
        <f>IFERROR(INDEX($B$261:$GS$261,MATCH(Input!S6,Input!$C$104:$GT$104,0)),1)</f>
        <v>0</v>
      </c>
      <c r="S52" s="344">
        <f>IFERROR(INDEX($B$261:$GS$261,MATCH(Input!T6,Input!$C$104:$GT$104,0)),1)</f>
        <v>0</v>
      </c>
      <c r="T52" s="344">
        <f>IFERROR(INDEX($B$261:$GS$261,MATCH(Input!U6,Input!$C$104:$GT$104,0)),1)</f>
        <v>0</v>
      </c>
      <c r="U52" s="344">
        <f>IFERROR(INDEX($B$261:$GS$261,MATCH(Input!V6,Input!$C$104:$GT$104,0)),1)</f>
        <v>0</v>
      </c>
      <c r="V52" s="344">
        <f>IFERROR(INDEX($B$261:$GS$261,MATCH(Input!W6,Input!$C$104:$GT$104,0)),1)</f>
        <v>0</v>
      </c>
      <c r="W52" s="344">
        <f>IFERROR(INDEX($B$261:$GS$261,MATCH(Input!X6,Input!$C$104:$GT$104,0)),1)</f>
        <v>0</v>
      </c>
      <c r="X52" s="344">
        <f>IFERROR(INDEX($B$261:$GS$261,MATCH(Input!Y6,Input!$C$104:$GT$104,0)),1)</f>
        <v>0</v>
      </c>
      <c r="Y52" s="344">
        <f>IFERROR(INDEX($B$261:$GS$261,MATCH(Input!Z6,Input!$C$104:$GT$104,0)),1)</f>
        <v>0</v>
      </c>
      <c r="Z52" s="344">
        <f>IFERROR(INDEX($B$261:$GS$261,MATCH(Input!AA6,Input!$C$104:$GT$104,0)),1)</f>
        <v>0</v>
      </c>
      <c r="AA52" s="344">
        <f>IFERROR(INDEX($B$261:$GS$261,MATCH(Input!AB6,Input!$C$104:$GT$104,0)),1)</f>
        <v>0</v>
      </c>
      <c r="AB52" s="344">
        <f>IFERROR(INDEX($B$261:$GS$261,MATCH(Input!AC6,Input!$C$104:$GT$104,0)),1)</f>
        <v>0</v>
      </c>
      <c r="AC52" s="344">
        <f>IFERROR(INDEX($B$261:$GS$261,MATCH(Input!AD6,Input!$C$104:$GT$104,0)),1)</f>
        <v>0</v>
      </c>
      <c r="AD52" s="344">
        <f>IFERROR(INDEX($B$261:$GS$261,MATCH(Input!AE6,Input!$C$104:$GT$104,0)),1)</f>
        <v>0</v>
      </c>
      <c r="AE52" s="344">
        <f>IFERROR(INDEX($B$261:$GS$261,MATCH(Input!AF6,Input!$C$104:$GT$104,0)),1)</f>
        <v>0</v>
      </c>
      <c r="AF52" s="344">
        <f>IFERROR(INDEX($B$261:$GS$261,MATCH(Input!AG6,Input!$C$104:$GT$104,0)),1)</f>
        <v>0</v>
      </c>
      <c r="AG52" s="344">
        <f>IFERROR(INDEX($B$261:$GS$261,MATCH(Input!AH6,Input!$C$104:$GT$104,0)),1)</f>
        <v>0</v>
      </c>
      <c r="AH52" s="344">
        <f>IFERROR(INDEX($B$261:$GS$261,MATCH(Input!AI6,Input!$C$104:$GT$104,0)),1)</f>
        <v>0</v>
      </c>
      <c r="AI52" s="344">
        <f>IFERROR(INDEX($B$261:$GS$261,MATCH(Input!AJ6,Input!$C$104:$GT$104,0)),1)</f>
        <v>0</v>
      </c>
      <c r="AJ52" s="344">
        <f>IFERROR(INDEX($B$261:$GS$261,MATCH(Input!AK6,Input!$C$104:$GT$104,0)),1)</f>
        <v>0</v>
      </c>
      <c r="AK52" s="344">
        <f>IFERROR(INDEX($B$261:$GS$261,MATCH(Input!AL6,Input!$C$104:$GT$104,0)),1)</f>
        <v>0</v>
      </c>
      <c r="AL52" s="344">
        <f>IFERROR(INDEX($B$261:$GS$261,MATCH(Input!AM6,Input!$C$104:$GT$104,0)),1)</f>
        <v>0</v>
      </c>
      <c r="AM52" s="344">
        <f>IFERROR(INDEX($B$261:$GS$261,MATCH(Input!AN6,Input!$C$104:$GT$104,0)),1)</f>
        <v>0</v>
      </c>
      <c r="AN52" s="344">
        <f>IFERROR(INDEX($B$261:$GS$261,MATCH(Input!AO6,Input!$C$104:$GT$104,0)),1)</f>
        <v>0</v>
      </c>
      <c r="AO52" s="344">
        <f>IFERROR(INDEX($B$261:$GS$261,MATCH(Input!AP6,Input!$C$104:$GT$104,0)),1)</f>
        <v>0</v>
      </c>
      <c r="AP52" s="344">
        <f>IFERROR(INDEX($B$261:$GS$261,MATCH(Input!AQ6,Input!$C$104:$GT$104,0)),1)</f>
        <v>0</v>
      </c>
      <c r="AQ52" s="344">
        <f>IFERROR(INDEX($B$261:$GS$261,MATCH(Input!AR6,Input!$C$104:$GT$104,0)),1)</f>
        <v>0</v>
      </c>
      <c r="AR52" s="344">
        <f>IFERROR(INDEX($B$261:$GS$261,MATCH(Input!AS6,Input!$C$104:$GT$104,0)),1)</f>
        <v>0</v>
      </c>
      <c r="AS52" s="344">
        <f>IFERROR(INDEX($B$261:$GS$261,MATCH(Input!AT6,Input!$C$104:$GT$104,0)),1)</f>
        <v>0</v>
      </c>
      <c r="AT52" s="344">
        <f>IFERROR(INDEX($B$261:$GS$261,MATCH(Input!AU6,Input!$C$104:$GT$104,0)),1)</f>
        <v>0</v>
      </c>
      <c r="AU52" s="344">
        <f>IFERROR(INDEX($B$261:$GS$261,MATCH(Input!AV6,Input!$C$104:$GT$104,0)),1)</f>
        <v>0</v>
      </c>
      <c r="AV52" s="344">
        <f>IFERROR(INDEX($B$261:$GS$261,MATCH(Input!AW6,Input!$C$104:$GT$104,0)),1)</f>
        <v>0</v>
      </c>
      <c r="AW52" s="344">
        <f>IFERROR(INDEX($B$261:$GS$261,MATCH(Input!AX6,Input!$C$104:$GT$104,0)),1)</f>
        <v>0</v>
      </c>
      <c r="AX52" s="344">
        <f>IFERROR(INDEX($B$261:$GS$261,MATCH(Input!AY6,Input!$C$104:$GT$104,0)),1)</f>
        <v>0</v>
      </c>
      <c r="AY52" s="344">
        <f>IFERROR(INDEX($B$261:$GS$261,MATCH(Input!AZ6,Input!$C$104:$GT$104,0)),1)</f>
        <v>0</v>
      </c>
      <c r="AZ52" s="344">
        <f>IFERROR(INDEX($B$261:$GS$261,MATCH(Input!BA6,Input!$C$104:$GT$104,0)),1)</f>
        <v>0</v>
      </c>
      <c r="BA52" s="344">
        <f>IFERROR(INDEX($B$261:$GS$261,MATCH(Input!BB6,Input!$C$104:$GT$104,0)),1)</f>
        <v>0</v>
      </c>
      <c r="BB52" s="344">
        <f>IFERROR(INDEX($B$261:$GS$261,MATCH(Input!BC6,Input!$C$104:$GT$104,0)),1)</f>
        <v>0</v>
      </c>
      <c r="BC52" s="344">
        <f>IFERROR(INDEX($B$261:$GS$261,MATCH(Input!BD6,Input!$C$104:$GT$104,0)),1)</f>
        <v>0</v>
      </c>
      <c r="BD52" s="344">
        <f>IFERROR(INDEX($B$261:$GS$261,MATCH(Input!BE6,Input!$C$104:$GT$104,0)),1)</f>
        <v>0</v>
      </c>
      <c r="BE52" s="344">
        <f>IFERROR(INDEX($B$261:$GS$261,MATCH(Input!BF6,Input!$C$104:$GT$104,0)),1)</f>
        <v>0</v>
      </c>
      <c r="BF52" s="344">
        <f>IFERROR(INDEX($B$261:$GS$261,MATCH(Input!BG6,Input!$C$104:$GT$104,0)),1)</f>
        <v>0</v>
      </c>
      <c r="BG52" s="344">
        <f>IFERROR(INDEX($B$261:$GS$261,MATCH(Input!BH6,Input!$C$104:$GT$104,0)),1)</f>
        <v>0</v>
      </c>
      <c r="BH52" s="344">
        <f>IFERROR(INDEX($B$261:$GS$261,MATCH(Input!BI6,Input!$C$104:$GT$104,0)),1)</f>
        <v>0</v>
      </c>
      <c r="BI52" s="344">
        <f>IFERROR(INDEX($B$261:$GS$261,MATCH(Input!BJ6,Input!$C$104:$GT$104,0)),1)</f>
        <v>0</v>
      </c>
      <c r="BJ52" s="344">
        <f>IFERROR(INDEX($B$261:$GS$261,MATCH(Input!BK6,Input!$C$104:$GT$104,0)),1)</f>
        <v>0</v>
      </c>
      <c r="BK52" s="344">
        <f>IFERROR(INDEX($B$261:$GS$261,MATCH(Input!BL6,Input!$C$104:$GT$104,0)),1)</f>
        <v>0</v>
      </c>
      <c r="BL52" s="344">
        <f>IFERROR(INDEX($B$261:$GS$261,MATCH(Input!BM6,Input!$C$104:$GT$104,0)),1)</f>
        <v>0</v>
      </c>
      <c r="BM52" s="344">
        <f>IFERROR(INDEX($B$261:$GS$261,MATCH(Input!BN6,Input!$C$104:$GT$104,0)),1)</f>
        <v>0</v>
      </c>
      <c r="BN52" s="344">
        <f>IFERROR(INDEX($B$261:$GS$261,MATCH(Input!BO6,Input!$C$104:$GT$104,0)),1)</f>
        <v>0</v>
      </c>
      <c r="BO52" s="344">
        <f>IFERROR(INDEX($B$261:$GS$261,MATCH(Input!BP6,Input!$C$104:$GT$104,0)),1)</f>
        <v>0</v>
      </c>
      <c r="BP52" s="344">
        <f>IFERROR(INDEX($B$261:$GS$261,MATCH(Input!BQ6,Input!$C$104:$GT$104,0)),1)</f>
        <v>0</v>
      </c>
      <c r="BQ52" s="344">
        <f>IFERROR(INDEX($B$261:$GS$261,MATCH(Input!BR6,Input!$C$104:$GT$104,0)),1)</f>
        <v>0</v>
      </c>
      <c r="BR52" s="344">
        <f>IFERROR(INDEX($B$261:$GS$261,MATCH(Input!BS6,Input!$C$104:$GT$104,0)),1)</f>
        <v>0</v>
      </c>
      <c r="BS52" s="344">
        <f>IFERROR(INDEX($B$261:$GS$261,MATCH(Input!BT6,Input!$C$104:$GT$104,0)),1)</f>
        <v>0</v>
      </c>
      <c r="BT52" s="344">
        <f>IFERROR(INDEX($B$261:$GS$261,MATCH(Input!BU6,Input!$C$104:$GT$104,0)),1)</f>
        <v>0</v>
      </c>
      <c r="BU52" s="344">
        <f>IFERROR(INDEX($B$261:$GS$261,MATCH(Input!BV6,Input!$C$104:$GT$104,0)),1)</f>
        <v>0</v>
      </c>
      <c r="BV52" s="344">
        <f>IFERROR(INDEX($B$261:$GS$261,MATCH(Input!BW6,Input!$C$104:$GT$104,0)),1)</f>
        <v>0</v>
      </c>
      <c r="BW52" s="344">
        <f>IFERROR(INDEX($B$261:$GS$261,MATCH(Input!BX6,Input!$C$104:$GT$104,0)),1)</f>
        <v>0</v>
      </c>
      <c r="BX52" s="344">
        <f>IFERROR(INDEX($B$261:$GS$261,MATCH(Input!BY6,Input!$C$104:$GT$104,0)),1)</f>
        <v>0</v>
      </c>
      <c r="BY52" s="344">
        <f>IFERROR(INDEX($B$261:$GS$261,MATCH(Input!BZ6,Input!$C$104:$GT$104,0)),1)</f>
        <v>0</v>
      </c>
      <c r="BZ52" s="344">
        <f>IFERROR(INDEX($B$261:$GS$261,MATCH(Input!CA6,Input!$C$104:$GT$104,0)),1)</f>
        <v>0</v>
      </c>
      <c r="CA52" s="344">
        <f>IFERROR(INDEX($B$261:$GS$261,MATCH(Input!CB6,Input!$C$104:$GT$104,0)),1)</f>
        <v>0</v>
      </c>
      <c r="CB52" s="344">
        <f>IFERROR(INDEX($B$261:$GS$261,MATCH(Input!CC6,Input!$C$104:$GT$104,0)),1)</f>
        <v>0</v>
      </c>
      <c r="CC52" s="344">
        <f>IFERROR(INDEX($B$261:$GS$261,MATCH(Input!CD6,Input!$C$104:$GT$104,0)),1)</f>
        <v>0</v>
      </c>
      <c r="CD52" s="344">
        <f>IFERROR(INDEX($B$261:$GS$261,MATCH(Input!CE6,Input!$C$104:$GT$104,0)),1)</f>
        <v>0</v>
      </c>
      <c r="CE52" s="344">
        <f>IFERROR(INDEX($B$261:$GS$261,MATCH(Input!CF6,Input!$C$104:$GT$104,0)),1)</f>
        <v>0</v>
      </c>
      <c r="CF52" s="344">
        <f>IFERROR(INDEX($B$261:$GS$261,MATCH(Input!CG6,Input!$C$104:$GT$104,0)),1)</f>
        <v>0</v>
      </c>
      <c r="CG52" s="344">
        <f>IFERROR(INDEX($B$261:$GS$261,MATCH(Input!CH6,Input!$C$104:$GT$104,0)),1)</f>
        <v>0</v>
      </c>
      <c r="CH52" s="344">
        <f>IFERROR(INDEX($B$261:$GS$261,MATCH(Input!CI6,Input!$C$104:$GT$104,0)),1)</f>
        <v>0</v>
      </c>
      <c r="CI52" s="344">
        <f>IFERROR(INDEX($B$261:$GS$261,MATCH(Input!CJ6,Input!$C$104:$GT$104,0)),1)</f>
        <v>0</v>
      </c>
      <c r="CJ52" s="344">
        <f>IFERROR(INDEX($B$261:$GS$261,MATCH(Input!CK6,Input!$C$104:$GT$104,0)),1)</f>
        <v>0</v>
      </c>
      <c r="CK52" s="344">
        <f>IFERROR(INDEX($B$261:$GS$261,MATCH(Input!CL6,Input!$C$104:$GT$104,0)),1)</f>
        <v>0</v>
      </c>
      <c r="CL52" s="344">
        <f>IFERROR(INDEX($B$261:$GS$261,MATCH(Input!CM6,Input!$C$104:$GT$104,0)),1)</f>
        <v>0</v>
      </c>
      <c r="CM52" s="344">
        <f>IFERROR(INDEX($B$261:$GS$261,MATCH(Input!CN6,Input!$C$104:$GT$104,0)),1)</f>
        <v>0</v>
      </c>
      <c r="CN52" s="344">
        <f>IFERROR(INDEX($B$261:$GS$261,MATCH(Input!CO6,Input!$C$104:$GT$104,0)),1)</f>
        <v>0</v>
      </c>
      <c r="CO52" s="344">
        <f>IFERROR(INDEX($B$261:$GS$261,MATCH(Input!CP6,Input!$C$104:$GT$104,0)),1)</f>
        <v>0</v>
      </c>
      <c r="CP52" s="344">
        <f>IFERROR(INDEX($B$261:$GS$261,MATCH(Input!CQ6,Input!$C$104:$GT$104,0)),1)</f>
        <v>0</v>
      </c>
      <c r="CQ52" s="344">
        <f>IFERROR(INDEX($B$261:$GS$261,MATCH(Input!CR6,Input!$C$104:$GT$104,0)),1)</f>
        <v>0</v>
      </c>
      <c r="CR52" s="344">
        <f>IFERROR(INDEX($B$261:$GS$261,MATCH(Input!CS6,Input!$C$104:$GT$104,0)),1)</f>
        <v>0</v>
      </c>
      <c r="CS52" s="344">
        <f>IFERROR(INDEX($B$261:$GS$261,MATCH(Input!CT6,Input!$C$104:$GT$104,0)),1)</f>
        <v>0</v>
      </c>
      <c r="CT52" s="344">
        <f>IFERROR(INDEX($B$261:$GS$261,MATCH(Input!CU6,Input!$C$104:$GT$104,0)),1)</f>
        <v>0</v>
      </c>
      <c r="CU52" s="344">
        <f>IFERROR(INDEX($B$261:$GS$261,MATCH(Input!CV6,Input!$C$104:$GT$104,0)),1)</f>
        <v>0</v>
      </c>
      <c r="CV52" s="344">
        <f>IFERROR(INDEX($B$261:$GS$261,MATCH(Input!CW6,Input!$C$104:$GT$104,0)),1)</f>
        <v>0</v>
      </c>
      <c r="CW52" s="344">
        <f>IFERROR(INDEX($B$261:$GS$261,MATCH(Input!CX6,Input!$C$104:$GT$104,0)),1)</f>
        <v>0</v>
      </c>
      <c r="CX52" s="344">
        <f>IFERROR(INDEX($B$261:$GS$261,MATCH(Input!CY6,Input!$C$104:$GT$104,0)),1)</f>
        <v>0</v>
      </c>
      <c r="CY52" s="344">
        <f>IFERROR(INDEX($B$261:$GS$261,MATCH(Input!CZ6,Input!$C$104:$GT$104,0)),1)</f>
        <v>0</v>
      </c>
      <c r="CZ52" s="344">
        <f>IFERROR(INDEX($B$261:$GS$261,MATCH(Input!DA6,Input!$C$104:$GT$104,0)),1)</f>
        <v>0</v>
      </c>
      <c r="DA52" s="344">
        <f>IFERROR(INDEX($B$261:$GS$261,MATCH(Input!DB6,Input!$C$104:$GT$104,0)),1)</f>
        <v>0</v>
      </c>
      <c r="DB52" s="344">
        <f>IFERROR(INDEX($B$261:$GS$261,MATCH(Input!DC6,Input!$C$104:$GT$104,0)),1)</f>
        <v>0</v>
      </c>
      <c r="DC52" s="344">
        <f>IFERROR(INDEX($B$261:$GS$261,MATCH(Input!DD6,Input!$C$104:$GT$104,0)),1)</f>
        <v>0</v>
      </c>
      <c r="DD52" s="344">
        <f>IFERROR(INDEX($B$261:$GS$261,MATCH(Input!DE6,Input!$C$104:$GT$104,0)),1)</f>
        <v>0</v>
      </c>
      <c r="DE52" s="344">
        <f>IFERROR(INDEX($B$261:$GS$261,MATCH(Input!DF6,Input!$C$104:$GT$104,0)),1)</f>
        <v>0</v>
      </c>
      <c r="DF52" s="344">
        <f>IFERROR(INDEX($B$261:$GS$261,MATCH(Input!DG6,Input!$C$104:$GT$104,0)),1)</f>
        <v>0</v>
      </c>
      <c r="DG52" s="344">
        <f>IFERROR(INDEX($B$261:$GS$261,MATCH(Input!DH6,Input!$C$104:$GT$104,0)),1)</f>
        <v>0</v>
      </c>
      <c r="DH52" s="344">
        <f>IFERROR(INDEX($B$261:$GS$261,MATCH(Input!DI6,Input!$C$104:$GT$104,0)),1)</f>
        <v>0</v>
      </c>
      <c r="DI52" s="344">
        <f>IFERROR(INDEX($B$261:$GS$261,MATCH(Input!DJ6,Input!$C$104:$GT$104,0)),1)</f>
        <v>0</v>
      </c>
      <c r="DJ52" s="344">
        <f>IFERROR(INDEX($B$261:$GS$261,MATCH(Input!DK6,Input!$C$104:$GT$104,0)),1)</f>
        <v>0</v>
      </c>
      <c r="DK52" s="344">
        <f>IFERROR(INDEX($B$261:$GS$261,MATCH(Input!DL6,Input!$C$104:$GT$104,0)),1)</f>
        <v>0</v>
      </c>
      <c r="DL52" s="344">
        <f>IFERROR(INDEX($B$261:$GS$261,MATCH(Input!DM6,Input!$C$104:$GT$104,0)),1)</f>
        <v>0</v>
      </c>
      <c r="DM52" s="344">
        <f>IFERROR(INDEX($B$261:$GS$261,MATCH(Input!DN6,Input!$C$104:$GT$104,0)),1)</f>
        <v>0</v>
      </c>
      <c r="DN52" s="344">
        <f>IFERROR(INDEX($B$261:$GS$261,MATCH(Input!DO6,Input!$C$104:$GT$104,0)),1)</f>
        <v>0</v>
      </c>
      <c r="DO52" s="344">
        <f>IFERROR(INDEX($B$261:$GS$261,MATCH(Input!DP6,Input!$C$104:$GT$104,0)),1)</f>
        <v>0</v>
      </c>
      <c r="DP52" s="344">
        <f>IFERROR(INDEX($B$261:$GS$261,MATCH(Input!DQ6,Input!$C$104:$GT$104,0)),1)</f>
        <v>0</v>
      </c>
      <c r="DQ52" s="344">
        <f>IFERROR(INDEX($B$261:$GS$261,MATCH(Input!DR6,Input!$C$104:$GT$104,0)),1)</f>
        <v>0</v>
      </c>
      <c r="DR52" s="344">
        <f>IFERROR(INDEX($B$261:$GS$261,MATCH(Input!DS6,Input!$C$104:$GT$104,0)),1)</f>
        <v>0</v>
      </c>
      <c r="DS52" s="344">
        <f>IFERROR(INDEX($B$261:$GS$261,MATCH(Input!DT6,Input!$C$104:$GT$104,0)),1)</f>
        <v>0</v>
      </c>
      <c r="DT52" s="344">
        <f>IFERROR(INDEX($B$261:$GS$261,MATCH(Input!DU6,Input!$C$104:$GT$104,0)),1)</f>
        <v>0</v>
      </c>
      <c r="DU52" s="344">
        <f>IFERROR(INDEX($B$261:$GS$261,MATCH(Input!DV6,Input!$C$104:$GT$104,0)),1)</f>
        <v>0</v>
      </c>
      <c r="DV52" s="344">
        <f>IFERROR(INDEX($B$261:$GS$261,MATCH(Input!DW6,Input!$C$104:$GT$104,0)),1)</f>
        <v>0</v>
      </c>
      <c r="DW52" s="344">
        <f>IFERROR(INDEX($B$261:$GS$261,MATCH(Input!DX6,Input!$C$104:$GT$104,0)),1)</f>
        <v>0</v>
      </c>
      <c r="DX52" s="344">
        <f>IFERROR(INDEX($B$261:$GS$261,MATCH(Input!DY6,Input!$C$104:$GT$104,0)),1)</f>
        <v>0</v>
      </c>
      <c r="DY52" s="344">
        <f>IFERROR(INDEX($B$261:$GS$261,MATCH(Input!DZ6,Input!$C$104:$GT$104,0)),1)</f>
        <v>0</v>
      </c>
      <c r="DZ52" s="344">
        <f>IFERROR(INDEX($B$261:$GS$261,MATCH(Input!EA6,Input!$C$104:$GT$104,0)),1)</f>
        <v>0</v>
      </c>
      <c r="EA52" s="344">
        <f>IFERROR(INDEX($B$261:$GS$261,MATCH(Input!EB6,Input!$C$104:$GT$104,0)),1)</f>
        <v>0</v>
      </c>
      <c r="EB52" s="344">
        <f>IFERROR(INDEX($B$261:$GS$261,MATCH(Input!EC6,Input!$C$104:$GT$104,0)),1)</f>
        <v>0</v>
      </c>
      <c r="EC52" s="344">
        <f>IFERROR(INDEX($B$261:$GS$261,MATCH(Input!ED6,Input!$C$104:$GT$104,0)),1)</f>
        <v>0</v>
      </c>
      <c r="ED52" s="344">
        <f>IFERROR(INDEX($B$261:$GS$261,MATCH(Input!EE6,Input!$C$104:$GT$104,0)),1)</f>
        <v>0</v>
      </c>
      <c r="EE52" s="344">
        <f>IFERROR(INDEX($B$261:$GS$261,MATCH(Input!EF6,Input!$C$104:$GT$104,0)),1)</f>
        <v>0</v>
      </c>
      <c r="EF52" s="344">
        <f>IFERROR(INDEX($B$261:$GS$261,MATCH(Input!EG6,Input!$C$104:$GT$104,0)),1)</f>
        <v>0</v>
      </c>
      <c r="EG52" s="344">
        <f>IFERROR(INDEX($B$261:$GS$261,MATCH(Input!EH6,Input!$C$104:$GT$104,0)),1)</f>
        <v>0</v>
      </c>
      <c r="EH52" s="344">
        <f>IFERROR(INDEX($B$261:$GS$261,MATCH(Input!EI6,Input!$C$104:$GT$104,0)),1)</f>
        <v>0</v>
      </c>
      <c r="EI52" s="344">
        <f>IFERROR(INDEX($B$261:$GS$261,MATCH(Input!EJ6,Input!$C$104:$GT$104,0)),1)</f>
        <v>0</v>
      </c>
      <c r="EJ52" s="344">
        <f>IFERROR(INDEX($B$261:$GS$261,MATCH(Input!EK6,Input!$C$104:$GT$104,0)),1)</f>
        <v>0</v>
      </c>
      <c r="EK52" s="344">
        <f>IFERROR(INDEX($B$261:$GS$261,MATCH(Input!EL6,Input!$C$104:$GT$104,0)),1)</f>
        <v>0</v>
      </c>
      <c r="EL52" s="344">
        <f>IFERROR(INDEX($B$261:$GS$261,MATCH(Input!EM6,Input!$C$104:$GT$104,0)),1)</f>
        <v>0</v>
      </c>
      <c r="EM52" s="344">
        <f>IFERROR(INDEX($B$261:$GS$261,MATCH(Input!EN6,Input!$C$104:$GT$104,0)),1)</f>
        <v>0</v>
      </c>
      <c r="EN52" s="344">
        <f>IFERROR(INDEX($B$261:$GS$261,MATCH(Input!EO6,Input!$C$104:$GT$104,0)),1)</f>
        <v>0</v>
      </c>
      <c r="EO52" s="344">
        <f>IFERROR(INDEX($B$261:$GS$261,MATCH(Input!EP6,Input!$C$104:$GT$104,0)),1)</f>
        <v>0</v>
      </c>
      <c r="EP52" s="344">
        <f>IFERROR(INDEX($B$261:$GS$261,MATCH(Input!EQ6,Input!$C$104:$GT$104,0)),1)</f>
        <v>0</v>
      </c>
      <c r="EQ52" s="344">
        <f>IFERROR(INDEX($B$261:$GS$261,MATCH(Input!ER6,Input!$C$104:$GT$104,0)),1)</f>
        <v>0</v>
      </c>
      <c r="ER52" s="344">
        <f>IFERROR(INDEX($B$261:$GS$261,MATCH(Input!ES6,Input!$C$104:$GT$104,0)),1)</f>
        <v>0</v>
      </c>
      <c r="ES52" s="344">
        <f>IFERROR(INDEX($B$261:$GS$261,MATCH(Input!ET6,Input!$C$104:$GT$104,0)),1)</f>
        <v>0</v>
      </c>
      <c r="ET52" s="344">
        <f>IFERROR(INDEX($B$261:$GS$261,MATCH(Input!EU6,Input!$C$104:$GT$104,0)),1)</f>
        <v>0</v>
      </c>
      <c r="EU52" s="344">
        <f>IFERROR(INDEX($B$261:$GS$261,MATCH(Input!EV6,Input!$C$104:$GT$104,0)),1)</f>
        <v>0</v>
      </c>
      <c r="EV52" s="344">
        <f>IFERROR(INDEX($B$261:$GS$261,MATCH(Input!EW6,Input!$C$104:$GT$104,0)),1)</f>
        <v>0</v>
      </c>
      <c r="EW52" s="344">
        <f>IFERROR(INDEX($B$261:$GS$261,MATCH(Input!EX6,Input!$C$104:$GT$104,0)),1)</f>
        <v>0</v>
      </c>
      <c r="EX52" s="344">
        <f>IFERROR(INDEX($B$261:$GS$261,MATCH(Input!EY6,Input!$C$104:$GT$104,0)),1)</f>
        <v>0</v>
      </c>
      <c r="EY52" s="344">
        <f>IFERROR(INDEX($B$261:$GS$261,MATCH(Input!EZ6,Input!$C$104:$GT$104,0)),1)</f>
        <v>0</v>
      </c>
      <c r="EZ52" s="344">
        <f>IFERROR(INDEX($B$261:$GS$261,MATCH(Input!FA6,Input!$C$104:$GT$104,0)),1)</f>
        <v>0</v>
      </c>
      <c r="FA52" s="344">
        <f>IFERROR(INDEX($B$261:$GS$261,MATCH(Input!FB6,Input!$C$104:$GT$104,0)),1)</f>
        <v>0</v>
      </c>
      <c r="FB52" s="344">
        <f>IFERROR(INDEX($B$261:$GS$261,MATCH(Input!FC6,Input!$C$104:$GT$104,0)),1)</f>
        <v>0</v>
      </c>
      <c r="FC52" s="344">
        <f>IFERROR(INDEX($B$261:$GS$261,MATCH(Input!FD6,Input!$C$104:$GT$104,0)),1)</f>
        <v>0</v>
      </c>
      <c r="FD52" s="344">
        <f>IFERROR(INDEX($B$261:$GS$261,MATCH(Input!FE6,Input!$C$104:$GT$104,0)),1)</f>
        <v>0</v>
      </c>
      <c r="FE52" s="344">
        <f>IFERROR(INDEX($B$261:$GS$261,MATCH(Input!FF6,Input!$C$104:$GT$104,0)),1)</f>
        <v>0</v>
      </c>
      <c r="FF52" s="344">
        <f>IFERROR(INDEX($B$261:$GS$261,MATCH(Input!FG6,Input!$C$104:$GT$104,0)),1)</f>
        <v>0</v>
      </c>
      <c r="FG52" s="344">
        <f>IFERROR(INDEX($B$261:$GS$261,MATCH(Input!FH6,Input!$C$104:$GT$104,0)),1)</f>
        <v>0</v>
      </c>
      <c r="FH52" s="344">
        <f>IFERROR(INDEX($B$261:$GS$261,MATCH(Input!FI6,Input!$C$104:$GT$104,0)),1)</f>
        <v>0</v>
      </c>
      <c r="FI52" s="344">
        <f>IFERROR(INDEX($B$261:$GS$261,MATCH(Input!FJ6,Input!$C$104:$GT$104,0)),1)</f>
        <v>0</v>
      </c>
      <c r="FJ52" s="344">
        <f>IFERROR(INDEX($B$261:$GS$261,MATCH(Input!FK6,Input!$C$104:$GT$104,0)),1)</f>
        <v>0</v>
      </c>
      <c r="FK52" s="344">
        <f>IFERROR(INDEX($B$261:$GS$261,MATCH(Input!FL6,Input!$C$104:$GT$104,0)),1)</f>
        <v>0</v>
      </c>
      <c r="FL52" s="344">
        <f>IFERROR(INDEX($B$261:$GS$261,MATCH(Input!FM6,Input!$C$104:$GT$104,0)),1)</f>
        <v>0</v>
      </c>
      <c r="FM52" s="344">
        <f>IFERROR(INDEX($B$261:$GS$261,MATCH(Input!FN6,Input!$C$104:$GT$104,0)),1)</f>
        <v>0</v>
      </c>
      <c r="FN52" s="344">
        <f>IFERROR(INDEX($B$261:$GS$261,MATCH(Input!FO6,Input!$C$104:$GT$104,0)),1)</f>
        <v>0</v>
      </c>
      <c r="FO52" s="344">
        <f>IFERROR(INDEX($B$261:$GS$261,MATCH(Input!FP6,Input!$C$104:$GT$104,0)),1)</f>
        <v>0</v>
      </c>
      <c r="FP52" s="344">
        <f>IFERROR(INDEX($B$261:$GS$261,MATCH(Input!FQ6,Input!$C$104:$GT$104,0)),1)</f>
        <v>0</v>
      </c>
      <c r="FQ52" s="344">
        <f>IFERROR(INDEX($B$261:$GS$261,MATCH(Input!FR6,Input!$C$104:$GT$104,0)),1)</f>
        <v>0</v>
      </c>
      <c r="FR52" s="344">
        <f>IFERROR(INDEX($B$261:$GS$261,MATCH(Input!FS6,Input!$C$104:$GT$104,0)),1)</f>
        <v>0</v>
      </c>
      <c r="FS52" s="344">
        <f>IFERROR(INDEX($B$261:$GS$261,MATCH(Input!FT6,Input!$C$104:$GT$104,0)),1)</f>
        <v>0</v>
      </c>
      <c r="FT52" s="344">
        <f>IFERROR(INDEX($B$261:$GS$261,MATCH(Input!FU6,Input!$C$104:$GT$104,0)),1)</f>
        <v>0</v>
      </c>
      <c r="FU52" s="344">
        <f>IFERROR(INDEX($B$261:$GS$261,MATCH(Input!FV6,Input!$C$104:$GT$104,0)),1)</f>
        <v>0</v>
      </c>
      <c r="FV52" s="344">
        <f>IFERROR(INDEX($B$261:$GS$261,MATCH(Input!FW6,Input!$C$104:$GT$104,0)),1)</f>
        <v>0</v>
      </c>
      <c r="FW52" s="344">
        <f>IFERROR(INDEX($B$261:$GS$261,MATCH(Input!FX6,Input!$C$104:$GT$104,0)),1)</f>
        <v>0</v>
      </c>
      <c r="FX52" s="344">
        <f>IFERROR(INDEX($B$261:$GS$261,MATCH(Input!FY6,Input!$C$104:$GT$104,0)),1)</f>
        <v>0</v>
      </c>
      <c r="FY52" s="344">
        <f>IFERROR(INDEX($B$261:$GS$261,MATCH(Input!FZ6,Input!$C$104:$GT$104,0)),1)</f>
        <v>0</v>
      </c>
      <c r="FZ52" s="344">
        <f>IFERROR(INDEX($B$261:$GS$261,MATCH(Input!GA6,Input!$C$104:$GT$104,0)),1)</f>
        <v>0</v>
      </c>
      <c r="GA52" s="344">
        <f>IFERROR(INDEX($B$261:$GS$261,MATCH(Input!GB6,Input!$C$104:$GT$104,0)),1)</f>
        <v>0</v>
      </c>
      <c r="GB52" s="344">
        <f>IFERROR(INDEX($B$261:$GS$261,MATCH(Input!GC6,Input!$C$104:$GT$104,0)),1)</f>
        <v>0</v>
      </c>
      <c r="GC52" s="344">
        <f>IFERROR(INDEX($B$261:$GS$261,MATCH(Input!GD6,Input!$C$104:$GT$104,0)),1)</f>
        <v>0</v>
      </c>
      <c r="GD52" s="344">
        <f>IFERROR(INDEX($B$261:$GS$261,MATCH(Input!GE6,Input!$C$104:$GT$104,0)),1)</f>
        <v>0</v>
      </c>
      <c r="GE52" s="344">
        <f>IFERROR(INDEX($B$261:$GS$261,MATCH(Input!GF6,Input!$C$104:$GT$104,0)),1)</f>
        <v>0</v>
      </c>
      <c r="GF52" s="344">
        <f>IFERROR(INDEX($B$261:$GS$261,MATCH(Input!GG6,Input!$C$104:$GT$104,0)),1)</f>
        <v>0</v>
      </c>
      <c r="GG52" s="344">
        <f>IFERROR(INDEX($B$261:$GS$261,MATCH(Input!GH6,Input!$C$104:$GT$104,0)),1)</f>
        <v>0</v>
      </c>
      <c r="GH52" s="344">
        <f>IFERROR(INDEX($B$261:$GS$261,MATCH(Input!GI6,Input!$C$104:$GT$104,0)),1)</f>
        <v>0</v>
      </c>
      <c r="GI52" s="344">
        <f>IFERROR(INDEX($B$261:$GS$261,MATCH(Input!GJ6,Input!$C$104:$GT$104,0)),1)</f>
        <v>0</v>
      </c>
      <c r="GJ52" s="344">
        <f>IFERROR(INDEX($B$261:$GS$261,MATCH(Input!GK6,Input!$C$104:$GT$104,0)),1)</f>
        <v>0</v>
      </c>
      <c r="GK52" s="344">
        <f>IFERROR(INDEX($B$261:$GS$261,MATCH(Input!GL6,Input!$C$104:$GT$104,0)),1)</f>
        <v>0</v>
      </c>
      <c r="GL52" s="344">
        <f>IFERROR(INDEX($B$261:$GS$261,MATCH(Input!GM6,Input!$C$104:$GT$104,0)),1)</f>
        <v>0</v>
      </c>
      <c r="GM52" s="344">
        <f>IFERROR(INDEX($B$261:$GS$261,MATCH(Input!GN6,Input!$C$104:$GT$104,0)),1)</f>
        <v>0</v>
      </c>
      <c r="GN52" s="344">
        <f>IFERROR(INDEX($B$261:$GS$261,MATCH(Input!GO6,Input!$C$104:$GT$104,0)),1)</f>
        <v>0</v>
      </c>
      <c r="GO52" s="344">
        <f>IFERROR(INDEX($B$261:$GS$261,MATCH(Input!GP6,Input!$C$104:$GT$104,0)),1)</f>
        <v>0</v>
      </c>
      <c r="GP52" s="344">
        <f>IFERROR(INDEX($B$261:$GS$261,MATCH(Input!GQ6,Input!$C$104:$GT$104,0)),1)</f>
        <v>0</v>
      </c>
      <c r="GQ52" s="344">
        <f>IFERROR(INDEX($B$261:$GS$261,MATCH(Input!GR6,Input!$C$104:$GT$104,0)),1)</f>
        <v>0</v>
      </c>
      <c r="GR52" s="344">
        <f>IFERROR(INDEX($B$261:$GS$261,MATCH(Input!GS6,Input!$C$104:$GT$104,0)),1)</f>
        <v>0</v>
      </c>
      <c r="GS52" s="344">
        <f>IFERROR(INDEX($B$261:$GS$261,MATCH(Input!GT6,Input!$C$104:$GT$104,0)),1)</f>
        <v>0</v>
      </c>
    </row>
    <row r="53" spans="1:201" s="345" customFormat="1" outlineLevel="1">
      <c r="A53" s="354" t="s">
        <v>9422</v>
      </c>
      <c r="B53" s="344" cm="1">
        <f t="array" aca="1" ref="B53" ca="1">IFERROR(_xlfn.IFS(B9=FALSE,ROUND(IF(B43&gt;B49,ROUND(((Input!C4-90000)/1000*B42+B43-B49)*B45*B40*B11,1)*B46*B47,0),0),B9=TRUE,IF(B48&gt;B49,ROUND(B40*B11*B47*B46*(B48-B49)*B50,0),0))*N(Input!C33),0)</f>
        <v>0</v>
      </c>
      <c r="C53" s="344" cm="1">
        <f t="array" aca="1" ref="C53" ca="1">IFERROR(_xlfn.IFS(C9=FALSE,ROUND(IF(C43&gt;C49,ROUND(((Input!D4-90000)/1000*C42+C43-C49)*C45*C40*C11,1)*C46*C47,0),0),C9=TRUE,IF(C48&gt;C49,ROUND(C40*C11*C47*C46*(C48-C49)*C50,0),0))*N(Input!D33),0)</f>
        <v>0</v>
      </c>
      <c r="D53" s="344" cm="1">
        <f t="array" aca="1" ref="D53" ca="1">IFERROR(_xlfn.IFS(D9=FALSE,ROUND(IF(D43&gt;D49,ROUND(((Input!E4-90000)/1000*D42+D43-D49)*D45*D40*D11,1)*D46*D47,0),0),D9=TRUE,IF(D48&gt;D49,ROUND(D40*D11*D47*D46*(D48-D49)*D50,0),0))*N(Input!E33),0)</f>
        <v>0</v>
      </c>
      <c r="E53" s="344" cm="1">
        <f t="array" aca="1" ref="E53" ca="1">IFERROR(_xlfn.IFS(E9=FALSE,ROUND(IF(E43&gt;E49,ROUND(((Input!F4-90000)/1000*E42+E43-E49)*E45*E40*E11,1)*E46*E47,0),0),E9=TRUE,IF(E48&gt;E49,ROUND(E40*E11*E47*E46*(E48-E49)*E50,0),0))*N(Input!F33),0)</f>
        <v>0</v>
      </c>
      <c r="F53" s="344" cm="1">
        <f t="array" aca="1" ref="F53" ca="1">IFERROR(_xlfn.IFS(F9=FALSE,ROUND(IF(F43&gt;F49,ROUND(((Input!G4-90000)/1000*F42+F43-F49)*F45*F40*F11,1)*F46*F47,0),0),F9=TRUE,IF(F48&gt;F49,ROUND(F40*F11*F47*F46*(F48-F49)*F50,0),0))*N(Input!G33),0)</f>
        <v>0</v>
      </c>
      <c r="G53" s="344" cm="1">
        <f t="array" aca="1" ref="G53" ca="1">IFERROR(_xlfn.IFS(G9=FALSE,ROUND(IF(G43&gt;G49,ROUND(((Input!H4-90000)/1000*G42+G43-G49)*G45*G40*G11,1)*G46*G47,0),0),G9=TRUE,IF(G48&gt;G49,ROUND(G40*G11*G47*G46*(G48-G49)*G50,0),0))*N(Input!H33),0)</f>
        <v>0</v>
      </c>
      <c r="H53" s="344" cm="1">
        <f t="array" aca="1" ref="H53" ca="1">IFERROR(_xlfn.IFS(H9=FALSE,ROUND(IF(H43&gt;H49,ROUND(((Input!I4-90000)/1000*H42+H43-H49)*H45*H40*H11,1)*H46*H47,0),0),H9=TRUE,IF(H48&gt;H49,ROUND(H40*H11*H47*H46*(H48-H49)*H50,0),0))*N(Input!I33),0)</f>
        <v>0</v>
      </c>
      <c r="I53" s="344" cm="1">
        <f t="array" aca="1" ref="I53" ca="1">IFERROR(_xlfn.IFS(I9=FALSE,ROUND(IF(I43&gt;I49,ROUND(((Input!J4-90000)/1000*I42+I43-I49)*I45*I40*I11,1)*I46*I47,0),0),I9=TRUE,IF(I48&gt;I49,ROUND(I40*I11*I47*I46*(I48-I49)*I50,0),0))*N(Input!J33),0)</f>
        <v>0</v>
      </c>
      <c r="J53" s="344" cm="1">
        <f t="array" aca="1" ref="J53" ca="1">IFERROR(_xlfn.IFS(J9=FALSE,ROUND(IF(J43&gt;J49,ROUND(((Input!K4-90000)/1000*J42+J43-J49)*J45*J40*J11,1)*J46*J47,0),0),J9=TRUE,IF(J48&gt;J49,ROUND(J40*J11*J47*J46*(J48-J49)*J50,0),0))*N(Input!K33),0)</f>
        <v>0</v>
      </c>
      <c r="K53" s="344" cm="1">
        <f t="array" aca="1" ref="K53" ca="1">IFERROR(_xlfn.IFS(K9=FALSE,ROUND(IF(K43&gt;K49,ROUND(((Input!L4-90000)/1000*K42+K43-K49)*K45*K40*K11,1)*K46*K47,0),0),K9=TRUE,IF(K48&gt;K49,ROUND(K40*K11*K47*K46*(K48-K49)*K50,0),0))*N(Input!L33),0)</f>
        <v>0</v>
      </c>
      <c r="L53" s="344" cm="1">
        <f t="array" aca="1" ref="L53" ca="1">IFERROR(_xlfn.IFS(L9=FALSE,ROUND(IF(L43&gt;L49,ROUND(((Input!M4-90000)/1000*L42+L43-L49)*L45*L40*L11,1)*L46*L47,0),0),L9=TRUE,IF(L48&gt;L49,ROUND(L40*L11*L47*L46*(L48-L49)*L50,0),0))*N(Input!M33),0)</f>
        <v>0</v>
      </c>
      <c r="M53" s="344" cm="1">
        <f t="array" aca="1" ref="M53" ca="1">IFERROR(_xlfn.IFS(M9=FALSE,ROUND(IF(M43&gt;M49,ROUND(((Input!N4-90000)/1000*M42+M43-M49)*M45*M40*M11,1)*M46*M47,0),0),M9=TRUE,IF(M48&gt;M49,ROUND(M40*M11*M47*M46*(M48-M49)*M50,0),0))*N(Input!N33),0)</f>
        <v>0</v>
      </c>
      <c r="N53" s="344" cm="1">
        <f t="array" aca="1" ref="N53" ca="1">IFERROR(_xlfn.IFS(N9=FALSE,ROUND(IF(N43&gt;N49,ROUND(((Input!O4-90000)/1000*N42+N43-N49)*N45*N40*N11,1)*N46*N47,0),0),N9=TRUE,IF(N48&gt;N49,ROUND(N40*N11*N47*N46*(N48-N49)*N50,0),0))*N(Input!O33),0)</f>
        <v>0</v>
      </c>
      <c r="O53" s="344" cm="1">
        <f t="array" aca="1" ref="O53" ca="1">IFERROR(_xlfn.IFS(O9=FALSE,ROUND(IF(O43&gt;O49,ROUND(((Input!P4-90000)/1000*O42+O43-O49)*O45*O40*O11,1)*O46*O47,0),0),O9=TRUE,IF(O48&gt;O49,ROUND(O40*O11*O47*O46*(O48-O49)*O50,0),0))*N(Input!P33),0)</f>
        <v>0</v>
      </c>
      <c r="P53" s="344" cm="1">
        <f t="array" aca="1" ref="P53" ca="1">IFERROR(_xlfn.IFS(P9=FALSE,ROUND(IF(P43&gt;P49,ROUND(((Input!Q4-90000)/1000*P42+P43-P49)*P45*P40*P11,1)*P46*P47,0),0),P9=TRUE,IF(P48&gt;P49,ROUND(P40*P11*P47*P46*(P48-P49)*P50,0),0))*N(Input!Q33),0)</f>
        <v>0</v>
      </c>
      <c r="Q53" s="344" cm="1">
        <f t="array" aca="1" ref="Q53" ca="1">IFERROR(_xlfn.IFS(Q9=FALSE,ROUND(IF(Q43&gt;Q49,ROUND(((Input!R4-90000)/1000*Q42+Q43-Q49)*Q45*Q40*Q11,1)*Q46*Q47,0),0),Q9=TRUE,IF(Q48&gt;Q49,ROUND(Q40*Q11*Q47*Q46*(Q48-Q49)*Q50,0),0))*N(Input!R33),0)</f>
        <v>0</v>
      </c>
      <c r="R53" s="344" cm="1">
        <f t="array" aca="1" ref="R53" ca="1">IFERROR(_xlfn.IFS(R9=FALSE,ROUND(IF(R43&gt;R49,ROUND(((Input!S4-90000)/1000*R42+R43-R49)*R45*R40*R11,1)*R46*R47,0),0),R9=TRUE,IF(R48&gt;R49,ROUND(R40*R11*R47*R46*(R48-R49)*R50,0),0))*N(Input!S33),0)</f>
        <v>0</v>
      </c>
      <c r="S53" s="344" cm="1">
        <f t="array" aca="1" ref="S53" ca="1">IFERROR(_xlfn.IFS(S9=FALSE,ROUND(IF(S43&gt;S49,ROUND(((Input!T4-90000)/1000*S42+S43-S49)*S45*S40*S11,1)*S46*S47,0),0),S9=TRUE,IF(S48&gt;S49,ROUND(S40*S11*S47*S46*(S48-S49)*S50,0),0))*N(Input!T33),0)</f>
        <v>0</v>
      </c>
      <c r="T53" s="344" cm="1">
        <f t="array" aca="1" ref="T53" ca="1">IFERROR(_xlfn.IFS(T9=FALSE,ROUND(IF(T43&gt;T49,ROUND(((Input!U4-90000)/1000*T42+T43-T49)*T45*T40*T11,1)*T46*T47,0),0),T9=TRUE,IF(T48&gt;T49,ROUND(T40*T11*T47*T46*(T48-T49)*T50,0),0))*N(Input!U33),0)</f>
        <v>0</v>
      </c>
      <c r="U53" s="344" cm="1">
        <f t="array" aca="1" ref="U53" ca="1">IFERROR(_xlfn.IFS(U9=FALSE,ROUND(IF(U43&gt;U49,ROUND(((Input!V4-90000)/1000*U42+U43-U49)*U45*U40*U11,1)*U46*U47,0),0),U9=TRUE,IF(U48&gt;U49,ROUND(U40*U11*U47*U46*(U48-U49)*U50,0),0))*N(Input!V33),0)</f>
        <v>0</v>
      </c>
      <c r="V53" s="344" cm="1">
        <f t="array" aca="1" ref="V53" ca="1">IFERROR(_xlfn.IFS(V9=FALSE,ROUND(IF(V43&gt;V49,ROUND(((Input!W4-90000)/1000*V42+V43-V49)*V45*V40*V11,1)*V46*V47,0),0),V9=TRUE,IF(V48&gt;V49,ROUND(V40*V11*V47*V46*(V48-V49)*V50,0),0))*N(Input!W33),0)</f>
        <v>0</v>
      </c>
      <c r="W53" s="344" cm="1">
        <f t="array" aca="1" ref="W53" ca="1">IFERROR(_xlfn.IFS(W9=FALSE,ROUND(IF(W43&gt;W49,ROUND(((Input!X4-90000)/1000*W42+W43-W49)*W45*W40*W11,1)*W46*W47,0),0),W9=TRUE,IF(W48&gt;W49,ROUND(W40*W11*W47*W46*(W48-W49)*W50,0),0))*N(Input!X33),0)</f>
        <v>0</v>
      </c>
      <c r="X53" s="344" cm="1">
        <f t="array" aca="1" ref="X53" ca="1">IFERROR(_xlfn.IFS(X9=FALSE,ROUND(IF(X43&gt;X49,ROUND(((Input!Y4-90000)/1000*X42+X43-X49)*X45*X40*X11,1)*X46*X47,0),0),X9=TRUE,IF(X48&gt;X49,ROUND(X40*X11*X47*X46*(X48-X49)*X50,0),0))*N(Input!Y33),0)</f>
        <v>0</v>
      </c>
      <c r="Y53" s="344" cm="1">
        <f t="array" aca="1" ref="Y53" ca="1">IFERROR(_xlfn.IFS(Y9=FALSE,ROUND(IF(Y43&gt;Y49,ROUND(((Input!Z4-90000)/1000*Y42+Y43-Y49)*Y45*Y40*Y11,1)*Y46*Y47,0),0),Y9=TRUE,IF(Y48&gt;Y49,ROUND(Y40*Y11*Y47*Y46*(Y48-Y49)*Y50,0),0))*N(Input!Z33),0)</f>
        <v>0</v>
      </c>
      <c r="Z53" s="344" cm="1">
        <f t="array" aca="1" ref="Z53" ca="1">IFERROR(_xlfn.IFS(Z9=FALSE,ROUND(IF(Z43&gt;Z49,ROUND(((Input!AA4-90000)/1000*Z42+Z43-Z49)*Z45*Z40*Z11,1)*Z46*Z47,0),0),Z9=TRUE,IF(Z48&gt;Z49,ROUND(Z40*Z11*Z47*Z46*(Z48-Z49)*Z50,0),0))*N(Input!AA33),0)</f>
        <v>0</v>
      </c>
      <c r="AA53" s="344" cm="1">
        <f t="array" aca="1" ref="AA53" ca="1">IFERROR(_xlfn.IFS(AA9=FALSE,ROUND(IF(AA43&gt;AA49,ROUND(((Input!AB4-90000)/1000*AA42+AA43-AA49)*AA45*AA40*AA11,1)*AA46*AA47,0),0),AA9=TRUE,IF(AA48&gt;AA49,ROUND(AA40*AA11*AA47*AA46*(AA48-AA49)*AA50,0),0))*N(Input!AB33),0)</f>
        <v>0</v>
      </c>
      <c r="AB53" s="344" cm="1">
        <f t="array" aca="1" ref="AB53" ca="1">IFERROR(_xlfn.IFS(AB9=FALSE,ROUND(IF(AB43&gt;AB49,ROUND(((Input!AC4-90000)/1000*AB42+AB43-AB49)*AB45*AB40*AB11,1)*AB46*AB47,0),0),AB9=TRUE,IF(AB48&gt;AB49,ROUND(AB40*AB11*AB47*AB46*(AB48-AB49)*AB50,0),0))*N(Input!AC33),0)</f>
        <v>0</v>
      </c>
      <c r="AC53" s="344" cm="1">
        <f t="array" aca="1" ref="AC53" ca="1">IFERROR(_xlfn.IFS(AC9=FALSE,ROUND(IF(AC43&gt;AC49,ROUND(((Input!AD4-90000)/1000*AC42+AC43-AC49)*AC45*AC40*AC11,1)*AC46*AC47,0),0),AC9=TRUE,IF(AC48&gt;AC49,ROUND(AC40*AC11*AC47*AC46*(AC48-AC49)*AC50,0),0))*N(Input!AD33),0)</f>
        <v>0</v>
      </c>
      <c r="AD53" s="344" cm="1">
        <f t="array" aca="1" ref="AD53" ca="1">IFERROR(_xlfn.IFS(AD9=FALSE,ROUND(IF(AD43&gt;AD49,ROUND(((Input!AE4-90000)/1000*AD42+AD43-AD49)*AD45*AD40*AD11,1)*AD46*AD47,0),0),AD9=TRUE,IF(AD48&gt;AD49,ROUND(AD40*AD11*AD47*AD46*(AD48-AD49)*AD50,0),0))*N(Input!AE33),0)</f>
        <v>0</v>
      </c>
      <c r="AE53" s="344" cm="1">
        <f t="array" aca="1" ref="AE53" ca="1">IFERROR(_xlfn.IFS(AE9=FALSE,ROUND(IF(AE43&gt;AE49,ROUND(((Input!AF4-90000)/1000*AE42+AE43-AE49)*AE45*AE40*AE11,1)*AE46*AE47,0),0),AE9=TRUE,IF(AE48&gt;AE49,ROUND(AE40*AE11*AE47*AE46*(AE48-AE49)*AE50,0),0))*N(Input!AF33),0)</f>
        <v>0</v>
      </c>
      <c r="AF53" s="344" cm="1">
        <f t="array" aca="1" ref="AF53" ca="1">IFERROR(_xlfn.IFS(AF9=FALSE,ROUND(IF(AF43&gt;AF49,ROUND(((Input!AG4-90000)/1000*AF42+AF43-AF49)*AF45*AF40*AF11,1)*AF46*AF47,0),0),AF9=TRUE,IF(AF48&gt;AF49,ROUND(AF40*AF11*AF47*AF46*(AF48-AF49)*AF50,0),0))*N(Input!AG33),0)</f>
        <v>0</v>
      </c>
      <c r="AG53" s="344" cm="1">
        <f t="array" aca="1" ref="AG53" ca="1">IFERROR(_xlfn.IFS(AG9=FALSE,ROUND(IF(AG43&gt;AG49,ROUND(((Input!AH4-90000)/1000*AG42+AG43-AG49)*AG45*AG40*AG11,1)*AG46*AG47,0),0),AG9=TRUE,IF(AG48&gt;AG49,ROUND(AG40*AG11*AG47*AG46*(AG48-AG49)*AG50,0),0))*N(Input!AH33),0)</f>
        <v>0</v>
      </c>
      <c r="AH53" s="344" cm="1">
        <f t="array" aca="1" ref="AH53" ca="1">IFERROR(_xlfn.IFS(AH9=FALSE,ROUND(IF(AH43&gt;AH49,ROUND(((Input!AI4-90000)/1000*AH42+AH43-AH49)*AH45*AH40*AH11,1)*AH46*AH47,0),0),AH9=TRUE,IF(AH48&gt;AH49,ROUND(AH40*AH11*AH47*AH46*(AH48-AH49)*AH50,0),0))*N(Input!AI33),0)</f>
        <v>0</v>
      </c>
      <c r="AI53" s="344" cm="1">
        <f t="array" aca="1" ref="AI53" ca="1">IFERROR(_xlfn.IFS(AI9=FALSE,ROUND(IF(AI43&gt;AI49,ROUND(((Input!AJ4-90000)/1000*AI42+AI43-AI49)*AI45*AI40*AI11,1)*AI46*AI47,0),0),AI9=TRUE,IF(AI48&gt;AI49,ROUND(AI40*AI11*AI47*AI46*(AI48-AI49)*AI50,0),0))*N(Input!AJ33),0)</f>
        <v>0</v>
      </c>
      <c r="AJ53" s="344" cm="1">
        <f t="array" aca="1" ref="AJ53" ca="1">IFERROR(_xlfn.IFS(AJ9=FALSE,ROUND(IF(AJ43&gt;AJ49,ROUND(((Input!AK4-90000)/1000*AJ42+AJ43-AJ49)*AJ45*AJ40*AJ11,1)*AJ46*AJ47,0),0),AJ9=TRUE,IF(AJ48&gt;AJ49,ROUND(AJ40*AJ11*AJ47*AJ46*(AJ48-AJ49)*AJ50,0),0))*N(Input!AK33),0)</f>
        <v>0</v>
      </c>
      <c r="AK53" s="344" cm="1">
        <f t="array" aca="1" ref="AK53" ca="1">IFERROR(_xlfn.IFS(AK9=FALSE,ROUND(IF(AK43&gt;AK49,ROUND(((Input!AL4-90000)/1000*AK42+AK43-AK49)*AK45*AK40*AK11,1)*AK46*AK47,0),0),AK9=TRUE,IF(AK48&gt;AK49,ROUND(AK40*AK11*AK47*AK46*(AK48-AK49)*AK50,0),0))*N(Input!AL33),0)</f>
        <v>0</v>
      </c>
      <c r="AL53" s="344" cm="1">
        <f t="array" aca="1" ref="AL53" ca="1">IFERROR(_xlfn.IFS(AL9=FALSE,ROUND(IF(AL43&gt;AL49,ROUND(((Input!AM4-90000)/1000*AL42+AL43-AL49)*AL45*AL40*AL11,1)*AL46*AL47,0),0),AL9=TRUE,IF(AL48&gt;AL49,ROUND(AL40*AL11*AL47*AL46*(AL48-AL49)*AL50,0),0))*N(Input!AM33),0)</f>
        <v>0</v>
      </c>
      <c r="AM53" s="344" cm="1">
        <f t="array" aca="1" ref="AM53" ca="1">IFERROR(_xlfn.IFS(AM9=FALSE,ROUND(IF(AM43&gt;AM49,ROUND(((Input!AN4-90000)/1000*AM42+AM43-AM49)*AM45*AM40*AM11,1)*AM46*AM47,0),0),AM9=TRUE,IF(AM48&gt;AM49,ROUND(AM40*AM11*AM47*AM46*(AM48-AM49)*AM50,0),0))*N(Input!AN33),0)</f>
        <v>0</v>
      </c>
      <c r="AN53" s="344" cm="1">
        <f t="array" aca="1" ref="AN53" ca="1">IFERROR(_xlfn.IFS(AN9=FALSE,ROUND(IF(AN43&gt;AN49,ROUND(((Input!AO4-90000)/1000*AN42+AN43-AN49)*AN45*AN40*AN11,1)*AN46*AN47,0),0),AN9=TRUE,IF(AN48&gt;AN49,ROUND(AN40*AN11*AN47*AN46*(AN48-AN49)*AN50,0),0))*N(Input!AO33),0)</f>
        <v>0</v>
      </c>
      <c r="AO53" s="344" cm="1">
        <f t="array" aca="1" ref="AO53" ca="1">IFERROR(_xlfn.IFS(AO9=FALSE,ROUND(IF(AO43&gt;AO49,ROUND(((Input!AP4-90000)/1000*AO42+AO43-AO49)*AO45*AO40*AO11,1)*AO46*AO47,0),0),AO9=TRUE,IF(AO48&gt;AO49,ROUND(AO40*AO11*AO47*AO46*(AO48-AO49)*AO50,0),0))*N(Input!AP33),0)</f>
        <v>0</v>
      </c>
      <c r="AP53" s="344" cm="1">
        <f t="array" aca="1" ref="AP53" ca="1">IFERROR(_xlfn.IFS(AP9=FALSE,ROUND(IF(AP43&gt;AP49,ROUND(((Input!AQ4-90000)/1000*AP42+AP43-AP49)*AP45*AP40*AP11,1)*AP46*AP47,0),0),AP9=TRUE,IF(AP48&gt;AP49,ROUND(AP40*AP11*AP47*AP46*(AP48-AP49)*AP50,0),0))*N(Input!AQ33),0)</f>
        <v>0</v>
      </c>
      <c r="AQ53" s="344" cm="1">
        <f t="array" aca="1" ref="AQ53" ca="1">IFERROR(_xlfn.IFS(AQ9=FALSE,ROUND(IF(AQ43&gt;AQ49,ROUND(((Input!AR4-90000)/1000*AQ42+AQ43-AQ49)*AQ45*AQ40*AQ11,1)*AQ46*AQ47,0),0),AQ9=TRUE,IF(AQ48&gt;AQ49,ROUND(AQ40*AQ11*AQ47*AQ46*(AQ48-AQ49)*AQ50,0),0))*N(Input!AR33),0)</f>
        <v>0</v>
      </c>
      <c r="AR53" s="344" cm="1">
        <f t="array" aca="1" ref="AR53" ca="1">IFERROR(_xlfn.IFS(AR9=FALSE,ROUND(IF(AR43&gt;AR49,ROUND(((Input!AS4-90000)/1000*AR42+AR43-AR49)*AR45*AR40*AR11,1)*AR46*AR47,0),0),AR9=TRUE,IF(AR48&gt;AR49,ROUND(AR40*AR11*AR47*AR46*(AR48-AR49)*AR50,0),0))*N(Input!AS33),0)</f>
        <v>0</v>
      </c>
      <c r="AS53" s="344" cm="1">
        <f t="array" aca="1" ref="AS53" ca="1">IFERROR(_xlfn.IFS(AS9=FALSE,ROUND(IF(AS43&gt;AS49,ROUND(((Input!AT4-90000)/1000*AS42+AS43-AS49)*AS45*AS40*AS11,1)*AS46*AS47,0),0),AS9=TRUE,IF(AS48&gt;AS49,ROUND(AS40*AS11*AS47*AS46*(AS48-AS49)*AS50,0),0))*N(Input!AT33),0)</f>
        <v>0</v>
      </c>
      <c r="AT53" s="344" cm="1">
        <f t="array" aca="1" ref="AT53" ca="1">IFERROR(_xlfn.IFS(AT9=FALSE,ROUND(IF(AT43&gt;AT49,ROUND(((Input!AU4-90000)/1000*AT42+AT43-AT49)*AT45*AT40*AT11,1)*AT46*AT47,0),0),AT9=TRUE,IF(AT48&gt;AT49,ROUND(AT40*AT11*AT47*AT46*(AT48-AT49)*AT50,0),0))*N(Input!AU33),0)</f>
        <v>0</v>
      </c>
      <c r="AU53" s="344" cm="1">
        <f t="array" aca="1" ref="AU53" ca="1">IFERROR(_xlfn.IFS(AU9=FALSE,ROUND(IF(AU43&gt;AU49,ROUND(((Input!AV4-90000)/1000*AU42+AU43-AU49)*AU45*AU40*AU11,1)*AU46*AU47,0),0),AU9=TRUE,IF(AU48&gt;AU49,ROUND(AU40*AU11*AU47*AU46*(AU48-AU49)*AU50,0),0))*N(Input!AV33),0)</f>
        <v>0</v>
      </c>
      <c r="AV53" s="344" cm="1">
        <f t="array" aca="1" ref="AV53" ca="1">IFERROR(_xlfn.IFS(AV9=FALSE,ROUND(IF(AV43&gt;AV49,ROUND(((Input!AW4-90000)/1000*AV42+AV43-AV49)*AV45*AV40*AV11,1)*AV46*AV47,0),0),AV9=TRUE,IF(AV48&gt;AV49,ROUND(AV40*AV11*AV47*AV46*(AV48-AV49)*AV50,0),0))*N(Input!AW33),0)</f>
        <v>0</v>
      </c>
      <c r="AW53" s="344" cm="1">
        <f t="array" aca="1" ref="AW53" ca="1">IFERROR(_xlfn.IFS(AW9=FALSE,ROUND(IF(AW43&gt;AW49,ROUND(((Input!AX4-90000)/1000*AW42+AW43-AW49)*AW45*AW40*AW11,1)*AW46*AW47,0),0),AW9=TRUE,IF(AW48&gt;AW49,ROUND(AW40*AW11*AW47*AW46*(AW48-AW49)*AW50,0),0))*N(Input!AX33),0)</f>
        <v>0</v>
      </c>
      <c r="AX53" s="344" cm="1">
        <f t="array" aca="1" ref="AX53" ca="1">IFERROR(_xlfn.IFS(AX9=FALSE,ROUND(IF(AX43&gt;AX49,ROUND(((Input!AY4-90000)/1000*AX42+AX43-AX49)*AX45*AX40*AX11,1)*AX46*AX47,0),0),AX9=TRUE,IF(AX48&gt;AX49,ROUND(AX40*AX11*AX47*AX46*(AX48-AX49)*AX50,0),0))*N(Input!AY33),0)</f>
        <v>0</v>
      </c>
      <c r="AY53" s="344" cm="1">
        <f t="array" aca="1" ref="AY53" ca="1">IFERROR(_xlfn.IFS(AY9=FALSE,ROUND(IF(AY43&gt;AY49,ROUND(((Input!AZ4-90000)/1000*AY42+AY43-AY49)*AY45*AY40*AY11,1)*AY46*AY47,0),0),AY9=TRUE,IF(AY48&gt;AY49,ROUND(AY40*AY11*AY47*AY46*(AY48-AY49)*AY50,0),0))*N(Input!AZ33),0)</f>
        <v>0</v>
      </c>
      <c r="AZ53" s="344" cm="1">
        <f t="array" aca="1" ref="AZ53" ca="1">IFERROR(_xlfn.IFS(AZ9=FALSE,ROUND(IF(AZ43&gt;AZ49,ROUND(((Input!BA4-90000)/1000*AZ42+AZ43-AZ49)*AZ45*AZ40*AZ11,1)*AZ46*AZ47,0),0),AZ9=TRUE,IF(AZ48&gt;AZ49,ROUND(AZ40*AZ11*AZ47*AZ46*(AZ48-AZ49)*AZ50,0),0))*N(Input!BA33),0)</f>
        <v>0</v>
      </c>
      <c r="BA53" s="344" cm="1">
        <f t="array" aca="1" ref="BA53" ca="1">IFERROR(_xlfn.IFS(BA9=FALSE,ROUND(IF(BA43&gt;BA49,ROUND(((Input!BB4-90000)/1000*BA42+BA43-BA49)*BA45*BA40*BA11,1)*BA46*BA47,0),0),BA9=TRUE,IF(BA48&gt;BA49,ROUND(BA40*BA11*BA47*BA46*(BA48-BA49)*BA50,0),0))*N(Input!BB33),0)</f>
        <v>0</v>
      </c>
      <c r="BB53" s="344" cm="1">
        <f t="array" aca="1" ref="BB53" ca="1">IFERROR(_xlfn.IFS(BB9=FALSE,ROUND(IF(BB43&gt;BB49,ROUND(((Input!BC4-90000)/1000*BB42+BB43-BB49)*BB45*BB40*BB11,1)*BB46*BB47,0),0),BB9=TRUE,IF(BB48&gt;BB49,ROUND(BB40*BB11*BB47*BB46*(BB48-BB49)*BB50,0),0))*N(Input!BC33),0)</f>
        <v>0</v>
      </c>
      <c r="BC53" s="344" cm="1">
        <f t="array" aca="1" ref="BC53" ca="1">IFERROR(_xlfn.IFS(BC9=FALSE,ROUND(IF(BC43&gt;BC49,ROUND(((Input!BD4-90000)/1000*BC42+BC43-BC49)*BC45*BC40*BC11,1)*BC46*BC47,0),0),BC9=TRUE,IF(BC48&gt;BC49,ROUND(BC40*BC11*BC47*BC46*(BC48-BC49)*BC50,0),0))*N(Input!BD33),0)</f>
        <v>0</v>
      </c>
      <c r="BD53" s="344" cm="1">
        <f t="array" aca="1" ref="BD53" ca="1">IFERROR(_xlfn.IFS(BD9=FALSE,ROUND(IF(BD43&gt;BD49,ROUND(((Input!BE4-90000)/1000*BD42+BD43-BD49)*BD45*BD40*BD11,1)*BD46*BD47,0),0),BD9=TRUE,IF(BD48&gt;BD49,ROUND(BD40*BD11*BD47*BD46*(BD48-BD49)*BD50,0),0))*N(Input!BE33),0)</f>
        <v>0</v>
      </c>
      <c r="BE53" s="344" cm="1">
        <f t="array" aca="1" ref="BE53" ca="1">IFERROR(_xlfn.IFS(BE9=FALSE,ROUND(IF(BE43&gt;BE49,ROUND(((Input!BF4-90000)/1000*BE42+BE43-BE49)*BE45*BE40*BE11,1)*BE46*BE47,0),0),BE9=TRUE,IF(BE48&gt;BE49,ROUND(BE40*BE11*BE47*BE46*(BE48-BE49)*BE50,0),0))*N(Input!BF33),0)</f>
        <v>0</v>
      </c>
      <c r="BF53" s="344" cm="1">
        <f t="array" aca="1" ref="BF53" ca="1">IFERROR(_xlfn.IFS(BF9=FALSE,ROUND(IF(BF43&gt;BF49,ROUND(((Input!BG4-90000)/1000*BF42+BF43-BF49)*BF45*BF40*BF11,1)*BF46*BF47,0),0),BF9=TRUE,IF(BF48&gt;BF49,ROUND(BF40*BF11*BF47*BF46*(BF48-BF49)*BF50,0),0))*N(Input!BG33),0)</f>
        <v>0</v>
      </c>
      <c r="BG53" s="344" cm="1">
        <f t="array" aca="1" ref="BG53" ca="1">IFERROR(_xlfn.IFS(BG9=FALSE,ROUND(IF(BG43&gt;BG49,ROUND(((Input!BH4-90000)/1000*BG42+BG43-BG49)*BG45*BG40*BG11,1)*BG46*BG47,0),0),BG9=TRUE,IF(BG48&gt;BG49,ROUND(BG40*BG11*BG47*BG46*(BG48-BG49)*BG50,0),0))*N(Input!BH33),0)</f>
        <v>0</v>
      </c>
      <c r="BH53" s="344" cm="1">
        <f t="array" aca="1" ref="BH53" ca="1">IFERROR(_xlfn.IFS(BH9=FALSE,ROUND(IF(BH43&gt;BH49,ROUND(((Input!BI4-90000)/1000*BH42+BH43-BH49)*BH45*BH40*BH11,1)*BH46*BH47,0),0),BH9=TRUE,IF(BH48&gt;BH49,ROUND(BH40*BH11*BH47*BH46*(BH48-BH49)*BH50,0),0))*N(Input!BI33),0)</f>
        <v>0</v>
      </c>
      <c r="BI53" s="344" cm="1">
        <f t="array" aca="1" ref="BI53" ca="1">IFERROR(_xlfn.IFS(BI9=FALSE,ROUND(IF(BI43&gt;BI49,ROUND(((Input!BJ4-90000)/1000*BI42+BI43-BI49)*BI45*BI40*BI11,1)*BI46*BI47,0),0),BI9=TRUE,IF(BI48&gt;BI49,ROUND(BI40*BI11*BI47*BI46*(BI48-BI49)*BI50,0),0))*N(Input!BJ33),0)</f>
        <v>0</v>
      </c>
      <c r="BJ53" s="344" cm="1">
        <f t="array" aca="1" ref="BJ53" ca="1">IFERROR(_xlfn.IFS(BJ9=FALSE,ROUND(IF(BJ43&gt;BJ49,ROUND(((Input!BK4-90000)/1000*BJ42+BJ43-BJ49)*BJ45*BJ40*BJ11,1)*BJ46*BJ47,0),0),BJ9=TRUE,IF(BJ48&gt;BJ49,ROUND(BJ40*BJ11*BJ47*BJ46*(BJ48-BJ49)*BJ50,0),0))*N(Input!BK33),0)</f>
        <v>0</v>
      </c>
      <c r="BK53" s="344" cm="1">
        <f t="array" aca="1" ref="BK53" ca="1">IFERROR(_xlfn.IFS(BK9=FALSE,ROUND(IF(BK43&gt;BK49,ROUND(((Input!BL4-90000)/1000*BK42+BK43-BK49)*BK45*BK40*BK11,1)*BK46*BK47,0),0),BK9=TRUE,IF(BK48&gt;BK49,ROUND(BK40*BK11*BK47*BK46*(BK48-BK49)*BK50,0),0))*N(Input!BL33),0)</f>
        <v>0</v>
      </c>
      <c r="BL53" s="344" cm="1">
        <f t="array" aca="1" ref="BL53" ca="1">IFERROR(_xlfn.IFS(BL9=FALSE,ROUND(IF(BL43&gt;BL49,ROUND(((Input!BM4-90000)/1000*BL42+BL43-BL49)*BL45*BL40*BL11,1)*BL46*BL47,0),0),BL9=TRUE,IF(BL48&gt;BL49,ROUND(BL40*BL11*BL47*BL46*(BL48-BL49)*BL50,0),0))*N(Input!BM33),0)</f>
        <v>0</v>
      </c>
      <c r="BM53" s="344" cm="1">
        <f t="array" aca="1" ref="BM53" ca="1">IFERROR(_xlfn.IFS(BM9=FALSE,ROUND(IF(BM43&gt;BM49,ROUND(((Input!BN4-90000)/1000*BM42+BM43-BM49)*BM45*BM40*BM11,1)*BM46*BM47,0),0),BM9=TRUE,IF(BM48&gt;BM49,ROUND(BM40*BM11*BM47*BM46*(BM48-BM49)*BM50,0),0))*N(Input!BN33),0)</f>
        <v>0</v>
      </c>
      <c r="BN53" s="344" cm="1">
        <f t="array" aca="1" ref="BN53" ca="1">IFERROR(_xlfn.IFS(BN9=FALSE,ROUND(IF(BN43&gt;BN49,ROUND(((Input!BO4-90000)/1000*BN42+BN43-BN49)*BN45*BN40*BN11,1)*BN46*BN47,0),0),BN9=TRUE,IF(BN48&gt;BN49,ROUND(BN40*BN11*BN47*BN46*(BN48-BN49)*BN50,0),0))*N(Input!BO33),0)</f>
        <v>0</v>
      </c>
      <c r="BO53" s="344" cm="1">
        <f t="array" aca="1" ref="BO53" ca="1">IFERROR(_xlfn.IFS(BO9=FALSE,ROUND(IF(BO43&gt;BO49,ROUND(((Input!BP4-90000)/1000*BO42+BO43-BO49)*BO45*BO40*BO11,1)*BO46*BO47,0),0),BO9=TRUE,IF(BO48&gt;BO49,ROUND(BO40*BO11*BO47*BO46*(BO48-BO49)*BO50,0),0))*N(Input!BP33),0)</f>
        <v>0</v>
      </c>
      <c r="BP53" s="344" cm="1">
        <f t="array" aca="1" ref="BP53" ca="1">IFERROR(_xlfn.IFS(BP9=FALSE,ROUND(IF(BP43&gt;BP49,ROUND(((Input!BQ4-90000)/1000*BP42+BP43-BP49)*BP45*BP40*BP11,1)*BP46*BP47,0),0),BP9=TRUE,IF(BP48&gt;BP49,ROUND(BP40*BP11*BP47*BP46*(BP48-BP49)*BP50,0),0))*N(Input!BQ33),0)</f>
        <v>0</v>
      </c>
      <c r="BQ53" s="344" cm="1">
        <f t="array" aca="1" ref="BQ53" ca="1">IFERROR(_xlfn.IFS(BQ9=FALSE,ROUND(IF(BQ43&gt;BQ49,ROUND(((Input!BR4-90000)/1000*BQ42+BQ43-BQ49)*BQ45*BQ40*BQ11,1)*BQ46*BQ47,0),0),BQ9=TRUE,IF(BQ48&gt;BQ49,ROUND(BQ40*BQ11*BQ47*BQ46*(BQ48-BQ49)*BQ50,0),0))*N(Input!BR33),0)</f>
        <v>0</v>
      </c>
      <c r="BR53" s="344" cm="1">
        <f t="array" aca="1" ref="BR53" ca="1">IFERROR(_xlfn.IFS(BR9=FALSE,ROUND(IF(BR43&gt;BR49,ROUND(((Input!BS4-90000)/1000*BR42+BR43-BR49)*BR45*BR40*BR11,1)*BR46*BR47,0),0),BR9=TRUE,IF(BR48&gt;BR49,ROUND(BR40*BR11*BR47*BR46*(BR48-BR49)*BR50,0),0))*N(Input!BS33),0)</f>
        <v>0</v>
      </c>
      <c r="BS53" s="344" cm="1">
        <f t="array" aca="1" ref="BS53" ca="1">IFERROR(_xlfn.IFS(BS9=FALSE,ROUND(IF(BS43&gt;BS49,ROUND(((Input!BT4-90000)/1000*BS42+BS43-BS49)*BS45*BS40*BS11,1)*BS46*BS47,0),0),BS9=TRUE,IF(BS48&gt;BS49,ROUND(BS40*BS11*BS47*BS46*(BS48-BS49)*BS50,0),0))*N(Input!BT33),0)</f>
        <v>0</v>
      </c>
      <c r="BT53" s="344" cm="1">
        <f t="array" aca="1" ref="BT53" ca="1">IFERROR(_xlfn.IFS(BT9=FALSE,ROUND(IF(BT43&gt;BT49,ROUND(((Input!BU4-90000)/1000*BT42+BT43-BT49)*BT45*BT40*BT11,1)*BT46*BT47,0),0),BT9=TRUE,IF(BT48&gt;BT49,ROUND(BT40*BT11*BT47*BT46*(BT48-BT49)*BT50,0),0))*N(Input!BU33),0)</f>
        <v>0</v>
      </c>
      <c r="BU53" s="344" cm="1">
        <f t="array" aca="1" ref="BU53" ca="1">IFERROR(_xlfn.IFS(BU9=FALSE,ROUND(IF(BU43&gt;BU49,ROUND(((Input!BV4-90000)/1000*BU42+BU43-BU49)*BU45*BU40*BU11,1)*BU46*BU47,0),0),BU9=TRUE,IF(BU48&gt;BU49,ROUND(BU40*BU11*BU47*BU46*(BU48-BU49)*BU50,0),0))*N(Input!BV33),0)</f>
        <v>0</v>
      </c>
      <c r="BV53" s="344" cm="1">
        <f t="array" aca="1" ref="BV53" ca="1">IFERROR(_xlfn.IFS(BV9=FALSE,ROUND(IF(BV43&gt;BV49,ROUND(((Input!BW4-90000)/1000*BV42+BV43-BV49)*BV45*BV40*BV11,1)*BV46*BV47,0),0),BV9=TRUE,IF(BV48&gt;BV49,ROUND(BV40*BV11*BV47*BV46*(BV48-BV49)*BV50,0),0))*N(Input!BW33),0)</f>
        <v>0</v>
      </c>
      <c r="BW53" s="344" cm="1">
        <f t="array" aca="1" ref="BW53" ca="1">IFERROR(_xlfn.IFS(BW9=FALSE,ROUND(IF(BW43&gt;BW49,ROUND(((Input!BX4-90000)/1000*BW42+BW43-BW49)*BW45*BW40*BW11,1)*BW46*BW47,0),0),BW9=TRUE,IF(BW48&gt;BW49,ROUND(BW40*BW11*BW47*BW46*(BW48-BW49)*BW50,0),0))*N(Input!BX33),0)</f>
        <v>0</v>
      </c>
      <c r="BX53" s="344" cm="1">
        <f t="array" aca="1" ref="BX53" ca="1">IFERROR(_xlfn.IFS(BX9=FALSE,ROUND(IF(BX43&gt;BX49,ROUND(((Input!BY4-90000)/1000*BX42+BX43-BX49)*BX45*BX40*BX11,1)*BX46*BX47,0),0),BX9=TRUE,IF(BX48&gt;BX49,ROUND(BX40*BX11*BX47*BX46*(BX48-BX49)*BX50,0),0))*N(Input!BY33),0)</f>
        <v>0</v>
      </c>
      <c r="BY53" s="344" cm="1">
        <f t="array" aca="1" ref="BY53" ca="1">IFERROR(_xlfn.IFS(BY9=FALSE,ROUND(IF(BY43&gt;BY49,ROUND(((Input!BZ4-90000)/1000*BY42+BY43-BY49)*BY45*BY40*BY11,1)*BY46*BY47,0),0),BY9=TRUE,IF(BY48&gt;BY49,ROUND(BY40*BY11*BY47*BY46*(BY48-BY49)*BY50,0),0))*N(Input!BZ33),0)</f>
        <v>0</v>
      </c>
      <c r="BZ53" s="344" cm="1">
        <f t="array" aca="1" ref="BZ53" ca="1">IFERROR(_xlfn.IFS(BZ9=FALSE,ROUND(IF(BZ43&gt;BZ49,ROUND(((Input!CA4-90000)/1000*BZ42+BZ43-BZ49)*BZ45*BZ40*BZ11,1)*BZ46*BZ47,0),0),BZ9=TRUE,IF(BZ48&gt;BZ49,ROUND(BZ40*BZ11*BZ47*BZ46*(BZ48-BZ49)*BZ50,0),0))*N(Input!CA33),0)</f>
        <v>0</v>
      </c>
      <c r="CA53" s="344" cm="1">
        <f t="array" aca="1" ref="CA53" ca="1">IFERROR(_xlfn.IFS(CA9=FALSE,ROUND(IF(CA43&gt;CA49,ROUND(((Input!CB4-90000)/1000*CA42+CA43-CA49)*CA45*CA40*CA11,1)*CA46*CA47,0),0),CA9=TRUE,IF(CA48&gt;CA49,ROUND(CA40*CA11*CA47*CA46*(CA48-CA49)*CA50,0),0))*N(Input!CB33),0)</f>
        <v>0</v>
      </c>
      <c r="CB53" s="344" cm="1">
        <f t="array" aca="1" ref="CB53" ca="1">IFERROR(_xlfn.IFS(CB9=FALSE,ROUND(IF(CB43&gt;CB49,ROUND(((Input!CC4-90000)/1000*CB42+CB43-CB49)*CB45*CB40*CB11,1)*CB46*CB47,0),0),CB9=TRUE,IF(CB48&gt;CB49,ROUND(CB40*CB11*CB47*CB46*(CB48-CB49)*CB50,0),0))*N(Input!CC33),0)</f>
        <v>0</v>
      </c>
      <c r="CC53" s="344" cm="1">
        <f t="array" aca="1" ref="CC53" ca="1">IFERROR(_xlfn.IFS(CC9=FALSE,ROUND(IF(CC43&gt;CC49,ROUND(((Input!CD4-90000)/1000*CC42+CC43-CC49)*CC45*CC40*CC11,1)*CC46*CC47,0),0),CC9=TRUE,IF(CC48&gt;CC49,ROUND(CC40*CC11*CC47*CC46*(CC48-CC49)*CC50,0),0))*N(Input!CD33),0)</f>
        <v>0</v>
      </c>
      <c r="CD53" s="344" cm="1">
        <f t="array" aca="1" ref="CD53" ca="1">IFERROR(_xlfn.IFS(CD9=FALSE,ROUND(IF(CD43&gt;CD49,ROUND(((Input!CE4-90000)/1000*CD42+CD43-CD49)*CD45*CD40*CD11,1)*CD46*CD47,0),0),CD9=TRUE,IF(CD48&gt;CD49,ROUND(CD40*CD11*CD47*CD46*(CD48-CD49)*CD50,0),0))*N(Input!CE33),0)</f>
        <v>0</v>
      </c>
      <c r="CE53" s="344" cm="1">
        <f t="array" aca="1" ref="CE53" ca="1">IFERROR(_xlfn.IFS(CE9=FALSE,ROUND(IF(CE43&gt;CE49,ROUND(((Input!CF4-90000)/1000*CE42+CE43-CE49)*CE45*CE40*CE11,1)*CE46*CE47,0),0),CE9=TRUE,IF(CE48&gt;CE49,ROUND(CE40*CE11*CE47*CE46*(CE48-CE49)*CE50,0),0))*N(Input!CF33),0)</f>
        <v>0</v>
      </c>
      <c r="CF53" s="344" cm="1">
        <f t="array" aca="1" ref="CF53" ca="1">IFERROR(_xlfn.IFS(CF9=FALSE,ROUND(IF(CF43&gt;CF49,ROUND(((Input!CG4-90000)/1000*CF42+CF43-CF49)*CF45*CF40*CF11,1)*CF46*CF47,0),0),CF9=TRUE,IF(CF48&gt;CF49,ROUND(CF40*CF11*CF47*CF46*(CF48-CF49)*CF50,0),0))*N(Input!CG33),0)</f>
        <v>0</v>
      </c>
      <c r="CG53" s="344" cm="1">
        <f t="array" aca="1" ref="CG53" ca="1">IFERROR(_xlfn.IFS(CG9=FALSE,ROUND(IF(CG43&gt;CG49,ROUND(((Input!CH4-90000)/1000*CG42+CG43-CG49)*CG45*CG40*CG11,1)*CG46*CG47,0),0),CG9=TRUE,IF(CG48&gt;CG49,ROUND(CG40*CG11*CG47*CG46*(CG48-CG49)*CG50,0),0))*N(Input!CH33),0)</f>
        <v>0</v>
      </c>
      <c r="CH53" s="344" cm="1">
        <f t="array" aca="1" ref="CH53" ca="1">IFERROR(_xlfn.IFS(CH9=FALSE,ROUND(IF(CH43&gt;CH49,ROUND(((Input!CI4-90000)/1000*CH42+CH43-CH49)*CH45*CH40*CH11,1)*CH46*CH47,0),0),CH9=TRUE,IF(CH48&gt;CH49,ROUND(CH40*CH11*CH47*CH46*(CH48-CH49)*CH50,0),0))*N(Input!CI33),0)</f>
        <v>0</v>
      </c>
      <c r="CI53" s="344" cm="1">
        <f t="array" aca="1" ref="CI53" ca="1">IFERROR(_xlfn.IFS(CI9=FALSE,ROUND(IF(CI43&gt;CI49,ROUND(((Input!CJ4-90000)/1000*CI42+CI43-CI49)*CI45*CI40*CI11,1)*CI46*CI47,0),0),CI9=TRUE,IF(CI48&gt;CI49,ROUND(CI40*CI11*CI47*CI46*(CI48-CI49)*CI50,0),0))*N(Input!CJ33),0)</f>
        <v>0</v>
      </c>
      <c r="CJ53" s="344" cm="1">
        <f t="array" aca="1" ref="CJ53" ca="1">IFERROR(_xlfn.IFS(CJ9=FALSE,ROUND(IF(CJ43&gt;CJ49,ROUND(((Input!CK4-90000)/1000*CJ42+CJ43-CJ49)*CJ45*CJ40*CJ11,1)*CJ46*CJ47,0),0),CJ9=TRUE,IF(CJ48&gt;CJ49,ROUND(CJ40*CJ11*CJ47*CJ46*(CJ48-CJ49)*CJ50,0),0))*N(Input!CK33),0)</f>
        <v>0</v>
      </c>
      <c r="CK53" s="344" cm="1">
        <f t="array" aca="1" ref="CK53" ca="1">IFERROR(_xlfn.IFS(CK9=FALSE,ROUND(IF(CK43&gt;CK49,ROUND(((Input!CL4-90000)/1000*CK42+CK43-CK49)*CK45*CK40*CK11,1)*CK46*CK47,0),0),CK9=TRUE,IF(CK48&gt;CK49,ROUND(CK40*CK11*CK47*CK46*(CK48-CK49)*CK50,0),0))*N(Input!CL33),0)</f>
        <v>0</v>
      </c>
      <c r="CL53" s="344" cm="1">
        <f t="array" aca="1" ref="CL53" ca="1">IFERROR(_xlfn.IFS(CL9=FALSE,ROUND(IF(CL43&gt;CL49,ROUND(((Input!CM4-90000)/1000*CL42+CL43-CL49)*CL45*CL40*CL11,1)*CL46*CL47,0),0),CL9=TRUE,IF(CL48&gt;CL49,ROUND(CL40*CL11*CL47*CL46*(CL48-CL49)*CL50,0),0))*N(Input!CM33),0)</f>
        <v>0</v>
      </c>
      <c r="CM53" s="344" cm="1">
        <f t="array" aca="1" ref="CM53" ca="1">IFERROR(_xlfn.IFS(CM9=FALSE,ROUND(IF(CM43&gt;CM49,ROUND(((Input!CN4-90000)/1000*CM42+CM43-CM49)*CM45*CM40*CM11,1)*CM46*CM47,0),0),CM9=TRUE,IF(CM48&gt;CM49,ROUND(CM40*CM11*CM47*CM46*(CM48-CM49)*CM50,0),0))*N(Input!CN33),0)</f>
        <v>0</v>
      </c>
      <c r="CN53" s="344" cm="1">
        <f t="array" aca="1" ref="CN53" ca="1">IFERROR(_xlfn.IFS(CN9=FALSE,ROUND(IF(CN43&gt;CN49,ROUND(((Input!CO4-90000)/1000*CN42+CN43-CN49)*CN45*CN40*CN11,1)*CN46*CN47,0),0),CN9=TRUE,IF(CN48&gt;CN49,ROUND(CN40*CN11*CN47*CN46*(CN48-CN49)*CN50,0),0))*N(Input!CO33),0)</f>
        <v>0</v>
      </c>
      <c r="CO53" s="344" cm="1">
        <f t="array" aca="1" ref="CO53" ca="1">IFERROR(_xlfn.IFS(CO9=FALSE,ROUND(IF(CO43&gt;CO49,ROUND(((Input!CP4-90000)/1000*CO42+CO43-CO49)*CO45*CO40*CO11,1)*CO46*CO47,0),0),CO9=TRUE,IF(CO48&gt;CO49,ROUND(CO40*CO11*CO47*CO46*(CO48-CO49)*CO50,0),0))*N(Input!CP33),0)</f>
        <v>0</v>
      </c>
      <c r="CP53" s="344" cm="1">
        <f t="array" aca="1" ref="CP53" ca="1">IFERROR(_xlfn.IFS(CP9=FALSE,ROUND(IF(CP43&gt;CP49,ROUND(((Input!CQ4-90000)/1000*CP42+CP43-CP49)*CP45*CP40*CP11,1)*CP46*CP47,0),0),CP9=TRUE,IF(CP48&gt;CP49,ROUND(CP40*CP11*CP47*CP46*(CP48-CP49)*CP50,0),0))*N(Input!CQ33),0)</f>
        <v>0</v>
      </c>
      <c r="CQ53" s="344" cm="1">
        <f t="array" aca="1" ref="CQ53" ca="1">IFERROR(_xlfn.IFS(CQ9=FALSE,ROUND(IF(CQ43&gt;CQ49,ROUND(((Input!CR4-90000)/1000*CQ42+CQ43-CQ49)*CQ45*CQ40*CQ11,1)*CQ46*CQ47,0),0),CQ9=TRUE,IF(CQ48&gt;CQ49,ROUND(CQ40*CQ11*CQ47*CQ46*(CQ48-CQ49)*CQ50,0),0))*N(Input!CR33),0)</f>
        <v>0</v>
      </c>
      <c r="CR53" s="344" cm="1">
        <f t="array" aca="1" ref="CR53" ca="1">IFERROR(_xlfn.IFS(CR9=FALSE,ROUND(IF(CR43&gt;CR49,ROUND(((Input!CS4-90000)/1000*CR42+CR43-CR49)*CR45*CR40*CR11,1)*CR46*CR47,0),0),CR9=TRUE,IF(CR48&gt;CR49,ROUND(CR40*CR11*CR47*CR46*(CR48-CR49)*CR50,0),0))*N(Input!CS33),0)</f>
        <v>0</v>
      </c>
      <c r="CS53" s="344" cm="1">
        <f t="array" aca="1" ref="CS53" ca="1">IFERROR(_xlfn.IFS(CS9=FALSE,ROUND(IF(CS43&gt;CS49,ROUND(((Input!CT4-90000)/1000*CS42+CS43-CS49)*CS45*CS40*CS11,1)*CS46*CS47,0),0),CS9=TRUE,IF(CS48&gt;CS49,ROUND(CS40*CS11*CS47*CS46*(CS48-CS49)*CS50,0),0))*N(Input!CT33),0)</f>
        <v>0</v>
      </c>
      <c r="CT53" s="344" cm="1">
        <f t="array" aca="1" ref="CT53" ca="1">IFERROR(_xlfn.IFS(CT9=FALSE,ROUND(IF(CT43&gt;CT49,ROUND(((Input!CU4-90000)/1000*CT42+CT43-CT49)*CT45*CT40*CT11,1)*CT46*CT47,0),0),CT9=TRUE,IF(CT48&gt;CT49,ROUND(CT40*CT11*CT47*CT46*(CT48-CT49)*CT50,0),0))*N(Input!CU33),0)</f>
        <v>0</v>
      </c>
      <c r="CU53" s="344" cm="1">
        <f t="array" aca="1" ref="CU53" ca="1">IFERROR(_xlfn.IFS(CU9=FALSE,ROUND(IF(CU43&gt;CU49,ROUND(((Input!CV4-90000)/1000*CU42+CU43-CU49)*CU45*CU40*CU11,1)*CU46*CU47,0),0),CU9=TRUE,IF(CU48&gt;CU49,ROUND(CU40*CU11*CU47*CU46*(CU48-CU49)*CU50,0),0))*N(Input!CV33),0)</f>
        <v>0</v>
      </c>
      <c r="CV53" s="344" cm="1">
        <f t="array" aca="1" ref="CV53" ca="1">IFERROR(_xlfn.IFS(CV9=FALSE,ROUND(IF(CV43&gt;CV49,ROUND(((Input!CW4-90000)/1000*CV42+CV43-CV49)*CV45*CV40*CV11,1)*CV46*CV47,0),0),CV9=TRUE,IF(CV48&gt;CV49,ROUND(CV40*CV11*CV47*CV46*(CV48-CV49)*CV50,0),0))*N(Input!CW33),0)</f>
        <v>0</v>
      </c>
      <c r="CW53" s="344" cm="1">
        <f t="array" aca="1" ref="CW53" ca="1">IFERROR(_xlfn.IFS(CW9=FALSE,ROUND(IF(CW43&gt;CW49,ROUND(((Input!CX4-90000)/1000*CW42+CW43-CW49)*CW45*CW40*CW11,1)*CW46*CW47,0),0),CW9=TRUE,IF(CW48&gt;CW49,ROUND(CW40*CW11*CW47*CW46*(CW48-CW49)*CW50,0),0))*N(Input!CX33),0)</f>
        <v>0</v>
      </c>
      <c r="CX53" s="344" cm="1">
        <f t="array" aca="1" ref="CX53" ca="1">IFERROR(_xlfn.IFS(CX9=FALSE,ROUND(IF(CX43&gt;CX49,ROUND(((Input!CY4-90000)/1000*CX42+CX43-CX49)*CX45*CX40*CX11,1)*CX46*CX47,0),0),CX9=TRUE,IF(CX48&gt;CX49,ROUND(CX40*CX11*CX47*CX46*(CX48-CX49)*CX50,0),0))*N(Input!CY33),0)</f>
        <v>0</v>
      </c>
      <c r="CY53" s="344" cm="1">
        <f t="array" aca="1" ref="CY53" ca="1">IFERROR(_xlfn.IFS(CY9=FALSE,ROUND(IF(CY43&gt;CY49,ROUND(((Input!CZ4-90000)/1000*CY42+CY43-CY49)*CY45*CY40*CY11,1)*CY46*CY47,0),0),CY9=TRUE,IF(CY48&gt;CY49,ROUND(CY40*CY11*CY47*CY46*(CY48-CY49)*CY50,0),0))*N(Input!CZ33),0)</f>
        <v>0</v>
      </c>
      <c r="CZ53" s="344" cm="1">
        <f t="array" aca="1" ref="CZ53" ca="1">IFERROR(_xlfn.IFS(CZ9=FALSE,ROUND(IF(CZ43&gt;CZ49,ROUND(((Input!DA4-90000)/1000*CZ42+CZ43-CZ49)*CZ45*CZ40*CZ11,1)*CZ46*CZ47,0),0),CZ9=TRUE,IF(CZ48&gt;CZ49,ROUND(CZ40*CZ11*CZ47*CZ46*(CZ48-CZ49)*CZ50,0),0))*N(Input!DA33),0)</f>
        <v>0</v>
      </c>
      <c r="DA53" s="344" cm="1">
        <f t="array" aca="1" ref="DA53" ca="1">IFERROR(_xlfn.IFS(DA9=FALSE,ROUND(IF(DA43&gt;DA49,ROUND(((Input!DB4-90000)/1000*DA42+DA43-DA49)*DA45*DA40*DA11,1)*DA46*DA47,0),0),DA9=TRUE,IF(DA48&gt;DA49,ROUND(DA40*DA11*DA47*DA46*(DA48-DA49)*DA50,0),0))*N(Input!DB33),0)</f>
        <v>0</v>
      </c>
      <c r="DB53" s="344" cm="1">
        <f t="array" aca="1" ref="DB53" ca="1">IFERROR(_xlfn.IFS(DB9=FALSE,ROUND(IF(DB43&gt;DB49,ROUND(((Input!DC4-90000)/1000*DB42+DB43-DB49)*DB45*DB40*DB11,1)*DB46*DB47,0),0),DB9=TRUE,IF(DB48&gt;DB49,ROUND(DB40*DB11*DB47*DB46*(DB48-DB49)*DB50,0),0))*N(Input!DC33),0)</f>
        <v>0</v>
      </c>
      <c r="DC53" s="344" cm="1">
        <f t="array" aca="1" ref="DC53" ca="1">IFERROR(_xlfn.IFS(DC9=FALSE,ROUND(IF(DC43&gt;DC49,ROUND(((Input!DD4-90000)/1000*DC42+DC43-DC49)*DC45*DC40*DC11,1)*DC46*DC47,0),0),DC9=TRUE,IF(DC48&gt;DC49,ROUND(DC40*DC11*DC47*DC46*(DC48-DC49)*DC50,0),0))*N(Input!DD33),0)</f>
        <v>0</v>
      </c>
      <c r="DD53" s="344" cm="1">
        <f t="array" aca="1" ref="DD53" ca="1">IFERROR(_xlfn.IFS(DD9=FALSE,ROUND(IF(DD43&gt;DD49,ROUND(((Input!DE4-90000)/1000*DD42+DD43-DD49)*DD45*DD40*DD11,1)*DD46*DD47,0),0),DD9=TRUE,IF(DD48&gt;DD49,ROUND(DD40*DD11*DD47*DD46*(DD48-DD49)*DD50,0),0))*N(Input!DE33),0)</f>
        <v>0</v>
      </c>
      <c r="DE53" s="344" cm="1">
        <f t="array" aca="1" ref="DE53" ca="1">IFERROR(_xlfn.IFS(DE9=FALSE,ROUND(IF(DE43&gt;DE49,ROUND(((Input!DF4-90000)/1000*DE42+DE43-DE49)*DE45*DE40*DE11,1)*DE46*DE47,0),0),DE9=TRUE,IF(DE48&gt;DE49,ROUND(DE40*DE11*DE47*DE46*(DE48-DE49)*DE50,0),0))*N(Input!DF33),0)</f>
        <v>0</v>
      </c>
      <c r="DF53" s="344" cm="1">
        <f t="array" aca="1" ref="DF53" ca="1">IFERROR(_xlfn.IFS(DF9=FALSE,ROUND(IF(DF43&gt;DF49,ROUND(((Input!DG4-90000)/1000*DF42+DF43-DF49)*DF45*DF40*DF11,1)*DF46*DF47,0),0),DF9=TRUE,IF(DF48&gt;DF49,ROUND(DF40*DF11*DF47*DF46*(DF48-DF49)*DF50,0),0))*N(Input!DG33),0)</f>
        <v>0</v>
      </c>
      <c r="DG53" s="344" cm="1">
        <f t="array" aca="1" ref="DG53" ca="1">IFERROR(_xlfn.IFS(DG9=FALSE,ROUND(IF(DG43&gt;DG49,ROUND(((Input!DH4-90000)/1000*DG42+DG43-DG49)*DG45*DG40*DG11,1)*DG46*DG47,0),0),DG9=TRUE,IF(DG48&gt;DG49,ROUND(DG40*DG11*DG47*DG46*(DG48-DG49)*DG50,0),0))*N(Input!DH33),0)</f>
        <v>0</v>
      </c>
      <c r="DH53" s="344" cm="1">
        <f t="array" aca="1" ref="DH53" ca="1">IFERROR(_xlfn.IFS(DH9=FALSE,ROUND(IF(DH43&gt;DH49,ROUND(((Input!DI4-90000)/1000*DH42+DH43-DH49)*DH45*DH40*DH11,1)*DH46*DH47,0),0),DH9=TRUE,IF(DH48&gt;DH49,ROUND(DH40*DH11*DH47*DH46*(DH48-DH49)*DH50,0),0))*N(Input!DI33),0)</f>
        <v>0</v>
      </c>
      <c r="DI53" s="344" cm="1">
        <f t="array" aca="1" ref="DI53" ca="1">IFERROR(_xlfn.IFS(DI9=FALSE,ROUND(IF(DI43&gt;DI49,ROUND(((Input!DJ4-90000)/1000*DI42+DI43-DI49)*DI45*DI40*DI11,1)*DI46*DI47,0),0),DI9=TRUE,IF(DI48&gt;DI49,ROUND(DI40*DI11*DI47*DI46*(DI48-DI49)*DI50,0),0))*N(Input!DJ33),0)</f>
        <v>0</v>
      </c>
      <c r="DJ53" s="344" cm="1">
        <f t="array" aca="1" ref="DJ53" ca="1">IFERROR(_xlfn.IFS(DJ9=FALSE,ROUND(IF(DJ43&gt;DJ49,ROUND(((Input!DK4-90000)/1000*DJ42+DJ43-DJ49)*DJ45*DJ40*DJ11,1)*DJ46*DJ47,0),0),DJ9=TRUE,IF(DJ48&gt;DJ49,ROUND(DJ40*DJ11*DJ47*DJ46*(DJ48-DJ49)*DJ50,0),0))*N(Input!DK33),0)</f>
        <v>0</v>
      </c>
      <c r="DK53" s="344" cm="1">
        <f t="array" aca="1" ref="DK53" ca="1">IFERROR(_xlfn.IFS(DK9=FALSE,ROUND(IF(DK43&gt;DK49,ROUND(((Input!DL4-90000)/1000*DK42+DK43-DK49)*DK45*DK40*DK11,1)*DK46*DK47,0),0),DK9=TRUE,IF(DK48&gt;DK49,ROUND(DK40*DK11*DK47*DK46*(DK48-DK49)*DK50,0),0))*N(Input!DL33),0)</f>
        <v>0</v>
      </c>
      <c r="DL53" s="344" cm="1">
        <f t="array" aca="1" ref="DL53" ca="1">IFERROR(_xlfn.IFS(DL9=FALSE,ROUND(IF(DL43&gt;DL49,ROUND(((Input!DM4-90000)/1000*DL42+DL43-DL49)*DL45*DL40*DL11,1)*DL46*DL47,0),0),DL9=TRUE,IF(DL48&gt;DL49,ROUND(DL40*DL11*DL47*DL46*(DL48-DL49)*DL50,0),0))*N(Input!DM33),0)</f>
        <v>0</v>
      </c>
      <c r="DM53" s="344" cm="1">
        <f t="array" aca="1" ref="DM53" ca="1">IFERROR(_xlfn.IFS(DM9=FALSE,ROUND(IF(DM43&gt;DM49,ROUND(((Input!DN4-90000)/1000*DM42+DM43-DM49)*DM45*DM40*DM11,1)*DM46*DM47,0),0),DM9=TRUE,IF(DM48&gt;DM49,ROUND(DM40*DM11*DM47*DM46*(DM48-DM49)*DM50,0),0))*N(Input!DN33),0)</f>
        <v>0</v>
      </c>
      <c r="DN53" s="344" cm="1">
        <f t="array" aca="1" ref="DN53" ca="1">IFERROR(_xlfn.IFS(DN9=FALSE,ROUND(IF(DN43&gt;DN49,ROUND(((Input!DO4-90000)/1000*DN42+DN43-DN49)*DN45*DN40*DN11,1)*DN46*DN47,0),0),DN9=TRUE,IF(DN48&gt;DN49,ROUND(DN40*DN11*DN47*DN46*(DN48-DN49)*DN50,0),0))*N(Input!DO33),0)</f>
        <v>0</v>
      </c>
      <c r="DO53" s="344" cm="1">
        <f t="array" aca="1" ref="DO53" ca="1">IFERROR(_xlfn.IFS(DO9=FALSE,ROUND(IF(DO43&gt;DO49,ROUND(((Input!DP4-90000)/1000*DO42+DO43-DO49)*DO45*DO40*DO11,1)*DO46*DO47,0),0),DO9=TRUE,IF(DO48&gt;DO49,ROUND(DO40*DO11*DO47*DO46*(DO48-DO49)*DO50,0),0))*N(Input!DP33),0)</f>
        <v>0</v>
      </c>
      <c r="DP53" s="344" cm="1">
        <f t="array" aca="1" ref="DP53" ca="1">IFERROR(_xlfn.IFS(DP9=FALSE,ROUND(IF(DP43&gt;DP49,ROUND(((Input!DQ4-90000)/1000*DP42+DP43-DP49)*DP45*DP40*DP11,1)*DP46*DP47,0),0),DP9=TRUE,IF(DP48&gt;DP49,ROUND(DP40*DP11*DP47*DP46*(DP48-DP49)*DP50,0),0))*N(Input!DQ33),0)</f>
        <v>0</v>
      </c>
      <c r="DQ53" s="344" cm="1">
        <f t="array" aca="1" ref="DQ53" ca="1">IFERROR(_xlfn.IFS(DQ9=FALSE,ROUND(IF(DQ43&gt;DQ49,ROUND(((Input!DR4-90000)/1000*DQ42+DQ43-DQ49)*DQ45*DQ40*DQ11,1)*DQ46*DQ47,0),0),DQ9=TRUE,IF(DQ48&gt;DQ49,ROUND(DQ40*DQ11*DQ47*DQ46*(DQ48-DQ49)*DQ50,0),0))*N(Input!DR33),0)</f>
        <v>0</v>
      </c>
      <c r="DR53" s="344" cm="1">
        <f t="array" aca="1" ref="DR53" ca="1">IFERROR(_xlfn.IFS(DR9=FALSE,ROUND(IF(DR43&gt;DR49,ROUND(((Input!DS4-90000)/1000*DR42+DR43-DR49)*DR45*DR40*DR11,1)*DR46*DR47,0),0),DR9=TRUE,IF(DR48&gt;DR49,ROUND(DR40*DR11*DR47*DR46*(DR48-DR49)*DR50,0),0))*N(Input!DS33),0)</f>
        <v>0</v>
      </c>
      <c r="DS53" s="344" cm="1">
        <f t="array" aca="1" ref="DS53" ca="1">IFERROR(_xlfn.IFS(DS9=FALSE,ROUND(IF(DS43&gt;DS49,ROUND(((Input!DT4-90000)/1000*DS42+DS43-DS49)*DS45*DS40*DS11,1)*DS46*DS47,0),0),DS9=TRUE,IF(DS48&gt;DS49,ROUND(DS40*DS11*DS47*DS46*(DS48-DS49)*DS50,0),0))*N(Input!DT33),0)</f>
        <v>0</v>
      </c>
      <c r="DT53" s="344" cm="1">
        <f t="array" aca="1" ref="DT53" ca="1">IFERROR(_xlfn.IFS(DT9=FALSE,ROUND(IF(DT43&gt;DT49,ROUND(((Input!DU4-90000)/1000*DT42+DT43-DT49)*DT45*DT40*DT11,1)*DT46*DT47,0),0),DT9=TRUE,IF(DT48&gt;DT49,ROUND(DT40*DT11*DT47*DT46*(DT48-DT49)*DT50,0),0))*N(Input!DU33),0)</f>
        <v>0</v>
      </c>
      <c r="DU53" s="344" cm="1">
        <f t="array" aca="1" ref="DU53" ca="1">IFERROR(_xlfn.IFS(DU9=FALSE,ROUND(IF(DU43&gt;DU49,ROUND(((Input!DV4-90000)/1000*DU42+DU43-DU49)*DU45*DU40*DU11,1)*DU46*DU47,0),0),DU9=TRUE,IF(DU48&gt;DU49,ROUND(DU40*DU11*DU47*DU46*(DU48-DU49)*DU50,0),0))*N(Input!DV33),0)</f>
        <v>0</v>
      </c>
      <c r="DV53" s="344" cm="1">
        <f t="array" aca="1" ref="DV53" ca="1">IFERROR(_xlfn.IFS(DV9=FALSE,ROUND(IF(DV43&gt;DV49,ROUND(((Input!DW4-90000)/1000*DV42+DV43-DV49)*DV45*DV40*DV11,1)*DV46*DV47,0),0),DV9=TRUE,IF(DV48&gt;DV49,ROUND(DV40*DV11*DV47*DV46*(DV48-DV49)*DV50,0),0))*N(Input!DW33),0)</f>
        <v>0</v>
      </c>
      <c r="DW53" s="344" cm="1">
        <f t="array" aca="1" ref="DW53" ca="1">IFERROR(_xlfn.IFS(DW9=FALSE,ROUND(IF(DW43&gt;DW49,ROUND(((Input!DX4-90000)/1000*DW42+DW43-DW49)*DW45*DW40*DW11,1)*DW46*DW47,0),0),DW9=TRUE,IF(DW48&gt;DW49,ROUND(DW40*DW11*DW47*DW46*(DW48-DW49)*DW50,0),0))*N(Input!DX33),0)</f>
        <v>0</v>
      </c>
      <c r="DX53" s="344" cm="1">
        <f t="array" aca="1" ref="DX53" ca="1">IFERROR(_xlfn.IFS(DX9=FALSE,ROUND(IF(DX43&gt;DX49,ROUND(((Input!DY4-90000)/1000*DX42+DX43-DX49)*DX45*DX40*DX11,1)*DX46*DX47,0),0),DX9=TRUE,IF(DX48&gt;DX49,ROUND(DX40*DX11*DX47*DX46*(DX48-DX49)*DX50,0),0))*N(Input!DY33),0)</f>
        <v>0</v>
      </c>
      <c r="DY53" s="344" cm="1">
        <f t="array" aca="1" ref="DY53" ca="1">IFERROR(_xlfn.IFS(DY9=FALSE,ROUND(IF(DY43&gt;DY49,ROUND(((Input!DZ4-90000)/1000*DY42+DY43-DY49)*DY45*DY40*DY11,1)*DY46*DY47,0),0),DY9=TRUE,IF(DY48&gt;DY49,ROUND(DY40*DY11*DY47*DY46*(DY48-DY49)*DY50,0),0))*N(Input!DZ33),0)</f>
        <v>0</v>
      </c>
      <c r="DZ53" s="344" cm="1">
        <f t="array" aca="1" ref="DZ53" ca="1">IFERROR(_xlfn.IFS(DZ9=FALSE,ROUND(IF(DZ43&gt;DZ49,ROUND(((Input!EA4-90000)/1000*DZ42+DZ43-DZ49)*DZ45*DZ40*DZ11,1)*DZ46*DZ47,0),0),DZ9=TRUE,IF(DZ48&gt;DZ49,ROUND(DZ40*DZ11*DZ47*DZ46*(DZ48-DZ49)*DZ50,0),0))*N(Input!EA33),0)</f>
        <v>0</v>
      </c>
      <c r="EA53" s="344" cm="1">
        <f t="array" aca="1" ref="EA53" ca="1">IFERROR(_xlfn.IFS(EA9=FALSE,ROUND(IF(EA43&gt;EA49,ROUND(((Input!EB4-90000)/1000*EA42+EA43-EA49)*EA45*EA40*EA11,1)*EA46*EA47,0),0),EA9=TRUE,IF(EA48&gt;EA49,ROUND(EA40*EA11*EA47*EA46*(EA48-EA49)*EA50,0),0))*N(Input!EB33),0)</f>
        <v>0</v>
      </c>
      <c r="EB53" s="344" cm="1">
        <f t="array" aca="1" ref="EB53" ca="1">IFERROR(_xlfn.IFS(EB9=FALSE,ROUND(IF(EB43&gt;EB49,ROUND(((Input!EC4-90000)/1000*EB42+EB43-EB49)*EB45*EB40*EB11,1)*EB46*EB47,0),0),EB9=TRUE,IF(EB48&gt;EB49,ROUND(EB40*EB11*EB47*EB46*(EB48-EB49)*EB50,0),0))*N(Input!EC33),0)</f>
        <v>0</v>
      </c>
      <c r="EC53" s="344" cm="1">
        <f t="array" aca="1" ref="EC53" ca="1">IFERROR(_xlfn.IFS(EC9=FALSE,ROUND(IF(EC43&gt;EC49,ROUND(((Input!ED4-90000)/1000*EC42+EC43-EC49)*EC45*EC40*EC11,1)*EC46*EC47,0),0),EC9=TRUE,IF(EC48&gt;EC49,ROUND(EC40*EC11*EC47*EC46*(EC48-EC49)*EC50,0),0))*N(Input!ED33),0)</f>
        <v>0</v>
      </c>
      <c r="ED53" s="344" cm="1">
        <f t="array" aca="1" ref="ED53" ca="1">IFERROR(_xlfn.IFS(ED9=FALSE,ROUND(IF(ED43&gt;ED49,ROUND(((Input!EE4-90000)/1000*ED42+ED43-ED49)*ED45*ED40*ED11,1)*ED46*ED47,0),0),ED9=TRUE,IF(ED48&gt;ED49,ROUND(ED40*ED11*ED47*ED46*(ED48-ED49)*ED50,0),0))*N(Input!EE33),0)</f>
        <v>0</v>
      </c>
      <c r="EE53" s="344" cm="1">
        <f t="array" aca="1" ref="EE53" ca="1">IFERROR(_xlfn.IFS(EE9=FALSE,ROUND(IF(EE43&gt;EE49,ROUND(((Input!EF4-90000)/1000*EE42+EE43-EE49)*EE45*EE40*EE11,1)*EE46*EE47,0),0),EE9=TRUE,IF(EE48&gt;EE49,ROUND(EE40*EE11*EE47*EE46*(EE48-EE49)*EE50,0),0))*N(Input!EF33),0)</f>
        <v>0</v>
      </c>
      <c r="EF53" s="344" cm="1">
        <f t="array" aca="1" ref="EF53" ca="1">IFERROR(_xlfn.IFS(EF9=FALSE,ROUND(IF(EF43&gt;EF49,ROUND(((Input!EG4-90000)/1000*EF42+EF43-EF49)*EF45*EF40*EF11,1)*EF46*EF47,0),0),EF9=TRUE,IF(EF48&gt;EF49,ROUND(EF40*EF11*EF47*EF46*(EF48-EF49)*EF50,0),0))*N(Input!EG33),0)</f>
        <v>0</v>
      </c>
      <c r="EG53" s="344" cm="1">
        <f t="array" aca="1" ref="EG53" ca="1">IFERROR(_xlfn.IFS(EG9=FALSE,ROUND(IF(EG43&gt;EG49,ROUND(((Input!EH4-90000)/1000*EG42+EG43-EG49)*EG45*EG40*EG11,1)*EG46*EG47,0),0),EG9=TRUE,IF(EG48&gt;EG49,ROUND(EG40*EG11*EG47*EG46*(EG48-EG49)*EG50,0),0))*N(Input!EH33),0)</f>
        <v>0</v>
      </c>
      <c r="EH53" s="344" cm="1">
        <f t="array" aca="1" ref="EH53" ca="1">IFERROR(_xlfn.IFS(EH9=FALSE,ROUND(IF(EH43&gt;EH49,ROUND(((Input!EI4-90000)/1000*EH42+EH43-EH49)*EH45*EH40*EH11,1)*EH46*EH47,0),0),EH9=TRUE,IF(EH48&gt;EH49,ROUND(EH40*EH11*EH47*EH46*(EH48-EH49)*EH50,0),0))*N(Input!EI33),0)</f>
        <v>0</v>
      </c>
      <c r="EI53" s="344" cm="1">
        <f t="array" aca="1" ref="EI53" ca="1">IFERROR(_xlfn.IFS(EI9=FALSE,ROUND(IF(EI43&gt;EI49,ROUND(((Input!EJ4-90000)/1000*EI42+EI43-EI49)*EI45*EI40*EI11,1)*EI46*EI47,0),0),EI9=TRUE,IF(EI48&gt;EI49,ROUND(EI40*EI11*EI47*EI46*(EI48-EI49)*EI50,0),0))*N(Input!EJ33),0)</f>
        <v>0</v>
      </c>
      <c r="EJ53" s="344" cm="1">
        <f t="array" aca="1" ref="EJ53" ca="1">IFERROR(_xlfn.IFS(EJ9=FALSE,ROUND(IF(EJ43&gt;EJ49,ROUND(((Input!EK4-90000)/1000*EJ42+EJ43-EJ49)*EJ45*EJ40*EJ11,1)*EJ46*EJ47,0),0),EJ9=TRUE,IF(EJ48&gt;EJ49,ROUND(EJ40*EJ11*EJ47*EJ46*(EJ48-EJ49)*EJ50,0),0))*N(Input!EK33),0)</f>
        <v>0</v>
      </c>
      <c r="EK53" s="344" cm="1">
        <f t="array" aca="1" ref="EK53" ca="1">IFERROR(_xlfn.IFS(EK9=FALSE,ROUND(IF(EK43&gt;EK49,ROUND(((Input!EL4-90000)/1000*EK42+EK43-EK49)*EK45*EK40*EK11,1)*EK46*EK47,0),0),EK9=TRUE,IF(EK48&gt;EK49,ROUND(EK40*EK11*EK47*EK46*(EK48-EK49)*EK50,0),0))*N(Input!EL33),0)</f>
        <v>0</v>
      </c>
      <c r="EL53" s="344" cm="1">
        <f t="array" aca="1" ref="EL53" ca="1">IFERROR(_xlfn.IFS(EL9=FALSE,ROUND(IF(EL43&gt;EL49,ROUND(((Input!EM4-90000)/1000*EL42+EL43-EL49)*EL45*EL40*EL11,1)*EL46*EL47,0),0),EL9=TRUE,IF(EL48&gt;EL49,ROUND(EL40*EL11*EL47*EL46*(EL48-EL49)*EL50,0),0))*N(Input!EM33),0)</f>
        <v>0</v>
      </c>
      <c r="EM53" s="344" cm="1">
        <f t="array" aca="1" ref="EM53" ca="1">IFERROR(_xlfn.IFS(EM9=FALSE,ROUND(IF(EM43&gt;EM49,ROUND(((Input!EN4-90000)/1000*EM42+EM43-EM49)*EM45*EM40*EM11,1)*EM46*EM47,0),0),EM9=TRUE,IF(EM48&gt;EM49,ROUND(EM40*EM11*EM47*EM46*(EM48-EM49)*EM50,0),0))*N(Input!EN33),0)</f>
        <v>0</v>
      </c>
      <c r="EN53" s="344" cm="1">
        <f t="array" aca="1" ref="EN53" ca="1">IFERROR(_xlfn.IFS(EN9=FALSE,ROUND(IF(EN43&gt;EN49,ROUND(((Input!EO4-90000)/1000*EN42+EN43-EN49)*EN45*EN40*EN11,1)*EN46*EN47,0),0),EN9=TRUE,IF(EN48&gt;EN49,ROUND(EN40*EN11*EN47*EN46*(EN48-EN49)*EN50,0),0))*N(Input!EO33),0)</f>
        <v>0</v>
      </c>
      <c r="EO53" s="344" cm="1">
        <f t="array" aca="1" ref="EO53" ca="1">IFERROR(_xlfn.IFS(EO9=FALSE,ROUND(IF(EO43&gt;EO49,ROUND(((Input!EP4-90000)/1000*EO42+EO43-EO49)*EO45*EO40*EO11,1)*EO46*EO47,0),0),EO9=TRUE,IF(EO48&gt;EO49,ROUND(EO40*EO11*EO47*EO46*(EO48-EO49)*EO50,0),0))*N(Input!EP33),0)</f>
        <v>0</v>
      </c>
      <c r="EP53" s="344" cm="1">
        <f t="array" aca="1" ref="EP53" ca="1">IFERROR(_xlfn.IFS(EP9=FALSE,ROUND(IF(EP43&gt;EP49,ROUND(((Input!EQ4-90000)/1000*EP42+EP43-EP49)*EP45*EP40*EP11,1)*EP46*EP47,0),0),EP9=TRUE,IF(EP48&gt;EP49,ROUND(EP40*EP11*EP47*EP46*(EP48-EP49)*EP50,0),0))*N(Input!EQ33),0)</f>
        <v>0</v>
      </c>
      <c r="EQ53" s="344" cm="1">
        <f t="array" aca="1" ref="EQ53" ca="1">IFERROR(_xlfn.IFS(EQ9=FALSE,ROUND(IF(EQ43&gt;EQ49,ROUND(((Input!ER4-90000)/1000*EQ42+EQ43-EQ49)*EQ45*EQ40*EQ11,1)*EQ46*EQ47,0),0),EQ9=TRUE,IF(EQ48&gt;EQ49,ROUND(EQ40*EQ11*EQ47*EQ46*(EQ48-EQ49)*EQ50,0),0))*N(Input!ER33),0)</f>
        <v>0</v>
      </c>
      <c r="ER53" s="344" cm="1">
        <f t="array" aca="1" ref="ER53" ca="1">IFERROR(_xlfn.IFS(ER9=FALSE,ROUND(IF(ER43&gt;ER49,ROUND(((Input!ES4-90000)/1000*ER42+ER43-ER49)*ER45*ER40*ER11,1)*ER46*ER47,0),0),ER9=TRUE,IF(ER48&gt;ER49,ROUND(ER40*ER11*ER47*ER46*(ER48-ER49)*ER50,0),0))*N(Input!ES33),0)</f>
        <v>0</v>
      </c>
      <c r="ES53" s="344" cm="1">
        <f t="array" aca="1" ref="ES53" ca="1">IFERROR(_xlfn.IFS(ES9=FALSE,ROUND(IF(ES43&gt;ES49,ROUND(((Input!ET4-90000)/1000*ES42+ES43-ES49)*ES45*ES40*ES11,1)*ES46*ES47,0),0),ES9=TRUE,IF(ES48&gt;ES49,ROUND(ES40*ES11*ES47*ES46*(ES48-ES49)*ES50,0),0))*N(Input!ET33),0)</f>
        <v>0</v>
      </c>
      <c r="ET53" s="344" cm="1">
        <f t="array" aca="1" ref="ET53" ca="1">IFERROR(_xlfn.IFS(ET9=FALSE,ROUND(IF(ET43&gt;ET49,ROUND(((Input!EU4-90000)/1000*ET42+ET43-ET49)*ET45*ET40*ET11,1)*ET46*ET47,0),0),ET9=TRUE,IF(ET48&gt;ET49,ROUND(ET40*ET11*ET47*ET46*(ET48-ET49)*ET50,0),0))*N(Input!EU33),0)</f>
        <v>0</v>
      </c>
      <c r="EU53" s="344" cm="1">
        <f t="array" aca="1" ref="EU53" ca="1">IFERROR(_xlfn.IFS(EU9=FALSE,ROUND(IF(EU43&gt;EU49,ROUND(((Input!EV4-90000)/1000*EU42+EU43-EU49)*EU45*EU40*EU11,1)*EU46*EU47,0),0),EU9=TRUE,IF(EU48&gt;EU49,ROUND(EU40*EU11*EU47*EU46*(EU48-EU49)*EU50,0),0))*N(Input!EV33),0)</f>
        <v>0</v>
      </c>
      <c r="EV53" s="344" cm="1">
        <f t="array" aca="1" ref="EV53" ca="1">IFERROR(_xlfn.IFS(EV9=FALSE,ROUND(IF(EV43&gt;EV49,ROUND(((Input!EW4-90000)/1000*EV42+EV43-EV49)*EV45*EV40*EV11,1)*EV46*EV47,0),0),EV9=TRUE,IF(EV48&gt;EV49,ROUND(EV40*EV11*EV47*EV46*(EV48-EV49)*EV50,0),0))*N(Input!EW33),0)</f>
        <v>0</v>
      </c>
      <c r="EW53" s="344" cm="1">
        <f t="array" aca="1" ref="EW53" ca="1">IFERROR(_xlfn.IFS(EW9=FALSE,ROUND(IF(EW43&gt;EW49,ROUND(((Input!EX4-90000)/1000*EW42+EW43-EW49)*EW45*EW40*EW11,1)*EW46*EW47,0),0),EW9=TRUE,IF(EW48&gt;EW49,ROUND(EW40*EW11*EW47*EW46*(EW48-EW49)*EW50,0),0))*N(Input!EX33),0)</f>
        <v>0</v>
      </c>
      <c r="EX53" s="344" cm="1">
        <f t="array" aca="1" ref="EX53" ca="1">IFERROR(_xlfn.IFS(EX9=FALSE,ROUND(IF(EX43&gt;EX49,ROUND(((Input!EY4-90000)/1000*EX42+EX43-EX49)*EX45*EX40*EX11,1)*EX46*EX47,0),0),EX9=TRUE,IF(EX48&gt;EX49,ROUND(EX40*EX11*EX47*EX46*(EX48-EX49)*EX50,0),0))*N(Input!EY33),0)</f>
        <v>0</v>
      </c>
      <c r="EY53" s="344" cm="1">
        <f t="array" aca="1" ref="EY53" ca="1">IFERROR(_xlfn.IFS(EY9=FALSE,ROUND(IF(EY43&gt;EY49,ROUND(((Input!EZ4-90000)/1000*EY42+EY43-EY49)*EY45*EY40*EY11,1)*EY46*EY47,0),0),EY9=TRUE,IF(EY48&gt;EY49,ROUND(EY40*EY11*EY47*EY46*(EY48-EY49)*EY50,0),0))*N(Input!EZ33),0)</f>
        <v>0</v>
      </c>
      <c r="EZ53" s="344" cm="1">
        <f t="array" aca="1" ref="EZ53" ca="1">IFERROR(_xlfn.IFS(EZ9=FALSE,ROUND(IF(EZ43&gt;EZ49,ROUND(((Input!FA4-90000)/1000*EZ42+EZ43-EZ49)*EZ45*EZ40*EZ11,1)*EZ46*EZ47,0),0),EZ9=TRUE,IF(EZ48&gt;EZ49,ROUND(EZ40*EZ11*EZ47*EZ46*(EZ48-EZ49)*EZ50,0),0))*N(Input!FA33),0)</f>
        <v>0</v>
      </c>
      <c r="FA53" s="344" cm="1">
        <f t="array" aca="1" ref="FA53" ca="1">IFERROR(_xlfn.IFS(FA9=FALSE,ROUND(IF(FA43&gt;FA49,ROUND(((Input!FB4-90000)/1000*FA42+FA43-FA49)*FA45*FA40*FA11,1)*FA46*FA47,0),0),FA9=TRUE,IF(FA48&gt;FA49,ROUND(FA40*FA11*FA47*FA46*(FA48-FA49)*FA50,0),0))*N(Input!FB33),0)</f>
        <v>0</v>
      </c>
      <c r="FB53" s="344" cm="1">
        <f t="array" aca="1" ref="FB53" ca="1">IFERROR(_xlfn.IFS(FB9=FALSE,ROUND(IF(FB43&gt;FB49,ROUND(((Input!FC4-90000)/1000*FB42+FB43-FB49)*FB45*FB40*FB11,1)*FB46*FB47,0),0),FB9=TRUE,IF(FB48&gt;FB49,ROUND(FB40*FB11*FB47*FB46*(FB48-FB49)*FB50,0),0))*N(Input!FC33),0)</f>
        <v>0</v>
      </c>
      <c r="FC53" s="344" cm="1">
        <f t="array" aca="1" ref="FC53" ca="1">IFERROR(_xlfn.IFS(FC9=FALSE,ROUND(IF(FC43&gt;FC49,ROUND(((Input!FD4-90000)/1000*FC42+FC43-FC49)*FC45*FC40*FC11,1)*FC46*FC47,0),0),FC9=TRUE,IF(FC48&gt;FC49,ROUND(FC40*FC11*FC47*FC46*(FC48-FC49)*FC50,0),0))*N(Input!FD33),0)</f>
        <v>0</v>
      </c>
      <c r="FD53" s="344" cm="1">
        <f t="array" aca="1" ref="FD53" ca="1">IFERROR(_xlfn.IFS(FD9=FALSE,ROUND(IF(FD43&gt;FD49,ROUND(((Input!FE4-90000)/1000*FD42+FD43-FD49)*FD45*FD40*FD11,1)*FD46*FD47,0),0),FD9=TRUE,IF(FD48&gt;FD49,ROUND(FD40*FD11*FD47*FD46*(FD48-FD49)*FD50,0),0))*N(Input!FE33),0)</f>
        <v>0</v>
      </c>
      <c r="FE53" s="344" cm="1">
        <f t="array" aca="1" ref="FE53" ca="1">IFERROR(_xlfn.IFS(FE9=FALSE,ROUND(IF(FE43&gt;FE49,ROUND(((Input!FF4-90000)/1000*FE42+FE43-FE49)*FE45*FE40*FE11,1)*FE46*FE47,0),0),FE9=TRUE,IF(FE48&gt;FE49,ROUND(FE40*FE11*FE47*FE46*(FE48-FE49)*FE50,0),0))*N(Input!FF33),0)</f>
        <v>0</v>
      </c>
      <c r="FF53" s="344" cm="1">
        <f t="array" aca="1" ref="FF53" ca="1">IFERROR(_xlfn.IFS(FF9=FALSE,ROUND(IF(FF43&gt;FF49,ROUND(((Input!FG4-90000)/1000*FF42+FF43-FF49)*FF45*FF40*FF11,1)*FF46*FF47,0),0),FF9=TRUE,IF(FF48&gt;FF49,ROUND(FF40*FF11*FF47*FF46*(FF48-FF49)*FF50,0),0))*N(Input!FG33),0)</f>
        <v>0</v>
      </c>
      <c r="FG53" s="344" cm="1">
        <f t="array" aca="1" ref="FG53" ca="1">IFERROR(_xlfn.IFS(FG9=FALSE,ROUND(IF(FG43&gt;FG49,ROUND(((Input!FH4-90000)/1000*FG42+FG43-FG49)*FG45*FG40*FG11,1)*FG46*FG47,0),0),FG9=TRUE,IF(FG48&gt;FG49,ROUND(FG40*FG11*FG47*FG46*(FG48-FG49)*FG50,0),0))*N(Input!FH33),0)</f>
        <v>0</v>
      </c>
      <c r="FH53" s="344" cm="1">
        <f t="array" aca="1" ref="FH53" ca="1">IFERROR(_xlfn.IFS(FH9=FALSE,ROUND(IF(FH43&gt;FH49,ROUND(((Input!FI4-90000)/1000*FH42+FH43-FH49)*FH45*FH40*FH11,1)*FH46*FH47,0),0),FH9=TRUE,IF(FH48&gt;FH49,ROUND(FH40*FH11*FH47*FH46*(FH48-FH49)*FH50,0),0))*N(Input!FI33),0)</f>
        <v>0</v>
      </c>
      <c r="FI53" s="344" cm="1">
        <f t="array" aca="1" ref="FI53" ca="1">IFERROR(_xlfn.IFS(FI9=FALSE,ROUND(IF(FI43&gt;FI49,ROUND(((Input!FJ4-90000)/1000*FI42+FI43-FI49)*FI45*FI40*FI11,1)*FI46*FI47,0),0),FI9=TRUE,IF(FI48&gt;FI49,ROUND(FI40*FI11*FI47*FI46*(FI48-FI49)*FI50,0),0))*N(Input!FJ33),0)</f>
        <v>0</v>
      </c>
      <c r="FJ53" s="344" cm="1">
        <f t="array" aca="1" ref="FJ53" ca="1">IFERROR(_xlfn.IFS(FJ9=FALSE,ROUND(IF(FJ43&gt;FJ49,ROUND(((Input!FK4-90000)/1000*FJ42+FJ43-FJ49)*FJ45*FJ40*FJ11,1)*FJ46*FJ47,0),0),FJ9=TRUE,IF(FJ48&gt;FJ49,ROUND(FJ40*FJ11*FJ47*FJ46*(FJ48-FJ49)*FJ50,0),0))*N(Input!FK33),0)</f>
        <v>0</v>
      </c>
      <c r="FK53" s="344" cm="1">
        <f t="array" aca="1" ref="FK53" ca="1">IFERROR(_xlfn.IFS(FK9=FALSE,ROUND(IF(FK43&gt;FK49,ROUND(((Input!FL4-90000)/1000*FK42+FK43-FK49)*FK45*FK40*FK11,1)*FK46*FK47,0),0),FK9=TRUE,IF(FK48&gt;FK49,ROUND(FK40*FK11*FK47*FK46*(FK48-FK49)*FK50,0),0))*N(Input!FL33),0)</f>
        <v>0</v>
      </c>
      <c r="FL53" s="344" cm="1">
        <f t="array" aca="1" ref="FL53" ca="1">IFERROR(_xlfn.IFS(FL9=FALSE,ROUND(IF(FL43&gt;FL49,ROUND(((Input!FM4-90000)/1000*FL42+FL43-FL49)*FL45*FL40*FL11,1)*FL46*FL47,0),0),FL9=TRUE,IF(FL48&gt;FL49,ROUND(FL40*FL11*FL47*FL46*(FL48-FL49)*FL50,0),0))*N(Input!FM33),0)</f>
        <v>0</v>
      </c>
      <c r="FM53" s="344" cm="1">
        <f t="array" aca="1" ref="FM53" ca="1">IFERROR(_xlfn.IFS(FM9=FALSE,ROUND(IF(FM43&gt;FM49,ROUND(((Input!FN4-90000)/1000*FM42+FM43-FM49)*FM45*FM40*FM11,1)*FM46*FM47,0),0),FM9=TRUE,IF(FM48&gt;FM49,ROUND(FM40*FM11*FM47*FM46*(FM48-FM49)*FM50,0),0))*N(Input!FN33),0)</f>
        <v>0</v>
      </c>
      <c r="FN53" s="344" cm="1">
        <f t="array" aca="1" ref="FN53" ca="1">IFERROR(_xlfn.IFS(FN9=FALSE,ROUND(IF(FN43&gt;FN49,ROUND(((Input!FO4-90000)/1000*FN42+FN43-FN49)*FN45*FN40*FN11,1)*FN46*FN47,0),0),FN9=TRUE,IF(FN48&gt;FN49,ROUND(FN40*FN11*FN47*FN46*(FN48-FN49)*FN50,0),0))*N(Input!FO33),0)</f>
        <v>0</v>
      </c>
      <c r="FO53" s="344" cm="1">
        <f t="array" aca="1" ref="FO53" ca="1">IFERROR(_xlfn.IFS(FO9=FALSE,ROUND(IF(FO43&gt;FO49,ROUND(((Input!FP4-90000)/1000*FO42+FO43-FO49)*FO45*FO40*FO11,1)*FO46*FO47,0),0),FO9=TRUE,IF(FO48&gt;FO49,ROUND(FO40*FO11*FO47*FO46*(FO48-FO49)*FO50,0),0))*N(Input!FP33),0)</f>
        <v>0</v>
      </c>
      <c r="FP53" s="344" cm="1">
        <f t="array" aca="1" ref="FP53" ca="1">IFERROR(_xlfn.IFS(FP9=FALSE,ROUND(IF(FP43&gt;FP49,ROUND(((Input!FQ4-90000)/1000*FP42+FP43-FP49)*FP45*FP40*FP11,1)*FP46*FP47,0),0),FP9=TRUE,IF(FP48&gt;FP49,ROUND(FP40*FP11*FP47*FP46*(FP48-FP49)*FP50,0),0))*N(Input!FQ33),0)</f>
        <v>0</v>
      </c>
      <c r="FQ53" s="344" cm="1">
        <f t="array" aca="1" ref="FQ53" ca="1">IFERROR(_xlfn.IFS(FQ9=FALSE,ROUND(IF(FQ43&gt;FQ49,ROUND(((Input!FR4-90000)/1000*FQ42+FQ43-FQ49)*FQ45*FQ40*FQ11,1)*FQ46*FQ47,0),0),FQ9=TRUE,IF(FQ48&gt;FQ49,ROUND(FQ40*FQ11*FQ47*FQ46*(FQ48-FQ49)*FQ50,0),0))*N(Input!FR33),0)</f>
        <v>0</v>
      </c>
      <c r="FR53" s="344" cm="1">
        <f t="array" aca="1" ref="FR53" ca="1">IFERROR(_xlfn.IFS(FR9=FALSE,ROUND(IF(FR43&gt;FR49,ROUND(((Input!FS4-90000)/1000*FR42+FR43-FR49)*FR45*FR40*FR11,1)*FR46*FR47,0),0),FR9=TRUE,IF(FR48&gt;FR49,ROUND(FR40*FR11*FR47*FR46*(FR48-FR49)*FR50,0),0))*N(Input!FS33),0)</f>
        <v>0</v>
      </c>
      <c r="FS53" s="344" cm="1">
        <f t="array" aca="1" ref="FS53" ca="1">IFERROR(_xlfn.IFS(FS9=FALSE,ROUND(IF(FS43&gt;FS49,ROUND(((Input!FT4-90000)/1000*FS42+FS43-FS49)*FS45*FS40*FS11,1)*FS46*FS47,0),0),FS9=TRUE,IF(FS48&gt;FS49,ROUND(FS40*FS11*FS47*FS46*(FS48-FS49)*FS50,0),0))*N(Input!FT33),0)</f>
        <v>0</v>
      </c>
      <c r="FT53" s="344" cm="1">
        <f t="array" aca="1" ref="FT53" ca="1">IFERROR(_xlfn.IFS(FT9=FALSE,ROUND(IF(FT43&gt;FT49,ROUND(((Input!FU4-90000)/1000*FT42+FT43-FT49)*FT45*FT40*FT11,1)*FT46*FT47,0),0),FT9=TRUE,IF(FT48&gt;FT49,ROUND(FT40*FT11*FT47*FT46*(FT48-FT49)*FT50,0),0))*N(Input!FU33),0)</f>
        <v>0</v>
      </c>
      <c r="FU53" s="344" cm="1">
        <f t="array" aca="1" ref="FU53" ca="1">IFERROR(_xlfn.IFS(FU9=FALSE,ROUND(IF(FU43&gt;FU49,ROUND(((Input!FV4-90000)/1000*FU42+FU43-FU49)*FU45*FU40*FU11,1)*FU46*FU47,0),0),FU9=TRUE,IF(FU48&gt;FU49,ROUND(FU40*FU11*FU47*FU46*(FU48-FU49)*FU50,0),0))*N(Input!FV33),0)</f>
        <v>0</v>
      </c>
      <c r="FV53" s="344" cm="1">
        <f t="array" aca="1" ref="FV53" ca="1">IFERROR(_xlfn.IFS(FV9=FALSE,ROUND(IF(FV43&gt;FV49,ROUND(((Input!FW4-90000)/1000*FV42+FV43-FV49)*FV45*FV40*FV11,1)*FV46*FV47,0),0),FV9=TRUE,IF(FV48&gt;FV49,ROUND(FV40*FV11*FV47*FV46*(FV48-FV49)*FV50,0),0))*N(Input!FW33),0)</f>
        <v>0</v>
      </c>
      <c r="FW53" s="344" cm="1">
        <f t="array" aca="1" ref="FW53" ca="1">IFERROR(_xlfn.IFS(FW9=FALSE,ROUND(IF(FW43&gt;FW49,ROUND(((Input!FX4-90000)/1000*FW42+FW43-FW49)*FW45*FW40*FW11,1)*FW46*FW47,0),0),FW9=TRUE,IF(FW48&gt;FW49,ROUND(FW40*FW11*FW47*FW46*(FW48-FW49)*FW50,0),0))*N(Input!FX33),0)</f>
        <v>0</v>
      </c>
      <c r="FX53" s="344" cm="1">
        <f t="array" aca="1" ref="FX53" ca="1">IFERROR(_xlfn.IFS(FX9=FALSE,ROUND(IF(FX43&gt;FX49,ROUND(((Input!FY4-90000)/1000*FX42+FX43-FX49)*FX45*FX40*FX11,1)*FX46*FX47,0),0),FX9=TRUE,IF(FX48&gt;FX49,ROUND(FX40*FX11*FX47*FX46*(FX48-FX49)*FX50,0),0))*N(Input!FY33),0)</f>
        <v>0</v>
      </c>
      <c r="FY53" s="344" cm="1">
        <f t="array" aca="1" ref="FY53" ca="1">IFERROR(_xlfn.IFS(FY9=FALSE,ROUND(IF(FY43&gt;FY49,ROUND(((Input!FZ4-90000)/1000*FY42+FY43-FY49)*FY45*FY40*FY11,1)*FY46*FY47,0),0),FY9=TRUE,IF(FY48&gt;FY49,ROUND(FY40*FY11*FY47*FY46*(FY48-FY49)*FY50,0),0))*N(Input!FZ33),0)</f>
        <v>0</v>
      </c>
      <c r="FZ53" s="344" cm="1">
        <f t="array" aca="1" ref="FZ53" ca="1">IFERROR(_xlfn.IFS(FZ9=FALSE,ROUND(IF(FZ43&gt;FZ49,ROUND(((Input!GA4-90000)/1000*FZ42+FZ43-FZ49)*FZ45*FZ40*FZ11,1)*FZ46*FZ47,0),0),FZ9=TRUE,IF(FZ48&gt;FZ49,ROUND(FZ40*FZ11*FZ47*FZ46*(FZ48-FZ49)*FZ50,0),0))*N(Input!GA33),0)</f>
        <v>0</v>
      </c>
      <c r="GA53" s="344" cm="1">
        <f t="array" aca="1" ref="GA53" ca="1">IFERROR(_xlfn.IFS(GA9=FALSE,ROUND(IF(GA43&gt;GA49,ROUND(((Input!GB4-90000)/1000*GA42+GA43-GA49)*GA45*GA40*GA11,1)*GA46*GA47,0),0),GA9=TRUE,IF(GA48&gt;GA49,ROUND(GA40*GA11*GA47*GA46*(GA48-GA49)*GA50,0),0))*N(Input!GB33),0)</f>
        <v>0</v>
      </c>
      <c r="GB53" s="344" cm="1">
        <f t="array" aca="1" ref="GB53" ca="1">IFERROR(_xlfn.IFS(GB9=FALSE,ROUND(IF(GB43&gt;GB49,ROUND(((Input!GC4-90000)/1000*GB42+GB43-GB49)*GB45*GB40*GB11,1)*GB46*GB47,0),0),GB9=TRUE,IF(GB48&gt;GB49,ROUND(GB40*GB11*GB47*GB46*(GB48-GB49)*GB50,0),0))*N(Input!GC33),0)</f>
        <v>0</v>
      </c>
      <c r="GC53" s="344" cm="1">
        <f t="array" aca="1" ref="GC53" ca="1">IFERROR(_xlfn.IFS(GC9=FALSE,ROUND(IF(GC43&gt;GC49,ROUND(((Input!GD4-90000)/1000*GC42+GC43-GC49)*GC45*GC40*GC11,1)*GC46*GC47,0),0),GC9=TRUE,IF(GC48&gt;GC49,ROUND(GC40*GC11*GC47*GC46*(GC48-GC49)*GC50,0),0))*N(Input!GD33),0)</f>
        <v>0</v>
      </c>
      <c r="GD53" s="344" cm="1">
        <f t="array" aca="1" ref="GD53" ca="1">IFERROR(_xlfn.IFS(GD9=FALSE,ROUND(IF(GD43&gt;GD49,ROUND(((Input!GE4-90000)/1000*GD42+GD43-GD49)*GD45*GD40*GD11,1)*GD46*GD47,0),0),GD9=TRUE,IF(GD48&gt;GD49,ROUND(GD40*GD11*GD47*GD46*(GD48-GD49)*GD50,0),0))*N(Input!GE33),0)</f>
        <v>0</v>
      </c>
      <c r="GE53" s="344" cm="1">
        <f t="array" aca="1" ref="GE53" ca="1">IFERROR(_xlfn.IFS(GE9=FALSE,ROUND(IF(GE43&gt;GE49,ROUND(((Input!GF4-90000)/1000*GE42+GE43-GE49)*GE45*GE40*GE11,1)*GE46*GE47,0),0),GE9=TRUE,IF(GE48&gt;GE49,ROUND(GE40*GE11*GE47*GE46*(GE48-GE49)*GE50,0),0))*N(Input!GF33),0)</f>
        <v>0</v>
      </c>
      <c r="GF53" s="344" cm="1">
        <f t="array" aca="1" ref="GF53" ca="1">IFERROR(_xlfn.IFS(GF9=FALSE,ROUND(IF(GF43&gt;GF49,ROUND(((Input!GG4-90000)/1000*GF42+GF43-GF49)*GF45*GF40*GF11,1)*GF46*GF47,0),0),GF9=TRUE,IF(GF48&gt;GF49,ROUND(GF40*GF11*GF47*GF46*(GF48-GF49)*GF50,0),0))*N(Input!GG33),0)</f>
        <v>0</v>
      </c>
      <c r="GG53" s="344" cm="1">
        <f t="array" aca="1" ref="GG53" ca="1">IFERROR(_xlfn.IFS(GG9=FALSE,ROUND(IF(GG43&gt;GG49,ROUND(((Input!GH4-90000)/1000*GG42+GG43-GG49)*GG45*GG40*GG11,1)*GG46*GG47,0),0),GG9=TRUE,IF(GG48&gt;GG49,ROUND(GG40*GG11*GG47*GG46*(GG48-GG49)*GG50,0),0))*N(Input!GH33),0)</f>
        <v>0</v>
      </c>
      <c r="GH53" s="344" cm="1">
        <f t="array" aca="1" ref="GH53" ca="1">IFERROR(_xlfn.IFS(GH9=FALSE,ROUND(IF(GH43&gt;GH49,ROUND(((Input!GI4-90000)/1000*GH42+GH43-GH49)*GH45*GH40*GH11,1)*GH46*GH47,0),0),GH9=TRUE,IF(GH48&gt;GH49,ROUND(GH40*GH11*GH47*GH46*(GH48-GH49)*GH50,0),0))*N(Input!GI33),0)</f>
        <v>0</v>
      </c>
      <c r="GI53" s="344" cm="1">
        <f t="array" aca="1" ref="GI53" ca="1">IFERROR(_xlfn.IFS(GI9=FALSE,ROUND(IF(GI43&gt;GI49,ROUND(((Input!GJ4-90000)/1000*GI42+GI43-GI49)*GI45*GI40*GI11,1)*GI46*GI47,0),0),GI9=TRUE,IF(GI48&gt;GI49,ROUND(GI40*GI11*GI47*GI46*(GI48-GI49)*GI50,0),0))*N(Input!GJ33),0)</f>
        <v>0</v>
      </c>
      <c r="GJ53" s="344" cm="1">
        <f t="array" aca="1" ref="GJ53" ca="1">IFERROR(_xlfn.IFS(GJ9=FALSE,ROUND(IF(GJ43&gt;GJ49,ROUND(((Input!GK4-90000)/1000*GJ42+GJ43-GJ49)*GJ45*GJ40*GJ11,1)*GJ46*GJ47,0),0),GJ9=TRUE,IF(GJ48&gt;GJ49,ROUND(GJ40*GJ11*GJ47*GJ46*(GJ48-GJ49)*GJ50,0),0))*N(Input!GK33),0)</f>
        <v>0</v>
      </c>
      <c r="GK53" s="344" cm="1">
        <f t="array" aca="1" ref="GK53" ca="1">IFERROR(_xlfn.IFS(GK9=FALSE,ROUND(IF(GK43&gt;GK49,ROUND(((Input!GL4-90000)/1000*GK42+GK43-GK49)*GK45*GK40*GK11,1)*GK46*GK47,0),0),GK9=TRUE,IF(GK48&gt;GK49,ROUND(GK40*GK11*GK47*GK46*(GK48-GK49)*GK50,0),0))*N(Input!GL33),0)</f>
        <v>0</v>
      </c>
      <c r="GL53" s="344" cm="1">
        <f t="array" aca="1" ref="GL53" ca="1">IFERROR(_xlfn.IFS(GL9=FALSE,ROUND(IF(GL43&gt;GL49,ROUND(((Input!GM4-90000)/1000*GL42+GL43-GL49)*GL45*GL40*GL11,1)*GL46*GL47,0),0),GL9=TRUE,IF(GL48&gt;GL49,ROUND(GL40*GL11*GL47*GL46*(GL48-GL49)*GL50,0),0))*N(Input!GM33),0)</f>
        <v>0</v>
      </c>
      <c r="GM53" s="344" cm="1">
        <f t="array" aca="1" ref="GM53" ca="1">IFERROR(_xlfn.IFS(GM9=FALSE,ROUND(IF(GM43&gt;GM49,ROUND(((Input!GN4-90000)/1000*GM42+GM43-GM49)*GM45*GM40*GM11,1)*GM46*GM47,0),0),GM9=TRUE,IF(GM48&gt;GM49,ROUND(GM40*GM11*GM47*GM46*(GM48-GM49)*GM50,0),0))*N(Input!GN33),0)</f>
        <v>0</v>
      </c>
      <c r="GN53" s="344" cm="1">
        <f t="array" aca="1" ref="GN53" ca="1">IFERROR(_xlfn.IFS(GN9=FALSE,ROUND(IF(GN43&gt;GN49,ROUND(((Input!GO4-90000)/1000*GN42+GN43-GN49)*GN45*GN40*GN11,1)*GN46*GN47,0),0),GN9=TRUE,IF(GN48&gt;GN49,ROUND(GN40*GN11*GN47*GN46*(GN48-GN49)*GN50,0),0))*N(Input!GO33),0)</f>
        <v>0</v>
      </c>
      <c r="GO53" s="344" cm="1">
        <f t="array" aca="1" ref="GO53" ca="1">IFERROR(_xlfn.IFS(GO9=FALSE,ROUND(IF(GO43&gt;GO49,ROUND(((Input!GP4-90000)/1000*GO42+GO43-GO49)*GO45*GO40*GO11,1)*GO46*GO47,0),0),GO9=TRUE,IF(GO48&gt;GO49,ROUND(GO40*GO11*GO47*GO46*(GO48-GO49)*GO50,0),0))*N(Input!GP33),0)</f>
        <v>0</v>
      </c>
      <c r="GP53" s="344" cm="1">
        <f t="array" aca="1" ref="GP53" ca="1">IFERROR(_xlfn.IFS(GP9=FALSE,ROUND(IF(GP43&gt;GP49,ROUND(((Input!GQ4-90000)/1000*GP42+GP43-GP49)*GP45*GP40*GP11,1)*GP46*GP47,0),0),GP9=TRUE,IF(GP48&gt;GP49,ROUND(GP40*GP11*GP47*GP46*(GP48-GP49)*GP50,0),0))*N(Input!GQ33),0)</f>
        <v>0</v>
      </c>
      <c r="GQ53" s="344" cm="1">
        <f t="array" aca="1" ref="GQ53" ca="1">IFERROR(_xlfn.IFS(GQ9=FALSE,ROUND(IF(GQ43&gt;GQ49,ROUND(((Input!GR4-90000)/1000*GQ42+GQ43-GQ49)*GQ45*GQ40*GQ11,1)*GQ46*GQ47,0),0),GQ9=TRUE,IF(GQ48&gt;GQ49,ROUND(GQ40*GQ11*GQ47*GQ46*(GQ48-GQ49)*GQ50,0),0))*N(Input!GR33),0)</f>
        <v>0</v>
      </c>
      <c r="GR53" s="344" cm="1">
        <f t="array" aca="1" ref="GR53" ca="1">IFERROR(_xlfn.IFS(GR9=FALSE,ROUND(IF(GR43&gt;GR49,ROUND(((Input!GS4-90000)/1000*GR42+GR43-GR49)*GR45*GR40*GR11,1)*GR46*GR47,0),0),GR9=TRUE,IF(GR48&gt;GR49,ROUND(GR40*GR11*GR47*GR46*(GR48-GR49)*GR50,0),0))*N(Input!GS33),0)</f>
        <v>0</v>
      </c>
      <c r="GS53" s="344" cm="1">
        <f t="array" aca="1" ref="GS53" ca="1">IFERROR(_xlfn.IFS(GS9=FALSE,ROUND(IF(GS43&gt;GS49,ROUND(((Input!GT4-90000)/1000*GS42+GS43-GS49)*GS45*GS40*GS11,1)*GS46*GS47,0),0),GS9=TRUE,IF(GS48&gt;GS49,ROUND(GS40*GS11*GS47*GS46*(GS48-GS49)*GS50,0),0))*N(Input!GT33),0)</f>
        <v>0</v>
      </c>
    </row>
    <row r="54" spans="1:201">
      <c r="A54" s="326" t="s">
        <v>8683</v>
      </c>
      <c r="B54" s="327">
        <f ca="1">IFERROR(ROUND(ROUND(B55*B11,0)*$B$160,0)*N(Input!$C$132),0)</f>
        <v>0</v>
      </c>
      <c r="C54" s="327">
        <f ca="1">IFERROR(ROUND(ROUND(C55*C11,0)*$B$160,0)*N(Input!$C$132),0)</f>
        <v>0</v>
      </c>
      <c r="D54" s="327">
        <f ca="1">IFERROR(ROUND(ROUND(D55*D11,0)*$B$160,0)*N(Input!$C$132),0)</f>
        <v>0</v>
      </c>
      <c r="E54" s="327">
        <f ca="1">IFERROR(ROUND(ROUND(E55*E11,0)*$B$160,0)*N(Input!$C$132),0)</f>
        <v>0</v>
      </c>
      <c r="F54" s="327">
        <f ca="1">IFERROR(ROUND(ROUND(F55*F11,0)*$B$160,0)*N(Input!$C$132),0)</f>
        <v>0</v>
      </c>
      <c r="G54" s="327">
        <f ca="1">IFERROR(ROUND(ROUND(G55*G11,0)*$B$160,0)*N(Input!$C$132),0)</f>
        <v>0</v>
      </c>
      <c r="H54" s="327">
        <f ca="1">IFERROR(ROUND(ROUND(H55*H11,0)*$B$160,0)*N(Input!$C$132),0)</f>
        <v>0</v>
      </c>
      <c r="I54" s="327">
        <f ca="1">IFERROR(ROUND(ROUND(I55*I11,0)*$B$160,0)*N(Input!$C$132),0)</f>
        <v>0</v>
      </c>
      <c r="J54" s="327">
        <f ca="1">IFERROR(ROUND(ROUND(J55*J11,0)*$B$160,0)*N(Input!$C$132),0)</f>
        <v>0</v>
      </c>
      <c r="K54" s="327">
        <f ca="1">IFERROR(ROUND(ROUND(K55*K11,0)*$B$160,0)*N(Input!$C$132),0)</f>
        <v>0</v>
      </c>
      <c r="L54" s="327">
        <f ca="1">IFERROR(ROUND(ROUND(L55*L11,0)*$B$160,0)*N(Input!$C$132),0)</f>
        <v>0</v>
      </c>
      <c r="M54" s="327">
        <f ca="1">IFERROR(ROUND(ROUND(M55*M11,0)*$B$160,0)*N(Input!$C$132),0)</f>
        <v>0</v>
      </c>
      <c r="N54" s="327">
        <f ca="1">IFERROR(ROUND(ROUND(N55*N11,0)*$B$160,0)*N(Input!$C$132),0)</f>
        <v>0</v>
      </c>
      <c r="O54" s="327">
        <f ca="1">IFERROR(ROUND(ROUND(O55*O11,0)*$B$160,0)*N(Input!$C$132),0)</f>
        <v>0</v>
      </c>
      <c r="P54" s="327">
        <f ca="1">IFERROR(ROUND(ROUND(P55*P11,0)*$B$160,0)*N(Input!$C$132),0)</f>
        <v>0</v>
      </c>
      <c r="Q54" s="327">
        <f ca="1">IFERROR(ROUND(ROUND(Q55*Q11,0)*$B$160,0)*N(Input!$C$132),0)</f>
        <v>0</v>
      </c>
      <c r="R54" s="327">
        <f ca="1">IFERROR(ROUND(ROUND(R55*R11,0)*$B$160,0)*N(Input!$C$132),0)</f>
        <v>0</v>
      </c>
      <c r="S54" s="327">
        <f ca="1">IFERROR(ROUND(ROUND(S55*S11,0)*$B$160,0)*N(Input!$C$132),0)</f>
        <v>0</v>
      </c>
      <c r="T54" s="327">
        <f ca="1">IFERROR(ROUND(ROUND(T55*T11,0)*$B$160,0)*N(Input!$C$132),0)</f>
        <v>0</v>
      </c>
      <c r="U54" s="327">
        <f ca="1">IFERROR(ROUND(ROUND(U55*U11,0)*$B$160,0)*N(Input!$C$132),0)</f>
        <v>0</v>
      </c>
      <c r="V54" s="327">
        <f ca="1">IFERROR(ROUND(ROUND(V55*V11,0)*$B$160,0)*N(Input!$C$132),0)</f>
        <v>0</v>
      </c>
      <c r="W54" s="327">
        <f ca="1">IFERROR(ROUND(ROUND(W55*W11,0)*$B$160,0)*N(Input!$C$132),0)</f>
        <v>0</v>
      </c>
      <c r="X54" s="327">
        <f ca="1">IFERROR(ROUND(ROUND(X55*X11,0)*$B$160,0)*N(Input!$C$132),0)</f>
        <v>0</v>
      </c>
      <c r="Y54" s="327">
        <f ca="1">IFERROR(ROUND(ROUND(Y55*Y11,0)*$B$160,0)*N(Input!$C$132),0)</f>
        <v>0</v>
      </c>
      <c r="Z54" s="327">
        <f ca="1">IFERROR(ROUND(ROUND(Z55*Z11,0)*$B$160,0)*N(Input!$C$132),0)</f>
        <v>0</v>
      </c>
      <c r="AA54" s="327">
        <f ca="1">IFERROR(ROUND(ROUND(AA55*AA11,0)*$B$160,0)*N(Input!$C$132),0)</f>
        <v>0</v>
      </c>
      <c r="AB54" s="327">
        <f ca="1">IFERROR(ROUND(ROUND(AB55*AB11,0)*$B$160,0)*N(Input!$C$132),0)</f>
        <v>0</v>
      </c>
      <c r="AC54" s="327">
        <f ca="1">IFERROR(ROUND(ROUND(AC55*AC11,0)*$B$160,0)*N(Input!$C$132),0)</f>
        <v>0</v>
      </c>
      <c r="AD54" s="327">
        <f ca="1">IFERROR(ROUND(ROUND(AD55*AD11,0)*$B$160,0)*N(Input!$C$132),0)</f>
        <v>0</v>
      </c>
      <c r="AE54" s="327">
        <f ca="1">IFERROR(ROUND(ROUND(AE55*AE11,0)*$B$160,0)*N(Input!$C$132),0)</f>
        <v>0</v>
      </c>
      <c r="AF54" s="327">
        <f ca="1">IFERROR(ROUND(ROUND(AF55*AF11,0)*$B$160,0)*N(Input!$C$132),0)</f>
        <v>0</v>
      </c>
      <c r="AG54" s="327">
        <f ca="1">IFERROR(ROUND(ROUND(AG55*AG11,0)*$B$160,0)*N(Input!$C$132),0)</f>
        <v>0</v>
      </c>
      <c r="AH54" s="327">
        <f ca="1">IFERROR(ROUND(ROUND(AH55*AH11,0)*$B$160,0)*N(Input!$C$132),0)</f>
        <v>0</v>
      </c>
      <c r="AI54" s="327">
        <f ca="1">IFERROR(ROUND(ROUND(AI55*AI11,0)*$B$160,0)*N(Input!$C$132),0)</f>
        <v>0</v>
      </c>
      <c r="AJ54" s="327">
        <f ca="1">IFERROR(ROUND(ROUND(AJ55*AJ11,0)*$B$160,0)*N(Input!$C$132),0)</f>
        <v>0</v>
      </c>
      <c r="AK54" s="327">
        <f ca="1">IFERROR(ROUND(ROUND(AK55*AK11,0)*$B$160,0)*N(Input!$C$132),0)</f>
        <v>0</v>
      </c>
      <c r="AL54" s="327">
        <f ca="1">IFERROR(ROUND(ROUND(AL55*AL11,0)*$B$160,0)*N(Input!$C$132),0)</f>
        <v>0</v>
      </c>
      <c r="AM54" s="327">
        <f ca="1">IFERROR(ROUND(ROUND(AM55*AM11,0)*$B$160,0)*N(Input!$C$132),0)</f>
        <v>0</v>
      </c>
      <c r="AN54" s="327">
        <f ca="1">IFERROR(ROUND(ROUND(AN55*AN11,0)*$B$160,0)*N(Input!$C$132),0)</f>
        <v>0</v>
      </c>
      <c r="AO54" s="327">
        <f ca="1">IFERROR(ROUND(ROUND(AO55*AO11,0)*$B$160,0)*N(Input!$C$132),0)</f>
        <v>0</v>
      </c>
      <c r="AP54" s="327">
        <f ca="1">IFERROR(ROUND(ROUND(AP55*AP11,0)*$B$160,0)*N(Input!$C$132),0)</f>
        <v>0</v>
      </c>
      <c r="AQ54" s="327">
        <f ca="1">IFERROR(ROUND(ROUND(AQ55*AQ11,0)*$B$160,0)*N(Input!$C$132),0)</f>
        <v>0</v>
      </c>
      <c r="AR54" s="327">
        <f ca="1">IFERROR(ROUND(ROUND(AR55*AR11,0)*$B$160,0)*N(Input!$C$132),0)</f>
        <v>0</v>
      </c>
      <c r="AS54" s="327">
        <f ca="1">IFERROR(ROUND(ROUND(AS55*AS11,0)*$B$160,0)*N(Input!$C$132),0)</f>
        <v>0</v>
      </c>
      <c r="AT54" s="327">
        <f ca="1">IFERROR(ROUND(ROUND(AT55*AT11,0)*$B$160,0)*N(Input!$C$132),0)</f>
        <v>0</v>
      </c>
      <c r="AU54" s="327">
        <f ca="1">IFERROR(ROUND(ROUND(AU55*AU11,0)*$B$160,0)*N(Input!$C$132),0)</f>
        <v>0</v>
      </c>
      <c r="AV54" s="327">
        <f ca="1">IFERROR(ROUND(ROUND(AV55*AV11,0)*$B$160,0)*N(Input!$C$132),0)</f>
        <v>0</v>
      </c>
      <c r="AW54" s="327">
        <f ca="1">IFERROR(ROUND(ROUND(AW55*AW11,0)*$B$160,0)*N(Input!$C$132),0)</f>
        <v>0</v>
      </c>
      <c r="AX54" s="327">
        <f ca="1">IFERROR(ROUND(ROUND(AX55*AX11,0)*$B$160,0)*N(Input!$C$132),0)</f>
        <v>0</v>
      </c>
      <c r="AY54" s="327">
        <f ca="1">IFERROR(ROUND(ROUND(AY55*AY11,0)*$B$160,0)*N(Input!$C$132),0)</f>
        <v>0</v>
      </c>
      <c r="AZ54" s="327">
        <f ca="1">IFERROR(ROUND(ROUND(AZ55*AZ11,0)*$B$160,0)*N(Input!$C$132),0)</f>
        <v>0</v>
      </c>
      <c r="BA54" s="327">
        <f ca="1">IFERROR(ROUND(ROUND(BA55*BA11,0)*$B$160,0)*N(Input!$C$132),0)</f>
        <v>0</v>
      </c>
      <c r="BB54" s="327">
        <f ca="1">IFERROR(ROUND(ROUND(BB55*BB11,0)*$B$160,0)*N(Input!$C$132),0)</f>
        <v>0</v>
      </c>
      <c r="BC54" s="327">
        <f ca="1">IFERROR(ROUND(ROUND(BC55*BC11,0)*$B$160,0)*N(Input!$C$132),0)</f>
        <v>0</v>
      </c>
      <c r="BD54" s="327">
        <f ca="1">IFERROR(ROUND(ROUND(BD55*BD11,0)*$B$160,0)*N(Input!$C$132),0)</f>
        <v>0</v>
      </c>
      <c r="BE54" s="327">
        <f ca="1">IFERROR(ROUND(ROUND(BE55*BE11,0)*$B$160,0)*N(Input!$C$132),0)</f>
        <v>0</v>
      </c>
      <c r="BF54" s="327">
        <f ca="1">IFERROR(ROUND(ROUND(BF55*BF11,0)*$B$160,0)*N(Input!$C$132),0)</f>
        <v>0</v>
      </c>
      <c r="BG54" s="327">
        <f ca="1">IFERROR(ROUND(ROUND(BG55*BG11,0)*$B$160,0)*N(Input!$C$132),0)</f>
        <v>0</v>
      </c>
      <c r="BH54" s="327">
        <f ca="1">IFERROR(ROUND(ROUND(BH55*BH11,0)*$B$160,0)*N(Input!$C$132),0)</f>
        <v>0</v>
      </c>
      <c r="BI54" s="327">
        <f ca="1">IFERROR(ROUND(ROUND(BI55*BI11,0)*$B$160,0)*N(Input!$C$132),0)</f>
        <v>0</v>
      </c>
      <c r="BJ54" s="327">
        <f ca="1">IFERROR(ROUND(ROUND(BJ55*BJ11,0)*$B$160,0)*N(Input!$C$132),0)</f>
        <v>0</v>
      </c>
      <c r="BK54" s="327">
        <f ca="1">IFERROR(ROUND(ROUND(BK55*BK11,0)*$B$160,0)*N(Input!$C$132),0)</f>
        <v>0</v>
      </c>
      <c r="BL54" s="327">
        <f ca="1">IFERROR(ROUND(ROUND(BL55*BL11,0)*$B$160,0)*N(Input!$C$132),0)</f>
        <v>0</v>
      </c>
      <c r="BM54" s="327">
        <f ca="1">IFERROR(ROUND(ROUND(BM55*BM11,0)*$B$160,0)*N(Input!$C$132),0)</f>
        <v>0</v>
      </c>
      <c r="BN54" s="327">
        <f ca="1">IFERROR(ROUND(ROUND(BN55*BN11,0)*$B$160,0)*N(Input!$C$132),0)</f>
        <v>0</v>
      </c>
      <c r="BO54" s="327">
        <f ca="1">IFERROR(ROUND(ROUND(BO55*BO11,0)*$B$160,0)*N(Input!$C$132),0)</f>
        <v>0</v>
      </c>
      <c r="BP54" s="327">
        <f ca="1">IFERROR(ROUND(ROUND(BP55*BP11,0)*$B$160,0)*N(Input!$C$132),0)</f>
        <v>0</v>
      </c>
      <c r="BQ54" s="327">
        <f ca="1">IFERROR(ROUND(ROUND(BQ55*BQ11,0)*$B$160,0)*N(Input!$C$132),0)</f>
        <v>0</v>
      </c>
      <c r="BR54" s="327">
        <f ca="1">IFERROR(ROUND(ROUND(BR55*BR11,0)*$B$160,0)*N(Input!$C$132),0)</f>
        <v>0</v>
      </c>
      <c r="BS54" s="327">
        <f ca="1">IFERROR(ROUND(ROUND(BS55*BS11,0)*$B$160,0)*N(Input!$C$132),0)</f>
        <v>0</v>
      </c>
      <c r="BT54" s="327">
        <f ca="1">IFERROR(ROUND(ROUND(BT55*BT11,0)*$B$160,0)*N(Input!$C$132),0)</f>
        <v>0</v>
      </c>
      <c r="BU54" s="327">
        <f ca="1">IFERROR(ROUND(ROUND(BU55*BU11,0)*$B$160,0)*N(Input!$C$132),0)</f>
        <v>0</v>
      </c>
      <c r="BV54" s="327">
        <f ca="1">IFERROR(ROUND(ROUND(BV55*BV11,0)*$B$160,0)*N(Input!$C$132),0)</f>
        <v>0</v>
      </c>
      <c r="BW54" s="327">
        <f ca="1">IFERROR(ROUND(ROUND(BW55*BW11,0)*$B$160,0)*N(Input!$C$132),0)</f>
        <v>0</v>
      </c>
      <c r="BX54" s="327">
        <f ca="1">IFERROR(ROUND(ROUND(BX55*BX11,0)*$B$160,0)*N(Input!$C$132),0)</f>
        <v>0</v>
      </c>
      <c r="BY54" s="327">
        <f ca="1">IFERROR(ROUND(ROUND(BY55*BY11,0)*$B$160,0)*N(Input!$C$132),0)</f>
        <v>0</v>
      </c>
      <c r="BZ54" s="327">
        <f ca="1">IFERROR(ROUND(ROUND(BZ55*BZ11,0)*$B$160,0)*N(Input!$C$132),0)</f>
        <v>0</v>
      </c>
      <c r="CA54" s="327">
        <f ca="1">IFERROR(ROUND(ROUND(CA55*CA11,0)*$B$160,0)*N(Input!$C$132),0)</f>
        <v>0</v>
      </c>
      <c r="CB54" s="327">
        <f ca="1">IFERROR(ROUND(ROUND(CB55*CB11,0)*$B$160,0)*N(Input!$C$132),0)</f>
        <v>0</v>
      </c>
      <c r="CC54" s="327">
        <f ca="1">IFERROR(ROUND(ROUND(CC55*CC11,0)*$B$160,0)*N(Input!$C$132),0)</f>
        <v>0</v>
      </c>
      <c r="CD54" s="327">
        <f ca="1">IFERROR(ROUND(ROUND(CD55*CD11,0)*$B$160,0)*N(Input!$C$132),0)</f>
        <v>0</v>
      </c>
      <c r="CE54" s="327">
        <f ca="1">IFERROR(ROUND(ROUND(CE55*CE11,0)*$B$160,0)*N(Input!$C$132),0)</f>
        <v>0</v>
      </c>
      <c r="CF54" s="327">
        <f ca="1">IFERROR(ROUND(ROUND(CF55*CF11,0)*$B$160,0)*N(Input!$C$132),0)</f>
        <v>0</v>
      </c>
      <c r="CG54" s="327">
        <f ca="1">IFERROR(ROUND(ROUND(CG55*CG11,0)*$B$160,0)*N(Input!$C$132),0)</f>
        <v>0</v>
      </c>
      <c r="CH54" s="327">
        <f ca="1">IFERROR(ROUND(ROUND(CH55*CH11,0)*$B$160,0)*N(Input!$C$132),0)</f>
        <v>0</v>
      </c>
      <c r="CI54" s="327">
        <f ca="1">IFERROR(ROUND(ROUND(CI55*CI11,0)*$B$160,0)*N(Input!$C$132),0)</f>
        <v>0</v>
      </c>
      <c r="CJ54" s="327">
        <f ca="1">IFERROR(ROUND(ROUND(CJ55*CJ11,0)*$B$160,0)*N(Input!$C$132),0)</f>
        <v>0</v>
      </c>
      <c r="CK54" s="327">
        <f ca="1">IFERROR(ROUND(ROUND(CK55*CK11,0)*$B$160,0)*N(Input!$C$132),0)</f>
        <v>0</v>
      </c>
      <c r="CL54" s="327">
        <f ca="1">IFERROR(ROUND(ROUND(CL55*CL11,0)*$B$160,0)*N(Input!$C$132),0)</f>
        <v>0</v>
      </c>
      <c r="CM54" s="327">
        <f ca="1">IFERROR(ROUND(ROUND(CM55*CM11,0)*$B$160,0)*N(Input!$C$132),0)</f>
        <v>0</v>
      </c>
      <c r="CN54" s="327">
        <f ca="1">IFERROR(ROUND(ROUND(CN55*CN11,0)*$B$160,0)*N(Input!$C$132),0)</f>
        <v>0</v>
      </c>
      <c r="CO54" s="327">
        <f ca="1">IFERROR(ROUND(ROUND(CO55*CO11,0)*$B$160,0)*N(Input!$C$132),0)</f>
        <v>0</v>
      </c>
      <c r="CP54" s="327">
        <f ca="1">IFERROR(ROUND(ROUND(CP55*CP11,0)*$B$160,0)*N(Input!$C$132),0)</f>
        <v>0</v>
      </c>
      <c r="CQ54" s="327">
        <f ca="1">IFERROR(ROUND(ROUND(CQ55*CQ11,0)*$B$160,0)*N(Input!$C$132),0)</f>
        <v>0</v>
      </c>
      <c r="CR54" s="327">
        <f ca="1">IFERROR(ROUND(ROUND(CR55*CR11,0)*$B$160,0)*N(Input!$C$132),0)</f>
        <v>0</v>
      </c>
      <c r="CS54" s="327">
        <f ca="1">IFERROR(ROUND(ROUND(CS55*CS11,0)*$B$160,0)*N(Input!$C$132),0)</f>
        <v>0</v>
      </c>
      <c r="CT54" s="327">
        <f ca="1">IFERROR(ROUND(ROUND(CT55*CT11,0)*$B$160,0)*N(Input!$C$132),0)</f>
        <v>0</v>
      </c>
      <c r="CU54" s="327">
        <f ca="1">IFERROR(ROUND(ROUND(CU55*CU11,0)*$B$160,0)*N(Input!$C$132),0)</f>
        <v>0</v>
      </c>
      <c r="CV54" s="327">
        <f ca="1">IFERROR(ROUND(ROUND(CV55*CV11,0)*$B$160,0)*N(Input!$C$132),0)</f>
        <v>0</v>
      </c>
      <c r="CW54" s="327">
        <f ca="1">IFERROR(ROUND(ROUND(CW55*CW11,0)*$B$160,0)*N(Input!$C$132),0)</f>
        <v>0</v>
      </c>
      <c r="CX54" s="327">
        <f ca="1">IFERROR(ROUND(ROUND(CX55*CX11,0)*$B$160,0)*N(Input!$C$132),0)</f>
        <v>0</v>
      </c>
      <c r="CY54" s="327">
        <f ca="1">IFERROR(ROUND(ROUND(CY55*CY11,0)*$B$160,0)*N(Input!$C$132),0)</f>
        <v>0</v>
      </c>
      <c r="CZ54" s="327">
        <f ca="1">IFERROR(ROUND(ROUND(CZ55*CZ11,0)*$B$160,0)*N(Input!$C$132),0)</f>
        <v>0</v>
      </c>
      <c r="DA54" s="327">
        <f ca="1">IFERROR(ROUND(ROUND(DA55*DA11,0)*$B$160,0)*N(Input!$C$132),0)</f>
        <v>0</v>
      </c>
      <c r="DB54" s="327">
        <f ca="1">IFERROR(ROUND(ROUND(DB55*DB11,0)*$B$160,0)*N(Input!$C$132),0)</f>
        <v>0</v>
      </c>
      <c r="DC54" s="327">
        <f ca="1">IFERROR(ROUND(ROUND(DC55*DC11,0)*$B$160,0)*N(Input!$C$132),0)</f>
        <v>0</v>
      </c>
      <c r="DD54" s="327">
        <f ca="1">IFERROR(ROUND(ROUND(DD55*DD11,0)*$B$160,0)*N(Input!$C$132),0)</f>
        <v>0</v>
      </c>
      <c r="DE54" s="327">
        <f ca="1">IFERROR(ROUND(ROUND(DE55*DE11,0)*$B$160,0)*N(Input!$C$132),0)</f>
        <v>0</v>
      </c>
      <c r="DF54" s="327">
        <f ca="1">IFERROR(ROUND(ROUND(DF55*DF11,0)*$B$160,0)*N(Input!$C$132),0)</f>
        <v>0</v>
      </c>
      <c r="DG54" s="327">
        <f ca="1">IFERROR(ROUND(ROUND(DG55*DG11,0)*$B$160,0)*N(Input!$C$132),0)</f>
        <v>0</v>
      </c>
      <c r="DH54" s="327">
        <f ca="1">IFERROR(ROUND(ROUND(DH55*DH11,0)*$B$160,0)*N(Input!$C$132),0)</f>
        <v>0</v>
      </c>
      <c r="DI54" s="327">
        <f ca="1">IFERROR(ROUND(ROUND(DI55*DI11,0)*$B$160,0)*N(Input!$C$132),0)</f>
        <v>0</v>
      </c>
      <c r="DJ54" s="327">
        <f ca="1">IFERROR(ROUND(ROUND(DJ55*DJ11,0)*$B$160,0)*N(Input!$C$132),0)</f>
        <v>0</v>
      </c>
      <c r="DK54" s="327">
        <f ca="1">IFERROR(ROUND(ROUND(DK55*DK11,0)*$B$160,0)*N(Input!$C$132),0)</f>
        <v>0</v>
      </c>
      <c r="DL54" s="327">
        <f ca="1">IFERROR(ROUND(ROUND(DL55*DL11,0)*$B$160,0)*N(Input!$C$132),0)</f>
        <v>0</v>
      </c>
      <c r="DM54" s="327">
        <f ca="1">IFERROR(ROUND(ROUND(DM55*DM11,0)*$B$160,0)*N(Input!$C$132),0)</f>
        <v>0</v>
      </c>
      <c r="DN54" s="327">
        <f ca="1">IFERROR(ROUND(ROUND(DN55*DN11,0)*$B$160,0)*N(Input!$C$132),0)</f>
        <v>0</v>
      </c>
      <c r="DO54" s="327">
        <f ca="1">IFERROR(ROUND(ROUND(DO55*DO11,0)*$B$160,0)*N(Input!$C$132),0)</f>
        <v>0</v>
      </c>
      <c r="DP54" s="327">
        <f ca="1">IFERROR(ROUND(ROUND(DP55*DP11,0)*$B$160,0)*N(Input!$C$132),0)</f>
        <v>0</v>
      </c>
      <c r="DQ54" s="327">
        <f ca="1">IFERROR(ROUND(ROUND(DQ55*DQ11,0)*$B$160,0)*N(Input!$C$132),0)</f>
        <v>0</v>
      </c>
      <c r="DR54" s="327">
        <f ca="1">IFERROR(ROUND(ROUND(DR55*DR11,0)*$B$160,0)*N(Input!$C$132),0)</f>
        <v>0</v>
      </c>
      <c r="DS54" s="327">
        <f ca="1">IFERROR(ROUND(ROUND(DS55*DS11,0)*$B$160,0)*N(Input!$C$132),0)</f>
        <v>0</v>
      </c>
      <c r="DT54" s="327">
        <f ca="1">IFERROR(ROUND(ROUND(DT55*DT11,0)*$B$160,0)*N(Input!$C$132),0)</f>
        <v>0</v>
      </c>
      <c r="DU54" s="327">
        <f ca="1">IFERROR(ROUND(ROUND(DU55*DU11,0)*$B$160,0)*N(Input!$C$132),0)</f>
        <v>0</v>
      </c>
      <c r="DV54" s="327">
        <f ca="1">IFERROR(ROUND(ROUND(DV55*DV11,0)*$B$160,0)*N(Input!$C$132),0)</f>
        <v>0</v>
      </c>
      <c r="DW54" s="327">
        <f ca="1">IFERROR(ROUND(ROUND(DW55*DW11,0)*$B$160,0)*N(Input!$C$132),0)</f>
        <v>0</v>
      </c>
      <c r="DX54" s="327">
        <f ca="1">IFERROR(ROUND(ROUND(DX55*DX11,0)*$B$160,0)*N(Input!$C$132),0)</f>
        <v>0</v>
      </c>
      <c r="DY54" s="327">
        <f ca="1">IFERROR(ROUND(ROUND(DY55*DY11,0)*$B$160,0)*N(Input!$C$132),0)</f>
        <v>0</v>
      </c>
      <c r="DZ54" s="327">
        <f ca="1">IFERROR(ROUND(ROUND(DZ55*DZ11,0)*$B$160,0)*N(Input!$C$132),0)</f>
        <v>0</v>
      </c>
      <c r="EA54" s="327">
        <f ca="1">IFERROR(ROUND(ROUND(EA55*EA11,0)*$B$160,0)*N(Input!$C$132),0)</f>
        <v>0</v>
      </c>
      <c r="EB54" s="327">
        <f ca="1">IFERROR(ROUND(ROUND(EB55*EB11,0)*$B$160,0)*N(Input!$C$132),0)</f>
        <v>0</v>
      </c>
      <c r="EC54" s="327">
        <f ca="1">IFERROR(ROUND(ROUND(EC55*EC11,0)*$B$160,0)*N(Input!$C$132),0)</f>
        <v>0</v>
      </c>
      <c r="ED54" s="327">
        <f ca="1">IFERROR(ROUND(ROUND(ED55*ED11,0)*$B$160,0)*N(Input!$C$132),0)</f>
        <v>0</v>
      </c>
      <c r="EE54" s="327">
        <f ca="1">IFERROR(ROUND(ROUND(EE55*EE11,0)*$B$160,0)*N(Input!$C$132),0)</f>
        <v>0</v>
      </c>
      <c r="EF54" s="327">
        <f ca="1">IFERROR(ROUND(ROUND(EF55*EF11,0)*$B$160,0)*N(Input!$C$132),0)</f>
        <v>0</v>
      </c>
      <c r="EG54" s="327">
        <f ca="1">IFERROR(ROUND(ROUND(EG55*EG11,0)*$B$160,0)*N(Input!$C$132),0)</f>
        <v>0</v>
      </c>
      <c r="EH54" s="327">
        <f ca="1">IFERROR(ROUND(ROUND(EH55*EH11,0)*$B$160,0)*N(Input!$C$132),0)</f>
        <v>0</v>
      </c>
      <c r="EI54" s="327">
        <f ca="1">IFERROR(ROUND(ROUND(EI55*EI11,0)*$B$160,0)*N(Input!$C$132),0)</f>
        <v>0</v>
      </c>
      <c r="EJ54" s="327">
        <f ca="1">IFERROR(ROUND(ROUND(EJ55*EJ11,0)*$B$160,0)*N(Input!$C$132),0)</f>
        <v>0</v>
      </c>
      <c r="EK54" s="327">
        <f ca="1">IFERROR(ROUND(ROUND(EK55*EK11,0)*$B$160,0)*N(Input!$C$132),0)</f>
        <v>0</v>
      </c>
      <c r="EL54" s="327">
        <f ca="1">IFERROR(ROUND(ROUND(EL55*EL11,0)*$B$160,0)*N(Input!$C$132),0)</f>
        <v>0</v>
      </c>
      <c r="EM54" s="327">
        <f ca="1">IFERROR(ROUND(ROUND(EM55*EM11,0)*$B$160,0)*N(Input!$C$132),0)</f>
        <v>0</v>
      </c>
      <c r="EN54" s="327">
        <f ca="1">IFERROR(ROUND(ROUND(EN55*EN11,0)*$B$160,0)*N(Input!$C$132),0)</f>
        <v>0</v>
      </c>
      <c r="EO54" s="327">
        <f ca="1">IFERROR(ROUND(ROUND(EO55*EO11,0)*$B$160,0)*N(Input!$C$132),0)</f>
        <v>0</v>
      </c>
      <c r="EP54" s="327">
        <f ca="1">IFERROR(ROUND(ROUND(EP55*EP11,0)*$B$160,0)*N(Input!$C$132),0)</f>
        <v>0</v>
      </c>
      <c r="EQ54" s="327">
        <f ca="1">IFERROR(ROUND(ROUND(EQ55*EQ11,0)*$B$160,0)*N(Input!$C$132),0)</f>
        <v>0</v>
      </c>
      <c r="ER54" s="327">
        <f ca="1">IFERROR(ROUND(ROUND(ER55*ER11,0)*$B$160,0)*N(Input!$C$132),0)</f>
        <v>0</v>
      </c>
      <c r="ES54" s="327">
        <f ca="1">IFERROR(ROUND(ROUND(ES55*ES11,0)*$B$160,0)*N(Input!$C$132),0)</f>
        <v>0</v>
      </c>
      <c r="ET54" s="327">
        <f ca="1">IFERROR(ROUND(ROUND(ET55*ET11,0)*$B$160,0)*N(Input!$C$132),0)</f>
        <v>0</v>
      </c>
      <c r="EU54" s="327">
        <f ca="1">IFERROR(ROUND(ROUND(EU55*EU11,0)*$B$160,0)*N(Input!$C$132),0)</f>
        <v>0</v>
      </c>
      <c r="EV54" s="327">
        <f ca="1">IFERROR(ROUND(ROUND(EV55*EV11,0)*$B$160,0)*N(Input!$C$132),0)</f>
        <v>0</v>
      </c>
      <c r="EW54" s="327">
        <f ca="1">IFERROR(ROUND(ROUND(EW55*EW11,0)*$B$160,0)*N(Input!$C$132),0)</f>
        <v>0</v>
      </c>
      <c r="EX54" s="327">
        <f ca="1">IFERROR(ROUND(ROUND(EX55*EX11,0)*$B$160,0)*N(Input!$C$132),0)</f>
        <v>0</v>
      </c>
      <c r="EY54" s="327">
        <f ca="1">IFERROR(ROUND(ROUND(EY55*EY11,0)*$B$160,0)*N(Input!$C$132),0)</f>
        <v>0</v>
      </c>
      <c r="EZ54" s="327">
        <f ca="1">IFERROR(ROUND(ROUND(EZ55*EZ11,0)*$B$160,0)*N(Input!$C$132),0)</f>
        <v>0</v>
      </c>
      <c r="FA54" s="327">
        <f ca="1">IFERROR(ROUND(ROUND(FA55*FA11,0)*$B$160,0)*N(Input!$C$132),0)</f>
        <v>0</v>
      </c>
      <c r="FB54" s="327">
        <f ca="1">IFERROR(ROUND(ROUND(FB55*FB11,0)*$B$160,0)*N(Input!$C$132),0)</f>
        <v>0</v>
      </c>
      <c r="FC54" s="327">
        <f ca="1">IFERROR(ROUND(ROUND(FC55*FC11,0)*$B$160,0)*N(Input!$C$132),0)</f>
        <v>0</v>
      </c>
      <c r="FD54" s="327">
        <f ca="1">IFERROR(ROUND(ROUND(FD55*FD11,0)*$B$160,0)*N(Input!$C$132),0)</f>
        <v>0</v>
      </c>
      <c r="FE54" s="327">
        <f ca="1">IFERROR(ROUND(ROUND(FE55*FE11,0)*$B$160,0)*N(Input!$C$132),0)</f>
        <v>0</v>
      </c>
      <c r="FF54" s="327">
        <f ca="1">IFERROR(ROUND(ROUND(FF55*FF11,0)*$B$160,0)*N(Input!$C$132),0)</f>
        <v>0</v>
      </c>
      <c r="FG54" s="327">
        <f ca="1">IFERROR(ROUND(ROUND(FG55*FG11,0)*$B$160,0)*N(Input!$C$132),0)</f>
        <v>0</v>
      </c>
      <c r="FH54" s="327">
        <f ca="1">IFERROR(ROUND(ROUND(FH55*FH11,0)*$B$160,0)*N(Input!$C$132),0)</f>
        <v>0</v>
      </c>
      <c r="FI54" s="327">
        <f ca="1">IFERROR(ROUND(ROUND(FI55*FI11,0)*$B$160,0)*N(Input!$C$132),0)</f>
        <v>0</v>
      </c>
      <c r="FJ54" s="327">
        <f ca="1">IFERROR(ROUND(ROUND(FJ55*FJ11,0)*$B$160,0)*N(Input!$C$132),0)</f>
        <v>0</v>
      </c>
      <c r="FK54" s="327">
        <f ca="1">IFERROR(ROUND(ROUND(FK55*FK11,0)*$B$160,0)*N(Input!$C$132),0)</f>
        <v>0</v>
      </c>
      <c r="FL54" s="327">
        <f ca="1">IFERROR(ROUND(ROUND(FL55*FL11,0)*$B$160,0)*N(Input!$C$132),0)</f>
        <v>0</v>
      </c>
      <c r="FM54" s="327">
        <f ca="1">IFERROR(ROUND(ROUND(FM55*FM11,0)*$B$160,0)*N(Input!$C$132),0)</f>
        <v>0</v>
      </c>
      <c r="FN54" s="327">
        <f ca="1">IFERROR(ROUND(ROUND(FN55*FN11,0)*$B$160,0)*N(Input!$C$132),0)</f>
        <v>0</v>
      </c>
      <c r="FO54" s="327">
        <f ca="1">IFERROR(ROUND(ROUND(FO55*FO11,0)*$B$160,0)*N(Input!$C$132),0)</f>
        <v>0</v>
      </c>
      <c r="FP54" s="327">
        <f ca="1">IFERROR(ROUND(ROUND(FP55*FP11,0)*$B$160,0)*N(Input!$C$132),0)</f>
        <v>0</v>
      </c>
      <c r="FQ54" s="327">
        <f ca="1">IFERROR(ROUND(ROUND(FQ55*FQ11,0)*$B$160,0)*N(Input!$C$132),0)</f>
        <v>0</v>
      </c>
      <c r="FR54" s="327">
        <f ca="1">IFERROR(ROUND(ROUND(FR55*FR11,0)*$B$160,0)*N(Input!$C$132),0)</f>
        <v>0</v>
      </c>
      <c r="FS54" s="327">
        <f ca="1">IFERROR(ROUND(ROUND(FS55*FS11,0)*$B$160,0)*N(Input!$C$132),0)</f>
        <v>0</v>
      </c>
      <c r="FT54" s="327">
        <f ca="1">IFERROR(ROUND(ROUND(FT55*FT11,0)*$B$160,0)*N(Input!$C$132),0)</f>
        <v>0</v>
      </c>
      <c r="FU54" s="327">
        <f ca="1">IFERROR(ROUND(ROUND(FU55*FU11,0)*$B$160,0)*N(Input!$C$132),0)</f>
        <v>0</v>
      </c>
      <c r="FV54" s="327">
        <f ca="1">IFERROR(ROUND(ROUND(FV55*FV11,0)*$B$160,0)*N(Input!$C$132),0)</f>
        <v>0</v>
      </c>
      <c r="FW54" s="327">
        <f ca="1">IFERROR(ROUND(ROUND(FW55*FW11,0)*$B$160,0)*N(Input!$C$132),0)</f>
        <v>0</v>
      </c>
      <c r="FX54" s="327">
        <f ca="1">IFERROR(ROUND(ROUND(FX55*FX11,0)*$B$160,0)*N(Input!$C$132),0)</f>
        <v>0</v>
      </c>
      <c r="FY54" s="327">
        <f ca="1">IFERROR(ROUND(ROUND(FY55*FY11,0)*$B$160,0)*N(Input!$C$132),0)</f>
        <v>0</v>
      </c>
      <c r="FZ54" s="327">
        <f ca="1">IFERROR(ROUND(ROUND(FZ55*FZ11,0)*$B$160,0)*N(Input!$C$132),0)</f>
        <v>0</v>
      </c>
      <c r="GA54" s="327">
        <f ca="1">IFERROR(ROUND(ROUND(GA55*GA11,0)*$B$160,0)*N(Input!$C$132),0)</f>
        <v>0</v>
      </c>
      <c r="GB54" s="327">
        <f ca="1">IFERROR(ROUND(ROUND(GB55*GB11,0)*$B$160,0)*N(Input!$C$132),0)</f>
        <v>0</v>
      </c>
      <c r="GC54" s="327">
        <f ca="1">IFERROR(ROUND(ROUND(GC55*GC11,0)*$B$160,0)*N(Input!$C$132),0)</f>
        <v>0</v>
      </c>
      <c r="GD54" s="327">
        <f ca="1">IFERROR(ROUND(ROUND(GD55*GD11,0)*$B$160,0)*N(Input!$C$132),0)</f>
        <v>0</v>
      </c>
      <c r="GE54" s="327">
        <f ca="1">IFERROR(ROUND(ROUND(GE55*GE11,0)*$B$160,0)*N(Input!$C$132),0)</f>
        <v>0</v>
      </c>
      <c r="GF54" s="327">
        <f ca="1">IFERROR(ROUND(ROUND(GF55*GF11,0)*$B$160,0)*N(Input!$C$132),0)</f>
        <v>0</v>
      </c>
      <c r="GG54" s="327">
        <f ca="1">IFERROR(ROUND(ROUND(GG55*GG11,0)*$B$160,0)*N(Input!$C$132),0)</f>
        <v>0</v>
      </c>
      <c r="GH54" s="327">
        <f ca="1">IFERROR(ROUND(ROUND(GH55*GH11,0)*$B$160,0)*N(Input!$C$132),0)</f>
        <v>0</v>
      </c>
      <c r="GI54" s="327">
        <f ca="1">IFERROR(ROUND(ROUND(GI55*GI11,0)*$B$160,0)*N(Input!$C$132),0)</f>
        <v>0</v>
      </c>
      <c r="GJ54" s="327">
        <f ca="1">IFERROR(ROUND(ROUND(GJ55*GJ11,0)*$B$160,0)*N(Input!$C$132),0)</f>
        <v>0</v>
      </c>
      <c r="GK54" s="327">
        <f ca="1">IFERROR(ROUND(ROUND(GK55*GK11,0)*$B$160,0)*N(Input!$C$132),0)</f>
        <v>0</v>
      </c>
      <c r="GL54" s="327">
        <f ca="1">IFERROR(ROUND(ROUND(GL55*GL11,0)*$B$160,0)*N(Input!$C$132),0)</f>
        <v>0</v>
      </c>
      <c r="GM54" s="327">
        <f ca="1">IFERROR(ROUND(ROUND(GM55*GM11,0)*$B$160,0)*N(Input!$C$132),0)</f>
        <v>0</v>
      </c>
      <c r="GN54" s="327">
        <f ca="1">IFERROR(ROUND(ROUND(GN55*GN11,0)*$B$160,0)*N(Input!$C$132),0)</f>
        <v>0</v>
      </c>
      <c r="GO54" s="327">
        <f ca="1">IFERROR(ROUND(ROUND(GO55*GO11,0)*$B$160,0)*N(Input!$C$132),0)</f>
        <v>0</v>
      </c>
      <c r="GP54" s="327">
        <f ca="1">IFERROR(ROUND(ROUND(GP55*GP11,0)*$B$160,0)*N(Input!$C$132),0)</f>
        <v>0</v>
      </c>
      <c r="GQ54" s="327">
        <f ca="1">IFERROR(ROUND(ROUND(GQ55*GQ11,0)*$B$160,0)*N(Input!$C$132),0)</f>
        <v>0</v>
      </c>
      <c r="GR54" s="327">
        <f ca="1">IFERROR(ROUND(ROUND(GR55*GR11,0)*$B$160,0)*N(Input!$C$132),0)</f>
        <v>0</v>
      </c>
      <c r="GS54" s="327">
        <f ca="1">IFERROR(ROUND(ROUND(GS55*GS11,0)*$B$160,0)*N(Input!$C$132),0)</f>
        <v>0</v>
      </c>
    </row>
    <row r="55" spans="1:201" s="328" customFormat="1" outlineLevel="1">
      <c r="A55" s="356" t="s">
        <v>9423</v>
      </c>
      <c r="B55" s="357">
        <f>IFERROR(INDEX(CW!$M$3:$M$22,MATCH(Input!$C$133,CW!$L$3:$L$22,0)),0)</f>
        <v>0</v>
      </c>
      <c r="C55" s="357">
        <f>IFERROR(INDEX(CW!$M$3:$M$22,MATCH(Input!$C$133,CW!$L$3:$L$22,0)),0)</f>
        <v>0</v>
      </c>
      <c r="D55" s="357">
        <f>IFERROR(INDEX(CW!$M$3:$M$22,MATCH(Input!$C$133,CW!$L$3:$L$22,0)),0)</f>
        <v>0</v>
      </c>
      <c r="E55" s="357">
        <f>IFERROR(INDEX(CW!$M$3:$M$22,MATCH(Input!$C$133,CW!$L$3:$L$22,0)),0)</f>
        <v>0</v>
      </c>
      <c r="F55" s="357">
        <f>IFERROR(INDEX(CW!$M$3:$M$22,MATCH(Input!$C$133,CW!$L$3:$L$22,0)),0)</f>
        <v>0</v>
      </c>
      <c r="G55" s="357">
        <f>IFERROR(INDEX(CW!$M$3:$M$22,MATCH(Input!$C$133,CW!$L$3:$L$22,0)),0)</f>
        <v>0</v>
      </c>
      <c r="H55" s="357">
        <f>IFERROR(INDEX(CW!$M$3:$M$22,MATCH(Input!$C$133,CW!$L$3:$L$22,0)),0)</f>
        <v>0</v>
      </c>
      <c r="I55" s="357">
        <f>IFERROR(INDEX(CW!$M$3:$M$22,MATCH(Input!$C$133,CW!$L$3:$L$22,0)),0)</f>
        <v>0</v>
      </c>
      <c r="J55" s="357">
        <f>IFERROR(INDEX(CW!$M$3:$M$22,MATCH(Input!$C$133,CW!$L$3:$L$22,0)),0)</f>
        <v>0</v>
      </c>
      <c r="K55" s="357">
        <f>IFERROR(INDEX(CW!$M$3:$M$22,MATCH(Input!$C$133,CW!$L$3:$L$22,0)),0)</f>
        <v>0</v>
      </c>
      <c r="L55" s="357">
        <f>IFERROR(INDEX(CW!$M$3:$M$22,MATCH(Input!$C$133,CW!$L$3:$L$22,0)),0)</f>
        <v>0</v>
      </c>
      <c r="M55" s="357">
        <f>IFERROR(INDEX(CW!$M$3:$M$22,MATCH(Input!$C$133,CW!$L$3:$L$22,0)),0)</f>
        <v>0</v>
      </c>
      <c r="N55" s="357">
        <f>IFERROR(INDEX(CW!$M$3:$M$22,MATCH(Input!$C$133,CW!$L$3:$L$22,0)),0)</f>
        <v>0</v>
      </c>
      <c r="O55" s="357">
        <f>IFERROR(INDEX(CW!$M$3:$M$22,MATCH(Input!$C$133,CW!$L$3:$L$22,0)),0)</f>
        <v>0</v>
      </c>
      <c r="P55" s="357">
        <f>IFERROR(INDEX(CW!$M$3:$M$22,MATCH(Input!$C$133,CW!$L$3:$L$22,0)),0)</f>
        <v>0</v>
      </c>
      <c r="Q55" s="357">
        <f>IFERROR(INDEX(CW!$M$3:$M$22,MATCH(Input!$C$133,CW!$L$3:$L$22,0)),0)</f>
        <v>0</v>
      </c>
      <c r="R55" s="357">
        <f>IFERROR(INDEX(CW!$M$3:$M$22,MATCH(Input!$C$133,CW!$L$3:$L$22,0)),0)</f>
        <v>0</v>
      </c>
      <c r="S55" s="357">
        <f>IFERROR(INDEX(CW!$M$3:$M$22,MATCH(Input!$C$133,CW!$L$3:$L$22,0)),0)</f>
        <v>0</v>
      </c>
      <c r="T55" s="357">
        <f>IFERROR(INDEX(CW!$M$3:$M$22,MATCH(Input!$C$133,CW!$L$3:$L$22,0)),0)</f>
        <v>0</v>
      </c>
      <c r="U55" s="357">
        <f>IFERROR(INDEX(CW!$M$3:$M$22,MATCH(Input!$C$133,CW!$L$3:$L$22,0)),0)</f>
        <v>0</v>
      </c>
      <c r="V55" s="357">
        <f>IFERROR(INDEX(CW!$M$3:$M$22,MATCH(Input!$C$133,CW!$L$3:$L$22,0)),0)</f>
        <v>0</v>
      </c>
      <c r="W55" s="357">
        <f>IFERROR(INDEX(CW!$M$3:$M$22,MATCH(Input!$C$133,CW!$L$3:$L$22,0)),0)</f>
        <v>0</v>
      </c>
      <c r="X55" s="357">
        <f>IFERROR(INDEX(CW!$M$3:$M$22,MATCH(Input!$C$133,CW!$L$3:$L$22,0)),0)</f>
        <v>0</v>
      </c>
      <c r="Y55" s="357">
        <f>IFERROR(INDEX(CW!$M$3:$M$22,MATCH(Input!$C$133,CW!$L$3:$L$22,0)),0)</f>
        <v>0</v>
      </c>
      <c r="Z55" s="357">
        <f>IFERROR(INDEX(CW!$M$3:$M$22,MATCH(Input!$C$133,CW!$L$3:$L$22,0)),0)</f>
        <v>0</v>
      </c>
      <c r="AA55" s="357">
        <f>IFERROR(INDEX(CW!$M$3:$M$22,MATCH(Input!$C$133,CW!$L$3:$L$22,0)),0)</f>
        <v>0</v>
      </c>
      <c r="AB55" s="357">
        <f>IFERROR(INDEX(CW!$M$3:$M$22,MATCH(Input!$C$133,CW!$L$3:$L$22,0)),0)</f>
        <v>0</v>
      </c>
      <c r="AC55" s="357">
        <f>IFERROR(INDEX(CW!$M$3:$M$22,MATCH(Input!$C$133,CW!$L$3:$L$22,0)),0)</f>
        <v>0</v>
      </c>
      <c r="AD55" s="357">
        <f>IFERROR(INDEX(CW!$M$3:$M$22,MATCH(Input!$C$133,CW!$L$3:$L$22,0)),0)</f>
        <v>0</v>
      </c>
      <c r="AE55" s="357">
        <f>IFERROR(INDEX(CW!$M$3:$M$22,MATCH(Input!$C$133,CW!$L$3:$L$22,0)),0)</f>
        <v>0</v>
      </c>
      <c r="AF55" s="357">
        <f>IFERROR(INDEX(CW!$M$3:$M$22,MATCH(Input!$C$133,CW!$L$3:$L$22,0)),0)</f>
        <v>0</v>
      </c>
      <c r="AG55" s="357">
        <f>IFERROR(INDEX(CW!$M$3:$M$22,MATCH(Input!$C$133,CW!$L$3:$L$22,0)),0)</f>
        <v>0</v>
      </c>
      <c r="AH55" s="357">
        <f>IFERROR(INDEX(CW!$M$3:$M$22,MATCH(Input!$C$133,CW!$L$3:$L$22,0)),0)</f>
        <v>0</v>
      </c>
      <c r="AI55" s="357">
        <f>IFERROR(INDEX(CW!$M$3:$M$22,MATCH(Input!$C$133,CW!$L$3:$L$22,0)),0)</f>
        <v>0</v>
      </c>
      <c r="AJ55" s="357">
        <f>IFERROR(INDEX(CW!$M$3:$M$22,MATCH(Input!$C$133,CW!$L$3:$L$22,0)),0)</f>
        <v>0</v>
      </c>
      <c r="AK55" s="357">
        <f>IFERROR(INDEX(CW!$M$3:$M$22,MATCH(Input!$C$133,CW!$L$3:$L$22,0)),0)</f>
        <v>0</v>
      </c>
      <c r="AL55" s="357">
        <f>IFERROR(INDEX(CW!$M$3:$M$22,MATCH(Input!$C$133,CW!$L$3:$L$22,0)),0)</f>
        <v>0</v>
      </c>
      <c r="AM55" s="357">
        <f>IFERROR(INDEX(CW!$M$3:$M$22,MATCH(Input!$C$133,CW!$L$3:$L$22,0)),0)</f>
        <v>0</v>
      </c>
      <c r="AN55" s="357">
        <f>IFERROR(INDEX(CW!$M$3:$M$22,MATCH(Input!$C$133,CW!$L$3:$L$22,0)),0)</f>
        <v>0</v>
      </c>
      <c r="AO55" s="357">
        <f>IFERROR(INDEX(CW!$M$3:$M$22,MATCH(Input!$C$133,CW!$L$3:$L$22,0)),0)</f>
        <v>0</v>
      </c>
      <c r="AP55" s="357">
        <f>IFERROR(INDEX(CW!$M$3:$M$22,MATCH(Input!$C$133,CW!$L$3:$L$22,0)),0)</f>
        <v>0</v>
      </c>
      <c r="AQ55" s="357">
        <f>IFERROR(INDEX(CW!$M$3:$M$22,MATCH(Input!$C$133,CW!$L$3:$L$22,0)),0)</f>
        <v>0</v>
      </c>
      <c r="AR55" s="357">
        <f>IFERROR(INDEX(CW!$M$3:$M$22,MATCH(Input!$C$133,CW!$L$3:$L$22,0)),0)</f>
        <v>0</v>
      </c>
      <c r="AS55" s="357">
        <f>IFERROR(INDEX(CW!$M$3:$M$22,MATCH(Input!$C$133,CW!$L$3:$L$22,0)),0)</f>
        <v>0</v>
      </c>
      <c r="AT55" s="357">
        <f>IFERROR(INDEX(CW!$M$3:$M$22,MATCH(Input!$C$133,CW!$L$3:$L$22,0)),0)</f>
        <v>0</v>
      </c>
      <c r="AU55" s="357">
        <f>IFERROR(INDEX(CW!$M$3:$M$22,MATCH(Input!$C$133,CW!$L$3:$L$22,0)),0)</f>
        <v>0</v>
      </c>
      <c r="AV55" s="357">
        <f>IFERROR(INDEX(CW!$M$3:$M$22,MATCH(Input!$C$133,CW!$L$3:$L$22,0)),0)</f>
        <v>0</v>
      </c>
      <c r="AW55" s="357">
        <f>IFERROR(INDEX(CW!$M$3:$M$22,MATCH(Input!$C$133,CW!$L$3:$L$22,0)),0)</f>
        <v>0</v>
      </c>
      <c r="AX55" s="357">
        <f>IFERROR(INDEX(CW!$M$3:$M$22,MATCH(Input!$C$133,CW!$L$3:$L$22,0)),0)</f>
        <v>0</v>
      </c>
      <c r="AY55" s="357">
        <f>IFERROR(INDEX(CW!$M$3:$M$22,MATCH(Input!$C$133,CW!$L$3:$L$22,0)),0)</f>
        <v>0</v>
      </c>
      <c r="AZ55" s="357">
        <f>IFERROR(INDEX(CW!$M$3:$M$22,MATCH(Input!$C$133,CW!$L$3:$L$22,0)),0)</f>
        <v>0</v>
      </c>
      <c r="BA55" s="357">
        <f>IFERROR(INDEX(CW!$M$3:$M$22,MATCH(Input!$C$133,CW!$L$3:$L$22,0)),0)</f>
        <v>0</v>
      </c>
      <c r="BB55" s="357">
        <f>IFERROR(INDEX(CW!$M$3:$M$22,MATCH(Input!$C$133,CW!$L$3:$L$22,0)),0)</f>
        <v>0</v>
      </c>
      <c r="BC55" s="357">
        <f>IFERROR(INDEX(CW!$M$3:$M$22,MATCH(Input!$C$133,CW!$L$3:$L$22,0)),0)</f>
        <v>0</v>
      </c>
      <c r="BD55" s="357">
        <f>IFERROR(INDEX(CW!$M$3:$M$22,MATCH(Input!$C$133,CW!$L$3:$L$22,0)),0)</f>
        <v>0</v>
      </c>
      <c r="BE55" s="357">
        <f>IFERROR(INDEX(CW!$M$3:$M$22,MATCH(Input!$C$133,CW!$L$3:$L$22,0)),0)</f>
        <v>0</v>
      </c>
      <c r="BF55" s="357">
        <f>IFERROR(INDEX(CW!$M$3:$M$22,MATCH(Input!$C$133,CW!$L$3:$L$22,0)),0)</f>
        <v>0</v>
      </c>
      <c r="BG55" s="357">
        <f>IFERROR(INDEX(CW!$M$3:$M$22,MATCH(Input!$C$133,CW!$L$3:$L$22,0)),0)</f>
        <v>0</v>
      </c>
      <c r="BH55" s="357">
        <f>IFERROR(INDEX(CW!$M$3:$M$22,MATCH(Input!$C$133,CW!$L$3:$L$22,0)),0)</f>
        <v>0</v>
      </c>
      <c r="BI55" s="357">
        <f>IFERROR(INDEX(CW!$M$3:$M$22,MATCH(Input!$C$133,CW!$L$3:$L$22,0)),0)</f>
        <v>0</v>
      </c>
      <c r="BJ55" s="357">
        <f>IFERROR(INDEX(CW!$M$3:$M$22,MATCH(Input!$C$133,CW!$L$3:$L$22,0)),0)</f>
        <v>0</v>
      </c>
      <c r="BK55" s="357">
        <f>IFERROR(INDEX(CW!$M$3:$M$22,MATCH(Input!$C$133,CW!$L$3:$L$22,0)),0)</f>
        <v>0</v>
      </c>
      <c r="BL55" s="357">
        <f>IFERROR(INDEX(CW!$M$3:$M$22,MATCH(Input!$C$133,CW!$L$3:$L$22,0)),0)</f>
        <v>0</v>
      </c>
      <c r="BM55" s="357">
        <f>IFERROR(INDEX(CW!$M$3:$M$22,MATCH(Input!$C$133,CW!$L$3:$L$22,0)),0)</f>
        <v>0</v>
      </c>
      <c r="BN55" s="357">
        <f>IFERROR(INDEX(CW!$M$3:$M$22,MATCH(Input!$C$133,CW!$L$3:$L$22,0)),0)</f>
        <v>0</v>
      </c>
      <c r="BO55" s="357">
        <f>IFERROR(INDEX(CW!$M$3:$M$22,MATCH(Input!$C$133,CW!$L$3:$L$22,0)),0)</f>
        <v>0</v>
      </c>
      <c r="BP55" s="357">
        <f>IFERROR(INDEX(CW!$M$3:$M$22,MATCH(Input!$C$133,CW!$L$3:$L$22,0)),0)</f>
        <v>0</v>
      </c>
      <c r="BQ55" s="357">
        <f>IFERROR(INDEX(CW!$M$3:$M$22,MATCH(Input!$C$133,CW!$L$3:$L$22,0)),0)</f>
        <v>0</v>
      </c>
      <c r="BR55" s="357">
        <f>IFERROR(INDEX(CW!$M$3:$M$22,MATCH(Input!$C$133,CW!$L$3:$L$22,0)),0)</f>
        <v>0</v>
      </c>
      <c r="BS55" s="357">
        <f>IFERROR(INDEX(CW!$M$3:$M$22,MATCH(Input!$C$133,CW!$L$3:$L$22,0)),0)</f>
        <v>0</v>
      </c>
      <c r="BT55" s="357">
        <f>IFERROR(INDEX(CW!$M$3:$M$22,MATCH(Input!$C$133,CW!$L$3:$L$22,0)),0)</f>
        <v>0</v>
      </c>
      <c r="BU55" s="357">
        <f>IFERROR(INDEX(CW!$M$3:$M$22,MATCH(Input!$C$133,CW!$L$3:$L$22,0)),0)</f>
        <v>0</v>
      </c>
      <c r="BV55" s="357">
        <f>IFERROR(INDEX(CW!$M$3:$M$22,MATCH(Input!$C$133,CW!$L$3:$L$22,0)),0)</f>
        <v>0</v>
      </c>
      <c r="BW55" s="357">
        <f>IFERROR(INDEX(CW!$M$3:$M$22,MATCH(Input!$C$133,CW!$L$3:$L$22,0)),0)</f>
        <v>0</v>
      </c>
      <c r="BX55" s="357">
        <f>IFERROR(INDEX(CW!$M$3:$M$22,MATCH(Input!$C$133,CW!$L$3:$L$22,0)),0)</f>
        <v>0</v>
      </c>
      <c r="BY55" s="357">
        <f>IFERROR(INDEX(CW!$M$3:$M$22,MATCH(Input!$C$133,CW!$L$3:$L$22,0)),0)</f>
        <v>0</v>
      </c>
      <c r="BZ55" s="357">
        <f>IFERROR(INDEX(CW!$M$3:$M$22,MATCH(Input!$C$133,CW!$L$3:$L$22,0)),0)</f>
        <v>0</v>
      </c>
      <c r="CA55" s="357">
        <f>IFERROR(INDEX(CW!$M$3:$M$22,MATCH(Input!$C$133,CW!$L$3:$L$22,0)),0)</f>
        <v>0</v>
      </c>
      <c r="CB55" s="357">
        <f>IFERROR(INDEX(CW!$M$3:$M$22,MATCH(Input!$C$133,CW!$L$3:$L$22,0)),0)</f>
        <v>0</v>
      </c>
      <c r="CC55" s="357">
        <f>IFERROR(INDEX(CW!$M$3:$M$22,MATCH(Input!$C$133,CW!$L$3:$L$22,0)),0)</f>
        <v>0</v>
      </c>
      <c r="CD55" s="357">
        <f>IFERROR(INDEX(CW!$M$3:$M$22,MATCH(Input!$C$133,CW!$L$3:$L$22,0)),0)</f>
        <v>0</v>
      </c>
      <c r="CE55" s="357">
        <f>IFERROR(INDEX(CW!$M$3:$M$22,MATCH(Input!$C$133,CW!$L$3:$L$22,0)),0)</f>
        <v>0</v>
      </c>
      <c r="CF55" s="357">
        <f>IFERROR(INDEX(CW!$M$3:$M$22,MATCH(Input!$C$133,CW!$L$3:$L$22,0)),0)</f>
        <v>0</v>
      </c>
      <c r="CG55" s="357">
        <f>IFERROR(INDEX(CW!$M$3:$M$22,MATCH(Input!$C$133,CW!$L$3:$L$22,0)),0)</f>
        <v>0</v>
      </c>
      <c r="CH55" s="357">
        <f>IFERROR(INDEX(CW!$M$3:$M$22,MATCH(Input!$C$133,CW!$L$3:$L$22,0)),0)</f>
        <v>0</v>
      </c>
      <c r="CI55" s="357">
        <f>IFERROR(INDEX(CW!$M$3:$M$22,MATCH(Input!$C$133,CW!$L$3:$L$22,0)),0)</f>
        <v>0</v>
      </c>
      <c r="CJ55" s="357">
        <f>IFERROR(INDEX(CW!$M$3:$M$22,MATCH(Input!$C$133,CW!$L$3:$L$22,0)),0)</f>
        <v>0</v>
      </c>
      <c r="CK55" s="357">
        <f>IFERROR(INDEX(CW!$M$3:$M$22,MATCH(Input!$C$133,CW!$L$3:$L$22,0)),0)</f>
        <v>0</v>
      </c>
      <c r="CL55" s="357">
        <f>IFERROR(INDEX(CW!$M$3:$M$22,MATCH(Input!$C$133,CW!$L$3:$L$22,0)),0)</f>
        <v>0</v>
      </c>
      <c r="CM55" s="357">
        <f>IFERROR(INDEX(CW!$M$3:$M$22,MATCH(Input!$C$133,CW!$L$3:$L$22,0)),0)</f>
        <v>0</v>
      </c>
      <c r="CN55" s="357">
        <f>IFERROR(INDEX(CW!$M$3:$M$22,MATCH(Input!$C$133,CW!$L$3:$L$22,0)),0)</f>
        <v>0</v>
      </c>
      <c r="CO55" s="357">
        <f>IFERROR(INDEX(CW!$M$3:$M$22,MATCH(Input!$C$133,CW!$L$3:$L$22,0)),0)</f>
        <v>0</v>
      </c>
      <c r="CP55" s="357">
        <f>IFERROR(INDEX(CW!$M$3:$M$22,MATCH(Input!$C$133,CW!$L$3:$L$22,0)),0)</f>
        <v>0</v>
      </c>
      <c r="CQ55" s="357">
        <f>IFERROR(INDEX(CW!$M$3:$M$22,MATCH(Input!$C$133,CW!$L$3:$L$22,0)),0)</f>
        <v>0</v>
      </c>
      <c r="CR55" s="357">
        <f>IFERROR(INDEX(CW!$M$3:$M$22,MATCH(Input!$C$133,CW!$L$3:$L$22,0)),0)</f>
        <v>0</v>
      </c>
      <c r="CS55" s="357">
        <f>IFERROR(INDEX(CW!$M$3:$M$22,MATCH(Input!$C$133,CW!$L$3:$L$22,0)),0)</f>
        <v>0</v>
      </c>
      <c r="CT55" s="357">
        <f>IFERROR(INDEX(CW!$M$3:$M$22,MATCH(Input!$C$133,CW!$L$3:$L$22,0)),0)</f>
        <v>0</v>
      </c>
      <c r="CU55" s="357">
        <f>IFERROR(INDEX(CW!$M$3:$M$22,MATCH(Input!$C$133,CW!$L$3:$L$22,0)),0)</f>
        <v>0</v>
      </c>
      <c r="CV55" s="357">
        <f>IFERROR(INDEX(CW!$M$3:$M$22,MATCH(Input!$C$133,CW!$L$3:$L$22,0)),0)</f>
        <v>0</v>
      </c>
      <c r="CW55" s="357">
        <f>IFERROR(INDEX(CW!$M$3:$M$22,MATCH(Input!$C$133,CW!$L$3:$L$22,0)),0)</f>
        <v>0</v>
      </c>
      <c r="CX55" s="357">
        <f>IFERROR(INDEX(CW!$M$3:$M$22,MATCH(Input!$C$133,CW!$L$3:$L$22,0)),0)</f>
        <v>0</v>
      </c>
      <c r="CY55" s="357">
        <f>IFERROR(INDEX(CW!$M$3:$M$22,MATCH(Input!$C$133,CW!$L$3:$L$22,0)),0)</f>
        <v>0</v>
      </c>
      <c r="CZ55" s="357">
        <f>IFERROR(INDEX(CW!$M$3:$M$22,MATCH(Input!$C$133,CW!$L$3:$L$22,0)),0)</f>
        <v>0</v>
      </c>
      <c r="DA55" s="357">
        <f>IFERROR(INDEX(CW!$M$3:$M$22,MATCH(Input!$C$133,CW!$L$3:$L$22,0)),0)</f>
        <v>0</v>
      </c>
      <c r="DB55" s="357">
        <f>IFERROR(INDEX(CW!$M$3:$M$22,MATCH(Input!$C$133,CW!$L$3:$L$22,0)),0)</f>
        <v>0</v>
      </c>
      <c r="DC55" s="357">
        <f>IFERROR(INDEX(CW!$M$3:$M$22,MATCH(Input!$C$133,CW!$L$3:$L$22,0)),0)</f>
        <v>0</v>
      </c>
      <c r="DD55" s="357">
        <f>IFERROR(INDEX(CW!$M$3:$M$22,MATCH(Input!$C$133,CW!$L$3:$L$22,0)),0)</f>
        <v>0</v>
      </c>
      <c r="DE55" s="357">
        <f>IFERROR(INDEX(CW!$M$3:$M$22,MATCH(Input!$C$133,CW!$L$3:$L$22,0)),0)</f>
        <v>0</v>
      </c>
      <c r="DF55" s="357">
        <f>IFERROR(INDEX(CW!$M$3:$M$22,MATCH(Input!$C$133,CW!$L$3:$L$22,0)),0)</f>
        <v>0</v>
      </c>
      <c r="DG55" s="357">
        <f>IFERROR(INDEX(CW!$M$3:$M$22,MATCH(Input!$C$133,CW!$L$3:$L$22,0)),0)</f>
        <v>0</v>
      </c>
      <c r="DH55" s="357">
        <f>IFERROR(INDEX(CW!$M$3:$M$22,MATCH(Input!$C$133,CW!$L$3:$L$22,0)),0)</f>
        <v>0</v>
      </c>
      <c r="DI55" s="357">
        <f>IFERROR(INDEX(CW!$M$3:$M$22,MATCH(Input!$C$133,CW!$L$3:$L$22,0)),0)</f>
        <v>0</v>
      </c>
      <c r="DJ55" s="357">
        <f>IFERROR(INDEX(CW!$M$3:$M$22,MATCH(Input!$C$133,CW!$L$3:$L$22,0)),0)</f>
        <v>0</v>
      </c>
      <c r="DK55" s="357">
        <f>IFERROR(INDEX(CW!$M$3:$M$22,MATCH(Input!$C$133,CW!$L$3:$L$22,0)),0)</f>
        <v>0</v>
      </c>
      <c r="DL55" s="357">
        <f>IFERROR(INDEX(CW!$M$3:$M$22,MATCH(Input!$C$133,CW!$L$3:$L$22,0)),0)</f>
        <v>0</v>
      </c>
      <c r="DM55" s="357">
        <f>IFERROR(INDEX(CW!$M$3:$M$22,MATCH(Input!$C$133,CW!$L$3:$L$22,0)),0)</f>
        <v>0</v>
      </c>
      <c r="DN55" s="357">
        <f>IFERROR(INDEX(CW!$M$3:$M$22,MATCH(Input!$C$133,CW!$L$3:$L$22,0)),0)</f>
        <v>0</v>
      </c>
      <c r="DO55" s="357">
        <f>IFERROR(INDEX(CW!$M$3:$M$22,MATCH(Input!$C$133,CW!$L$3:$L$22,0)),0)</f>
        <v>0</v>
      </c>
      <c r="DP55" s="357">
        <f>IFERROR(INDEX(CW!$M$3:$M$22,MATCH(Input!$C$133,CW!$L$3:$L$22,0)),0)</f>
        <v>0</v>
      </c>
      <c r="DQ55" s="357">
        <f>IFERROR(INDEX(CW!$M$3:$M$22,MATCH(Input!$C$133,CW!$L$3:$L$22,0)),0)</f>
        <v>0</v>
      </c>
      <c r="DR55" s="357">
        <f>IFERROR(INDEX(CW!$M$3:$M$22,MATCH(Input!$C$133,CW!$L$3:$L$22,0)),0)</f>
        <v>0</v>
      </c>
      <c r="DS55" s="357">
        <f>IFERROR(INDEX(CW!$M$3:$M$22,MATCH(Input!$C$133,CW!$L$3:$L$22,0)),0)</f>
        <v>0</v>
      </c>
      <c r="DT55" s="357">
        <f>IFERROR(INDEX(CW!$M$3:$M$22,MATCH(Input!$C$133,CW!$L$3:$L$22,0)),0)</f>
        <v>0</v>
      </c>
      <c r="DU55" s="357">
        <f>IFERROR(INDEX(CW!$M$3:$M$22,MATCH(Input!$C$133,CW!$L$3:$L$22,0)),0)</f>
        <v>0</v>
      </c>
      <c r="DV55" s="357">
        <f>IFERROR(INDEX(CW!$M$3:$M$22,MATCH(Input!$C$133,CW!$L$3:$L$22,0)),0)</f>
        <v>0</v>
      </c>
      <c r="DW55" s="357">
        <f>IFERROR(INDEX(CW!$M$3:$M$22,MATCH(Input!$C$133,CW!$L$3:$L$22,0)),0)</f>
        <v>0</v>
      </c>
      <c r="DX55" s="357">
        <f>IFERROR(INDEX(CW!$M$3:$M$22,MATCH(Input!$C$133,CW!$L$3:$L$22,0)),0)</f>
        <v>0</v>
      </c>
      <c r="DY55" s="357">
        <f>IFERROR(INDEX(CW!$M$3:$M$22,MATCH(Input!$C$133,CW!$L$3:$L$22,0)),0)</f>
        <v>0</v>
      </c>
      <c r="DZ55" s="357">
        <f>IFERROR(INDEX(CW!$M$3:$M$22,MATCH(Input!$C$133,CW!$L$3:$L$22,0)),0)</f>
        <v>0</v>
      </c>
      <c r="EA55" s="357">
        <f>IFERROR(INDEX(CW!$M$3:$M$22,MATCH(Input!$C$133,CW!$L$3:$L$22,0)),0)</f>
        <v>0</v>
      </c>
      <c r="EB55" s="357">
        <f>IFERROR(INDEX(CW!$M$3:$M$22,MATCH(Input!$C$133,CW!$L$3:$L$22,0)),0)</f>
        <v>0</v>
      </c>
      <c r="EC55" s="357">
        <f>IFERROR(INDEX(CW!$M$3:$M$22,MATCH(Input!$C$133,CW!$L$3:$L$22,0)),0)</f>
        <v>0</v>
      </c>
      <c r="ED55" s="357">
        <f>IFERROR(INDEX(CW!$M$3:$M$22,MATCH(Input!$C$133,CW!$L$3:$L$22,0)),0)</f>
        <v>0</v>
      </c>
      <c r="EE55" s="357">
        <f>IFERROR(INDEX(CW!$M$3:$M$22,MATCH(Input!$C$133,CW!$L$3:$L$22,0)),0)</f>
        <v>0</v>
      </c>
      <c r="EF55" s="357">
        <f>IFERROR(INDEX(CW!$M$3:$M$22,MATCH(Input!$C$133,CW!$L$3:$L$22,0)),0)</f>
        <v>0</v>
      </c>
      <c r="EG55" s="357">
        <f>IFERROR(INDEX(CW!$M$3:$M$22,MATCH(Input!$C$133,CW!$L$3:$L$22,0)),0)</f>
        <v>0</v>
      </c>
      <c r="EH55" s="357">
        <f>IFERROR(INDEX(CW!$M$3:$M$22,MATCH(Input!$C$133,CW!$L$3:$L$22,0)),0)</f>
        <v>0</v>
      </c>
      <c r="EI55" s="357">
        <f>IFERROR(INDEX(CW!$M$3:$M$22,MATCH(Input!$C$133,CW!$L$3:$L$22,0)),0)</f>
        <v>0</v>
      </c>
      <c r="EJ55" s="357">
        <f>IFERROR(INDEX(CW!$M$3:$M$22,MATCH(Input!$C$133,CW!$L$3:$L$22,0)),0)</f>
        <v>0</v>
      </c>
      <c r="EK55" s="357">
        <f>IFERROR(INDEX(CW!$M$3:$M$22,MATCH(Input!$C$133,CW!$L$3:$L$22,0)),0)</f>
        <v>0</v>
      </c>
      <c r="EL55" s="357">
        <f>IFERROR(INDEX(CW!$M$3:$M$22,MATCH(Input!$C$133,CW!$L$3:$L$22,0)),0)</f>
        <v>0</v>
      </c>
      <c r="EM55" s="357">
        <f>IFERROR(INDEX(CW!$M$3:$M$22,MATCH(Input!$C$133,CW!$L$3:$L$22,0)),0)</f>
        <v>0</v>
      </c>
      <c r="EN55" s="357">
        <f>IFERROR(INDEX(CW!$M$3:$M$22,MATCH(Input!$C$133,CW!$L$3:$L$22,0)),0)</f>
        <v>0</v>
      </c>
      <c r="EO55" s="357">
        <f>IFERROR(INDEX(CW!$M$3:$M$22,MATCH(Input!$C$133,CW!$L$3:$L$22,0)),0)</f>
        <v>0</v>
      </c>
      <c r="EP55" s="357">
        <f>IFERROR(INDEX(CW!$M$3:$M$22,MATCH(Input!$C$133,CW!$L$3:$L$22,0)),0)</f>
        <v>0</v>
      </c>
      <c r="EQ55" s="357">
        <f>IFERROR(INDEX(CW!$M$3:$M$22,MATCH(Input!$C$133,CW!$L$3:$L$22,0)),0)</f>
        <v>0</v>
      </c>
      <c r="ER55" s="357">
        <f>IFERROR(INDEX(CW!$M$3:$M$22,MATCH(Input!$C$133,CW!$L$3:$L$22,0)),0)</f>
        <v>0</v>
      </c>
      <c r="ES55" s="357">
        <f>IFERROR(INDEX(CW!$M$3:$M$22,MATCH(Input!$C$133,CW!$L$3:$L$22,0)),0)</f>
        <v>0</v>
      </c>
      <c r="ET55" s="357">
        <f>IFERROR(INDEX(CW!$M$3:$M$22,MATCH(Input!$C$133,CW!$L$3:$L$22,0)),0)</f>
        <v>0</v>
      </c>
      <c r="EU55" s="357">
        <f>IFERROR(INDEX(CW!$M$3:$M$22,MATCH(Input!$C$133,CW!$L$3:$L$22,0)),0)</f>
        <v>0</v>
      </c>
      <c r="EV55" s="357">
        <f>IFERROR(INDEX(CW!$M$3:$M$22,MATCH(Input!$C$133,CW!$L$3:$L$22,0)),0)</f>
        <v>0</v>
      </c>
      <c r="EW55" s="357">
        <f>IFERROR(INDEX(CW!$M$3:$M$22,MATCH(Input!$C$133,CW!$L$3:$L$22,0)),0)</f>
        <v>0</v>
      </c>
      <c r="EX55" s="357">
        <f>IFERROR(INDEX(CW!$M$3:$M$22,MATCH(Input!$C$133,CW!$L$3:$L$22,0)),0)</f>
        <v>0</v>
      </c>
      <c r="EY55" s="357">
        <f>IFERROR(INDEX(CW!$M$3:$M$22,MATCH(Input!$C$133,CW!$L$3:$L$22,0)),0)</f>
        <v>0</v>
      </c>
      <c r="EZ55" s="357">
        <f>IFERROR(INDEX(CW!$M$3:$M$22,MATCH(Input!$C$133,CW!$L$3:$L$22,0)),0)</f>
        <v>0</v>
      </c>
      <c r="FA55" s="357">
        <f>IFERROR(INDEX(CW!$M$3:$M$22,MATCH(Input!$C$133,CW!$L$3:$L$22,0)),0)</f>
        <v>0</v>
      </c>
      <c r="FB55" s="357">
        <f>IFERROR(INDEX(CW!$M$3:$M$22,MATCH(Input!$C$133,CW!$L$3:$L$22,0)),0)</f>
        <v>0</v>
      </c>
      <c r="FC55" s="357">
        <f>IFERROR(INDEX(CW!$M$3:$M$22,MATCH(Input!$C$133,CW!$L$3:$L$22,0)),0)</f>
        <v>0</v>
      </c>
      <c r="FD55" s="357">
        <f>IFERROR(INDEX(CW!$M$3:$M$22,MATCH(Input!$C$133,CW!$L$3:$L$22,0)),0)</f>
        <v>0</v>
      </c>
      <c r="FE55" s="357">
        <f>IFERROR(INDEX(CW!$M$3:$M$22,MATCH(Input!$C$133,CW!$L$3:$L$22,0)),0)</f>
        <v>0</v>
      </c>
      <c r="FF55" s="357">
        <f>IFERROR(INDEX(CW!$M$3:$M$22,MATCH(Input!$C$133,CW!$L$3:$L$22,0)),0)</f>
        <v>0</v>
      </c>
      <c r="FG55" s="357">
        <f>IFERROR(INDEX(CW!$M$3:$M$22,MATCH(Input!$C$133,CW!$L$3:$L$22,0)),0)</f>
        <v>0</v>
      </c>
      <c r="FH55" s="357">
        <f>IFERROR(INDEX(CW!$M$3:$M$22,MATCH(Input!$C$133,CW!$L$3:$L$22,0)),0)</f>
        <v>0</v>
      </c>
      <c r="FI55" s="357">
        <f>IFERROR(INDEX(CW!$M$3:$M$22,MATCH(Input!$C$133,CW!$L$3:$L$22,0)),0)</f>
        <v>0</v>
      </c>
      <c r="FJ55" s="357">
        <f>IFERROR(INDEX(CW!$M$3:$M$22,MATCH(Input!$C$133,CW!$L$3:$L$22,0)),0)</f>
        <v>0</v>
      </c>
      <c r="FK55" s="357">
        <f>IFERROR(INDEX(CW!$M$3:$M$22,MATCH(Input!$C$133,CW!$L$3:$L$22,0)),0)</f>
        <v>0</v>
      </c>
      <c r="FL55" s="357">
        <f>IFERROR(INDEX(CW!$M$3:$M$22,MATCH(Input!$C$133,CW!$L$3:$L$22,0)),0)</f>
        <v>0</v>
      </c>
      <c r="FM55" s="357">
        <f>IFERROR(INDEX(CW!$M$3:$M$22,MATCH(Input!$C$133,CW!$L$3:$L$22,0)),0)</f>
        <v>0</v>
      </c>
      <c r="FN55" s="357">
        <f>IFERROR(INDEX(CW!$M$3:$M$22,MATCH(Input!$C$133,CW!$L$3:$L$22,0)),0)</f>
        <v>0</v>
      </c>
      <c r="FO55" s="357">
        <f>IFERROR(INDEX(CW!$M$3:$M$22,MATCH(Input!$C$133,CW!$L$3:$L$22,0)),0)</f>
        <v>0</v>
      </c>
      <c r="FP55" s="357">
        <f>IFERROR(INDEX(CW!$M$3:$M$22,MATCH(Input!$C$133,CW!$L$3:$L$22,0)),0)</f>
        <v>0</v>
      </c>
      <c r="FQ55" s="357">
        <f>IFERROR(INDEX(CW!$M$3:$M$22,MATCH(Input!$C$133,CW!$L$3:$L$22,0)),0)</f>
        <v>0</v>
      </c>
      <c r="FR55" s="357">
        <f>IFERROR(INDEX(CW!$M$3:$M$22,MATCH(Input!$C$133,CW!$L$3:$L$22,0)),0)</f>
        <v>0</v>
      </c>
      <c r="FS55" s="357">
        <f>IFERROR(INDEX(CW!$M$3:$M$22,MATCH(Input!$C$133,CW!$L$3:$L$22,0)),0)</f>
        <v>0</v>
      </c>
      <c r="FT55" s="357">
        <f>IFERROR(INDEX(CW!$M$3:$M$22,MATCH(Input!$C$133,CW!$L$3:$L$22,0)),0)</f>
        <v>0</v>
      </c>
      <c r="FU55" s="357">
        <f>IFERROR(INDEX(CW!$M$3:$M$22,MATCH(Input!$C$133,CW!$L$3:$L$22,0)),0)</f>
        <v>0</v>
      </c>
      <c r="FV55" s="357">
        <f>IFERROR(INDEX(CW!$M$3:$M$22,MATCH(Input!$C$133,CW!$L$3:$L$22,0)),0)</f>
        <v>0</v>
      </c>
      <c r="FW55" s="357">
        <f>IFERROR(INDEX(CW!$M$3:$M$22,MATCH(Input!$C$133,CW!$L$3:$L$22,0)),0)</f>
        <v>0</v>
      </c>
      <c r="FX55" s="357">
        <f>IFERROR(INDEX(CW!$M$3:$M$22,MATCH(Input!$C$133,CW!$L$3:$L$22,0)),0)</f>
        <v>0</v>
      </c>
      <c r="FY55" s="357">
        <f>IFERROR(INDEX(CW!$M$3:$M$22,MATCH(Input!$C$133,CW!$L$3:$L$22,0)),0)</f>
        <v>0</v>
      </c>
      <c r="FZ55" s="357">
        <f>IFERROR(INDEX(CW!$M$3:$M$22,MATCH(Input!$C$133,CW!$L$3:$L$22,0)),0)</f>
        <v>0</v>
      </c>
      <c r="GA55" s="357">
        <f>IFERROR(INDEX(CW!$M$3:$M$22,MATCH(Input!$C$133,CW!$L$3:$L$22,0)),0)</f>
        <v>0</v>
      </c>
      <c r="GB55" s="357">
        <f>IFERROR(INDEX(CW!$M$3:$M$22,MATCH(Input!$C$133,CW!$L$3:$L$22,0)),0)</f>
        <v>0</v>
      </c>
      <c r="GC55" s="357">
        <f>IFERROR(INDEX(CW!$M$3:$M$22,MATCH(Input!$C$133,CW!$L$3:$L$22,0)),0)</f>
        <v>0</v>
      </c>
      <c r="GD55" s="357">
        <f>IFERROR(INDEX(CW!$M$3:$M$22,MATCH(Input!$C$133,CW!$L$3:$L$22,0)),0)</f>
        <v>0</v>
      </c>
      <c r="GE55" s="357">
        <f>IFERROR(INDEX(CW!$M$3:$M$22,MATCH(Input!$C$133,CW!$L$3:$L$22,0)),0)</f>
        <v>0</v>
      </c>
      <c r="GF55" s="357">
        <f>IFERROR(INDEX(CW!$M$3:$M$22,MATCH(Input!$C$133,CW!$L$3:$L$22,0)),0)</f>
        <v>0</v>
      </c>
      <c r="GG55" s="357">
        <f>IFERROR(INDEX(CW!$M$3:$M$22,MATCH(Input!$C$133,CW!$L$3:$L$22,0)),0)</f>
        <v>0</v>
      </c>
      <c r="GH55" s="357">
        <f>IFERROR(INDEX(CW!$M$3:$M$22,MATCH(Input!$C$133,CW!$L$3:$L$22,0)),0)</f>
        <v>0</v>
      </c>
      <c r="GI55" s="357">
        <f>IFERROR(INDEX(CW!$M$3:$M$22,MATCH(Input!$C$133,CW!$L$3:$L$22,0)),0)</f>
        <v>0</v>
      </c>
      <c r="GJ55" s="357">
        <f>IFERROR(INDEX(CW!$M$3:$M$22,MATCH(Input!$C$133,CW!$L$3:$L$22,0)),0)</f>
        <v>0</v>
      </c>
      <c r="GK55" s="357">
        <f>IFERROR(INDEX(CW!$M$3:$M$22,MATCH(Input!$C$133,CW!$L$3:$L$22,0)),0)</f>
        <v>0</v>
      </c>
      <c r="GL55" s="357">
        <f>IFERROR(INDEX(CW!$M$3:$M$22,MATCH(Input!$C$133,CW!$L$3:$L$22,0)),0)</f>
        <v>0</v>
      </c>
      <c r="GM55" s="357">
        <f>IFERROR(INDEX(CW!$M$3:$M$22,MATCH(Input!$C$133,CW!$L$3:$L$22,0)),0)</f>
        <v>0</v>
      </c>
      <c r="GN55" s="357">
        <f>IFERROR(INDEX(CW!$M$3:$M$22,MATCH(Input!$C$133,CW!$L$3:$L$22,0)),0)</f>
        <v>0</v>
      </c>
      <c r="GO55" s="357">
        <f>IFERROR(INDEX(CW!$M$3:$M$22,MATCH(Input!$C$133,CW!$L$3:$L$22,0)),0)</f>
        <v>0</v>
      </c>
      <c r="GP55" s="357">
        <f>IFERROR(INDEX(CW!$M$3:$M$22,MATCH(Input!$C$133,CW!$L$3:$L$22,0)),0)</f>
        <v>0</v>
      </c>
      <c r="GQ55" s="357">
        <f>IFERROR(INDEX(CW!$M$3:$M$22,MATCH(Input!$C$133,CW!$L$3:$L$22,0)),0)</f>
        <v>0</v>
      </c>
      <c r="GR55" s="357">
        <f>IFERROR(INDEX(CW!$M$3:$M$22,MATCH(Input!$C$133,CW!$L$3:$L$22,0)),0)</f>
        <v>0</v>
      </c>
      <c r="GS55" s="357">
        <f>IFERROR(INDEX(CW!$M$3:$M$22,MATCH(Input!$C$133,CW!$L$3:$L$22,0)),0)</f>
        <v>0</v>
      </c>
    </row>
    <row r="56" spans="1:201" s="345" customFormat="1" outlineLevel="1">
      <c r="A56" s="354" t="s">
        <v>9424</v>
      </c>
      <c r="B56" s="344">
        <f>IFERROR(ROUND(B55*B11,0),0)*N(Input!$C$132)</f>
        <v>0</v>
      </c>
      <c r="C56" s="344">
        <f>IFERROR(ROUND(C55*C11,0),0)*N(Input!$C$132)</f>
        <v>0</v>
      </c>
      <c r="D56" s="344">
        <f>IFERROR(ROUND(D55*D11,0),0)*N(Input!$C$132)</f>
        <v>0</v>
      </c>
      <c r="E56" s="344">
        <f>IFERROR(ROUND(E55*E11,0),0)*N(Input!$C$132)</f>
        <v>0</v>
      </c>
      <c r="F56" s="344">
        <f>IFERROR(ROUND(F55*F11,0),0)*N(Input!$C$132)</f>
        <v>0</v>
      </c>
      <c r="G56" s="344">
        <f>IFERROR(ROUND(G55*G11,0),0)*N(Input!$C$132)</f>
        <v>0</v>
      </c>
      <c r="H56" s="344">
        <f>IFERROR(ROUND(H55*H11,0),0)*N(Input!$C$132)</f>
        <v>0</v>
      </c>
      <c r="I56" s="344">
        <f>IFERROR(ROUND(I55*I11,0),0)*N(Input!$C$132)</f>
        <v>0</v>
      </c>
      <c r="J56" s="344">
        <f>IFERROR(ROUND(J55*J11,0),0)*N(Input!$C$132)</f>
        <v>0</v>
      </c>
      <c r="K56" s="344">
        <f>IFERROR(ROUND(K55*K11,0),0)*N(Input!$C$132)</f>
        <v>0</v>
      </c>
      <c r="L56" s="344">
        <f>IFERROR(ROUND(L55*L11,0),0)*N(Input!$C$132)</f>
        <v>0</v>
      </c>
      <c r="M56" s="344">
        <f>IFERROR(ROUND(M55*M11,0),0)*N(Input!$C$132)</f>
        <v>0</v>
      </c>
      <c r="N56" s="344">
        <f>IFERROR(ROUND(N55*N11,0),0)*N(Input!$C$132)</f>
        <v>0</v>
      </c>
      <c r="O56" s="344">
        <f>IFERROR(ROUND(O55*O11,0),0)*N(Input!$C$132)</f>
        <v>0</v>
      </c>
      <c r="P56" s="344">
        <f>IFERROR(ROUND(P55*P11,0),0)*N(Input!$C$132)</f>
        <v>0</v>
      </c>
      <c r="Q56" s="344">
        <f>IFERROR(ROUND(Q55*Q11,0),0)*N(Input!$C$132)</f>
        <v>0</v>
      </c>
      <c r="R56" s="344">
        <f>IFERROR(ROUND(R55*R11,0),0)*N(Input!$C$132)</f>
        <v>0</v>
      </c>
      <c r="S56" s="344">
        <f>IFERROR(ROUND(S55*S11,0),0)*N(Input!$C$132)</f>
        <v>0</v>
      </c>
      <c r="T56" s="344">
        <f>IFERROR(ROUND(T55*T11,0),0)*N(Input!$C$132)</f>
        <v>0</v>
      </c>
      <c r="U56" s="344">
        <f>IFERROR(ROUND(U55*U11,0),0)*N(Input!$C$132)</f>
        <v>0</v>
      </c>
      <c r="V56" s="344">
        <f>IFERROR(ROUND(V55*V11,0),0)*N(Input!$C$132)</f>
        <v>0</v>
      </c>
      <c r="W56" s="344">
        <f>IFERROR(ROUND(W55*W11,0),0)*N(Input!$C$132)</f>
        <v>0</v>
      </c>
      <c r="X56" s="344">
        <f>IFERROR(ROUND(X55*X11,0),0)*N(Input!$C$132)</f>
        <v>0</v>
      </c>
      <c r="Y56" s="344">
        <f>IFERROR(ROUND(Y55*Y11,0),0)*N(Input!$C$132)</f>
        <v>0</v>
      </c>
      <c r="Z56" s="344">
        <f>IFERROR(ROUND(Z55*Z11,0),0)*N(Input!$C$132)</f>
        <v>0</v>
      </c>
      <c r="AA56" s="344">
        <f>IFERROR(ROUND(AA55*AA11,0),0)*N(Input!$C$132)</f>
        <v>0</v>
      </c>
      <c r="AB56" s="344">
        <f>IFERROR(ROUND(AB55*AB11,0),0)*N(Input!$C$132)</f>
        <v>0</v>
      </c>
      <c r="AC56" s="344">
        <f>IFERROR(ROUND(AC55*AC11,0),0)*N(Input!$C$132)</f>
        <v>0</v>
      </c>
      <c r="AD56" s="344">
        <f>IFERROR(ROUND(AD55*AD11,0),0)*N(Input!$C$132)</f>
        <v>0</v>
      </c>
      <c r="AE56" s="344">
        <f>IFERROR(ROUND(AE55*AE11,0),0)*N(Input!$C$132)</f>
        <v>0</v>
      </c>
      <c r="AF56" s="344">
        <f>IFERROR(ROUND(AF55*AF11,0),0)*N(Input!$C$132)</f>
        <v>0</v>
      </c>
      <c r="AG56" s="344">
        <f>IFERROR(ROUND(AG55*AG11,0),0)*N(Input!$C$132)</f>
        <v>0</v>
      </c>
      <c r="AH56" s="344">
        <f>IFERROR(ROUND(AH55*AH11,0),0)*N(Input!$C$132)</f>
        <v>0</v>
      </c>
      <c r="AI56" s="344">
        <f>IFERROR(ROUND(AI55*AI11,0),0)*N(Input!$C$132)</f>
        <v>0</v>
      </c>
      <c r="AJ56" s="344">
        <f>IFERROR(ROUND(AJ55*AJ11,0),0)*N(Input!$C$132)</f>
        <v>0</v>
      </c>
      <c r="AK56" s="344">
        <f>IFERROR(ROUND(AK55*AK11,0),0)*N(Input!$C$132)</f>
        <v>0</v>
      </c>
      <c r="AL56" s="344">
        <f>IFERROR(ROUND(AL55*AL11,0),0)*N(Input!$C$132)</f>
        <v>0</v>
      </c>
      <c r="AM56" s="344">
        <f>IFERROR(ROUND(AM55*AM11,0),0)*N(Input!$C$132)</f>
        <v>0</v>
      </c>
      <c r="AN56" s="344">
        <f>IFERROR(ROUND(AN55*AN11,0),0)*N(Input!$C$132)</f>
        <v>0</v>
      </c>
      <c r="AO56" s="344">
        <f>IFERROR(ROUND(AO55*AO11,0),0)*N(Input!$C$132)</f>
        <v>0</v>
      </c>
      <c r="AP56" s="344">
        <f>IFERROR(ROUND(AP55*AP11,0),0)*N(Input!$C$132)</f>
        <v>0</v>
      </c>
      <c r="AQ56" s="344">
        <f>IFERROR(ROUND(AQ55*AQ11,0),0)*N(Input!$C$132)</f>
        <v>0</v>
      </c>
      <c r="AR56" s="344">
        <f>IFERROR(ROUND(AR55*AR11,0),0)*N(Input!$C$132)</f>
        <v>0</v>
      </c>
      <c r="AS56" s="344">
        <f>IFERROR(ROUND(AS55*AS11,0),0)*N(Input!$C$132)</f>
        <v>0</v>
      </c>
      <c r="AT56" s="344">
        <f>IFERROR(ROUND(AT55*AT11,0),0)*N(Input!$C$132)</f>
        <v>0</v>
      </c>
      <c r="AU56" s="344">
        <f>IFERROR(ROUND(AU55*AU11,0),0)*N(Input!$C$132)</f>
        <v>0</v>
      </c>
      <c r="AV56" s="344">
        <f>IFERROR(ROUND(AV55*AV11,0),0)*N(Input!$C$132)</f>
        <v>0</v>
      </c>
      <c r="AW56" s="344">
        <f>IFERROR(ROUND(AW55*AW11,0),0)*N(Input!$C$132)</f>
        <v>0</v>
      </c>
      <c r="AX56" s="344">
        <f>IFERROR(ROUND(AX55*AX11,0),0)*N(Input!$C$132)</f>
        <v>0</v>
      </c>
      <c r="AY56" s="344">
        <f>IFERROR(ROUND(AY55*AY11,0),0)*N(Input!$C$132)</f>
        <v>0</v>
      </c>
      <c r="AZ56" s="344">
        <f>IFERROR(ROUND(AZ55*AZ11,0),0)*N(Input!$C$132)</f>
        <v>0</v>
      </c>
      <c r="BA56" s="344">
        <f>IFERROR(ROUND(BA55*BA11,0),0)*N(Input!$C$132)</f>
        <v>0</v>
      </c>
      <c r="BB56" s="344">
        <f>IFERROR(ROUND(BB55*BB11,0),0)*N(Input!$C$132)</f>
        <v>0</v>
      </c>
      <c r="BC56" s="344">
        <f>IFERROR(ROUND(BC55*BC11,0),0)*N(Input!$C$132)</f>
        <v>0</v>
      </c>
      <c r="BD56" s="344">
        <f>IFERROR(ROUND(BD55*BD11,0),0)*N(Input!$C$132)</f>
        <v>0</v>
      </c>
      <c r="BE56" s="344">
        <f>IFERROR(ROUND(BE55*BE11,0),0)*N(Input!$C$132)</f>
        <v>0</v>
      </c>
      <c r="BF56" s="344">
        <f>IFERROR(ROUND(BF55*BF11,0),0)*N(Input!$C$132)</f>
        <v>0</v>
      </c>
      <c r="BG56" s="344">
        <f>IFERROR(ROUND(BG55*BG11,0),0)*N(Input!$C$132)</f>
        <v>0</v>
      </c>
      <c r="BH56" s="344">
        <f>IFERROR(ROUND(BH55*BH11,0),0)*N(Input!$C$132)</f>
        <v>0</v>
      </c>
      <c r="BI56" s="344">
        <f>IFERROR(ROUND(BI55*BI11,0),0)*N(Input!$C$132)</f>
        <v>0</v>
      </c>
      <c r="BJ56" s="344">
        <f>IFERROR(ROUND(BJ55*BJ11,0),0)*N(Input!$C$132)</f>
        <v>0</v>
      </c>
      <c r="BK56" s="344">
        <f>IFERROR(ROUND(BK55*BK11,0),0)*N(Input!$C$132)</f>
        <v>0</v>
      </c>
      <c r="BL56" s="344">
        <f>IFERROR(ROUND(BL55*BL11,0),0)*N(Input!$C$132)</f>
        <v>0</v>
      </c>
      <c r="BM56" s="344">
        <f>IFERROR(ROUND(BM55*BM11,0),0)*N(Input!$C$132)</f>
        <v>0</v>
      </c>
      <c r="BN56" s="344">
        <f>IFERROR(ROUND(BN55*BN11,0),0)*N(Input!$C$132)</f>
        <v>0</v>
      </c>
      <c r="BO56" s="344">
        <f>IFERROR(ROUND(BO55*BO11,0),0)*N(Input!$C$132)</f>
        <v>0</v>
      </c>
      <c r="BP56" s="344">
        <f>IFERROR(ROUND(BP55*BP11,0),0)*N(Input!$C$132)</f>
        <v>0</v>
      </c>
      <c r="BQ56" s="344">
        <f>IFERROR(ROUND(BQ55*BQ11,0),0)*N(Input!$C$132)</f>
        <v>0</v>
      </c>
      <c r="BR56" s="344">
        <f>IFERROR(ROUND(BR55*BR11,0),0)*N(Input!$C$132)</f>
        <v>0</v>
      </c>
      <c r="BS56" s="344">
        <f>IFERROR(ROUND(BS55*BS11,0),0)*N(Input!$C$132)</f>
        <v>0</v>
      </c>
      <c r="BT56" s="344">
        <f>IFERROR(ROUND(BT55*BT11,0),0)*N(Input!$C$132)</f>
        <v>0</v>
      </c>
      <c r="BU56" s="344">
        <f>IFERROR(ROUND(BU55*BU11,0),0)*N(Input!$C$132)</f>
        <v>0</v>
      </c>
      <c r="BV56" s="344">
        <f>IFERROR(ROUND(BV55*BV11,0),0)*N(Input!$C$132)</f>
        <v>0</v>
      </c>
      <c r="BW56" s="344">
        <f>IFERROR(ROUND(BW55*BW11,0),0)*N(Input!$C$132)</f>
        <v>0</v>
      </c>
      <c r="BX56" s="344">
        <f>IFERROR(ROUND(BX55*BX11,0),0)*N(Input!$C$132)</f>
        <v>0</v>
      </c>
      <c r="BY56" s="344">
        <f>IFERROR(ROUND(BY55*BY11,0),0)*N(Input!$C$132)</f>
        <v>0</v>
      </c>
      <c r="BZ56" s="344">
        <f>IFERROR(ROUND(BZ55*BZ11,0),0)*N(Input!$C$132)</f>
        <v>0</v>
      </c>
      <c r="CA56" s="344">
        <f>IFERROR(ROUND(CA55*CA11,0),0)*N(Input!$C$132)</f>
        <v>0</v>
      </c>
      <c r="CB56" s="344">
        <f>IFERROR(ROUND(CB55*CB11,0),0)*N(Input!$C$132)</f>
        <v>0</v>
      </c>
      <c r="CC56" s="344">
        <f>IFERROR(ROUND(CC55*CC11,0),0)*N(Input!$C$132)</f>
        <v>0</v>
      </c>
      <c r="CD56" s="344">
        <f>IFERROR(ROUND(CD55*CD11,0),0)*N(Input!$C$132)</f>
        <v>0</v>
      </c>
      <c r="CE56" s="344">
        <f>IFERROR(ROUND(CE55*CE11,0),0)*N(Input!$C$132)</f>
        <v>0</v>
      </c>
      <c r="CF56" s="344">
        <f>IFERROR(ROUND(CF55*CF11,0),0)*N(Input!$C$132)</f>
        <v>0</v>
      </c>
      <c r="CG56" s="344">
        <f>IFERROR(ROUND(CG55*CG11,0),0)*N(Input!$C$132)</f>
        <v>0</v>
      </c>
      <c r="CH56" s="344">
        <f>IFERROR(ROUND(CH55*CH11,0),0)*N(Input!$C$132)</f>
        <v>0</v>
      </c>
      <c r="CI56" s="344">
        <f>IFERROR(ROUND(CI55*CI11,0),0)*N(Input!$C$132)</f>
        <v>0</v>
      </c>
      <c r="CJ56" s="344">
        <f>IFERROR(ROUND(CJ55*CJ11,0),0)*N(Input!$C$132)</f>
        <v>0</v>
      </c>
      <c r="CK56" s="344">
        <f>IFERROR(ROUND(CK55*CK11,0),0)*N(Input!$C$132)</f>
        <v>0</v>
      </c>
      <c r="CL56" s="344">
        <f>IFERROR(ROUND(CL55*CL11,0),0)*N(Input!$C$132)</f>
        <v>0</v>
      </c>
      <c r="CM56" s="344">
        <f>IFERROR(ROUND(CM55*CM11,0),0)*N(Input!$C$132)</f>
        <v>0</v>
      </c>
      <c r="CN56" s="344">
        <f>IFERROR(ROUND(CN55*CN11,0),0)*N(Input!$C$132)</f>
        <v>0</v>
      </c>
      <c r="CO56" s="344">
        <f>IFERROR(ROUND(CO55*CO11,0),0)*N(Input!$C$132)</f>
        <v>0</v>
      </c>
      <c r="CP56" s="344">
        <f>IFERROR(ROUND(CP55*CP11,0),0)*N(Input!$C$132)</f>
        <v>0</v>
      </c>
      <c r="CQ56" s="344">
        <f>IFERROR(ROUND(CQ55*CQ11,0),0)*N(Input!$C$132)</f>
        <v>0</v>
      </c>
      <c r="CR56" s="344">
        <f>IFERROR(ROUND(CR55*CR11,0),0)*N(Input!$C$132)</f>
        <v>0</v>
      </c>
      <c r="CS56" s="344">
        <f>IFERROR(ROUND(CS55*CS11,0),0)*N(Input!$C$132)</f>
        <v>0</v>
      </c>
      <c r="CT56" s="344">
        <f>IFERROR(ROUND(CT55*CT11,0),0)*N(Input!$C$132)</f>
        <v>0</v>
      </c>
      <c r="CU56" s="344">
        <f>IFERROR(ROUND(CU55*CU11,0),0)*N(Input!$C$132)</f>
        <v>0</v>
      </c>
      <c r="CV56" s="344">
        <f>IFERROR(ROUND(CV55*CV11,0),0)*N(Input!$C$132)</f>
        <v>0</v>
      </c>
      <c r="CW56" s="344">
        <f>IFERROR(ROUND(CW55*CW11,0),0)*N(Input!$C$132)</f>
        <v>0</v>
      </c>
      <c r="CX56" s="344">
        <f>IFERROR(ROUND(CX55*CX11,0),0)*N(Input!$C$132)</f>
        <v>0</v>
      </c>
      <c r="CY56" s="344">
        <f>IFERROR(ROUND(CY55*CY11,0),0)*N(Input!$C$132)</f>
        <v>0</v>
      </c>
      <c r="CZ56" s="344">
        <f>IFERROR(ROUND(CZ55*CZ11,0),0)*N(Input!$C$132)</f>
        <v>0</v>
      </c>
      <c r="DA56" s="344">
        <f>IFERROR(ROUND(DA55*DA11,0),0)*N(Input!$C$132)</f>
        <v>0</v>
      </c>
      <c r="DB56" s="344">
        <f>IFERROR(ROUND(DB55*DB11,0),0)*N(Input!$C$132)</f>
        <v>0</v>
      </c>
      <c r="DC56" s="344">
        <f>IFERROR(ROUND(DC55*DC11,0),0)*N(Input!$C$132)</f>
        <v>0</v>
      </c>
      <c r="DD56" s="344">
        <f>IFERROR(ROUND(DD55*DD11,0),0)*N(Input!$C$132)</f>
        <v>0</v>
      </c>
      <c r="DE56" s="344">
        <f>IFERROR(ROUND(DE55*DE11,0),0)*N(Input!$C$132)</f>
        <v>0</v>
      </c>
      <c r="DF56" s="344">
        <f>IFERROR(ROUND(DF55*DF11,0),0)*N(Input!$C$132)</f>
        <v>0</v>
      </c>
      <c r="DG56" s="344">
        <f>IFERROR(ROUND(DG55*DG11,0),0)*N(Input!$C$132)</f>
        <v>0</v>
      </c>
      <c r="DH56" s="344">
        <f>IFERROR(ROUND(DH55*DH11,0),0)*N(Input!$C$132)</f>
        <v>0</v>
      </c>
      <c r="DI56" s="344">
        <f>IFERROR(ROUND(DI55*DI11,0),0)*N(Input!$C$132)</f>
        <v>0</v>
      </c>
      <c r="DJ56" s="344">
        <f>IFERROR(ROUND(DJ55*DJ11,0),0)*N(Input!$C$132)</f>
        <v>0</v>
      </c>
      <c r="DK56" s="344">
        <f>IFERROR(ROUND(DK55*DK11,0),0)*N(Input!$C$132)</f>
        <v>0</v>
      </c>
      <c r="DL56" s="344">
        <f>IFERROR(ROUND(DL55*DL11,0),0)*N(Input!$C$132)</f>
        <v>0</v>
      </c>
      <c r="DM56" s="344">
        <f>IFERROR(ROUND(DM55*DM11,0),0)*N(Input!$C$132)</f>
        <v>0</v>
      </c>
      <c r="DN56" s="344">
        <f>IFERROR(ROUND(DN55*DN11,0),0)*N(Input!$C$132)</f>
        <v>0</v>
      </c>
      <c r="DO56" s="344">
        <f>IFERROR(ROUND(DO55*DO11,0),0)*N(Input!$C$132)</f>
        <v>0</v>
      </c>
      <c r="DP56" s="344">
        <f>IFERROR(ROUND(DP55*DP11,0),0)*N(Input!$C$132)</f>
        <v>0</v>
      </c>
      <c r="DQ56" s="344">
        <f>IFERROR(ROUND(DQ55*DQ11,0),0)*N(Input!$C$132)</f>
        <v>0</v>
      </c>
      <c r="DR56" s="344">
        <f>IFERROR(ROUND(DR55*DR11,0),0)*N(Input!$C$132)</f>
        <v>0</v>
      </c>
      <c r="DS56" s="344">
        <f>IFERROR(ROUND(DS55*DS11,0),0)*N(Input!$C$132)</f>
        <v>0</v>
      </c>
      <c r="DT56" s="344">
        <f>IFERROR(ROUND(DT55*DT11,0),0)*N(Input!$C$132)</f>
        <v>0</v>
      </c>
      <c r="DU56" s="344">
        <f>IFERROR(ROUND(DU55*DU11,0),0)*N(Input!$C$132)</f>
        <v>0</v>
      </c>
      <c r="DV56" s="344">
        <f>IFERROR(ROUND(DV55*DV11,0),0)*N(Input!$C$132)</f>
        <v>0</v>
      </c>
      <c r="DW56" s="344">
        <f>IFERROR(ROUND(DW55*DW11,0),0)*N(Input!$C$132)</f>
        <v>0</v>
      </c>
      <c r="DX56" s="344">
        <f>IFERROR(ROUND(DX55*DX11,0),0)*N(Input!$C$132)</f>
        <v>0</v>
      </c>
      <c r="DY56" s="344">
        <f>IFERROR(ROUND(DY55*DY11,0),0)*N(Input!$C$132)</f>
        <v>0</v>
      </c>
      <c r="DZ56" s="344">
        <f>IFERROR(ROUND(DZ55*DZ11,0),0)*N(Input!$C$132)</f>
        <v>0</v>
      </c>
      <c r="EA56" s="344">
        <f>IFERROR(ROUND(EA55*EA11,0),0)*N(Input!$C$132)</f>
        <v>0</v>
      </c>
      <c r="EB56" s="344">
        <f>IFERROR(ROUND(EB55*EB11,0),0)*N(Input!$C$132)</f>
        <v>0</v>
      </c>
      <c r="EC56" s="344">
        <f>IFERROR(ROUND(EC55*EC11,0),0)*N(Input!$C$132)</f>
        <v>0</v>
      </c>
      <c r="ED56" s="344">
        <f>IFERROR(ROUND(ED55*ED11,0),0)*N(Input!$C$132)</f>
        <v>0</v>
      </c>
      <c r="EE56" s="344">
        <f>IFERROR(ROUND(EE55*EE11,0),0)*N(Input!$C$132)</f>
        <v>0</v>
      </c>
      <c r="EF56" s="344">
        <f>IFERROR(ROUND(EF55*EF11,0),0)*N(Input!$C$132)</f>
        <v>0</v>
      </c>
      <c r="EG56" s="344">
        <f>IFERROR(ROUND(EG55*EG11,0),0)*N(Input!$C$132)</f>
        <v>0</v>
      </c>
      <c r="EH56" s="344">
        <f>IFERROR(ROUND(EH55*EH11,0),0)*N(Input!$C$132)</f>
        <v>0</v>
      </c>
      <c r="EI56" s="344">
        <f>IFERROR(ROUND(EI55*EI11,0),0)*N(Input!$C$132)</f>
        <v>0</v>
      </c>
      <c r="EJ56" s="344">
        <f>IFERROR(ROUND(EJ55*EJ11,0),0)*N(Input!$C$132)</f>
        <v>0</v>
      </c>
      <c r="EK56" s="344">
        <f>IFERROR(ROUND(EK55*EK11,0),0)*N(Input!$C$132)</f>
        <v>0</v>
      </c>
      <c r="EL56" s="344">
        <f>IFERROR(ROUND(EL55*EL11,0),0)*N(Input!$C$132)</f>
        <v>0</v>
      </c>
      <c r="EM56" s="344">
        <f>IFERROR(ROUND(EM55*EM11,0),0)*N(Input!$C$132)</f>
        <v>0</v>
      </c>
      <c r="EN56" s="344">
        <f>IFERROR(ROUND(EN55*EN11,0),0)*N(Input!$C$132)</f>
        <v>0</v>
      </c>
      <c r="EO56" s="344">
        <f>IFERROR(ROUND(EO55*EO11,0),0)*N(Input!$C$132)</f>
        <v>0</v>
      </c>
      <c r="EP56" s="344">
        <f>IFERROR(ROUND(EP55*EP11,0),0)*N(Input!$C$132)</f>
        <v>0</v>
      </c>
      <c r="EQ56" s="344">
        <f>IFERROR(ROUND(EQ55*EQ11,0),0)*N(Input!$C$132)</f>
        <v>0</v>
      </c>
      <c r="ER56" s="344">
        <f>IFERROR(ROUND(ER55*ER11,0),0)*N(Input!$C$132)</f>
        <v>0</v>
      </c>
      <c r="ES56" s="344">
        <f>IFERROR(ROUND(ES55*ES11,0),0)*N(Input!$C$132)</f>
        <v>0</v>
      </c>
      <c r="ET56" s="344">
        <f>IFERROR(ROUND(ET55*ET11,0),0)*N(Input!$C$132)</f>
        <v>0</v>
      </c>
      <c r="EU56" s="344">
        <f>IFERROR(ROUND(EU55*EU11,0),0)*N(Input!$C$132)</f>
        <v>0</v>
      </c>
      <c r="EV56" s="344">
        <f>IFERROR(ROUND(EV55*EV11,0),0)*N(Input!$C$132)</f>
        <v>0</v>
      </c>
      <c r="EW56" s="344">
        <f>IFERROR(ROUND(EW55*EW11,0),0)*N(Input!$C$132)</f>
        <v>0</v>
      </c>
      <c r="EX56" s="344">
        <f>IFERROR(ROUND(EX55*EX11,0),0)*N(Input!$C$132)</f>
        <v>0</v>
      </c>
      <c r="EY56" s="344">
        <f>IFERROR(ROUND(EY55*EY11,0),0)*N(Input!$C$132)</f>
        <v>0</v>
      </c>
      <c r="EZ56" s="344">
        <f>IFERROR(ROUND(EZ55*EZ11,0),0)*N(Input!$C$132)</f>
        <v>0</v>
      </c>
      <c r="FA56" s="344">
        <f>IFERROR(ROUND(FA55*FA11,0),0)*N(Input!$C$132)</f>
        <v>0</v>
      </c>
      <c r="FB56" s="344">
        <f>IFERROR(ROUND(FB55*FB11,0),0)*N(Input!$C$132)</f>
        <v>0</v>
      </c>
      <c r="FC56" s="344">
        <f>IFERROR(ROUND(FC55*FC11,0),0)*N(Input!$C$132)</f>
        <v>0</v>
      </c>
      <c r="FD56" s="344">
        <f>IFERROR(ROUND(FD55*FD11,0),0)*N(Input!$C$132)</f>
        <v>0</v>
      </c>
      <c r="FE56" s="344">
        <f>IFERROR(ROUND(FE55*FE11,0),0)*N(Input!$C$132)</f>
        <v>0</v>
      </c>
      <c r="FF56" s="344">
        <f>IFERROR(ROUND(FF55*FF11,0),0)*N(Input!$C$132)</f>
        <v>0</v>
      </c>
      <c r="FG56" s="344">
        <f>IFERROR(ROUND(FG55*FG11,0),0)*N(Input!$C$132)</f>
        <v>0</v>
      </c>
      <c r="FH56" s="344">
        <f>IFERROR(ROUND(FH55*FH11,0),0)*N(Input!$C$132)</f>
        <v>0</v>
      </c>
      <c r="FI56" s="344">
        <f>IFERROR(ROUND(FI55*FI11,0),0)*N(Input!$C$132)</f>
        <v>0</v>
      </c>
      <c r="FJ56" s="344">
        <f>IFERROR(ROUND(FJ55*FJ11,0),0)*N(Input!$C$132)</f>
        <v>0</v>
      </c>
      <c r="FK56" s="344">
        <f>IFERROR(ROUND(FK55*FK11,0),0)*N(Input!$C$132)</f>
        <v>0</v>
      </c>
      <c r="FL56" s="344">
        <f>IFERROR(ROUND(FL55*FL11,0),0)*N(Input!$C$132)</f>
        <v>0</v>
      </c>
      <c r="FM56" s="344">
        <f>IFERROR(ROUND(FM55*FM11,0),0)*N(Input!$C$132)</f>
        <v>0</v>
      </c>
      <c r="FN56" s="344">
        <f>IFERROR(ROUND(FN55*FN11,0),0)*N(Input!$C$132)</f>
        <v>0</v>
      </c>
      <c r="FO56" s="344">
        <f>IFERROR(ROUND(FO55*FO11,0),0)*N(Input!$C$132)</f>
        <v>0</v>
      </c>
      <c r="FP56" s="344">
        <f>IFERROR(ROUND(FP55*FP11,0),0)*N(Input!$C$132)</f>
        <v>0</v>
      </c>
      <c r="FQ56" s="344">
        <f>IFERROR(ROUND(FQ55*FQ11,0),0)*N(Input!$C$132)</f>
        <v>0</v>
      </c>
      <c r="FR56" s="344">
        <f>IFERROR(ROUND(FR55*FR11,0),0)*N(Input!$C$132)</f>
        <v>0</v>
      </c>
      <c r="FS56" s="344">
        <f>IFERROR(ROUND(FS55*FS11,0),0)*N(Input!$C$132)</f>
        <v>0</v>
      </c>
      <c r="FT56" s="344">
        <f>IFERROR(ROUND(FT55*FT11,0),0)*N(Input!$C$132)</f>
        <v>0</v>
      </c>
      <c r="FU56" s="344">
        <f>IFERROR(ROUND(FU55*FU11,0),0)*N(Input!$C$132)</f>
        <v>0</v>
      </c>
      <c r="FV56" s="344">
        <f>IFERROR(ROUND(FV55*FV11,0),0)*N(Input!$C$132)</f>
        <v>0</v>
      </c>
      <c r="FW56" s="344">
        <f>IFERROR(ROUND(FW55*FW11,0),0)*N(Input!$C$132)</f>
        <v>0</v>
      </c>
      <c r="FX56" s="344">
        <f>IFERROR(ROUND(FX55*FX11,0),0)*N(Input!$C$132)</f>
        <v>0</v>
      </c>
      <c r="FY56" s="344">
        <f>IFERROR(ROUND(FY55*FY11,0),0)*N(Input!$C$132)</f>
        <v>0</v>
      </c>
      <c r="FZ56" s="344">
        <f>IFERROR(ROUND(FZ55*FZ11,0),0)*N(Input!$C$132)</f>
        <v>0</v>
      </c>
      <c r="GA56" s="344">
        <f>IFERROR(ROUND(GA55*GA11,0),0)*N(Input!$C$132)</f>
        <v>0</v>
      </c>
      <c r="GB56" s="344">
        <f>IFERROR(ROUND(GB55*GB11,0),0)*N(Input!$C$132)</f>
        <v>0</v>
      </c>
      <c r="GC56" s="344">
        <f>IFERROR(ROUND(GC55*GC11,0),0)*N(Input!$C$132)</f>
        <v>0</v>
      </c>
      <c r="GD56" s="344">
        <f>IFERROR(ROUND(GD55*GD11,0),0)*N(Input!$C$132)</f>
        <v>0</v>
      </c>
      <c r="GE56" s="344">
        <f>IFERROR(ROUND(GE55*GE11,0),0)*N(Input!$C$132)</f>
        <v>0</v>
      </c>
      <c r="GF56" s="344">
        <f>IFERROR(ROUND(GF55*GF11,0),0)*N(Input!$C$132)</f>
        <v>0</v>
      </c>
      <c r="GG56" s="344">
        <f>IFERROR(ROUND(GG55*GG11,0),0)*N(Input!$C$132)</f>
        <v>0</v>
      </c>
      <c r="GH56" s="344">
        <f>IFERROR(ROUND(GH55*GH11,0),0)*N(Input!$C$132)</f>
        <v>0</v>
      </c>
      <c r="GI56" s="344">
        <f>IFERROR(ROUND(GI55*GI11,0),0)*N(Input!$C$132)</f>
        <v>0</v>
      </c>
      <c r="GJ56" s="344">
        <f>IFERROR(ROUND(GJ55*GJ11,0),0)*N(Input!$C$132)</f>
        <v>0</v>
      </c>
      <c r="GK56" s="344">
        <f>IFERROR(ROUND(GK55*GK11,0),0)*N(Input!$C$132)</f>
        <v>0</v>
      </c>
      <c r="GL56" s="344">
        <f>IFERROR(ROUND(GL55*GL11,0),0)*N(Input!$C$132)</f>
        <v>0</v>
      </c>
      <c r="GM56" s="344">
        <f>IFERROR(ROUND(GM55*GM11,0),0)*N(Input!$C$132)</f>
        <v>0</v>
      </c>
      <c r="GN56" s="344">
        <f>IFERROR(ROUND(GN55*GN11,0),0)*N(Input!$C$132)</f>
        <v>0</v>
      </c>
      <c r="GO56" s="344">
        <f>IFERROR(ROUND(GO55*GO11,0),0)*N(Input!$C$132)</f>
        <v>0</v>
      </c>
      <c r="GP56" s="344">
        <f>IFERROR(ROUND(GP55*GP11,0),0)*N(Input!$C$132)</f>
        <v>0</v>
      </c>
      <c r="GQ56" s="344">
        <f>IFERROR(ROUND(GQ55*GQ11,0),0)*N(Input!$C$132)</f>
        <v>0</v>
      </c>
      <c r="GR56" s="344">
        <f>IFERROR(ROUND(GR55*GR11,0),0)*N(Input!$C$132)</f>
        <v>0</v>
      </c>
      <c r="GS56" s="344">
        <f>IFERROR(ROUND(GS55*GS11,0),0)*N(Input!$C$132)</f>
        <v>0</v>
      </c>
    </row>
    <row r="57" spans="1:201">
      <c r="A57" s="326" t="s">
        <v>267</v>
      </c>
      <c r="B57" s="327">
        <f ca="1">IFERROR(ROUND(ROUND(B58*B11,0)*$B$160,0)*N(Input!C36)*N(Input!C12),0)</f>
        <v>0</v>
      </c>
      <c r="C57" s="327">
        <f ca="1">IFERROR(ROUND(ROUND(C58*C11,0)*$B$160,0)*N(Input!D36)*N(Input!D12),0)</f>
        <v>0</v>
      </c>
      <c r="D57" s="327">
        <f ca="1">IFERROR(ROUND(ROUND(D58*D11,0)*$B$160,0)*N(Input!E36)*N(Input!E12),0)</f>
        <v>0</v>
      </c>
      <c r="E57" s="327">
        <f ca="1">IFERROR(ROUND(ROUND(E58*E11,0)*$B$160,0)*N(Input!F36)*N(Input!F12),0)</f>
        <v>0</v>
      </c>
      <c r="F57" s="327">
        <f ca="1">IFERROR(ROUND(ROUND(F58*F11,0)*$B$160,0)*N(Input!G36)*N(Input!G12),0)</f>
        <v>0</v>
      </c>
      <c r="G57" s="327">
        <f ca="1">IFERROR(ROUND(ROUND(G58*G11,0)*$B$160,0)*N(Input!H36)*N(Input!H12),0)</f>
        <v>0</v>
      </c>
      <c r="H57" s="327">
        <f ca="1">IFERROR(ROUND(ROUND(H58*H11,0)*$B$160,0)*N(Input!I36)*N(Input!I12),0)</f>
        <v>0</v>
      </c>
      <c r="I57" s="327">
        <f ca="1">IFERROR(ROUND(ROUND(I58*I11,0)*$B$160,0)*N(Input!J36)*N(Input!J12),0)</f>
        <v>0</v>
      </c>
      <c r="J57" s="327">
        <f ca="1">IFERROR(ROUND(ROUND(J58*J11,0)*$B$160,0)*N(Input!K36)*N(Input!K12),0)</f>
        <v>0</v>
      </c>
      <c r="K57" s="327">
        <f ca="1">IFERROR(ROUND(ROUND(K58*K11,0)*$B$160,0)*N(Input!L36)*N(Input!L12),0)</f>
        <v>0</v>
      </c>
      <c r="L57" s="327">
        <f ca="1">IFERROR(ROUND(ROUND(L58*L11,0)*$B$160,0)*N(Input!M36)*N(Input!M12),0)</f>
        <v>0</v>
      </c>
      <c r="M57" s="327">
        <f ca="1">IFERROR(ROUND(ROUND(M58*M11,0)*$B$160,0)*N(Input!N36)*N(Input!N12),0)</f>
        <v>0</v>
      </c>
      <c r="N57" s="327">
        <f ca="1">IFERROR(ROUND(ROUND(N58*N11,0)*$B$160,0)*N(Input!O36)*N(Input!O12),0)</f>
        <v>0</v>
      </c>
      <c r="O57" s="327">
        <f ca="1">IFERROR(ROUND(ROUND(O58*O11,0)*$B$160,0)*N(Input!P36)*N(Input!P12),0)</f>
        <v>0</v>
      </c>
      <c r="P57" s="327">
        <f ca="1">IFERROR(ROUND(ROUND(P58*P11,0)*$B$160,0)*N(Input!Q36)*N(Input!Q12),0)</f>
        <v>0</v>
      </c>
      <c r="Q57" s="327">
        <f ca="1">IFERROR(ROUND(ROUND(Q58*Q11,0)*$B$160,0)*N(Input!R36)*N(Input!R12),0)</f>
        <v>0</v>
      </c>
      <c r="R57" s="327">
        <f ca="1">IFERROR(ROUND(ROUND(R58*R11,0)*$B$160,0)*N(Input!S36)*N(Input!S12),0)</f>
        <v>0</v>
      </c>
      <c r="S57" s="327">
        <f ca="1">IFERROR(ROUND(ROUND(S58*S11,0)*$B$160,0)*N(Input!T36)*N(Input!T12),0)</f>
        <v>0</v>
      </c>
      <c r="T57" s="327">
        <f ca="1">IFERROR(ROUND(ROUND(T58*T11,0)*$B$160,0)*N(Input!U36)*N(Input!U12),0)</f>
        <v>0</v>
      </c>
      <c r="U57" s="327">
        <f ca="1">IFERROR(ROUND(ROUND(U58*U11,0)*$B$160,0)*N(Input!V36)*N(Input!V12),0)</f>
        <v>0</v>
      </c>
      <c r="V57" s="327">
        <f ca="1">IFERROR(ROUND(ROUND(V58*V11,0)*$B$160,0)*N(Input!W36)*N(Input!W12),0)</f>
        <v>0</v>
      </c>
      <c r="W57" s="327">
        <f ca="1">IFERROR(ROUND(ROUND(W58*W11,0)*$B$160,0)*N(Input!X36)*N(Input!X12),0)</f>
        <v>0</v>
      </c>
      <c r="X57" s="327">
        <f ca="1">IFERROR(ROUND(ROUND(X58*X11,0)*$B$160,0)*N(Input!Y36)*N(Input!Y12),0)</f>
        <v>0</v>
      </c>
      <c r="Y57" s="327">
        <f ca="1">IFERROR(ROUND(ROUND(Y58*Y11,0)*$B$160,0)*N(Input!Z36)*N(Input!Z12),0)</f>
        <v>0</v>
      </c>
      <c r="Z57" s="327">
        <f ca="1">IFERROR(ROUND(ROUND(Z58*Z11,0)*$B$160,0)*N(Input!AA36)*N(Input!AA12),0)</f>
        <v>0</v>
      </c>
      <c r="AA57" s="327">
        <f ca="1">IFERROR(ROUND(ROUND(AA58*AA11,0)*$B$160,0)*N(Input!AB36)*N(Input!AB12),0)</f>
        <v>0</v>
      </c>
      <c r="AB57" s="327">
        <f ca="1">IFERROR(ROUND(ROUND(AB58*AB11,0)*$B$160,0)*N(Input!AC36)*N(Input!AC12),0)</f>
        <v>0</v>
      </c>
      <c r="AC57" s="327">
        <f ca="1">IFERROR(ROUND(ROUND(AC58*AC11,0)*$B$160,0)*N(Input!AD36)*N(Input!AD12),0)</f>
        <v>0</v>
      </c>
      <c r="AD57" s="327">
        <f ca="1">IFERROR(ROUND(ROUND(AD58*AD11,0)*$B$160,0)*N(Input!AE36)*N(Input!AE12),0)</f>
        <v>0</v>
      </c>
      <c r="AE57" s="327">
        <f ca="1">IFERROR(ROUND(ROUND(AE58*AE11,0)*$B$160,0)*N(Input!AF36)*N(Input!AF12),0)</f>
        <v>0</v>
      </c>
      <c r="AF57" s="327">
        <f ca="1">IFERROR(ROUND(ROUND(AF58*AF11,0)*$B$160,0)*N(Input!AG36)*N(Input!AG12),0)</f>
        <v>0</v>
      </c>
      <c r="AG57" s="327">
        <f ca="1">IFERROR(ROUND(ROUND(AG58*AG11,0)*$B$160,0)*N(Input!AH36)*N(Input!AH12),0)</f>
        <v>0</v>
      </c>
      <c r="AH57" s="327">
        <f ca="1">IFERROR(ROUND(ROUND(AH58*AH11,0)*$B$160,0)*N(Input!AI36)*N(Input!AI12),0)</f>
        <v>0</v>
      </c>
      <c r="AI57" s="327">
        <f ca="1">IFERROR(ROUND(ROUND(AI58*AI11,0)*$B$160,0)*N(Input!AJ36)*N(Input!AJ12),0)</f>
        <v>0</v>
      </c>
      <c r="AJ57" s="327">
        <f ca="1">IFERROR(ROUND(ROUND(AJ58*AJ11,0)*$B$160,0)*N(Input!AK36)*N(Input!AK12),0)</f>
        <v>0</v>
      </c>
      <c r="AK57" s="327">
        <f ca="1">IFERROR(ROUND(ROUND(AK58*AK11,0)*$B$160,0)*N(Input!AL36)*N(Input!AL12),0)</f>
        <v>0</v>
      </c>
      <c r="AL57" s="327">
        <f ca="1">IFERROR(ROUND(ROUND(AL58*AL11,0)*$B$160,0)*N(Input!AM36)*N(Input!AM12),0)</f>
        <v>0</v>
      </c>
      <c r="AM57" s="327">
        <f ca="1">IFERROR(ROUND(ROUND(AM58*AM11,0)*$B$160,0)*N(Input!AN36)*N(Input!AN12),0)</f>
        <v>0</v>
      </c>
      <c r="AN57" s="327">
        <f ca="1">IFERROR(ROUND(ROUND(AN58*AN11,0)*$B$160,0)*N(Input!AO36)*N(Input!AO12),0)</f>
        <v>0</v>
      </c>
      <c r="AO57" s="327">
        <f ca="1">IFERROR(ROUND(ROUND(AO58*AO11,0)*$B$160,0)*N(Input!AP36)*N(Input!AP12),0)</f>
        <v>0</v>
      </c>
      <c r="AP57" s="327">
        <f ca="1">IFERROR(ROUND(ROUND(AP58*AP11,0)*$B$160,0)*N(Input!AQ36)*N(Input!AQ12),0)</f>
        <v>0</v>
      </c>
      <c r="AQ57" s="327">
        <f ca="1">IFERROR(ROUND(ROUND(AQ58*AQ11,0)*$B$160,0)*N(Input!AR36)*N(Input!AR12),0)</f>
        <v>0</v>
      </c>
      <c r="AR57" s="327">
        <f ca="1">IFERROR(ROUND(ROUND(AR58*AR11,0)*$B$160,0)*N(Input!AS36)*N(Input!AS12),0)</f>
        <v>0</v>
      </c>
      <c r="AS57" s="327">
        <f ca="1">IFERROR(ROUND(ROUND(AS58*AS11,0)*$B$160,0)*N(Input!AT36)*N(Input!AT12),0)</f>
        <v>0</v>
      </c>
      <c r="AT57" s="327">
        <f ca="1">IFERROR(ROUND(ROUND(AT58*AT11,0)*$B$160,0)*N(Input!AU36)*N(Input!AU12),0)</f>
        <v>0</v>
      </c>
      <c r="AU57" s="327">
        <f ca="1">IFERROR(ROUND(ROUND(AU58*AU11,0)*$B$160,0)*N(Input!AV36)*N(Input!AV12),0)</f>
        <v>0</v>
      </c>
      <c r="AV57" s="327">
        <f ca="1">IFERROR(ROUND(ROUND(AV58*AV11,0)*$B$160,0)*N(Input!AW36)*N(Input!AW12),0)</f>
        <v>0</v>
      </c>
      <c r="AW57" s="327">
        <f ca="1">IFERROR(ROUND(ROUND(AW58*AW11,0)*$B$160,0)*N(Input!AX36)*N(Input!AX12),0)</f>
        <v>0</v>
      </c>
      <c r="AX57" s="327">
        <f ca="1">IFERROR(ROUND(ROUND(AX58*AX11,0)*$B$160,0)*N(Input!AY36)*N(Input!AY12),0)</f>
        <v>0</v>
      </c>
      <c r="AY57" s="327">
        <f ca="1">IFERROR(ROUND(ROUND(AY58*AY11,0)*$B$160,0)*N(Input!AZ36)*N(Input!AZ12),0)</f>
        <v>0</v>
      </c>
      <c r="AZ57" s="327">
        <f ca="1">IFERROR(ROUND(ROUND(AZ58*AZ11,0)*$B$160,0)*N(Input!BA36)*N(Input!BA12),0)</f>
        <v>0</v>
      </c>
      <c r="BA57" s="327">
        <f ca="1">IFERROR(ROUND(ROUND(BA58*BA11,0)*$B$160,0)*N(Input!BB36)*N(Input!BB12),0)</f>
        <v>0</v>
      </c>
      <c r="BB57" s="327">
        <f ca="1">IFERROR(ROUND(ROUND(BB58*BB11,0)*$B$160,0)*N(Input!BC36)*N(Input!BC12),0)</f>
        <v>0</v>
      </c>
      <c r="BC57" s="327">
        <f ca="1">IFERROR(ROUND(ROUND(BC58*BC11,0)*$B$160,0)*N(Input!BD36)*N(Input!BD12),0)</f>
        <v>0</v>
      </c>
      <c r="BD57" s="327">
        <f ca="1">IFERROR(ROUND(ROUND(BD58*BD11,0)*$B$160,0)*N(Input!BE36)*N(Input!BE12),0)</f>
        <v>0</v>
      </c>
      <c r="BE57" s="327">
        <f ca="1">IFERROR(ROUND(ROUND(BE58*BE11,0)*$B$160,0)*N(Input!BF36)*N(Input!BF12),0)</f>
        <v>0</v>
      </c>
      <c r="BF57" s="327">
        <f ca="1">IFERROR(ROUND(ROUND(BF58*BF11,0)*$B$160,0)*N(Input!BG36)*N(Input!BG12),0)</f>
        <v>0</v>
      </c>
      <c r="BG57" s="327">
        <f ca="1">IFERROR(ROUND(ROUND(BG58*BG11,0)*$B$160,0)*N(Input!BH36)*N(Input!BH12),0)</f>
        <v>0</v>
      </c>
      <c r="BH57" s="327">
        <f ca="1">IFERROR(ROUND(ROUND(BH58*BH11,0)*$B$160,0)*N(Input!BI36)*N(Input!BI12),0)</f>
        <v>0</v>
      </c>
      <c r="BI57" s="327">
        <f ca="1">IFERROR(ROUND(ROUND(BI58*BI11,0)*$B$160,0)*N(Input!BJ36)*N(Input!BJ12),0)</f>
        <v>0</v>
      </c>
      <c r="BJ57" s="327">
        <f ca="1">IFERROR(ROUND(ROUND(BJ58*BJ11,0)*$B$160,0)*N(Input!BK36)*N(Input!BK12),0)</f>
        <v>0</v>
      </c>
      <c r="BK57" s="327">
        <f ca="1">IFERROR(ROUND(ROUND(BK58*BK11,0)*$B$160,0)*N(Input!BL36)*N(Input!BL12),0)</f>
        <v>0</v>
      </c>
      <c r="BL57" s="327">
        <f ca="1">IFERROR(ROUND(ROUND(BL58*BL11,0)*$B$160,0)*N(Input!BM36)*N(Input!BM12),0)</f>
        <v>0</v>
      </c>
      <c r="BM57" s="327">
        <f ca="1">IFERROR(ROUND(ROUND(BM58*BM11,0)*$B$160,0)*N(Input!BN36)*N(Input!BN12),0)</f>
        <v>0</v>
      </c>
      <c r="BN57" s="327">
        <f ca="1">IFERROR(ROUND(ROUND(BN58*BN11,0)*$B$160,0)*N(Input!BO36)*N(Input!BO12),0)</f>
        <v>0</v>
      </c>
      <c r="BO57" s="327">
        <f ca="1">IFERROR(ROUND(ROUND(BO58*BO11,0)*$B$160,0)*N(Input!BP36)*N(Input!BP12),0)</f>
        <v>0</v>
      </c>
      <c r="BP57" s="327">
        <f ca="1">IFERROR(ROUND(ROUND(BP58*BP11,0)*$B$160,0)*N(Input!BQ36)*N(Input!BQ12),0)</f>
        <v>0</v>
      </c>
      <c r="BQ57" s="327">
        <f ca="1">IFERROR(ROUND(ROUND(BQ58*BQ11,0)*$B$160,0)*N(Input!BR36)*N(Input!BR12),0)</f>
        <v>0</v>
      </c>
      <c r="BR57" s="327">
        <f ca="1">IFERROR(ROUND(ROUND(BR58*BR11,0)*$B$160,0)*N(Input!BS36)*N(Input!BS12),0)</f>
        <v>0</v>
      </c>
      <c r="BS57" s="327">
        <f ca="1">IFERROR(ROUND(ROUND(BS58*BS11,0)*$B$160,0)*N(Input!BT36)*N(Input!BT12),0)</f>
        <v>0</v>
      </c>
      <c r="BT57" s="327">
        <f ca="1">IFERROR(ROUND(ROUND(BT58*BT11,0)*$B$160,0)*N(Input!BU36)*N(Input!BU12),0)</f>
        <v>0</v>
      </c>
      <c r="BU57" s="327">
        <f ca="1">IFERROR(ROUND(ROUND(BU58*BU11,0)*$B$160,0)*N(Input!BV36)*N(Input!BV12),0)</f>
        <v>0</v>
      </c>
      <c r="BV57" s="327">
        <f ca="1">IFERROR(ROUND(ROUND(BV58*BV11,0)*$B$160,0)*N(Input!BW36)*N(Input!BW12),0)</f>
        <v>0</v>
      </c>
      <c r="BW57" s="327">
        <f ca="1">IFERROR(ROUND(ROUND(BW58*BW11,0)*$B$160,0)*N(Input!BX36)*N(Input!BX12),0)</f>
        <v>0</v>
      </c>
      <c r="BX57" s="327">
        <f ca="1">IFERROR(ROUND(ROUND(BX58*BX11,0)*$B$160,0)*N(Input!BY36)*N(Input!BY12),0)</f>
        <v>0</v>
      </c>
      <c r="BY57" s="327">
        <f ca="1">IFERROR(ROUND(ROUND(BY58*BY11,0)*$B$160,0)*N(Input!BZ36)*N(Input!BZ12),0)</f>
        <v>0</v>
      </c>
      <c r="BZ57" s="327">
        <f ca="1">IFERROR(ROUND(ROUND(BZ58*BZ11,0)*$B$160,0)*N(Input!CA36)*N(Input!CA12),0)</f>
        <v>0</v>
      </c>
      <c r="CA57" s="327">
        <f ca="1">IFERROR(ROUND(ROUND(CA58*CA11,0)*$B$160,0)*N(Input!CB36)*N(Input!CB12),0)</f>
        <v>0</v>
      </c>
      <c r="CB57" s="327">
        <f ca="1">IFERROR(ROUND(ROUND(CB58*CB11,0)*$B$160,0)*N(Input!CC36)*N(Input!CC12),0)</f>
        <v>0</v>
      </c>
      <c r="CC57" s="327">
        <f ca="1">IFERROR(ROUND(ROUND(CC58*CC11,0)*$B$160,0)*N(Input!CD36)*N(Input!CD12),0)</f>
        <v>0</v>
      </c>
      <c r="CD57" s="327">
        <f ca="1">IFERROR(ROUND(ROUND(CD58*CD11,0)*$B$160,0)*N(Input!CE36)*N(Input!CE12),0)</f>
        <v>0</v>
      </c>
      <c r="CE57" s="327">
        <f ca="1">IFERROR(ROUND(ROUND(CE58*CE11,0)*$B$160,0)*N(Input!CF36)*N(Input!CF12),0)</f>
        <v>0</v>
      </c>
      <c r="CF57" s="327">
        <f ca="1">IFERROR(ROUND(ROUND(CF58*CF11,0)*$B$160,0)*N(Input!CG36)*N(Input!CG12),0)</f>
        <v>0</v>
      </c>
      <c r="CG57" s="327">
        <f ca="1">IFERROR(ROUND(ROUND(CG58*CG11,0)*$B$160,0)*N(Input!CH36)*N(Input!CH12),0)</f>
        <v>0</v>
      </c>
      <c r="CH57" s="327">
        <f ca="1">IFERROR(ROUND(ROUND(CH58*CH11,0)*$B$160,0)*N(Input!CI36)*N(Input!CI12),0)</f>
        <v>0</v>
      </c>
      <c r="CI57" s="327">
        <f ca="1">IFERROR(ROUND(ROUND(CI58*CI11,0)*$B$160,0)*N(Input!CJ36)*N(Input!CJ12),0)</f>
        <v>0</v>
      </c>
      <c r="CJ57" s="327">
        <f ca="1">IFERROR(ROUND(ROUND(CJ58*CJ11,0)*$B$160,0)*N(Input!CK36)*N(Input!CK12),0)</f>
        <v>0</v>
      </c>
      <c r="CK57" s="327">
        <f ca="1">IFERROR(ROUND(ROUND(CK58*CK11,0)*$B$160,0)*N(Input!CL36)*N(Input!CL12),0)</f>
        <v>0</v>
      </c>
      <c r="CL57" s="327">
        <f ca="1">IFERROR(ROUND(ROUND(CL58*CL11,0)*$B$160,0)*N(Input!CM36)*N(Input!CM12),0)</f>
        <v>0</v>
      </c>
      <c r="CM57" s="327">
        <f ca="1">IFERROR(ROUND(ROUND(CM58*CM11,0)*$B$160,0)*N(Input!CN36)*N(Input!CN12),0)</f>
        <v>0</v>
      </c>
      <c r="CN57" s="327">
        <f ca="1">IFERROR(ROUND(ROUND(CN58*CN11,0)*$B$160,0)*N(Input!CO36)*N(Input!CO12),0)</f>
        <v>0</v>
      </c>
      <c r="CO57" s="327">
        <f ca="1">IFERROR(ROUND(ROUND(CO58*CO11,0)*$B$160,0)*N(Input!CP36)*N(Input!CP12),0)</f>
        <v>0</v>
      </c>
      <c r="CP57" s="327">
        <f ca="1">IFERROR(ROUND(ROUND(CP58*CP11,0)*$B$160,0)*N(Input!CQ36)*N(Input!CQ12),0)</f>
        <v>0</v>
      </c>
      <c r="CQ57" s="327">
        <f ca="1">IFERROR(ROUND(ROUND(CQ58*CQ11,0)*$B$160,0)*N(Input!CR36)*N(Input!CR12),0)</f>
        <v>0</v>
      </c>
      <c r="CR57" s="327">
        <f ca="1">IFERROR(ROUND(ROUND(CR58*CR11,0)*$B$160,0)*N(Input!CS36)*N(Input!CS12),0)</f>
        <v>0</v>
      </c>
      <c r="CS57" s="327">
        <f ca="1">IFERROR(ROUND(ROUND(CS58*CS11,0)*$B$160,0)*N(Input!CT36)*N(Input!CT12),0)</f>
        <v>0</v>
      </c>
      <c r="CT57" s="327">
        <f ca="1">IFERROR(ROUND(ROUND(CT58*CT11,0)*$B$160,0)*N(Input!CU36)*N(Input!CU12),0)</f>
        <v>0</v>
      </c>
      <c r="CU57" s="327">
        <f ca="1">IFERROR(ROUND(ROUND(CU58*CU11,0)*$B$160,0)*N(Input!CV36)*N(Input!CV12),0)</f>
        <v>0</v>
      </c>
      <c r="CV57" s="327">
        <f ca="1">IFERROR(ROUND(ROUND(CV58*CV11,0)*$B$160,0)*N(Input!CW36)*N(Input!CW12),0)</f>
        <v>0</v>
      </c>
      <c r="CW57" s="327">
        <f ca="1">IFERROR(ROUND(ROUND(CW58*CW11,0)*$B$160,0)*N(Input!CX36)*N(Input!CX12),0)</f>
        <v>0</v>
      </c>
      <c r="CX57" s="327">
        <f ca="1">IFERROR(ROUND(ROUND(CX58*CX11,0)*$B$160,0)*N(Input!CY36)*N(Input!CY12),0)</f>
        <v>0</v>
      </c>
      <c r="CY57" s="327">
        <f ca="1">IFERROR(ROUND(ROUND(CY58*CY11,0)*$B$160,0)*N(Input!CZ36)*N(Input!CZ12),0)</f>
        <v>0</v>
      </c>
      <c r="CZ57" s="327">
        <f ca="1">IFERROR(ROUND(ROUND(CZ58*CZ11,0)*$B$160,0)*N(Input!DA36)*N(Input!DA12),0)</f>
        <v>0</v>
      </c>
      <c r="DA57" s="327">
        <f ca="1">IFERROR(ROUND(ROUND(DA58*DA11,0)*$B$160,0)*N(Input!DB36)*N(Input!DB12),0)</f>
        <v>0</v>
      </c>
      <c r="DB57" s="327">
        <f ca="1">IFERROR(ROUND(ROUND(DB58*DB11,0)*$B$160,0)*N(Input!DC36)*N(Input!DC12),0)</f>
        <v>0</v>
      </c>
      <c r="DC57" s="327">
        <f ca="1">IFERROR(ROUND(ROUND(DC58*DC11,0)*$B$160,0)*N(Input!DD36)*N(Input!DD12),0)</f>
        <v>0</v>
      </c>
      <c r="DD57" s="327">
        <f ca="1">IFERROR(ROUND(ROUND(DD58*DD11,0)*$B$160,0)*N(Input!DE36)*N(Input!DE12),0)</f>
        <v>0</v>
      </c>
      <c r="DE57" s="327">
        <f ca="1">IFERROR(ROUND(ROUND(DE58*DE11,0)*$B$160,0)*N(Input!DF36)*N(Input!DF12),0)</f>
        <v>0</v>
      </c>
      <c r="DF57" s="327">
        <f ca="1">IFERROR(ROUND(ROUND(DF58*DF11,0)*$B$160,0)*N(Input!DG36)*N(Input!DG12),0)</f>
        <v>0</v>
      </c>
      <c r="DG57" s="327">
        <f ca="1">IFERROR(ROUND(ROUND(DG58*DG11,0)*$B$160,0)*N(Input!DH36)*N(Input!DH12),0)</f>
        <v>0</v>
      </c>
      <c r="DH57" s="327">
        <f ca="1">IFERROR(ROUND(ROUND(DH58*DH11,0)*$B$160,0)*N(Input!DI36)*N(Input!DI12),0)</f>
        <v>0</v>
      </c>
      <c r="DI57" s="327">
        <f ca="1">IFERROR(ROUND(ROUND(DI58*DI11,0)*$B$160,0)*N(Input!DJ36)*N(Input!DJ12),0)</f>
        <v>0</v>
      </c>
      <c r="DJ57" s="327">
        <f ca="1">IFERROR(ROUND(ROUND(DJ58*DJ11,0)*$B$160,0)*N(Input!DK36)*N(Input!DK12),0)</f>
        <v>0</v>
      </c>
      <c r="DK57" s="327">
        <f ca="1">IFERROR(ROUND(ROUND(DK58*DK11,0)*$B$160,0)*N(Input!DL36)*N(Input!DL12),0)</f>
        <v>0</v>
      </c>
      <c r="DL57" s="327">
        <f ca="1">IFERROR(ROUND(ROUND(DL58*DL11,0)*$B$160,0)*N(Input!DM36)*N(Input!DM12),0)</f>
        <v>0</v>
      </c>
      <c r="DM57" s="327">
        <f ca="1">IFERROR(ROUND(ROUND(DM58*DM11,0)*$B$160,0)*N(Input!DN36)*N(Input!DN12),0)</f>
        <v>0</v>
      </c>
      <c r="DN57" s="327">
        <f ca="1">IFERROR(ROUND(ROUND(DN58*DN11,0)*$B$160,0)*N(Input!DO36)*N(Input!DO12),0)</f>
        <v>0</v>
      </c>
      <c r="DO57" s="327">
        <f ca="1">IFERROR(ROUND(ROUND(DO58*DO11,0)*$B$160,0)*N(Input!DP36)*N(Input!DP12),0)</f>
        <v>0</v>
      </c>
      <c r="DP57" s="327">
        <f ca="1">IFERROR(ROUND(ROUND(DP58*DP11,0)*$B$160,0)*N(Input!DQ36)*N(Input!DQ12),0)</f>
        <v>0</v>
      </c>
      <c r="DQ57" s="327">
        <f ca="1">IFERROR(ROUND(ROUND(DQ58*DQ11,0)*$B$160,0)*N(Input!DR36)*N(Input!DR12),0)</f>
        <v>0</v>
      </c>
      <c r="DR57" s="327">
        <f ca="1">IFERROR(ROUND(ROUND(DR58*DR11,0)*$B$160,0)*N(Input!DS36)*N(Input!DS12),0)</f>
        <v>0</v>
      </c>
      <c r="DS57" s="327">
        <f ca="1">IFERROR(ROUND(ROUND(DS58*DS11,0)*$B$160,0)*N(Input!DT36)*N(Input!DT12),0)</f>
        <v>0</v>
      </c>
      <c r="DT57" s="327">
        <f ca="1">IFERROR(ROUND(ROUND(DT58*DT11,0)*$B$160,0)*N(Input!DU36)*N(Input!DU12),0)</f>
        <v>0</v>
      </c>
      <c r="DU57" s="327">
        <f ca="1">IFERROR(ROUND(ROUND(DU58*DU11,0)*$B$160,0)*N(Input!DV36)*N(Input!DV12),0)</f>
        <v>0</v>
      </c>
      <c r="DV57" s="327">
        <f ca="1">IFERROR(ROUND(ROUND(DV58*DV11,0)*$B$160,0)*N(Input!DW36)*N(Input!DW12),0)</f>
        <v>0</v>
      </c>
      <c r="DW57" s="327">
        <f ca="1">IFERROR(ROUND(ROUND(DW58*DW11,0)*$B$160,0)*N(Input!DX36)*N(Input!DX12),0)</f>
        <v>0</v>
      </c>
      <c r="DX57" s="327">
        <f ca="1">IFERROR(ROUND(ROUND(DX58*DX11,0)*$B$160,0)*N(Input!DY36)*N(Input!DY12),0)</f>
        <v>0</v>
      </c>
      <c r="DY57" s="327">
        <f ca="1">IFERROR(ROUND(ROUND(DY58*DY11,0)*$B$160,0)*N(Input!DZ36)*N(Input!DZ12),0)</f>
        <v>0</v>
      </c>
      <c r="DZ57" s="327">
        <f ca="1">IFERROR(ROUND(ROUND(DZ58*DZ11,0)*$B$160,0)*N(Input!EA36)*N(Input!EA12),0)</f>
        <v>0</v>
      </c>
      <c r="EA57" s="327">
        <f ca="1">IFERROR(ROUND(ROUND(EA58*EA11,0)*$B$160,0)*N(Input!EB36)*N(Input!EB12),0)</f>
        <v>0</v>
      </c>
      <c r="EB57" s="327">
        <f ca="1">IFERROR(ROUND(ROUND(EB58*EB11,0)*$B$160,0)*N(Input!EC36)*N(Input!EC12),0)</f>
        <v>0</v>
      </c>
      <c r="EC57" s="327">
        <f ca="1">IFERROR(ROUND(ROUND(EC58*EC11,0)*$B$160,0)*N(Input!ED36)*N(Input!ED12),0)</f>
        <v>0</v>
      </c>
      <c r="ED57" s="327">
        <f ca="1">IFERROR(ROUND(ROUND(ED58*ED11,0)*$B$160,0)*N(Input!EE36)*N(Input!EE12),0)</f>
        <v>0</v>
      </c>
      <c r="EE57" s="327">
        <f ca="1">IFERROR(ROUND(ROUND(EE58*EE11,0)*$B$160,0)*N(Input!EF36)*N(Input!EF12),0)</f>
        <v>0</v>
      </c>
      <c r="EF57" s="327">
        <f ca="1">IFERROR(ROUND(ROUND(EF58*EF11,0)*$B$160,0)*N(Input!EG36)*N(Input!EG12),0)</f>
        <v>0</v>
      </c>
      <c r="EG57" s="327">
        <f ca="1">IFERROR(ROUND(ROUND(EG58*EG11,0)*$B$160,0)*N(Input!EH36)*N(Input!EH12),0)</f>
        <v>0</v>
      </c>
      <c r="EH57" s="327">
        <f ca="1">IFERROR(ROUND(ROUND(EH58*EH11,0)*$B$160,0)*N(Input!EI36)*N(Input!EI12),0)</f>
        <v>0</v>
      </c>
      <c r="EI57" s="327">
        <f ca="1">IFERROR(ROUND(ROUND(EI58*EI11,0)*$B$160,0)*N(Input!EJ36)*N(Input!EJ12),0)</f>
        <v>0</v>
      </c>
      <c r="EJ57" s="327">
        <f ca="1">IFERROR(ROUND(ROUND(EJ58*EJ11,0)*$B$160,0)*N(Input!EK36)*N(Input!EK12),0)</f>
        <v>0</v>
      </c>
      <c r="EK57" s="327">
        <f ca="1">IFERROR(ROUND(ROUND(EK58*EK11,0)*$B$160,0)*N(Input!EL36)*N(Input!EL12),0)</f>
        <v>0</v>
      </c>
      <c r="EL57" s="327">
        <f ca="1">IFERROR(ROUND(ROUND(EL58*EL11,0)*$B$160,0)*N(Input!EM36)*N(Input!EM12),0)</f>
        <v>0</v>
      </c>
      <c r="EM57" s="327">
        <f ca="1">IFERROR(ROUND(ROUND(EM58*EM11,0)*$B$160,0)*N(Input!EN36)*N(Input!EN12),0)</f>
        <v>0</v>
      </c>
      <c r="EN57" s="327">
        <f ca="1">IFERROR(ROUND(ROUND(EN58*EN11,0)*$B$160,0)*N(Input!EO36)*N(Input!EO12),0)</f>
        <v>0</v>
      </c>
      <c r="EO57" s="327">
        <f ca="1">IFERROR(ROUND(ROUND(EO58*EO11,0)*$B$160,0)*N(Input!EP36)*N(Input!EP12),0)</f>
        <v>0</v>
      </c>
      <c r="EP57" s="327">
        <f ca="1">IFERROR(ROUND(ROUND(EP58*EP11,0)*$B$160,0)*N(Input!EQ36)*N(Input!EQ12),0)</f>
        <v>0</v>
      </c>
      <c r="EQ57" s="327">
        <f ca="1">IFERROR(ROUND(ROUND(EQ58*EQ11,0)*$B$160,0)*N(Input!ER36)*N(Input!ER12),0)</f>
        <v>0</v>
      </c>
      <c r="ER57" s="327">
        <f ca="1">IFERROR(ROUND(ROUND(ER58*ER11,0)*$B$160,0)*N(Input!ES36)*N(Input!ES12),0)</f>
        <v>0</v>
      </c>
      <c r="ES57" s="327">
        <f ca="1">IFERROR(ROUND(ROUND(ES58*ES11,0)*$B$160,0)*N(Input!ET36)*N(Input!ET12),0)</f>
        <v>0</v>
      </c>
      <c r="ET57" s="327">
        <f ca="1">IFERROR(ROUND(ROUND(ET58*ET11,0)*$B$160,0)*N(Input!EU36)*N(Input!EU12),0)</f>
        <v>0</v>
      </c>
      <c r="EU57" s="327">
        <f ca="1">IFERROR(ROUND(ROUND(EU58*EU11,0)*$B$160,0)*N(Input!EV36)*N(Input!EV12),0)</f>
        <v>0</v>
      </c>
      <c r="EV57" s="327">
        <f ca="1">IFERROR(ROUND(ROUND(EV58*EV11,0)*$B$160,0)*N(Input!EW36)*N(Input!EW12),0)</f>
        <v>0</v>
      </c>
      <c r="EW57" s="327">
        <f ca="1">IFERROR(ROUND(ROUND(EW58*EW11,0)*$B$160,0)*N(Input!EX36)*N(Input!EX12),0)</f>
        <v>0</v>
      </c>
      <c r="EX57" s="327">
        <f ca="1">IFERROR(ROUND(ROUND(EX58*EX11,0)*$B$160,0)*N(Input!EY36)*N(Input!EY12),0)</f>
        <v>0</v>
      </c>
      <c r="EY57" s="327">
        <f ca="1">IFERROR(ROUND(ROUND(EY58*EY11,0)*$B$160,0)*N(Input!EZ36)*N(Input!EZ12),0)</f>
        <v>0</v>
      </c>
      <c r="EZ57" s="327">
        <f ca="1">IFERROR(ROUND(ROUND(EZ58*EZ11,0)*$B$160,0)*N(Input!FA36)*N(Input!FA12),0)</f>
        <v>0</v>
      </c>
      <c r="FA57" s="327">
        <f ca="1">IFERROR(ROUND(ROUND(FA58*FA11,0)*$B$160,0)*N(Input!FB36)*N(Input!FB12),0)</f>
        <v>0</v>
      </c>
      <c r="FB57" s="327">
        <f ca="1">IFERROR(ROUND(ROUND(FB58*FB11,0)*$B$160,0)*N(Input!FC36)*N(Input!FC12),0)</f>
        <v>0</v>
      </c>
      <c r="FC57" s="327">
        <f ca="1">IFERROR(ROUND(ROUND(FC58*FC11,0)*$B$160,0)*N(Input!FD36)*N(Input!FD12),0)</f>
        <v>0</v>
      </c>
      <c r="FD57" s="327">
        <f ca="1">IFERROR(ROUND(ROUND(FD58*FD11,0)*$B$160,0)*N(Input!FE36)*N(Input!FE12),0)</f>
        <v>0</v>
      </c>
      <c r="FE57" s="327">
        <f ca="1">IFERROR(ROUND(ROUND(FE58*FE11,0)*$B$160,0)*N(Input!FF36)*N(Input!FF12),0)</f>
        <v>0</v>
      </c>
      <c r="FF57" s="327">
        <f ca="1">IFERROR(ROUND(ROUND(FF58*FF11,0)*$B$160,0)*N(Input!FG36)*N(Input!FG12),0)</f>
        <v>0</v>
      </c>
      <c r="FG57" s="327">
        <f ca="1">IFERROR(ROUND(ROUND(FG58*FG11,0)*$B$160,0)*N(Input!FH36)*N(Input!FH12),0)</f>
        <v>0</v>
      </c>
      <c r="FH57" s="327">
        <f ca="1">IFERROR(ROUND(ROUND(FH58*FH11,0)*$B$160,0)*N(Input!FI36)*N(Input!FI12),0)</f>
        <v>0</v>
      </c>
      <c r="FI57" s="327">
        <f ca="1">IFERROR(ROUND(ROUND(FI58*FI11,0)*$B$160,0)*N(Input!FJ36)*N(Input!FJ12),0)</f>
        <v>0</v>
      </c>
      <c r="FJ57" s="327">
        <f ca="1">IFERROR(ROUND(ROUND(FJ58*FJ11,0)*$B$160,0)*N(Input!FK36)*N(Input!FK12),0)</f>
        <v>0</v>
      </c>
      <c r="FK57" s="327">
        <f ca="1">IFERROR(ROUND(ROUND(FK58*FK11,0)*$B$160,0)*N(Input!FL36)*N(Input!FL12),0)</f>
        <v>0</v>
      </c>
      <c r="FL57" s="327">
        <f ca="1">IFERROR(ROUND(ROUND(FL58*FL11,0)*$B$160,0)*N(Input!FM36)*N(Input!FM12),0)</f>
        <v>0</v>
      </c>
      <c r="FM57" s="327">
        <f ca="1">IFERROR(ROUND(ROUND(FM58*FM11,0)*$B$160,0)*N(Input!FN36)*N(Input!FN12),0)</f>
        <v>0</v>
      </c>
      <c r="FN57" s="327">
        <f ca="1">IFERROR(ROUND(ROUND(FN58*FN11,0)*$B$160,0)*N(Input!FO36)*N(Input!FO12),0)</f>
        <v>0</v>
      </c>
      <c r="FO57" s="327">
        <f ca="1">IFERROR(ROUND(ROUND(FO58*FO11,0)*$B$160,0)*N(Input!FP36)*N(Input!FP12),0)</f>
        <v>0</v>
      </c>
      <c r="FP57" s="327">
        <f ca="1">IFERROR(ROUND(ROUND(FP58*FP11,0)*$B$160,0)*N(Input!FQ36)*N(Input!FQ12),0)</f>
        <v>0</v>
      </c>
      <c r="FQ57" s="327">
        <f ca="1">IFERROR(ROUND(ROUND(FQ58*FQ11,0)*$B$160,0)*N(Input!FR36)*N(Input!FR12),0)</f>
        <v>0</v>
      </c>
      <c r="FR57" s="327">
        <f ca="1">IFERROR(ROUND(ROUND(FR58*FR11,0)*$B$160,0)*N(Input!FS36)*N(Input!FS12),0)</f>
        <v>0</v>
      </c>
      <c r="FS57" s="327">
        <f ca="1">IFERROR(ROUND(ROUND(FS58*FS11,0)*$B$160,0)*N(Input!FT36)*N(Input!FT12),0)</f>
        <v>0</v>
      </c>
      <c r="FT57" s="327">
        <f ca="1">IFERROR(ROUND(ROUND(FT58*FT11,0)*$B$160,0)*N(Input!FU36)*N(Input!FU12),0)</f>
        <v>0</v>
      </c>
      <c r="FU57" s="327">
        <f ca="1">IFERROR(ROUND(ROUND(FU58*FU11,0)*$B$160,0)*N(Input!FV36)*N(Input!FV12),0)</f>
        <v>0</v>
      </c>
      <c r="FV57" s="327">
        <f ca="1">IFERROR(ROUND(ROUND(FV58*FV11,0)*$B$160,0)*N(Input!FW36)*N(Input!FW12),0)</f>
        <v>0</v>
      </c>
      <c r="FW57" s="327">
        <f ca="1">IFERROR(ROUND(ROUND(FW58*FW11,0)*$B$160,0)*N(Input!FX36)*N(Input!FX12),0)</f>
        <v>0</v>
      </c>
      <c r="FX57" s="327">
        <f ca="1">IFERROR(ROUND(ROUND(FX58*FX11,0)*$B$160,0)*N(Input!FY36)*N(Input!FY12),0)</f>
        <v>0</v>
      </c>
      <c r="FY57" s="327">
        <f ca="1">IFERROR(ROUND(ROUND(FY58*FY11,0)*$B$160,0)*N(Input!FZ36)*N(Input!FZ12),0)</f>
        <v>0</v>
      </c>
      <c r="FZ57" s="327">
        <f ca="1">IFERROR(ROUND(ROUND(FZ58*FZ11,0)*$B$160,0)*N(Input!GA36)*N(Input!GA12),0)</f>
        <v>0</v>
      </c>
      <c r="GA57" s="327">
        <f ca="1">IFERROR(ROUND(ROUND(GA58*GA11,0)*$B$160,0)*N(Input!GB36)*N(Input!GB12),0)</f>
        <v>0</v>
      </c>
      <c r="GB57" s="327">
        <f ca="1">IFERROR(ROUND(ROUND(GB58*GB11,0)*$B$160,0)*N(Input!GC36)*N(Input!GC12),0)</f>
        <v>0</v>
      </c>
      <c r="GC57" s="327">
        <f ca="1">IFERROR(ROUND(ROUND(GC58*GC11,0)*$B$160,0)*N(Input!GD36)*N(Input!GD12),0)</f>
        <v>0</v>
      </c>
      <c r="GD57" s="327">
        <f ca="1">IFERROR(ROUND(ROUND(GD58*GD11,0)*$B$160,0)*N(Input!GE36)*N(Input!GE12),0)</f>
        <v>0</v>
      </c>
      <c r="GE57" s="327">
        <f ca="1">IFERROR(ROUND(ROUND(GE58*GE11,0)*$B$160,0)*N(Input!GF36)*N(Input!GF12),0)</f>
        <v>0</v>
      </c>
      <c r="GF57" s="327">
        <f ca="1">IFERROR(ROUND(ROUND(GF58*GF11,0)*$B$160,0)*N(Input!GG36)*N(Input!GG12),0)</f>
        <v>0</v>
      </c>
      <c r="GG57" s="327">
        <f ca="1">IFERROR(ROUND(ROUND(GG58*GG11,0)*$B$160,0)*N(Input!GH36)*N(Input!GH12),0)</f>
        <v>0</v>
      </c>
      <c r="GH57" s="327">
        <f ca="1">IFERROR(ROUND(ROUND(GH58*GH11,0)*$B$160,0)*N(Input!GI36)*N(Input!GI12),0)</f>
        <v>0</v>
      </c>
      <c r="GI57" s="327">
        <f ca="1">IFERROR(ROUND(ROUND(GI58*GI11,0)*$B$160,0)*N(Input!GJ36)*N(Input!GJ12),0)</f>
        <v>0</v>
      </c>
      <c r="GJ57" s="327">
        <f ca="1">IFERROR(ROUND(ROUND(GJ58*GJ11,0)*$B$160,0)*N(Input!GK36)*N(Input!GK12),0)</f>
        <v>0</v>
      </c>
      <c r="GK57" s="327">
        <f ca="1">IFERROR(ROUND(ROUND(GK58*GK11,0)*$B$160,0)*N(Input!GL36)*N(Input!GL12),0)</f>
        <v>0</v>
      </c>
      <c r="GL57" s="327">
        <f ca="1">IFERROR(ROUND(ROUND(GL58*GL11,0)*$B$160,0)*N(Input!GM36)*N(Input!GM12),0)</f>
        <v>0</v>
      </c>
      <c r="GM57" s="327">
        <f ca="1">IFERROR(ROUND(ROUND(GM58*GM11,0)*$B$160,0)*N(Input!GN36)*N(Input!GN12),0)</f>
        <v>0</v>
      </c>
      <c r="GN57" s="327">
        <f ca="1">IFERROR(ROUND(ROUND(GN58*GN11,0)*$B$160,0)*N(Input!GO36)*N(Input!GO12),0)</f>
        <v>0</v>
      </c>
      <c r="GO57" s="327">
        <f ca="1">IFERROR(ROUND(ROUND(GO58*GO11,0)*$B$160,0)*N(Input!GP36)*N(Input!GP12),0)</f>
        <v>0</v>
      </c>
      <c r="GP57" s="327">
        <f ca="1">IFERROR(ROUND(ROUND(GP58*GP11,0)*$B$160,0)*N(Input!GQ36)*N(Input!GQ12),0)</f>
        <v>0</v>
      </c>
      <c r="GQ57" s="327">
        <f ca="1">IFERROR(ROUND(ROUND(GQ58*GQ11,0)*$B$160,0)*N(Input!GR36)*N(Input!GR12),0)</f>
        <v>0</v>
      </c>
      <c r="GR57" s="327">
        <f ca="1">IFERROR(ROUND(ROUND(GR58*GR11,0)*$B$160,0)*N(Input!GS36)*N(Input!GS12),0)</f>
        <v>0</v>
      </c>
      <c r="GS57" s="327">
        <f ca="1">IFERROR(ROUND(ROUND(GS58*GS11,0)*$B$160,0)*N(Input!GT36)*N(Input!GT12),0)</f>
        <v>0</v>
      </c>
    </row>
    <row r="58" spans="1:201" s="328" customFormat="1" outlineLevel="1">
      <c r="A58" s="356" t="s">
        <v>9425</v>
      </c>
      <c r="B58" s="357">
        <f ca="1">IFERROR(INDEX(INDIRECT(Info!C7&amp;"!$E$23:$E$28"),MATCH(Input!$C$131,INDIRECT(Info!C7&amp;"!$D$23:$D$28"),0)),0)</f>
        <v>0</v>
      </c>
      <c r="C58" s="357">
        <f ca="1">IFERROR(INDEX(INDIRECT(Info!D7&amp;"!$E$23:$E$28"),MATCH(Input!$C$131,INDIRECT(Info!D7&amp;"!$D$23:$D$28"),0)),0)</f>
        <v>0</v>
      </c>
      <c r="D58" s="357">
        <f ca="1">IFERROR(INDEX(INDIRECT(Info!E7&amp;"!$E$23:$E$28"),MATCH(Input!$C$131,INDIRECT(Info!E7&amp;"!$D$23:$D$28"),0)),0)</f>
        <v>0</v>
      </c>
      <c r="E58" s="357">
        <f ca="1">IFERROR(INDEX(INDIRECT(Info!F7&amp;"!$E$23:$E$28"),MATCH(Input!$C$131,INDIRECT(Info!F7&amp;"!$D$23:$D$28"),0)),0)</f>
        <v>0</v>
      </c>
      <c r="F58" s="357">
        <f ca="1">IFERROR(INDEX(INDIRECT(Info!G7&amp;"!$E$23:$E$28"),MATCH(Input!$C$131,INDIRECT(Info!G7&amp;"!$D$23:$D$28"),0)),0)</f>
        <v>0</v>
      </c>
      <c r="G58" s="357">
        <f ca="1">IFERROR(INDEX(INDIRECT(Info!H7&amp;"!$E$23:$E$28"),MATCH(Input!$C$131,INDIRECT(Info!H7&amp;"!$D$23:$D$28"),0)),0)</f>
        <v>0</v>
      </c>
      <c r="H58" s="357">
        <f ca="1">IFERROR(INDEX(INDIRECT(Info!I7&amp;"!$E$23:$E$28"),MATCH(Input!$C$131,INDIRECT(Info!I7&amp;"!$D$23:$D$28"),0)),0)</f>
        <v>0</v>
      </c>
      <c r="I58" s="357">
        <f ca="1">IFERROR(INDEX(INDIRECT(Info!J7&amp;"!$E$23:$E$28"),MATCH(Input!$C$131,INDIRECT(Info!J7&amp;"!$D$23:$D$28"),0)),0)</f>
        <v>0</v>
      </c>
      <c r="J58" s="357">
        <f ca="1">IFERROR(INDEX(INDIRECT(Info!K7&amp;"!$E$23:$E$28"),MATCH(Input!$C$131,INDIRECT(Info!K7&amp;"!$D$23:$D$28"),0)),0)</f>
        <v>0</v>
      </c>
      <c r="K58" s="357">
        <f ca="1">IFERROR(INDEX(INDIRECT(Info!L7&amp;"!$E$23:$E$28"),MATCH(Input!$C$131,INDIRECT(Info!L7&amp;"!$D$23:$D$28"),0)),0)</f>
        <v>0</v>
      </c>
      <c r="L58" s="357">
        <f ca="1">IFERROR(INDEX(INDIRECT(Info!M7&amp;"!$E$23:$E$28"),MATCH(Input!$C$131,INDIRECT(Info!M7&amp;"!$D$23:$D$28"),0)),0)</f>
        <v>0</v>
      </c>
      <c r="M58" s="357">
        <f ca="1">IFERROR(INDEX(INDIRECT(Info!N7&amp;"!$E$23:$E$28"),MATCH(Input!$C$131,INDIRECT(Info!N7&amp;"!$D$23:$D$28"),0)),0)</f>
        <v>0</v>
      </c>
      <c r="N58" s="357">
        <f ca="1">IFERROR(INDEX(INDIRECT(Info!O7&amp;"!$E$23:$E$28"),MATCH(Input!$C$131,INDIRECT(Info!O7&amp;"!$D$23:$D$28"),0)),0)</f>
        <v>0</v>
      </c>
      <c r="O58" s="357">
        <f ca="1">IFERROR(INDEX(INDIRECT(Info!P7&amp;"!$E$23:$E$28"),MATCH(Input!$C$131,INDIRECT(Info!P7&amp;"!$D$23:$D$28"),0)),0)</f>
        <v>0</v>
      </c>
      <c r="P58" s="357">
        <f ca="1">IFERROR(INDEX(INDIRECT(Info!Q7&amp;"!$E$23:$E$28"),MATCH(Input!$C$131,INDIRECT(Info!Q7&amp;"!$D$23:$D$28"),0)),0)</f>
        <v>0</v>
      </c>
      <c r="Q58" s="357">
        <f ca="1">IFERROR(INDEX(INDIRECT(Info!R7&amp;"!$E$23:$E$28"),MATCH(Input!$C$131,INDIRECT(Info!R7&amp;"!$D$23:$D$28"),0)),0)</f>
        <v>0</v>
      </c>
      <c r="R58" s="357">
        <f ca="1">IFERROR(INDEX(INDIRECT(Info!S7&amp;"!$E$23:$E$28"),MATCH(Input!$C$131,INDIRECT(Info!S7&amp;"!$D$23:$D$28"),0)),0)</f>
        <v>0</v>
      </c>
      <c r="S58" s="357">
        <f ca="1">IFERROR(INDEX(INDIRECT(Info!T7&amp;"!$E$23:$E$28"),MATCH(Input!$C$131,INDIRECT(Info!T7&amp;"!$D$23:$D$28"),0)),0)</f>
        <v>0</v>
      </c>
      <c r="T58" s="357">
        <f ca="1">IFERROR(INDEX(INDIRECT(Info!U7&amp;"!$E$23:$E$28"),MATCH(Input!$C$131,INDIRECT(Info!U7&amp;"!$D$23:$D$28"),0)),0)</f>
        <v>0</v>
      </c>
      <c r="U58" s="357">
        <f ca="1">IFERROR(INDEX(INDIRECT(Info!V7&amp;"!$E$23:$E$28"),MATCH(Input!$C$131,INDIRECT(Info!V7&amp;"!$D$23:$D$28"),0)),0)</f>
        <v>0</v>
      </c>
      <c r="V58" s="357">
        <f ca="1">IFERROR(INDEX(INDIRECT(Info!W7&amp;"!$E$23:$E$28"),MATCH(Input!$C$131,INDIRECT(Info!W7&amp;"!$D$23:$D$28"),0)),0)</f>
        <v>0</v>
      </c>
      <c r="W58" s="357">
        <f ca="1">IFERROR(INDEX(INDIRECT(Info!X7&amp;"!$E$23:$E$28"),MATCH(Input!$C$131,INDIRECT(Info!X7&amp;"!$D$23:$D$28"),0)),0)</f>
        <v>0</v>
      </c>
      <c r="X58" s="357">
        <f ca="1">IFERROR(INDEX(INDIRECT(Info!Y7&amp;"!$E$23:$E$28"),MATCH(Input!$C$131,INDIRECT(Info!Y7&amp;"!$D$23:$D$28"),0)),0)</f>
        <v>0</v>
      </c>
      <c r="Y58" s="357">
        <f ca="1">IFERROR(INDEX(INDIRECT(Info!Z7&amp;"!$E$23:$E$28"),MATCH(Input!$C$131,INDIRECT(Info!Z7&amp;"!$D$23:$D$28"),0)),0)</f>
        <v>0</v>
      </c>
      <c r="Z58" s="357">
        <f ca="1">IFERROR(INDEX(INDIRECT(Info!AA7&amp;"!$E$23:$E$28"),MATCH(Input!$C$131,INDIRECT(Info!AA7&amp;"!$D$23:$D$28"),0)),0)</f>
        <v>0</v>
      </c>
      <c r="AA58" s="357">
        <f ca="1">IFERROR(INDEX(INDIRECT(Info!AB7&amp;"!$E$23:$E$28"),MATCH(Input!$C$131,INDIRECT(Info!AB7&amp;"!$D$23:$D$28"),0)),0)</f>
        <v>0</v>
      </c>
      <c r="AB58" s="357">
        <f ca="1">IFERROR(INDEX(INDIRECT(Info!AC7&amp;"!$E$23:$E$28"),MATCH(Input!$C$131,INDIRECT(Info!AC7&amp;"!$D$23:$D$28"),0)),0)</f>
        <v>0</v>
      </c>
      <c r="AC58" s="357">
        <f ca="1">IFERROR(INDEX(INDIRECT(Info!AD7&amp;"!$E$23:$E$28"),MATCH(Input!$C$131,INDIRECT(Info!AD7&amp;"!$D$23:$D$28"),0)),0)</f>
        <v>0</v>
      </c>
      <c r="AD58" s="357">
        <f ca="1">IFERROR(INDEX(INDIRECT(Info!AE7&amp;"!$E$23:$E$28"),MATCH(Input!$C$131,INDIRECT(Info!AE7&amp;"!$D$23:$D$28"),0)),0)</f>
        <v>0</v>
      </c>
      <c r="AE58" s="357">
        <f ca="1">IFERROR(INDEX(INDIRECT(Info!AF7&amp;"!$E$23:$E$28"),MATCH(Input!$C$131,INDIRECT(Info!AF7&amp;"!$D$23:$D$28"),0)),0)</f>
        <v>0</v>
      </c>
      <c r="AF58" s="357">
        <f ca="1">IFERROR(INDEX(INDIRECT(Info!AG7&amp;"!$E$23:$E$28"),MATCH(Input!$C$131,INDIRECT(Info!AG7&amp;"!$D$23:$D$28"),0)),0)</f>
        <v>0</v>
      </c>
      <c r="AG58" s="357">
        <f ca="1">IFERROR(INDEX(INDIRECT(Info!AH7&amp;"!$E$23:$E$28"),MATCH(Input!$C$131,INDIRECT(Info!AH7&amp;"!$D$23:$D$28"),0)),0)</f>
        <v>0</v>
      </c>
      <c r="AH58" s="357">
        <f ca="1">IFERROR(INDEX(INDIRECT(Info!AI7&amp;"!$E$23:$E$28"),MATCH(Input!$C$131,INDIRECT(Info!AI7&amp;"!$D$23:$D$28"),0)),0)</f>
        <v>0</v>
      </c>
      <c r="AI58" s="357">
        <f ca="1">IFERROR(INDEX(INDIRECT(Info!AJ7&amp;"!$E$23:$E$28"),MATCH(Input!$C$131,INDIRECT(Info!AJ7&amp;"!$D$23:$D$28"),0)),0)</f>
        <v>0</v>
      </c>
      <c r="AJ58" s="357">
        <f ca="1">IFERROR(INDEX(INDIRECT(Info!AK7&amp;"!$E$23:$E$28"),MATCH(Input!$C$131,INDIRECT(Info!AK7&amp;"!$D$23:$D$28"),0)),0)</f>
        <v>0</v>
      </c>
      <c r="AK58" s="357">
        <f ca="1">IFERROR(INDEX(INDIRECT(Info!AL7&amp;"!$E$23:$E$28"),MATCH(Input!$C$131,INDIRECT(Info!AL7&amp;"!$D$23:$D$28"),0)),0)</f>
        <v>0</v>
      </c>
      <c r="AL58" s="357">
        <f ca="1">IFERROR(INDEX(INDIRECT(Info!AM7&amp;"!$E$23:$E$28"),MATCH(Input!$C$131,INDIRECT(Info!AM7&amp;"!$D$23:$D$28"),0)),0)</f>
        <v>0</v>
      </c>
      <c r="AM58" s="357">
        <f ca="1">IFERROR(INDEX(INDIRECT(Info!AN7&amp;"!$E$23:$E$28"),MATCH(Input!$C$131,INDIRECT(Info!AN7&amp;"!$D$23:$D$28"),0)),0)</f>
        <v>0</v>
      </c>
      <c r="AN58" s="357">
        <f ca="1">IFERROR(INDEX(INDIRECT(Info!AO7&amp;"!$E$23:$E$28"),MATCH(Input!$C$131,INDIRECT(Info!AO7&amp;"!$D$23:$D$28"),0)),0)</f>
        <v>0</v>
      </c>
      <c r="AO58" s="357">
        <f ca="1">IFERROR(INDEX(INDIRECT(Info!AP7&amp;"!$E$23:$E$28"),MATCH(Input!$C$131,INDIRECT(Info!AP7&amp;"!$D$23:$D$28"),0)),0)</f>
        <v>0</v>
      </c>
      <c r="AP58" s="357">
        <f ca="1">IFERROR(INDEX(INDIRECT(Info!AQ7&amp;"!$E$23:$E$28"),MATCH(Input!$C$131,INDIRECT(Info!AQ7&amp;"!$D$23:$D$28"),0)),0)</f>
        <v>0</v>
      </c>
      <c r="AQ58" s="357">
        <f ca="1">IFERROR(INDEX(INDIRECT(Info!AR7&amp;"!$E$23:$E$28"),MATCH(Input!$C$131,INDIRECT(Info!AR7&amp;"!$D$23:$D$28"),0)),0)</f>
        <v>0</v>
      </c>
      <c r="AR58" s="357">
        <f ca="1">IFERROR(INDEX(INDIRECT(Info!AS7&amp;"!$E$23:$E$28"),MATCH(Input!$C$131,INDIRECT(Info!AS7&amp;"!$D$23:$D$28"),0)),0)</f>
        <v>0</v>
      </c>
      <c r="AS58" s="357">
        <f ca="1">IFERROR(INDEX(INDIRECT(Info!AT7&amp;"!$E$23:$E$28"),MATCH(Input!$C$131,INDIRECT(Info!AT7&amp;"!$D$23:$D$28"),0)),0)</f>
        <v>0</v>
      </c>
      <c r="AT58" s="357">
        <f ca="1">IFERROR(INDEX(INDIRECT(Info!AU7&amp;"!$E$23:$E$28"),MATCH(Input!$C$131,INDIRECT(Info!AU7&amp;"!$D$23:$D$28"),0)),0)</f>
        <v>0</v>
      </c>
      <c r="AU58" s="357">
        <f ca="1">IFERROR(INDEX(INDIRECT(Info!AV7&amp;"!$E$23:$E$28"),MATCH(Input!$C$131,INDIRECT(Info!AV7&amp;"!$D$23:$D$28"),0)),0)</f>
        <v>0</v>
      </c>
      <c r="AV58" s="357">
        <f ca="1">IFERROR(INDEX(INDIRECT(Info!AW7&amp;"!$E$23:$E$28"),MATCH(Input!$C$131,INDIRECT(Info!AW7&amp;"!$D$23:$D$28"),0)),0)</f>
        <v>0</v>
      </c>
      <c r="AW58" s="357">
        <f ca="1">IFERROR(INDEX(INDIRECT(Info!AX7&amp;"!$E$23:$E$28"),MATCH(Input!$C$131,INDIRECT(Info!AX7&amp;"!$D$23:$D$28"),0)),0)</f>
        <v>0</v>
      </c>
      <c r="AX58" s="357">
        <f ca="1">IFERROR(INDEX(INDIRECT(Info!AY7&amp;"!$E$23:$E$28"),MATCH(Input!$C$131,INDIRECT(Info!AY7&amp;"!$D$23:$D$28"),0)),0)</f>
        <v>0</v>
      </c>
      <c r="AY58" s="357">
        <f ca="1">IFERROR(INDEX(INDIRECT(Info!AZ7&amp;"!$E$23:$E$28"),MATCH(Input!$C$131,INDIRECT(Info!AZ7&amp;"!$D$23:$D$28"),0)),0)</f>
        <v>0</v>
      </c>
      <c r="AZ58" s="357">
        <f ca="1">IFERROR(INDEX(INDIRECT(Info!BA7&amp;"!$E$23:$E$28"),MATCH(Input!$C$131,INDIRECT(Info!BA7&amp;"!$D$23:$D$28"),0)),0)</f>
        <v>0</v>
      </c>
      <c r="BA58" s="357">
        <f ca="1">IFERROR(INDEX(INDIRECT(Info!BB7&amp;"!$E$23:$E$28"),MATCH(Input!$C$131,INDIRECT(Info!BB7&amp;"!$D$23:$D$28"),0)),0)</f>
        <v>0</v>
      </c>
      <c r="BB58" s="357">
        <f ca="1">IFERROR(INDEX(INDIRECT(Info!BC7&amp;"!$E$23:$E$28"),MATCH(Input!$C$131,INDIRECT(Info!BC7&amp;"!$D$23:$D$28"),0)),0)</f>
        <v>0</v>
      </c>
      <c r="BC58" s="357">
        <f ca="1">IFERROR(INDEX(INDIRECT(Info!BD7&amp;"!$E$23:$E$28"),MATCH(Input!$C$131,INDIRECT(Info!BD7&amp;"!$D$23:$D$28"),0)),0)</f>
        <v>0</v>
      </c>
      <c r="BD58" s="357">
        <f ca="1">IFERROR(INDEX(INDIRECT(Info!BE7&amp;"!$E$23:$E$28"),MATCH(Input!$C$131,INDIRECT(Info!BE7&amp;"!$D$23:$D$28"),0)),0)</f>
        <v>0</v>
      </c>
      <c r="BE58" s="357">
        <f ca="1">IFERROR(INDEX(INDIRECT(Info!BF7&amp;"!$E$23:$E$28"),MATCH(Input!$C$131,INDIRECT(Info!BF7&amp;"!$D$23:$D$28"),0)),0)</f>
        <v>0</v>
      </c>
      <c r="BF58" s="357">
        <f ca="1">IFERROR(INDEX(INDIRECT(Info!BG7&amp;"!$E$23:$E$28"),MATCH(Input!$C$131,INDIRECT(Info!BG7&amp;"!$D$23:$D$28"),0)),0)</f>
        <v>0</v>
      </c>
      <c r="BG58" s="357">
        <f ca="1">IFERROR(INDEX(INDIRECT(Info!BH7&amp;"!$E$23:$E$28"),MATCH(Input!$C$131,INDIRECT(Info!BH7&amp;"!$D$23:$D$28"),0)),0)</f>
        <v>0</v>
      </c>
      <c r="BH58" s="357">
        <f ca="1">IFERROR(INDEX(INDIRECT(Info!BI7&amp;"!$E$23:$E$28"),MATCH(Input!$C$131,INDIRECT(Info!BI7&amp;"!$D$23:$D$28"),0)),0)</f>
        <v>0</v>
      </c>
      <c r="BI58" s="357">
        <f ca="1">IFERROR(INDEX(INDIRECT(Info!BJ7&amp;"!$E$23:$E$28"),MATCH(Input!$C$131,INDIRECT(Info!BJ7&amp;"!$D$23:$D$28"),0)),0)</f>
        <v>0</v>
      </c>
      <c r="BJ58" s="357">
        <f ca="1">IFERROR(INDEX(INDIRECT(Info!BK7&amp;"!$E$23:$E$28"),MATCH(Input!$C$131,INDIRECT(Info!BK7&amp;"!$D$23:$D$28"),0)),0)</f>
        <v>0</v>
      </c>
      <c r="BK58" s="357">
        <f ca="1">IFERROR(INDEX(INDIRECT(Info!BL7&amp;"!$E$23:$E$28"),MATCH(Input!$C$131,INDIRECT(Info!BL7&amp;"!$D$23:$D$28"),0)),0)</f>
        <v>0</v>
      </c>
      <c r="BL58" s="357">
        <f ca="1">IFERROR(INDEX(INDIRECT(Info!BM7&amp;"!$E$23:$E$28"),MATCH(Input!$C$131,INDIRECT(Info!BM7&amp;"!$D$23:$D$28"),0)),0)</f>
        <v>0</v>
      </c>
      <c r="BM58" s="357">
        <f ca="1">IFERROR(INDEX(INDIRECT(Info!BN7&amp;"!$E$23:$E$28"),MATCH(Input!$C$131,INDIRECT(Info!BN7&amp;"!$D$23:$D$28"),0)),0)</f>
        <v>0</v>
      </c>
      <c r="BN58" s="357">
        <f ca="1">IFERROR(INDEX(INDIRECT(Info!BO7&amp;"!$E$23:$E$28"),MATCH(Input!$C$131,INDIRECT(Info!BO7&amp;"!$D$23:$D$28"),0)),0)</f>
        <v>0</v>
      </c>
      <c r="BO58" s="357">
        <f ca="1">IFERROR(INDEX(INDIRECT(Info!BP7&amp;"!$E$23:$E$28"),MATCH(Input!$C$131,INDIRECT(Info!BP7&amp;"!$D$23:$D$28"),0)),0)</f>
        <v>0</v>
      </c>
      <c r="BP58" s="357">
        <f ca="1">IFERROR(INDEX(INDIRECT(Info!BQ7&amp;"!$E$23:$E$28"),MATCH(Input!$C$131,INDIRECT(Info!BQ7&amp;"!$D$23:$D$28"),0)),0)</f>
        <v>0</v>
      </c>
      <c r="BQ58" s="357">
        <f ca="1">IFERROR(INDEX(INDIRECT(Info!BR7&amp;"!$E$23:$E$28"),MATCH(Input!$C$131,INDIRECT(Info!BR7&amp;"!$D$23:$D$28"),0)),0)</f>
        <v>0</v>
      </c>
      <c r="BR58" s="357">
        <f ca="1">IFERROR(INDEX(INDIRECT(Info!BS7&amp;"!$E$23:$E$28"),MATCH(Input!$C$131,INDIRECT(Info!BS7&amp;"!$D$23:$D$28"),0)),0)</f>
        <v>0</v>
      </c>
      <c r="BS58" s="357">
        <f ca="1">IFERROR(INDEX(INDIRECT(Info!BT7&amp;"!$E$23:$E$28"),MATCH(Input!$C$131,INDIRECT(Info!BT7&amp;"!$D$23:$D$28"),0)),0)</f>
        <v>0</v>
      </c>
      <c r="BT58" s="357">
        <f ca="1">IFERROR(INDEX(INDIRECT(Info!BU7&amp;"!$E$23:$E$28"),MATCH(Input!$C$131,INDIRECT(Info!BU7&amp;"!$D$23:$D$28"),0)),0)</f>
        <v>0</v>
      </c>
      <c r="BU58" s="357">
        <f ca="1">IFERROR(INDEX(INDIRECT(Info!BV7&amp;"!$E$23:$E$28"),MATCH(Input!$C$131,INDIRECT(Info!BV7&amp;"!$D$23:$D$28"),0)),0)</f>
        <v>0</v>
      </c>
      <c r="BV58" s="357">
        <f ca="1">IFERROR(INDEX(INDIRECT(Info!BW7&amp;"!$E$23:$E$28"),MATCH(Input!$C$131,INDIRECT(Info!BW7&amp;"!$D$23:$D$28"),0)),0)</f>
        <v>0</v>
      </c>
      <c r="BW58" s="357">
        <f ca="1">IFERROR(INDEX(INDIRECT(Info!BX7&amp;"!$E$23:$E$28"),MATCH(Input!$C$131,INDIRECT(Info!BX7&amp;"!$D$23:$D$28"),0)),0)</f>
        <v>0</v>
      </c>
      <c r="BX58" s="357">
        <f ca="1">IFERROR(INDEX(INDIRECT(Info!BY7&amp;"!$E$23:$E$28"),MATCH(Input!$C$131,INDIRECT(Info!BY7&amp;"!$D$23:$D$28"),0)),0)</f>
        <v>0</v>
      </c>
      <c r="BY58" s="357">
        <f ca="1">IFERROR(INDEX(INDIRECT(Info!BZ7&amp;"!$E$23:$E$28"),MATCH(Input!$C$131,INDIRECT(Info!BZ7&amp;"!$D$23:$D$28"),0)),0)</f>
        <v>0</v>
      </c>
      <c r="BZ58" s="357">
        <f ca="1">IFERROR(INDEX(INDIRECT(Info!CA7&amp;"!$E$23:$E$28"),MATCH(Input!$C$131,INDIRECT(Info!CA7&amp;"!$D$23:$D$28"),0)),0)</f>
        <v>0</v>
      </c>
      <c r="CA58" s="357">
        <f ca="1">IFERROR(INDEX(INDIRECT(Info!CB7&amp;"!$E$23:$E$28"),MATCH(Input!$C$131,INDIRECT(Info!CB7&amp;"!$D$23:$D$28"),0)),0)</f>
        <v>0</v>
      </c>
      <c r="CB58" s="357">
        <f ca="1">IFERROR(INDEX(INDIRECT(Info!CC7&amp;"!$E$23:$E$28"),MATCH(Input!$C$131,INDIRECT(Info!CC7&amp;"!$D$23:$D$28"),0)),0)</f>
        <v>0</v>
      </c>
      <c r="CC58" s="357">
        <f ca="1">IFERROR(INDEX(INDIRECT(Info!CD7&amp;"!$E$23:$E$28"),MATCH(Input!$C$131,INDIRECT(Info!CD7&amp;"!$D$23:$D$28"),0)),0)</f>
        <v>0</v>
      </c>
      <c r="CD58" s="357">
        <f ca="1">IFERROR(INDEX(INDIRECT(Info!CE7&amp;"!$E$23:$E$28"),MATCH(Input!$C$131,INDIRECT(Info!CE7&amp;"!$D$23:$D$28"),0)),0)</f>
        <v>0</v>
      </c>
      <c r="CE58" s="357">
        <f ca="1">IFERROR(INDEX(INDIRECT(Info!CF7&amp;"!$E$23:$E$28"),MATCH(Input!$C$131,INDIRECT(Info!CF7&amp;"!$D$23:$D$28"),0)),0)</f>
        <v>0</v>
      </c>
      <c r="CF58" s="357">
        <f ca="1">IFERROR(INDEX(INDIRECT(Info!CG7&amp;"!$E$23:$E$28"),MATCH(Input!$C$131,INDIRECT(Info!CG7&amp;"!$D$23:$D$28"),0)),0)</f>
        <v>0</v>
      </c>
      <c r="CG58" s="357">
        <f ca="1">IFERROR(INDEX(INDIRECT(Info!CH7&amp;"!$E$23:$E$28"),MATCH(Input!$C$131,INDIRECT(Info!CH7&amp;"!$D$23:$D$28"),0)),0)</f>
        <v>0</v>
      </c>
      <c r="CH58" s="357">
        <f ca="1">IFERROR(INDEX(INDIRECT(Info!CI7&amp;"!$E$23:$E$28"),MATCH(Input!$C$131,INDIRECT(Info!CI7&amp;"!$D$23:$D$28"),0)),0)</f>
        <v>0</v>
      </c>
      <c r="CI58" s="357">
        <f ca="1">IFERROR(INDEX(INDIRECT(Info!CJ7&amp;"!$E$23:$E$28"),MATCH(Input!$C$131,INDIRECT(Info!CJ7&amp;"!$D$23:$D$28"),0)),0)</f>
        <v>0</v>
      </c>
      <c r="CJ58" s="357">
        <f ca="1">IFERROR(INDEX(INDIRECT(Info!CK7&amp;"!$E$23:$E$28"),MATCH(Input!$C$131,INDIRECT(Info!CK7&amp;"!$D$23:$D$28"),0)),0)</f>
        <v>0</v>
      </c>
      <c r="CK58" s="357">
        <f ca="1">IFERROR(INDEX(INDIRECT(Info!CL7&amp;"!$E$23:$E$28"),MATCH(Input!$C$131,INDIRECT(Info!CL7&amp;"!$D$23:$D$28"),0)),0)</f>
        <v>0</v>
      </c>
      <c r="CL58" s="357">
        <f ca="1">IFERROR(INDEX(INDIRECT(Info!CM7&amp;"!$E$23:$E$28"),MATCH(Input!$C$131,INDIRECT(Info!CM7&amp;"!$D$23:$D$28"),0)),0)</f>
        <v>0</v>
      </c>
      <c r="CM58" s="357">
        <f ca="1">IFERROR(INDEX(INDIRECT(Info!CN7&amp;"!$E$23:$E$28"),MATCH(Input!$C$131,INDIRECT(Info!CN7&amp;"!$D$23:$D$28"),0)),0)</f>
        <v>0</v>
      </c>
      <c r="CN58" s="357">
        <f ca="1">IFERROR(INDEX(INDIRECT(Info!CO7&amp;"!$E$23:$E$28"),MATCH(Input!$C$131,INDIRECT(Info!CO7&amp;"!$D$23:$D$28"),0)),0)</f>
        <v>0</v>
      </c>
      <c r="CO58" s="357">
        <f ca="1">IFERROR(INDEX(INDIRECT(Info!CP7&amp;"!$E$23:$E$28"),MATCH(Input!$C$131,INDIRECT(Info!CP7&amp;"!$D$23:$D$28"),0)),0)</f>
        <v>0</v>
      </c>
      <c r="CP58" s="357">
        <f ca="1">IFERROR(INDEX(INDIRECT(Info!CQ7&amp;"!$E$23:$E$28"),MATCH(Input!$C$131,INDIRECT(Info!CQ7&amp;"!$D$23:$D$28"),0)),0)</f>
        <v>0</v>
      </c>
      <c r="CQ58" s="357">
        <f ca="1">IFERROR(INDEX(INDIRECT(Info!CR7&amp;"!$E$23:$E$28"),MATCH(Input!$C$131,INDIRECT(Info!CR7&amp;"!$D$23:$D$28"),0)),0)</f>
        <v>0</v>
      </c>
      <c r="CR58" s="357">
        <f ca="1">IFERROR(INDEX(INDIRECT(Info!CS7&amp;"!$E$23:$E$28"),MATCH(Input!$C$131,INDIRECT(Info!CS7&amp;"!$D$23:$D$28"),0)),0)</f>
        <v>0</v>
      </c>
      <c r="CS58" s="357">
        <f ca="1">IFERROR(INDEX(INDIRECT(Info!CT7&amp;"!$E$23:$E$28"),MATCH(Input!$C$131,INDIRECT(Info!CT7&amp;"!$D$23:$D$28"),0)),0)</f>
        <v>0</v>
      </c>
      <c r="CT58" s="357">
        <f ca="1">IFERROR(INDEX(INDIRECT(Info!CU7&amp;"!$E$23:$E$28"),MATCH(Input!$C$131,INDIRECT(Info!CU7&amp;"!$D$23:$D$28"),0)),0)</f>
        <v>0</v>
      </c>
      <c r="CU58" s="357">
        <f ca="1">IFERROR(INDEX(INDIRECT(Info!CV7&amp;"!$E$23:$E$28"),MATCH(Input!$C$131,INDIRECT(Info!CV7&amp;"!$D$23:$D$28"),0)),0)</f>
        <v>0</v>
      </c>
      <c r="CV58" s="357">
        <f ca="1">IFERROR(INDEX(INDIRECT(Info!CW7&amp;"!$E$23:$E$28"),MATCH(Input!$C$131,INDIRECT(Info!CW7&amp;"!$D$23:$D$28"),0)),0)</f>
        <v>0</v>
      </c>
      <c r="CW58" s="357">
        <f ca="1">IFERROR(INDEX(INDIRECT(Info!CX7&amp;"!$E$23:$E$28"),MATCH(Input!$C$131,INDIRECT(Info!CX7&amp;"!$D$23:$D$28"),0)),0)</f>
        <v>0</v>
      </c>
      <c r="CX58" s="357">
        <f ca="1">IFERROR(INDEX(INDIRECT(Info!CY7&amp;"!$E$23:$E$28"),MATCH(Input!$C$131,INDIRECT(Info!CY7&amp;"!$D$23:$D$28"),0)),0)</f>
        <v>0</v>
      </c>
      <c r="CY58" s="357">
        <f ca="1">IFERROR(INDEX(INDIRECT(Info!CZ7&amp;"!$E$23:$E$28"),MATCH(Input!$C$131,INDIRECT(Info!CZ7&amp;"!$D$23:$D$28"),0)),0)</f>
        <v>0</v>
      </c>
      <c r="CZ58" s="357">
        <f ca="1">IFERROR(INDEX(INDIRECT(Info!DA7&amp;"!$E$23:$E$28"),MATCH(Input!$C$131,INDIRECT(Info!DA7&amp;"!$D$23:$D$28"),0)),0)</f>
        <v>0</v>
      </c>
      <c r="DA58" s="357">
        <f ca="1">IFERROR(INDEX(INDIRECT(Info!DB7&amp;"!$E$23:$E$28"),MATCH(Input!$C$131,INDIRECT(Info!DB7&amp;"!$D$23:$D$28"),0)),0)</f>
        <v>0</v>
      </c>
      <c r="DB58" s="357">
        <f ca="1">IFERROR(INDEX(INDIRECT(Info!DC7&amp;"!$E$23:$E$28"),MATCH(Input!$C$131,INDIRECT(Info!DC7&amp;"!$D$23:$D$28"),0)),0)</f>
        <v>0</v>
      </c>
      <c r="DC58" s="357">
        <f ca="1">IFERROR(INDEX(INDIRECT(Info!DD7&amp;"!$E$23:$E$28"),MATCH(Input!$C$131,INDIRECT(Info!DD7&amp;"!$D$23:$D$28"),0)),0)</f>
        <v>0</v>
      </c>
      <c r="DD58" s="357">
        <f ca="1">IFERROR(INDEX(INDIRECT(Info!DE7&amp;"!$E$23:$E$28"),MATCH(Input!$C$131,INDIRECT(Info!DE7&amp;"!$D$23:$D$28"),0)),0)</f>
        <v>0</v>
      </c>
      <c r="DE58" s="357">
        <f ca="1">IFERROR(INDEX(INDIRECT(Info!DF7&amp;"!$E$23:$E$28"),MATCH(Input!$C$131,INDIRECT(Info!DF7&amp;"!$D$23:$D$28"),0)),0)</f>
        <v>0</v>
      </c>
      <c r="DF58" s="357">
        <f ca="1">IFERROR(INDEX(INDIRECT(Info!DG7&amp;"!$E$23:$E$28"),MATCH(Input!$C$131,INDIRECT(Info!DG7&amp;"!$D$23:$D$28"),0)),0)</f>
        <v>0</v>
      </c>
      <c r="DG58" s="357">
        <f ca="1">IFERROR(INDEX(INDIRECT(Info!DH7&amp;"!$E$23:$E$28"),MATCH(Input!$C$131,INDIRECT(Info!DH7&amp;"!$D$23:$D$28"),0)),0)</f>
        <v>0</v>
      </c>
      <c r="DH58" s="357">
        <f ca="1">IFERROR(INDEX(INDIRECT(Info!DI7&amp;"!$E$23:$E$28"),MATCH(Input!$C$131,INDIRECT(Info!DI7&amp;"!$D$23:$D$28"),0)),0)</f>
        <v>0</v>
      </c>
      <c r="DI58" s="357">
        <f ca="1">IFERROR(INDEX(INDIRECT(Info!DJ7&amp;"!$E$23:$E$28"),MATCH(Input!$C$131,INDIRECT(Info!DJ7&amp;"!$D$23:$D$28"),0)),0)</f>
        <v>0</v>
      </c>
      <c r="DJ58" s="357">
        <f ca="1">IFERROR(INDEX(INDIRECT(Info!DK7&amp;"!$E$23:$E$28"),MATCH(Input!$C$131,INDIRECT(Info!DK7&amp;"!$D$23:$D$28"),0)),0)</f>
        <v>0</v>
      </c>
      <c r="DK58" s="357">
        <f ca="1">IFERROR(INDEX(INDIRECT(Info!DL7&amp;"!$E$23:$E$28"),MATCH(Input!$C$131,INDIRECT(Info!DL7&amp;"!$D$23:$D$28"),0)),0)</f>
        <v>0</v>
      </c>
      <c r="DL58" s="357">
        <f ca="1">IFERROR(INDEX(INDIRECT(Info!DM7&amp;"!$E$23:$E$28"),MATCH(Input!$C$131,INDIRECT(Info!DM7&amp;"!$D$23:$D$28"),0)),0)</f>
        <v>0</v>
      </c>
      <c r="DM58" s="357">
        <f ca="1">IFERROR(INDEX(INDIRECT(Info!DN7&amp;"!$E$23:$E$28"),MATCH(Input!$C$131,INDIRECT(Info!DN7&amp;"!$D$23:$D$28"),0)),0)</f>
        <v>0</v>
      </c>
      <c r="DN58" s="357">
        <f ca="1">IFERROR(INDEX(INDIRECT(Info!DO7&amp;"!$E$23:$E$28"),MATCH(Input!$C$131,INDIRECT(Info!DO7&amp;"!$D$23:$D$28"),0)),0)</f>
        <v>0</v>
      </c>
      <c r="DO58" s="357">
        <f ca="1">IFERROR(INDEX(INDIRECT(Info!DP7&amp;"!$E$23:$E$28"),MATCH(Input!$C$131,INDIRECT(Info!DP7&amp;"!$D$23:$D$28"),0)),0)</f>
        <v>0</v>
      </c>
      <c r="DP58" s="357">
        <f ca="1">IFERROR(INDEX(INDIRECT(Info!DQ7&amp;"!$E$23:$E$28"),MATCH(Input!$C$131,INDIRECT(Info!DQ7&amp;"!$D$23:$D$28"),0)),0)</f>
        <v>0</v>
      </c>
      <c r="DQ58" s="357">
        <f ca="1">IFERROR(INDEX(INDIRECT(Info!DR7&amp;"!$E$23:$E$28"),MATCH(Input!$C$131,INDIRECT(Info!DR7&amp;"!$D$23:$D$28"),0)),0)</f>
        <v>0</v>
      </c>
      <c r="DR58" s="357">
        <f ca="1">IFERROR(INDEX(INDIRECT(Info!DS7&amp;"!$E$23:$E$28"),MATCH(Input!$C$131,INDIRECT(Info!DS7&amp;"!$D$23:$D$28"),0)),0)</f>
        <v>0</v>
      </c>
      <c r="DS58" s="357">
        <f ca="1">IFERROR(INDEX(INDIRECT(Info!DT7&amp;"!$E$23:$E$28"),MATCH(Input!$C$131,INDIRECT(Info!DT7&amp;"!$D$23:$D$28"),0)),0)</f>
        <v>0</v>
      </c>
      <c r="DT58" s="357">
        <f ca="1">IFERROR(INDEX(INDIRECT(Info!DU7&amp;"!$E$23:$E$28"),MATCH(Input!$C$131,INDIRECT(Info!DU7&amp;"!$D$23:$D$28"),0)),0)</f>
        <v>0</v>
      </c>
      <c r="DU58" s="357">
        <f ca="1">IFERROR(INDEX(INDIRECT(Info!DV7&amp;"!$E$23:$E$28"),MATCH(Input!$C$131,INDIRECT(Info!DV7&amp;"!$D$23:$D$28"),0)),0)</f>
        <v>0</v>
      </c>
      <c r="DV58" s="357">
        <f ca="1">IFERROR(INDEX(INDIRECT(Info!DW7&amp;"!$E$23:$E$28"),MATCH(Input!$C$131,INDIRECT(Info!DW7&amp;"!$D$23:$D$28"),0)),0)</f>
        <v>0</v>
      </c>
      <c r="DW58" s="357">
        <f ca="1">IFERROR(INDEX(INDIRECT(Info!DX7&amp;"!$E$23:$E$28"),MATCH(Input!$C$131,INDIRECT(Info!DX7&amp;"!$D$23:$D$28"),0)),0)</f>
        <v>0</v>
      </c>
      <c r="DX58" s="357">
        <f ca="1">IFERROR(INDEX(INDIRECT(Info!DY7&amp;"!$E$23:$E$28"),MATCH(Input!$C$131,INDIRECT(Info!DY7&amp;"!$D$23:$D$28"),0)),0)</f>
        <v>0</v>
      </c>
      <c r="DY58" s="357">
        <f ca="1">IFERROR(INDEX(INDIRECT(Info!DZ7&amp;"!$E$23:$E$28"),MATCH(Input!$C$131,INDIRECT(Info!DZ7&amp;"!$D$23:$D$28"),0)),0)</f>
        <v>0</v>
      </c>
      <c r="DZ58" s="357">
        <f ca="1">IFERROR(INDEX(INDIRECT(Info!EA7&amp;"!$E$23:$E$28"),MATCH(Input!$C$131,INDIRECT(Info!EA7&amp;"!$D$23:$D$28"),0)),0)</f>
        <v>0</v>
      </c>
      <c r="EA58" s="357">
        <f ca="1">IFERROR(INDEX(INDIRECT(Info!EB7&amp;"!$E$23:$E$28"),MATCH(Input!$C$131,INDIRECT(Info!EB7&amp;"!$D$23:$D$28"),0)),0)</f>
        <v>0</v>
      </c>
      <c r="EB58" s="357">
        <f ca="1">IFERROR(INDEX(INDIRECT(Info!EC7&amp;"!$E$23:$E$28"),MATCH(Input!$C$131,INDIRECT(Info!EC7&amp;"!$D$23:$D$28"),0)),0)</f>
        <v>0</v>
      </c>
      <c r="EC58" s="357">
        <f ca="1">IFERROR(INDEX(INDIRECT(Info!ED7&amp;"!$E$23:$E$28"),MATCH(Input!$C$131,INDIRECT(Info!ED7&amp;"!$D$23:$D$28"),0)),0)</f>
        <v>0</v>
      </c>
      <c r="ED58" s="357">
        <f ca="1">IFERROR(INDEX(INDIRECT(Info!EE7&amp;"!$E$23:$E$28"),MATCH(Input!$C$131,INDIRECT(Info!EE7&amp;"!$D$23:$D$28"),0)),0)</f>
        <v>0</v>
      </c>
      <c r="EE58" s="357">
        <f ca="1">IFERROR(INDEX(INDIRECT(Info!EF7&amp;"!$E$23:$E$28"),MATCH(Input!$C$131,INDIRECT(Info!EF7&amp;"!$D$23:$D$28"),0)),0)</f>
        <v>0</v>
      </c>
      <c r="EF58" s="357">
        <f ca="1">IFERROR(INDEX(INDIRECT(Info!EG7&amp;"!$E$23:$E$28"),MATCH(Input!$C$131,INDIRECT(Info!EG7&amp;"!$D$23:$D$28"),0)),0)</f>
        <v>0</v>
      </c>
      <c r="EG58" s="357">
        <f ca="1">IFERROR(INDEX(INDIRECT(Info!EH7&amp;"!$E$23:$E$28"),MATCH(Input!$C$131,INDIRECT(Info!EH7&amp;"!$D$23:$D$28"),0)),0)</f>
        <v>0</v>
      </c>
      <c r="EH58" s="357">
        <f ca="1">IFERROR(INDEX(INDIRECT(Info!EI7&amp;"!$E$23:$E$28"),MATCH(Input!$C$131,INDIRECT(Info!EI7&amp;"!$D$23:$D$28"),0)),0)</f>
        <v>0</v>
      </c>
      <c r="EI58" s="357">
        <f ca="1">IFERROR(INDEX(INDIRECT(Info!EJ7&amp;"!$E$23:$E$28"),MATCH(Input!$C$131,INDIRECT(Info!EJ7&amp;"!$D$23:$D$28"),0)),0)</f>
        <v>0</v>
      </c>
      <c r="EJ58" s="357">
        <f ca="1">IFERROR(INDEX(INDIRECT(Info!EK7&amp;"!$E$23:$E$28"),MATCH(Input!$C$131,INDIRECT(Info!EK7&amp;"!$D$23:$D$28"),0)),0)</f>
        <v>0</v>
      </c>
      <c r="EK58" s="357">
        <f ca="1">IFERROR(INDEX(INDIRECT(Info!EL7&amp;"!$E$23:$E$28"),MATCH(Input!$C$131,INDIRECT(Info!EL7&amp;"!$D$23:$D$28"),0)),0)</f>
        <v>0</v>
      </c>
      <c r="EL58" s="357">
        <f ca="1">IFERROR(INDEX(INDIRECT(Info!EM7&amp;"!$E$23:$E$28"),MATCH(Input!$C$131,INDIRECT(Info!EM7&amp;"!$D$23:$D$28"),0)),0)</f>
        <v>0</v>
      </c>
      <c r="EM58" s="357">
        <f ca="1">IFERROR(INDEX(INDIRECT(Info!EN7&amp;"!$E$23:$E$28"),MATCH(Input!$C$131,INDIRECT(Info!EN7&amp;"!$D$23:$D$28"),0)),0)</f>
        <v>0</v>
      </c>
      <c r="EN58" s="357">
        <f ca="1">IFERROR(INDEX(INDIRECT(Info!EO7&amp;"!$E$23:$E$28"),MATCH(Input!$C$131,INDIRECT(Info!EO7&amp;"!$D$23:$D$28"),0)),0)</f>
        <v>0</v>
      </c>
      <c r="EO58" s="357">
        <f ca="1">IFERROR(INDEX(INDIRECT(Info!EP7&amp;"!$E$23:$E$28"),MATCH(Input!$C$131,INDIRECT(Info!EP7&amp;"!$D$23:$D$28"),0)),0)</f>
        <v>0</v>
      </c>
      <c r="EP58" s="357">
        <f ca="1">IFERROR(INDEX(INDIRECT(Info!EQ7&amp;"!$E$23:$E$28"),MATCH(Input!$C$131,INDIRECT(Info!EQ7&amp;"!$D$23:$D$28"),0)),0)</f>
        <v>0</v>
      </c>
      <c r="EQ58" s="357">
        <f ca="1">IFERROR(INDEX(INDIRECT(Info!ER7&amp;"!$E$23:$E$28"),MATCH(Input!$C$131,INDIRECT(Info!ER7&amp;"!$D$23:$D$28"),0)),0)</f>
        <v>0</v>
      </c>
      <c r="ER58" s="357">
        <f ca="1">IFERROR(INDEX(INDIRECT(Info!ES7&amp;"!$E$23:$E$28"),MATCH(Input!$C$131,INDIRECT(Info!ES7&amp;"!$D$23:$D$28"),0)),0)</f>
        <v>0</v>
      </c>
      <c r="ES58" s="357">
        <f ca="1">IFERROR(INDEX(INDIRECT(Info!ET7&amp;"!$E$23:$E$28"),MATCH(Input!$C$131,INDIRECT(Info!ET7&amp;"!$D$23:$D$28"),0)),0)</f>
        <v>0</v>
      </c>
      <c r="ET58" s="357">
        <f ca="1">IFERROR(INDEX(INDIRECT(Info!EU7&amp;"!$E$23:$E$28"),MATCH(Input!$C$131,INDIRECT(Info!EU7&amp;"!$D$23:$D$28"),0)),0)</f>
        <v>0</v>
      </c>
      <c r="EU58" s="357">
        <f ca="1">IFERROR(INDEX(INDIRECT(Info!EV7&amp;"!$E$23:$E$28"),MATCH(Input!$C$131,INDIRECT(Info!EV7&amp;"!$D$23:$D$28"),0)),0)</f>
        <v>0</v>
      </c>
      <c r="EV58" s="357">
        <f ca="1">IFERROR(INDEX(INDIRECT(Info!EW7&amp;"!$E$23:$E$28"),MATCH(Input!$C$131,INDIRECT(Info!EW7&amp;"!$D$23:$D$28"),0)),0)</f>
        <v>0</v>
      </c>
      <c r="EW58" s="357">
        <f ca="1">IFERROR(INDEX(INDIRECT(Info!EX7&amp;"!$E$23:$E$28"),MATCH(Input!$C$131,INDIRECT(Info!EX7&amp;"!$D$23:$D$28"),0)),0)</f>
        <v>0</v>
      </c>
      <c r="EX58" s="357">
        <f ca="1">IFERROR(INDEX(INDIRECT(Info!EY7&amp;"!$E$23:$E$28"),MATCH(Input!$C$131,INDIRECT(Info!EY7&amp;"!$D$23:$D$28"),0)),0)</f>
        <v>0</v>
      </c>
      <c r="EY58" s="357">
        <f ca="1">IFERROR(INDEX(INDIRECT(Info!EZ7&amp;"!$E$23:$E$28"),MATCH(Input!$C$131,INDIRECT(Info!EZ7&amp;"!$D$23:$D$28"),0)),0)</f>
        <v>0</v>
      </c>
      <c r="EZ58" s="357">
        <f ca="1">IFERROR(INDEX(INDIRECT(Info!FA7&amp;"!$E$23:$E$28"),MATCH(Input!$C$131,INDIRECT(Info!FA7&amp;"!$D$23:$D$28"),0)),0)</f>
        <v>0</v>
      </c>
      <c r="FA58" s="357">
        <f ca="1">IFERROR(INDEX(INDIRECT(Info!FB7&amp;"!$E$23:$E$28"),MATCH(Input!$C$131,INDIRECT(Info!FB7&amp;"!$D$23:$D$28"),0)),0)</f>
        <v>0</v>
      </c>
      <c r="FB58" s="357">
        <f ca="1">IFERROR(INDEX(INDIRECT(Info!FC7&amp;"!$E$23:$E$28"),MATCH(Input!$C$131,INDIRECT(Info!FC7&amp;"!$D$23:$D$28"),0)),0)</f>
        <v>0</v>
      </c>
      <c r="FC58" s="357">
        <f ca="1">IFERROR(INDEX(INDIRECT(Info!FD7&amp;"!$E$23:$E$28"),MATCH(Input!$C$131,INDIRECT(Info!FD7&amp;"!$D$23:$D$28"),0)),0)</f>
        <v>0</v>
      </c>
      <c r="FD58" s="357">
        <f ca="1">IFERROR(INDEX(INDIRECT(Info!FE7&amp;"!$E$23:$E$28"),MATCH(Input!$C$131,INDIRECT(Info!FE7&amp;"!$D$23:$D$28"),0)),0)</f>
        <v>0</v>
      </c>
      <c r="FE58" s="357">
        <f ca="1">IFERROR(INDEX(INDIRECT(Info!FF7&amp;"!$E$23:$E$28"),MATCH(Input!$C$131,INDIRECT(Info!FF7&amp;"!$D$23:$D$28"),0)),0)</f>
        <v>0</v>
      </c>
      <c r="FF58" s="357">
        <f ca="1">IFERROR(INDEX(INDIRECT(Info!FG7&amp;"!$E$23:$E$28"),MATCH(Input!$C$131,INDIRECT(Info!FG7&amp;"!$D$23:$D$28"),0)),0)</f>
        <v>0</v>
      </c>
      <c r="FG58" s="357">
        <f ca="1">IFERROR(INDEX(INDIRECT(Info!FH7&amp;"!$E$23:$E$28"),MATCH(Input!$C$131,INDIRECT(Info!FH7&amp;"!$D$23:$D$28"),0)),0)</f>
        <v>0</v>
      </c>
      <c r="FH58" s="357">
        <f ca="1">IFERROR(INDEX(INDIRECT(Info!FI7&amp;"!$E$23:$E$28"),MATCH(Input!$C$131,INDIRECT(Info!FI7&amp;"!$D$23:$D$28"),0)),0)</f>
        <v>0</v>
      </c>
      <c r="FI58" s="357">
        <f ca="1">IFERROR(INDEX(INDIRECT(Info!FJ7&amp;"!$E$23:$E$28"),MATCH(Input!$C$131,INDIRECT(Info!FJ7&amp;"!$D$23:$D$28"),0)),0)</f>
        <v>0</v>
      </c>
      <c r="FJ58" s="357">
        <f ca="1">IFERROR(INDEX(INDIRECT(Info!FK7&amp;"!$E$23:$E$28"),MATCH(Input!$C$131,INDIRECT(Info!FK7&amp;"!$D$23:$D$28"),0)),0)</f>
        <v>0</v>
      </c>
      <c r="FK58" s="357">
        <f ca="1">IFERROR(INDEX(INDIRECT(Info!FL7&amp;"!$E$23:$E$28"),MATCH(Input!$C$131,INDIRECT(Info!FL7&amp;"!$D$23:$D$28"),0)),0)</f>
        <v>0</v>
      </c>
      <c r="FL58" s="357">
        <f ca="1">IFERROR(INDEX(INDIRECT(Info!FM7&amp;"!$E$23:$E$28"),MATCH(Input!$C$131,INDIRECT(Info!FM7&amp;"!$D$23:$D$28"),0)),0)</f>
        <v>0</v>
      </c>
      <c r="FM58" s="357">
        <f ca="1">IFERROR(INDEX(INDIRECT(Info!FN7&amp;"!$E$23:$E$28"),MATCH(Input!$C$131,INDIRECT(Info!FN7&amp;"!$D$23:$D$28"),0)),0)</f>
        <v>0</v>
      </c>
      <c r="FN58" s="357">
        <f ca="1">IFERROR(INDEX(INDIRECT(Info!FO7&amp;"!$E$23:$E$28"),MATCH(Input!$C$131,INDIRECT(Info!FO7&amp;"!$D$23:$D$28"),0)),0)</f>
        <v>0</v>
      </c>
      <c r="FO58" s="357">
        <f ca="1">IFERROR(INDEX(INDIRECT(Info!FP7&amp;"!$E$23:$E$28"),MATCH(Input!$C$131,INDIRECT(Info!FP7&amp;"!$D$23:$D$28"),0)),0)</f>
        <v>0</v>
      </c>
      <c r="FP58" s="357">
        <f ca="1">IFERROR(INDEX(INDIRECT(Info!FQ7&amp;"!$E$23:$E$28"),MATCH(Input!$C$131,INDIRECT(Info!FQ7&amp;"!$D$23:$D$28"),0)),0)</f>
        <v>0</v>
      </c>
      <c r="FQ58" s="357">
        <f ca="1">IFERROR(INDEX(INDIRECT(Info!FR7&amp;"!$E$23:$E$28"),MATCH(Input!$C$131,INDIRECT(Info!FR7&amp;"!$D$23:$D$28"),0)),0)</f>
        <v>0</v>
      </c>
      <c r="FR58" s="357">
        <f ca="1">IFERROR(INDEX(INDIRECT(Info!FS7&amp;"!$E$23:$E$28"),MATCH(Input!$C$131,INDIRECT(Info!FS7&amp;"!$D$23:$D$28"),0)),0)</f>
        <v>0</v>
      </c>
      <c r="FS58" s="357">
        <f ca="1">IFERROR(INDEX(INDIRECT(Info!FT7&amp;"!$E$23:$E$28"),MATCH(Input!$C$131,INDIRECT(Info!FT7&amp;"!$D$23:$D$28"),0)),0)</f>
        <v>0</v>
      </c>
      <c r="FT58" s="357">
        <f ca="1">IFERROR(INDEX(INDIRECT(Info!FU7&amp;"!$E$23:$E$28"),MATCH(Input!$C$131,INDIRECT(Info!FU7&amp;"!$D$23:$D$28"),0)),0)</f>
        <v>0</v>
      </c>
      <c r="FU58" s="357">
        <f ca="1">IFERROR(INDEX(INDIRECT(Info!FV7&amp;"!$E$23:$E$28"),MATCH(Input!$C$131,INDIRECT(Info!FV7&amp;"!$D$23:$D$28"),0)),0)</f>
        <v>0</v>
      </c>
      <c r="FV58" s="357">
        <f ca="1">IFERROR(INDEX(INDIRECT(Info!FW7&amp;"!$E$23:$E$28"),MATCH(Input!$C$131,INDIRECT(Info!FW7&amp;"!$D$23:$D$28"),0)),0)</f>
        <v>0</v>
      </c>
      <c r="FW58" s="357">
        <f ca="1">IFERROR(INDEX(INDIRECT(Info!FX7&amp;"!$E$23:$E$28"),MATCH(Input!$C$131,INDIRECT(Info!FX7&amp;"!$D$23:$D$28"),0)),0)</f>
        <v>0</v>
      </c>
      <c r="FX58" s="357">
        <f ca="1">IFERROR(INDEX(INDIRECT(Info!FY7&amp;"!$E$23:$E$28"),MATCH(Input!$C$131,INDIRECT(Info!FY7&amp;"!$D$23:$D$28"),0)),0)</f>
        <v>0</v>
      </c>
      <c r="FY58" s="357">
        <f ca="1">IFERROR(INDEX(INDIRECT(Info!FZ7&amp;"!$E$23:$E$28"),MATCH(Input!$C$131,INDIRECT(Info!FZ7&amp;"!$D$23:$D$28"),0)),0)</f>
        <v>0</v>
      </c>
      <c r="FZ58" s="357">
        <f ca="1">IFERROR(INDEX(INDIRECT(Info!GA7&amp;"!$E$23:$E$28"),MATCH(Input!$C$131,INDIRECT(Info!GA7&amp;"!$D$23:$D$28"),0)),0)</f>
        <v>0</v>
      </c>
      <c r="GA58" s="357">
        <f ca="1">IFERROR(INDEX(INDIRECT(Info!GB7&amp;"!$E$23:$E$28"),MATCH(Input!$C$131,INDIRECT(Info!GB7&amp;"!$D$23:$D$28"),0)),0)</f>
        <v>0</v>
      </c>
      <c r="GB58" s="357">
        <f ca="1">IFERROR(INDEX(INDIRECT(Info!GC7&amp;"!$E$23:$E$28"),MATCH(Input!$C$131,INDIRECT(Info!GC7&amp;"!$D$23:$D$28"),0)),0)</f>
        <v>0</v>
      </c>
      <c r="GC58" s="357">
        <f ca="1">IFERROR(INDEX(INDIRECT(Info!GD7&amp;"!$E$23:$E$28"),MATCH(Input!$C$131,INDIRECT(Info!GD7&amp;"!$D$23:$D$28"),0)),0)</f>
        <v>0</v>
      </c>
      <c r="GD58" s="357">
        <f ca="1">IFERROR(INDEX(INDIRECT(Info!GE7&amp;"!$E$23:$E$28"),MATCH(Input!$C$131,INDIRECT(Info!GE7&amp;"!$D$23:$D$28"),0)),0)</f>
        <v>0</v>
      </c>
      <c r="GE58" s="357">
        <f ca="1">IFERROR(INDEX(INDIRECT(Info!GF7&amp;"!$E$23:$E$28"),MATCH(Input!$C$131,INDIRECT(Info!GF7&amp;"!$D$23:$D$28"),0)),0)</f>
        <v>0</v>
      </c>
      <c r="GF58" s="357">
        <f ca="1">IFERROR(INDEX(INDIRECT(Info!GG7&amp;"!$E$23:$E$28"),MATCH(Input!$C$131,INDIRECT(Info!GG7&amp;"!$D$23:$D$28"),0)),0)</f>
        <v>0</v>
      </c>
      <c r="GG58" s="357">
        <f ca="1">IFERROR(INDEX(INDIRECT(Info!GH7&amp;"!$E$23:$E$28"),MATCH(Input!$C$131,INDIRECT(Info!GH7&amp;"!$D$23:$D$28"),0)),0)</f>
        <v>0</v>
      </c>
      <c r="GH58" s="357">
        <f ca="1">IFERROR(INDEX(INDIRECT(Info!GI7&amp;"!$E$23:$E$28"),MATCH(Input!$C$131,INDIRECT(Info!GI7&amp;"!$D$23:$D$28"),0)),0)</f>
        <v>0</v>
      </c>
      <c r="GI58" s="357">
        <f ca="1">IFERROR(INDEX(INDIRECT(Info!GJ7&amp;"!$E$23:$E$28"),MATCH(Input!$C$131,INDIRECT(Info!GJ7&amp;"!$D$23:$D$28"),0)),0)</f>
        <v>0</v>
      </c>
      <c r="GJ58" s="357">
        <f ca="1">IFERROR(INDEX(INDIRECT(Info!GK7&amp;"!$E$23:$E$28"),MATCH(Input!$C$131,INDIRECT(Info!GK7&amp;"!$D$23:$D$28"),0)),0)</f>
        <v>0</v>
      </c>
      <c r="GK58" s="357">
        <f ca="1">IFERROR(INDEX(INDIRECT(Info!GL7&amp;"!$E$23:$E$28"),MATCH(Input!$C$131,INDIRECT(Info!GL7&amp;"!$D$23:$D$28"),0)),0)</f>
        <v>0</v>
      </c>
      <c r="GL58" s="357">
        <f ca="1">IFERROR(INDEX(INDIRECT(Info!GM7&amp;"!$E$23:$E$28"),MATCH(Input!$C$131,INDIRECT(Info!GM7&amp;"!$D$23:$D$28"),0)),0)</f>
        <v>0</v>
      </c>
      <c r="GM58" s="357">
        <f ca="1">IFERROR(INDEX(INDIRECT(Info!GN7&amp;"!$E$23:$E$28"),MATCH(Input!$C$131,INDIRECT(Info!GN7&amp;"!$D$23:$D$28"),0)),0)</f>
        <v>0</v>
      </c>
      <c r="GN58" s="357">
        <f ca="1">IFERROR(INDEX(INDIRECT(Info!GO7&amp;"!$E$23:$E$28"),MATCH(Input!$C$131,INDIRECT(Info!GO7&amp;"!$D$23:$D$28"),0)),0)</f>
        <v>0</v>
      </c>
      <c r="GO58" s="357">
        <f ca="1">IFERROR(INDEX(INDIRECT(Info!GP7&amp;"!$E$23:$E$28"),MATCH(Input!$C$131,INDIRECT(Info!GP7&amp;"!$D$23:$D$28"),0)),0)</f>
        <v>0</v>
      </c>
      <c r="GP58" s="357">
        <f ca="1">IFERROR(INDEX(INDIRECT(Info!GQ7&amp;"!$E$23:$E$28"),MATCH(Input!$C$131,INDIRECT(Info!GQ7&amp;"!$D$23:$D$28"),0)),0)</f>
        <v>0</v>
      </c>
      <c r="GQ58" s="357">
        <f ca="1">IFERROR(INDEX(INDIRECT(Info!GR7&amp;"!$E$23:$E$28"),MATCH(Input!$C$131,INDIRECT(Info!GR7&amp;"!$D$23:$D$28"),0)),0)</f>
        <v>0</v>
      </c>
      <c r="GR58" s="357">
        <f ca="1">IFERROR(INDEX(INDIRECT(Info!GS7&amp;"!$E$23:$E$28"),MATCH(Input!$C$131,INDIRECT(Info!GS7&amp;"!$D$23:$D$28"),0)),0)</f>
        <v>0</v>
      </c>
      <c r="GS58" s="357">
        <f ca="1">IFERROR(INDEX(INDIRECT(Info!GT7&amp;"!$E$23:$E$28"),MATCH(Input!$C$131,INDIRECT(Info!GT7&amp;"!$D$23:$D$28"),0)),0)</f>
        <v>0</v>
      </c>
    </row>
    <row r="59" spans="1:201" s="345" customFormat="1" outlineLevel="1">
      <c r="A59" s="354" t="s">
        <v>9426</v>
      </c>
      <c r="B59" s="344">
        <f ca="1">IFERROR(ROUND(B58*B11,0),0)*N(Input!C36)*N(Input!C12)</f>
        <v>0</v>
      </c>
      <c r="C59" s="344">
        <f ca="1">IFERROR(ROUND(C58*C11,0),0)*N(Input!D36)*N(Input!D12)</f>
        <v>0</v>
      </c>
      <c r="D59" s="344">
        <f ca="1">IFERROR(ROUND(D58*D11,0),0)*N(Input!E36)*N(Input!E12)</f>
        <v>0</v>
      </c>
      <c r="E59" s="344">
        <f ca="1">IFERROR(ROUND(E58*E11,0),0)*N(Input!F36)*N(Input!F12)</f>
        <v>0</v>
      </c>
      <c r="F59" s="344">
        <f ca="1">IFERROR(ROUND(F58*F11,0),0)*N(Input!G36)*N(Input!G12)</f>
        <v>0</v>
      </c>
      <c r="G59" s="344">
        <f ca="1">IFERROR(ROUND(G58*G11,0),0)*N(Input!H36)*N(Input!H12)</f>
        <v>0</v>
      </c>
      <c r="H59" s="344">
        <f ca="1">IFERROR(ROUND(H58*H11,0),0)*N(Input!I36)*N(Input!I12)</f>
        <v>0</v>
      </c>
      <c r="I59" s="344">
        <f ca="1">IFERROR(ROUND(I58*I11,0),0)*N(Input!J36)*N(Input!J12)</f>
        <v>0</v>
      </c>
      <c r="J59" s="344">
        <f ca="1">IFERROR(ROUND(J58*J11,0),0)*N(Input!K36)*N(Input!K12)</f>
        <v>0</v>
      </c>
      <c r="K59" s="344">
        <f ca="1">IFERROR(ROUND(K58*K11,0),0)*N(Input!L36)*N(Input!L12)</f>
        <v>0</v>
      </c>
      <c r="L59" s="344">
        <f ca="1">IFERROR(ROUND(L58*L11,0),0)*N(Input!M36)*N(Input!M12)</f>
        <v>0</v>
      </c>
      <c r="M59" s="344">
        <f ca="1">IFERROR(ROUND(M58*M11,0),0)*N(Input!N36)*N(Input!N12)</f>
        <v>0</v>
      </c>
      <c r="N59" s="344">
        <f ca="1">IFERROR(ROUND(N58*N11,0),0)*N(Input!O36)*N(Input!O12)</f>
        <v>0</v>
      </c>
      <c r="O59" s="344">
        <f ca="1">IFERROR(ROUND(O58*O11,0),0)*N(Input!P36)*N(Input!P12)</f>
        <v>0</v>
      </c>
      <c r="P59" s="344">
        <f ca="1">IFERROR(ROUND(P58*P11,0),0)*N(Input!Q36)*N(Input!Q12)</f>
        <v>0</v>
      </c>
      <c r="Q59" s="344">
        <f ca="1">IFERROR(ROUND(Q58*Q11,0),0)*N(Input!R36)*N(Input!R12)</f>
        <v>0</v>
      </c>
      <c r="R59" s="344">
        <f ca="1">IFERROR(ROUND(R58*R11,0),0)*N(Input!S36)*N(Input!S12)</f>
        <v>0</v>
      </c>
      <c r="S59" s="344">
        <f ca="1">IFERROR(ROUND(S58*S11,0),0)*N(Input!T36)*N(Input!T12)</f>
        <v>0</v>
      </c>
      <c r="T59" s="344">
        <f ca="1">IFERROR(ROUND(T58*T11,0),0)*N(Input!U36)*N(Input!U12)</f>
        <v>0</v>
      </c>
      <c r="U59" s="344">
        <f ca="1">IFERROR(ROUND(U58*U11,0),0)*N(Input!V36)*N(Input!V12)</f>
        <v>0</v>
      </c>
      <c r="V59" s="344">
        <f ca="1">IFERROR(ROUND(V58*V11,0),0)*N(Input!W36)*N(Input!W12)</f>
        <v>0</v>
      </c>
      <c r="W59" s="344">
        <f ca="1">IFERROR(ROUND(W58*W11,0),0)*N(Input!X36)*N(Input!X12)</f>
        <v>0</v>
      </c>
      <c r="X59" s="344">
        <f ca="1">IFERROR(ROUND(X58*X11,0),0)*N(Input!Y36)*N(Input!Y12)</f>
        <v>0</v>
      </c>
      <c r="Y59" s="344">
        <f ca="1">IFERROR(ROUND(Y58*Y11,0),0)*N(Input!Z36)*N(Input!Z12)</f>
        <v>0</v>
      </c>
      <c r="Z59" s="344">
        <f ca="1">IFERROR(ROUND(Z58*Z11,0),0)*N(Input!AA36)*N(Input!AA12)</f>
        <v>0</v>
      </c>
      <c r="AA59" s="344">
        <f ca="1">IFERROR(ROUND(AA58*AA11,0),0)*N(Input!AB36)*N(Input!AB12)</f>
        <v>0</v>
      </c>
      <c r="AB59" s="344">
        <f ca="1">IFERROR(ROUND(AB58*AB11,0),0)*N(Input!AC36)*N(Input!AC12)</f>
        <v>0</v>
      </c>
      <c r="AC59" s="344">
        <f ca="1">IFERROR(ROUND(AC58*AC11,0),0)*N(Input!AD36)*N(Input!AD12)</f>
        <v>0</v>
      </c>
      <c r="AD59" s="344">
        <f ca="1">IFERROR(ROUND(AD58*AD11,0),0)*N(Input!AE36)*N(Input!AE12)</f>
        <v>0</v>
      </c>
      <c r="AE59" s="344">
        <f ca="1">IFERROR(ROUND(AE58*AE11,0),0)*N(Input!AF36)*N(Input!AF12)</f>
        <v>0</v>
      </c>
      <c r="AF59" s="344">
        <f ca="1">IFERROR(ROUND(AF58*AF11,0),0)*N(Input!AG36)*N(Input!AG12)</f>
        <v>0</v>
      </c>
      <c r="AG59" s="344">
        <f ca="1">IFERROR(ROUND(AG58*AG11,0),0)*N(Input!AH36)*N(Input!AH12)</f>
        <v>0</v>
      </c>
      <c r="AH59" s="344">
        <f ca="1">IFERROR(ROUND(AH58*AH11,0),0)*N(Input!AI36)*N(Input!AI12)</f>
        <v>0</v>
      </c>
      <c r="AI59" s="344">
        <f ca="1">IFERROR(ROUND(AI58*AI11,0),0)*N(Input!AJ36)*N(Input!AJ12)</f>
        <v>0</v>
      </c>
      <c r="AJ59" s="344">
        <f ca="1">IFERROR(ROUND(AJ58*AJ11,0),0)*N(Input!AK36)*N(Input!AK12)</f>
        <v>0</v>
      </c>
      <c r="AK59" s="344">
        <f ca="1">IFERROR(ROUND(AK58*AK11,0),0)*N(Input!AL36)*N(Input!AL12)</f>
        <v>0</v>
      </c>
      <c r="AL59" s="344">
        <f ca="1">IFERROR(ROUND(AL58*AL11,0),0)*N(Input!AM36)*N(Input!AM12)</f>
        <v>0</v>
      </c>
      <c r="AM59" s="344">
        <f ca="1">IFERROR(ROUND(AM58*AM11,0),0)*N(Input!AN36)*N(Input!AN12)</f>
        <v>0</v>
      </c>
      <c r="AN59" s="344">
        <f ca="1">IFERROR(ROUND(AN58*AN11,0),0)*N(Input!AO36)*N(Input!AO12)</f>
        <v>0</v>
      </c>
      <c r="AO59" s="344">
        <f ca="1">IFERROR(ROUND(AO58*AO11,0),0)*N(Input!AP36)*N(Input!AP12)</f>
        <v>0</v>
      </c>
      <c r="AP59" s="344">
        <f ca="1">IFERROR(ROUND(AP58*AP11,0),0)*N(Input!AQ36)*N(Input!AQ12)</f>
        <v>0</v>
      </c>
      <c r="AQ59" s="344">
        <f ca="1">IFERROR(ROUND(AQ58*AQ11,0),0)*N(Input!AR36)*N(Input!AR12)</f>
        <v>0</v>
      </c>
      <c r="AR59" s="344">
        <f ca="1">IFERROR(ROUND(AR58*AR11,0),0)*N(Input!AS36)*N(Input!AS12)</f>
        <v>0</v>
      </c>
      <c r="AS59" s="344">
        <f ca="1">IFERROR(ROUND(AS58*AS11,0),0)*N(Input!AT36)*N(Input!AT12)</f>
        <v>0</v>
      </c>
      <c r="AT59" s="344">
        <f ca="1">IFERROR(ROUND(AT58*AT11,0),0)*N(Input!AU36)*N(Input!AU12)</f>
        <v>0</v>
      </c>
      <c r="AU59" s="344">
        <f ca="1">IFERROR(ROUND(AU58*AU11,0),0)*N(Input!AV36)*N(Input!AV12)</f>
        <v>0</v>
      </c>
      <c r="AV59" s="344">
        <f ca="1">IFERROR(ROUND(AV58*AV11,0),0)*N(Input!AW36)*N(Input!AW12)</f>
        <v>0</v>
      </c>
      <c r="AW59" s="344">
        <f ca="1">IFERROR(ROUND(AW58*AW11,0),0)*N(Input!AX36)*N(Input!AX12)</f>
        <v>0</v>
      </c>
      <c r="AX59" s="344">
        <f ca="1">IFERROR(ROUND(AX58*AX11,0),0)*N(Input!AY36)*N(Input!AY12)</f>
        <v>0</v>
      </c>
      <c r="AY59" s="344">
        <f ca="1">IFERROR(ROUND(AY58*AY11,0),0)*N(Input!AZ36)*N(Input!AZ12)</f>
        <v>0</v>
      </c>
      <c r="AZ59" s="344">
        <f ca="1">IFERROR(ROUND(AZ58*AZ11,0),0)*N(Input!BA36)*N(Input!BA12)</f>
        <v>0</v>
      </c>
      <c r="BA59" s="344">
        <f ca="1">IFERROR(ROUND(BA58*BA11,0),0)*N(Input!BB36)*N(Input!BB12)</f>
        <v>0</v>
      </c>
      <c r="BB59" s="344">
        <f ca="1">IFERROR(ROUND(BB58*BB11,0),0)*N(Input!BC36)*N(Input!BC12)</f>
        <v>0</v>
      </c>
      <c r="BC59" s="344">
        <f ca="1">IFERROR(ROUND(BC58*BC11,0),0)*N(Input!BD36)*N(Input!BD12)</f>
        <v>0</v>
      </c>
      <c r="BD59" s="344">
        <f ca="1">IFERROR(ROUND(BD58*BD11,0),0)*N(Input!BE36)*N(Input!BE12)</f>
        <v>0</v>
      </c>
      <c r="BE59" s="344">
        <f ca="1">IFERROR(ROUND(BE58*BE11,0),0)*N(Input!BF36)*N(Input!BF12)</f>
        <v>0</v>
      </c>
      <c r="BF59" s="344">
        <f ca="1">IFERROR(ROUND(BF58*BF11,0),0)*N(Input!BG36)*N(Input!BG12)</f>
        <v>0</v>
      </c>
      <c r="BG59" s="344">
        <f ca="1">IFERROR(ROUND(BG58*BG11,0),0)*N(Input!BH36)*N(Input!BH12)</f>
        <v>0</v>
      </c>
      <c r="BH59" s="344">
        <f ca="1">IFERROR(ROUND(BH58*BH11,0),0)*N(Input!BI36)*N(Input!BI12)</f>
        <v>0</v>
      </c>
      <c r="BI59" s="344">
        <f ca="1">IFERROR(ROUND(BI58*BI11,0),0)*N(Input!BJ36)*N(Input!BJ12)</f>
        <v>0</v>
      </c>
      <c r="BJ59" s="344">
        <f ca="1">IFERROR(ROUND(BJ58*BJ11,0),0)*N(Input!BK36)*N(Input!BK12)</f>
        <v>0</v>
      </c>
      <c r="BK59" s="344">
        <f ca="1">IFERROR(ROUND(BK58*BK11,0),0)*N(Input!BL36)*N(Input!BL12)</f>
        <v>0</v>
      </c>
      <c r="BL59" s="344">
        <f ca="1">IFERROR(ROUND(BL58*BL11,0),0)*N(Input!BM36)*N(Input!BM12)</f>
        <v>0</v>
      </c>
      <c r="BM59" s="344">
        <f ca="1">IFERROR(ROUND(BM58*BM11,0),0)*N(Input!BN36)*N(Input!BN12)</f>
        <v>0</v>
      </c>
      <c r="BN59" s="344">
        <f ca="1">IFERROR(ROUND(BN58*BN11,0),0)*N(Input!BO36)*N(Input!BO12)</f>
        <v>0</v>
      </c>
      <c r="BO59" s="344">
        <f ca="1">IFERROR(ROUND(BO58*BO11,0),0)*N(Input!BP36)*N(Input!BP12)</f>
        <v>0</v>
      </c>
      <c r="BP59" s="344">
        <f ca="1">IFERROR(ROUND(BP58*BP11,0),0)*N(Input!BQ36)*N(Input!BQ12)</f>
        <v>0</v>
      </c>
      <c r="BQ59" s="344">
        <f ca="1">IFERROR(ROUND(BQ58*BQ11,0),0)*N(Input!BR36)*N(Input!BR12)</f>
        <v>0</v>
      </c>
      <c r="BR59" s="344">
        <f ca="1">IFERROR(ROUND(BR58*BR11,0),0)*N(Input!BS36)*N(Input!BS12)</f>
        <v>0</v>
      </c>
      <c r="BS59" s="344">
        <f ca="1">IFERROR(ROUND(BS58*BS11,0),0)*N(Input!BT36)*N(Input!BT12)</f>
        <v>0</v>
      </c>
      <c r="BT59" s="344">
        <f ca="1">IFERROR(ROUND(BT58*BT11,0),0)*N(Input!BU36)*N(Input!BU12)</f>
        <v>0</v>
      </c>
      <c r="BU59" s="344">
        <f ca="1">IFERROR(ROUND(BU58*BU11,0),0)*N(Input!BV36)*N(Input!BV12)</f>
        <v>0</v>
      </c>
      <c r="BV59" s="344">
        <f ca="1">IFERROR(ROUND(BV58*BV11,0),0)*N(Input!BW36)*N(Input!BW12)</f>
        <v>0</v>
      </c>
      <c r="BW59" s="344">
        <f ca="1">IFERROR(ROUND(BW58*BW11,0),0)*N(Input!BX36)*N(Input!BX12)</f>
        <v>0</v>
      </c>
      <c r="BX59" s="344">
        <f ca="1">IFERROR(ROUND(BX58*BX11,0),0)*N(Input!BY36)*N(Input!BY12)</f>
        <v>0</v>
      </c>
      <c r="BY59" s="344">
        <f ca="1">IFERROR(ROUND(BY58*BY11,0),0)*N(Input!BZ36)*N(Input!BZ12)</f>
        <v>0</v>
      </c>
      <c r="BZ59" s="344">
        <f ca="1">IFERROR(ROUND(BZ58*BZ11,0),0)*N(Input!CA36)*N(Input!CA12)</f>
        <v>0</v>
      </c>
      <c r="CA59" s="344">
        <f ca="1">IFERROR(ROUND(CA58*CA11,0),0)*N(Input!CB36)*N(Input!CB12)</f>
        <v>0</v>
      </c>
      <c r="CB59" s="344">
        <f ca="1">IFERROR(ROUND(CB58*CB11,0),0)*N(Input!CC36)*N(Input!CC12)</f>
        <v>0</v>
      </c>
      <c r="CC59" s="344">
        <f ca="1">IFERROR(ROUND(CC58*CC11,0),0)*N(Input!CD36)*N(Input!CD12)</f>
        <v>0</v>
      </c>
      <c r="CD59" s="344">
        <f ca="1">IFERROR(ROUND(CD58*CD11,0),0)*N(Input!CE36)*N(Input!CE12)</f>
        <v>0</v>
      </c>
      <c r="CE59" s="344">
        <f ca="1">IFERROR(ROUND(CE58*CE11,0),0)*N(Input!CF36)*N(Input!CF12)</f>
        <v>0</v>
      </c>
      <c r="CF59" s="344">
        <f ca="1">IFERROR(ROUND(CF58*CF11,0),0)*N(Input!CG36)*N(Input!CG12)</f>
        <v>0</v>
      </c>
      <c r="CG59" s="344">
        <f ca="1">IFERROR(ROUND(CG58*CG11,0),0)*N(Input!CH36)*N(Input!CH12)</f>
        <v>0</v>
      </c>
      <c r="CH59" s="344">
        <f ca="1">IFERROR(ROUND(CH58*CH11,0),0)*N(Input!CI36)*N(Input!CI12)</f>
        <v>0</v>
      </c>
      <c r="CI59" s="344">
        <f ca="1">IFERROR(ROUND(CI58*CI11,0),0)*N(Input!CJ36)*N(Input!CJ12)</f>
        <v>0</v>
      </c>
      <c r="CJ59" s="344">
        <f ca="1">IFERROR(ROUND(CJ58*CJ11,0),0)*N(Input!CK36)*N(Input!CK12)</f>
        <v>0</v>
      </c>
      <c r="CK59" s="344">
        <f ca="1">IFERROR(ROUND(CK58*CK11,0),0)*N(Input!CL36)*N(Input!CL12)</f>
        <v>0</v>
      </c>
      <c r="CL59" s="344">
        <f ca="1">IFERROR(ROUND(CL58*CL11,0),0)*N(Input!CM36)*N(Input!CM12)</f>
        <v>0</v>
      </c>
      <c r="CM59" s="344">
        <f ca="1">IFERROR(ROUND(CM58*CM11,0),0)*N(Input!CN36)*N(Input!CN12)</f>
        <v>0</v>
      </c>
      <c r="CN59" s="344">
        <f ca="1">IFERROR(ROUND(CN58*CN11,0),0)*N(Input!CO36)*N(Input!CO12)</f>
        <v>0</v>
      </c>
      <c r="CO59" s="344">
        <f ca="1">IFERROR(ROUND(CO58*CO11,0),0)*N(Input!CP36)*N(Input!CP12)</f>
        <v>0</v>
      </c>
      <c r="CP59" s="344">
        <f ca="1">IFERROR(ROUND(CP58*CP11,0),0)*N(Input!CQ36)*N(Input!CQ12)</f>
        <v>0</v>
      </c>
      <c r="CQ59" s="344">
        <f ca="1">IFERROR(ROUND(CQ58*CQ11,0),0)*N(Input!CR36)*N(Input!CR12)</f>
        <v>0</v>
      </c>
      <c r="CR59" s="344">
        <f ca="1">IFERROR(ROUND(CR58*CR11,0),0)*N(Input!CS36)*N(Input!CS12)</f>
        <v>0</v>
      </c>
      <c r="CS59" s="344">
        <f ca="1">IFERROR(ROUND(CS58*CS11,0),0)*N(Input!CT36)*N(Input!CT12)</f>
        <v>0</v>
      </c>
      <c r="CT59" s="344">
        <f ca="1">IFERROR(ROUND(CT58*CT11,0),0)*N(Input!CU36)*N(Input!CU12)</f>
        <v>0</v>
      </c>
      <c r="CU59" s="344">
        <f ca="1">IFERROR(ROUND(CU58*CU11,0),0)*N(Input!CV36)*N(Input!CV12)</f>
        <v>0</v>
      </c>
      <c r="CV59" s="344">
        <f ca="1">IFERROR(ROUND(CV58*CV11,0),0)*N(Input!CW36)*N(Input!CW12)</f>
        <v>0</v>
      </c>
      <c r="CW59" s="344">
        <f ca="1">IFERROR(ROUND(CW58*CW11,0),0)*N(Input!CX36)*N(Input!CX12)</f>
        <v>0</v>
      </c>
      <c r="CX59" s="344">
        <f ca="1">IFERROR(ROUND(CX58*CX11,0),0)*N(Input!CY36)*N(Input!CY12)</f>
        <v>0</v>
      </c>
      <c r="CY59" s="344">
        <f ca="1">IFERROR(ROUND(CY58*CY11,0),0)*N(Input!CZ36)*N(Input!CZ12)</f>
        <v>0</v>
      </c>
      <c r="CZ59" s="344">
        <f ca="1">IFERROR(ROUND(CZ58*CZ11,0),0)*N(Input!DA36)*N(Input!DA12)</f>
        <v>0</v>
      </c>
      <c r="DA59" s="344">
        <f ca="1">IFERROR(ROUND(DA58*DA11,0),0)*N(Input!DB36)*N(Input!DB12)</f>
        <v>0</v>
      </c>
      <c r="DB59" s="344">
        <f ca="1">IFERROR(ROUND(DB58*DB11,0),0)*N(Input!DC36)*N(Input!DC12)</f>
        <v>0</v>
      </c>
      <c r="DC59" s="344">
        <f ca="1">IFERROR(ROUND(DC58*DC11,0),0)*N(Input!DD36)*N(Input!DD12)</f>
        <v>0</v>
      </c>
      <c r="DD59" s="344">
        <f ca="1">IFERROR(ROUND(DD58*DD11,0),0)*N(Input!DE36)*N(Input!DE12)</f>
        <v>0</v>
      </c>
      <c r="DE59" s="344">
        <f ca="1">IFERROR(ROUND(DE58*DE11,0),0)*N(Input!DF36)*N(Input!DF12)</f>
        <v>0</v>
      </c>
      <c r="DF59" s="344">
        <f ca="1">IFERROR(ROUND(DF58*DF11,0),0)*N(Input!DG36)*N(Input!DG12)</f>
        <v>0</v>
      </c>
      <c r="DG59" s="344">
        <f ca="1">IFERROR(ROUND(DG58*DG11,0),0)*N(Input!DH36)*N(Input!DH12)</f>
        <v>0</v>
      </c>
      <c r="DH59" s="344">
        <f ca="1">IFERROR(ROUND(DH58*DH11,0),0)*N(Input!DI36)*N(Input!DI12)</f>
        <v>0</v>
      </c>
      <c r="DI59" s="344">
        <f ca="1">IFERROR(ROUND(DI58*DI11,0),0)*N(Input!DJ36)*N(Input!DJ12)</f>
        <v>0</v>
      </c>
      <c r="DJ59" s="344">
        <f ca="1">IFERROR(ROUND(DJ58*DJ11,0),0)*N(Input!DK36)*N(Input!DK12)</f>
        <v>0</v>
      </c>
      <c r="DK59" s="344">
        <f ca="1">IFERROR(ROUND(DK58*DK11,0),0)*N(Input!DL36)*N(Input!DL12)</f>
        <v>0</v>
      </c>
      <c r="DL59" s="344">
        <f ca="1">IFERROR(ROUND(DL58*DL11,0),0)*N(Input!DM36)*N(Input!DM12)</f>
        <v>0</v>
      </c>
      <c r="DM59" s="344">
        <f ca="1">IFERROR(ROUND(DM58*DM11,0),0)*N(Input!DN36)*N(Input!DN12)</f>
        <v>0</v>
      </c>
      <c r="DN59" s="344">
        <f ca="1">IFERROR(ROUND(DN58*DN11,0),0)*N(Input!DO36)*N(Input!DO12)</f>
        <v>0</v>
      </c>
      <c r="DO59" s="344">
        <f ca="1">IFERROR(ROUND(DO58*DO11,0),0)*N(Input!DP36)*N(Input!DP12)</f>
        <v>0</v>
      </c>
      <c r="DP59" s="344">
        <f ca="1">IFERROR(ROUND(DP58*DP11,0),0)*N(Input!DQ36)*N(Input!DQ12)</f>
        <v>0</v>
      </c>
      <c r="DQ59" s="344">
        <f ca="1">IFERROR(ROUND(DQ58*DQ11,0),0)*N(Input!DR36)*N(Input!DR12)</f>
        <v>0</v>
      </c>
      <c r="DR59" s="344">
        <f ca="1">IFERROR(ROUND(DR58*DR11,0),0)*N(Input!DS36)*N(Input!DS12)</f>
        <v>0</v>
      </c>
      <c r="DS59" s="344">
        <f ca="1">IFERROR(ROUND(DS58*DS11,0),0)*N(Input!DT36)*N(Input!DT12)</f>
        <v>0</v>
      </c>
      <c r="DT59" s="344">
        <f ca="1">IFERROR(ROUND(DT58*DT11,0),0)*N(Input!DU36)*N(Input!DU12)</f>
        <v>0</v>
      </c>
      <c r="DU59" s="344">
        <f ca="1">IFERROR(ROUND(DU58*DU11,0),0)*N(Input!DV36)*N(Input!DV12)</f>
        <v>0</v>
      </c>
      <c r="DV59" s="344">
        <f ca="1">IFERROR(ROUND(DV58*DV11,0),0)*N(Input!DW36)*N(Input!DW12)</f>
        <v>0</v>
      </c>
      <c r="DW59" s="344">
        <f ca="1">IFERROR(ROUND(DW58*DW11,0),0)*N(Input!DX36)*N(Input!DX12)</f>
        <v>0</v>
      </c>
      <c r="DX59" s="344">
        <f ca="1">IFERROR(ROUND(DX58*DX11,0),0)*N(Input!DY36)*N(Input!DY12)</f>
        <v>0</v>
      </c>
      <c r="DY59" s="344">
        <f ca="1">IFERROR(ROUND(DY58*DY11,0),0)*N(Input!DZ36)*N(Input!DZ12)</f>
        <v>0</v>
      </c>
      <c r="DZ59" s="344">
        <f ca="1">IFERROR(ROUND(DZ58*DZ11,0),0)*N(Input!EA36)*N(Input!EA12)</f>
        <v>0</v>
      </c>
      <c r="EA59" s="344">
        <f ca="1">IFERROR(ROUND(EA58*EA11,0),0)*N(Input!EB36)*N(Input!EB12)</f>
        <v>0</v>
      </c>
      <c r="EB59" s="344">
        <f ca="1">IFERROR(ROUND(EB58*EB11,0),0)*N(Input!EC36)*N(Input!EC12)</f>
        <v>0</v>
      </c>
      <c r="EC59" s="344">
        <f ca="1">IFERROR(ROUND(EC58*EC11,0),0)*N(Input!ED36)*N(Input!ED12)</f>
        <v>0</v>
      </c>
      <c r="ED59" s="344">
        <f ca="1">IFERROR(ROUND(ED58*ED11,0),0)*N(Input!EE36)*N(Input!EE12)</f>
        <v>0</v>
      </c>
      <c r="EE59" s="344">
        <f ca="1">IFERROR(ROUND(EE58*EE11,0),0)*N(Input!EF36)*N(Input!EF12)</f>
        <v>0</v>
      </c>
      <c r="EF59" s="344">
        <f ca="1">IFERROR(ROUND(EF58*EF11,0),0)*N(Input!EG36)*N(Input!EG12)</f>
        <v>0</v>
      </c>
      <c r="EG59" s="344">
        <f ca="1">IFERROR(ROUND(EG58*EG11,0),0)*N(Input!EH36)*N(Input!EH12)</f>
        <v>0</v>
      </c>
      <c r="EH59" s="344">
        <f ca="1">IFERROR(ROUND(EH58*EH11,0),0)*N(Input!EI36)*N(Input!EI12)</f>
        <v>0</v>
      </c>
      <c r="EI59" s="344">
        <f ca="1">IFERROR(ROUND(EI58*EI11,0),0)*N(Input!EJ36)*N(Input!EJ12)</f>
        <v>0</v>
      </c>
      <c r="EJ59" s="344">
        <f ca="1">IFERROR(ROUND(EJ58*EJ11,0),0)*N(Input!EK36)*N(Input!EK12)</f>
        <v>0</v>
      </c>
      <c r="EK59" s="344">
        <f ca="1">IFERROR(ROUND(EK58*EK11,0),0)*N(Input!EL36)*N(Input!EL12)</f>
        <v>0</v>
      </c>
      <c r="EL59" s="344">
        <f ca="1">IFERROR(ROUND(EL58*EL11,0),0)*N(Input!EM36)*N(Input!EM12)</f>
        <v>0</v>
      </c>
      <c r="EM59" s="344">
        <f ca="1">IFERROR(ROUND(EM58*EM11,0),0)*N(Input!EN36)*N(Input!EN12)</f>
        <v>0</v>
      </c>
      <c r="EN59" s="344">
        <f ca="1">IFERROR(ROUND(EN58*EN11,0),0)*N(Input!EO36)*N(Input!EO12)</f>
        <v>0</v>
      </c>
      <c r="EO59" s="344">
        <f ca="1">IFERROR(ROUND(EO58*EO11,0),0)*N(Input!EP36)*N(Input!EP12)</f>
        <v>0</v>
      </c>
      <c r="EP59" s="344">
        <f ca="1">IFERROR(ROUND(EP58*EP11,0),0)*N(Input!EQ36)*N(Input!EQ12)</f>
        <v>0</v>
      </c>
      <c r="EQ59" s="344">
        <f ca="1">IFERROR(ROUND(EQ58*EQ11,0),0)*N(Input!ER36)*N(Input!ER12)</f>
        <v>0</v>
      </c>
      <c r="ER59" s="344">
        <f ca="1">IFERROR(ROUND(ER58*ER11,0),0)*N(Input!ES36)*N(Input!ES12)</f>
        <v>0</v>
      </c>
      <c r="ES59" s="344">
        <f ca="1">IFERROR(ROUND(ES58*ES11,0),0)*N(Input!ET36)*N(Input!ET12)</f>
        <v>0</v>
      </c>
      <c r="ET59" s="344">
        <f ca="1">IFERROR(ROUND(ET58*ET11,0),0)*N(Input!EU36)*N(Input!EU12)</f>
        <v>0</v>
      </c>
      <c r="EU59" s="344">
        <f ca="1">IFERROR(ROUND(EU58*EU11,0),0)*N(Input!EV36)*N(Input!EV12)</f>
        <v>0</v>
      </c>
      <c r="EV59" s="344">
        <f ca="1">IFERROR(ROUND(EV58*EV11,0),0)*N(Input!EW36)*N(Input!EW12)</f>
        <v>0</v>
      </c>
      <c r="EW59" s="344">
        <f ca="1">IFERROR(ROUND(EW58*EW11,0),0)*N(Input!EX36)*N(Input!EX12)</f>
        <v>0</v>
      </c>
      <c r="EX59" s="344">
        <f ca="1">IFERROR(ROUND(EX58*EX11,0),0)*N(Input!EY36)*N(Input!EY12)</f>
        <v>0</v>
      </c>
      <c r="EY59" s="344">
        <f ca="1">IFERROR(ROUND(EY58*EY11,0),0)*N(Input!EZ36)*N(Input!EZ12)</f>
        <v>0</v>
      </c>
      <c r="EZ59" s="344">
        <f ca="1">IFERROR(ROUND(EZ58*EZ11,0),0)*N(Input!FA36)*N(Input!FA12)</f>
        <v>0</v>
      </c>
      <c r="FA59" s="344">
        <f ca="1">IFERROR(ROUND(FA58*FA11,0),0)*N(Input!FB36)*N(Input!FB12)</f>
        <v>0</v>
      </c>
      <c r="FB59" s="344">
        <f ca="1">IFERROR(ROUND(FB58*FB11,0),0)*N(Input!FC36)*N(Input!FC12)</f>
        <v>0</v>
      </c>
      <c r="FC59" s="344">
        <f ca="1">IFERROR(ROUND(FC58*FC11,0),0)*N(Input!FD36)*N(Input!FD12)</f>
        <v>0</v>
      </c>
      <c r="FD59" s="344">
        <f ca="1">IFERROR(ROUND(FD58*FD11,0),0)*N(Input!FE36)*N(Input!FE12)</f>
        <v>0</v>
      </c>
      <c r="FE59" s="344">
        <f ca="1">IFERROR(ROUND(FE58*FE11,0),0)*N(Input!FF36)*N(Input!FF12)</f>
        <v>0</v>
      </c>
      <c r="FF59" s="344">
        <f ca="1">IFERROR(ROUND(FF58*FF11,0),0)*N(Input!FG36)*N(Input!FG12)</f>
        <v>0</v>
      </c>
      <c r="FG59" s="344">
        <f ca="1">IFERROR(ROUND(FG58*FG11,0),0)*N(Input!FH36)*N(Input!FH12)</f>
        <v>0</v>
      </c>
      <c r="FH59" s="344">
        <f ca="1">IFERROR(ROUND(FH58*FH11,0),0)*N(Input!FI36)*N(Input!FI12)</f>
        <v>0</v>
      </c>
      <c r="FI59" s="344">
        <f ca="1">IFERROR(ROUND(FI58*FI11,0),0)*N(Input!FJ36)*N(Input!FJ12)</f>
        <v>0</v>
      </c>
      <c r="FJ59" s="344">
        <f ca="1">IFERROR(ROUND(FJ58*FJ11,0),0)*N(Input!FK36)*N(Input!FK12)</f>
        <v>0</v>
      </c>
      <c r="FK59" s="344">
        <f ca="1">IFERROR(ROUND(FK58*FK11,0),0)*N(Input!FL36)*N(Input!FL12)</f>
        <v>0</v>
      </c>
      <c r="FL59" s="344">
        <f ca="1">IFERROR(ROUND(FL58*FL11,0),0)*N(Input!FM36)*N(Input!FM12)</f>
        <v>0</v>
      </c>
      <c r="FM59" s="344">
        <f ca="1">IFERROR(ROUND(FM58*FM11,0),0)*N(Input!FN36)*N(Input!FN12)</f>
        <v>0</v>
      </c>
      <c r="FN59" s="344">
        <f ca="1">IFERROR(ROUND(FN58*FN11,0),0)*N(Input!FO36)*N(Input!FO12)</f>
        <v>0</v>
      </c>
      <c r="FO59" s="344">
        <f ca="1">IFERROR(ROUND(FO58*FO11,0),0)*N(Input!FP36)*N(Input!FP12)</f>
        <v>0</v>
      </c>
      <c r="FP59" s="344">
        <f ca="1">IFERROR(ROUND(FP58*FP11,0),0)*N(Input!FQ36)*N(Input!FQ12)</f>
        <v>0</v>
      </c>
      <c r="FQ59" s="344">
        <f ca="1">IFERROR(ROUND(FQ58*FQ11,0),0)*N(Input!FR36)*N(Input!FR12)</f>
        <v>0</v>
      </c>
      <c r="FR59" s="344">
        <f ca="1">IFERROR(ROUND(FR58*FR11,0),0)*N(Input!FS36)*N(Input!FS12)</f>
        <v>0</v>
      </c>
      <c r="FS59" s="344">
        <f ca="1">IFERROR(ROUND(FS58*FS11,0),0)*N(Input!FT36)*N(Input!FT12)</f>
        <v>0</v>
      </c>
      <c r="FT59" s="344">
        <f ca="1">IFERROR(ROUND(FT58*FT11,0),0)*N(Input!FU36)*N(Input!FU12)</f>
        <v>0</v>
      </c>
      <c r="FU59" s="344">
        <f ca="1">IFERROR(ROUND(FU58*FU11,0),0)*N(Input!FV36)*N(Input!FV12)</f>
        <v>0</v>
      </c>
      <c r="FV59" s="344">
        <f ca="1">IFERROR(ROUND(FV58*FV11,0),0)*N(Input!FW36)*N(Input!FW12)</f>
        <v>0</v>
      </c>
      <c r="FW59" s="344">
        <f ca="1">IFERROR(ROUND(FW58*FW11,0),0)*N(Input!FX36)*N(Input!FX12)</f>
        <v>0</v>
      </c>
      <c r="FX59" s="344">
        <f ca="1">IFERROR(ROUND(FX58*FX11,0),0)*N(Input!FY36)*N(Input!FY12)</f>
        <v>0</v>
      </c>
      <c r="FY59" s="344">
        <f ca="1">IFERROR(ROUND(FY58*FY11,0),0)*N(Input!FZ36)*N(Input!FZ12)</f>
        <v>0</v>
      </c>
      <c r="FZ59" s="344">
        <f ca="1">IFERROR(ROUND(FZ58*FZ11,0),0)*N(Input!GA36)*N(Input!GA12)</f>
        <v>0</v>
      </c>
      <c r="GA59" s="344">
        <f ca="1">IFERROR(ROUND(GA58*GA11,0),0)*N(Input!GB36)*N(Input!GB12)</f>
        <v>0</v>
      </c>
      <c r="GB59" s="344">
        <f ca="1">IFERROR(ROUND(GB58*GB11,0),0)*N(Input!GC36)*N(Input!GC12)</f>
        <v>0</v>
      </c>
      <c r="GC59" s="344">
        <f ca="1">IFERROR(ROUND(GC58*GC11,0),0)*N(Input!GD36)*N(Input!GD12)</f>
        <v>0</v>
      </c>
      <c r="GD59" s="344">
        <f ca="1">IFERROR(ROUND(GD58*GD11,0),0)*N(Input!GE36)*N(Input!GE12)</f>
        <v>0</v>
      </c>
      <c r="GE59" s="344">
        <f ca="1">IFERROR(ROUND(GE58*GE11,0),0)*N(Input!GF36)*N(Input!GF12)</f>
        <v>0</v>
      </c>
      <c r="GF59" s="344">
        <f ca="1">IFERROR(ROUND(GF58*GF11,0),0)*N(Input!GG36)*N(Input!GG12)</f>
        <v>0</v>
      </c>
      <c r="GG59" s="344">
        <f ca="1">IFERROR(ROUND(GG58*GG11,0),0)*N(Input!GH36)*N(Input!GH12)</f>
        <v>0</v>
      </c>
      <c r="GH59" s="344">
        <f ca="1">IFERROR(ROUND(GH58*GH11,0),0)*N(Input!GI36)*N(Input!GI12)</f>
        <v>0</v>
      </c>
      <c r="GI59" s="344">
        <f ca="1">IFERROR(ROUND(GI58*GI11,0),0)*N(Input!GJ36)*N(Input!GJ12)</f>
        <v>0</v>
      </c>
      <c r="GJ59" s="344">
        <f ca="1">IFERROR(ROUND(GJ58*GJ11,0),0)*N(Input!GK36)*N(Input!GK12)</f>
        <v>0</v>
      </c>
      <c r="GK59" s="344">
        <f ca="1">IFERROR(ROUND(GK58*GK11,0),0)*N(Input!GL36)*N(Input!GL12)</f>
        <v>0</v>
      </c>
      <c r="GL59" s="344">
        <f ca="1">IFERROR(ROUND(GL58*GL11,0),0)*N(Input!GM36)*N(Input!GM12)</f>
        <v>0</v>
      </c>
      <c r="GM59" s="344">
        <f ca="1">IFERROR(ROUND(GM58*GM11,0),0)*N(Input!GN36)*N(Input!GN12)</f>
        <v>0</v>
      </c>
      <c r="GN59" s="344">
        <f ca="1">IFERROR(ROUND(GN58*GN11,0),0)*N(Input!GO36)*N(Input!GO12)</f>
        <v>0</v>
      </c>
      <c r="GO59" s="344">
        <f ca="1">IFERROR(ROUND(GO58*GO11,0),0)*N(Input!GP36)*N(Input!GP12)</f>
        <v>0</v>
      </c>
      <c r="GP59" s="344">
        <f ca="1">IFERROR(ROUND(GP58*GP11,0),0)*N(Input!GQ36)*N(Input!GQ12)</f>
        <v>0</v>
      </c>
      <c r="GQ59" s="344">
        <f ca="1">IFERROR(ROUND(GQ58*GQ11,0),0)*N(Input!GR36)*N(Input!GR12)</f>
        <v>0</v>
      </c>
      <c r="GR59" s="344">
        <f ca="1">IFERROR(ROUND(GR58*GR11,0),0)*N(Input!GS36)*N(Input!GS12)</f>
        <v>0</v>
      </c>
      <c r="GS59" s="344">
        <f ca="1">IFERROR(ROUND(GS58*GS11,0),0)*N(Input!GT36)*N(Input!GT12)</f>
        <v>0</v>
      </c>
    </row>
    <row r="60" spans="1:201">
      <c r="A60" s="326" t="s">
        <v>8676</v>
      </c>
      <c r="B60" s="327">
        <f>IFERROR(ROUND(B61*B10,0)*N(Input!C31),0)</f>
        <v>0</v>
      </c>
      <c r="C60" s="327">
        <f>IFERROR(ROUND(C61*C10,0)*N(Input!D31),0)</f>
        <v>0</v>
      </c>
      <c r="D60" s="327">
        <f>IFERROR(ROUND(D61*D10,0)*N(Input!E31),0)</f>
        <v>0</v>
      </c>
      <c r="E60" s="327">
        <f>IFERROR(ROUND(E61*E10,0)*N(Input!F31),0)</f>
        <v>0</v>
      </c>
      <c r="F60" s="327">
        <f>IFERROR(ROUND(F61*F10,0)*N(Input!G31),0)</f>
        <v>0</v>
      </c>
      <c r="G60" s="327">
        <f>IFERROR(ROUND(G61*G10,0)*N(Input!H31),0)</f>
        <v>0</v>
      </c>
      <c r="H60" s="327">
        <f>IFERROR(ROUND(H61*H10,0)*N(Input!I31),0)</f>
        <v>0</v>
      </c>
      <c r="I60" s="327">
        <f>IFERROR(ROUND(I61*I10,0)*N(Input!J31),0)</f>
        <v>0</v>
      </c>
      <c r="J60" s="327">
        <f>IFERROR(ROUND(J61*J10,0)*N(Input!K31),0)</f>
        <v>0</v>
      </c>
      <c r="K60" s="327">
        <f>IFERROR(ROUND(K61*K10,0)*N(Input!L31),0)</f>
        <v>0</v>
      </c>
      <c r="L60" s="327">
        <f>IFERROR(ROUND(L61*L10,0)*N(Input!M31),0)</f>
        <v>0</v>
      </c>
      <c r="M60" s="327">
        <f>IFERROR(ROUND(M61*M10,0)*N(Input!N31),0)</f>
        <v>0</v>
      </c>
      <c r="N60" s="327">
        <f>IFERROR(ROUND(N61*N10,0)*N(Input!O31),0)</f>
        <v>0</v>
      </c>
      <c r="O60" s="327">
        <f>IFERROR(ROUND(O61*O10,0)*N(Input!P31),0)</f>
        <v>0</v>
      </c>
      <c r="P60" s="327">
        <f>IFERROR(ROUND(P61*P10,0)*N(Input!Q31),0)</f>
        <v>0</v>
      </c>
      <c r="Q60" s="327">
        <f>IFERROR(ROUND(Q61*Q10,0)*N(Input!R31),0)</f>
        <v>0</v>
      </c>
      <c r="R60" s="327">
        <f>IFERROR(ROUND(R61*R10,0)*N(Input!S31),0)</f>
        <v>0</v>
      </c>
      <c r="S60" s="327">
        <f>IFERROR(ROUND(S61*S10,0)*N(Input!T31),0)</f>
        <v>0</v>
      </c>
      <c r="T60" s="327">
        <f>IFERROR(ROUND(T61*T10,0)*N(Input!U31),0)</f>
        <v>0</v>
      </c>
      <c r="U60" s="327">
        <f>IFERROR(ROUND(U61*U10,0)*N(Input!V31),0)</f>
        <v>0</v>
      </c>
      <c r="V60" s="327">
        <f>IFERROR(ROUND(V61*V10,0)*N(Input!W31),0)</f>
        <v>0</v>
      </c>
      <c r="W60" s="327">
        <f>IFERROR(ROUND(W61*W10,0)*N(Input!X31),0)</f>
        <v>0</v>
      </c>
      <c r="X60" s="327">
        <f>IFERROR(ROUND(X61*X10,0)*N(Input!Y31),0)</f>
        <v>0</v>
      </c>
      <c r="Y60" s="327">
        <f>IFERROR(ROUND(Y61*Y10,0)*N(Input!Z31),0)</f>
        <v>0</v>
      </c>
      <c r="Z60" s="327">
        <f>IFERROR(ROUND(Z61*Z10,0)*N(Input!AA31),0)</f>
        <v>0</v>
      </c>
      <c r="AA60" s="327">
        <f>IFERROR(ROUND(AA61*AA10,0)*N(Input!AB31),0)</f>
        <v>0</v>
      </c>
      <c r="AB60" s="327">
        <f>IFERROR(ROUND(AB61*AB10,0)*N(Input!AC31),0)</f>
        <v>0</v>
      </c>
      <c r="AC60" s="327">
        <f>IFERROR(ROUND(AC61*AC10,0)*N(Input!AD31),0)</f>
        <v>0</v>
      </c>
      <c r="AD60" s="327">
        <f>IFERROR(ROUND(AD61*AD10,0)*N(Input!AE31),0)</f>
        <v>0</v>
      </c>
      <c r="AE60" s="327">
        <f>IFERROR(ROUND(AE61*AE10,0)*N(Input!AF31),0)</f>
        <v>0</v>
      </c>
      <c r="AF60" s="327">
        <f>IFERROR(ROUND(AF61*AF10,0)*N(Input!AG31),0)</f>
        <v>0</v>
      </c>
      <c r="AG60" s="327">
        <f>IFERROR(ROUND(AG61*AG10,0)*N(Input!AH31),0)</f>
        <v>0</v>
      </c>
      <c r="AH60" s="327">
        <f>IFERROR(ROUND(AH61*AH10,0)*N(Input!AI31),0)</f>
        <v>0</v>
      </c>
      <c r="AI60" s="327">
        <f>IFERROR(ROUND(AI61*AI10,0)*N(Input!AJ31),0)</f>
        <v>0</v>
      </c>
      <c r="AJ60" s="327">
        <f>IFERROR(ROUND(AJ61*AJ10,0)*N(Input!AK31),0)</f>
        <v>0</v>
      </c>
      <c r="AK60" s="327">
        <f>IFERROR(ROUND(AK61*AK10,0)*N(Input!AL31),0)</f>
        <v>0</v>
      </c>
      <c r="AL60" s="327">
        <f>IFERROR(ROUND(AL61*AL10,0)*N(Input!AM31),0)</f>
        <v>0</v>
      </c>
      <c r="AM60" s="327">
        <f>IFERROR(ROUND(AM61*AM10,0)*N(Input!AN31),0)</f>
        <v>0</v>
      </c>
      <c r="AN60" s="327">
        <f>IFERROR(ROUND(AN61*AN10,0)*N(Input!AO31),0)</f>
        <v>0</v>
      </c>
      <c r="AO60" s="327">
        <f>IFERROR(ROUND(AO61*AO10,0)*N(Input!AP31),0)</f>
        <v>0</v>
      </c>
      <c r="AP60" s="327">
        <f>IFERROR(ROUND(AP61*AP10,0)*N(Input!AQ31),0)</f>
        <v>0</v>
      </c>
      <c r="AQ60" s="327">
        <f>IFERROR(ROUND(AQ61*AQ10,0)*N(Input!AR31),0)</f>
        <v>0</v>
      </c>
      <c r="AR60" s="327">
        <f>IFERROR(ROUND(AR61*AR10,0)*N(Input!AS31),0)</f>
        <v>0</v>
      </c>
      <c r="AS60" s="327">
        <f>IFERROR(ROUND(AS61*AS10,0)*N(Input!AT31),0)</f>
        <v>0</v>
      </c>
      <c r="AT60" s="327">
        <f>IFERROR(ROUND(AT61*AT10,0)*N(Input!AU31),0)</f>
        <v>0</v>
      </c>
      <c r="AU60" s="327">
        <f>IFERROR(ROUND(AU61*AU10,0)*N(Input!AV31),0)</f>
        <v>0</v>
      </c>
      <c r="AV60" s="327">
        <f>IFERROR(ROUND(AV61*AV10,0)*N(Input!AW31),0)</f>
        <v>0</v>
      </c>
      <c r="AW60" s="327">
        <f>IFERROR(ROUND(AW61*AW10,0)*N(Input!AX31),0)</f>
        <v>0</v>
      </c>
      <c r="AX60" s="327">
        <f>IFERROR(ROUND(AX61*AX10,0)*N(Input!AY31),0)</f>
        <v>0</v>
      </c>
      <c r="AY60" s="327">
        <f>IFERROR(ROUND(AY61*AY10,0)*N(Input!AZ31),0)</f>
        <v>0</v>
      </c>
      <c r="AZ60" s="327">
        <f>IFERROR(ROUND(AZ61*AZ10,0)*N(Input!BA31),0)</f>
        <v>0</v>
      </c>
      <c r="BA60" s="327">
        <f>IFERROR(ROUND(BA61*BA10,0)*N(Input!BB31),0)</f>
        <v>0</v>
      </c>
      <c r="BB60" s="327">
        <f>IFERROR(ROUND(BB61*BB10,0)*N(Input!BC31),0)</f>
        <v>0</v>
      </c>
      <c r="BC60" s="327">
        <f>IFERROR(ROUND(BC61*BC10,0)*N(Input!BD31),0)</f>
        <v>0</v>
      </c>
      <c r="BD60" s="327">
        <f>IFERROR(ROUND(BD61*BD10,0)*N(Input!BE31),0)</f>
        <v>0</v>
      </c>
      <c r="BE60" s="327">
        <f>IFERROR(ROUND(BE61*BE10,0)*N(Input!BF31),0)</f>
        <v>0</v>
      </c>
      <c r="BF60" s="327">
        <f>IFERROR(ROUND(BF61*BF10,0)*N(Input!BG31),0)</f>
        <v>0</v>
      </c>
      <c r="BG60" s="327">
        <f>IFERROR(ROUND(BG61*BG10,0)*N(Input!BH31),0)</f>
        <v>0</v>
      </c>
      <c r="BH60" s="327">
        <f>IFERROR(ROUND(BH61*BH10,0)*N(Input!BI31),0)</f>
        <v>0</v>
      </c>
      <c r="BI60" s="327">
        <f>IFERROR(ROUND(BI61*BI10,0)*N(Input!BJ31),0)</f>
        <v>0</v>
      </c>
      <c r="BJ60" s="327">
        <f>IFERROR(ROUND(BJ61*BJ10,0)*N(Input!BK31),0)</f>
        <v>0</v>
      </c>
      <c r="BK60" s="327">
        <f>IFERROR(ROUND(BK61*BK10,0)*N(Input!BL31),0)</f>
        <v>0</v>
      </c>
      <c r="BL60" s="327">
        <f>IFERROR(ROUND(BL61*BL10,0)*N(Input!BM31),0)</f>
        <v>0</v>
      </c>
      <c r="BM60" s="327">
        <f>IFERROR(ROUND(BM61*BM10,0)*N(Input!BN31),0)</f>
        <v>0</v>
      </c>
      <c r="BN60" s="327">
        <f>IFERROR(ROUND(BN61*BN10,0)*N(Input!BO31),0)</f>
        <v>0</v>
      </c>
      <c r="BO60" s="327">
        <f>IFERROR(ROUND(BO61*BO10,0)*N(Input!BP31),0)</f>
        <v>0</v>
      </c>
      <c r="BP60" s="327">
        <f>IFERROR(ROUND(BP61*BP10,0)*N(Input!BQ31),0)</f>
        <v>0</v>
      </c>
      <c r="BQ60" s="327">
        <f>IFERROR(ROUND(BQ61*BQ10,0)*N(Input!BR31),0)</f>
        <v>0</v>
      </c>
      <c r="BR60" s="327">
        <f>IFERROR(ROUND(BR61*BR10,0)*N(Input!BS31),0)</f>
        <v>0</v>
      </c>
      <c r="BS60" s="327">
        <f>IFERROR(ROUND(BS61*BS10,0)*N(Input!BT31),0)</f>
        <v>0</v>
      </c>
      <c r="BT60" s="327">
        <f>IFERROR(ROUND(BT61*BT10,0)*N(Input!BU31),0)</f>
        <v>0</v>
      </c>
      <c r="BU60" s="327">
        <f>IFERROR(ROUND(BU61*BU10,0)*N(Input!BV31),0)</f>
        <v>0</v>
      </c>
      <c r="BV60" s="327">
        <f>IFERROR(ROUND(BV61*BV10,0)*N(Input!BW31),0)</f>
        <v>0</v>
      </c>
      <c r="BW60" s="327">
        <f>IFERROR(ROUND(BW61*BW10,0)*N(Input!BX31),0)</f>
        <v>0</v>
      </c>
      <c r="BX60" s="327">
        <f>IFERROR(ROUND(BX61*BX10,0)*N(Input!BY31),0)</f>
        <v>0</v>
      </c>
      <c r="BY60" s="327">
        <f>IFERROR(ROUND(BY61*BY10,0)*N(Input!BZ31),0)</f>
        <v>0</v>
      </c>
      <c r="BZ60" s="327">
        <f>IFERROR(ROUND(BZ61*BZ10,0)*N(Input!CA31),0)</f>
        <v>0</v>
      </c>
      <c r="CA60" s="327">
        <f>IFERROR(ROUND(CA61*CA10,0)*N(Input!CB31),0)</f>
        <v>0</v>
      </c>
      <c r="CB60" s="327">
        <f>IFERROR(ROUND(CB61*CB10,0)*N(Input!CC31),0)</f>
        <v>0</v>
      </c>
      <c r="CC60" s="327">
        <f>IFERROR(ROUND(CC61*CC10,0)*N(Input!CD31),0)</f>
        <v>0</v>
      </c>
      <c r="CD60" s="327">
        <f>IFERROR(ROUND(CD61*CD10,0)*N(Input!CE31),0)</f>
        <v>0</v>
      </c>
      <c r="CE60" s="327">
        <f>IFERROR(ROUND(CE61*CE10,0)*N(Input!CF31),0)</f>
        <v>0</v>
      </c>
      <c r="CF60" s="327">
        <f>IFERROR(ROUND(CF61*CF10,0)*N(Input!CG31),0)</f>
        <v>0</v>
      </c>
      <c r="CG60" s="327">
        <f>IFERROR(ROUND(CG61*CG10,0)*N(Input!CH31),0)</f>
        <v>0</v>
      </c>
      <c r="CH60" s="327">
        <f>IFERROR(ROUND(CH61*CH10,0)*N(Input!CI31),0)</f>
        <v>0</v>
      </c>
      <c r="CI60" s="327">
        <f>IFERROR(ROUND(CI61*CI10,0)*N(Input!CJ31),0)</f>
        <v>0</v>
      </c>
      <c r="CJ60" s="327">
        <f>IFERROR(ROUND(CJ61*CJ10,0)*N(Input!CK31),0)</f>
        <v>0</v>
      </c>
      <c r="CK60" s="327">
        <f>IFERROR(ROUND(CK61*CK10,0)*N(Input!CL31),0)</f>
        <v>0</v>
      </c>
      <c r="CL60" s="327">
        <f>IFERROR(ROUND(CL61*CL10,0)*N(Input!CM31),0)</f>
        <v>0</v>
      </c>
      <c r="CM60" s="327">
        <f>IFERROR(ROUND(CM61*CM10,0)*N(Input!CN31),0)</f>
        <v>0</v>
      </c>
      <c r="CN60" s="327">
        <f>IFERROR(ROUND(CN61*CN10,0)*N(Input!CO31),0)</f>
        <v>0</v>
      </c>
      <c r="CO60" s="327">
        <f>IFERROR(ROUND(CO61*CO10,0)*N(Input!CP31),0)</f>
        <v>0</v>
      </c>
      <c r="CP60" s="327">
        <f>IFERROR(ROUND(CP61*CP10,0)*N(Input!CQ31),0)</f>
        <v>0</v>
      </c>
      <c r="CQ60" s="327">
        <f>IFERROR(ROUND(CQ61*CQ10,0)*N(Input!CR31),0)</f>
        <v>0</v>
      </c>
      <c r="CR60" s="327">
        <f>IFERROR(ROUND(CR61*CR10,0)*N(Input!CS31),0)</f>
        <v>0</v>
      </c>
      <c r="CS60" s="327">
        <f>IFERROR(ROUND(CS61*CS10,0)*N(Input!CT31),0)</f>
        <v>0</v>
      </c>
      <c r="CT60" s="327">
        <f>IFERROR(ROUND(CT61*CT10,0)*N(Input!CU31),0)</f>
        <v>0</v>
      </c>
      <c r="CU60" s="327">
        <f>IFERROR(ROUND(CU61*CU10,0)*N(Input!CV31),0)</f>
        <v>0</v>
      </c>
      <c r="CV60" s="327">
        <f>IFERROR(ROUND(CV61*CV10,0)*N(Input!CW31),0)</f>
        <v>0</v>
      </c>
      <c r="CW60" s="327">
        <f>IFERROR(ROUND(CW61*CW10,0)*N(Input!CX31),0)</f>
        <v>0</v>
      </c>
      <c r="CX60" s="327">
        <f>IFERROR(ROUND(CX61*CX10,0)*N(Input!CY31),0)</f>
        <v>0</v>
      </c>
      <c r="CY60" s="327">
        <f>IFERROR(ROUND(CY61*CY10,0)*N(Input!CZ31),0)</f>
        <v>0</v>
      </c>
      <c r="CZ60" s="327">
        <f>IFERROR(ROUND(CZ61*CZ10,0)*N(Input!DA31),0)</f>
        <v>0</v>
      </c>
      <c r="DA60" s="327">
        <f>IFERROR(ROUND(DA61*DA10,0)*N(Input!DB31),0)</f>
        <v>0</v>
      </c>
      <c r="DB60" s="327">
        <f>IFERROR(ROUND(DB61*DB10,0)*N(Input!DC31),0)</f>
        <v>0</v>
      </c>
      <c r="DC60" s="327">
        <f>IFERROR(ROUND(DC61*DC10,0)*N(Input!DD31),0)</f>
        <v>0</v>
      </c>
      <c r="DD60" s="327">
        <f>IFERROR(ROUND(DD61*DD10,0)*N(Input!DE31),0)</f>
        <v>0</v>
      </c>
      <c r="DE60" s="327">
        <f>IFERROR(ROUND(DE61*DE10,0)*N(Input!DF31),0)</f>
        <v>0</v>
      </c>
      <c r="DF60" s="327">
        <f>IFERROR(ROUND(DF61*DF10,0)*N(Input!DG31),0)</f>
        <v>0</v>
      </c>
      <c r="DG60" s="327">
        <f>IFERROR(ROUND(DG61*DG10,0)*N(Input!DH31),0)</f>
        <v>0</v>
      </c>
      <c r="DH60" s="327">
        <f>IFERROR(ROUND(DH61*DH10,0)*N(Input!DI31),0)</f>
        <v>0</v>
      </c>
      <c r="DI60" s="327">
        <f>IFERROR(ROUND(DI61*DI10,0)*N(Input!DJ31),0)</f>
        <v>0</v>
      </c>
      <c r="DJ60" s="327">
        <f>IFERROR(ROUND(DJ61*DJ10,0)*N(Input!DK31),0)</f>
        <v>0</v>
      </c>
      <c r="DK60" s="327">
        <f>IFERROR(ROUND(DK61*DK10,0)*N(Input!DL31),0)</f>
        <v>0</v>
      </c>
      <c r="DL60" s="327">
        <f>IFERROR(ROUND(DL61*DL10,0)*N(Input!DM31),0)</f>
        <v>0</v>
      </c>
      <c r="DM60" s="327">
        <f>IFERROR(ROUND(DM61*DM10,0)*N(Input!DN31),0)</f>
        <v>0</v>
      </c>
      <c r="DN60" s="327">
        <f>IFERROR(ROUND(DN61*DN10,0)*N(Input!DO31),0)</f>
        <v>0</v>
      </c>
      <c r="DO60" s="327">
        <f>IFERROR(ROUND(DO61*DO10,0)*N(Input!DP31),0)</f>
        <v>0</v>
      </c>
      <c r="DP60" s="327">
        <f>IFERROR(ROUND(DP61*DP10,0)*N(Input!DQ31),0)</f>
        <v>0</v>
      </c>
      <c r="DQ60" s="327">
        <f>IFERROR(ROUND(DQ61*DQ10,0)*N(Input!DR31),0)</f>
        <v>0</v>
      </c>
      <c r="DR60" s="327">
        <f>IFERROR(ROUND(DR61*DR10,0)*N(Input!DS31),0)</f>
        <v>0</v>
      </c>
      <c r="DS60" s="327">
        <f>IFERROR(ROUND(DS61*DS10,0)*N(Input!DT31),0)</f>
        <v>0</v>
      </c>
      <c r="DT60" s="327">
        <f>IFERROR(ROUND(DT61*DT10,0)*N(Input!DU31),0)</f>
        <v>0</v>
      </c>
      <c r="DU60" s="327">
        <f>IFERROR(ROUND(DU61*DU10,0)*N(Input!DV31),0)</f>
        <v>0</v>
      </c>
      <c r="DV60" s="327">
        <f>IFERROR(ROUND(DV61*DV10,0)*N(Input!DW31),0)</f>
        <v>0</v>
      </c>
      <c r="DW60" s="327">
        <f>IFERROR(ROUND(DW61*DW10,0)*N(Input!DX31),0)</f>
        <v>0</v>
      </c>
      <c r="DX60" s="327">
        <f>IFERROR(ROUND(DX61*DX10,0)*N(Input!DY31),0)</f>
        <v>0</v>
      </c>
      <c r="DY60" s="327">
        <f>IFERROR(ROUND(DY61*DY10,0)*N(Input!DZ31),0)</f>
        <v>0</v>
      </c>
      <c r="DZ60" s="327">
        <f>IFERROR(ROUND(DZ61*DZ10,0)*N(Input!EA31),0)</f>
        <v>0</v>
      </c>
      <c r="EA60" s="327">
        <f>IFERROR(ROUND(EA61*EA10,0)*N(Input!EB31),0)</f>
        <v>0</v>
      </c>
      <c r="EB60" s="327">
        <f>IFERROR(ROUND(EB61*EB10,0)*N(Input!EC31),0)</f>
        <v>0</v>
      </c>
      <c r="EC60" s="327">
        <f>IFERROR(ROUND(EC61*EC10,0)*N(Input!ED31),0)</f>
        <v>0</v>
      </c>
      <c r="ED60" s="327">
        <f>IFERROR(ROUND(ED61*ED10,0)*N(Input!EE31),0)</f>
        <v>0</v>
      </c>
      <c r="EE60" s="327">
        <f>IFERROR(ROUND(EE61*EE10,0)*N(Input!EF31),0)</f>
        <v>0</v>
      </c>
      <c r="EF60" s="327">
        <f>IFERROR(ROUND(EF61*EF10,0)*N(Input!EG31),0)</f>
        <v>0</v>
      </c>
      <c r="EG60" s="327">
        <f>IFERROR(ROUND(EG61*EG10,0)*N(Input!EH31),0)</f>
        <v>0</v>
      </c>
      <c r="EH60" s="327">
        <f>IFERROR(ROUND(EH61*EH10,0)*N(Input!EI31),0)</f>
        <v>0</v>
      </c>
      <c r="EI60" s="327">
        <f>IFERROR(ROUND(EI61*EI10,0)*N(Input!EJ31),0)</f>
        <v>0</v>
      </c>
      <c r="EJ60" s="327">
        <f>IFERROR(ROUND(EJ61*EJ10,0)*N(Input!EK31),0)</f>
        <v>0</v>
      </c>
      <c r="EK60" s="327">
        <f>IFERROR(ROUND(EK61*EK10,0)*N(Input!EL31),0)</f>
        <v>0</v>
      </c>
      <c r="EL60" s="327">
        <f>IFERROR(ROUND(EL61*EL10,0)*N(Input!EM31),0)</f>
        <v>0</v>
      </c>
      <c r="EM60" s="327">
        <f>IFERROR(ROUND(EM61*EM10,0)*N(Input!EN31),0)</f>
        <v>0</v>
      </c>
      <c r="EN60" s="327">
        <f>IFERROR(ROUND(EN61*EN10,0)*N(Input!EO31),0)</f>
        <v>0</v>
      </c>
      <c r="EO60" s="327">
        <f>IFERROR(ROUND(EO61*EO10,0)*N(Input!EP31),0)</f>
        <v>0</v>
      </c>
      <c r="EP60" s="327">
        <f>IFERROR(ROUND(EP61*EP10,0)*N(Input!EQ31),0)</f>
        <v>0</v>
      </c>
      <c r="EQ60" s="327">
        <f>IFERROR(ROUND(EQ61*EQ10,0)*N(Input!ER31),0)</f>
        <v>0</v>
      </c>
      <c r="ER60" s="327">
        <f>IFERROR(ROUND(ER61*ER10,0)*N(Input!ES31),0)</f>
        <v>0</v>
      </c>
      <c r="ES60" s="327">
        <f>IFERROR(ROUND(ES61*ES10,0)*N(Input!ET31),0)</f>
        <v>0</v>
      </c>
      <c r="ET60" s="327">
        <f>IFERROR(ROUND(ET61*ET10,0)*N(Input!EU31),0)</f>
        <v>0</v>
      </c>
      <c r="EU60" s="327">
        <f>IFERROR(ROUND(EU61*EU10,0)*N(Input!EV31),0)</f>
        <v>0</v>
      </c>
      <c r="EV60" s="327">
        <f>IFERROR(ROUND(EV61*EV10,0)*N(Input!EW31),0)</f>
        <v>0</v>
      </c>
      <c r="EW60" s="327">
        <f>IFERROR(ROUND(EW61*EW10,0)*N(Input!EX31),0)</f>
        <v>0</v>
      </c>
      <c r="EX60" s="327">
        <f>IFERROR(ROUND(EX61*EX10,0)*N(Input!EY31),0)</f>
        <v>0</v>
      </c>
      <c r="EY60" s="327">
        <f>IFERROR(ROUND(EY61*EY10,0)*N(Input!EZ31),0)</f>
        <v>0</v>
      </c>
      <c r="EZ60" s="327">
        <f>IFERROR(ROUND(EZ61*EZ10,0)*N(Input!FA31),0)</f>
        <v>0</v>
      </c>
      <c r="FA60" s="327">
        <f>IFERROR(ROUND(FA61*FA10,0)*N(Input!FB31),0)</f>
        <v>0</v>
      </c>
      <c r="FB60" s="327">
        <f>IFERROR(ROUND(FB61*FB10,0)*N(Input!FC31),0)</f>
        <v>0</v>
      </c>
      <c r="FC60" s="327">
        <f>IFERROR(ROUND(FC61*FC10,0)*N(Input!FD31),0)</f>
        <v>0</v>
      </c>
      <c r="FD60" s="327">
        <f>IFERROR(ROUND(FD61*FD10,0)*N(Input!FE31),0)</f>
        <v>0</v>
      </c>
      <c r="FE60" s="327">
        <f>IFERROR(ROUND(FE61*FE10,0)*N(Input!FF31),0)</f>
        <v>0</v>
      </c>
      <c r="FF60" s="327">
        <f>IFERROR(ROUND(FF61*FF10,0)*N(Input!FG31),0)</f>
        <v>0</v>
      </c>
      <c r="FG60" s="327">
        <f>IFERROR(ROUND(FG61*FG10,0)*N(Input!FH31),0)</f>
        <v>0</v>
      </c>
      <c r="FH60" s="327">
        <f>IFERROR(ROUND(FH61*FH10,0)*N(Input!FI31),0)</f>
        <v>0</v>
      </c>
      <c r="FI60" s="327">
        <f>IFERROR(ROUND(FI61*FI10,0)*N(Input!FJ31),0)</f>
        <v>0</v>
      </c>
      <c r="FJ60" s="327">
        <f>IFERROR(ROUND(FJ61*FJ10,0)*N(Input!FK31),0)</f>
        <v>0</v>
      </c>
      <c r="FK60" s="327">
        <f>IFERROR(ROUND(FK61*FK10,0)*N(Input!FL31),0)</f>
        <v>0</v>
      </c>
      <c r="FL60" s="327">
        <f>IFERROR(ROUND(FL61*FL10,0)*N(Input!FM31),0)</f>
        <v>0</v>
      </c>
      <c r="FM60" s="327">
        <f>IFERROR(ROUND(FM61*FM10,0)*N(Input!FN31),0)</f>
        <v>0</v>
      </c>
      <c r="FN60" s="327">
        <f>IFERROR(ROUND(FN61*FN10,0)*N(Input!FO31),0)</f>
        <v>0</v>
      </c>
      <c r="FO60" s="327">
        <f>IFERROR(ROUND(FO61*FO10,0)*N(Input!FP31),0)</f>
        <v>0</v>
      </c>
      <c r="FP60" s="327">
        <f>IFERROR(ROUND(FP61*FP10,0)*N(Input!FQ31),0)</f>
        <v>0</v>
      </c>
      <c r="FQ60" s="327">
        <f>IFERROR(ROUND(FQ61*FQ10,0)*N(Input!FR31),0)</f>
        <v>0</v>
      </c>
      <c r="FR60" s="327">
        <f>IFERROR(ROUND(FR61*FR10,0)*N(Input!FS31),0)</f>
        <v>0</v>
      </c>
      <c r="FS60" s="327">
        <f>IFERROR(ROUND(FS61*FS10,0)*N(Input!FT31),0)</f>
        <v>0</v>
      </c>
      <c r="FT60" s="327">
        <f>IFERROR(ROUND(FT61*FT10,0)*N(Input!FU31),0)</f>
        <v>0</v>
      </c>
      <c r="FU60" s="327">
        <f>IFERROR(ROUND(FU61*FU10,0)*N(Input!FV31),0)</f>
        <v>0</v>
      </c>
      <c r="FV60" s="327">
        <f>IFERROR(ROUND(FV61*FV10,0)*N(Input!FW31),0)</f>
        <v>0</v>
      </c>
      <c r="FW60" s="327">
        <f>IFERROR(ROUND(FW61*FW10,0)*N(Input!FX31),0)</f>
        <v>0</v>
      </c>
      <c r="FX60" s="327">
        <f>IFERROR(ROUND(FX61*FX10,0)*N(Input!FY31),0)</f>
        <v>0</v>
      </c>
      <c r="FY60" s="327">
        <f>IFERROR(ROUND(FY61*FY10,0)*N(Input!FZ31),0)</f>
        <v>0</v>
      </c>
      <c r="FZ60" s="327">
        <f>IFERROR(ROUND(FZ61*FZ10,0)*N(Input!GA31),0)</f>
        <v>0</v>
      </c>
      <c r="GA60" s="327">
        <f>IFERROR(ROUND(GA61*GA10,0)*N(Input!GB31),0)</f>
        <v>0</v>
      </c>
      <c r="GB60" s="327">
        <f>IFERROR(ROUND(GB61*GB10,0)*N(Input!GC31),0)</f>
        <v>0</v>
      </c>
      <c r="GC60" s="327">
        <f>IFERROR(ROUND(GC61*GC10,0)*N(Input!GD31),0)</f>
        <v>0</v>
      </c>
      <c r="GD60" s="327">
        <f>IFERROR(ROUND(GD61*GD10,0)*N(Input!GE31),0)</f>
        <v>0</v>
      </c>
      <c r="GE60" s="327">
        <f>IFERROR(ROUND(GE61*GE10,0)*N(Input!GF31),0)</f>
        <v>0</v>
      </c>
      <c r="GF60" s="327">
        <f>IFERROR(ROUND(GF61*GF10,0)*N(Input!GG31),0)</f>
        <v>0</v>
      </c>
      <c r="GG60" s="327">
        <f>IFERROR(ROUND(GG61*GG10,0)*N(Input!GH31),0)</f>
        <v>0</v>
      </c>
      <c r="GH60" s="327">
        <f>IFERROR(ROUND(GH61*GH10,0)*N(Input!GI31),0)</f>
        <v>0</v>
      </c>
      <c r="GI60" s="327">
        <f>IFERROR(ROUND(GI61*GI10,0)*N(Input!GJ31),0)</f>
        <v>0</v>
      </c>
      <c r="GJ60" s="327">
        <f>IFERROR(ROUND(GJ61*GJ10,0)*N(Input!GK31),0)</f>
        <v>0</v>
      </c>
      <c r="GK60" s="327">
        <f>IFERROR(ROUND(GK61*GK10,0)*N(Input!GL31),0)</f>
        <v>0</v>
      </c>
      <c r="GL60" s="327">
        <f>IFERROR(ROUND(GL61*GL10,0)*N(Input!GM31),0)</f>
        <v>0</v>
      </c>
      <c r="GM60" s="327">
        <f>IFERROR(ROUND(GM61*GM10,0)*N(Input!GN31),0)</f>
        <v>0</v>
      </c>
      <c r="GN60" s="327">
        <f>IFERROR(ROUND(GN61*GN10,0)*N(Input!GO31),0)</f>
        <v>0</v>
      </c>
      <c r="GO60" s="327">
        <f>IFERROR(ROUND(GO61*GO10,0)*N(Input!GP31),0)</f>
        <v>0</v>
      </c>
      <c r="GP60" s="327">
        <f>IFERROR(ROUND(GP61*GP10,0)*N(Input!GQ31),0)</f>
        <v>0</v>
      </c>
      <c r="GQ60" s="327">
        <f>IFERROR(ROUND(GQ61*GQ10,0)*N(Input!GR31),0)</f>
        <v>0</v>
      </c>
      <c r="GR60" s="327">
        <f>IFERROR(ROUND(GR61*GR10,0)*N(Input!GS31),0)</f>
        <v>0</v>
      </c>
      <c r="GS60" s="327">
        <f>IFERROR(ROUND(GS61*GS10,0)*N(Input!GT31),0)</f>
        <v>0</v>
      </c>
    </row>
    <row r="61" spans="1:201" s="328" customFormat="1" outlineLevel="1">
      <c r="A61" s="356" t="s">
        <v>9362</v>
      </c>
      <c r="B61" s="357">
        <f>IFERROR(IF(B4="CA",IF(Input!C12=TRUE,INDEX('UM+UIM'!$K$4:$M$22,MATCH(Input!$C$125,'UM+UIM'!$G$4:$G$22,0),MATCH(VLOOKUP(B6,'UM+UIM'!$S$3:$T$68,2,FALSE),'UM+UIM'!$K$3:$M$3,0)),INDEX('UM+UIM'!$H$4:$J$22,MATCH(Input!$C$125,'UM+UIM'!$G$4:$G$22,0),MATCH(VLOOKUP(B6,'UM+UIM'!$S$3:$T$68,2,FALSE),'UM+UIM'!$H$3:$J$3,0))),IF(Input!C12=TRUE,INDEX('UM+UIM'!$B:$C,MATCH(_xlfn.CONCAT(B4,Input!$C$125),'UM+UIM'!$A:$A,0),MATCH(Info!C25,'UM+UIM'!$B$2:$C$2,0)),INDEX('UM+UIM'!$D:$E,MATCH(_xlfn.CONCAT(B4,Input!$C$125),'UM+UIM'!$A:$A,0),MATCH(Info!C25,'UM+UIM'!$D$2:$E$2,0)))),0)</f>
        <v>0</v>
      </c>
      <c r="C61" s="357">
        <f>IFERROR(IF(C4="CA",IF(Input!D12=TRUE,INDEX('UM+UIM'!$K$4:$M$22,MATCH(Input!$C$125,'UM+UIM'!$G$4:$G$22,0),MATCH(VLOOKUP(C6,'UM+UIM'!$S$3:$T$68,2,FALSE),'UM+UIM'!$K$3:$M$3,0)),INDEX('UM+UIM'!$H$4:$J$22,MATCH(Input!$C$125,'UM+UIM'!$G$4:$G$22,0),MATCH(VLOOKUP(C6,'UM+UIM'!$S$3:$T$68,2,FALSE),'UM+UIM'!$H$3:$J$3,0))),IF(Input!D12=TRUE,INDEX('UM+UIM'!$B:$C,MATCH(_xlfn.CONCAT(C4,Input!$C$125),'UM+UIM'!$A:$A,0),MATCH(Info!D25,'UM+UIM'!$B$2:$C$2,0)),INDEX('UM+UIM'!$D:$E,MATCH(_xlfn.CONCAT(C4,Input!$C$125),'UM+UIM'!$A:$A,0),MATCH(Info!D25,'UM+UIM'!$D$2:$E$2,0)))),0)</f>
        <v>0</v>
      </c>
      <c r="D61" s="357">
        <f>IFERROR(IF(D4="CA",IF(Input!E12=TRUE,INDEX('UM+UIM'!$K$4:$M$22,MATCH(Input!$C$125,'UM+UIM'!$G$4:$G$22,0),MATCH(VLOOKUP(D6,'UM+UIM'!$S$3:$T$68,2,FALSE),'UM+UIM'!$K$3:$M$3,0)),INDEX('UM+UIM'!$H$4:$J$22,MATCH(Input!$C$125,'UM+UIM'!$G$4:$G$22,0),MATCH(VLOOKUP(D6,'UM+UIM'!$S$3:$T$68,2,FALSE),'UM+UIM'!$H$3:$J$3,0))),IF(Input!E12=TRUE,INDEX('UM+UIM'!$B:$C,MATCH(_xlfn.CONCAT(D4,Input!$C$125),'UM+UIM'!$A:$A,0),MATCH(Info!E25,'UM+UIM'!$B$2:$C$2,0)),INDEX('UM+UIM'!$D:$E,MATCH(_xlfn.CONCAT(D4,Input!$C$125),'UM+UIM'!$A:$A,0),MATCH(Info!E25,'UM+UIM'!$D$2:$E$2,0)))),0)</f>
        <v>0</v>
      </c>
      <c r="E61" s="357">
        <f>IFERROR(IF(E4="CA",IF(Input!F12=TRUE,INDEX('UM+UIM'!$K$4:$M$22,MATCH(Input!$C$125,'UM+UIM'!$G$4:$G$22,0),MATCH(VLOOKUP(E6,'UM+UIM'!$S$3:$T$68,2,FALSE),'UM+UIM'!$K$3:$M$3,0)),INDEX('UM+UIM'!$H$4:$J$22,MATCH(Input!$C$125,'UM+UIM'!$G$4:$G$22,0),MATCH(VLOOKUP(E6,'UM+UIM'!$S$3:$T$68,2,FALSE),'UM+UIM'!$H$3:$J$3,0))),IF(Input!F12=TRUE,INDEX('UM+UIM'!$B:$C,MATCH(_xlfn.CONCAT(E4,Input!$C$125),'UM+UIM'!$A:$A,0),MATCH(Info!F25,'UM+UIM'!$B$2:$C$2,0)),INDEX('UM+UIM'!$D:$E,MATCH(_xlfn.CONCAT(E4,Input!$C$125),'UM+UIM'!$A:$A,0),MATCH(Info!F25,'UM+UIM'!$D$2:$E$2,0)))),0)</f>
        <v>0</v>
      </c>
      <c r="F61" s="357">
        <f>IFERROR(IF(F4="CA",IF(Input!G12=TRUE,INDEX('UM+UIM'!$K$4:$M$22,MATCH(Input!$C$125,'UM+UIM'!$G$4:$G$22,0),MATCH(VLOOKUP(F6,'UM+UIM'!$S$3:$T$68,2,FALSE),'UM+UIM'!$K$3:$M$3,0)),INDEX('UM+UIM'!$H$4:$J$22,MATCH(Input!$C$125,'UM+UIM'!$G$4:$G$22,0),MATCH(VLOOKUP(F6,'UM+UIM'!$S$3:$T$68,2,FALSE),'UM+UIM'!$H$3:$J$3,0))),IF(Input!G12=TRUE,INDEX('UM+UIM'!$B:$C,MATCH(_xlfn.CONCAT(F4,Input!$C$125),'UM+UIM'!$A:$A,0),MATCH(Info!G25,'UM+UIM'!$B$2:$C$2,0)),INDEX('UM+UIM'!$D:$E,MATCH(_xlfn.CONCAT(F4,Input!$C$125),'UM+UIM'!$A:$A,0),MATCH(Info!G25,'UM+UIM'!$D$2:$E$2,0)))),0)</f>
        <v>0</v>
      </c>
      <c r="G61" s="357">
        <f>IFERROR(IF(G4="CA",IF(Input!H12=TRUE,INDEX('UM+UIM'!$K$4:$M$22,MATCH(Input!$C$125,'UM+UIM'!$G$4:$G$22,0),MATCH(VLOOKUP(G6,'UM+UIM'!$S$3:$T$68,2,FALSE),'UM+UIM'!$K$3:$M$3,0)),INDEX('UM+UIM'!$H$4:$J$22,MATCH(Input!$C$125,'UM+UIM'!$G$4:$G$22,0),MATCH(VLOOKUP(G6,'UM+UIM'!$S$3:$T$68,2,FALSE),'UM+UIM'!$H$3:$J$3,0))),IF(Input!H12=TRUE,INDEX('UM+UIM'!$B:$C,MATCH(_xlfn.CONCAT(G4,Input!$C$125),'UM+UIM'!$A:$A,0),MATCH(Info!H25,'UM+UIM'!$B$2:$C$2,0)),INDEX('UM+UIM'!$D:$E,MATCH(_xlfn.CONCAT(G4,Input!$C$125),'UM+UIM'!$A:$A,0),MATCH(Info!H25,'UM+UIM'!$D$2:$E$2,0)))),0)</f>
        <v>0</v>
      </c>
      <c r="H61" s="357">
        <f>IFERROR(IF(H4="CA",IF(Input!I12=TRUE,INDEX('UM+UIM'!$K$4:$M$22,MATCH(Input!$C$125,'UM+UIM'!$G$4:$G$22,0),MATCH(VLOOKUP(H6,'UM+UIM'!$S$3:$T$68,2,FALSE),'UM+UIM'!$K$3:$M$3,0)),INDEX('UM+UIM'!$H$4:$J$22,MATCH(Input!$C$125,'UM+UIM'!$G$4:$G$22,0),MATCH(VLOOKUP(H6,'UM+UIM'!$S$3:$T$68,2,FALSE),'UM+UIM'!$H$3:$J$3,0))),IF(Input!I12=TRUE,INDEX('UM+UIM'!$B:$C,MATCH(_xlfn.CONCAT(H4,Input!$C$125),'UM+UIM'!$A:$A,0),MATCH(Info!I25,'UM+UIM'!$B$2:$C$2,0)),INDEX('UM+UIM'!$D:$E,MATCH(_xlfn.CONCAT(H4,Input!$C$125),'UM+UIM'!$A:$A,0),MATCH(Info!I25,'UM+UIM'!$D$2:$E$2,0)))),0)</f>
        <v>0</v>
      </c>
      <c r="I61" s="357">
        <f>IFERROR(IF(I4="CA",IF(Input!J12=TRUE,INDEX('UM+UIM'!$K$4:$M$22,MATCH(Input!$C$125,'UM+UIM'!$G$4:$G$22,0),MATCH(VLOOKUP(I6,'UM+UIM'!$S$3:$T$68,2,FALSE),'UM+UIM'!$K$3:$M$3,0)),INDEX('UM+UIM'!$H$4:$J$22,MATCH(Input!$C$125,'UM+UIM'!$G$4:$G$22,0),MATCH(VLOOKUP(I6,'UM+UIM'!$S$3:$T$68,2,FALSE),'UM+UIM'!$H$3:$J$3,0))),IF(Input!J12=TRUE,INDEX('UM+UIM'!$B:$C,MATCH(_xlfn.CONCAT(I4,Input!$C$125),'UM+UIM'!$A:$A,0),MATCH(Info!J25,'UM+UIM'!$B$2:$C$2,0)),INDEX('UM+UIM'!$D:$E,MATCH(_xlfn.CONCAT(I4,Input!$C$125),'UM+UIM'!$A:$A,0),MATCH(Info!J25,'UM+UIM'!$D$2:$E$2,0)))),0)</f>
        <v>0</v>
      </c>
      <c r="J61" s="357">
        <f>IFERROR(IF(J4="CA",IF(Input!K12=TRUE,INDEX('UM+UIM'!$K$4:$M$22,MATCH(Input!$C$125,'UM+UIM'!$G$4:$G$22,0),MATCH(VLOOKUP(J6,'UM+UIM'!$S$3:$T$68,2,FALSE),'UM+UIM'!$K$3:$M$3,0)),INDEX('UM+UIM'!$H$4:$J$22,MATCH(Input!$C$125,'UM+UIM'!$G$4:$G$22,0),MATCH(VLOOKUP(J6,'UM+UIM'!$S$3:$T$68,2,FALSE),'UM+UIM'!$H$3:$J$3,0))),IF(Input!K12=TRUE,INDEX('UM+UIM'!$B:$C,MATCH(_xlfn.CONCAT(J4,Input!$C$125),'UM+UIM'!$A:$A,0),MATCH(Info!K25,'UM+UIM'!$B$2:$C$2,0)),INDEX('UM+UIM'!$D:$E,MATCH(_xlfn.CONCAT(J4,Input!$C$125),'UM+UIM'!$A:$A,0),MATCH(Info!K25,'UM+UIM'!$D$2:$E$2,0)))),0)</f>
        <v>0</v>
      </c>
      <c r="K61" s="357">
        <f>IFERROR(IF(K4="CA",IF(Input!L12=TRUE,INDEX('UM+UIM'!$K$4:$M$22,MATCH(Input!$C$125,'UM+UIM'!$G$4:$G$22,0),MATCH(VLOOKUP(K6,'UM+UIM'!$S$3:$T$68,2,FALSE),'UM+UIM'!$K$3:$M$3,0)),INDEX('UM+UIM'!$H$4:$J$22,MATCH(Input!$C$125,'UM+UIM'!$G$4:$G$22,0),MATCH(VLOOKUP(K6,'UM+UIM'!$S$3:$T$68,2,FALSE),'UM+UIM'!$H$3:$J$3,0))),IF(Input!L12=TRUE,INDEX('UM+UIM'!$B:$C,MATCH(_xlfn.CONCAT(K4,Input!$C$125),'UM+UIM'!$A:$A,0),MATCH(Info!L25,'UM+UIM'!$B$2:$C$2,0)),INDEX('UM+UIM'!$D:$E,MATCH(_xlfn.CONCAT(K4,Input!$C$125),'UM+UIM'!$A:$A,0),MATCH(Info!L25,'UM+UIM'!$D$2:$E$2,0)))),0)</f>
        <v>0</v>
      </c>
      <c r="L61" s="357">
        <f>IFERROR(IF(L4="CA",IF(Input!M12=TRUE,INDEX('UM+UIM'!$K$4:$M$22,MATCH(Input!$C$125,'UM+UIM'!$G$4:$G$22,0),MATCH(VLOOKUP(L6,'UM+UIM'!$S$3:$T$68,2,FALSE),'UM+UIM'!$K$3:$M$3,0)),INDEX('UM+UIM'!$H$4:$J$22,MATCH(Input!$C$125,'UM+UIM'!$G$4:$G$22,0),MATCH(VLOOKUP(L6,'UM+UIM'!$S$3:$T$68,2,FALSE),'UM+UIM'!$H$3:$J$3,0))),IF(Input!M12=TRUE,INDEX('UM+UIM'!$B:$C,MATCH(_xlfn.CONCAT(L4,Input!$C$125),'UM+UIM'!$A:$A,0),MATCH(Info!M25,'UM+UIM'!$B$2:$C$2,0)),INDEX('UM+UIM'!$D:$E,MATCH(_xlfn.CONCAT(L4,Input!$C$125),'UM+UIM'!$A:$A,0),MATCH(Info!M25,'UM+UIM'!$D$2:$E$2,0)))),0)</f>
        <v>0</v>
      </c>
      <c r="M61" s="357">
        <f>IFERROR(IF(M4="CA",IF(Input!N12=TRUE,INDEX('UM+UIM'!$K$4:$M$22,MATCH(Input!$C$125,'UM+UIM'!$G$4:$G$22,0),MATCH(VLOOKUP(M6,'UM+UIM'!$S$3:$T$68,2,FALSE),'UM+UIM'!$K$3:$M$3,0)),INDEX('UM+UIM'!$H$4:$J$22,MATCH(Input!$C$125,'UM+UIM'!$G$4:$G$22,0),MATCH(VLOOKUP(M6,'UM+UIM'!$S$3:$T$68,2,FALSE),'UM+UIM'!$H$3:$J$3,0))),IF(Input!N12=TRUE,INDEX('UM+UIM'!$B:$C,MATCH(_xlfn.CONCAT(M4,Input!$C$125),'UM+UIM'!$A:$A,0),MATCH(Info!N25,'UM+UIM'!$B$2:$C$2,0)),INDEX('UM+UIM'!$D:$E,MATCH(_xlfn.CONCAT(M4,Input!$C$125),'UM+UIM'!$A:$A,0),MATCH(Info!N25,'UM+UIM'!$D$2:$E$2,0)))),0)</f>
        <v>0</v>
      </c>
      <c r="N61" s="357">
        <f>IFERROR(IF(N4="CA",IF(Input!O12=TRUE,INDEX('UM+UIM'!$K$4:$M$22,MATCH(Input!$C$125,'UM+UIM'!$G$4:$G$22,0),MATCH(VLOOKUP(N6,'UM+UIM'!$S$3:$T$68,2,FALSE),'UM+UIM'!$K$3:$M$3,0)),INDEX('UM+UIM'!$H$4:$J$22,MATCH(Input!$C$125,'UM+UIM'!$G$4:$G$22,0),MATCH(VLOOKUP(N6,'UM+UIM'!$S$3:$T$68,2,FALSE),'UM+UIM'!$H$3:$J$3,0))),IF(Input!O12=TRUE,INDEX('UM+UIM'!$B:$C,MATCH(_xlfn.CONCAT(N4,Input!$C$125),'UM+UIM'!$A:$A,0),MATCH(Info!O25,'UM+UIM'!$B$2:$C$2,0)),INDEX('UM+UIM'!$D:$E,MATCH(_xlfn.CONCAT(N4,Input!$C$125),'UM+UIM'!$A:$A,0),MATCH(Info!O25,'UM+UIM'!$D$2:$E$2,0)))),0)</f>
        <v>0</v>
      </c>
      <c r="O61" s="357">
        <f>IFERROR(IF(O4="CA",IF(Input!P12=TRUE,INDEX('UM+UIM'!$K$4:$M$22,MATCH(Input!$C$125,'UM+UIM'!$G$4:$G$22,0),MATCH(VLOOKUP(O6,'UM+UIM'!$S$3:$T$68,2,FALSE),'UM+UIM'!$K$3:$M$3,0)),INDEX('UM+UIM'!$H$4:$J$22,MATCH(Input!$C$125,'UM+UIM'!$G$4:$G$22,0),MATCH(VLOOKUP(O6,'UM+UIM'!$S$3:$T$68,2,FALSE),'UM+UIM'!$H$3:$J$3,0))),IF(Input!P12=TRUE,INDEX('UM+UIM'!$B:$C,MATCH(_xlfn.CONCAT(O4,Input!$C$125),'UM+UIM'!$A:$A,0),MATCH(Info!P25,'UM+UIM'!$B$2:$C$2,0)),INDEX('UM+UIM'!$D:$E,MATCH(_xlfn.CONCAT(O4,Input!$C$125),'UM+UIM'!$A:$A,0),MATCH(Info!P25,'UM+UIM'!$D$2:$E$2,0)))),0)</f>
        <v>0</v>
      </c>
      <c r="P61" s="357">
        <f>IFERROR(IF(P4="CA",IF(Input!Q12=TRUE,INDEX('UM+UIM'!$K$4:$M$22,MATCH(Input!$C$125,'UM+UIM'!$G$4:$G$22,0),MATCH(VLOOKUP(P6,'UM+UIM'!$S$3:$T$68,2,FALSE),'UM+UIM'!$K$3:$M$3,0)),INDEX('UM+UIM'!$H$4:$J$22,MATCH(Input!$C$125,'UM+UIM'!$G$4:$G$22,0),MATCH(VLOOKUP(P6,'UM+UIM'!$S$3:$T$68,2,FALSE),'UM+UIM'!$H$3:$J$3,0))),IF(Input!Q12=TRUE,INDEX('UM+UIM'!$B:$C,MATCH(_xlfn.CONCAT(P4,Input!$C$125),'UM+UIM'!$A:$A,0),MATCH(Info!Q25,'UM+UIM'!$B$2:$C$2,0)),INDEX('UM+UIM'!$D:$E,MATCH(_xlfn.CONCAT(P4,Input!$C$125),'UM+UIM'!$A:$A,0),MATCH(Info!Q25,'UM+UIM'!$D$2:$E$2,0)))),0)</f>
        <v>0</v>
      </c>
      <c r="Q61" s="357">
        <f>IFERROR(IF(Q4="CA",IF(Input!R12=TRUE,INDEX('UM+UIM'!$K$4:$M$22,MATCH(Input!$C$125,'UM+UIM'!$G$4:$G$22,0),MATCH(VLOOKUP(Q6,'UM+UIM'!$S$3:$T$68,2,FALSE),'UM+UIM'!$K$3:$M$3,0)),INDEX('UM+UIM'!$H$4:$J$22,MATCH(Input!$C$125,'UM+UIM'!$G$4:$G$22,0),MATCH(VLOOKUP(Q6,'UM+UIM'!$S$3:$T$68,2,FALSE),'UM+UIM'!$H$3:$J$3,0))),IF(Input!R12=TRUE,INDEX('UM+UIM'!$B:$C,MATCH(_xlfn.CONCAT(Q4,Input!$C$125),'UM+UIM'!$A:$A,0),MATCH(Info!R25,'UM+UIM'!$B$2:$C$2,0)),INDEX('UM+UIM'!$D:$E,MATCH(_xlfn.CONCAT(Q4,Input!$C$125),'UM+UIM'!$A:$A,0),MATCH(Info!R25,'UM+UIM'!$D$2:$E$2,0)))),0)</f>
        <v>0</v>
      </c>
      <c r="R61" s="357">
        <f>IFERROR(IF(R4="CA",IF(Input!S12=TRUE,INDEX('UM+UIM'!$K$4:$M$22,MATCH(Input!$C$125,'UM+UIM'!$G$4:$G$22,0),MATCH(VLOOKUP(R6,'UM+UIM'!$S$3:$T$68,2,FALSE),'UM+UIM'!$K$3:$M$3,0)),INDEX('UM+UIM'!$H$4:$J$22,MATCH(Input!$C$125,'UM+UIM'!$G$4:$G$22,0),MATCH(VLOOKUP(R6,'UM+UIM'!$S$3:$T$68,2,FALSE),'UM+UIM'!$H$3:$J$3,0))),IF(Input!S12=TRUE,INDEX('UM+UIM'!$B:$C,MATCH(_xlfn.CONCAT(R4,Input!$C$125),'UM+UIM'!$A:$A,0),MATCH(Info!S25,'UM+UIM'!$B$2:$C$2,0)),INDEX('UM+UIM'!$D:$E,MATCH(_xlfn.CONCAT(R4,Input!$C$125),'UM+UIM'!$A:$A,0),MATCH(Info!S25,'UM+UIM'!$D$2:$E$2,0)))),0)</f>
        <v>0</v>
      </c>
      <c r="S61" s="357">
        <f>IFERROR(IF(S4="CA",IF(Input!T12=TRUE,INDEX('UM+UIM'!$K$4:$M$22,MATCH(Input!$C$125,'UM+UIM'!$G$4:$G$22,0),MATCH(VLOOKUP(S6,'UM+UIM'!$S$3:$T$68,2,FALSE),'UM+UIM'!$K$3:$M$3,0)),INDEX('UM+UIM'!$H$4:$J$22,MATCH(Input!$C$125,'UM+UIM'!$G$4:$G$22,0),MATCH(VLOOKUP(S6,'UM+UIM'!$S$3:$T$68,2,FALSE),'UM+UIM'!$H$3:$J$3,0))),IF(Input!T12=TRUE,INDEX('UM+UIM'!$B:$C,MATCH(_xlfn.CONCAT(S4,Input!$C$125),'UM+UIM'!$A:$A,0),MATCH(Info!T25,'UM+UIM'!$B$2:$C$2,0)),INDEX('UM+UIM'!$D:$E,MATCH(_xlfn.CONCAT(S4,Input!$C$125),'UM+UIM'!$A:$A,0),MATCH(Info!T25,'UM+UIM'!$D$2:$E$2,0)))),0)</f>
        <v>0</v>
      </c>
      <c r="T61" s="357">
        <f>IFERROR(IF(T4="CA",IF(Input!U12=TRUE,INDEX('UM+UIM'!$K$4:$M$22,MATCH(Input!$C$125,'UM+UIM'!$G$4:$G$22,0),MATCH(VLOOKUP(T6,'UM+UIM'!$S$3:$T$68,2,FALSE),'UM+UIM'!$K$3:$M$3,0)),INDEX('UM+UIM'!$H$4:$J$22,MATCH(Input!$C$125,'UM+UIM'!$G$4:$G$22,0),MATCH(VLOOKUP(T6,'UM+UIM'!$S$3:$T$68,2,FALSE),'UM+UIM'!$H$3:$J$3,0))),IF(Input!U12=TRUE,INDEX('UM+UIM'!$B:$C,MATCH(_xlfn.CONCAT(T4,Input!$C$125),'UM+UIM'!$A:$A,0),MATCH(Info!U25,'UM+UIM'!$B$2:$C$2,0)),INDEX('UM+UIM'!$D:$E,MATCH(_xlfn.CONCAT(T4,Input!$C$125),'UM+UIM'!$A:$A,0),MATCH(Info!U25,'UM+UIM'!$D$2:$E$2,0)))),0)</f>
        <v>0</v>
      </c>
      <c r="U61" s="357">
        <f>IFERROR(IF(U4="CA",IF(Input!V12=TRUE,INDEX('UM+UIM'!$K$4:$M$22,MATCH(Input!$C$125,'UM+UIM'!$G$4:$G$22,0),MATCH(VLOOKUP(U6,'UM+UIM'!$S$3:$T$68,2,FALSE),'UM+UIM'!$K$3:$M$3,0)),INDEX('UM+UIM'!$H$4:$J$22,MATCH(Input!$C$125,'UM+UIM'!$G$4:$G$22,0),MATCH(VLOOKUP(U6,'UM+UIM'!$S$3:$T$68,2,FALSE),'UM+UIM'!$H$3:$J$3,0))),IF(Input!V12=TRUE,INDEX('UM+UIM'!$B:$C,MATCH(_xlfn.CONCAT(U4,Input!$C$125),'UM+UIM'!$A:$A,0),MATCH(Info!V25,'UM+UIM'!$B$2:$C$2,0)),INDEX('UM+UIM'!$D:$E,MATCH(_xlfn.CONCAT(U4,Input!$C$125),'UM+UIM'!$A:$A,0),MATCH(Info!V25,'UM+UIM'!$D$2:$E$2,0)))),0)</f>
        <v>0</v>
      </c>
      <c r="V61" s="357">
        <f>IFERROR(IF(V4="CA",IF(Input!W12=TRUE,INDEX('UM+UIM'!$K$4:$M$22,MATCH(Input!$C$125,'UM+UIM'!$G$4:$G$22,0),MATCH(VLOOKUP(V6,'UM+UIM'!$S$3:$T$68,2,FALSE),'UM+UIM'!$K$3:$M$3,0)),INDEX('UM+UIM'!$H$4:$J$22,MATCH(Input!$C$125,'UM+UIM'!$G$4:$G$22,0),MATCH(VLOOKUP(V6,'UM+UIM'!$S$3:$T$68,2,FALSE),'UM+UIM'!$H$3:$J$3,0))),IF(Input!W12=TRUE,INDEX('UM+UIM'!$B:$C,MATCH(_xlfn.CONCAT(V4,Input!$C$125),'UM+UIM'!$A:$A,0),MATCH(Info!W25,'UM+UIM'!$B$2:$C$2,0)),INDEX('UM+UIM'!$D:$E,MATCH(_xlfn.CONCAT(V4,Input!$C$125),'UM+UIM'!$A:$A,0),MATCH(Info!W25,'UM+UIM'!$D$2:$E$2,0)))),0)</f>
        <v>0</v>
      </c>
      <c r="W61" s="357">
        <f>IFERROR(IF(W4="CA",IF(Input!X12=TRUE,INDEX('UM+UIM'!$K$4:$M$22,MATCH(Input!$C$125,'UM+UIM'!$G$4:$G$22,0),MATCH(VLOOKUP(W6,'UM+UIM'!$S$3:$T$68,2,FALSE),'UM+UIM'!$K$3:$M$3,0)),INDEX('UM+UIM'!$H$4:$J$22,MATCH(Input!$C$125,'UM+UIM'!$G$4:$G$22,0),MATCH(VLOOKUP(W6,'UM+UIM'!$S$3:$T$68,2,FALSE),'UM+UIM'!$H$3:$J$3,0))),IF(Input!X12=TRUE,INDEX('UM+UIM'!$B:$C,MATCH(_xlfn.CONCAT(W4,Input!$C$125),'UM+UIM'!$A:$A,0),MATCH(Info!X25,'UM+UIM'!$B$2:$C$2,0)),INDEX('UM+UIM'!$D:$E,MATCH(_xlfn.CONCAT(W4,Input!$C$125),'UM+UIM'!$A:$A,0),MATCH(Info!X25,'UM+UIM'!$D$2:$E$2,0)))),0)</f>
        <v>0</v>
      </c>
      <c r="X61" s="357">
        <f>IFERROR(IF(X4="CA",IF(Input!Y12=TRUE,INDEX('UM+UIM'!$K$4:$M$22,MATCH(Input!$C$125,'UM+UIM'!$G$4:$G$22,0),MATCH(VLOOKUP(X6,'UM+UIM'!$S$3:$T$68,2,FALSE),'UM+UIM'!$K$3:$M$3,0)),INDEX('UM+UIM'!$H$4:$J$22,MATCH(Input!$C$125,'UM+UIM'!$G$4:$G$22,0),MATCH(VLOOKUP(X6,'UM+UIM'!$S$3:$T$68,2,FALSE),'UM+UIM'!$H$3:$J$3,0))),IF(Input!Y12=TRUE,INDEX('UM+UIM'!$B:$C,MATCH(_xlfn.CONCAT(X4,Input!$C$125),'UM+UIM'!$A:$A,0),MATCH(Info!Y25,'UM+UIM'!$B$2:$C$2,0)),INDEX('UM+UIM'!$D:$E,MATCH(_xlfn.CONCAT(X4,Input!$C$125),'UM+UIM'!$A:$A,0),MATCH(Info!Y25,'UM+UIM'!$D$2:$E$2,0)))),0)</f>
        <v>0</v>
      </c>
      <c r="Y61" s="357">
        <f>IFERROR(IF(Y4="CA",IF(Input!Z12=TRUE,INDEX('UM+UIM'!$K$4:$M$22,MATCH(Input!$C$125,'UM+UIM'!$G$4:$G$22,0),MATCH(VLOOKUP(Y6,'UM+UIM'!$S$3:$T$68,2,FALSE),'UM+UIM'!$K$3:$M$3,0)),INDEX('UM+UIM'!$H$4:$J$22,MATCH(Input!$C$125,'UM+UIM'!$G$4:$G$22,0),MATCH(VLOOKUP(Y6,'UM+UIM'!$S$3:$T$68,2,FALSE),'UM+UIM'!$H$3:$J$3,0))),IF(Input!Z12=TRUE,INDEX('UM+UIM'!$B:$C,MATCH(_xlfn.CONCAT(Y4,Input!$C$125),'UM+UIM'!$A:$A,0),MATCH(Info!Z25,'UM+UIM'!$B$2:$C$2,0)),INDEX('UM+UIM'!$D:$E,MATCH(_xlfn.CONCAT(Y4,Input!$C$125),'UM+UIM'!$A:$A,0),MATCH(Info!Z25,'UM+UIM'!$D$2:$E$2,0)))),0)</f>
        <v>0</v>
      </c>
      <c r="Z61" s="357">
        <f>IFERROR(IF(Z4="CA",IF(Input!AA12=TRUE,INDEX('UM+UIM'!$K$4:$M$22,MATCH(Input!$C$125,'UM+UIM'!$G$4:$G$22,0),MATCH(VLOOKUP(Z6,'UM+UIM'!$S$3:$T$68,2,FALSE),'UM+UIM'!$K$3:$M$3,0)),INDEX('UM+UIM'!$H$4:$J$22,MATCH(Input!$C$125,'UM+UIM'!$G$4:$G$22,0),MATCH(VLOOKUP(Z6,'UM+UIM'!$S$3:$T$68,2,FALSE),'UM+UIM'!$H$3:$J$3,0))),IF(Input!AA12=TRUE,INDEX('UM+UIM'!$B:$C,MATCH(_xlfn.CONCAT(Z4,Input!$C$125),'UM+UIM'!$A:$A,0),MATCH(Info!AA25,'UM+UIM'!$B$2:$C$2,0)),INDEX('UM+UIM'!$D:$E,MATCH(_xlfn.CONCAT(Z4,Input!$C$125),'UM+UIM'!$A:$A,0),MATCH(Info!AA25,'UM+UIM'!$D$2:$E$2,0)))),0)</f>
        <v>0</v>
      </c>
      <c r="AA61" s="357">
        <f>IFERROR(IF(AA4="CA",IF(Input!AB12=TRUE,INDEX('UM+UIM'!$K$4:$M$22,MATCH(Input!$C$125,'UM+UIM'!$G$4:$G$22,0),MATCH(VLOOKUP(AA6,'UM+UIM'!$S$3:$T$68,2,FALSE),'UM+UIM'!$K$3:$M$3,0)),INDEX('UM+UIM'!$H$4:$J$22,MATCH(Input!$C$125,'UM+UIM'!$G$4:$G$22,0),MATCH(VLOOKUP(AA6,'UM+UIM'!$S$3:$T$68,2,FALSE),'UM+UIM'!$H$3:$J$3,0))),IF(Input!AB12=TRUE,INDEX('UM+UIM'!$B:$C,MATCH(_xlfn.CONCAT(AA4,Input!$C$125),'UM+UIM'!$A:$A,0),MATCH(Info!AB25,'UM+UIM'!$B$2:$C$2,0)),INDEX('UM+UIM'!$D:$E,MATCH(_xlfn.CONCAT(AA4,Input!$C$125),'UM+UIM'!$A:$A,0),MATCH(Info!AB25,'UM+UIM'!$D$2:$E$2,0)))),0)</f>
        <v>0</v>
      </c>
      <c r="AB61" s="357">
        <f>IFERROR(IF(AB4="CA",IF(Input!AC12=TRUE,INDEX('UM+UIM'!$K$4:$M$22,MATCH(Input!$C$125,'UM+UIM'!$G$4:$G$22,0),MATCH(VLOOKUP(AB6,'UM+UIM'!$S$3:$T$68,2,FALSE),'UM+UIM'!$K$3:$M$3,0)),INDEX('UM+UIM'!$H$4:$J$22,MATCH(Input!$C$125,'UM+UIM'!$G$4:$G$22,0),MATCH(VLOOKUP(AB6,'UM+UIM'!$S$3:$T$68,2,FALSE),'UM+UIM'!$H$3:$J$3,0))),IF(Input!AC12=TRUE,INDEX('UM+UIM'!$B:$C,MATCH(_xlfn.CONCAT(AB4,Input!$C$125),'UM+UIM'!$A:$A,0),MATCH(Info!AC25,'UM+UIM'!$B$2:$C$2,0)),INDEX('UM+UIM'!$D:$E,MATCH(_xlfn.CONCAT(AB4,Input!$C$125),'UM+UIM'!$A:$A,0),MATCH(Info!AC25,'UM+UIM'!$D$2:$E$2,0)))),0)</f>
        <v>0</v>
      </c>
      <c r="AC61" s="357">
        <f>IFERROR(IF(AC4="CA",IF(Input!AD12=TRUE,INDEX('UM+UIM'!$K$4:$M$22,MATCH(Input!$C$125,'UM+UIM'!$G$4:$G$22,0),MATCH(VLOOKUP(AC6,'UM+UIM'!$S$3:$T$68,2,FALSE),'UM+UIM'!$K$3:$M$3,0)),INDEX('UM+UIM'!$H$4:$J$22,MATCH(Input!$C$125,'UM+UIM'!$G$4:$G$22,0),MATCH(VLOOKUP(AC6,'UM+UIM'!$S$3:$T$68,2,FALSE),'UM+UIM'!$H$3:$J$3,0))),IF(Input!AD12=TRUE,INDEX('UM+UIM'!$B:$C,MATCH(_xlfn.CONCAT(AC4,Input!$C$125),'UM+UIM'!$A:$A,0),MATCH(Info!AD25,'UM+UIM'!$B$2:$C$2,0)),INDEX('UM+UIM'!$D:$E,MATCH(_xlfn.CONCAT(AC4,Input!$C$125),'UM+UIM'!$A:$A,0),MATCH(Info!AD25,'UM+UIM'!$D$2:$E$2,0)))),0)</f>
        <v>0</v>
      </c>
      <c r="AD61" s="357">
        <f>IFERROR(IF(AD4="CA",IF(Input!AE12=TRUE,INDEX('UM+UIM'!$K$4:$M$22,MATCH(Input!$C$125,'UM+UIM'!$G$4:$G$22,0),MATCH(VLOOKUP(AD6,'UM+UIM'!$S$3:$T$68,2,FALSE),'UM+UIM'!$K$3:$M$3,0)),INDEX('UM+UIM'!$H$4:$J$22,MATCH(Input!$C$125,'UM+UIM'!$G$4:$G$22,0),MATCH(VLOOKUP(AD6,'UM+UIM'!$S$3:$T$68,2,FALSE),'UM+UIM'!$H$3:$J$3,0))),IF(Input!AE12=TRUE,INDEX('UM+UIM'!$B:$C,MATCH(_xlfn.CONCAT(AD4,Input!$C$125),'UM+UIM'!$A:$A,0),MATCH(Info!AE25,'UM+UIM'!$B$2:$C$2,0)),INDEX('UM+UIM'!$D:$E,MATCH(_xlfn.CONCAT(AD4,Input!$C$125),'UM+UIM'!$A:$A,0),MATCH(Info!AE25,'UM+UIM'!$D$2:$E$2,0)))),0)</f>
        <v>0</v>
      </c>
      <c r="AE61" s="357">
        <f>IFERROR(IF(AE4="CA",IF(Input!AF12=TRUE,INDEX('UM+UIM'!$K$4:$M$22,MATCH(Input!$C$125,'UM+UIM'!$G$4:$G$22,0),MATCH(VLOOKUP(AE6,'UM+UIM'!$S$3:$T$68,2,FALSE),'UM+UIM'!$K$3:$M$3,0)),INDEX('UM+UIM'!$H$4:$J$22,MATCH(Input!$C$125,'UM+UIM'!$G$4:$G$22,0),MATCH(VLOOKUP(AE6,'UM+UIM'!$S$3:$T$68,2,FALSE),'UM+UIM'!$H$3:$J$3,0))),IF(Input!AF12=TRUE,INDEX('UM+UIM'!$B:$C,MATCH(_xlfn.CONCAT(AE4,Input!$C$125),'UM+UIM'!$A:$A,0),MATCH(Info!AF25,'UM+UIM'!$B$2:$C$2,0)),INDEX('UM+UIM'!$D:$E,MATCH(_xlfn.CONCAT(AE4,Input!$C$125),'UM+UIM'!$A:$A,0),MATCH(Info!AF25,'UM+UIM'!$D$2:$E$2,0)))),0)</f>
        <v>0</v>
      </c>
      <c r="AF61" s="357">
        <f>IFERROR(IF(AF4="CA",IF(Input!AG12=TRUE,INDEX('UM+UIM'!$K$4:$M$22,MATCH(Input!$C$125,'UM+UIM'!$G$4:$G$22,0),MATCH(VLOOKUP(AF6,'UM+UIM'!$S$3:$T$68,2,FALSE),'UM+UIM'!$K$3:$M$3,0)),INDEX('UM+UIM'!$H$4:$J$22,MATCH(Input!$C$125,'UM+UIM'!$G$4:$G$22,0),MATCH(VLOOKUP(AF6,'UM+UIM'!$S$3:$T$68,2,FALSE),'UM+UIM'!$H$3:$J$3,0))),IF(Input!AG12=TRUE,INDEX('UM+UIM'!$B:$C,MATCH(_xlfn.CONCAT(AF4,Input!$C$125),'UM+UIM'!$A:$A,0),MATCH(Info!AG25,'UM+UIM'!$B$2:$C$2,0)),INDEX('UM+UIM'!$D:$E,MATCH(_xlfn.CONCAT(AF4,Input!$C$125),'UM+UIM'!$A:$A,0),MATCH(Info!AG25,'UM+UIM'!$D$2:$E$2,0)))),0)</f>
        <v>0</v>
      </c>
      <c r="AG61" s="357">
        <f>IFERROR(IF(AG4="CA",IF(Input!AH12=TRUE,INDEX('UM+UIM'!$K$4:$M$22,MATCH(Input!$C$125,'UM+UIM'!$G$4:$G$22,0),MATCH(VLOOKUP(AG6,'UM+UIM'!$S$3:$T$68,2,FALSE),'UM+UIM'!$K$3:$M$3,0)),INDEX('UM+UIM'!$H$4:$J$22,MATCH(Input!$C$125,'UM+UIM'!$G$4:$G$22,0),MATCH(VLOOKUP(AG6,'UM+UIM'!$S$3:$T$68,2,FALSE),'UM+UIM'!$H$3:$J$3,0))),IF(Input!AH12=TRUE,INDEX('UM+UIM'!$B:$C,MATCH(_xlfn.CONCAT(AG4,Input!$C$125),'UM+UIM'!$A:$A,0),MATCH(Info!AH25,'UM+UIM'!$B$2:$C$2,0)),INDEX('UM+UIM'!$D:$E,MATCH(_xlfn.CONCAT(AG4,Input!$C$125),'UM+UIM'!$A:$A,0),MATCH(Info!AH25,'UM+UIM'!$D$2:$E$2,0)))),0)</f>
        <v>0</v>
      </c>
      <c r="AH61" s="357">
        <f>IFERROR(IF(AH4="CA",IF(Input!AI12=TRUE,INDEX('UM+UIM'!$K$4:$M$22,MATCH(Input!$C$125,'UM+UIM'!$G$4:$G$22,0),MATCH(VLOOKUP(AH6,'UM+UIM'!$S$3:$T$68,2,FALSE),'UM+UIM'!$K$3:$M$3,0)),INDEX('UM+UIM'!$H$4:$J$22,MATCH(Input!$C$125,'UM+UIM'!$G$4:$G$22,0),MATCH(VLOOKUP(AH6,'UM+UIM'!$S$3:$T$68,2,FALSE),'UM+UIM'!$H$3:$J$3,0))),IF(Input!AI12=TRUE,INDEX('UM+UIM'!$B:$C,MATCH(_xlfn.CONCAT(AH4,Input!$C$125),'UM+UIM'!$A:$A,0),MATCH(Info!AI25,'UM+UIM'!$B$2:$C$2,0)),INDEX('UM+UIM'!$D:$E,MATCH(_xlfn.CONCAT(AH4,Input!$C$125),'UM+UIM'!$A:$A,0),MATCH(Info!AI25,'UM+UIM'!$D$2:$E$2,0)))),0)</f>
        <v>0</v>
      </c>
      <c r="AI61" s="357">
        <f>IFERROR(IF(AI4="CA",IF(Input!AJ12=TRUE,INDEX('UM+UIM'!$K$4:$M$22,MATCH(Input!$C$125,'UM+UIM'!$G$4:$G$22,0),MATCH(VLOOKUP(AI6,'UM+UIM'!$S$3:$T$68,2,FALSE),'UM+UIM'!$K$3:$M$3,0)),INDEX('UM+UIM'!$H$4:$J$22,MATCH(Input!$C$125,'UM+UIM'!$G$4:$G$22,0),MATCH(VLOOKUP(AI6,'UM+UIM'!$S$3:$T$68,2,FALSE),'UM+UIM'!$H$3:$J$3,0))),IF(Input!AJ12=TRUE,INDEX('UM+UIM'!$B:$C,MATCH(_xlfn.CONCAT(AI4,Input!$C$125),'UM+UIM'!$A:$A,0),MATCH(Info!AJ25,'UM+UIM'!$B$2:$C$2,0)),INDEX('UM+UIM'!$D:$E,MATCH(_xlfn.CONCAT(AI4,Input!$C$125),'UM+UIM'!$A:$A,0),MATCH(Info!AJ25,'UM+UIM'!$D$2:$E$2,0)))),0)</f>
        <v>0</v>
      </c>
      <c r="AJ61" s="357">
        <f>IFERROR(IF(AJ4="CA",IF(Input!AK12=TRUE,INDEX('UM+UIM'!$K$4:$M$22,MATCH(Input!$C$125,'UM+UIM'!$G$4:$G$22,0),MATCH(VLOOKUP(AJ6,'UM+UIM'!$S$3:$T$68,2,FALSE),'UM+UIM'!$K$3:$M$3,0)),INDEX('UM+UIM'!$H$4:$J$22,MATCH(Input!$C$125,'UM+UIM'!$G$4:$G$22,0),MATCH(VLOOKUP(AJ6,'UM+UIM'!$S$3:$T$68,2,FALSE),'UM+UIM'!$H$3:$J$3,0))),IF(Input!AK12=TRUE,INDEX('UM+UIM'!$B:$C,MATCH(_xlfn.CONCAT(AJ4,Input!$C$125),'UM+UIM'!$A:$A,0),MATCH(Info!AK25,'UM+UIM'!$B$2:$C$2,0)),INDEX('UM+UIM'!$D:$E,MATCH(_xlfn.CONCAT(AJ4,Input!$C$125),'UM+UIM'!$A:$A,0),MATCH(Info!AK25,'UM+UIM'!$D$2:$E$2,0)))),0)</f>
        <v>0</v>
      </c>
      <c r="AK61" s="357">
        <f>IFERROR(IF(AK4="CA",IF(Input!AL12=TRUE,INDEX('UM+UIM'!$K$4:$M$22,MATCH(Input!$C$125,'UM+UIM'!$G$4:$G$22,0),MATCH(VLOOKUP(AK6,'UM+UIM'!$S$3:$T$68,2,FALSE),'UM+UIM'!$K$3:$M$3,0)),INDEX('UM+UIM'!$H$4:$J$22,MATCH(Input!$C$125,'UM+UIM'!$G$4:$G$22,0),MATCH(VLOOKUP(AK6,'UM+UIM'!$S$3:$T$68,2,FALSE),'UM+UIM'!$H$3:$J$3,0))),IF(Input!AL12=TRUE,INDEX('UM+UIM'!$B:$C,MATCH(_xlfn.CONCAT(AK4,Input!$C$125),'UM+UIM'!$A:$A,0),MATCH(Info!AL25,'UM+UIM'!$B$2:$C$2,0)),INDEX('UM+UIM'!$D:$E,MATCH(_xlfn.CONCAT(AK4,Input!$C$125),'UM+UIM'!$A:$A,0),MATCH(Info!AL25,'UM+UIM'!$D$2:$E$2,0)))),0)</f>
        <v>0</v>
      </c>
      <c r="AL61" s="357">
        <f>IFERROR(IF(AL4="CA",IF(Input!AM12=TRUE,INDEX('UM+UIM'!$K$4:$M$22,MATCH(Input!$C$125,'UM+UIM'!$G$4:$G$22,0),MATCH(VLOOKUP(AL6,'UM+UIM'!$S$3:$T$68,2,FALSE),'UM+UIM'!$K$3:$M$3,0)),INDEX('UM+UIM'!$H$4:$J$22,MATCH(Input!$C$125,'UM+UIM'!$G$4:$G$22,0),MATCH(VLOOKUP(AL6,'UM+UIM'!$S$3:$T$68,2,FALSE),'UM+UIM'!$H$3:$J$3,0))),IF(Input!AM12=TRUE,INDEX('UM+UIM'!$B:$C,MATCH(_xlfn.CONCAT(AL4,Input!$C$125),'UM+UIM'!$A:$A,0),MATCH(Info!AM25,'UM+UIM'!$B$2:$C$2,0)),INDEX('UM+UIM'!$D:$E,MATCH(_xlfn.CONCAT(AL4,Input!$C$125),'UM+UIM'!$A:$A,0),MATCH(Info!AM25,'UM+UIM'!$D$2:$E$2,0)))),0)</f>
        <v>0</v>
      </c>
      <c r="AM61" s="357">
        <f>IFERROR(IF(AM4="CA",IF(Input!AN12=TRUE,INDEX('UM+UIM'!$K$4:$M$22,MATCH(Input!$C$125,'UM+UIM'!$G$4:$G$22,0),MATCH(VLOOKUP(AM6,'UM+UIM'!$S$3:$T$68,2,FALSE),'UM+UIM'!$K$3:$M$3,0)),INDEX('UM+UIM'!$H$4:$J$22,MATCH(Input!$C$125,'UM+UIM'!$G$4:$G$22,0),MATCH(VLOOKUP(AM6,'UM+UIM'!$S$3:$T$68,2,FALSE),'UM+UIM'!$H$3:$J$3,0))),IF(Input!AN12=TRUE,INDEX('UM+UIM'!$B:$C,MATCH(_xlfn.CONCAT(AM4,Input!$C$125),'UM+UIM'!$A:$A,0),MATCH(Info!AN25,'UM+UIM'!$B$2:$C$2,0)),INDEX('UM+UIM'!$D:$E,MATCH(_xlfn.CONCAT(AM4,Input!$C$125),'UM+UIM'!$A:$A,0),MATCH(Info!AN25,'UM+UIM'!$D$2:$E$2,0)))),0)</f>
        <v>0</v>
      </c>
      <c r="AN61" s="357">
        <f>IFERROR(IF(AN4="CA",IF(Input!AO12=TRUE,INDEX('UM+UIM'!$K$4:$M$22,MATCH(Input!$C$125,'UM+UIM'!$G$4:$G$22,0),MATCH(VLOOKUP(AN6,'UM+UIM'!$S$3:$T$68,2,FALSE),'UM+UIM'!$K$3:$M$3,0)),INDEX('UM+UIM'!$H$4:$J$22,MATCH(Input!$C$125,'UM+UIM'!$G$4:$G$22,0),MATCH(VLOOKUP(AN6,'UM+UIM'!$S$3:$T$68,2,FALSE),'UM+UIM'!$H$3:$J$3,0))),IF(Input!AO12=TRUE,INDEX('UM+UIM'!$B:$C,MATCH(_xlfn.CONCAT(AN4,Input!$C$125),'UM+UIM'!$A:$A,0),MATCH(Info!AO25,'UM+UIM'!$B$2:$C$2,0)),INDEX('UM+UIM'!$D:$E,MATCH(_xlfn.CONCAT(AN4,Input!$C$125),'UM+UIM'!$A:$A,0),MATCH(Info!AO25,'UM+UIM'!$D$2:$E$2,0)))),0)</f>
        <v>0</v>
      </c>
      <c r="AO61" s="357">
        <f>IFERROR(IF(AO4="CA",IF(Input!AP12=TRUE,INDEX('UM+UIM'!$K$4:$M$22,MATCH(Input!$C$125,'UM+UIM'!$G$4:$G$22,0),MATCH(VLOOKUP(AO6,'UM+UIM'!$S$3:$T$68,2,FALSE),'UM+UIM'!$K$3:$M$3,0)),INDEX('UM+UIM'!$H$4:$J$22,MATCH(Input!$C$125,'UM+UIM'!$G$4:$G$22,0),MATCH(VLOOKUP(AO6,'UM+UIM'!$S$3:$T$68,2,FALSE),'UM+UIM'!$H$3:$J$3,0))),IF(Input!AP12=TRUE,INDEX('UM+UIM'!$B:$C,MATCH(_xlfn.CONCAT(AO4,Input!$C$125),'UM+UIM'!$A:$A,0),MATCH(Info!AP25,'UM+UIM'!$B$2:$C$2,0)),INDEX('UM+UIM'!$D:$E,MATCH(_xlfn.CONCAT(AO4,Input!$C$125),'UM+UIM'!$A:$A,0),MATCH(Info!AP25,'UM+UIM'!$D$2:$E$2,0)))),0)</f>
        <v>0</v>
      </c>
      <c r="AP61" s="357">
        <f>IFERROR(IF(AP4="CA",IF(Input!AQ12=TRUE,INDEX('UM+UIM'!$K$4:$M$22,MATCH(Input!$C$125,'UM+UIM'!$G$4:$G$22,0),MATCH(VLOOKUP(AP6,'UM+UIM'!$S$3:$T$68,2,FALSE),'UM+UIM'!$K$3:$M$3,0)),INDEX('UM+UIM'!$H$4:$J$22,MATCH(Input!$C$125,'UM+UIM'!$G$4:$G$22,0),MATCH(VLOOKUP(AP6,'UM+UIM'!$S$3:$T$68,2,FALSE),'UM+UIM'!$H$3:$J$3,0))),IF(Input!AQ12=TRUE,INDEX('UM+UIM'!$B:$C,MATCH(_xlfn.CONCAT(AP4,Input!$C$125),'UM+UIM'!$A:$A,0),MATCH(Info!AQ25,'UM+UIM'!$B$2:$C$2,0)),INDEX('UM+UIM'!$D:$E,MATCH(_xlfn.CONCAT(AP4,Input!$C$125),'UM+UIM'!$A:$A,0),MATCH(Info!AQ25,'UM+UIM'!$D$2:$E$2,0)))),0)</f>
        <v>0</v>
      </c>
      <c r="AQ61" s="357">
        <f>IFERROR(IF(AQ4="CA",IF(Input!AR12=TRUE,INDEX('UM+UIM'!$K$4:$M$22,MATCH(Input!$C$125,'UM+UIM'!$G$4:$G$22,0),MATCH(VLOOKUP(AQ6,'UM+UIM'!$S$3:$T$68,2,FALSE),'UM+UIM'!$K$3:$M$3,0)),INDEX('UM+UIM'!$H$4:$J$22,MATCH(Input!$C$125,'UM+UIM'!$G$4:$G$22,0),MATCH(VLOOKUP(AQ6,'UM+UIM'!$S$3:$T$68,2,FALSE),'UM+UIM'!$H$3:$J$3,0))),IF(Input!AR12=TRUE,INDEX('UM+UIM'!$B:$C,MATCH(_xlfn.CONCAT(AQ4,Input!$C$125),'UM+UIM'!$A:$A,0),MATCH(Info!AR25,'UM+UIM'!$B$2:$C$2,0)),INDEX('UM+UIM'!$D:$E,MATCH(_xlfn.CONCAT(AQ4,Input!$C$125),'UM+UIM'!$A:$A,0),MATCH(Info!AR25,'UM+UIM'!$D$2:$E$2,0)))),0)</f>
        <v>0</v>
      </c>
      <c r="AR61" s="357">
        <f>IFERROR(IF(AR4="CA",IF(Input!AS12=TRUE,INDEX('UM+UIM'!$K$4:$M$22,MATCH(Input!$C$125,'UM+UIM'!$G$4:$G$22,0),MATCH(VLOOKUP(AR6,'UM+UIM'!$S$3:$T$68,2,FALSE),'UM+UIM'!$K$3:$M$3,0)),INDEX('UM+UIM'!$H$4:$J$22,MATCH(Input!$C$125,'UM+UIM'!$G$4:$G$22,0),MATCH(VLOOKUP(AR6,'UM+UIM'!$S$3:$T$68,2,FALSE),'UM+UIM'!$H$3:$J$3,0))),IF(Input!AS12=TRUE,INDEX('UM+UIM'!$B:$C,MATCH(_xlfn.CONCAT(AR4,Input!$C$125),'UM+UIM'!$A:$A,0),MATCH(Info!AS25,'UM+UIM'!$B$2:$C$2,0)),INDEX('UM+UIM'!$D:$E,MATCH(_xlfn.CONCAT(AR4,Input!$C$125),'UM+UIM'!$A:$A,0),MATCH(Info!AS25,'UM+UIM'!$D$2:$E$2,0)))),0)</f>
        <v>0</v>
      </c>
      <c r="AS61" s="357">
        <f>IFERROR(IF(AS4="CA",IF(Input!AT12=TRUE,INDEX('UM+UIM'!$K$4:$M$22,MATCH(Input!$C$125,'UM+UIM'!$G$4:$G$22,0),MATCH(VLOOKUP(AS6,'UM+UIM'!$S$3:$T$68,2,FALSE),'UM+UIM'!$K$3:$M$3,0)),INDEX('UM+UIM'!$H$4:$J$22,MATCH(Input!$C$125,'UM+UIM'!$G$4:$G$22,0),MATCH(VLOOKUP(AS6,'UM+UIM'!$S$3:$T$68,2,FALSE),'UM+UIM'!$H$3:$J$3,0))),IF(Input!AT12=TRUE,INDEX('UM+UIM'!$B:$C,MATCH(_xlfn.CONCAT(AS4,Input!$C$125),'UM+UIM'!$A:$A,0),MATCH(Info!AT25,'UM+UIM'!$B$2:$C$2,0)),INDEX('UM+UIM'!$D:$E,MATCH(_xlfn.CONCAT(AS4,Input!$C$125),'UM+UIM'!$A:$A,0),MATCH(Info!AT25,'UM+UIM'!$D$2:$E$2,0)))),0)</f>
        <v>0</v>
      </c>
      <c r="AT61" s="357">
        <f>IFERROR(IF(AT4="CA",IF(Input!AU12=TRUE,INDEX('UM+UIM'!$K$4:$M$22,MATCH(Input!$C$125,'UM+UIM'!$G$4:$G$22,0),MATCH(VLOOKUP(AT6,'UM+UIM'!$S$3:$T$68,2,FALSE),'UM+UIM'!$K$3:$M$3,0)),INDEX('UM+UIM'!$H$4:$J$22,MATCH(Input!$C$125,'UM+UIM'!$G$4:$G$22,0),MATCH(VLOOKUP(AT6,'UM+UIM'!$S$3:$T$68,2,FALSE),'UM+UIM'!$H$3:$J$3,0))),IF(Input!AU12=TRUE,INDEX('UM+UIM'!$B:$C,MATCH(_xlfn.CONCAT(AT4,Input!$C$125),'UM+UIM'!$A:$A,0),MATCH(Info!AU25,'UM+UIM'!$B$2:$C$2,0)),INDEX('UM+UIM'!$D:$E,MATCH(_xlfn.CONCAT(AT4,Input!$C$125),'UM+UIM'!$A:$A,0),MATCH(Info!AU25,'UM+UIM'!$D$2:$E$2,0)))),0)</f>
        <v>0</v>
      </c>
      <c r="AU61" s="357">
        <f>IFERROR(IF(AU4="CA",IF(Input!AV12=TRUE,INDEX('UM+UIM'!$K$4:$M$22,MATCH(Input!$C$125,'UM+UIM'!$G$4:$G$22,0),MATCH(VLOOKUP(AU6,'UM+UIM'!$S$3:$T$68,2,FALSE),'UM+UIM'!$K$3:$M$3,0)),INDEX('UM+UIM'!$H$4:$J$22,MATCH(Input!$C$125,'UM+UIM'!$G$4:$G$22,0),MATCH(VLOOKUP(AU6,'UM+UIM'!$S$3:$T$68,2,FALSE),'UM+UIM'!$H$3:$J$3,0))),IF(Input!AV12=TRUE,INDEX('UM+UIM'!$B:$C,MATCH(_xlfn.CONCAT(AU4,Input!$C$125),'UM+UIM'!$A:$A,0),MATCH(Info!AV25,'UM+UIM'!$B$2:$C$2,0)),INDEX('UM+UIM'!$D:$E,MATCH(_xlfn.CONCAT(AU4,Input!$C$125),'UM+UIM'!$A:$A,0),MATCH(Info!AV25,'UM+UIM'!$D$2:$E$2,0)))),0)</f>
        <v>0</v>
      </c>
      <c r="AV61" s="357">
        <f>IFERROR(IF(AV4="CA",IF(Input!AW12=TRUE,INDEX('UM+UIM'!$K$4:$M$22,MATCH(Input!$C$125,'UM+UIM'!$G$4:$G$22,0),MATCH(VLOOKUP(AV6,'UM+UIM'!$S$3:$T$68,2,FALSE),'UM+UIM'!$K$3:$M$3,0)),INDEX('UM+UIM'!$H$4:$J$22,MATCH(Input!$C$125,'UM+UIM'!$G$4:$G$22,0),MATCH(VLOOKUP(AV6,'UM+UIM'!$S$3:$T$68,2,FALSE),'UM+UIM'!$H$3:$J$3,0))),IF(Input!AW12=TRUE,INDEX('UM+UIM'!$B:$C,MATCH(_xlfn.CONCAT(AV4,Input!$C$125),'UM+UIM'!$A:$A,0),MATCH(Info!AW25,'UM+UIM'!$B$2:$C$2,0)),INDEX('UM+UIM'!$D:$E,MATCH(_xlfn.CONCAT(AV4,Input!$C$125),'UM+UIM'!$A:$A,0),MATCH(Info!AW25,'UM+UIM'!$D$2:$E$2,0)))),0)</f>
        <v>0</v>
      </c>
      <c r="AW61" s="357">
        <f>IFERROR(IF(AW4="CA",IF(Input!AX12=TRUE,INDEX('UM+UIM'!$K$4:$M$22,MATCH(Input!$C$125,'UM+UIM'!$G$4:$G$22,0),MATCH(VLOOKUP(AW6,'UM+UIM'!$S$3:$T$68,2,FALSE),'UM+UIM'!$K$3:$M$3,0)),INDEX('UM+UIM'!$H$4:$J$22,MATCH(Input!$C$125,'UM+UIM'!$G$4:$G$22,0),MATCH(VLOOKUP(AW6,'UM+UIM'!$S$3:$T$68,2,FALSE),'UM+UIM'!$H$3:$J$3,0))),IF(Input!AX12=TRUE,INDEX('UM+UIM'!$B:$C,MATCH(_xlfn.CONCAT(AW4,Input!$C$125),'UM+UIM'!$A:$A,0),MATCH(Info!AX25,'UM+UIM'!$B$2:$C$2,0)),INDEX('UM+UIM'!$D:$E,MATCH(_xlfn.CONCAT(AW4,Input!$C$125),'UM+UIM'!$A:$A,0),MATCH(Info!AX25,'UM+UIM'!$D$2:$E$2,0)))),0)</f>
        <v>0</v>
      </c>
      <c r="AX61" s="357">
        <f>IFERROR(IF(AX4="CA",IF(Input!AY12=TRUE,INDEX('UM+UIM'!$K$4:$M$22,MATCH(Input!$C$125,'UM+UIM'!$G$4:$G$22,0),MATCH(VLOOKUP(AX6,'UM+UIM'!$S$3:$T$68,2,FALSE),'UM+UIM'!$K$3:$M$3,0)),INDEX('UM+UIM'!$H$4:$J$22,MATCH(Input!$C$125,'UM+UIM'!$G$4:$G$22,0),MATCH(VLOOKUP(AX6,'UM+UIM'!$S$3:$T$68,2,FALSE),'UM+UIM'!$H$3:$J$3,0))),IF(Input!AY12=TRUE,INDEX('UM+UIM'!$B:$C,MATCH(_xlfn.CONCAT(AX4,Input!$C$125),'UM+UIM'!$A:$A,0),MATCH(Info!AY25,'UM+UIM'!$B$2:$C$2,0)),INDEX('UM+UIM'!$D:$E,MATCH(_xlfn.CONCAT(AX4,Input!$C$125),'UM+UIM'!$A:$A,0),MATCH(Info!AY25,'UM+UIM'!$D$2:$E$2,0)))),0)</f>
        <v>0</v>
      </c>
      <c r="AY61" s="357">
        <f>IFERROR(IF(AY4="CA",IF(Input!AZ12=TRUE,INDEX('UM+UIM'!$K$4:$M$22,MATCH(Input!$C$125,'UM+UIM'!$G$4:$G$22,0),MATCH(VLOOKUP(AY6,'UM+UIM'!$S$3:$T$68,2,FALSE),'UM+UIM'!$K$3:$M$3,0)),INDEX('UM+UIM'!$H$4:$J$22,MATCH(Input!$C$125,'UM+UIM'!$G$4:$G$22,0),MATCH(VLOOKUP(AY6,'UM+UIM'!$S$3:$T$68,2,FALSE),'UM+UIM'!$H$3:$J$3,0))),IF(Input!AZ12=TRUE,INDEX('UM+UIM'!$B:$C,MATCH(_xlfn.CONCAT(AY4,Input!$C$125),'UM+UIM'!$A:$A,0),MATCH(Info!AZ25,'UM+UIM'!$B$2:$C$2,0)),INDEX('UM+UIM'!$D:$E,MATCH(_xlfn.CONCAT(AY4,Input!$C$125),'UM+UIM'!$A:$A,0),MATCH(Info!AZ25,'UM+UIM'!$D$2:$E$2,0)))),0)</f>
        <v>0</v>
      </c>
      <c r="AZ61" s="357">
        <f>IFERROR(IF(AZ4="CA",IF(Input!BA12=TRUE,INDEX('UM+UIM'!$K$4:$M$22,MATCH(Input!$C$125,'UM+UIM'!$G$4:$G$22,0),MATCH(VLOOKUP(AZ6,'UM+UIM'!$S$3:$T$68,2,FALSE),'UM+UIM'!$K$3:$M$3,0)),INDEX('UM+UIM'!$H$4:$J$22,MATCH(Input!$C$125,'UM+UIM'!$G$4:$G$22,0),MATCH(VLOOKUP(AZ6,'UM+UIM'!$S$3:$T$68,2,FALSE),'UM+UIM'!$H$3:$J$3,0))),IF(Input!BA12=TRUE,INDEX('UM+UIM'!$B:$C,MATCH(_xlfn.CONCAT(AZ4,Input!$C$125),'UM+UIM'!$A:$A,0),MATCH(Info!BA25,'UM+UIM'!$B$2:$C$2,0)),INDEX('UM+UIM'!$D:$E,MATCH(_xlfn.CONCAT(AZ4,Input!$C$125),'UM+UIM'!$A:$A,0),MATCH(Info!BA25,'UM+UIM'!$D$2:$E$2,0)))),0)</f>
        <v>0</v>
      </c>
      <c r="BA61" s="357">
        <f>IFERROR(IF(BA4="CA",IF(Input!BB12=TRUE,INDEX('UM+UIM'!$K$4:$M$22,MATCH(Input!$C$125,'UM+UIM'!$G$4:$G$22,0),MATCH(VLOOKUP(BA6,'UM+UIM'!$S$3:$T$68,2,FALSE),'UM+UIM'!$K$3:$M$3,0)),INDEX('UM+UIM'!$H$4:$J$22,MATCH(Input!$C$125,'UM+UIM'!$G$4:$G$22,0),MATCH(VLOOKUP(BA6,'UM+UIM'!$S$3:$T$68,2,FALSE),'UM+UIM'!$H$3:$J$3,0))),IF(Input!BB12=TRUE,INDEX('UM+UIM'!$B:$C,MATCH(_xlfn.CONCAT(BA4,Input!$C$125),'UM+UIM'!$A:$A,0),MATCH(Info!BB25,'UM+UIM'!$B$2:$C$2,0)),INDEX('UM+UIM'!$D:$E,MATCH(_xlfn.CONCAT(BA4,Input!$C$125),'UM+UIM'!$A:$A,0),MATCH(Info!BB25,'UM+UIM'!$D$2:$E$2,0)))),0)</f>
        <v>0</v>
      </c>
      <c r="BB61" s="357">
        <f>IFERROR(IF(BB4="CA",IF(Input!BC12=TRUE,INDEX('UM+UIM'!$K$4:$M$22,MATCH(Input!$C$125,'UM+UIM'!$G$4:$G$22,0),MATCH(VLOOKUP(BB6,'UM+UIM'!$S$3:$T$68,2,FALSE),'UM+UIM'!$K$3:$M$3,0)),INDEX('UM+UIM'!$H$4:$J$22,MATCH(Input!$C$125,'UM+UIM'!$G$4:$G$22,0),MATCH(VLOOKUP(BB6,'UM+UIM'!$S$3:$T$68,2,FALSE),'UM+UIM'!$H$3:$J$3,0))),IF(Input!BC12=TRUE,INDEX('UM+UIM'!$B:$C,MATCH(_xlfn.CONCAT(BB4,Input!$C$125),'UM+UIM'!$A:$A,0),MATCH(Info!BC25,'UM+UIM'!$B$2:$C$2,0)),INDEX('UM+UIM'!$D:$E,MATCH(_xlfn.CONCAT(BB4,Input!$C$125),'UM+UIM'!$A:$A,0),MATCH(Info!BC25,'UM+UIM'!$D$2:$E$2,0)))),0)</f>
        <v>0</v>
      </c>
      <c r="BC61" s="357">
        <f>IFERROR(IF(BC4="CA",IF(Input!BD12=TRUE,INDEX('UM+UIM'!$K$4:$M$22,MATCH(Input!$C$125,'UM+UIM'!$G$4:$G$22,0),MATCH(VLOOKUP(BC6,'UM+UIM'!$S$3:$T$68,2,FALSE),'UM+UIM'!$K$3:$M$3,0)),INDEX('UM+UIM'!$H$4:$J$22,MATCH(Input!$C$125,'UM+UIM'!$G$4:$G$22,0),MATCH(VLOOKUP(BC6,'UM+UIM'!$S$3:$T$68,2,FALSE),'UM+UIM'!$H$3:$J$3,0))),IF(Input!BD12=TRUE,INDEX('UM+UIM'!$B:$C,MATCH(_xlfn.CONCAT(BC4,Input!$C$125),'UM+UIM'!$A:$A,0),MATCH(Info!BD25,'UM+UIM'!$B$2:$C$2,0)),INDEX('UM+UIM'!$D:$E,MATCH(_xlfn.CONCAT(BC4,Input!$C$125),'UM+UIM'!$A:$A,0),MATCH(Info!BD25,'UM+UIM'!$D$2:$E$2,0)))),0)</f>
        <v>0</v>
      </c>
      <c r="BD61" s="357">
        <f>IFERROR(IF(BD4="CA",IF(Input!BE12=TRUE,INDEX('UM+UIM'!$K$4:$M$22,MATCH(Input!$C$125,'UM+UIM'!$G$4:$G$22,0),MATCH(VLOOKUP(BD6,'UM+UIM'!$S$3:$T$68,2,FALSE),'UM+UIM'!$K$3:$M$3,0)),INDEX('UM+UIM'!$H$4:$J$22,MATCH(Input!$C$125,'UM+UIM'!$G$4:$G$22,0),MATCH(VLOOKUP(BD6,'UM+UIM'!$S$3:$T$68,2,FALSE),'UM+UIM'!$H$3:$J$3,0))),IF(Input!BE12=TRUE,INDEX('UM+UIM'!$B:$C,MATCH(_xlfn.CONCAT(BD4,Input!$C$125),'UM+UIM'!$A:$A,0),MATCH(Info!BE25,'UM+UIM'!$B$2:$C$2,0)),INDEX('UM+UIM'!$D:$E,MATCH(_xlfn.CONCAT(BD4,Input!$C$125),'UM+UIM'!$A:$A,0),MATCH(Info!BE25,'UM+UIM'!$D$2:$E$2,0)))),0)</f>
        <v>0</v>
      </c>
      <c r="BE61" s="357">
        <f>IFERROR(IF(BE4="CA",IF(Input!BF12=TRUE,INDEX('UM+UIM'!$K$4:$M$22,MATCH(Input!$C$125,'UM+UIM'!$G$4:$G$22,0),MATCH(VLOOKUP(BE6,'UM+UIM'!$S$3:$T$68,2,FALSE),'UM+UIM'!$K$3:$M$3,0)),INDEX('UM+UIM'!$H$4:$J$22,MATCH(Input!$C$125,'UM+UIM'!$G$4:$G$22,0),MATCH(VLOOKUP(BE6,'UM+UIM'!$S$3:$T$68,2,FALSE),'UM+UIM'!$H$3:$J$3,0))),IF(Input!BF12=TRUE,INDEX('UM+UIM'!$B:$C,MATCH(_xlfn.CONCAT(BE4,Input!$C$125),'UM+UIM'!$A:$A,0),MATCH(Info!BF25,'UM+UIM'!$B$2:$C$2,0)),INDEX('UM+UIM'!$D:$E,MATCH(_xlfn.CONCAT(BE4,Input!$C$125),'UM+UIM'!$A:$A,0),MATCH(Info!BF25,'UM+UIM'!$D$2:$E$2,0)))),0)</f>
        <v>0</v>
      </c>
      <c r="BF61" s="357">
        <f>IFERROR(IF(BF4="CA",IF(Input!BG12=TRUE,INDEX('UM+UIM'!$K$4:$M$22,MATCH(Input!$C$125,'UM+UIM'!$G$4:$G$22,0),MATCH(VLOOKUP(BF6,'UM+UIM'!$S$3:$T$68,2,FALSE),'UM+UIM'!$K$3:$M$3,0)),INDEX('UM+UIM'!$H$4:$J$22,MATCH(Input!$C$125,'UM+UIM'!$G$4:$G$22,0),MATCH(VLOOKUP(BF6,'UM+UIM'!$S$3:$T$68,2,FALSE),'UM+UIM'!$H$3:$J$3,0))),IF(Input!BG12=TRUE,INDEX('UM+UIM'!$B:$C,MATCH(_xlfn.CONCAT(BF4,Input!$C$125),'UM+UIM'!$A:$A,0),MATCH(Info!BG25,'UM+UIM'!$B$2:$C$2,0)),INDEX('UM+UIM'!$D:$E,MATCH(_xlfn.CONCAT(BF4,Input!$C$125),'UM+UIM'!$A:$A,0),MATCH(Info!BG25,'UM+UIM'!$D$2:$E$2,0)))),0)</f>
        <v>0</v>
      </c>
      <c r="BG61" s="357">
        <f>IFERROR(IF(BG4="CA",IF(Input!BH12=TRUE,INDEX('UM+UIM'!$K$4:$M$22,MATCH(Input!$C$125,'UM+UIM'!$G$4:$G$22,0),MATCH(VLOOKUP(BG6,'UM+UIM'!$S$3:$T$68,2,FALSE),'UM+UIM'!$K$3:$M$3,0)),INDEX('UM+UIM'!$H$4:$J$22,MATCH(Input!$C$125,'UM+UIM'!$G$4:$G$22,0),MATCH(VLOOKUP(BG6,'UM+UIM'!$S$3:$T$68,2,FALSE),'UM+UIM'!$H$3:$J$3,0))),IF(Input!BH12=TRUE,INDEX('UM+UIM'!$B:$C,MATCH(_xlfn.CONCAT(BG4,Input!$C$125),'UM+UIM'!$A:$A,0),MATCH(Info!BH25,'UM+UIM'!$B$2:$C$2,0)),INDEX('UM+UIM'!$D:$E,MATCH(_xlfn.CONCAT(BG4,Input!$C$125),'UM+UIM'!$A:$A,0),MATCH(Info!BH25,'UM+UIM'!$D$2:$E$2,0)))),0)</f>
        <v>0</v>
      </c>
      <c r="BH61" s="357">
        <f>IFERROR(IF(BH4="CA",IF(Input!BI12=TRUE,INDEX('UM+UIM'!$K$4:$M$22,MATCH(Input!$C$125,'UM+UIM'!$G$4:$G$22,0),MATCH(VLOOKUP(BH6,'UM+UIM'!$S$3:$T$68,2,FALSE),'UM+UIM'!$K$3:$M$3,0)),INDEX('UM+UIM'!$H$4:$J$22,MATCH(Input!$C$125,'UM+UIM'!$G$4:$G$22,0),MATCH(VLOOKUP(BH6,'UM+UIM'!$S$3:$T$68,2,FALSE),'UM+UIM'!$H$3:$J$3,0))),IF(Input!BI12=TRUE,INDEX('UM+UIM'!$B:$C,MATCH(_xlfn.CONCAT(BH4,Input!$C$125),'UM+UIM'!$A:$A,0),MATCH(Info!BI25,'UM+UIM'!$B$2:$C$2,0)),INDEX('UM+UIM'!$D:$E,MATCH(_xlfn.CONCAT(BH4,Input!$C$125),'UM+UIM'!$A:$A,0),MATCH(Info!BI25,'UM+UIM'!$D$2:$E$2,0)))),0)</f>
        <v>0</v>
      </c>
      <c r="BI61" s="357">
        <f>IFERROR(IF(BI4="CA",IF(Input!BJ12=TRUE,INDEX('UM+UIM'!$K$4:$M$22,MATCH(Input!$C$125,'UM+UIM'!$G$4:$G$22,0),MATCH(VLOOKUP(BI6,'UM+UIM'!$S$3:$T$68,2,FALSE),'UM+UIM'!$K$3:$M$3,0)),INDEX('UM+UIM'!$H$4:$J$22,MATCH(Input!$C$125,'UM+UIM'!$G$4:$G$22,0),MATCH(VLOOKUP(BI6,'UM+UIM'!$S$3:$T$68,2,FALSE),'UM+UIM'!$H$3:$J$3,0))),IF(Input!BJ12=TRUE,INDEX('UM+UIM'!$B:$C,MATCH(_xlfn.CONCAT(BI4,Input!$C$125),'UM+UIM'!$A:$A,0),MATCH(Info!BJ25,'UM+UIM'!$B$2:$C$2,0)),INDEX('UM+UIM'!$D:$E,MATCH(_xlfn.CONCAT(BI4,Input!$C$125),'UM+UIM'!$A:$A,0),MATCH(Info!BJ25,'UM+UIM'!$D$2:$E$2,0)))),0)</f>
        <v>0</v>
      </c>
      <c r="BJ61" s="357">
        <f>IFERROR(IF(BJ4="CA",IF(Input!BK12=TRUE,INDEX('UM+UIM'!$K$4:$M$22,MATCH(Input!$C$125,'UM+UIM'!$G$4:$G$22,0),MATCH(VLOOKUP(BJ6,'UM+UIM'!$S$3:$T$68,2,FALSE),'UM+UIM'!$K$3:$M$3,0)),INDEX('UM+UIM'!$H$4:$J$22,MATCH(Input!$C$125,'UM+UIM'!$G$4:$G$22,0),MATCH(VLOOKUP(BJ6,'UM+UIM'!$S$3:$T$68,2,FALSE),'UM+UIM'!$H$3:$J$3,0))),IF(Input!BK12=TRUE,INDEX('UM+UIM'!$B:$C,MATCH(_xlfn.CONCAT(BJ4,Input!$C$125),'UM+UIM'!$A:$A,0),MATCH(Info!BK25,'UM+UIM'!$B$2:$C$2,0)),INDEX('UM+UIM'!$D:$E,MATCH(_xlfn.CONCAT(BJ4,Input!$C$125),'UM+UIM'!$A:$A,0),MATCH(Info!BK25,'UM+UIM'!$D$2:$E$2,0)))),0)</f>
        <v>0</v>
      </c>
      <c r="BK61" s="357">
        <f>IFERROR(IF(BK4="CA",IF(Input!BL12=TRUE,INDEX('UM+UIM'!$K$4:$M$22,MATCH(Input!$C$125,'UM+UIM'!$G$4:$G$22,0),MATCH(VLOOKUP(BK6,'UM+UIM'!$S$3:$T$68,2,FALSE),'UM+UIM'!$K$3:$M$3,0)),INDEX('UM+UIM'!$H$4:$J$22,MATCH(Input!$C$125,'UM+UIM'!$G$4:$G$22,0),MATCH(VLOOKUP(BK6,'UM+UIM'!$S$3:$T$68,2,FALSE),'UM+UIM'!$H$3:$J$3,0))),IF(Input!BL12=TRUE,INDEX('UM+UIM'!$B:$C,MATCH(_xlfn.CONCAT(BK4,Input!$C$125),'UM+UIM'!$A:$A,0),MATCH(Info!BL25,'UM+UIM'!$B$2:$C$2,0)),INDEX('UM+UIM'!$D:$E,MATCH(_xlfn.CONCAT(BK4,Input!$C$125),'UM+UIM'!$A:$A,0),MATCH(Info!BL25,'UM+UIM'!$D$2:$E$2,0)))),0)</f>
        <v>0</v>
      </c>
      <c r="BL61" s="357">
        <f>IFERROR(IF(BL4="CA",IF(Input!BM12=TRUE,INDEX('UM+UIM'!$K$4:$M$22,MATCH(Input!$C$125,'UM+UIM'!$G$4:$G$22,0),MATCH(VLOOKUP(BL6,'UM+UIM'!$S$3:$T$68,2,FALSE),'UM+UIM'!$K$3:$M$3,0)),INDEX('UM+UIM'!$H$4:$J$22,MATCH(Input!$C$125,'UM+UIM'!$G$4:$G$22,0),MATCH(VLOOKUP(BL6,'UM+UIM'!$S$3:$T$68,2,FALSE),'UM+UIM'!$H$3:$J$3,0))),IF(Input!BM12=TRUE,INDEX('UM+UIM'!$B:$C,MATCH(_xlfn.CONCAT(BL4,Input!$C$125),'UM+UIM'!$A:$A,0),MATCH(Info!BM25,'UM+UIM'!$B$2:$C$2,0)),INDEX('UM+UIM'!$D:$E,MATCH(_xlfn.CONCAT(BL4,Input!$C$125),'UM+UIM'!$A:$A,0),MATCH(Info!BM25,'UM+UIM'!$D$2:$E$2,0)))),0)</f>
        <v>0</v>
      </c>
      <c r="BM61" s="357">
        <f>IFERROR(IF(BM4="CA",IF(Input!BN12=TRUE,INDEX('UM+UIM'!$K$4:$M$22,MATCH(Input!$C$125,'UM+UIM'!$G$4:$G$22,0),MATCH(VLOOKUP(BM6,'UM+UIM'!$S$3:$T$68,2,FALSE),'UM+UIM'!$K$3:$M$3,0)),INDEX('UM+UIM'!$H$4:$J$22,MATCH(Input!$C$125,'UM+UIM'!$G$4:$G$22,0),MATCH(VLOOKUP(BM6,'UM+UIM'!$S$3:$T$68,2,FALSE),'UM+UIM'!$H$3:$J$3,0))),IF(Input!BN12=TRUE,INDEX('UM+UIM'!$B:$C,MATCH(_xlfn.CONCAT(BM4,Input!$C$125),'UM+UIM'!$A:$A,0),MATCH(Info!BN25,'UM+UIM'!$B$2:$C$2,0)),INDEX('UM+UIM'!$D:$E,MATCH(_xlfn.CONCAT(BM4,Input!$C$125),'UM+UIM'!$A:$A,0),MATCH(Info!BN25,'UM+UIM'!$D$2:$E$2,0)))),0)</f>
        <v>0</v>
      </c>
      <c r="BN61" s="357">
        <f>IFERROR(IF(BN4="CA",IF(Input!BO12=TRUE,INDEX('UM+UIM'!$K$4:$M$22,MATCH(Input!$C$125,'UM+UIM'!$G$4:$G$22,0),MATCH(VLOOKUP(BN6,'UM+UIM'!$S$3:$T$68,2,FALSE),'UM+UIM'!$K$3:$M$3,0)),INDEX('UM+UIM'!$H$4:$J$22,MATCH(Input!$C$125,'UM+UIM'!$G$4:$G$22,0),MATCH(VLOOKUP(BN6,'UM+UIM'!$S$3:$T$68,2,FALSE),'UM+UIM'!$H$3:$J$3,0))),IF(Input!BO12=TRUE,INDEX('UM+UIM'!$B:$C,MATCH(_xlfn.CONCAT(BN4,Input!$C$125),'UM+UIM'!$A:$A,0),MATCH(Info!BO25,'UM+UIM'!$B$2:$C$2,0)),INDEX('UM+UIM'!$D:$E,MATCH(_xlfn.CONCAT(BN4,Input!$C$125),'UM+UIM'!$A:$A,0),MATCH(Info!BO25,'UM+UIM'!$D$2:$E$2,0)))),0)</f>
        <v>0</v>
      </c>
      <c r="BO61" s="357">
        <f>IFERROR(IF(BO4="CA",IF(Input!BP12=TRUE,INDEX('UM+UIM'!$K$4:$M$22,MATCH(Input!$C$125,'UM+UIM'!$G$4:$G$22,0),MATCH(VLOOKUP(BO6,'UM+UIM'!$S$3:$T$68,2,FALSE),'UM+UIM'!$K$3:$M$3,0)),INDEX('UM+UIM'!$H$4:$J$22,MATCH(Input!$C$125,'UM+UIM'!$G$4:$G$22,0),MATCH(VLOOKUP(BO6,'UM+UIM'!$S$3:$T$68,2,FALSE),'UM+UIM'!$H$3:$J$3,0))),IF(Input!BP12=TRUE,INDEX('UM+UIM'!$B:$C,MATCH(_xlfn.CONCAT(BO4,Input!$C$125),'UM+UIM'!$A:$A,0),MATCH(Info!BP25,'UM+UIM'!$B$2:$C$2,0)),INDEX('UM+UIM'!$D:$E,MATCH(_xlfn.CONCAT(BO4,Input!$C$125),'UM+UIM'!$A:$A,0),MATCH(Info!BP25,'UM+UIM'!$D$2:$E$2,0)))),0)</f>
        <v>0</v>
      </c>
      <c r="BP61" s="357">
        <f>IFERROR(IF(BP4="CA",IF(Input!BQ12=TRUE,INDEX('UM+UIM'!$K$4:$M$22,MATCH(Input!$C$125,'UM+UIM'!$G$4:$G$22,0),MATCH(VLOOKUP(BP6,'UM+UIM'!$S$3:$T$68,2,FALSE),'UM+UIM'!$K$3:$M$3,0)),INDEX('UM+UIM'!$H$4:$J$22,MATCH(Input!$C$125,'UM+UIM'!$G$4:$G$22,0),MATCH(VLOOKUP(BP6,'UM+UIM'!$S$3:$T$68,2,FALSE),'UM+UIM'!$H$3:$J$3,0))),IF(Input!BQ12=TRUE,INDEX('UM+UIM'!$B:$C,MATCH(_xlfn.CONCAT(BP4,Input!$C$125),'UM+UIM'!$A:$A,0),MATCH(Info!BQ25,'UM+UIM'!$B$2:$C$2,0)),INDEX('UM+UIM'!$D:$E,MATCH(_xlfn.CONCAT(BP4,Input!$C$125),'UM+UIM'!$A:$A,0),MATCH(Info!BQ25,'UM+UIM'!$D$2:$E$2,0)))),0)</f>
        <v>0</v>
      </c>
      <c r="BQ61" s="357">
        <f>IFERROR(IF(BQ4="CA",IF(Input!BR12=TRUE,INDEX('UM+UIM'!$K$4:$M$22,MATCH(Input!$C$125,'UM+UIM'!$G$4:$G$22,0),MATCH(VLOOKUP(BQ6,'UM+UIM'!$S$3:$T$68,2,FALSE),'UM+UIM'!$K$3:$M$3,0)),INDEX('UM+UIM'!$H$4:$J$22,MATCH(Input!$C$125,'UM+UIM'!$G$4:$G$22,0),MATCH(VLOOKUP(BQ6,'UM+UIM'!$S$3:$T$68,2,FALSE),'UM+UIM'!$H$3:$J$3,0))),IF(Input!BR12=TRUE,INDEX('UM+UIM'!$B:$C,MATCH(_xlfn.CONCAT(BQ4,Input!$C$125),'UM+UIM'!$A:$A,0),MATCH(Info!BR25,'UM+UIM'!$B$2:$C$2,0)),INDEX('UM+UIM'!$D:$E,MATCH(_xlfn.CONCAT(BQ4,Input!$C$125),'UM+UIM'!$A:$A,0),MATCH(Info!BR25,'UM+UIM'!$D$2:$E$2,0)))),0)</f>
        <v>0</v>
      </c>
      <c r="BR61" s="357">
        <f>IFERROR(IF(BR4="CA",IF(Input!BS12=TRUE,INDEX('UM+UIM'!$K$4:$M$22,MATCH(Input!$C$125,'UM+UIM'!$G$4:$G$22,0),MATCH(VLOOKUP(BR6,'UM+UIM'!$S$3:$T$68,2,FALSE),'UM+UIM'!$K$3:$M$3,0)),INDEX('UM+UIM'!$H$4:$J$22,MATCH(Input!$C$125,'UM+UIM'!$G$4:$G$22,0),MATCH(VLOOKUP(BR6,'UM+UIM'!$S$3:$T$68,2,FALSE),'UM+UIM'!$H$3:$J$3,0))),IF(Input!BS12=TRUE,INDEX('UM+UIM'!$B:$C,MATCH(_xlfn.CONCAT(BR4,Input!$C$125),'UM+UIM'!$A:$A,0),MATCH(Info!BS25,'UM+UIM'!$B$2:$C$2,0)),INDEX('UM+UIM'!$D:$E,MATCH(_xlfn.CONCAT(BR4,Input!$C$125),'UM+UIM'!$A:$A,0),MATCH(Info!BS25,'UM+UIM'!$D$2:$E$2,0)))),0)</f>
        <v>0</v>
      </c>
      <c r="BS61" s="357">
        <f>IFERROR(IF(BS4="CA",IF(Input!BT12=TRUE,INDEX('UM+UIM'!$K$4:$M$22,MATCH(Input!$C$125,'UM+UIM'!$G$4:$G$22,0),MATCH(VLOOKUP(BS6,'UM+UIM'!$S$3:$T$68,2,FALSE),'UM+UIM'!$K$3:$M$3,0)),INDEX('UM+UIM'!$H$4:$J$22,MATCH(Input!$C$125,'UM+UIM'!$G$4:$G$22,0),MATCH(VLOOKUP(BS6,'UM+UIM'!$S$3:$T$68,2,FALSE),'UM+UIM'!$H$3:$J$3,0))),IF(Input!BT12=TRUE,INDEX('UM+UIM'!$B:$C,MATCH(_xlfn.CONCAT(BS4,Input!$C$125),'UM+UIM'!$A:$A,0),MATCH(Info!BT25,'UM+UIM'!$B$2:$C$2,0)),INDEX('UM+UIM'!$D:$E,MATCH(_xlfn.CONCAT(BS4,Input!$C$125),'UM+UIM'!$A:$A,0),MATCH(Info!BT25,'UM+UIM'!$D$2:$E$2,0)))),0)</f>
        <v>0</v>
      </c>
      <c r="BT61" s="357">
        <f>IFERROR(IF(BT4="CA",IF(Input!BU12=TRUE,INDEX('UM+UIM'!$K$4:$M$22,MATCH(Input!$C$125,'UM+UIM'!$G$4:$G$22,0),MATCH(VLOOKUP(BT6,'UM+UIM'!$S$3:$T$68,2,FALSE),'UM+UIM'!$K$3:$M$3,0)),INDEX('UM+UIM'!$H$4:$J$22,MATCH(Input!$C$125,'UM+UIM'!$G$4:$G$22,0),MATCH(VLOOKUP(BT6,'UM+UIM'!$S$3:$T$68,2,FALSE),'UM+UIM'!$H$3:$J$3,0))),IF(Input!BU12=TRUE,INDEX('UM+UIM'!$B:$C,MATCH(_xlfn.CONCAT(BT4,Input!$C$125),'UM+UIM'!$A:$A,0),MATCH(Info!BU25,'UM+UIM'!$B$2:$C$2,0)),INDEX('UM+UIM'!$D:$E,MATCH(_xlfn.CONCAT(BT4,Input!$C$125),'UM+UIM'!$A:$A,0),MATCH(Info!BU25,'UM+UIM'!$D$2:$E$2,0)))),0)</f>
        <v>0</v>
      </c>
      <c r="BU61" s="357">
        <f>IFERROR(IF(BU4="CA",IF(Input!BV12=TRUE,INDEX('UM+UIM'!$K$4:$M$22,MATCH(Input!$C$125,'UM+UIM'!$G$4:$G$22,0),MATCH(VLOOKUP(BU6,'UM+UIM'!$S$3:$T$68,2,FALSE),'UM+UIM'!$K$3:$M$3,0)),INDEX('UM+UIM'!$H$4:$J$22,MATCH(Input!$C$125,'UM+UIM'!$G$4:$G$22,0),MATCH(VLOOKUP(BU6,'UM+UIM'!$S$3:$T$68,2,FALSE),'UM+UIM'!$H$3:$J$3,0))),IF(Input!BV12=TRUE,INDEX('UM+UIM'!$B:$C,MATCH(_xlfn.CONCAT(BU4,Input!$C$125),'UM+UIM'!$A:$A,0),MATCH(Info!BV25,'UM+UIM'!$B$2:$C$2,0)),INDEX('UM+UIM'!$D:$E,MATCH(_xlfn.CONCAT(BU4,Input!$C$125),'UM+UIM'!$A:$A,0),MATCH(Info!BV25,'UM+UIM'!$D$2:$E$2,0)))),0)</f>
        <v>0</v>
      </c>
      <c r="BV61" s="357">
        <f>IFERROR(IF(BV4="CA",IF(Input!BW12=TRUE,INDEX('UM+UIM'!$K$4:$M$22,MATCH(Input!$C$125,'UM+UIM'!$G$4:$G$22,0),MATCH(VLOOKUP(BV6,'UM+UIM'!$S$3:$T$68,2,FALSE),'UM+UIM'!$K$3:$M$3,0)),INDEX('UM+UIM'!$H$4:$J$22,MATCH(Input!$C$125,'UM+UIM'!$G$4:$G$22,0),MATCH(VLOOKUP(BV6,'UM+UIM'!$S$3:$T$68,2,FALSE),'UM+UIM'!$H$3:$J$3,0))),IF(Input!BW12=TRUE,INDEX('UM+UIM'!$B:$C,MATCH(_xlfn.CONCAT(BV4,Input!$C$125),'UM+UIM'!$A:$A,0),MATCH(Info!BW25,'UM+UIM'!$B$2:$C$2,0)),INDEX('UM+UIM'!$D:$E,MATCH(_xlfn.CONCAT(BV4,Input!$C$125),'UM+UIM'!$A:$A,0),MATCH(Info!BW25,'UM+UIM'!$D$2:$E$2,0)))),0)</f>
        <v>0</v>
      </c>
      <c r="BW61" s="357">
        <f>IFERROR(IF(BW4="CA",IF(Input!BX12=TRUE,INDEX('UM+UIM'!$K$4:$M$22,MATCH(Input!$C$125,'UM+UIM'!$G$4:$G$22,0),MATCH(VLOOKUP(BW6,'UM+UIM'!$S$3:$T$68,2,FALSE),'UM+UIM'!$K$3:$M$3,0)),INDEX('UM+UIM'!$H$4:$J$22,MATCH(Input!$C$125,'UM+UIM'!$G$4:$G$22,0),MATCH(VLOOKUP(BW6,'UM+UIM'!$S$3:$T$68,2,FALSE),'UM+UIM'!$H$3:$J$3,0))),IF(Input!BX12=TRUE,INDEX('UM+UIM'!$B:$C,MATCH(_xlfn.CONCAT(BW4,Input!$C$125),'UM+UIM'!$A:$A,0),MATCH(Info!BX25,'UM+UIM'!$B$2:$C$2,0)),INDEX('UM+UIM'!$D:$E,MATCH(_xlfn.CONCAT(BW4,Input!$C$125),'UM+UIM'!$A:$A,0),MATCH(Info!BX25,'UM+UIM'!$D$2:$E$2,0)))),0)</f>
        <v>0</v>
      </c>
      <c r="BX61" s="357">
        <f>IFERROR(IF(BX4="CA",IF(Input!BY12=TRUE,INDEX('UM+UIM'!$K$4:$M$22,MATCH(Input!$C$125,'UM+UIM'!$G$4:$G$22,0),MATCH(VLOOKUP(BX6,'UM+UIM'!$S$3:$T$68,2,FALSE),'UM+UIM'!$K$3:$M$3,0)),INDEX('UM+UIM'!$H$4:$J$22,MATCH(Input!$C$125,'UM+UIM'!$G$4:$G$22,0),MATCH(VLOOKUP(BX6,'UM+UIM'!$S$3:$T$68,2,FALSE),'UM+UIM'!$H$3:$J$3,0))),IF(Input!BY12=TRUE,INDEX('UM+UIM'!$B:$C,MATCH(_xlfn.CONCAT(BX4,Input!$C$125),'UM+UIM'!$A:$A,0),MATCH(Info!BY25,'UM+UIM'!$B$2:$C$2,0)),INDEX('UM+UIM'!$D:$E,MATCH(_xlfn.CONCAT(BX4,Input!$C$125),'UM+UIM'!$A:$A,0),MATCH(Info!BY25,'UM+UIM'!$D$2:$E$2,0)))),0)</f>
        <v>0</v>
      </c>
      <c r="BY61" s="357">
        <f>IFERROR(IF(BY4="CA",IF(Input!BZ12=TRUE,INDEX('UM+UIM'!$K$4:$M$22,MATCH(Input!$C$125,'UM+UIM'!$G$4:$G$22,0),MATCH(VLOOKUP(BY6,'UM+UIM'!$S$3:$T$68,2,FALSE),'UM+UIM'!$K$3:$M$3,0)),INDEX('UM+UIM'!$H$4:$J$22,MATCH(Input!$C$125,'UM+UIM'!$G$4:$G$22,0),MATCH(VLOOKUP(BY6,'UM+UIM'!$S$3:$T$68,2,FALSE),'UM+UIM'!$H$3:$J$3,0))),IF(Input!BZ12=TRUE,INDEX('UM+UIM'!$B:$C,MATCH(_xlfn.CONCAT(BY4,Input!$C$125),'UM+UIM'!$A:$A,0),MATCH(Info!BZ25,'UM+UIM'!$B$2:$C$2,0)),INDEX('UM+UIM'!$D:$E,MATCH(_xlfn.CONCAT(BY4,Input!$C$125),'UM+UIM'!$A:$A,0),MATCH(Info!BZ25,'UM+UIM'!$D$2:$E$2,0)))),0)</f>
        <v>0</v>
      </c>
      <c r="BZ61" s="357">
        <f>IFERROR(IF(BZ4="CA",IF(Input!CA12=TRUE,INDEX('UM+UIM'!$K$4:$M$22,MATCH(Input!$C$125,'UM+UIM'!$G$4:$G$22,0),MATCH(VLOOKUP(BZ6,'UM+UIM'!$S$3:$T$68,2,FALSE),'UM+UIM'!$K$3:$M$3,0)),INDEX('UM+UIM'!$H$4:$J$22,MATCH(Input!$C$125,'UM+UIM'!$G$4:$G$22,0),MATCH(VLOOKUP(BZ6,'UM+UIM'!$S$3:$T$68,2,FALSE),'UM+UIM'!$H$3:$J$3,0))),IF(Input!CA12=TRUE,INDEX('UM+UIM'!$B:$C,MATCH(_xlfn.CONCAT(BZ4,Input!$C$125),'UM+UIM'!$A:$A,0),MATCH(Info!CA25,'UM+UIM'!$B$2:$C$2,0)),INDEX('UM+UIM'!$D:$E,MATCH(_xlfn.CONCAT(BZ4,Input!$C$125),'UM+UIM'!$A:$A,0),MATCH(Info!CA25,'UM+UIM'!$D$2:$E$2,0)))),0)</f>
        <v>0</v>
      </c>
      <c r="CA61" s="357">
        <f>IFERROR(IF(CA4="CA",IF(Input!CB12=TRUE,INDEX('UM+UIM'!$K$4:$M$22,MATCH(Input!$C$125,'UM+UIM'!$G$4:$G$22,0),MATCH(VLOOKUP(CA6,'UM+UIM'!$S$3:$T$68,2,FALSE),'UM+UIM'!$K$3:$M$3,0)),INDEX('UM+UIM'!$H$4:$J$22,MATCH(Input!$C$125,'UM+UIM'!$G$4:$G$22,0),MATCH(VLOOKUP(CA6,'UM+UIM'!$S$3:$T$68,2,FALSE),'UM+UIM'!$H$3:$J$3,0))),IF(Input!CB12=TRUE,INDEX('UM+UIM'!$B:$C,MATCH(_xlfn.CONCAT(CA4,Input!$C$125),'UM+UIM'!$A:$A,0),MATCH(Info!CB25,'UM+UIM'!$B$2:$C$2,0)),INDEX('UM+UIM'!$D:$E,MATCH(_xlfn.CONCAT(CA4,Input!$C$125),'UM+UIM'!$A:$A,0),MATCH(Info!CB25,'UM+UIM'!$D$2:$E$2,0)))),0)</f>
        <v>0</v>
      </c>
      <c r="CB61" s="357">
        <f>IFERROR(IF(CB4="CA",IF(Input!CC12=TRUE,INDEX('UM+UIM'!$K$4:$M$22,MATCH(Input!$C$125,'UM+UIM'!$G$4:$G$22,0),MATCH(VLOOKUP(CB6,'UM+UIM'!$S$3:$T$68,2,FALSE),'UM+UIM'!$K$3:$M$3,0)),INDEX('UM+UIM'!$H$4:$J$22,MATCH(Input!$C$125,'UM+UIM'!$G$4:$G$22,0),MATCH(VLOOKUP(CB6,'UM+UIM'!$S$3:$T$68,2,FALSE),'UM+UIM'!$H$3:$J$3,0))),IF(Input!CC12=TRUE,INDEX('UM+UIM'!$B:$C,MATCH(_xlfn.CONCAT(CB4,Input!$C$125),'UM+UIM'!$A:$A,0),MATCH(Info!CC25,'UM+UIM'!$B$2:$C$2,0)),INDEX('UM+UIM'!$D:$E,MATCH(_xlfn.CONCAT(CB4,Input!$C$125),'UM+UIM'!$A:$A,0),MATCH(Info!CC25,'UM+UIM'!$D$2:$E$2,0)))),0)</f>
        <v>0</v>
      </c>
      <c r="CC61" s="357">
        <f>IFERROR(IF(CC4="CA",IF(Input!CD12=TRUE,INDEX('UM+UIM'!$K$4:$M$22,MATCH(Input!$C$125,'UM+UIM'!$G$4:$G$22,0),MATCH(VLOOKUP(CC6,'UM+UIM'!$S$3:$T$68,2,FALSE),'UM+UIM'!$K$3:$M$3,0)),INDEX('UM+UIM'!$H$4:$J$22,MATCH(Input!$C$125,'UM+UIM'!$G$4:$G$22,0),MATCH(VLOOKUP(CC6,'UM+UIM'!$S$3:$T$68,2,FALSE),'UM+UIM'!$H$3:$J$3,0))),IF(Input!CD12=TRUE,INDEX('UM+UIM'!$B:$C,MATCH(_xlfn.CONCAT(CC4,Input!$C$125),'UM+UIM'!$A:$A,0),MATCH(Info!CD25,'UM+UIM'!$B$2:$C$2,0)),INDEX('UM+UIM'!$D:$E,MATCH(_xlfn.CONCAT(CC4,Input!$C$125),'UM+UIM'!$A:$A,0),MATCH(Info!CD25,'UM+UIM'!$D$2:$E$2,0)))),0)</f>
        <v>0</v>
      </c>
      <c r="CD61" s="357">
        <f>IFERROR(IF(CD4="CA",IF(Input!CE12=TRUE,INDEX('UM+UIM'!$K$4:$M$22,MATCH(Input!$C$125,'UM+UIM'!$G$4:$G$22,0),MATCH(VLOOKUP(CD6,'UM+UIM'!$S$3:$T$68,2,FALSE),'UM+UIM'!$K$3:$M$3,0)),INDEX('UM+UIM'!$H$4:$J$22,MATCH(Input!$C$125,'UM+UIM'!$G$4:$G$22,0),MATCH(VLOOKUP(CD6,'UM+UIM'!$S$3:$T$68,2,FALSE),'UM+UIM'!$H$3:$J$3,0))),IF(Input!CE12=TRUE,INDEX('UM+UIM'!$B:$C,MATCH(_xlfn.CONCAT(CD4,Input!$C$125),'UM+UIM'!$A:$A,0),MATCH(Info!CE25,'UM+UIM'!$B$2:$C$2,0)),INDEX('UM+UIM'!$D:$E,MATCH(_xlfn.CONCAT(CD4,Input!$C$125),'UM+UIM'!$A:$A,0),MATCH(Info!CE25,'UM+UIM'!$D$2:$E$2,0)))),0)</f>
        <v>0</v>
      </c>
      <c r="CE61" s="357">
        <f>IFERROR(IF(CE4="CA",IF(Input!CF12=TRUE,INDEX('UM+UIM'!$K$4:$M$22,MATCH(Input!$C$125,'UM+UIM'!$G$4:$G$22,0),MATCH(VLOOKUP(CE6,'UM+UIM'!$S$3:$T$68,2,FALSE),'UM+UIM'!$K$3:$M$3,0)),INDEX('UM+UIM'!$H$4:$J$22,MATCH(Input!$C$125,'UM+UIM'!$G$4:$G$22,0),MATCH(VLOOKUP(CE6,'UM+UIM'!$S$3:$T$68,2,FALSE),'UM+UIM'!$H$3:$J$3,0))),IF(Input!CF12=TRUE,INDEX('UM+UIM'!$B:$C,MATCH(_xlfn.CONCAT(CE4,Input!$C$125),'UM+UIM'!$A:$A,0),MATCH(Info!CF25,'UM+UIM'!$B$2:$C$2,0)),INDEX('UM+UIM'!$D:$E,MATCH(_xlfn.CONCAT(CE4,Input!$C$125),'UM+UIM'!$A:$A,0),MATCH(Info!CF25,'UM+UIM'!$D$2:$E$2,0)))),0)</f>
        <v>0</v>
      </c>
      <c r="CF61" s="357">
        <f>IFERROR(IF(CF4="CA",IF(Input!CG12=TRUE,INDEX('UM+UIM'!$K$4:$M$22,MATCH(Input!$C$125,'UM+UIM'!$G$4:$G$22,0),MATCH(VLOOKUP(CF6,'UM+UIM'!$S$3:$T$68,2,FALSE),'UM+UIM'!$K$3:$M$3,0)),INDEX('UM+UIM'!$H$4:$J$22,MATCH(Input!$C$125,'UM+UIM'!$G$4:$G$22,0),MATCH(VLOOKUP(CF6,'UM+UIM'!$S$3:$T$68,2,FALSE),'UM+UIM'!$H$3:$J$3,0))),IF(Input!CG12=TRUE,INDEX('UM+UIM'!$B:$C,MATCH(_xlfn.CONCAT(CF4,Input!$C$125),'UM+UIM'!$A:$A,0),MATCH(Info!CG25,'UM+UIM'!$B$2:$C$2,0)),INDEX('UM+UIM'!$D:$E,MATCH(_xlfn.CONCAT(CF4,Input!$C$125),'UM+UIM'!$A:$A,0),MATCH(Info!CG25,'UM+UIM'!$D$2:$E$2,0)))),0)</f>
        <v>0</v>
      </c>
      <c r="CG61" s="357">
        <f>IFERROR(IF(CG4="CA",IF(Input!CH12=TRUE,INDEX('UM+UIM'!$K$4:$M$22,MATCH(Input!$C$125,'UM+UIM'!$G$4:$G$22,0),MATCH(VLOOKUP(CG6,'UM+UIM'!$S$3:$T$68,2,FALSE),'UM+UIM'!$K$3:$M$3,0)),INDEX('UM+UIM'!$H$4:$J$22,MATCH(Input!$C$125,'UM+UIM'!$G$4:$G$22,0),MATCH(VLOOKUP(CG6,'UM+UIM'!$S$3:$T$68,2,FALSE),'UM+UIM'!$H$3:$J$3,0))),IF(Input!CH12=TRUE,INDEX('UM+UIM'!$B:$C,MATCH(_xlfn.CONCAT(CG4,Input!$C$125),'UM+UIM'!$A:$A,0),MATCH(Info!CH25,'UM+UIM'!$B$2:$C$2,0)),INDEX('UM+UIM'!$D:$E,MATCH(_xlfn.CONCAT(CG4,Input!$C$125),'UM+UIM'!$A:$A,0),MATCH(Info!CH25,'UM+UIM'!$D$2:$E$2,0)))),0)</f>
        <v>0</v>
      </c>
      <c r="CH61" s="357">
        <f>IFERROR(IF(CH4="CA",IF(Input!CI12=TRUE,INDEX('UM+UIM'!$K$4:$M$22,MATCH(Input!$C$125,'UM+UIM'!$G$4:$G$22,0),MATCH(VLOOKUP(CH6,'UM+UIM'!$S$3:$T$68,2,FALSE),'UM+UIM'!$K$3:$M$3,0)),INDEX('UM+UIM'!$H$4:$J$22,MATCH(Input!$C$125,'UM+UIM'!$G$4:$G$22,0),MATCH(VLOOKUP(CH6,'UM+UIM'!$S$3:$T$68,2,FALSE),'UM+UIM'!$H$3:$J$3,0))),IF(Input!CI12=TRUE,INDEX('UM+UIM'!$B:$C,MATCH(_xlfn.CONCAT(CH4,Input!$C$125),'UM+UIM'!$A:$A,0),MATCH(Info!CI25,'UM+UIM'!$B$2:$C$2,0)),INDEX('UM+UIM'!$D:$E,MATCH(_xlfn.CONCAT(CH4,Input!$C$125),'UM+UIM'!$A:$A,0),MATCH(Info!CI25,'UM+UIM'!$D$2:$E$2,0)))),0)</f>
        <v>0</v>
      </c>
      <c r="CI61" s="357">
        <f>IFERROR(IF(CI4="CA",IF(Input!CJ12=TRUE,INDEX('UM+UIM'!$K$4:$M$22,MATCH(Input!$C$125,'UM+UIM'!$G$4:$G$22,0),MATCH(VLOOKUP(CI6,'UM+UIM'!$S$3:$T$68,2,FALSE),'UM+UIM'!$K$3:$M$3,0)),INDEX('UM+UIM'!$H$4:$J$22,MATCH(Input!$C$125,'UM+UIM'!$G$4:$G$22,0),MATCH(VLOOKUP(CI6,'UM+UIM'!$S$3:$T$68,2,FALSE),'UM+UIM'!$H$3:$J$3,0))),IF(Input!CJ12=TRUE,INDEX('UM+UIM'!$B:$C,MATCH(_xlfn.CONCAT(CI4,Input!$C$125),'UM+UIM'!$A:$A,0),MATCH(Info!CJ25,'UM+UIM'!$B$2:$C$2,0)),INDEX('UM+UIM'!$D:$E,MATCH(_xlfn.CONCAT(CI4,Input!$C$125),'UM+UIM'!$A:$A,0),MATCH(Info!CJ25,'UM+UIM'!$D$2:$E$2,0)))),0)</f>
        <v>0</v>
      </c>
      <c r="CJ61" s="357">
        <f>IFERROR(IF(CJ4="CA",IF(Input!CK12=TRUE,INDEX('UM+UIM'!$K$4:$M$22,MATCH(Input!$C$125,'UM+UIM'!$G$4:$G$22,0),MATCH(VLOOKUP(CJ6,'UM+UIM'!$S$3:$T$68,2,FALSE),'UM+UIM'!$K$3:$M$3,0)),INDEX('UM+UIM'!$H$4:$J$22,MATCH(Input!$C$125,'UM+UIM'!$G$4:$G$22,0),MATCH(VLOOKUP(CJ6,'UM+UIM'!$S$3:$T$68,2,FALSE),'UM+UIM'!$H$3:$J$3,0))),IF(Input!CK12=TRUE,INDEX('UM+UIM'!$B:$C,MATCH(_xlfn.CONCAT(CJ4,Input!$C$125),'UM+UIM'!$A:$A,0),MATCH(Info!CK25,'UM+UIM'!$B$2:$C$2,0)),INDEX('UM+UIM'!$D:$E,MATCH(_xlfn.CONCAT(CJ4,Input!$C$125),'UM+UIM'!$A:$A,0),MATCH(Info!CK25,'UM+UIM'!$D$2:$E$2,0)))),0)</f>
        <v>0</v>
      </c>
      <c r="CK61" s="357">
        <f>IFERROR(IF(CK4="CA",IF(Input!CL12=TRUE,INDEX('UM+UIM'!$K$4:$M$22,MATCH(Input!$C$125,'UM+UIM'!$G$4:$G$22,0),MATCH(VLOOKUP(CK6,'UM+UIM'!$S$3:$T$68,2,FALSE),'UM+UIM'!$K$3:$M$3,0)),INDEX('UM+UIM'!$H$4:$J$22,MATCH(Input!$C$125,'UM+UIM'!$G$4:$G$22,0),MATCH(VLOOKUP(CK6,'UM+UIM'!$S$3:$T$68,2,FALSE),'UM+UIM'!$H$3:$J$3,0))),IF(Input!CL12=TRUE,INDEX('UM+UIM'!$B:$C,MATCH(_xlfn.CONCAT(CK4,Input!$C$125),'UM+UIM'!$A:$A,0),MATCH(Info!CL25,'UM+UIM'!$B$2:$C$2,0)),INDEX('UM+UIM'!$D:$E,MATCH(_xlfn.CONCAT(CK4,Input!$C$125),'UM+UIM'!$A:$A,0),MATCH(Info!CL25,'UM+UIM'!$D$2:$E$2,0)))),0)</f>
        <v>0</v>
      </c>
      <c r="CL61" s="357">
        <f>IFERROR(IF(CL4="CA",IF(Input!CM12=TRUE,INDEX('UM+UIM'!$K$4:$M$22,MATCH(Input!$C$125,'UM+UIM'!$G$4:$G$22,0),MATCH(VLOOKUP(CL6,'UM+UIM'!$S$3:$T$68,2,FALSE),'UM+UIM'!$K$3:$M$3,0)),INDEX('UM+UIM'!$H$4:$J$22,MATCH(Input!$C$125,'UM+UIM'!$G$4:$G$22,0),MATCH(VLOOKUP(CL6,'UM+UIM'!$S$3:$T$68,2,FALSE),'UM+UIM'!$H$3:$J$3,0))),IF(Input!CM12=TRUE,INDEX('UM+UIM'!$B:$C,MATCH(_xlfn.CONCAT(CL4,Input!$C$125),'UM+UIM'!$A:$A,0),MATCH(Info!CM25,'UM+UIM'!$B$2:$C$2,0)),INDEX('UM+UIM'!$D:$E,MATCH(_xlfn.CONCAT(CL4,Input!$C$125),'UM+UIM'!$A:$A,0),MATCH(Info!CM25,'UM+UIM'!$D$2:$E$2,0)))),0)</f>
        <v>0</v>
      </c>
      <c r="CM61" s="357">
        <f>IFERROR(IF(CM4="CA",IF(Input!CN12=TRUE,INDEX('UM+UIM'!$K$4:$M$22,MATCH(Input!$C$125,'UM+UIM'!$G$4:$G$22,0),MATCH(VLOOKUP(CM6,'UM+UIM'!$S$3:$T$68,2,FALSE),'UM+UIM'!$K$3:$M$3,0)),INDEX('UM+UIM'!$H$4:$J$22,MATCH(Input!$C$125,'UM+UIM'!$G$4:$G$22,0),MATCH(VLOOKUP(CM6,'UM+UIM'!$S$3:$T$68,2,FALSE),'UM+UIM'!$H$3:$J$3,0))),IF(Input!CN12=TRUE,INDEX('UM+UIM'!$B:$C,MATCH(_xlfn.CONCAT(CM4,Input!$C$125),'UM+UIM'!$A:$A,0),MATCH(Info!CN25,'UM+UIM'!$B$2:$C$2,0)),INDEX('UM+UIM'!$D:$E,MATCH(_xlfn.CONCAT(CM4,Input!$C$125),'UM+UIM'!$A:$A,0),MATCH(Info!CN25,'UM+UIM'!$D$2:$E$2,0)))),0)</f>
        <v>0</v>
      </c>
      <c r="CN61" s="357">
        <f>IFERROR(IF(CN4="CA",IF(Input!CO12=TRUE,INDEX('UM+UIM'!$K$4:$M$22,MATCH(Input!$C$125,'UM+UIM'!$G$4:$G$22,0),MATCH(VLOOKUP(CN6,'UM+UIM'!$S$3:$T$68,2,FALSE),'UM+UIM'!$K$3:$M$3,0)),INDEX('UM+UIM'!$H$4:$J$22,MATCH(Input!$C$125,'UM+UIM'!$G$4:$G$22,0),MATCH(VLOOKUP(CN6,'UM+UIM'!$S$3:$T$68,2,FALSE),'UM+UIM'!$H$3:$J$3,0))),IF(Input!CO12=TRUE,INDEX('UM+UIM'!$B:$C,MATCH(_xlfn.CONCAT(CN4,Input!$C$125),'UM+UIM'!$A:$A,0),MATCH(Info!CO25,'UM+UIM'!$B$2:$C$2,0)),INDEX('UM+UIM'!$D:$E,MATCH(_xlfn.CONCAT(CN4,Input!$C$125),'UM+UIM'!$A:$A,0),MATCH(Info!CO25,'UM+UIM'!$D$2:$E$2,0)))),0)</f>
        <v>0</v>
      </c>
      <c r="CO61" s="357">
        <f>IFERROR(IF(CO4="CA",IF(Input!CP12=TRUE,INDEX('UM+UIM'!$K$4:$M$22,MATCH(Input!$C$125,'UM+UIM'!$G$4:$G$22,0),MATCH(VLOOKUP(CO6,'UM+UIM'!$S$3:$T$68,2,FALSE),'UM+UIM'!$K$3:$M$3,0)),INDEX('UM+UIM'!$H$4:$J$22,MATCH(Input!$C$125,'UM+UIM'!$G$4:$G$22,0),MATCH(VLOOKUP(CO6,'UM+UIM'!$S$3:$T$68,2,FALSE),'UM+UIM'!$H$3:$J$3,0))),IF(Input!CP12=TRUE,INDEX('UM+UIM'!$B:$C,MATCH(_xlfn.CONCAT(CO4,Input!$C$125),'UM+UIM'!$A:$A,0),MATCH(Info!CP25,'UM+UIM'!$B$2:$C$2,0)),INDEX('UM+UIM'!$D:$E,MATCH(_xlfn.CONCAT(CO4,Input!$C$125),'UM+UIM'!$A:$A,0),MATCH(Info!CP25,'UM+UIM'!$D$2:$E$2,0)))),0)</f>
        <v>0</v>
      </c>
      <c r="CP61" s="357">
        <f>IFERROR(IF(CP4="CA",IF(Input!CQ12=TRUE,INDEX('UM+UIM'!$K$4:$M$22,MATCH(Input!$C$125,'UM+UIM'!$G$4:$G$22,0),MATCH(VLOOKUP(CP6,'UM+UIM'!$S$3:$T$68,2,FALSE),'UM+UIM'!$K$3:$M$3,0)),INDEX('UM+UIM'!$H$4:$J$22,MATCH(Input!$C$125,'UM+UIM'!$G$4:$G$22,0),MATCH(VLOOKUP(CP6,'UM+UIM'!$S$3:$T$68,2,FALSE),'UM+UIM'!$H$3:$J$3,0))),IF(Input!CQ12=TRUE,INDEX('UM+UIM'!$B:$C,MATCH(_xlfn.CONCAT(CP4,Input!$C$125),'UM+UIM'!$A:$A,0),MATCH(Info!CQ25,'UM+UIM'!$B$2:$C$2,0)),INDEX('UM+UIM'!$D:$E,MATCH(_xlfn.CONCAT(CP4,Input!$C$125),'UM+UIM'!$A:$A,0),MATCH(Info!CQ25,'UM+UIM'!$D$2:$E$2,0)))),0)</f>
        <v>0</v>
      </c>
      <c r="CQ61" s="357">
        <f>IFERROR(IF(CQ4="CA",IF(Input!CR12=TRUE,INDEX('UM+UIM'!$K$4:$M$22,MATCH(Input!$C$125,'UM+UIM'!$G$4:$G$22,0),MATCH(VLOOKUP(CQ6,'UM+UIM'!$S$3:$T$68,2,FALSE),'UM+UIM'!$K$3:$M$3,0)),INDEX('UM+UIM'!$H$4:$J$22,MATCH(Input!$C$125,'UM+UIM'!$G$4:$G$22,0),MATCH(VLOOKUP(CQ6,'UM+UIM'!$S$3:$T$68,2,FALSE),'UM+UIM'!$H$3:$J$3,0))),IF(Input!CR12=TRUE,INDEX('UM+UIM'!$B:$C,MATCH(_xlfn.CONCAT(CQ4,Input!$C$125),'UM+UIM'!$A:$A,0),MATCH(Info!CR25,'UM+UIM'!$B$2:$C$2,0)),INDEX('UM+UIM'!$D:$E,MATCH(_xlfn.CONCAT(CQ4,Input!$C$125),'UM+UIM'!$A:$A,0),MATCH(Info!CR25,'UM+UIM'!$D$2:$E$2,0)))),0)</f>
        <v>0</v>
      </c>
      <c r="CR61" s="357">
        <f>IFERROR(IF(CR4="CA",IF(Input!CS12=TRUE,INDEX('UM+UIM'!$K$4:$M$22,MATCH(Input!$C$125,'UM+UIM'!$G$4:$G$22,0),MATCH(VLOOKUP(CR6,'UM+UIM'!$S$3:$T$68,2,FALSE),'UM+UIM'!$K$3:$M$3,0)),INDEX('UM+UIM'!$H$4:$J$22,MATCH(Input!$C$125,'UM+UIM'!$G$4:$G$22,0),MATCH(VLOOKUP(CR6,'UM+UIM'!$S$3:$T$68,2,FALSE),'UM+UIM'!$H$3:$J$3,0))),IF(Input!CS12=TRUE,INDEX('UM+UIM'!$B:$C,MATCH(_xlfn.CONCAT(CR4,Input!$C$125),'UM+UIM'!$A:$A,0),MATCH(Info!CS25,'UM+UIM'!$B$2:$C$2,0)),INDEX('UM+UIM'!$D:$E,MATCH(_xlfn.CONCAT(CR4,Input!$C$125),'UM+UIM'!$A:$A,0),MATCH(Info!CS25,'UM+UIM'!$D$2:$E$2,0)))),0)</f>
        <v>0</v>
      </c>
      <c r="CS61" s="357">
        <f>IFERROR(IF(CS4="CA",IF(Input!CT12=TRUE,INDEX('UM+UIM'!$K$4:$M$22,MATCH(Input!$C$125,'UM+UIM'!$G$4:$G$22,0),MATCH(VLOOKUP(CS6,'UM+UIM'!$S$3:$T$68,2,FALSE),'UM+UIM'!$K$3:$M$3,0)),INDEX('UM+UIM'!$H$4:$J$22,MATCH(Input!$C$125,'UM+UIM'!$G$4:$G$22,0),MATCH(VLOOKUP(CS6,'UM+UIM'!$S$3:$T$68,2,FALSE),'UM+UIM'!$H$3:$J$3,0))),IF(Input!CT12=TRUE,INDEX('UM+UIM'!$B:$C,MATCH(_xlfn.CONCAT(CS4,Input!$C$125),'UM+UIM'!$A:$A,0),MATCH(Info!CT25,'UM+UIM'!$B$2:$C$2,0)),INDEX('UM+UIM'!$D:$E,MATCH(_xlfn.CONCAT(CS4,Input!$C$125),'UM+UIM'!$A:$A,0),MATCH(Info!CT25,'UM+UIM'!$D$2:$E$2,0)))),0)</f>
        <v>0</v>
      </c>
      <c r="CT61" s="357">
        <f>IFERROR(IF(CT4="CA",IF(Input!CU12=TRUE,INDEX('UM+UIM'!$K$4:$M$22,MATCH(Input!$C$125,'UM+UIM'!$G$4:$G$22,0),MATCH(VLOOKUP(CT6,'UM+UIM'!$S$3:$T$68,2,FALSE),'UM+UIM'!$K$3:$M$3,0)),INDEX('UM+UIM'!$H$4:$J$22,MATCH(Input!$C$125,'UM+UIM'!$G$4:$G$22,0),MATCH(VLOOKUP(CT6,'UM+UIM'!$S$3:$T$68,2,FALSE),'UM+UIM'!$H$3:$J$3,0))),IF(Input!CU12=TRUE,INDEX('UM+UIM'!$B:$C,MATCH(_xlfn.CONCAT(CT4,Input!$C$125),'UM+UIM'!$A:$A,0),MATCH(Info!CU25,'UM+UIM'!$B$2:$C$2,0)),INDEX('UM+UIM'!$D:$E,MATCH(_xlfn.CONCAT(CT4,Input!$C$125),'UM+UIM'!$A:$A,0),MATCH(Info!CU25,'UM+UIM'!$D$2:$E$2,0)))),0)</f>
        <v>0</v>
      </c>
      <c r="CU61" s="357">
        <f>IFERROR(IF(CU4="CA",IF(Input!CV12=TRUE,INDEX('UM+UIM'!$K$4:$M$22,MATCH(Input!$C$125,'UM+UIM'!$G$4:$G$22,0),MATCH(VLOOKUP(CU6,'UM+UIM'!$S$3:$T$68,2,FALSE),'UM+UIM'!$K$3:$M$3,0)),INDEX('UM+UIM'!$H$4:$J$22,MATCH(Input!$C$125,'UM+UIM'!$G$4:$G$22,0),MATCH(VLOOKUP(CU6,'UM+UIM'!$S$3:$T$68,2,FALSE),'UM+UIM'!$H$3:$J$3,0))),IF(Input!CV12=TRUE,INDEX('UM+UIM'!$B:$C,MATCH(_xlfn.CONCAT(CU4,Input!$C$125),'UM+UIM'!$A:$A,0),MATCH(Info!CV25,'UM+UIM'!$B$2:$C$2,0)),INDEX('UM+UIM'!$D:$E,MATCH(_xlfn.CONCAT(CU4,Input!$C$125),'UM+UIM'!$A:$A,0),MATCH(Info!CV25,'UM+UIM'!$D$2:$E$2,0)))),0)</f>
        <v>0</v>
      </c>
      <c r="CV61" s="357">
        <f>IFERROR(IF(CV4="CA",IF(Input!CW12=TRUE,INDEX('UM+UIM'!$K$4:$M$22,MATCH(Input!$C$125,'UM+UIM'!$G$4:$G$22,0),MATCH(VLOOKUP(CV6,'UM+UIM'!$S$3:$T$68,2,FALSE),'UM+UIM'!$K$3:$M$3,0)),INDEX('UM+UIM'!$H$4:$J$22,MATCH(Input!$C$125,'UM+UIM'!$G$4:$G$22,0),MATCH(VLOOKUP(CV6,'UM+UIM'!$S$3:$T$68,2,FALSE),'UM+UIM'!$H$3:$J$3,0))),IF(Input!CW12=TRUE,INDEX('UM+UIM'!$B:$C,MATCH(_xlfn.CONCAT(CV4,Input!$C$125),'UM+UIM'!$A:$A,0),MATCH(Info!CW25,'UM+UIM'!$B$2:$C$2,0)),INDEX('UM+UIM'!$D:$E,MATCH(_xlfn.CONCAT(CV4,Input!$C$125),'UM+UIM'!$A:$A,0),MATCH(Info!CW25,'UM+UIM'!$D$2:$E$2,0)))),0)</f>
        <v>0</v>
      </c>
      <c r="CW61" s="357">
        <f>IFERROR(IF(CW4="CA",IF(Input!CX12=TRUE,INDEX('UM+UIM'!$K$4:$M$22,MATCH(Input!$C$125,'UM+UIM'!$G$4:$G$22,0),MATCH(VLOOKUP(CW6,'UM+UIM'!$S$3:$T$68,2,FALSE),'UM+UIM'!$K$3:$M$3,0)),INDEX('UM+UIM'!$H$4:$J$22,MATCH(Input!$C$125,'UM+UIM'!$G$4:$G$22,0),MATCH(VLOOKUP(CW6,'UM+UIM'!$S$3:$T$68,2,FALSE),'UM+UIM'!$H$3:$J$3,0))),IF(Input!CX12=TRUE,INDEX('UM+UIM'!$B:$C,MATCH(_xlfn.CONCAT(CW4,Input!$C$125),'UM+UIM'!$A:$A,0),MATCH(Info!CX25,'UM+UIM'!$B$2:$C$2,0)),INDEX('UM+UIM'!$D:$E,MATCH(_xlfn.CONCAT(CW4,Input!$C$125),'UM+UIM'!$A:$A,0),MATCH(Info!CX25,'UM+UIM'!$D$2:$E$2,0)))),0)</f>
        <v>0</v>
      </c>
      <c r="CX61" s="357">
        <f>IFERROR(IF(CX4="CA",IF(Input!CY12=TRUE,INDEX('UM+UIM'!$K$4:$M$22,MATCH(Input!$C$125,'UM+UIM'!$G$4:$G$22,0),MATCH(VLOOKUP(CX6,'UM+UIM'!$S$3:$T$68,2,FALSE),'UM+UIM'!$K$3:$M$3,0)),INDEX('UM+UIM'!$H$4:$J$22,MATCH(Input!$C$125,'UM+UIM'!$G$4:$G$22,0),MATCH(VLOOKUP(CX6,'UM+UIM'!$S$3:$T$68,2,FALSE),'UM+UIM'!$H$3:$J$3,0))),IF(Input!CY12=TRUE,INDEX('UM+UIM'!$B:$C,MATCH(_xlfn.CONCAT(CX4,Input!$C$125),'UM+UIM'!$A:$A,0),MATCH(Info!CY25,'UM+UIM'!$B$2:$C$2,0)),INDEX('UM+UIM'!$D:$E,MATCH(_xlfn.CONCAT(CX4,Input!$C$125),'UM+UIM'!$A:$A,0),MATCH(Info!CY25,'UM+UIM'!$D$2:$E$2,0)))),0)</f>
        <v>0</v>
      </c>
      <c r="CY61" s="357">
        <f>IFERROR(IF(CY4="CA",IF(Input!CZ12=TRUE,INDEX('UM+UIM'!$K$4:$M$22,MATCH(Input!$C$125,'UM+UIM'!$G$4:$G$22,0),MATCH(VLOOKUP(CY6,'UM+UIM'!$S$3:$T$68,2,FALSE),'UM+UIM'!$K$3:$M$3,0)),INDEX('UM+UIM'!$H$4:$J$22,MATCH(Input!$C$125,'UM+UIM'!$G$4:$G$22,0),MATCH(VLOOKUP(CY6,'UM+UIM'!$S$3:$T$68,2,FALSE),'UM+UIM'!$H$3:$J$3,0))),IF(Input!CZ12=TRUE,INDEX('UM+UIM'!$B:$C,MATCH(_xlfn.CONCAT(CY4,Input!$C$125),'UM+UIM'!$A:$A,0),MATCH(Info!CZ25,'UM+UIM'!$B$2:$C$2,0)),INDEX('UM+UIM'!$D:$E,MATCH(_xlfn.CONCAT(CY4,Input!$C$125),'UM+UIM'!$A:$A,0),MATCH(Info!CZ25,'UM+UIM'!$D$2:$E$2,0)))),0)</f>
        <v>0</v>
      </c>
      <c r="CZ61" s="357">
        <f>IFERROR(IF(CZ4="CA",IF(Input!DA12=TRUE,INDEX('UM+UIM'!$K$4:$M$22,MATCH(Input!$C$125,'UM+UIM'!$G$4:$G$22,0),MATCH(VLOOKUP(CZ6,'UM+UIM'!$S$3:$T$68,2,FALSE),'UM+UIM'!$K$3:$M$3,0)),INDEX('UM+UIM'!$H$4:$J$22,MATCH(Input!$C$125,'UM+UIM'!$G$4:$G$22,0),MATCH(VLOOKUP(CZ6,'UM+UIM'!$S$3:$T$68,2,FALSE),'UM+UIM'!$H$3:$J$3,0))),IF(Input!DA12=TRUE,INDEX('UM+UIM'!$B:$C,MATCH(_xlfn.CONCAT(CZ4,Input!$C$125),'UM+UIM'!$A:$A,0),MATCH(Info!DA25,'UM+UIM'!$B$2:$C$2,0)),INDEX('UM+UIM'!$D:$E,MATCH(_xlfn.CONCAT(CZ4,Input!$C$125),'UM+UIM'!$A:$A,0),MATCH(Info!DA25,'UM+UIM'!$D$2:$E$2,0)))),0)</f>
        <v>0</v>
      </c>
      <c r="DA61" s="357">
        <f>IFERROR(IF(DA4="CA",IF(Input!DB12=TRUE,INDEX('UM+UIM'!$K$4:$M$22,MATCH(Input!$C$125,'UM+UIM'!$G$4:$G$22,0),MATCH(VLOOKUP(DA6,'UM+UIM'!$S$3:$T$68,2,FALSE),'UM+UIM'!$K$3:$M$3,0)),INDEX('UM+UIM'!$H$4:$J$22,MATCH(Input!$C$125,'UM+UIM'!$G$4:$G$22,0),MATCH(VLOOKUP(DA6,'UM+UIM'!$S$3:$T$68,2,FALSE),'UM+UIM'!$H$3:$J$3,0))),IF(Input!DB12=TRUE,INDEX('UM+UIM'!$B:$C,MATCH(_xlfn.CONCAT(DA4,Input!$C$125),'UM+UIM'!$A:$A,0),MATCH(Info!DB25,'UM+UIM'!$B$2:$C$2,0)),INDEX('UM+UIM'!$D:$E,MATCH(_xlfn.CONCAT(DA4,Input!$C$125),'UM+UIM'!$A:$A,0),MATCH(Info!DB25,'UM+UIM'!$D$2:$E$2,0)))),0)</f>
        <v>0</v>
      </c>
      <c r="DB61" s="357">
        <f>IFERROR(IF(DB4="CA",IF(Input!DC12=TRUE,INDEX('UM+UIM'!$K$4:$M$22,MATCH(Input!$C$125,'UM+UIM'!$G$4:$G$22,0),MATCH(VLOOKUP(DB6,'UM+UIM'!$S$3:$T$68,2,FALSE),'UM+UIM'!$K$3:$M$3,0)),INDEX('UM+UIM'!$H$4:$J$22,MATCH(Input!$C$125,'UM+UIM'!$G$4:$G$22,0),MATCH(VLOOKUP(DB6,'UM+UIM'!$S$3:$T$68,2,FALSE),'UM+UIM'!$H$3:$J$3,0))),IF(Input!DC12=TRUE,INDEX('UM+UIM'!$B:$C,MATCH(_xlfn.CONCAT(DB4,Input!$C$125),'UM+UIM'!$A:$A,0),MATCH(Info!DC25,'UM+UIM'!$B$2:$C$2,0)),INDEX('UM+UIM'!$D:$E,MATCH(_xlfn.CONCAT(DB4,Input!$C$125),'UM+UIM'!$A:$A,0),MATCH(Info!DC25,'UM+UIM'!$D$2:$E$2,0)))),0)</f>
        <v>0</v>
      </c>
      <c r="DC61" s="357">
        <f>IFERROR(IF(DC4="CA",IF(Input!DD12=TRUE,INDEX('UM+UIM'!$K$4:$M$22,MATCH(Input!$C$125,'UM+UIM'!$G$4:$G$22,0),MATCH(VLOOKUP(DC6,'UM+UIM'!$S$3:$T$68,2,FALSE),'UM+UIM'!$K$3:$M$3,0)),INDEX('UM+UIM'!$H$4:$J$22,MATCH(Input!$C$125,'UM+UIM'!$G$4:$G$22,0),MATCH(VLOOKUP(DC6,'UM+UIM'!$S$3:$T$68,2,FALSE),'UM+UIM'!$H$3:$J$3,0))),IF(Input!DD12=TRUE,INDEX('UM+UIM'!$B:$C,MATCH(_xlfn.CONCAT(DC4,Input!$C$125),'UM+UIM'!$A:$A,0),MATCH(Info!DD25,'UM+UIM'!$B$2:$C$2,0)),INDEX('UM+UIM'!$D:$E,MATCH(_xlfn.CONCAT(DC4,Input!$C$125),'UM+UIM'!$A:$A,0),MATCH(Info!DD25,'UM+UIM'!$D$2:$E$2,0)))),0)</f>
        <v>0</v>
      </c>
      <c r="DD61" s="357">
        <f>IFERROR(IF(DD4="CA",IF(Input!DE12=TRUE,INDEX('UM+UIM'!$K$4:$M$22,MATCH(Input!$C$125,'UM+UIM'!$G$4:$G$22,0),MATCH(VLOOKUP(DD6,'UM+UIM'!$S$3:$T$68,2,FALSE),'UM+UIM'!$K$3:$M$3,0)),INDEX('UM+UIM'!$H$4:$J$22,MATCH(Input!$C$125,'UM+UIM'!$G$4:$G$22,0),MATCH(VLOOKUP(DD6,'UM+UIM'!$S$3:$T$68,2,FALSE),'UM+UIM'!$H$3:$J$3,0))),IF(Input!DE12=TRUE,INDEX('UM+UIM'!$B:$C,MATCH(_xlfn.CONCAT(DD4,Input!$C$125),'UM+UIM'!$A:$A,0),MATCH(Info!DE25,'UM+UIM'!$B$2:$C$2,0)),INDEX('UM+UIM'!$D:$E,MATCH(_xlfn.CONCAT(DD4,Input!$C$125),'UM+UIM'!$A:$A,0),MATCH(Info!DE25,'UM+UIM'!$D$2:$E$2,0)))),0)</f>
        <v>0</v>
      </c>
      <c r="DE61" s="357">
        <f>IFERROR(IF(DE4="CA",IF(Input!DF12=TRUE,INDEX('UM+UIM'!$K$4:$M$22,MATCH(Input!$C$125,'UM+UIM'!$G$4:$G$22,0),MATCH(VLOOKUP(DE6,'UM+UIM'!$S$3:$T$68,2,FALSE),'UM+UIM'!$K$3:$M$3,0)),INDEX('UM+UIM'!$H$4:$J$22,MATCH(Input!$C$125,'UM+UIM'!$G$4:$G$22,0),MATCH(VLOOKUP(DE6,'UM+UIM'!$S$3:$T$68,2,FALSE),'UM+UIM'!$H$3:$J$3,0))),IF(Input!DF12=TRUE,INDEX('UM+UIM'!$B:$C,MATCH(_xlfn.CONCAT(DE4,Input!$C$125),'UM+UIM'!$A:$A,0),MATCH(Info!DF25,'UM+UIM'!$B$2:$C$2,0)),INDEX('UM+UIM'!$D:$E,MATCH(_xlfn.CONCAT(DE4,Input!$C$125),'UM+UIM'!$A:$A,0),MATCH(Info!DF25,'UM+UIM'!$D$2:$E$2,0)))),0)</f>
        <v>0</v>
      </c>
      <c r="DF61" s="357">
        <f>IFERROR(IF(DF4="CA",IF(Input!DG12=TRUE,INDEX('UM+UIM'!$K$4:$M$22,MATCH(Input!$C$125,'UM+UIM'!$G$4:$G$22,0),MATCH(VLOOKUP(DF6,'UM+UIM'!$S$3:$T$68,2,FALSE),'UM+UIM'!$K$3:$M$3,0)),INDEX('UM+UIM'!$H$4:$J$22,MATCH(Input!$C$125,'UM+UIM'!$G$4:$G$22,0),MATCH(VLOOKUP(DF6,'UM+UIM'!$S$3:$T$68,2,FALSE),'UM+UIM'!$H$3:$J$3,0))),IF(Input!DG12=TRUE,INDEX('UM+UIM'!$B:$C,MATCH(_xlfn.CONCAT(DF4,Input!$C$125),'UM+UIM'!$A:$A,0),MATCH(Info!DG25,'UM+UIM'!$B$2:$C$2,0)),INDEX('UM+UIM'!$D:$E,MATCH(_xlfn.CONCAT(DF4,Input!$C$125),'UM+UIM'!$A:$A,0),MATCH(Info!DG25,'UM+UIM'!$D$2:$E$2,0)))),0)</f>
        <v>0</v>
      </c>
      <c r="DG61" s="357">
        <f>IFERROR(IF(DG4="CA",IF(Input!DH12=TRUE,INDEX('UM+UIM'!$K$4:$M$22,MATCH(Input!$C$125,'UM+UIM'!$G$4:$G$22,0),MATCH(VLOOKUP(DG6,'UM+UIM'!$S$3:$T$68,2,FALSE),'UM+UIM'!$K$3:$M$3,0)),INDEX('UM+UIM'!$H$4:$J$22,MATCH(Input!$C$125,'UM+UIM'!$G$4:$G$22,0),MATCH(VLOOKUP(DG6,'UM+UIM'!$S$3:$T$68,2,FALSE),'UM+UIM'!$H$3:$J$3,0))),IF(Input!DH12=TRUE,INDEX('UM+UIM'!$B:$C,MATCH(_xlfn.CONCAT(DG4,Input!$C$125),'UM+UIM'!$A:$A,0),MATCH(Info!DH25,'UM+UIM'!$B$2:$C$2,0)),INDEX('UM+UIM'!$D:$E,MATCH(_xlfn.CONCAT(DG4,Input!$C$125),'UM+UIM'!$A:$A,0),MATCH(Info!DH25,'UM+UIM'!$D$2:$E$2,0)))),0)</f>
        <v>0</v>
      </c>
      <c r="DH61" s="357">
        <f>IFERROR(IF(DH4="CA",IF(Input!DI12=TRUE,INDEX('UM+UIM'!$K$4:$M$22,MATCH(Input!$C$125,'UM+UIM'!$G$4:$G$22,0),MATCH(VLOOKUP(DH6,'UM+UIM'!$S$3:$T$68,2,FALSE),'UM+UIM'!$K$3:$M$3,0)),INDEX('UM+UIM'!$H$4:$J$22,MATCH(Input!$C$125,'UM+UIM'!$G$4:$G$22,0),MATCH(VLOOKUP(DH6,'UM+UIM'!$S$3:$T$68,2,FALSE),'UM+UIM'!$H$3:$J$3,0))),IF(Input!DI12=TRUE,INDEX('UM+UIM'!$B:$C,MATCH(_xlfn.CONCAT(DH4,Input!$C$125),'UM+UIM'!$A:$A,0),MATCH(Info!DI25,'UM+UIM'!$B$2:$C$2,0)),INDEX('UM+UIM'!$D:$E,MATCH(_xlfn.CONCAT(DH4,Input!$C$125),'UM+UIM'!$A:$A,0),MATCH(Info!DI25,'UM+UIM'!$D$2:$E$2,0)))),0)</f>
        <v>0</v>
      </c>
      <c r="DI61" s="357">
        <f>IFERROR(IF(DI4="CA",IF(Input!DJ12=TRUE,INDEX('UM+UIM'!$K$4:$M$22,MATCH(Input!$C$125,'UM+UIM'!$G$4:$G$22,0),MATCH(VLOOKUP(DI6,'UM+UIM'!$S$3:$T$68,2,FALSE),'UM+UIM'!$K$3:$M$3,0)),INDEX('UM+UIM'!$H$4:$J$22,MATCH(Input!$C$125,'UM+UIM'!$G$4:$G$22,0),MATCH(VLOOKUP(DI6,'UM+UIM'!$S$3:$T$68,2,FALSE),'UM+UIM'!$H$3:$J$3,0))),IF(Input!DJ12=TRUE,INDEX('UM+UIM'!$B:$C,MATCH(_xlfn.CONCAT(DI4,Input!$C$125),'UM+UIM'!$A:$A,0),MATCH(Info!DJ25,'UM+UIM'!$B$2:$C$2,0)),INDEX('UM+UIM'!$D:$E,MATCH(_xlfn.CONCAT(DI4,Input!$C$125),'UM+UIM'!$A:$A,0),MATCH(Info!DJ25,'UM+UIM'!$D$2:$E$2,0)))),0)</f>
        <v>0</v>
      </c>
      <c r="DJ61" s="357">
        <f>IFERROR(IF(DJ4="CA",IF(Input!DK12=TRUE,INDEX('UM+UIM'!$K$4:$M$22,MATCH(Input!$C$125,'UM+UIM'!$G$4:$G$22,0),MATCH(VLOOKUP(DJ6,'UM+UIM'!$S$3:$T$68,2,FALSE),'UM+UIM'!$K$3:$M$3,0)),INDEX('UM+UIM'!$H$4:$J$22,MATCH(Input!$C$125,'UM+UIM'!$G$4:$G$22,0),MATCH(VLOOKUP(DJ6,'UM+UIM'!$S$3:$T$68,2,FALSE),'UM+UIM'!$H$3:$J$3,0))),IF(Input!DK12=TRUE,INDEX('UM+UIM'!$B:$C,MATCH(_xlfn.CONCAT(DJ4,Input!$C$125),'UM+UIM'!$A:$A,0),MATCH(Info!DK25,'UM+UIM'!$B$2:$C$2,0)),INDEX('UM+UIM'!$D:$E,MATCH(_xlfn.CONCAT(DJ4,Input!$C$125),'UM+UIM'!$A:$A,0),MATCH(Info!DK25,'UM+UIM'!$D$2:$E$2,0)))),0)</f>
        <v>0</v>
      </c>
      <c r="DK61" s="357">
        <f>IFERROR(IF(DK4="CA",IF(Input!DL12=TRUE,INDEX('UM+UIM'!$K$4:$M$22,MATCH(Input!$C$125,'UM+UIM'!$G$4:$G$22,0),MATCH(VLOOKUP(DK6,'UM+UIM'!$S$3:$T$68,2,FALSE),'UM+UIM'!$K$3:$M$3,0)),INDEX('UM+UIM'!$H$4:$J$22,MATCH(Input!$C$125,'UM+UIM'!$G$4:$G$22,0),MATCH(VLOOKUP(DK6,'UM+UIM'!$S$3:$T$68,2,FALSE),'UM+UIM'!$H$3:$J$3,0))),IF(Input!DL12=TRUE,INDEX('UM+UIM'!$B:$C,MATCH(_xlfn.CONCAT(DK4,Input!$C$125),'UM+UIM'!$A:$A,0),MATCH(Info!DL25,'UM+UIM'!$B$2:$C$2,0)),INDEX('UM+UIM'!$D:$E,MATCH(_xlfn.CONCAT(DK4,Input!$C$125),'UM+UIM'!$A:$A,0),MATCH(Info!DL25,'UM+UIM'!$D$2:$E$2,0)))),0)</f>
        <v>0</v>
      </c>
      <c r="DL61" s="357">
        <f>IFERROR(IF(DL4="CA",IF(Input!DM12=TRUE,INDEX('UM+UIM'!$K$4:$M$22,MATCH(Input!$C$125,'UM+UIM'!$G$4:$G$22,0),MATCH(VLOOKUP(DL6,'UM+UIM'!$S$3:$T$68,2,FALSE),'UM+UIM'!$K$3:$M$3,0)),INDEX('UM+UIM'!$H$4:$J$22,MATCH(Input!$C$125,'UM+UIM'!$G$4:$G$22,0),MATCH(VLOOKUP(DL6,'UM+UIM'!$S$3:$T$68,2,FALSE),'UM+UIM'!$H$3:$J$3,0))),IF(Input!DM12=TRUE,INDEX('UM+UIM'!$B:$C,MATCH(_xlfn.CONCAT(DL4,Input!$C$125),'UM+UIM'!$A:$A,0),MATCH(Info!DM25,'UM+UIM'!$B$2:$C$2,0)),INDEX('UM+UIM'!$D:$E,MATCH(_xlfn.CONCAT(DL4,Input!$C$125),'UM+UIM'!$A:$A,0),MATCH(Info!DM25,'UM+UIM'!$D$2:$E$2,0)))),0)</f>
        <v>0</v>
      </c>
      <c r="DM61" s="357">
        <f>IFERROR(IF(DM4="CA",IF(Input!DN12=TRUE,INDEX('UM+UIM'!$K$4:$M$22,MATCH(Input!$C$125,'UM+UIM'!$G$4:$G$22,0),MATCH(VLOOKUP(DM6,'UM+UIM'!$S$3:$T$68,2,FALSE),'UM+UIM'!$K$3:$M$3,0)),INDEX('UM+UIM'!$H$4:$J$22,MATCH(Input!$C$125,'UM+UIM'!$G$4:$G$22,0),MATCH(VLOOKUP(DM6,'UM+UIM'!$S$3:$T$68,2,FALSE),'UM+UIM'!$H$3:$J$3,0))),IF(Input!DN12=TRUE,INDEX('UM+UIM'!$B:$C,MATCH(_xlfn.CONCAT(DM4,Input!$C$125),'UM+UIM'!$A:$A,0),MATCH(Info!DN25,'UM+UIM'!$B$2:$C$2,0)),INDEX('UM+UIM'!$D:$E,MATCH(_xlfn.CONCAT(DM4,Input!$C$125),'UM+UIM'!$A:$A,0),MATCH(Info!DN25,'UM+UIM'!$D$2:$E$2,0)))),0)</f>
        <v>0</v>
      </c>
      <c r="DN61" s="357">
        <f>IFERROR(IF(DN4="CA",IF(Input!DO12=TRUE,INDEX('UM+UIM'!$K$4:$M$22,MATCH(Input!$C$125,'UM+UIM'!$G$4:$G$22,0),MATCH(VLOOKUP(DN6,'UM+UIM'!$S$3:$T$68,2,FALSE),'UM+UIM'!$K$3:$M$3,0)),INDEX('UM+UIM'!$H$4:$J$22,MATCH(Input!$C$125,'UM+UIM'!$G$4:$G$22,0),MATCH(VLOOKUP(DN6,'UM+UIM'!$S$3:$T$68,2,FALSE),'UM+UIM'!$H$3:$J$3,0))),IF(Input!DO12=TRUE,INDEX('UM+UIM'!$B:$C,MATCH(_xlfn.CONCAT(DN4,Input!$C$125),'UM+UIM'!$A:$A,0),MATCH(Info!DO25,'UM+UIM'!$B$2:$C$2,0)),INDEX('UM+UIM'!$D:$E,MATCH(_xlfn.CONCAT(DN4,Input!$C$125),'UM+UIM'!$A:$A,0),MATCH(Info!DO25,'UM+UIM'!$D$2:$E$2,0)))),0)</f>
        <v>0</v>
      </c>
      <c r="DO61" s="357">
        <f>IFERROR(IF(DO4="CA",IF(Input!DP12=TRUE,INDEX('UM+UIM'!$K$4:$M$22,MATCH(Input!$C$125,'UM+UIM'!$G$4:$G$22,0),MATCH(VLOOKUP(DO6,'UM+UIM'!$S$3:$T$68,2,FALSE),'UM+UIM'!$K$3:$M$3,0)),INDEX('UM+UIM'!$H$4:$J$22,MATCH(Input!$C$125,'UM+UIM'!$G$4:$G$22,0),MATCH(VLOOKUP(DO6,'UM+UIM'!$S$3:$T$68,2,FALSE),'UM+UIM'!$H$3:$J$3,0))),IF(Input!DP12=TRUE,INDEX('UM+UIM'!$B:$C,MATCH(_xlfn.CONCAT(DO4,Input!$C$125),'UM+UIM'!$A:$A,0),MATCH(Info!DP25,'UM+UIM'!$B$2:$C$2,0)),INDEX('UM+UIM'!$D:$E,MATCH(_xlfn.CONCAT(DO4,Input!$C$125),'UM+UIM'!$A:$A,0),MATCH(Info!DP25,'UM+UIM'!$D$2:$E$2,0)))),0)</f>
        <v>0</v>
      </c>
      <c r="DP61" s="357">
        <f>IFERROR(IF(DP4="CA",IF(Input!DQ12=TRUE,INDEX('UM+UIM'!$K$4:$M$22,MATCH(Input!$C$125,'UM+UIM'!$G$4:$G$22,0),MATCH(VLOOKUP(DP6,'UM+UIM'!$S$3:$T$68,2,FALSE),'UM+UIM'!$K$3:$M$3,0)),INDEX('UM+UIM'!$H$4:$J$22,MATCH(Input!$C$125,'UM+UIM'!$G$4:$G$22,0),MATCH(VLOOKUP(DP6,'UM+UIM'!$S$3:$T$68,2,FALSE),'UM+UIM'!$H$3:$J$3,0))),IF(Input!DQ12=TRUE,INDEX('UM+UIM'!$B:$C,MATCH(_xlfn.CONCAT(DP4,Input!$C$125),'UM+UIM'!$A:$A,0),MATCH(Info!DQ25,'UM+UIM'!$B$2:$C$2,0)),INDEX('UM+UIM'!$D:$E,MATCH(_xlfn.CONCAT(DP4,Input!$C$125),'UM+UIM'!$A:$A,0),MATCH(Info!DQ25,'UM+UIM'!$D$2:$E$2,0)))),0)</f>
        <v>0</v>
      </c>
      <c r="DQ61" s="357">
        <f>IFERROR(IF(DQ4="CA",IF(Input!DR12=TRUE,INDEX('UM+UIM'!$K$4:$M$22,MATCH(Input!$C$125,'UM+UIM'!$G$4:$G$22,0),MATCH(VLOOKUP(DQ6,'UM+UIM'!$S$3:$T$68,2,FALSE),'UM+UIM'!$K$3:$M$3,0)),INDEX('UM+UIM'!$H$4:$J$22,MATCH(Input!$C$125,'UM+UIM'!$G$4:$G$22,0),MATCH(VLOOKUP(DQ6,'UM+UIM'!$S$3:$T$68,2,FALSE),'UM+UIM'!$H$3:$J$3,0))),IF(Input!DR12=TRUE,INDEX('UM+UIM'!$B:$C,MATCH(_xlfn.CONCAT(DQ4,Input!$C$125),'UM+UIM'!$A:$A,0),MATCH(Info!DR25,'UM+UIM'!$B$2:$C$2,0)),INDEX('UM+UIM'!$D:$E,MATCH(_xlfn.CONCAT(DQ4,Input!$C$125),'UM+UIM'!$A:$A,0),MATCH(Info!DR25,'UM+UIM'!$D$2:$E$2,0)))),0)</f>
        <v>0</v>
      </c>
      <c r="DR61" s="357">
        <f>IFERROR(IF(DR4="CA",IF(Input!DS12=TRUE,INDEX('UM+UIM'!$K$4:$M$22,MATCH(Input!$C$125,'UM+UIM'!$G$4:$G$22,0),MATCH(VLOOKUP(DR6,'UM+UIM'!$S$3:$T$68,2,FALSE),'UM+UIM'!$K$3:$M$3,0)),INDEX('UM+UIM'!$H$4:$J$22,MATCH(Input!$C$125,'UM+UIM'!$G$4:$G$22,0),MATCH(VLOOKUP(DR6,'UM+UIM'!$S$3:$T$68,2,FALSE),'UM+UIM'!$H$3:$J$3,0))),IF(Input!DS12=TRUE,INDEX('UM+UIM'!$B:$C,MATCH(_xlfn.CONCAT(DR4,Input!$C$125),'UM+UIM'!$A:$A,0),MATCH(Info!DS25,'UM+UIM'!$B$2:$C$2,0)),INDEX('UM+UIM'!$D:$E,MATCH(_xlfn.CONCAT(DR4,Input!$C$125),'UM+UIM'!$A:$A,0),MATCH(Info!DS25,'UM+UIM'!$D$2:$E$2,0)))),0)</f>
        <v>0</v>
      </c>
      <c r="DS61" s="357">
        <f>IFERROR(IF(DS4="CA",IF(Input!DT12=TRUE,INDEX('UM+UIM'!$K$4:$M$22,MATCH(Input!$C$125,'UM+UIM'!$G$4:$G$22,0),MATCH(VLOOKUP(DS6,'UM+UIM'!$S$3:$T$68,2,FALSE),'UM+UIM'!$K$3:$M$3,0)),INDEX('UM+UIM'!$H$4:$J$22,MATCH(Input!$C$125,'UM+UIM'!$G$4:$G$22,0),MATCH(VLOOKUP(DS6,'UM+UIM'!$S$3:$T$68,2,FALSE),'UM+UIM'!$H$3:$J$3,0))),IF(Input!DT12=TRUE,INDEX('UM+UIM'!$B:$C,MATCH(_xlfn.CONCAT(DS4,Input!$C$125),'UM+UIM'!$A:$A,0),MATCH(Info!DT25,'UM+UIM'!$B$2:$C$2,0)),INDEX('UM+UIM'!$D:$E,MATCH(_xlfn.CONCAT(DS4,Input!$C$125),'UM+UIM'!$A:$A,0),MATCH(Info!DT25,'UM+UIM'!$D$2:$E$2,0)))),0)</f>
        <v>0</v>
      </c>
      <c r="DT61" s="357">
        <f>IFERROR(IF(DT4="CA",IF(Input!DU12=TRUE,INDEX('UM+UIM'!$K$4:$M$22,MATCH(Input!$C$125,'UM+UIM'!$G$4:$G$22,0),MATCH(VLOOKUP(DT6,'UM+UIM'!$S$3:$T$68,2,FALSE),'UM+UIM'!$K$3:$M$3,0)),INDEX('UM+UIM'!$H$4:$J$22,MATCH(Input!$C$125,'UM+UIM'!$G$4:$G$22,0),MATCH(VLOOKUP(DT6,'UM+UIM'!$S$3:$T$68,2,FALSE),'UM+UIM'!$H$3:$J$3,0))),IF(Input!DU12=TRUE,INDEX('UM+UIM'!$B:$C,MATCH(_xlfn.CONCAT(DT4,Input!$C$125),'UM+UIM'!$A:$A,0),MATCH(Info!DU25,'UM+UIM'!$B$2:$C$2,0)),INDEX('UM+UIM'!$D:$E,MATCH(_xlfn.CONCAT(DT4,Input!$C$125),'UM+UIM'!$A:$A,0),MATCH(Info!DU25,'UM+UIM'!$D$2:$E$2,0)))),0)</f>
        <v>0</v>
      </c>
      <c r="DU61" s="357">
        <f>IFERROR(IF(DU4="CA",IF(Input!DV12=TRUE,INDEX('UM+UIM'!$K$4:$M$22,MATCH(Input!$C$125,'UM+UIM'!$G$4:$G$22,0),MATCH(VLOOKUP(DU6,'UM+UIM'!$S$3:$T$68,2,FALSE),'UM+UIM'!$K$3:$M$3,0)),INDEX('UM+UIM'!$H$4:$J$22,MATCH(Input!$C$125,'UM+UIM'!$G$4:$G$22,0),MATCH(VLOOKUP(DU6,'UM+UIM'!$S$3:$T$68,2,FALSE),'UM+UIM'!$H$3:$J$3,0))),IF(Input!DV12=TRUE,INDEX('UM+UIM'!$B:$C,MATCH(_xlfn.CONCAT(DU4,Input!$C$125),'UM+UIM'!$A:$A,0),MATCH(Info!DV25,'UM+UIM'!$B$2:$C$2,0)),INDEX('UM+UIM'!$D:$E,MATCH(_xlfn.CONCAT(DU4,Input!$C$125),'UM+UIM'!$A:$A,0),MATCH(Info!DV25,'UM+UIM'!$D$2:$E$2,0)))),0)</f>
        <v>0</v>
      </c>
      <c r="DV61" s="357">
        <f>IFERROR(IF(DV4="CA",IF(Input!DW12=TRUE,INDEX('UM+UIM'!$K$4:$M$22,MATCH(Input!$C$125,'UM+UIM'!$G$4:$G$22,0),MATCH(VLOOKUP(DV6,'UM+UIM'!$S$3:$T$68,2,FALSE),'UM+UIM'!$K$3:$M$3,0)),INDEX('UM+UIM'!$H$4:$J$22,MATCH(Input!$C$125,'UM+UIM'!$G$4:$G$22,0),MATCH(VLOOKUP(DV6,'UM+UIM'!$S$3:$T$68,2,FALSE),'UM+UIM'!$H$3:$J$3,0))),IF(Input!DW12=TRUE,INDEX('UM+UIM'!$B:$C,MATCH(_xlfn.CONCAT(DV4,Input!$C$125),'UM+UIM'!$A:$A,0),MATCH(Info!DW25,'UM+UIM'!$B$2:$C$2,0)),INDEX('UM+UIM'!$D:$E,MATCH(_xlfn.CONCAT(DV4,Input!$C$125),'UM+UIM'!$A:$A,0),MATCH(Info!DW25,'UM+UIM'!$D$2:$E$2,0)))),0)</f>
        <v>0</v>
      </c>
      <c r="DW61" s="357">
        <f>IFERROR(IF(DW4="CA",IF(Input!DX12=TRUE,INDEX('UM+UIM'!$K$4:$M$22,MATCH(Input!$C$125,'UM+UIM'!$G$4:$G$22,0),MATCH(VLOOKUP(DW6,'UM+UIM'!$S$3:$T$68,2,FALSE),'UM+UIM'!$K$3:$M$3,0)),INDEX('UM+UIM'!$H$4:$J$22,MATCH(Input!$C$125,'UM+UIM'!$G$4:$G$22,0),MATCH(VLOOKUP(DW6,'UM+UIM'!$S$3:$T$68,2,FALSE),'UM+UIM'!$H$3:$J$3,0))),IF(Input!DX12=TRUE,INDEX('UM+UIM'!$B:$C,MATCH(_xlfn.CONCAT(DW4,Input!$C$125),'UM+UIM'!$A:$A,0),MATCH(Info!DX25,'UM+UIM'!$B$2:$C$2,0)),INDEX('UM+UIM'!$D:$E,MATCH(_xlfn.CONCAT(DW4,Input!$C$125),'UM+UIM'!$A:$A,0),MATCH(Info!DX25,'UM+UIM'!$D$2:$E$2,0)))),0)</f>
        <v>0</v>
      </c>
      <c r="DX61" s="357">
        <f>IFERROR(IF(DX4="CA",IF(Input!DY12=TRUE,INDEX('UM+UIM'!$K$4:$M$22,MATCH(Input!$C$125,'UM+UIM'!$G$4:$G$22,0),MATCH(VLOOKUP(DX6,'UM+UIM'!$S$3:$T$68,2,FALSE),'UM+UIM'!$K$3:$M$3,0)),INDEX('UM+UIM'!$H$4:$J$22,MATCH(Input!$C$125,'UM+UIM'!$G$4:$G$22,0),MATCH(VLOOKUP(DX6,'UM+UIM'!$S$3:$T$68,2,FALSE),'UM+UIM'!$H$3:$J$3,0))),IF(Input!DY12=TRUE,INDEX('UM+UIM'!$B:$C,MATCH(_xlfn.CONCAT(DX4,Input!$C$125),'UM+UIM'!$A:$A,0),MATCH(Info!DY25,'UM+UIM'!$B$2:$C$2,0)),INDEX('UM+UIM'!$D:$E,MATCH(_xlfn.CONCAT(DX4,Input!$C$125),'UM+UIM'!$A:$A,0),MATCH(Info!DY25,'UM+UIM'!$D$2:$E$2,0)))),0)</f>
        <v>0</v>
      </c>
      <c r="DY61" s="357">
        <f>IFERROR(IF(DY4="CA",IF(Input!DZ12=TRUE,INDEX('UM+UIM'!$K$4:$M$22,MATCH(Input!$C$125,'UM+UIM'!$G$4:$G$22,0),MATCH(VLOOKUP(DY6,'UM+UIM'!$S$3:$T$68,2,FALSE),'UM+UIM'!$K$3:$M$3,0)),INDEX('UM+UIM'!$H$4:$J$22,MATCH(Input!$C$125,'UM+UIM'!$G$4:$G$22,0),MATCH(VLOOKUP(DY6,'UM+UIM'!$S$3:$T$68,2,FALSE),'UM+UIM'!$H$3:$J$3,0))),IF(Input!DZ12=TRUE,INDEX('UM+UIM'!$B:$C,MATCH(_xlfn.CONCAT(DY4,Input!$C$125),'UM+UIM'!$A:$A,0),MATCH(Info!DZ25,'UM+UIM'!$B$2:$C$2,0)),INDEX('UM+UIM'!$D:$E,MATCH(_xlfn.CONCAT(DY4,Input!$C$125),'UM+UIM'!$A:$A,0),MATCH(Info!DZ25,'UM+UIM'!$D$2:$E$2,0)))),0)</f>
        <v>0</v>
      </c>
      <c r="DZ61" s="357">
        <f>IFERROR(IF(DZ4="CA",IF(Input!EA12=TRUE,INDEX('UM+UIM'!$K$4:$M$22,MATCH(Input!$C$125,'UM+UIM'!$G$4:$G$22,0),MATCH(VLOOKUP(DZ6,'UM+UIM'!$S$3:$T$68,2,FALSE),'UM+UIM'!$K$3:$M$3,0)),INDEX('UM+UIM'!$H$4:$J$22,MATCH(Input!$C$125,'UM+UIM'!$G$4:$G$22,0),MATCH(VLOOKUP(DZ6,'UM+UIM'!$S$3:$T$68,2,FALSE),'UM+UIM'!$H$3:$J$3,0))),IF(Input!EA12=TRUE,INDEX('UM+UIM'!$B:$C,MATCH(_xlfn.CONCAT(DZ4,Input!$C$125),'UM+UIM'!$A:$A,0),MATCH(Info!EA25,'UM+UIM'!$B$2:$C$2,0)),INDEX('UM+UIM'!$D:$E,MATCH(_xlfn.CONCAT(DZ4,Input!$C$125),'UM+UIM'!$A:$A,0),MATCH(Info!EA25,'UM+UIM'!$D$2:$E$2,0)))),0)</f>
        <v>0</v>
      </c>
      <c r="EA61" s="357">
        <f>IFERROR(IF(EA4="CA",IF(Input!EB12=TRUE,INDEX('UM+UIM'!$K$4:$M$22,MATCH(Input!$C$125,'UM+UIM'!$G$4:$G$22,0),MATCH(VLOOKUP(EA6,'UM+UIM'!$S$3:$T$68,2,FALSE),'UM+UIM'!$K$3:$M$3,0)),INDEX('UM+UIM'!$H$4:$J$22,MATCH(Input!$C$125,'UM+UIM'!$G$4:$G$22,0),MATCH(VLOOKUP(EA6,'UM+UIM'!$S$3:$T$68,2,FALSE),'UM+UIM'!$H$3:$J$3,0))),IF(Input!EB12=TRUE,INDEX('UM+UIM'!$B:$C,MATCH(_xlfn.CONCAT(EA4,Input!$C$125),'UM+UIM'!$A:$A,0),MATCH(Info!EB25,'UM+UIM'!$B$2:$C$2,0)),INDEX('UM+UIM'!$D:$E,MATCH(_xlfn.CONCAT(EA4,Input!$C$125),'UM+UIM'!$A:$A,0),MATCH(Info!EB25,'UM+UIM'!$D$2:$E$2,0)))),0)</f>
        <v>0</v>
      </c>
      <c r="EB61" s="357">
        <f>IFERROR(IF(EB4="CA",IF(Input!EC12=TRUE,INDEX('UM+UIM'!$K$4:$M$22,MATCH(Input!$C$125,'UM+UIM'!$G$4:$G$22,0),MATCH(VLOOKUP(EB6,'UM+UIM'!$S$3:$T$68,2,FALSE),'UM+UIM'!$K$3:$M$3,0)),INDEX('UM+UIM'!$H$4:$J$22,MATCH(Input!$C$125,'UM+UIM'!$G$4:$G$22,0),MATCH(VLOOKUP(EB6,'UM+UIM'!$S$3:$T$68,2,FALSE),'UM+UIM'!$H$3:$J$3,0))),IF(Input!EC12=TRUE,INDEX('UM+UIM'!$B:$C,MATCH(_xlfn.CONCAT(EB4,Input!$C$125),'UM+UIM'!$A:$A,0),MATCH(Info!EC25,'UM+UIM'!$B$2:$C$2,0)),INDEX('UM+UIM'!$D:$E,MATCH(_xlfn.CONCAT(EB4,Input!$C$125),'UM+UIM'!$A:$A,0),MATCH(Info!EC25,'UM+UIM'!$D$2:$E$2,0)))),0)</f>
        <v>0</v>
      </c>
      <c r="EC61" s="357">
        <f>IFERROR(IF(EC4="CA",IF(Input!ED12=TRUE,INDEX('UM+UIM'!$K$4:$M$22,MATCH(Input!$C$125,'UM+UIM'!$G$4:$G$22,0),MATCH(VLOOKUP(EC6,'UM+UIM'!$S$3:$T$68,2,FALSE),'UM+UIM'!$K$3:$M$3,0)),INDEX('UM+UIM'!$H$4:$J$22,MATCH(Input!$C$125,'UM+UIM'!$G$4:$G$22,0),MATCH(VLOOKUP(EC6,'UM+UIM'!$S$3:$T$68,2,FALSE),'UM+UIM'!$H$3:$J$3,0))),IF(Input!ED12=TRUE,INDEX('UM+UIM'!$B:$C,MATCH(_xlfn.CONCAT(EC4,Input!$C$125),'UM+UIM'!$A:$A,0),MATCH(Info!ED25,'UM+UIM'!$B$2:$C$2,0)),INDEX('UM+UIM'!$D:$E,MATCH(_xlfn.CONCAT(EC4,Input!$C$125),'UM+UIM'!$A:$A,0),MATCH(Info!ED25,'UM+UIM'!$D$2:$E$2,0)))),0)</f>
        <v>0</v>
      </c>
      <c r="ED61" s="357">
        <f>IFERROR(IF(ED4="CA",IF(Input!EE12=TRUE,INDEX('UM+UIM'!$K$4:$M$22,MATCH(Input!$C$125,'UM+UIM'!$G$4:$G$22,0),MATCH(VLOOKUP(ED6,'UM+UIM'!$S$3:$T$68,2,FALSE),'UM+UIM'!$K$3:$M$3,0)),INDEX('UM+UIM'!$H$4:$J$22,MATCH(Input!$C$125,'UM+UIM'!$G$4:$G$22,0),MATCH(VLOOKUP(ED6,'UM+UIM'!$S$3:$T$68,2,FALSE),'UM+UIM'!$H$3:$J$3,0))),IF(Input!EE12=TRUE,INDEX('UM+UIM'!$B:$C,MATCH(_xlfn.CONCAT(ED4,Input!$C$125),'UM+UIM'!$A:$A,0),MATCH(Info!EE25,'UM+UIM'!$B$2:$C$2,0)),INDEX('UM+UIM'!$D:$E,MATCH(_xlfn.CONCAT(ED4,Input!$C$125),'UM+UIM'!$A:$A,0),MATCH(Info!EE25,'UM+UIM'!$D$2:$E$2,0)))),0)</f>
        <v>0</v>
      </c>
      <c r="EE61" s="357">
        <f>IFERROR(IF(EE4="CA",IF(Input!EF12=TRUE,INDEX('UM+UIM'!$K$4:$M$22,MATCH(Input!$C$125,'UM+UIM'!$G$4:$G$22,0),MATCH(VLOOKUP(EE6,'UM+UIM'!$S$3:$T$68,2,FALSE),'UM+UIM'!$K$3:$M$3,0)),INDEX('UM+UIM'!$H$4:$J$22,MATCH(Input!$C$125,'UM+UIM'!$G$4:$G$22,0),MATCH(VLOOKUP(EE6,'UM+UIM'!$S$3:$T$68,2,FALSE),'UM+UIM'!$H$3:$J$3,0))),IF(Input!EF12=TRUE,INDEX('UM+UIM'!$B:$C,MATCH(_xlfn.CONCAT(EE4,Input!$C$125),'UM+UIM'!$A:$A,0),MATCH(Info!EF25,'UM+UIM'!$B$2:$C$2,0)),INDEX('UM+UIM'!$D:$E,MATCH(_xlfn.CONCAT(EE4,Input!$C$125),'UM+UIM'!$A:$A,0),MATCH(Info!EF25,'UM+UIM'!$D$2:$E$2,0)))),0)</f>
        <v>0</v>
      </c>
      <c r="EF61" s="357">
        <f>IFERROR(IF(EF4="CA",IF(Input!EG12=TRUE,INDEX('UM+UIM'!$K$4:$M$22,MATCH(Input!$C$125,'UM+UIM'!$G$4:$G$22,0),MATCH(VLOOKUP(EF6,'UM+UIM'!$S$3:$T$68,2,FALSE),'UM+UIM'!$K$3:$M$3,0)),INDEX('UM+UIM'!$H$4:$J$22,MATCH(Input!$C$125,'UM+UIM'!$G$4:$G$22,0),MATCH(VLOOKUP(EF6,'UM+UIM'!$S$3:$T$68,2,FALSE),'UM+UIM'!$H$3:$J$3,0))),IF(Input!EG12=TRUE,INDEX('UM+UIM'!$B:$C,MATCH(_xlfn.CONCAT(EF4,Input!$C$125),'UM+UIM'!$A:$A,0),MATCH(Info!EG25,'UM+UIM'!$B$2:$C$2,0)),INDEX('UM+UIM'!$D:$E,MATCH(_xlfn.CONCAT(EF4,Input!$C$125),'UM+UIM'!$A:$A,0),MATCH(Info!EG25,'UM+UIM'!$D$2:$E$2,0)))),0)</f>
        <v>0</v>
      </c>
      <c r="EG61" s="357">
        <f>IFERROR(IF(EG4="CA",IF(Input!EH12=TRUE,INDEX('UM+UIM'!$K$4:$M$22,MATCH(Input!$C$125,'UM+UIM'!$G$4:$G$22,0),MATCH(VLOOKUP(EG6,'UM+UIM'!$S$3:$T$68,2,FALSE),'UM+UIM'!$K$3:$M$3,0)),INDEX('UM+UIM'!$H$4:$J$22,MATCH(Input!$C$125,'UM+UIM'!$G$4:$G$22,0),MATCH(VLOOKUP(EG6,'UM+UIM'!$S$3:$T$68,2,FALSE),'UM+UIM'!$H$3:$J$3,0))),IF(Input!EH12=TRUE,INDEX('UM+UIM'!$B:$C,MATCH(_xlfn.CONCAT(EG4,Input!$C$125),'UM+UIM'!$A:$A,0),MATCH(Info!EH25,'UM+UIM'!$B$2:$C$2,0)),INDEX('UM+UIM'!$D:$E,MATCH(_xlfn.CONCAT(EG4,Input!$C$125),'UM+UIM'!$A:$A,0),MATCH(Info!EH25,'UM+UIM'!$D$2:$E$2,0)))),0)</f>
        <v>0</v>
      </c>
      <c r="EH61" s="357">
        <f>IFERROR(IF(EH4="CA",IF(Input!EI12=TRUE,INDEX('UM+UIM'!$K$4:$M$22,MATCH(Input!$C$125,'UM+UIM'!$G$4:$G$22,0),MATCH(VLOOKUP(EH6,'UM+UIM'!$S$3:$T$68,2,FALSE),'UM+UIM'!$K$3:$M$3,0)),INDEX('UM+UIM'!$H$4:$J$22,MATCH(Input!$C$125,'UM+UIM'!$G$4:$G$22,0),MATCH(VLOOKUP(EH6,'UM+UIM'!$S$3:$T$68,2,FALSE),'UM+UIM'!$H$3:$J$3,0))),IF(Input!EI12=TRUE,INDEX('UM+UIM'!$B:$C,MATCH(_xlfn.CONCAT(EH4,Input!$C$125),'UM+UIM'!$A:$A,0),MATCH(Info!EI25,'UM+UIM'!$B$2:$C$2,0)),INDEX('UM+UIM'!$D:$E,MATCH(_xlfn.CONCAT(EH4,Input!$C$125),'UM+UIM'!$A:$A,0),MATCH(Info!EI25,'UM+UIM'!$D$2:$E$2,0)))),0)</f>
        <v>0</v>
      </c>
      <c r="EI61" s="357">
        <f>IFERROR(IF(EI4="CA",IF(Input!EJ12=TRUE,INDEX('UM+UIM'!$K$4:$M$22,MATCH(Input!$C$125,'UM+UIM'!$G$4:$G$22,0),MATCH(VLOOKUP(EI6,'UM+UIM'!$S$3:$T$68,2,FALSE),'UM+UIM'!$K$3:$M$3,0)),INDEX('UM+UIM'!$H$4:$J$22,MATCH(Input!$C$125,'UM+UIM'!$G$4:$G$22,0),MATCH(VLOOKUP(EI6,'UM+UIM'!$S$3:$T$68,2,FALSE),'UM+UIM'!$H$3:$J$3,0))),IF(Input!EJ12=TRUE,INDEX('UM+UIM'!$B:$C,MATCH(_xlfn.CONCAT(EI4,Input!$C$125),'UM+UIM'!$A:$A,0),MATCH(Info!EJ25,'UM+UIM'!$B$2:$C$2,0)),INDEX('UM+UIM'!$D:$E,MATCH(_xlfn.CONCAT(EI4,Input!$C$125),'UM+UIM'!$A:$A,0),MATCH(Info!EJ25,'UM+UIM'!$D$2:$E$2,0)))),0)</f>
        <v>0</v>
      </c>
      <c r="EJ61" s="357">
        <f>IFERROR(IF(EJ4="CA",IF(Input!EK12=TRUE,INDEX('UM+UIM'!$K$4:$M$22,MATCH(Input!$C$125,'UM+UIM'!$G$4:$G$22,0),MATCH(VLOOKUP(EJ6,'UM+UIM'!$S$3:$T$68,2,FALSE),'UM+UIM'!$K$3:$M$3,0)),INDEX('UM+UIM'!$H$4:$J$22,MATCH(Input!$C$125,'UM+UIM'!$G$4:$G$22,0),MATCH(VLOOKUP(EJ6,'UM+UIM'!$S$3:$T$68,2,FALSE),'UM+UIM'!$H$3:$J$3,0))),IF(Input!EK12=TRUE,INDEX('UM+UIM'!$B:$C,MATCH(_xlfn.CONCAT(EJ4,Input!$C$125),'UM+UIM'!$A:$A,0),MATCH(Info!EK25,'UM+UIM'!$B$2:$C$2,0)),INDEX('UM+UIM'!$D:$E,MATCH(_xlfn.CONCAT(EJ4,Input!$C$125),'UM+UIM'!$A:$A,0),MATCH(Info!EK25,'UM+UIM'!$D$2:$E$2,0)))),0)</f>
        <v>0</v>
      </c>
      <c r="EK61" s="357">
        <f>IFERROR(IF(EK4="CA",IF(Input!EL12=TRUE,INDEX('UM+UIM'!$K$4:$M$22,MATCH(Input!$C$125,'UM+UIM'!$G$4:$G$22,0),MATCH(VLOOKUP(EK6,'UM+UIM'!$S$3:$T$68,2,FALSE),'UM+UIM'!$K$3:$M$3,0)),INDEX('UM+UIM'!$H$4:$J$22,MATCH(Input!$C$125,'UM+UIM'!$G$4:$G$22,0),MATCH(VLOOKUP(EK6,'UM+UIM'!$S$3:$T$68,2,FALSE),'UM+UIM'!$H$3:$J$3,0))),IF(Input!EL12=TRUE,INDEX('UM+UIM'!$B:$C,MATCH(_xlfn.CONCAT(EK4,Input!$C$125),'UM+UIM'!$A:$A,0),MATCH(Info!EL25,'UM+UIM'!$B$2:$C$2,0)),INDEX('UM+UIM'!$D:$E,MATCH(_xlfn.CONCAT(EK4,Input!$C$125),'UM+UIM'!$A:$A,0),MATCH(Info!EL25,'UM+UIM'!$D$2:$E$2,0)))),0)</f>
        <v>0</v>
      </c>
      <c r="EL61" s="357">
        <f>IFERROR(IF(EL4="CA",IF(Input!EM12=TRUE,INDEX('UM+UIM'!$K$4:$M$22,MATCH(Input!$C$125,'UM+UIM'!$G$4:$G$22,0),MATCH(VLOOKUP(EL6,'UM+UIM'!$S$3:$T$68,2,FALSE),'UM+UIM'!$K$3:$M$3,0)),INDEX('UM+UIM'!$H$4:$J$22,MATCH(Input!$C$125,'UM+UIM'!$G$4:$G$22,0),MATCH(VLOOKUP(EL6,'UM+UIM'!$S$3:$T$68,2,FALSE),'UM+UIM'!$H$3:$J$3,0))),IF(Input!EM12=TRUE,INDEX('UM+UIM'!$B:$C,MATCH(_xlfn.CONCAT(EL4,Input!$C$125),'UM+UIM'!$A:$A,0),MATCH(Info!EM25,'UM+UIM'!$B$2:$C$2,0)),INDEX('UM+UIM'!$D:$E,MATCH(_xlfn.CONCAT(EL4,Input!$C$125),'UM+UIM'!$A:$A,0),MATCH(Info!EM25,'UM+UIM'!$D$2:$E$2,0)))),0)</f>
        <v>0</v>
      </c>
      <c r="EM61" s="357">
        <f>IFERROR(IF(EM4="CA",IF(Input!EN12=TRUE,INDEX('UM+UIM'!$K$4:$M$22,MATCH(Input!$C$125,'UM+UIM'!$G$4:$G$22,0),MATCH(VLOOKUP(EM6,'UM+UIM'!$S$3:$T$68,2,FALSE),'UM+UIM'!$K$3:$M$3,0)),INDEX('UM+UIM'!$H$4:$J$22,MATCH(Input!$C$125,'UM+UIM'!$G$4:$G$22,0),MATCH(VLOOKUP(EM6,'UM+UIM'!$S$3:$T$68,2,FALSE),'UM+UIM'!$H$3:$J$3,0))),IF(Input!EN12=TRUE,INDEX('UM+UIM'!$B:$C,MATCH(_xlfn.CONCAT(EM4,Input!$C$125),'UM+UIM'!$A:$A,0),MATCH(Info!EN25,'UM+UIM'!$B$2:$C$2,0)),INDEX('UM+UIM'!$D:$E,MATCH(_xlfn.CONCAT(EM4,Input!$C$125),'UM+UIM'!$A:$A,0),MATCH(Info!EN25,'UM+UIM'!$D$2:$E$2,0)))),0)</f>
        <v>0</v>
      </c>
      <c r="EN61" s="357">
        <f>IFERROR(IF(EN4="CA",IF(Input!EO12=TRUE,INDEX('UM+UIM'!$K$4:$M$22,MATCH(Input!$C$125,'UM+UIM'!$G$4:$G$22,0),MATCH(VLOOKUP(EN6,'UM+UIM'!$S$3:$T$68,2,FALSE),'UM+UIM'!$K$3:$M$3,0)),INDEX('UM+UIM'!$H$4:$J$22,MATCH(Input!$C$125,'UM+UIM'!$G$4:$G$22,0),MATCH(VLOOKUP(EN6,'UM+UIM'!$S$3:$T$68,2,FALSE),'UM+UIM'!$H$3:$J$3,0))),IF(Input!EO12=TRUE,INDEX('UM+UIM'!$B:$C,MATCH(_xlfn.CONCAT(EN4,Input!$C$125),'UM+UIM'!$A:$A,0),MATCH(Info!EO25,'UM+UIM'!$B$2:$C$2,0)),INDEX('UM+UIM'!$D:$E,MATCH(_xlfn.CONCAT(EN4,Input!$C$125),'UM+UIM'!$A:$A,0),MATCH(Info!EO25,'UM+UIM'!$D$2:$E$2,0)))),0)</f>
        <v>0</v>
      </c>
      <c r="EO61" s="357">
        <f>IFERROR(IF(EO4="CA",IF(Input!EP12=TRUE,INDEX('UM+UIM'!$K$4:$M$22,MATCH(Input!$C$125,'UM+UIM'!$G$4:$G$22,0),MATCH(VLOOKUP(EO6,'UM+UIM'!$S$3:$T$68,2,FALSE),'UM+UIM'!$K$3:$M$3,0)),INDEX('UM+UIM'!$H$4:$J$22,MATCH(Input!$C$125,'UM+UIM'!$G$4:$G$22,0),MATCH(VLOOKUP(EO6,'UM+UIM'!$S$3:$T$68,2,FALSE),'UM+UIM'!$H$3:$J$3,0))),IF(Input!EP12=TRUE,INDEX('UM+UIM'!$B:$C,MATCH(_xlfn.CONCAT(EO4,Input!$C$125),'UM+UIM'!$A:$A,0),MATCH(Info!EP25,'UM+UIM'!$B$2:$C$2,0)),INDEX('UM+UIM'!$D:$E,MATCH(_xlfn.CONCAT(EO4,Input!$C$125),'UM+UIM'!$A:$A,0),MATCH(Info!EP25,'UM+UIM'!$D$2:$E$2,0)))),0)</f>
        <v>0</v>
      </c>
      <c r="EP61" s="357">
        <f>IFERROR(IF(EP4="CA",IF(Input!EQ12=TRUE,INDEX('UM+UIM'!$K$4:$M$22,MATCH(Input!$C$125,'UM+UIM'!$G$4:$G$22,0),MATCH(VLOOKUP(EP6,'UM+UIM'!$S$3:$T$68,2,FALSE),'UM+UIM'!$K$3:$M$3,0)),INDEX('UM+UIM'!$H$4:$J$22,MATCH(Input!$C$125,'UM+UIM'!$G$4:$G$22,0),MATCH(VLOOKUP(EP6,'UM+UIM'!$S$3:$T$68,2,FALSE),'UM+UIM'!$H$3:$J$3,0))),IF(Input!EQ12=TRUE,INDEX('UM+UIM'!$B:$C,MATCH(_xlfn.CONCAT(EP4,Input!$C$125),'UM+UIM'!$A:$A,0),MATCH(Info!EQ25,'UM+UIM'!$B$2:$C$2,0)),INDEX('UM+UIM'!$D:$E,MATCH(_xlfn.CONCAT(EP4,Input!$C$125),'UM+UIM'!$A:$A,0),MATCH(Info!EQ25,'UM+UIM'!$D$2:$E$2,0)))),0)</f>
        <v>0</v>
      </c>
      <c r="EQ61" s="357">
        <f>IFERROR(IF(EQ4="CA",IF(Input!ER12=TRUE,INDEX('UM+UIM'!$K$4:$M$22,MATCH(Input!$C$125,'UM+UIM'!$G$4:$G$22,0),MATCH(VLOOKUP(EQ6,'UM+UIM'!$S$3:$T$68,2,FALSE),'UM+UIM'!$K$3:$M$3,0)),INDEX('UM+UIM'!$H$4:$J$22,MATCH(Input!$C$125,'UM+UIM'!$G$4:$G$22,0),MATCH(VLOOKUP(EQ6,'UM+UIM'!$S$3:$T$68,2,FALSE),'UM+UIM'!$H$3:$J$3,0))),IF(Input!ER12=TRUE,INDEX('UM+UIM'!$B:$C,MATCH(_xlfn.CONCAT(EQ4,Input!$C$125),'UM+UIM'!$A:$A,0),MATCH(Info!ER25,'UM+UIM'!$B$2:$C$2,0)),INDEX('UM+UIM'!$D:$E,MATCH(_xlfn.CONCAT(EQ4,Input!$C$125),'UM+UIM'!$A:$A,0),MATCH(Info!ER25,'UM+UIM'!$D$2:$E$2,0)))),0)</f>
        <v>0</v>
      </c>
      <c r="ER61" s="357">
        <f>IFERROR(IF(ER4="CA",IF(Input!ES12=TRUE,INDEX('UM+UIM'!$K$4:$M$22,MATCH(Input!$C$125,'UM+UIM'!$G$4:$G$22,0),MATCH(VLOOKUP(ER6,'UM+UIM'!$S$3:$T$68,2,FALSE),'UM+UIM'!$K$3:$M$3,0)),INDEX('UM+UIM'!$H$4:$J$22,MATCH(Input!$C$125,'UM+UIM'!$G$4:$G$22,0),MATCH(VLOOKUP(ER6,'UM+UIM'!$S$3:$T$68,2,FALSE),'UM+UIM'!$H$3:$J$3,0))),IF(Input!ES12=TRUE,INDEX('UM+UIM'!$B:$C,MATCH(_xlfn.CONCAT(ER4,Input!$C$125),'UM+UIM'!$A:$A,0),MATCH(Info!ES25,'UM+UIM'!$B$2:$C$2,0)),INDEX('UM+UIM'!$D:$E,MATCH(_xlfn.CONCAT(ER4,Input!$C$125),'UM+UIM'!$A:$A,0),MATCH(Info!ES25,'UM+UIM'!$D$2:$E$2,0)))),0)</f>
        <v>0</v>
      </c>
      <c r="ES61" s="357">
        <f>IFERROR(IF(ES4="CA",IF(Input!ET12=TRUE,INDEX('UM+UIM'!$K$4:$M$22,MATCH(Input!$C$125,'UM+UIM'!$G$4:$G$22,0),MATCH(VLOOKUP(ES6,'UM+UIM'!$S$3:$T$68,2,FALSE),'UM+UIM'!$K$3:$M$3,0)),INDEX('UM+UIM'!$H$4:$J$22,MATCH(Input!$C$125,'UM+UIM'!$G$4:$G$22,0),MATCH(VLOOKUP(ES6,'UM+UIM'!$S$3:$T$68,2,FALSE),'UM+UIM'!$H$3:$J$3,0))),IF(Input!ET12=TRUE,INDEX('UM+UIM'!$B:$C,MATCH(_xlfn.CONCAT(ES4,Input!$C$125),'UM+UIM'!$A:$A,0),MATCH(Info!ET25,'UM+UIM'!$B$2:$C$2,0)),INDEX('UM+UIM'!$D:$E,MATCH(_xlfn.CONCAT(ES4,Input!$C$125),'UM+UIM'!$A:$A,0),MATCH(Info!ET25,'UM+UIM'!$D$2:$E$2,0)))),0)</f>
        <v>0</v>
      </c>
      <c r="ET61" s="357">
        <f>IFERROR(IF(ET4="CA",IF(Input!EU12=TRUE,INDEX('UM+UIM'!$K$4:$M$22,MATCH(Input!$C$125,'UM+UIM'!$G$4:$G$22,0),MATCH(VLOOKUP(ET6,'UM+UIM'!$S$3:$T$68,2,FALSE),'UM+UIM'!$K$3:$M$3,0)),INDEX('UM+UIM'!$H$4:$J$22,MATCH(Input!$C$125,'UM+UIM'!$G$4:$G$22,0),MATCH(VLOOKUP(ET6,'UM+UIM'!$S$3:$T$68,2,FALSE),'UM+UIM'!$H$3:$J$3,0))),IF(Input!EU12=TRUE,INDEX('UM+UIM'!$B:$C,MATCH(_xlfn.CONCAT(ET4,Input!$C$125),'UM+UIM'!$A:$A,0),MATCH(Info!EU25,'UM+UIM'!$B$2:$C$2,0)),INDEX('UM+UIM'!$D:$E,MATCH(_xlfn.CONCAT(ET4,Input!$C$125),'UM+UIM'!$A:$A,0),MATCH(Info!EU25,'UM+UIM'!$D$2:$E$2,0)))),0)</f>
        <v>0</v>
      </c>
      <c r="EU61" s="357">
        <f>IFERROR(IF(EU4="CA",IF(Input!EV12=TRUE,INDEX('UM+UIM'!$K$4:$M$22,MATCH(Input!$C$125,'UM+UIM'!$G$4:$G$22,0),MATCH(VLOOKUP(EU6,'UM+UIM'!$S$3:$T$68,2,FALSE),'UM+UIM'!$K$3:$M$3,0)),INDEX('UM+UIM'!$H$4:$J$22,MATCH(Input!$C$125,'UM+UIM'!$G$4:$G$22,0),MATCH(VLOOKUP(EU6,'UM+UIM'!$S$3:$T$68,2,FALSE),'UM+UIM'!$H$3:$J$3,0))),IF(Input!EV12=TRUE,INDEX('UM+UIM'!$B:$C,MATCH(_xlfn.CONCAT(EU4,Input!$C$125),'UM+UIM'!$A:$A,0),MATCH(Info!EV25,'UM+UIM'!$B$2:$C$2,0)),INDEX('UM+UIM'!$D:$E,MATCH(_xlfn.CONCAT(EU4,Input!$C$125),'UM+UIM'!$A:$A,0),MATCH(Info!EV25,'UM+UIM'!$D$2:$E$2,0)))),0)</f>
        <v>0</v>
      </c>
      <c r="EV61" s="357">
        <f>IFERROR(IF(EV4="CA",IF(Input!EW12=TRUE,INDEX('UM+UIM'!$K$4:$M$22,MATCH(Input!$C$125,'UM+UIM'!$G$4:$G$22,0),MATCH(VLOOKUP(EV6,'UM+UIM'!$S$3:$T$68,2,FALSE),'UM+UIM'!$K$3:$M$3,0)),INDEX('UM+UIM'!$H$4:$J$22,MATCH(Input!$C$125,'UM+UIM'!$G$4:$G$22,0),MATCH(VLOOKUP(EV6,'UM+UIM'!$S$3:$T$68,2,FALSE),'UM+UIM'!$H$3:$J$3,0))),IF(Input!EW12=TRUE,INDEX('UM+UIM'!$B:$C,MATCH(_xlfn.CONCAT(EV4,Input!$C$125),'UM+UIM'!$A:$A,0),MATCH(Info!EW25,'UM+UIM'!$B$2:$C$2,0)),INDEX('UM+UIM'!$D:$E,MATCH(_xlfn.CONCAT(EV4,Input!$C$125),'UM+UIM'!$A:$A,0),MATCH(Info!EW25,'UM+UIM'!$D$2:$E$2,0)))),0)</f>
        <v>0</v>
      </c>
      <c r="EW61" s="357">
        <f>IFERROR(IF(EW4="CA",IF(Input!EX12=TRUE,INDEX('UM+UIM'!$K$4:$M$22,MATCH(Input!$C$125,'UM+UIM'!$G$4:$G$22,0),MATCH(VLOOKUP(EW6,'UM+UIM'!$S$3:$T$68,2,FALSE),'UM+UIM'!$K$3:$M$3,0)),INDEX('UM+UIM'!$H$4:$J$22,MATCH(Input!$C$125,'UM+UIM'!$G$4:$G$22,0),MATCH(VLOOKUP(EW6,'UM+UIM'!$S$3:$T$68,2,FALSE),'UM+UIM'!$H$3:$J$3,0))),IF(Input!EX12=TRUE,INDEX('UM+UIM'!$B:$C,MATCH(_xlfn.CONCAT(EW4,Input!$C$125),'UM+UIM'!$A:$A,0),MATCH(Info!EX25,'UM+UIM'!$B$2:$C$2,0)),INDEX('UM+UIM'!$D:$E,MATCH(_xlfn.CONCAT(EW4,Input!$C$125),'UM+UIM'!$A:$A,0),MATCH(Info!EX25,'UM+UIM'!$D$2:$E$2,0)))),0)</f>
        <v>0</v>
      </c>
      <c r="EX61" s="357">
        <f>IFERROR(IF(EX4="CA",IF(Input!EY12=TRUE,INDEX('UM+UIM'!$K$4:$M$22,MATCH(Input!$C$125,'UM+UIM'!$G$4:$G$22,0),MATCH(VLOOKUP(EX6,'UM+UIM'!$S$3:$T$68,2,FALSE),'UM+UIM'!$K$3:$M$3,0)),INDEX('UM+UIM'!$H$4:$J$22,MATCH(Input!$C$125,'UM+UIM'!$G$4:$G$22,0),MATCH(VLOOKUP(EX6,'UM+UIM'!$S$3:$T$68,2,FALSE),'UM+UIM'!$H$3:$J$3,0))),IF(Input!EY12=TRUE,INDEX('UM+UIM'!$B:$C,MATCH(_xlfn.CONCAT(EX4,Input!$C$125),'UM+UIM'!$A:$A,0),MATCH(Info!EY25,'UM+UIM'!$B$2:$C$2,0)),INDEX('UM+UIM'!$D:$E,MATCH(_xlfn.CONCAT(EX4,Input!$C$125),'UM+UIM'!$A:$A,0),MATCH(Info!EY25,'UM+UIM'!$D$2:$E$2,0)))),0)</f>
        <v>0</v>
      </c>
      <c r="EY61" s="357">
        <f>IFERROR(IF(EY4="CA",IF(Input!EZ12=TRUE,INDEX('UM+UIM'!$K$4:$M$22,MATCH(Input!$C$125,'UM+UIM'!$G$4:$G$22,0),MATCH(VLOOKUP(EY6,'UM+UIM'!$S$3:$T$68,2,FALSE),'UM+UIM'!$K$3:$M$3,0)),INDEX('UM+UIM'!$H$4:$J$22,MATCH(Input!$C$125,'UM+UIM'!$G$4:$G$22,0),MATCH(VLOOKUP(EY6,'UM+UIM'!$S$3:$T$68,2,FALSE),'UM+UIM'!$H$3:$J$3,0))),IF(Input!EZ12=TRUE,INDEX('UM+UIM'!$B:$C,MATCH(_xlfn.CONCAT(EY4,Input!$C$125),'UM+UIM'!$A:$A,0),MATCH(Info!EZ25,'UM+UIM'!$B$2:$C$2,0)),INDEX('UM+UIM'!$D:$E,MATCH(_xlfn.CONCAT(EY4,Input!$C$125),'UM+UIM'!$A:$A,0),MATCH(Info!EZ25,'UM+UIM'!$D$2:$E$2,0)))),0)</f>
        <v>0</v>
      </c>
      <c r="EZ61" s="357">
        <f>IFERROR(IF(EZ4="CA",IF(Input!FA12=TRUE,INDEX('UM+UIM'!$K$4:$M$22,MATCH(Input!$C$125,'UM+UIM'!$G$4:$G$22,0),MATCH(VLOOKUP(EZ6,'UM+UIM'!$S$3:$T$68,2,FALSE),'UM+UIM'!$K$3:$M$3,0)),INDEX('UM+UIM'!$H$4:$J$22,MATCH(Input!$C$125,'UM+UIM'!$G$4:$G$22,0),MATCH(VLOOKUP(EZ6,'UM+UIM'!$S$3:$T$68,2,FALSE),'UM+UIM'!$H$3:$J$3,0))),IF(Input!FA12=TRUE,INDEX('UM+UIM'!$B:$C,MATCH(_xlfn.CONCAT(EZ4,Input!$C$125),'UM+UIM'!$A:$A,0),MATCH(Info!FA25,'UM+UIM'!$B$2:$C$2,0)),INDEX('UM+UIM'!$D:$E,MATCH(_xlfn.CONCAT(EZ4,Input!$C$125),'UM+UIM'!$A:$A,0),MATCH(Info!FA25,'UM+UIM'!$D$2:$E$2,0)))),0)</f>
        <v>0</v>
      </c>
      <c r="FA61" s="357">
        <f>IFERROR(IF(FA4="CA",IF(Input!FB12=TRUE,INDEX('UM+UIM'!$K$4:$M$22,MATCH(Input!$C$125,'UM+UIM'!$G$4:$G$22,0),MATCH(VLOOKUP(FA6,'UM+UIM'!$S$3:$T$68,2,FALSE),'UM+UIM'!$K$3:$M$3,0)),INDEX('UM+UIM'!$H$4:$J$22,MATCH(Input!$C$125,'UM+UIM'!$G$4:$G$22,0),MATCH(VLOOKUP(FA6,'UM+UIM'!$S$3:$T$68,2,FALSE),'UM+UIM'!$H$3:$J$3,0))),IF(Input!FB12=TRUE,INDEX('UM+UIM'!$B:$C,MATCH(_xlfn.CONCAT(FA4,Input!$C$125),'UM+UIM'!$A:$A,0),MATCH(Info!FB25,'UM+UIM'!$B$2:$C$2,0)),INDEX('UM+UIM'!$D:$E,MATCH(_xlfn.CONCAT(FA4,Input!$C$125),'UM+UIM'!$A:$A,0),MATCH(Info!FB25,'UM+UIM'!$D$2:$E$2,0)))),0)</f>
        <v>0</v>
      </c>
      <c r="FB61" s="357">
        <f>IFERROR(IF(FB4="CA",IF(Input!FC12=TRUE,INDEX('UM+UIM'!$K$4:$M$22,MATCH(Input!$C$125,'UM+UIM'!$G$4:$G$22,0),MATCH(VLOOKUP(FB6,'UM+UIM'!$S$3:$T$68,2,FALSE),'UM+UIM'!$K$3:$M$3,0)),INDEX('UM+UIM'!$H$4:$J$22,MATCH(Input!$C$125,'UM+UIM'!$G$4:$G$22,0),MATCH(VLOOKUP(FB6,'UM+UIM'!$S$3:$T$68,2,FALSE),'UM+UIM'!$H$3:$J$3,0))),IF(Input!FC12=TRUE,INDEX('UM+UIM'!$B:$C,MATCH(_xlfn.CONCAT(FB4,Input!$C$125),'UM+UIM'!$A:$A,0),MATCH(Info!FC25,'UM+UIM'!$B$2:$C$2,0)),INDEX('UM+UIM'!$D:$E,MATCH(_xlfn.CONCAT(FB4,Input!$C$125),'UM+UIM'!$A:$A,0),MATCH(Info!FC25,'UM+UIM'!$D$2:$E$2,0)))),0)</f>
        <v>0</v>
      </c>
      <c r="FC61" s="357">
        <f>IFERROR(IF(FC4="CA",IF(Input!FD12=TRUE,INDEX('UM+UIM'!$K$4:$M$22,MATCH(Input!$C$125,'UM+UIM'!$G$4:$G$22,0),MATCH(VLOOKUP(FC6,'UM+UIM'!$S$3:$T$68,2,FALSE),'UM+UIM'!$K$3:$M$3,0)),INDEX('UM+UIM'!$H$4:$J$22,MATCH(Input!$C$125,'UM+UIM'!$G$4:$G$22,0),MATCH(VLOOKUP(FC6,'UM+UIM'!$S$3:$T$68,2,FALSE),'UM+UIM'!$H$3:$J$3,0))),IF(Input!FD12=TRUE,INDEX('UM+UIM'!$B:$C,MATCH(_xlfn.CONCAT(FC4,Input!$C$125),'UM+UIM'!$A:$A,0),MATCH(Info!FD25,'UM+UIM'!$B$2:$C$2,0)),INDEX('UM+UIM'!$D:$E,MATCH(_xlfn.CONCAT(FC4,Input!$C$125),'UM+UIM'!$A:$A,0),MATCH(Info!FD25,'UM+UIM'!$D$2:$E$2,0)))),0)</f>
        <v>0</v>
      </c>
      <c r="FD61" s="357">
        <f>IFERROR(IF(FD4="CA",IF(Input!FE12=TRUE,INDEX('UM+UIM'!$K$4:$M$22,MATCH(Input!$C$125,'UM+UIM'!$G$4:$G$22,0),MATCH(VLOOKUP(FD6,'UM+UIM'!$S$3:$T$68,2,FALSE),'UM+UIM'!$K$3:$M$3,0)),INDEX('UM+UIM'!$H$4:$J$22,MATCH(Input!$C$125,'UM+UIM'!$G$4:$G$22,0),MATCH(VLOOKUP(FD6,'UM+UIM'!$S$3:$T$68,2,FALSE),'UM+UIM'!$H$3:$J$3,0))),IF(Input!FE12=TRUE,INDEX('UM+UIM'!$B:$C,MATCH(_xlfn.CONCAT(FD4,Input!$C$125),'UM+UIM'!$A:$A,0),MATCH(Info!FE25,'UM+UIM'!$B$2:$C$2,0)),INDEX('UM+UIM'!$D:$E,MATCH(_xlfn.CONCAT(FD4,Input!$C$125),'UM+UIM'!$A:$A,0),MATCH(Info!FE25,'UM+UIM'!$D$2:$E$2,0)))),0)</f>
        <v>0</v>
      </c>
      <c r="FE61" s="357">
        <f>IFERROR(IF(FE4="CA",IF(Input!FF12=TRUE,INDEX('UM+UIM'!$K$4:$M$22,MATCH(Input!$C$125,'UM+UIM'!$G$4:$G$22,0),MATCH(VLOOKUP(FE6,'UM+UIM'!$S$3:$T$68,2,FALSE),'UM+UIM'!$K$3:$M$3,0)),INDEX('UM+UIM'!$H$4:$J$22,MATCH(Input!$C$125,'UM+UIM'!$G$4:$G$22,0),MATCH(VLOOKUP(FE6,'UM+UIM'!$S$3:$T$68,2,FALSE),'UM+UIM'!$H$3:$J$3,0))),IF(Input!FF12=TRUE,INDEX('UM+UIM'!$B:$C,MATCH(_xlfn.CONCAT(FE4,Input!$C$125),'UM+UIM'!$A:$A,0),MATCH(Info!FF25,'UM+UIM'!$B$2:$C$2,0)),INDEX('UM+UIM'!$D:$E,MATCH(_xlfn.CONCAT(FE4,Input!$C$125),'UM+UIM'!$A:$A,0),MATCH(Info!FF25,'UM+UIM'!$D$2:$E$2,0)))),0)</f>
        <v>0</v>
      </c>
      <c r="FF61" s="357">
        <f>IFERROR(IF(FF4="CA",IF(Input!FG12=TRUE,INDEX('UM+UIM'!$K$4:$M$22,MATCH(Input!$C$125,'UM+UIM'!$G$4:$G$22,0),MATCH(VLOOKUP(FF6,'UM+UIM'!$S$3:$T$68,2,FALSE),'UM+UIM'!$K$3:$M$3,0)),INDEX('UM+UIM'!$H$4:$J$22,MATCH(Input!$C$125,'UM+UIM'!$G$4:$G$22,0),MATCH(VLOOKUP(FF6,'UM+UIM'!$S$3:$T$68,2,FALSE),'UM+UIM'!$H$3:$J$3,0))),IF(Input!FG12=TRUE,INDEX('UM+UIM'!$B:$C,MATCH(_xlfn.CONCAT(FF4,Input!$C$125),'UM+UIM'!$A:$A,0),MATCH(Info!FG25,'UM+UIM'!$B$2:$C$2,0)),INDEX('UM+UIM'!$D:$E,MATCH(_xlfn.CONCAT(FF4,Input!$C$125),'UM+UIM'!$A:$A,0),MATCH(Info!FG25,'UM+UIM'!$D$2:$E$2,0)))),0)</f>
        <v>0</v>
      </c>
      <c r="FG61" s="357">
        <f>IFERROR(IF(FG4="CA",IF(Input!FH12=TRUE,INDEX('UM+UIM'!$K$4:$M$22,MATCH(Input!$C$125,'UM+UIM'!$G$4:$G$22,0),MATCH(VLOOKUP(FG6,'UM+UIM'!$S$3:$T$68,2,FALSE),'UM+UIM'!$K$3:$M$3,0)),INDEX('UM+UIM'!$H$4:$J$22,MATCH(Input!$C$125,'UM+UIM'!$G$4:$G$22,0),MATCH(VLOOKUP(FG6,'UM+UIM'!$S$3:$T$68,2,FALSE),'UM+UIM'!$H$3:$J$3,0))),IF(Input!FH12=TRUE,INDEX('UM+UIM'!$B:$C,MATCH(_xlfn.CONCAT(FG4,Input!$C$125),'UM+UIM'!$A:$A,0),MATCH(Info!FH25,'UM+UIM'!$B$2:$C$2,0)),INDEX('UM+UIM'!$D:$E,MATCH(_xlfn.CONCAT(FG4,Input!$C$125),'UM+UIM'!$A:$A,0),MATCH(Info!FH25,'UM+UIM'!$D$2:$E$2,0)))),0)</f>
        <v>0</v>
      </c>
      <c r="FH61" s="357">
        <f>IFERROR(IF(FH4="CA",IF(Input!FI12=TRUE,INDEX('UM+UIM'!$K$4:$M$22,MATCH(Input!$C$125,'UM+UIM'!$G$4:$G$22,0),MATCH(VLOOKUP(FH6,'UM+UIM'!$S$3:$T$68,2,FALSE),'UM+UIM'!$K$3:$M$3,0)),INDEX('UM+UIM'!$H$4:$J$22,MATCH(Input!$C$125,'UM+UIM'!$G$4:$G$22,0),MATCH(VLOOKUP(FH6,'UM+UIM'!$S$3:$T$68,2,FALSE),'UM+UIM'!$H$3:$J$3,0))),IF(Input!FI12=TRUE,INDEX('UM+UIM'!$B:$C,MATCH(_xlfn.CONCAT(FH4,Input!$C$125),'UM+UIM'!$A:$A,0),MATCH(Info!FI25,'UM+UIM'!$B$2:$C$2,0)),INDEX('UM+UIM'!$D:$E,MATCH(_xlfn.CONCAT(FH4,Input!$C$125),'UM+UIM'!$A:$A,0),MATCH(Info!FI25,'UM+UIM'!$D$2:$E$2,0)))),0)</f>
        <v>0</v>
      </c>
      <c r="FI61" s="357">
        <f>IFERROR(IF(FI4="CA",IF(Input!FJ12=TRUE,INDEX('UM+UIM'!$K$4:$M$22,MATCH(Input!$C$125,'UM+UIM'!$G$4:$G$22,0),MATCH(VLOOKUP(FI6,'UM+UIM'!$S$3:$T$68,2,FALSE),'UM+UIM'!$K$3:$M$3,0)),INDEX('UM+UIM'!$H$4:$J$22,MATCH(Input!$C$125,'UM+UIM'!$G$4:$G$22,0),MATCH(VLOOKUP(FI6,'UM+UIM'!$S$3:$T$68,2,FALSE),'UM+UIM'!$H$3:$J$3,0))),IF(Input!FJ12=TRUE,INDEX('UM+UIM'!$B:$C,MATCH(_xlfn.CONCAT(FI4,Input!$C$125),'UM+UIM'!$A:$A,0),MATCH(Info!FJ25,'UM+UIM'!$B$2:$C$2,0)),INDEX('UM+UIM'!$D:$E,MATCH(_xlfn.CONCAT(FI4,Input!$C$125),'UM+UIM'!$A:$A,0),MATCH(Info!FJ25,'UM+UIM'!$D$2:$E$2,0)))),0)</f>
        <v>0</v>
      </c>
      <c r="FJ61" s="357">
        <f>IFERROR(IF(FJ4="CA",IF(Input!FK12=TRUE,INDEX('UM+UIM'!$K$4:$M$22,MATCH(Input!$C$125,'UM+UIM'!$G$4:$G$22,0),MATCH(VLOOKUP(FJ6,'UM+UIM'!$S$3:$T$68,2,FALSE),'UM+UIM'!$K$3:$M$3,0)),INDEX('UM+UIM'!$H$4:$J$22,MATCH(Input!$C$125,'UM+UIM'!$G$4:$G$22,0),MATCH(VLOOKUP(FJ6,'UM+UIM'!$S$3:$T$68,2,FALSE),'UM+UIM'!$H$3:$J$3,0))),IF(Input!FK12=TRUE,INDEX('UM+UIM'!$B:$C,MATCH(_xlfn.CONCAT(FJ4,Input!$C$125),'UM+UIM'!$A:$A,0),MATCH(Info!FK25,'UM+UIM'!$B$2:$C$2,0)),INDEX('UM+UIM'!$D:$E,MATCH(_xlfn.CONCAT(FJ4,Input!$C$125),'UM+UIM'!$A:$A,0),MATCH(Info!FK25,'UM+UIM'!$D$2:$E$2,0)))),0)</f>
        <v>0</v>
      </c>
      <c r="FK61" s="357">
        <f>IFERROR(IF(FK4="CA",IF(Input!FL12=TRUE,INDEX('UM+UIM'!$K$4:$M$22,MATCH(Input!$C$125,'UM+UIM'!$G$4:$G$22,0),MATCH(VLOOKUP(FK6,'UM+UIM'!$S$3:$T$68,2,FALSE),'UM+UIM'!$K$3:$M$3,0)),INDEX('UM+UIM'!$H$4:$J$22,MATCH(Input!$C$125,'UM+UIM'!$G$4:$G$22,0),MATCH(VLOOKUP(FK6,'UM+UIM'!$S$3:$T$68,2,FALSE),'UM+UIM'!$H$3:$J$3,0))),IF(Input!FL12=TRUE,INDEX('UM+UIM'!$B:$C,MATCH(_xlfn.CONCAT(FK4,Input!$C$125),'UM+UIM'!$A:$A,0),MATCH(Info!FL25,'UM+UIM'!$B$2:$C$2,0)),INDEX('UM+UIM'!$D:$E,MATCH(_xlfn.CONCAT(FK4,Input!$C$125),'UM+UIM'!$A:$A,0),MATCH(Info!FL25,'UM+UIM'!$D$2:$E$2,0)))),0)</f>
        <v>0</v>
      </c>
      <c r="FL61" s="357">
        <f>IFERROR(IF(FL4="CA",IF(Input!FM12=TRUE,INDEX('UM+UIM'!$K$4:$M$22,MATCH(Input!$C$125,'UM+UIM'!$G$4:$G$22,0),MATCH(VLOOKUP(FL6,'UM+UIM'!$S$3:$T$68,2,FALSE),'UM+UIM'!$K$3:$M$3,0)),INDEX('UM+UIM'!$H$4:$J$22,MATCH(Input!$C$125,'UM+UIM'!$G$4:$G$22,0),MATCH(VLOOKUP(FL6,'UM+UIM'!$S$3:$T$68,2,FALSE),'UM+UIM'!$H$3:$J$3,0))),IF(Input!FM12=TRUE,INDEX('UM+UIM'!$B:$C,MATCH(_xlfn.CONCAT(FL4,Input!$C$125),'UM+UIM'!$A:$A,0),MATCH(Info!FM25,'UM+UIM'!$B$2:$C$2,0)),INDEX('UM+UIM'!$D:$E,MATCH(_xlfn.CONCAT(FL4,Input!$C$125),'UM+UIM'!$A:$A,0),MATCH(Info!FM25,'UM+UIM'!$D$2:$E$2,0)))),0)</f>
        <v>0</v>
      </c>
      <c r="FM61" s="357">
        <f>IFERROR(IF(FM4="CA",IF(Input!FN12=TRUE,INDEX('UM+UIM'!$K$4:$M$22,MATCH(Input!$C$125,'UM+UIM'!$G$4:$G$22,0),MATCH(VLOOKUP(FM6,'UM+UIM'!$S$3:$T$68,2,FALSE),'UM+UIM'!$K$3:$M$3,0)),INDEX('UM+UIM'!$H$4:$J$22,MATCH(Input!$C$125,'UM+UIM'!$G$4:$G$22,0),MATCH(VLOOKUP(FM6,'UM+UIM'!$S$3:$T$68,2,FALSE),'UM+UIM'!$H$3:$J$3,0))),IF(Input!FN12=TRUE,INDEX('UM+UIM'!$B:$C,MATCH(_xlfn.CONCAT(FM4,Input!$C$125),'UM+UIM'!$A:$A,0),MATCH(Info!FN25,'UM+UIM'!$B$2:$C$2,0)),INDEX('UM+UIM'!$D:$E,MATCH(_xlfn.CONCAT(FM4,Input!$C$125),'UM+UIM'!$A:$A,0),MATCH(Info!FN25,'UM+UIM'!$D$2:$E$2,0)))),0)</f>
        <v>0</v>
      </c>
      <c r="FN61" s="357">
        <f>IFERROR(IF(FN4="CA",IF(Input!FO12=TRUE,INDEX('UM+UIM'!$K$4:$M$22,MATCH(Input!$C$125,'UM+UIM'!$G$4:$G$22,0),MATCH(VLOOKUP(FN6,'UM+UIM'!$S$3:$T$68,2,FALSE),'UM+UIM'!$K$3:$M$3,0)),INDEX('UM+UIM'!$H$4:$J$22,MATCH(Input!$C$125,'UM+UIM'!$G$4:$G$22,0),MATCH(VLOOKUP(FN6,'UM+UIM'!$S$3:$T$68,2,FALSE),'UM+UIM'!$H$3:$J$3,0))),IF(Input!FO12=TRUE,INDEX('UM+UIM'!$B:$C,MATCH(_xlfn.CONCAT(FN4,Input!$C$125),'UM+UIM'!$A:$A,0),MATCH(Info!FO25,'UM+UIM'!$B$2:$C$2,0)),INDEX('UM+UIM'!$D:$E,MATCH(_xlfn.CONCAT(FN4,Input!$C$125),'UM+UIM'!$A:$A,0),MATCH(Info!FO25,'UM+UIM'!$D$2:$E$2,0)))),0)</f>
        <v>0</v>
      </c>
      <c r="FO61" s="357">
        <f>IFERROR(IF(FO4="CA",IF(Input!FP12=TRUE,INDEX('UM+UIM'!$K$4:$M$22,MATCH(Input!$C$125,'UM+UIM'!$G$4:$G$22,0),MATCH(VLOOKUP(FO6,'UM+UIM'!$S$3:$T$68,2,FALSE),'UM+UIM'!$K$3:$M$3,0)),INDEX('UM+UIM'!$H$4:$J$22,MATCH(Input!$C$125,'UM+UIM'!$G$4:$G$22,0),MATCH(VLOOKUP(FO6,'UM+UIM'!$S$3:$T$68,2,FALSE),'UM+UIM'!$H$3:$J$3,0))),IF(Input!FP12=TRUE,INDEX('UM+UIM'!$B:$C,MATCH(_xlfn.CONCAT(FO4,Input!$C$125),'UM+UIM'!$A:$A,0),MATCH(Info!FP25,'UM+UIM'!$B$2:$C$2,0)),INDEX('UM+UIM'!$D:$E,MATCH(_xlfn.CONCAT(FO4,Input!$C$125),'UM+UIM'!$A:$A,0),MATCH(Info!FP25,'UM+UIM'!$D$2:$E$2,0)))),0)</f>
        <v>0</v>
      </c>
      <c r="FP61" s="357">
        <f>IFERROR(IF(FP4="CA",IF(Input!FQ12=TRUE,INDEX('UM+UIM'!$K$4:$M$22,MATCH(Input!$C$125,'UM+UIM'!$G$4:$G$22,0),MATCH(VLOOKUP(FP6,'UM+UIM'!$S$3:$T$68,2,FALSE),'UM+UIM'!$K$3:$M$3,0)),INDEX('UM+UIM'!$H$4:$J$22,MATCH(Input!$C$125,'UM+UIM'!$G$4:$G$22,0),MATCH(VLOOKUP(FP6,'UM+UIM'!$S$3:$T$68,2,FALSE),'UM+UIM'!$H$3:$J$3,0))),IF(Input!FQ12=TRUE,INDEX('UM+UIM'!$B:$C,MATCH(_xlfn.CONCAT(FP4,Input!$C$125),'UM+UIM'!$A:$A,0),MATCH(Info!FQ25,'UM+UIM'!$B$2:$C$2,0)),INDEX('UM+UIM'!$D:$E,MATCH(_xlfn.CONCAT(FP4,Input!$C$125),'UM+UIM'!$A:$A,0),MATCH(Info!FQ25,'UM+UIM'!$D$2:$E$2,0)))),0)</f>
        <v>0</v>
      </c>
      <c r="FQ61" s="357">
        <f>IFERROR(IF(FQ4="CA",IF(Input!FR12=TRUE,INDEX('UM+UIM'!$K$4:$M$22,MATCH(Input!$C$125,'UM+UIM'!$G$4:$G$22,0),MATCH(VLOOKUP(FQ6,'UM+UIM'!$S$3:$T$68,2,FALSE),'UM+UIM'!$K$3:$M$3,0)),INDEX('UM+UIM'!$H$4:$J$22,MATCH(Input!$C$125,'UM+UIM'!$G$4:$G$22,0),MATCH(VLOOKUP(FQ6,'UM+UIM'!$S$3:$T$68,2,FALSE),'UM+UIM'!$H$3:$J$3,0))),IF(Input!FR12=TRUE,INDEX('UM+UIM'!$B:$C,MATCH(_xlfn.CONCAT(FQ4,Input!$C$125),'UM+UIM'!$A:$A,0),MATCH(Info!FR25,'UM+UIM'!$B$2:$C$2,0)),INDEX('UM+UIM'!$D:$E,MATCH(_xlfn.CONCAT(FQ4,Input!$C$125),'UM+UIM'!$A:$A,0),MATCH(Info!FR25,'UM+UIM'!$D$2:$E$2,0)))),0)</f>
        <v>0</v>
      </c>
      <c r="FR61" s="357">
        <f>IFERROR(IF(FR4="CA",IF(Input!FS12=TRUE,INDEX('UM+UIM'!$K$4:$M$22,MATCH(Input!$C$125,'UM+UIM'!$G$4:$G$22,0),MATCH(VLOOKUP(FR6,'UM+UIM'!$S$3:$T$68,2,FALSE),'UM+UIM'!$K$3:$M$3,0)),INDEX('UM+UIM'!$H$4:$J$22,MATCH(Input!$C$125,'UM+UIM'!$G$4:$G$22,0),MATCH(VLOOKUP(FR6,'UM+UIM'!$S$3:$T$68,2,FALSE),'UM+UIM'!$H$3:$J$3,0))),IF(Input!FS12=TRUE,INDEX('UM+UIM'!$B:$C,MATCH(_xlfn.CONCAT(FR4,Input!$C$125),'UM+UIM'!$A:$A,0),MATCH(Info!FS25,'UM+UIM'!$B$2:$C$2,0)),INDEX('UM+UIM'!$D:$E,MATCH(_xlfn.CONCAT(FR4,Input!$C$125),'UM+UIM'!$A:$A,0),MATCH(Info!FS25,'UM+UIM'!$D$2:$E$2,0)))),0)</f>
        <v>0</v>
      </c>
      <c r="FS61" s="357">
        <f>IFERROR(IF(FS4="CA",IF(Input!FT12=TRUE,INDEX('UM+UIM'!$K$4:$M$22,MATCH(Input!$C$125,'UM+UIM'!$G$4:$G$22,0),MATCH(VLOOKUP(FS6,'UM+UIM'!$S$3:$T$68,2,FALSE),'UM+UIM'!$K$3:$M$3,0)),INDEX('UM+UIM'!$H$4:$J$22,MATCH(Input!$C$125,'UM+UIM'!$G$4:$G$22,0),MATCH(VLOOKUP(FS6,'UM+UIM'!$S$3:$T$68,2,FALSE),'UM+UIM'!$H$3:$J$3,0))),IF(Input!FT12=TRUE,INDEX('UM+UIM'!$B:$C,MATCH(_xlfn.CONCAT(FS4,Input!$C$125),'UM+UIM'!$A:$A,0),MATCH(Info!FT25,'UM+UIM'!$B$2:$C$2,0)),INDEX('UM+UIM'!$D:$E,MATCH(_xlfn.CONCAT(FS4,Input!$C$125),'UM+UIM'!$A:$A,0),MATCH(Info!FT25,'UM+UIM'!$D$2:$E$2,0)))),0)</f>
        <v>0</v>
      </c>
      <c r="FT61" s="357">
        <f>IFERROR(IF(FT4="CA",IF(Input!FU12=TRUE,INDEX('UM+UIM'!$K$4:$M$22,MATCH(Input!$C$125,'UM+UIM'!$G$4:$G$22,0),MATCH(VLOOKUP(FT6,'UM+UIM'!$S$3:$T$68,2,FALSE),'UM+UIM'!$K$3:$M$3,0)),INDEX('UM+UIM'!$H$4:$J$22,MATCH(Input!$C$125,'UM+UIM'!$G$4:$G$22,0),MATCH(VLOOKUP(FT6,'UM+UIM'!$S$3:$T$68,2,FALSE),'UM+UIM'!$H$3:$J$3,0))),IF(Input!FU12=TRUE,INDEX('UM+UIM'!$B:$C,MATCH(_xlfn.CONCAT(FT4,Input!$C$125),'UM+UIM'!$A:$A,0),MATCH(Info!FU25,'UM+UIM'!$B$2:$C$2,0)),INDEX('UM+UIM'!$D:$E,MATCH(_xlfn.CONCAT(FT4,Input!$C$125),'UM+UIM'!$A:$A,0),MATCH(Info!FU25,'UM+UIM'!$D$2:$E$2,0)))),0)</f>
        <v>0</v>
      </c>
      <c r="FU61" s="357">
        <f>IFERROR(IF(FU4="CA",IF(Input!FV12=TRUE,INDEX('UM+UIM'!$K$4:$M$22,MATCH(Input!$C$125,'UM+UIM'!$G$4:$G$22,0),MATCH(VLOOKUP(FU6,'UM+UIM'!$S$3:$T$68,2,FALSE),'UM+UIM'!$K$3:$M$3,0)),INDEX('UM+UIM'!$H$4:$J$22,MATCH(Input!$C$125,'UM+UIM'!$G$4:$G$22,0),MATCH(VLOOKUP(FU6,'UM+UIM'!$S$3:$T$68,2,FALSE),'UM+UIM'!$H$3:$J$3,0))),IF(Input!FV12=TRUE,INDEX('UM+UIM'!$B:$C,MATCH(_xlfn.CONCAT(FU4,Input!$C$125),'UM+UIM'!$A:$A,0),MATCH(Info!FV25,'UM+UIM'!$B$2:$C$2,0)),INDEX('UM+UIM'!$D:$E,MATCH(_xlfn.CONCAT(FU4,Input!$C$125),'UM+UIM'!$A:$A,0),MATCH(Info!FV25,'UM+UIM'!$D$2:$E$2,0)))),0)</f>
        <v>0</v>
      </c>
      <c r="FV61" s="357">
        <f>IFERROR(IF(FV4="CA",IF(Input!FW12=TRUE,INDEX('UM+UIM'!$K$4:$M$22,MATCH(Input!$C$125,'UM+UIM'!$G$4:$G$22,0),MATCH(VLOOKUP(FV6,'UM+UIM'!$S$3:$T$68,2,FALSE),'UM+UIM'!$K$3:$M$3,0)),INDEX('UM+UIM'!$H$4:$J$22,MATCH(Input!$C$125,'UM+UIM'!$G$4:$G$22,0),MATCH(VLOOKUP(FV6,'UM+UIM'!$S$3:$T$68,2,FALSE),'UM+UIM'!$H$3:$J$3,0))),IF(Input!FW12=TRUE,INDEX('UM+UIM'!$B:$C,MATCH(_xlfn.CONCAT(FV4,Input!$C$125),'UM+UIM'!$A:$A,0),MATCH(Info!FW25,'UM+UIM'!$B$2:$C$2,0)),INDEX('UM+UIM'!$D:$E,MATCH(_xlfn.CONCAT(FV4,Input!$C$125),'UM+UIM'!$A:$A,0),MATCH(Info!FW25,'UM+UIM'!$D$2:$E$2,0)))),0)</f>
        <v>0</v>
      </c>
      <c r="FW61" s="357">
        <f>IFERROR(IF(FW4="CA",IF(Input!FX12=TRUE,INDEX('UM+UIM'!$K$4:$M$22,MATCH(Input!$C$125,'UM+UIM'!$G$4:$G$22,0),MATCH(VLOOKUP(FW6,'UM+UIM'!$S$3:$T$68,2,FALSE),'UM+UIM'!$K$3:$M$3,0)),INDEX('UM+UIM'!$H$4:$J$22,MATCH(Input!$C$125,'UM+UIM'!$G$4:$G$22,0),MATCH(VLOOKUP(FW6,'UM+UIM'!$S$3:$T$68,2,FALSE),'UM+UIM'!$H$3:$J$3,0))),IF(Input!FX12=TRUE,INDEX('UM+UIM'!$B:$C,MATCH(_xlfn.CONCAT(FW4,Input!$C$125),'UM+UIM'!$A:$A,0),MATCH(Info!FX25,'UM+UIM'!$B$2:$C$2,0)),INDEX('UM+UIM'!$D:$E,MATCH(_xlfn.CONCAT(FW4,Input!$C$125),'UM+UIM'!$A:$A,0),MATCH(Info!FX25,'UM+UIM'!$D$2:$E$2,0)))),0)</f>
        <v>0</v>
      </c>
      <c r="FX61" s="357">
        <f>IFERROR(IF(FX4="CA",IF(Input!FY12=TRUE,INDEX('UM+UIM'!$K$4:$M$22,MATCH(Input!$C$125,'UM+UIM'!$G$4:$G$22,0),MATCH(VLOOKUP(FX6,'UM+UIM'!$S$3:$T$68,2,FALSE),'UM+UIM'!$K$3:$M$3,0)),INDEX('UM+UIM'!$H$4:$J$22,MATCH(Input!$C$125,'UM+UIM'!$G$4:$G$22,0),MATCH(VLOOKUP(FX6,'UM+UIM'!$S$3:$T$68,2,FALSE),'UM+UIM'!$H$3:$J$3,0))),IF(Input!FY12=TRUE,INDEX('UM+UIM'!$B:$C,MATCH(_xlfn.CONCAT(FX4,Input!$C$125),'UM+UIM'!$A:$A,0),MATCH(Info!FY25,'UM+UIM'!$B$2:$C$2,0)),INDEX('UM+UIM'!$D:$E,MATCH(_xlfn.CONCAT(FX4,Input!$C$125),'UM+UIM'!$A:$A,0),MATCH(Info!FY25,'UM+UIM'!$D$2:$E$2,0)))),0)</f>
        <v>0</v>
      </c>
      <c r="FY61" s="357">
        <f>IFERROR(IF(FY4="CA",IF(Input!FZ12=TRUE,INDEX('UM+UIM'!$K$4:$M$22,MATCH(Input!$C$125,'UM+UIM'!$G$4:$G$22,0),MATCH(VLOOKUP(FY6,'UM+UIM'!$S$3:$T$68,2,FALSE),'UM+UIM'!$K$3:$M$3,0)),INDEX('UM+UIM'!$H$4:$J$22,MATCH(Input!$C$125,'UM+UIM'!$G$4:$G$22,0),MATCH(VLOOKUP(FY6,'UM+UIM'!$S$3:$T$68,2,FALSE),'UM+UIM'!$H$3:$J$3,0))),IF(Input!FZ12=TRUE,INDEX('UM+UIM'!$B:$C,MATCH(_xlfn.CONCAT(FY4,Input!$C$125),'UM+UIM'!$A:$A,0),MATCH(Info!FZ25,'UM+UIM'!$B$2:$C$2,0)),INDEX('UM+UIM'!$D:$E,MATCH(_xlfn.CONCAT(FY4,Input!$C$125),'UM+UIM'!$A:$A,0),MATCH(Info!FZ25,'UM+UIM'!$D$2:$E$2,0)))),0)</f>
        <v>0</v>
      </c>
      <c r="FZ61" s="357">
        <f>IFERROR(IF(FZ4="CA",IF(Input!GA12=TRUE,INDEX('UM+UIM'!$K$4:$M$22,MATCH(Input!$C$125,'UM+UIM'!$G$4:$G$22,0),MATCH(VLOOKUP(FZ6,'UM+UIM'!$S$3:$T$68,2,FALSE),'UM+UIM'!$K$3:$M$3,0)),INDEX('UM+UIM'!$H$4:$J$22,MATCH(Input!$C$125,'UM+UIM'!$G$4:$G$22,0),MATCH(VLOOKUP(FZ6,'UM+UIM'!$S$3:$T$68,2,FALSE),'UM+UIM'!$H$3:$J$3,0))),IF(Input!GA12=TRUE,INDEX('UM+UIM'!$B:$C,MATCH(_xlfn.CONCAT(FZ4,Input!$C$125),'UM+UIM'!$A:$A,0),MATCH(Info!GA25,'UM+UIM'!$B$2:$C$2,0)),INDEX('UM+UIM'!$D:$E,MATCH(_xlfn.CONCAT(FZ4,Input!$C$125),'UM+UIM'!$A:$A,0),MATCH(Info!GA25,'UM+UIM'!$D$2:$E$2,0)))),0)</f>
        <v>0</v>
      </c>
      <c r="GA61" s="357">
        <f>IFERROR(IF(GA4="CA",IF(Input!GB12=TRUE,INDEX('UM+UIM'!$K$4:$M$22,MATCH(Input!$C$125,'UM+UIM'!$G$4:$G$22,0),MATCH(VLOOKUP(GA6,'UM+UIM'!$S$3:$T$68,2,FALSE),'UM+UIM'!$K$3:$M$3,0)),INDEX('UM+UIM'!$H$4:$J$22,MATCH(Input!$C$125,'UM+UIM'!$G$4:$G$22,0),MATCH(VLOOKUP(GA6,'UM+UIM'!$S$3:$T$68,2,FALSE),'UM+UIM'!$H$3:$J$3,0))),IF(Input!GB12=TRUE,INDEX('UM+UIM'!$B:$C,MATCH(_xlfn.CONCAT(GA4,Input!$C$125),'UM+UIM'!$A:$A,0),MATCH(Info!GB25,'UM+UIM'!$B$2:$C$2,0)),INDEX('UM+UIM'!$D:$E,MATCH(_xlfn.CONCAT(GA4,Input!$C$125),'UM+UIM'!$A:$A,0),MATCH(Info!GB25,'UM+UIM'!$D$2:$E$2,0)))),0)</f>
        <v>0</v>
      </c>
      <c r="GB61" s="357">
        <f>IFERROR(IF(GB4="CA",IF(Input!GC12=TRUE,INDEX('UM+UIM'!$K$4:$M$22,MATCH(Input!$C$125,'UM+UIM'!$G$4:$G$22,0),MATCH(VLOOKUP(GB6,'UM+UIM'!$S$3:$T$68,2,FALSE),'UM+UIM'!$K$3:$M$3,0)),INDEX('UM+UIM'!$H$4:$J$22,MATCH(Input!$C$125,'UM+UIM'!$G$4:$G$22,0),MATCH(VLOOKUP(GB6,'UM+UIM'!$S$3:$T$68,2,FALSE),'UM+UIM'!$H$3:$J$3,0))),IF(Input!GC12=TRUE,INDEX('UM+UIM'!$B:$C,MATCH(_xlfn.CONCAT(GB4,Input!$C$125),'UM+UIM'!$A:$A,0),MATCH(Info!GC25,'UM+UIM'!$B$2:$C$2,0)),INDEX('UM+UIM'!$D:$E,MATCH(_xlfn.CONCAT(GB4,Input!$C$125),'UM+UIM'!$A:$A,0),MATCH(Info!GC25,'UM+UIM'!$D$2:$E$2,0)))),0)</f>
        <v>0</v>
      </c>
      <c r="GC61" s="357">
        <f>IFERROR(IF(GC4="CA",IF(Input!GD12=TRUE,INDEX('UM+UIM'!$K$4:$M$22,MATCH(Input!$C$125,'UM+UIM'!$G$4:$G$22,0),MATCH(VLOOKUP(GC6,'UM+UIM'!$S$3:$T$68,2,FALSE),'UM+UIM'!$K$3:$M$3,0)),INDEX('UM+UIM'!$H$4:$J$22,MATCH(Input!$C$125,'UM+UIM'!$G$4:$G$22,0),MATCH(VLOOKUP(GC6,'UM+UIM'!$S$3:$T$68,2,FALSE),'UM+UIM'!$H$3:$J$3,0))),IF(Input!GD12=TRUE,INDEX('UM+UIM'!$B:$C,MATCH(_xlfn.CONCAT(GC4,Input!$C$125),'UM+UIM'!$A:$A,0),MATCH(Info!GD25,'UM+UIM'!$B$2:$C$2,0)),INDEX('UM+UIM'!$D:$E,MATCH(_xlfn.CONCAT(GC4,Input!$C$125),'UM+UIM'!$A:$A,0),MATCH(Info!GD25,'UM+UIM'!$D$2:$E$2,0)))),0)</f>
        <v>0</v>
      </c>
      <c r="GD61" s="357">
        <f>IFERROR(IF(GD4="CA",IF(Input!GE12=TRUE,INDEX('UM+UIM'!$K$4:$M$22,MATCH(Input!$C$125,'UM+UIM'!$G$4:$G$22,0),MATCH(VLOOKUP(GD6,'UM+UIM'!$S$3:$T$68,2,FALSE),'UM+UIM'!$K$3:$M$3,0)),INDEX('UM+UIM'!$H$4:$J$22,MATCH(Input!$C$125,'UM+UIM'!$G$4:$G$22,0),MATCH(VLOOKUP(GD6,'UM+UIM'!$S$3:$T$68,2,FALSE),'UM+UIM'!$H$3:$J$3,0))),IF(Input!GE12=TRUE,INDEX('UM+UIM'!$B:$C,MATCH(_xlfn.CONCAT(GD4,Input!$C$125),'UM+UIM'!$A:$A,0),MATCH(Info!GE25,'UM+UIM'!$B$2:$C$2,0)),INDEX('UM+UIM'!$D:$E,MATCH(_xlfn.CONCAT(GD4,Input!$C$125),'UM+UIM'!$A:$A,0),MATCH(Info!GE25,'UM+UIM'!$D$2:$E$2,0)))),0)</f>
        <v>0</v>
      </c>
      <c r="GE61" s="357">
        <f>IFERROR(IF(GE4="CA",IF(Input!GF12=TRUE,INDEX('UM+UIM'!$K$4:$M$22,MATCH(Input!$C$125,'UM+UIM'!$G$4:$G$22,0),MATCH(VLOOKUP(GE6,'UM+UIM'!$S$3:$T$68,2,FALSE),'UM+UIM'!$K$3:$M$3,0)),INDEX('UM+UIM'!$H$4:$J$22,MATCH(Input!$C$125,'UM+UIM'!$G$4:$G$22,0),MATCH(VLOOKUP(GE6,'UM+UIM'!$S$3:$T$68,2,FALSE),'UM+UIM'!$H$3:$J$3,0))),IF(Input!GF12=TRUE,INDEX('UM+UIM'!$B:$C,MATCH(_xlfn.CONCAT(GE4,Input!$C$125),'UM+UIM'!$A:$A,0),MATCH(Info!GF25,'UM+UIM'!$B$2:$C$2,0)),INDEX('UM+UIM'!$D:$E,MATCH(_xlfn.CONCAT(GE4,Input!$C$125),'UM+UIM'!$A:$A,0),MATCH(Info!GF25,'UM+UIM'!$D$2:$E$2,0)))),0)</f>
        <v>0</v>
      </c>
      <c r="GF61" s="357">
        <f>IFERROR(IF(GF4="CA",IF(Input!GG12=TRUE,INDEX('UM+UIM'!$K$4:$M$22,MATCH(Input!$C$125,'UM+UIM'!$G$4:$G$22,0),MATCH(VLOOKUP(GF6,'UM+UIM'!$S$3:$T$68,2,FALSE),'UM+UIM'!$K$3:$M$3,0)),INDEX('UM+UIM'!$H$4:$J$22,MATCH(Input!$C$125,'UM+UIM'!$G$4:$G$22,0),MATCH(VLOOKUP(GF6,'UM+UIM'!$S$3:$T$68,2,FALSE),'UM+UIM'!$H$3:$J$3,0))),IF(Input!GG12=TRUE,INDEX('UM+UIM'!$B:$C,MATCH(_xlfn.CONCAT(GF4,Input!$C$125),'UM+UIM'!$A:$A,0),MATCH(Info!GG25,'UM+UIM'!$B$2:$C$2,0)),INDEX('UM+UIM'!$D:$E,MATCH(_xlfn.CONCAT(GF4,Input!$C$125),'UM+UIM'!$A:$A,0),MATCH(Info!GG25,'UM+UIM'!$D$2:$E$2,0)))),0)</f>
        <v>0</v>
      </c>
      <c r="GG61" s="357">
        <f>IFERROR(IF(GG4="CA",IF(Input!GH12=TRUE,INDEX('UM+UIM'!$K$4:$M$22,MATCH(Input!$C$125,'UM+UIM'!$G$4:$G$22,0),MATCH(VLOOKUP(GG6,'UM+UIM'!$S$3:$T$68,2,FALSE),'UM+UIM'!$K$3:$M$3,0)),INDEX('UM+UIM'!$H$4:$J$22,MATCH(Input!$C$125,'UM+UIM'!$G$4:$G$22,0),MATCH(VLOOKUP(GG6,'UM+UIM'!$S$3:$T$68,2,FALSE),'UM+UIM'!$H$3:$J$3,0))),IF(Input!GH12=TRUE,INDEX('UM+UIM'!$B:$C,MATCH(_xlfn.CONCAT(GG4,Input!$C$125),'UM+UIM'!$A:$A,0),MATCH(Info!GH25,'UM+UIM'!$B$2:$C$2,0)),INDEX('UM+UIM'!$D:$E,MATCH(_xlfn.CONCAT(GG4,Input!$C$125),'UM+UIM'!$A:$A,0),MATCH(Info!GH25,'UM+UIM'!$D$2:$E$2,0)))),0)</f>
        <v>0</v>
      </c>
      <c r="GH61" s="357">
        <f>IFERROR(IF(GH4="CA",IF(Input!GI12=TRUE,INDEX('UM+UIM'!$K$4:$M$22,MATCH(Input!$C$125,'UM+UIM'!$G$4:$G$22,0),MATCH(VLOOKUP(GH6,'UM+UIM'!$S$3:$T$68,2,FALSE),'UM+UIM'!$K$3:$M$3,0)),INDEX('UM+UIM'!$H$4:$J$22,MATCH(Input!$C$125,'UM+UIM'!$G$4:$G$22,0),MATCH(VLOOKUP(GH6,'UM+UIM'!$S$3:$T$68,2,FALSE),'UM+UIM'!$H$3:$J$3,0))),IF(Input!GI12=TRUE,INDEX('UM+UIM'!$B:$C,MATCH(_xlfn.CONCAT(GH4,Input!$C$125),'UM+UIM'!$A:$A,0),MATCH(Info!GI25,'UM+UIM'!$B$2:$C$2,0)),INDEX('UM+UIM'!$D:$E,MATCH(_xlfn.CONCAT(GH4,Input!$C$125),'UM+UIM'!$A:$A,0),MATCH(Info!GI25,'UM+UIM'!$D$2:$E$2,0)))),0)</f>
        <v>0</v>
      </c>
      <c r="GI61" s="357">
        <f>IFERROR(IF(GI4="CA",IF(Input!GJ12=TRUE,INDEX('UM+UIM'!$K$4:$M$22,MATCH(Input!$C$125,'UM+UIM'!$G$4:$G$22,0),MATCH(VLOOKUP(GI6,'UM+UIM'!$S$3:$T$68,2,FALSE),'UM+UIM'!$K$3:$M$3,0)),INDEX('UM+UIM'!$H$4:$J$22,MATCH(Input!$C$125,'UM+UIM'!$G$4:$G$22,0),MATCH(VLOOKUP(GI6,'UM+UIM'!$S$3:$T$68,2,FALSE),'UM+UIM'!$H$3:$J$3,0))),IF(Input!GJ12=TRUE,INDEX('UM+UIM'!$B:$C,MATCH(_xlfn.CONCAT(GI4,Input!$C$125),'UM+UIM'!$A:$A,0),MATCH(Info!GJ25,'UM+UIM'!$B$2:$C$2,0)),INDEX('UM+UIM'!$D:$E,MATCH(_xlfn.CONCAT(GI4,Input!$C$125),'UM+UIM'!$A:$A,0),MATCH(Info!GJ25,'UM+UIM'!$D$2:$E$2,0)))),0)</f>
        <v>0</v>
      </c>
      <c r="GJ61" s="357">
        <f>IFERROR(IF(GJ4="CA",IF(Input!GK12=TRUE,INDEX('UM+UIM'!$K$4:$M$22,MATCH(Input!$C$125,'UM+UIM'!$G$4:$G$22,0),MATCH(VLOOKUP(GJ6,'UM+UIM'!$S$3:$T$68,2,FALSE),'UM+UIM'!$K$3:$M$3,0)),INDEX('UM+UIM'!$H$4:$J$22,MATCH(Input!$C$125,'UM+UIM'!$G$4:$G$22,0),MATCH(VLOOKUP(GJ6,'UM+UIM'!$S$3:$T$68,2,FALSE),'UM+UIM'!$H$3:$J$3,0))),IF(Input!GK12=TRUE,INDEX('UM+UIM'!$B:$C,MATCH(_xlfn.CONCAT(GJ4,Input!$C$125),'UM+UIM'!$A:$A,0),MATCH(Info!GK25,'UM+UIM'!$B$2:$C$2,0)),INDEX('UM+UIM'!$D:$E,MATCH(_xlfn.CONCAT(GJ4,Input!$C$125),'UM+UIM'!$A:$A,0),MATCH(Info!GK25,'UM+UIM'!$D$2:$E$2,0)))),0)</f>
        <v>0</v>
      </c>
      <c r="GK61" s="357">
        <f>IFERROR(IF(GK4="CA",IF(Input!GL12=TRUE,INDEX('UM+UIM'!$K$4:$M$22,MATCH(Input!$C$125,'UM+UIM'!$G$4:$G$22,0),MATCH(VLOOKUP(GK6,'UM+UIM'!$S$3:$T$68,2,FALSE),'UM+UIM'!$K$3:$M$3,0)),INDEX('UM+UIM'!$H$4:$J$22,MATCH(Input!$C$125,'UM+UIM'!$G$4:$G$22,0),MATCH(VLOOKUP(GK6,'UM+UIM'!$S$3:$T$68,2,FALSE),'UM+UIM'!$H$3:$J$3,0))),IF(Input!GL12=TRUE,INDEX('UM+UIM'!$B:$C,MATCH(_xlfn.CONCAT(GK4,Input!$C$125),'UM+UIM'!$A:$A,0),MATCH(Info!GL25,'UM+UIM'!$B$2:$C$2,0)),INDEX('UM+UIM'!$D:$E,MATCH(_xlfn.CONCAT(GK4,Input!$C$125),'UM+UIM'!$A:$A,0),MATCH(Info!GL25,'UM+UIM'!$D$2:$E$2,0)))),0)</f>
        <v>0</v>
      </c>
      <c r="GL61" s="357">
        <f>IFERROR(IF(GL4="CA",IF(Input!GM12=TRUE,INDEX('UM+UIM'!$K$4:$M$22,MATCH(Input!$C$125,'UM+UIM'!$G$4:$G$22,0),MATCH(VLOOKUP(GL6,'UM+UIM'!$S$3:$T$68,2,FALSE),'UM+UIM'!$K$3:$M$3,0)),INDEX('UM+UIM'!$H$4:$J$22,MATCH(Input!$C$125,'UM+UIM'!$G$4:$G$22,0),MATCH(VLOOKUP(GL6,'UM+UIM'!$S$3:$T$68,2,FALSE),'UM+UIM'!$H$3:$J$3,0))),IF(Input!GM12=TRUE,INDEX('UM+UIM'!$B:$C,MATCH(_xlfn.CONCAT(GL4,Input!$C$125),'UM+UIM'!$A:$A,0),MATCH(Info!GM25,'UM+UIM'!$B$2:$C$2,0)),INDEX('UM+UIM'!$D:$E,MATCH(_xlfn.CONCAT(GL4,Input!$C$125),'UM+UIM'!$A:$A,0),MATCH(Info!GM25,'UM+UIM'!$D$2:$E$2,0)))),0)</f>
        <v>0</v>
      </c>
      <c r="GM61" s="357">
        <f>IFERROR(IF(GM4="CA",IF(Input!GN12=TRUE,INDEX('UM+UIM'!$K$4:$M$22,MATCH(Input!$C$125,'UM+UIM'!$G$4:$G$22,0),MATCH(VLOOKUP(GM6,'UM+UIM'!$S$3:$T$68,2,FALSE),'UM+UIM'!$K$3:$M$3,0)),INDEX('UM+UIM'!$H$4:$J$22,MATCH(Input!$C$125,'UM+UIM'!$G$4:$G$22,0),MATCH(VLOOKUP(GM6,'UM+UIM'!$S$3:$T$68,2,FALSE),'UM+UIM'!$H$3:$J$3,0))),IF(Input!GN12=TRUE,INDEX('UM+UIM'!$B:$C,MATCH(_xlfn.CONCAT(GM4,Input!$C$125),'UM+UIM'!$A:$A,0),MATCH(Info!GN25,'UM+UIM'!$B$2:$C$2,0)),INDEX('UM+UIM'!$D:$E,MATCH(_xlfn.CONCAT(GM4,Input!$C$125),'UM+UIM'!$A:$A,0),MATCH(Info!GN25,'UM+UIM'!$D$2:$E$2,0)))),0)</f>
        <v>0</v>
      </c>
      <c r="GN61" s="357">
        <f>IFERROR(IF(GN4="CA",IF(Input!GO12=TRUE,INDEX('UM+UIM'!$K$4:$M$22,MATCH(Input!$C$125,'UM+UIM'!$G$4:$G$22,0),MATCH(VLOOKUP(GN6,'UM+UIM'!$S$3:$T$68,2,FALSE),'UM+UIM'!$K$3:$M$3,0)),INDEX('UM+UIM'!$H$4:$J$22,MATCH(Input!$C$125,'UM+UIM'!$G$4:$G$22,0),MATCH(VLOOKUP(GN6,'UM+UIM'!$S$3:$T$68,2,FALSE),'UM+UIM'!$H$3:$J$3,0))),IF(Input!GO12=TRUE,INDEX('UM+UIM'!$B:$C,MATCH(_xlfn.CONCAT(GN4,Input!$C$125),'UM+UIM'!$A:$A,0),MATCH(Info!GO25,'UM+UIM'!$B$2:$C$2,0)),INDEX('UM+UIM'!$D:$E,MATCH(_xlfn.CONCAT(GN4,Input!$C$125),'UM+UIM'!$A:$A,0),MATCH(Info!GO25,'UM+UIM'!$D$2:$E$2,0)))),0)</f>
        <v>0</v>
      </c>
      <c r="GO61" s="357">
        <f>IFERROR(IF(GO4="CA",IF(Input!GP12=TRUE,INDEX('UM+UIM'!$K$4:$M$22,MATCH(Input!$C$125,'UM+UIM'!$G$4:$G$22,0),MATCH(VLOOKUP(GO6,'UM+UIM'!$S$3:$T$68,2,FALSE),'UM+UIM'!$K$3:$M$3,0)),INDEX('UM+UIM'!$H$4:$J$22,MATCH(Input!$C$125,'UM+UIM'!$G$4:$G$22,0),MATCH(VLOOKUP(GO6,'UM+UIM'!$S$3:$T$68,2,FALSE),'UM+UIM'!$H$3:$J$3,0))),IF(Input!GP12=TRUE,INDEX('UM+UIM'!$B:$C,MATCH(_xlfn.CONCAT(GO4,Input!$C$125),'UM+UIM'!$A:$A,0),MATCH(Info!GP25,'UM+UIM'!$B$2:$C$2,0)),INDEX('UM+UIM'!$D:$E,MATCH(_xlfn.CONCAT(GO4,Input!$C$125),'UM+UIM'!$A:$A,0),MATCH(Info!GP25,'UM+UIM'!$D$2:$E$2,0)))),0)</f>
        <v>0</v>
      </c>
      <c r="GP61" s="357">
        <f>IFERROR(IF(GP4="CA",IF(Input!GQ12=TRUE,INDEX('UM+UIM'!$K$4:$M$22,MATCH(Input!$C$125,'UM+UIM'!$G$4:$G$22,0),MATCH(VLOOKUP(GP6,'UM+UIM'!$S$3:$T$68,2,FALSE),'UM+UIM'!$K$3:$M$3,0)),INDEX('UM+UIM'!$H$4:$J$22,MATCH(Input!$C$125,'UM+UIM'!$G$4:$G$22,0),MATCH(VLOOKUP(GP6,'UM+UIM'!$S$3:$T$68,2,FALSE),'UM+UIM'!$H$3:$J$3,0))),IF(Input!GQ12=TRUE,INDEX('UM+UIM'!$B:$C,MATCH(_xlfn.CONCAT(GP4,Input!$C$125),'UM+UIM'!$A:$A,0),MATCH(Info!GQ25,'UM+UIM'!$B$2:$C$2,0)),INDEX('UM+UIM'!$D:$E,MATCH(_xlfn.CONCAT(GP4,Input!$C$125),'UM+UIM'!$A:$A,0),MATCH(Info!GQ25,'UM+UIM'!$D$2:$E$2,0)))),0)</f>
        <v>0</v>
      </c>
      <c r="GQ61" s="357">
        <f>IFERROR(IF(GQ4="CA",IF(Input!GR12=TRUE,INDEX('UM+UIM'!$K$4:$M$22,MATCH(Input!$C$125,'UM+UIM'!$G$4:$G$22,0),MATCH(VLOOKUP(GQ6,'UM+UIM'!$S$3:$T$68,2,FALSE),'UM+UIM'!$K$3:$M$3,0)),INDEX('UM+UIM'!$H$4:$J$22,MATCH(Input!$C$125,'UM+UIM'!$G$4:$G$22,0),MATCH(VLOOKUP(GQ6,'UM+UIM'!$S$3:$T$68,2,FALSE),'UM+UIM'!$H$3:$J$3,0))),IF(Input!GR12=TRUE,INDEX('UM+UIM'!$B:$C,MATCH(_xlfn.CONCAT(GQ4,Input!$C$125),'UM+UIM'!$A:$A,0),MATCH(Info!GR25,'UM+UIM'!$B$2:$C$2,0)),INDEX('UM+UIM'!$D:$E,MATCH(_xlfn.CONCAT(GQ4,Input!$C$125),'UM+UIM'!$A:$A,0),MATCH(Info!GR25,'UM+UIM'!$D$2:$E$2,0)))),0)</f>
        <v>0</v>
      </c>
      <c r="GR61" s="357">
        <f>IFERROR(IF(GR4="CA",IF(Input!GS12=TRUE,INDEX('UM+UIM'!$K$4:$M$22,MATCH(Input!$C$125,'UM+UIM'!$G$4:$G$22,0),MATCH(VLOOKUP(GR6,'UM+UIM'!$S$3:$T$68,2,FALSE),'UM+UIM'!$K$3:$M$3,0)),INDEX('UM+UIM'!$H$4:$J$22,MATCH(Input!$C$125,'UM+UIM'!$G$4:$G$22,0),MATCH(VLOOKUP(GR6,'UM+UIM'!$S$3:$T$68,2,FALSE),'UM+UIM'!$H$3:$J$3,0))),IF(Input!GS12=TRUE,INDEX('UM+UIM'!$B:$C,MATCH(_xlfn.CONCAT(GR4,Input!$C$125),'UM+UIM'!$A:$A,0),MATCH(Info!GS25,'UM+UIM'!$B$2:$C$2,0)),INDEX('UM+UIM'!$D:$E,MATCH(_xlfn.CONCAT(GR4,Input!$C$125),'UM+UIM'!$A:$A,0),MATCH(Info!GS25,'UM+UIM'!$D$2:$E$2,0)))),0)</f>
        <v>0</v>
      </c>
      <c r="GS61" s="357">
        <f>IFERROR(IF(GS4="CA",IF(Input!GT12=TRUE,INDEX('UM+UIM'!$K$4:$M$22,MATCH(Input!$C$125,'UM+UIM'!$G$4:$G$22,0),MATCH(VLOOKUP(GS6,'UM+UIM'!$S$3:$T$68,2,FALSE),'UM+UIM'!$K$3:$M$3,0)),INDEX('UM+UIM'!$H$4:$J$22,MATCH(Input!$C$125,'UM+UIM'!$G$4:$G$22,0),MATCH(VLOOKUP(GS6,'UM+UIM'!$S$3:$T$68,2,FALSE),'UM+UIM'!$H$3:$J$3,0))),IF(Input!GT12=TRUE,INDEX('UM+UIM'!$B:$C,MATCH(_xlfn.CONCAT(GS4,Input!$C$125),'UM+UIM'!$A:$A,0),MATCH(Info!GT25,'UM+UIM'!$B$2:$C$2,0)),INDEX('UM+UIM'!$D:$E,MATCH(_xlfn.CONCAT(GS4,Input!$C$125),'UM+UIM'!$A:$A,0),MATCH(Info!GT25,'UM+UIM'!$D$2:$E$2,0)))),0)</f>
        <v>0</v>
      </c>
    </row>
    <row r="62" spans="1:201">
      <c r="A62" s="326" t="s">
        <v>8710</v>
      </c>
      <c r="B62" s="327">
        <f>IFERROR(ROUND(B63*B10,0)*N(Input!$C$129),0)</f>
        <v>0</v>
      </c>
      <c r="C62" s="327">
        <f>IFERROR(ROUND(C63*C10,0)*N(Input!$C$129),0)</f>
        <v>0</v>
      </c>
      <c r="D62" s="327">
        <f>IFERROR(ROUND(D63*D10,0)*N(Input!$C$129),0)</f>
        <v>0</v>
      </c>
      <c r="E62" s="327">
        <f>IFERROR(ROUND(E63*E10,0)*N(Input!$C$129),0)</f>
        <v>0</v>
      </c>
      <c r="F62" s="327">
        <f>IFERROR(ROUND(F63*F10,0)*N(Input!$C$129),0)</f>
        <v>0</v>
      </c>
      <c r="G62" s="327">
        <f>IFERROR(ROUND(G63*G10,0)*N(Input!$C$129),0)</f>
        <v>0</v>
      </c>
      <c r="H62" s="327">
        <f>IFERROR(ROUND(H63*H10,0)*N(Input!$C$129),0)</f>
        <v>0</v>
      </c>
      <c r="I62" s="327">
        <f>IFERROR(ROUND(I63*I10,0)*N(Input!$C$129),0)</f>
        <v>0</v>
      </c>
      <c r="J62" s="327">
        <f>IFERROR(ROUND(J63*J10,0)*N(Input!$C$129),0)</f>
        <v>0</v>
      </c>
      <c r="K62" s="327">
        <f>IFERROR(ROUND(K63*K10,0)*N(Input!$C$129),0)</f>
        <v>0</v>
      </c>
      <c r="L62" s="327">
        <f>IFERROR(ROUND(L63*L10,0)*N(Input!$C$129),0)</f>
        <v>0</v>
      </c>
      <c r="M62" s="327">
        <f>IFERROR(ROUND(M63*M10,0)*N(Input!$C$129),0)</f>
        <v>0</v>
      </c>
      <c r="N62" s="327">
        <f>IFERROR(ROUND(N63*N10,0)*N(Input!$C$129),0)</f>
        <v>0</v>
      </c>
      <c r="O62" s="327">
        <f>IFERROR(ROUND(O63*O10,0)*N(Input!$C$129),0)</f>
        <v>0</v>
      </c>
      <c r="P62" s="327">
        <f>IFERROR(ROUND(P63*P10,0)*N(Input!$C$129),0)</f>
        <v>0</v>
      </c>
      <c r="Q62" s="327">
        <f>IFERROR(ROUND(Q63*Q10,0)*N(Input!$C$129),0)</f>
        <v>0</v>
      </c>
      <c r="R62" s="327">
        <f>IFERROR(ROUND(R63*R10,0)*N(Input!$C$129),0)</f>
        <v>0</v>
      </c>
      <c r="S62" s="327">
        <f>IFERROR(ROUND(S63*S10,0)*N(Input!$C$129),0)</f>
        <v>0</v>
      </c>
      <c r="T62" s="327">
        <f>IFERROR(ROUND(T63*T10,0)*N(Input!$C$129),0)</f>
        <v>0</v>
      </c>
      <c r="U62" s="327">
        <f>IFERROR(ROUND(U63*U10,0)*N(Input!$C$129),0)</f>
        <v>0</v>
      </c>
      <c r="V62" s="327">
        <f>IFERROR(ROUND(V63*V10,0)*N(Input!$C$129),0)</f>
        <v>0</v>
      </c>
      <c r="W62" s="327">
        <f>IFERROR(ROUND(W63*W10,0)*N(Input!$C$129),0)</f>
        <v>0</v>
      </c>
      <c r="X62" s="327">
        <f>IFERROR(ROUND(X63*X10,0)*N(Input!$C$129),0)</f>
        <v>0</v>
      </c>
      <c r="Y62" s="327">
        <f>IFERROR(ROUND(Y63*Y10,0)*N(Input!$C$129),0)</f>
        <v>0</v>
      </c>
      <c r="Z62" s="327">
        <f>IFERROR(ROUND(Z63*Z10,0)*N(Input!$C$129),0)</f>
        <v>0</v>
      </c>
      <c r="AA62" s="327">
        <f>IFERROR(ROUND(AA63*AA10,0)*N(Input!$C$129),0)</f>
        <v>0</v>
      </c>
      <c r="AB62" s="327">
        <f>IFERROR(ROUND(AB63*AB10,0)*N(Input!$C$129),0)</f>
        <v>0</v>
      </c>
      <c r="AC62" s="327">
        <f>IFERROR(ROUND(AC63*AC10,0)*N(Input!$C$129),0)</f>
        <v>0</v>
      </c>
      <c r="AD62" s="327">
        <f>IFERROR(ROUND(AD63*AD10,0)*N(Input!$C$129),0)</f>
        <v>0</v>
      </c>
      <c r="AE62" s="327">
        <f>IFERROR(ROUND(AE63*AE10,0)*N(Input!$C$129),0)</f>
        <v>0</v>
      </c>
      <c r="AF62" s="327">
        <f>IFERROR(ROUND(AF63*AF10,0)*N(Input!$C$129),0)</f>
        <v>0</v>
      </c>
      <c r="AG62" s="327">
        <f>IFERROR(ROUND(AG63*AG10,0)*N(Input!$C$129),0)</f>
        <v>0</v>
      </c>
      <c r="AH62" s="327">
        <f>IFERROR(ROUND(AH63*AH10,0)*N(Input!$C$129),0)</f>
        <v>0</v>
      </c>
      <c r="AI62" s="327">
        <f>IFERROR(ROUND(AI63*AI10,0)*N(Input!$C$129),0)</f>
        <v>0</v>
      </c>
      <c r="AJ62" s="327">
        <f>IFERROR(ROUND(AJ63*AJ10,0)*N(Input!$C$129),0)</f>
        <v>0</v>
      </c>
      <c r="AK62" s="327">
        <f>IFERROR(ROUND(AK63*AK10,0)*N(Input!$C$129),0)</f>
        <v>0</v>
      </c>
      <c r="AL62" s="327">
        <f>IFERROR(ROUND(AL63*AL10,0)*N(Input!$C$129),0)</f>
        <v>0</v>
      </c>
      <c r="AM62" s="327">
        <f>IFERROR(ROUND(AM63*AM10,0)*N(Input!$C$129),0)</f>
        <v>0</v>
      </c>
      <c r="AN62" s="327">
        <f>IFERROR(ROUND(AN63*AN10,0)*N(Input!$C$129),0)</f>
        <v>0</v>
      </c>
      <c r="AO62" s="327">
        <f>IFERROR(ROUND(AO63*AO10,0)*N(Input!$C$129),0)</f>
        <v>0</v>
      </c>
      <c r="AP62" s="327">
        <f>IFERROR(ROUND(AP63*AP10,0)*N(Input!$C$129),0)</f>
        <v>0</v>
      </c>
      <c r="AQ62" s="327">
        <f>IFERROR(ROUND(AQ63*AQ10,0)*N(Input!$C$129),0)</f>
        <v>0</v>
      </c>
      <c r="AR62" s="327">
        <f>IFERROR(ROUND(AR63*AR10,0)*N(Input!$C$129),0)</f>
        <v>0</v>
      </c>
      <c r="AS62" s="327">
        <f>IFERROR(ROUND(AS63*AS10,0)*N(Input!$C$129),0)</f>
        <v>0</v>
      </c>
      <c r="AT62" s="327">
        <f>IFERROR(ROUND(AT63*AT10,0)*N(Input!$C$129),0)</f>
        <v>0</v>
      </c>
      <c r="AU62" s="327">
        <f>IFERROR(ROUND(AU63*AU10,0)*N(Input!$C$129),0)</f>
        <v>0</v>
      </c>
      <c r="AV62" s="327">
        <f>IFERROR(ROUND(AV63*AV10,0)*N(Input!$C$129),0)</f>
        <v>0</v>
      </c>
      <c r="AW62" s="327">
        <f>IFERROR(ROUND(AW63*AW10,0)*N(Input!$C$129),0)</f>
        <v>0</v>
      </c>
      <c r="AX62" s="327">
        <f>IFERROR(ROUND(AX63*AX10,0)*N(Input!$C$129),0)</f>
        <v>0</v>
      </c>
      <c r="AY62" s="327">
        <f>IFERROR(ROUND(AY63*AY10,0)*N(Input!$C$129),0)</f>
        <v>0</v>
      </c>
      <c r="AZ62" s="327">
        <f>IFERROR(ROUND(AZ63*AZ10,0)*N(Input!$C$129),0)</f>
        <v>0</v>
      </c>
      <c r="BA62" s="327">
        <f>IFERROR(ROUND(BA63*BA10,0)*N(Input!$C$129),0)</f>
        <v>0</v>
      </c>
      <c r="BB62" s="327">
        <f>IFERROR(ROUND(BB63*BB10,0)*N(Input!$C$129),0)</f>
        <v>0</v>
      </c>
      <c r="BC62" s="327">
        <f>IFERROR(ROUND(BC63*BC10,0)*N(Input!$C$129),0)</f>
        <v>0</v>
      </c>
      <c r="BD62" s="327">
        <f>IFERROR(ROUND(BD63*BD10,0)*N(Input!$C$129),0)</f>
        <v>0</v>
      </c>
      <c r="BE62" s="327">
        <f>IFERROR(ROUND(BE63*BE10,0)*N(Input!$C$129),0)</f>
        <v>0</v>
      </c>
      <c r="BF62" s="327">
        <f>IFERROR(ROUND(BF63*BF10,0)*N(Input!$C$129),0)</f>
        <v>0</v>
      </c>
      <c r="BG62" s="327">
        <f>IFERROR(ROUND(BG63*BG10,0)*N(Input!$C$129),0)</f>
        <v>0</v>
      </c>
      <c r="BH62" s="327">
        <f>IFERROR(ROUND(BH63*BH10,0)*N(Input!$C$129),0)</f>
        <v>0</v>
      </c>
      <c r="BI62" s="327">
        <f>IFERROR(ROUND(BI63*BI10,0)*N(Input!$C$129),0)</f>
        <v>0</v>
      </c>
      <c r="BJ62" s="327">
        <f>IFERROR(ROUND(BJ63*BJ10,0)*N(Input!$C$129),0)</f>
        <v>0</v>
      </c>
      <c r="BK62" s="327">
        <f>IFERROR(ROUND(BK63*BK10,0)*N(Input!$C$129),0)</f>
        <v>0</v>
      </c>
      <c r="BL62" s="327">
        <f>IFERROR(ROUND(BL63*BL10,0)*N(Input!$C$129),0)</f>
        <v>0</v>
      </c>
      <c r="BM62" s="327">
        <f>IFERROR(ROUND(BM63*BM10,0)*N(Input!$C$129),0)</f>
        <v>0</v>
      </c>
      <c r="BN62" s="327">
        <f>IFERROR(ROUND(BN63*BN10,0)*N(Input!$C$129),0)</f>
        <v>0</v>
      </c>
      <c r="BO62" s="327">
        <f>IFERROR(ROUND(BO63*BO10,0)*N(Input!$C$129),0)</f>
        <v>0</v>
      </c>
      <c r="BP62" s="327">
        <f>IFERROR(ROUND(BP63*BP10,0)*N(Input!$C$129),0)</f>
        <v>0</v>
      </c>
      <c r="BQ62" s="327">
        <f>IFERROR(ROUND(BQ63*BQ10,0)*N(Input!$C$129),0)</f>
        <v>0</v>
      </c>
      <c r="BR62" s="327">
        <f>IFERROR(ROUND(BR63*BR10,0)*N(Input!$C$129),0)</f>
        <v>0</v>
      </c>
      <c r="BS62" s="327">
        <f>IFERROR(ROUND(BS63*BS10,0)*N(Input!$C$129),0)</f>
        <v>0</v>
      </c>
      <c r="BT62" s="327">
        <f>IFERROR(ROUND(BT63*BT10,0)*N(Input!$C$129),0)</f>
        <v>0</v>
      </c>
      <c r="BU62" s="327">
        <f>IFERROR(ROUND(BU63*BU10,0)*N(Input!$C$129),0)</f>
        <v>0</v>
      </c>
      <c r="BV62" s="327">
        <f>IFERROR(ROUND(BV63*BV10,0)*N(Input!$C$129),0)</f>
        <v>0</v>
      </c>
      <c r="BW62" s="327">
        <f>IFERROR(ROUND(BW63*BW10,0)*N(Input!$C$129),0)</f>
        <v>0</v>
      </c>
      <c r="BX62" s="327">
        <f>IFERROR(ROUND(BX63*BX10,0)*N(Input!$C$129),0)</f>
        <v>0</v>
      </c>
      <c r="BY62" s="327">
        <f>IFERROR(ROUND(BY63*BY10,0)*N(Input!$C$129),0)</f>
        <v>0</v>
      </c>
      <c r="BZ62" s="327">
        <f>IFERROR(ROUND(BZ63*BZ10,0)*N(Input!$C$129),0)</f>
        <v>0</v>
      </c>
      <c r="CA62" s="327">
        <f>IFERROR(ROUND(CA63*CA10,0)*N(Input!$C$129),0)</f>
        <v>0</v>
      </c>
      <c r="CB62" s="327">
        <f>IFERROR(ROUND(CB63*CB10,0)*N(Input!$C$129),0)</f>
        <v>0</v>
      </c>
      <c r="CC62" s="327">
        <f>IFERROR(ROUND(CC63*CC10,0)*N(Input!$C$129),0)</f>
        <v>0</v>
      </c>
      <c r="CD62" s="327">
        <f>IFERROR(ROUND(CD63*CD10,0)*N(Input!$C$129),0)</f>
        <v>0</v>
      </c>
      <c r="CE62" s="327">
        <f>IFERROR(ROUND(CE63*CE10,0)*N(Input!$C$129),0)</f>
        <v>0</v>
      </c>
      <c r="CF62" s="327">
        <f>IFERROR(ROUND(CF63*CF10,0)*N(Input!$C$129),0)</f>
        <v>0</v>
      </c>
      <c r="CG62" s="327">
        <f>IFERROR(ROUND(CG63*CG10,0)*N(Input!$C$129),0)</f>
        <v>0</v>
      </c>
      <c r="CH62" s="327">
        <f>IFERROR(ROUND(CH63*CH10,0)*N(Input!$C$129),0)</f>
        <v>0</v>
      </c>
      <c r="CI62" s="327">
        <f>IFERROR(ROUND(CI63*CI10,0)*N(Input!$C$129),0)</f>
        <v>0</v>
      </c>
      <c r="CJ62" s="327">
        <f>IFERROR(ROUND(CJ63*CJ10,0)*N(Input!$C$129),0)</f>
        <v>0</v>
      </c>
      <c r="CK62" s="327">
        <f>IFERROR(ROUND(CK63*CK10,0)*N(Input!$C$129),0)</f>
        <v>0</v>
      </c>
      <c r="CL62" s="327">
        <f>IFERROR(ROUND(CL63*CL10,0)*N(Input!$C$129),0)</f>
        <v>0</v>
      </c>
      <c r="CM62" s="327">
        <f>IFERROR(ROUND(CM63*CM10,0)*N(Input!$C$129),0)</f>
        <v>0</v>
      </c>
      <c r="CN62" s="327">
        <f>IFERROR(ROUND(CN63*CN10,0)*N(Input!$C$129),0)</f>
        <v>0</v>
      </c>
      <c r="CO62" s="327">
        <f>IFERROR(ROUND(CO63*CO10,0)*N(Input!$C$129),0)</f>
        <v>0</v>
      </c>
      <c r="CP62" s="327">
        <f>IFERROR(ROUND(CP63*CP10,0)*N(Input!$C$129),0)</f>
        <v>0</v>
      </c>
      <c r="CQ62" s="327">
        <f>IFERROR(ROUND(CQ63*CQ10,0)*N(Input!$C$129),0)</f>
        <v>0</v>
      </c>
      <c r="CR62" s="327">
        <f>IFERROR(ROUND(CR63*CR10,0)*N(Input!$C$129),0)</f>
        <v>0</v>
      </c>
      <c r="CS62" s="327">
        <f>IFERROR(ROUND(CS63*CS10,0)*N(Input!$C$129),0)</f>
        <v>0</v>
      </c>
      <c r="CT62" s="327">
        <f>IFERROR(ROUND(CT63*CT10,0)*N(Input!$C$129),0)</f>
        <v>0</v>
      </c>
      <c r="CU62" s="327">
        <f>IFERROR(ROUND(CU63*CU10,0)*N(Input!$C$129),0)</f>
        <v>0</v>
      </c>
      <c r="CV62" s="327">
        <f>IFERROR(ROUND(CV63*CV10,0)*N(Input!$C$129),0)</f>
        <v>0</v>
      </c>
      <c r="CW62" s="327">
        <f>IFERROR(ROUND(CW63*CW10,0)*N(Input!$C$129),0)</f>
        <v>0</v>
      </c>
      <c r="CX62" s="327">
        <f>IFERROR(ROUND(CX63*CX10,0)*N(Input!$C$129),0)</f>
        <v>0</v>
      </c>
      <c r="CY62" s="327">
        <f>IFERROR(ROUND(CY63*CY10,0)*N(Input!$C$129),0)</f>
        <v>0</v>
      </c>
      <c r="CZ62" s="327">
        <f>IFERROR(ROUND(CZ63*CZ10,0)*N(Input!$C$129),0)</f>
        <v>0</v>
      </c>
      <c r="DA62" s="327">
        <f>IFERROR(ROUND(DA63*DA10,0)*N(Input!$C$129),0)</f>
        <v>0</v>
      </c>
      <c r="DB62" s="327">
        <f>IFERROR(ROUND(DB63*DB10,0)*N(Input!$C$129),0)</f>
        <v>0</v>
      </c>
      <c r="DC62" s="327">
        <f>IFERROR(ROUND(DC63*DC10,0)*N(Input!$C$129),0)</f>
        <v>0</v>
      </c>
      <c r="DD62" s="327">
        <f>IFERROR(ROUND(DD63*DD10,0)*N(Input!$C$129),0)</f>
        <v>0</v>
      </c>
      <c r="DE62" s="327">
        <f>IFERROR(ROUND(DE63*DE10,0)*N(Input!$C$129),0)</f>
        <v>0</v>
      </c>
      <c r="DF62" s="327">
        <f>IFERROR(ROUND(DF63*DF10,0)*N(Input!$C$129),0)</f>
        <v>0</v>
      </c>
      <c r="DG62" s="327">
        <f>IFERROR(ROUND(DG63*DG10,0)*N(Input!$C$129),0)</f>
        <v>0</v>
      </c>
      <c r="DH62" s="327">
        <f>IFERROR(ROUND(DH63*DH10,0)*N(Input!$C$129),0)</f>
        <v>0</v>
      </c>
      <c r="DI62" s="327">
        <f>IFERROR(ROUND(DI63*DI10,0)*N(Input!$C$129),0)</f>
        <v>0</v>
      </c>
      <c r="DJ62" s="327">
        <f>IFERROR(ROUND(DJ63*DJ10,0)*N(Input!$C$129),0)</f>
        <v>0</v>
      </c>
      <c r="DK62" s="327">
        <f>IFERROR(ROUND(DK63*DK10,0)*N(Input!$C$129),0)</f>
        <v>0</v>
      </c>
      <c r="DL62" s="327">
        <f>IFERROR(ROUND(DL63*DL10,0)*N(Input!$C$129),0)</f>
        <v>0</v>
      </c>
      <c r="DM62" s="327">
        <f>IFERROR(ROUND(DM63*DM10,0)*N(Input!$C$129),0)</f>
        <v>0</v>
      </c>
      <c r="DN62" s="327">
        <f>IFERROR(ROUND(DN63*DN10,0)*N(Input!$C$129),0)</f>
        <v>0</v>
      </c>
      <c r="DO62" s="327">
        <f>IFERROR(ROUND(DO63*DO10,0)*N(Input!$C$129),0)</f>
        <v>0</v>
      </c>
      <c r="DP62" s="327">
        <f>IFERROR(ROUND(DP63*DP10,0)*N(Input!$C$129),0)</f>
        <v>0</v>
      </c>
      <c r="DQ62" s="327">
        <f>IFERROR(ROUND(DQ63*DQ10,0)*N(Input!$C$129),0)</f>
        <v>0</v>
      </c>
      <c r="DR62" s="327">
        <f>IFERROR(ROUND(DR63*DR10,0)*N(Input!$C$129),0)</f>
        <v>0</v>
      </c>
      <c r="DS62" s="327">
        <f>IFERROR(ROUND(DS63*DS10,0)*N(Input!$C$129),0)</f>
        <v>0</v>
      </c>
      <c r="DT62" s="327">
        <f>IFERROR(ROUND(DT63*DT10,0)*N(Input!$C$129),0)</f>
        <v>0</v>
      </c>
      <c r="DU62" s="327">
        <f>IFERROR(ROUND(DU63*DU10,0)*N(Input!$C$129),0)</f>
        <v>0</v>
      </c>
      <c r="DV62" s="327">
        <f>IFERROR(ROUND(DV63*DV10,0)*N(Input!$C$129),0)</f>
        <v>0</v>
      </c>
      <c r="DW62" s="327">
        <f>IFERROR(ROUND(DW63*DW10,0)*N(Input!$C$129),0)</f>
        <v>0</v>
      </c>
      <c r="DX62" s="327">
        <f>IFERROR(ROUND(DX63*DX10,0)*N(Input!$C$129),0)</f>
        <v>0</v>
      </c>
      <c r="DY62" s="327">
        <f>IFERROR(ROUND(DY63*DY10,0)*N(Input!$C$129),0)</f>
        <v>0</v>
      </c>
      <c r="DZ62" s="327">
        <f>IFERROR(ROUND(DZ63*DZ10,0)*N(Input!$C$129),0)</f>
        <v>0</v>
      </c>
      <c r="EA62" s="327">
        <f>IFERROR(ROUND(EA63*EA10,0)*N(Input!$C$129),0)</f>
        <v>0</v>
      </c>
      <c r="EB62" s="327">
        <f>IFERROR(ROUND(EB63*EB10,0)*N(Input!$C$129),0)</f>
        <v>0</v>
      </c>
      <c r="EC62" s="327">
        <f>IFERROR(ROUND(EC63*EC10,0)*N(Input!$C$129),0)</f>
        <v>0</v>
      </c>
      <c r="ED62" s="327">
        <f>IFERROR(ROUND(ED63*ED10,0)*N(Input!$C$129),0)</f>
        <v>0</v>
      </c>
      <c r="EE62" s="327">
        <f>IFERROR(ROUND(EE63*EE10,0)*N(Input!$C$129),0)</f>
        <v>0</v>
      </c>
      <c r="EF62" s="327">
        <f>IFERROR(ROUND(EF63*EF10,0)*N(Input!$C$129),0)</f>
        <v>0</v>
      </c>
      <c r="EG62" s="327">
        <f>IFERROR(ROUND(EG63*EG10,0)*N(Input!$C$129),0)</f>
        <v>0</v>
      </c>
      <c r="EH62" s="327">
        <f>IFERROR(ROUND(EH63*EH10,0)*N(Input!$C$129),0)</f>
        <v>0</v>
      </c>
      <c r="EI62" s="327">
        <f>IFERROR(ROUND(EI63*EI10,0)*N(Input!$C$129),0)</f>
        <v>0</v>
      </c>
      <c r="EJ62" s="327">
        <f>IFERROR(ROUND(EJ63*EJ10,0)*N(Input!$C$129),0)</f>
        <v>0</v>
      </c>
      <c r="EK62" s="327">
        <f>IFERROR(ROUND(EK63*EK10,0)*N(Input!$C$129),0)</f>
        <v>0</v>
      </c>
      <c r="EL62" s="327">
        <f>IFERROR(ROUND(EL63*EL10,0)*N(Input!$C$129),0)</f>
        <v>0</v>
      </c>
      <c r="EM62" s="327">
        <f>IFERROR(ROUND(EM63*EM10,0)*N(Input!$C$129),0)</f>
        <v>0</v>
      </c>
      <c r="EN62" s="327">
        <f>IFERROR(ROUND(EN63*EN10,0)*N(Input!$C$129),0)</f>
        <v>0</v>
      </c>
      <c r="EO62" s="327">
        <f>IFERROR(ROUND(EO63*EO10,0)*N(Input!$C$129),0)</f>
        <v>0</v>
      </c>
      <c r="EP62" s="327">
        <f>IFERROR(ROUND(EP63*EP10,0)*N(Input!$C$129),0)</f>
        <v>0</v>
      </c>
      <c r="EQ62" s="327">
        <f>IFERROR(ROUND(EQ63*EQ10,0)*N(Input!$C$129),0)</f>
        <v>0</v>
      </c>
      <c r="ER62" s="327">
        <f>IFERROR(ROUND(ER63*ER10,0)*N(Input!$C$129),0)</f>
        <v>0</v>
      </c>
      <c r="ES62" s="327">
        <f>IFERROR(ROUND(ES63*ES10,0)*N(Input!$C$129),0)</f>
        <v>0</v>
      </c>
      <c r="ET62" s="327">
        <f>IFERROR(ROUND(ET63*ET10,0)*N(Input!$C$129),0)</f>
        <v>0</v>
      </c>
      <c r="EU62" s="327">
        <f>IFERROR(ROUND(EU63*EU10,0)*N(Input!$C$129),0)</f>
        <v>0</v>
      </c>
      <c r="EV62" s="327">
        <f>IFERROR(ROUND(EV63*EV10,0)*N(Input!$C$129),0)</f>
        <v>0</v>
      </c>
      <c r="EW62" s="327">
        <f>IFERROR(ROUND(EW63*EW10,0)*N(Input!$C$129),0)</f>
        <v>0</v>
      </c>
      <c r="EX62" s="327">
        <f>IFERROR(ROUND(EX63*EX10,0)*N(Input!$C$129),0)</f>
        <v>0</v>
      </c>
      <c r="EY62" s="327">
        <f>IFERROR(ROUND(EY63*EY10,0)*N(Input!$C$129),0)</f>
        <v>0</v>
      </c>
      <c r="EZ62" s="327">
        <f>IFERROR(ROUND(EZ63*EZ10,0)*N(Input!$C$129),0)</f>
        <v>0</v>
      </c>
      <c r="FA62" s="327">
        <f>IFERROR(ROUND(FA63*FA10,0)*N(Input!$C$129),0)</f>
        <v>0</v>
      </c>
      <c r="FB62" s="327">
        <f>IFERROR(ROUND(FB63*FB10,0)*N(Input!$C$129),0)</f>
        <v>0</v>
      </c>
      <c r="FC62" s="327">
        <f>IFERROR(ROUND(FC63*FC10,0)*N(Input!$C$129),0)</f>
        <v>0</v>
      </c>
      <c r="FD62" s="327">
        <f>IFERROR(ROUND(FD63*FD10,0)*N(Input!$C$129),0)</f>
        <v>0</v>
      </c>
      <c r="FE62" s="327">
        <f>IFERROR(ROUND(FE63*FE10,0)*N(Input!$C$129),0)</f>
        <v>0</v>
      </c>
      <c r="FF62" s="327">
        <f>IFERROR(ROUND(FF63*FF10,0)*N(Input!$C$129),0)</f>
        <v>0</v>
      </c>
      <c r="FG62" s="327">
        <f>IFERROR(ROUND(FG63*FG10,0)*N(Input!$C$129),0)</f>
        <v>0</v>
      </c>
      <c r="FH62" s="327">
        <f>IFERROR(ROUND(FH63*FH10,0)*N(Input!$C$129),0)</f>
        <v>0</v>
      </c>
      <c r="FI62" s="327">
        <f>IFERROR(ROUND(FI63*FI10,0)*N(Input!$C$129),0)</f>
        <v>0</v>
      </c>
      <c r="FJ62" s="327">
        <f>IFERROR(ROUND(FJ63*FJ10,0)*N(Input!$C$129),0)</f>
        <v>0</v>
      </c>
      <c r="FK62" s="327">
        <f>IFERROR(ROUND(FK63*FK10,0)*N(Input!$C$129),0)</f>
        <v>0</v>
      </c>
      <c r="FL62" s="327">
        <f>IFERROR(ROUND(FL63*FL10,0)*N(Input!$C$129),0)</f>
        <v>0</v>
      </c>
      <c r="FM62" s="327">
        <f>IFERROR(ROUND(FM63*FM10,0)*N(Input!$C$129),0)</f>
        <v>0</v>
      </c>
      <c r="FN62" s="327">
        <f>IFERROR(ROUND(FN63*FN10,0)*N(Input!$C$129),0)</f>
        <v>0</v>
      </c>
      <c r="FO62" s="327">
        <f>IFERROR(ROUND(FO63*FO10,0)*N(Input!$C$129),0)</f>
        <v>0</v>
      </c>
      <c r="FP62" s="327">
        <f>IFERROR(ROUND(FP63*FP10,0)*N(Input!$C$129),0)</f>
        <v>0</v>
      </c>
      <c r="FQ62" s="327">
        <f>IFERROR(ROUND(FQ63*FQ10,0)*N(Input!$C$129),0)</f>
        <v>0</v>
      </c>
      <c r="FR62" s="327">
        <f>IFERROR(ROUND(FR63*FR10,0)*N(Input!$C$129),0)</f>
        <v>0</v>
      </c>
      <c r="FS62" s="327">
        <f>IFERROR(ROUND(FS63*FS10,0)*N(Input!$C$129),0)</f>
        <v>0</v>
      </c>
      <c r="FT62" s="327">
        <f>IFERROR(ROUND(FT63*FT10,0)*N(Input!$C$129),0)</f>
        <v>0</v>
      </c>
      <c r="FU62" s="327">
        <f>IFERROR(ROUND(FU63*FU10,0)*N(Input!$C$129),0)</f>
        <v>0</v>
      </c>
      <c r="FV62" s="327">
        <f>IFERROR(ROUND(FV63*FV10,0)*N(Input!$C$129),0)</f>
        <v>0</v>
      </c>
      <c r="FW62" s="327">
        <f>IFERROR(ROUND(FW63*FW10,0)*N(Input!$C$129),0)</f>
        <v>0</v>
      </c>
      <c r="FX62" s="327">
        <f>IFERROR(ROUND(FX63*FX10,0)*N(Input!$C$129),0)</f>
        <v>0</v>
      </c>
      <c r="FY62" s="327">
        <f>IFERROR(ROUND(FY63*FY10,0)*N(Input!$C$129),0)</f>
        <v>0</v>
      </c>
      <c r="FZ62" s="327">
        <f>IFERROR(ROUND(FZ63*FZ10,0)*N(Input!$C$129),0)</f>
        <v>0</v>
      </c>
      <c r="GA62" s="327">
        <f>IFERROR(ROUND(GA63*GA10,0)*N(Input!$C$129),0)</f>
        <v>0</v>
      </c>
      <c r="GB62" s="327">
        <f>IFERROR(ROUND(GB63*GB10,0)*N(Input!$C$129),0)</f>
        <v>0</v>
      </c>
      <c r="GC62" s="327">
        <f>IFERROR(ROUND(GC63*GC10,0)*N(Input!$C$129),0)</f>
        <v>0</v>
      </c>
      <c r="GD62" s="327">
        <f>IFERROR(ROUND(GD63*GD10,0)*N(Input!$C$129),0)</f>
        <v>0</v>
      </c>
      <c r="GE62" s="327">
        <f>IFERROR(ROUND(GE63*GE10,0)*N(Input!$C$129),0)</f>
        <v>0</v>
      </c>
      <c r="GF62" s="327">
        <f>IFERROR(ROUND(GF63*GF10,0)*N(Input!$C$129),0)</f>
        <v>0</v>
      </c>
      <c r="GG62" s="327">
        <f>IFERROR(ROUND(GG63*GG10,0)*N(Input!$C$129),0)</f>
        <v>0</v>
      </c>
      <c r="GH62" s="327">
        <f>IFERROR(ROUND(GH63*GH10,0)*N(Input!$C$129),0)</f>
        <v>0</v>
      </c>
      <c r="GI62" s="327">
        <f>IFERROR(ROUND(GI63*GI10,0)*N(Input!$C$129),0)</f>
        <v>0</v>
      </c>
      <c r="GJ62" s="327">
        <f>IFERROR(ROUND(GJ63*GJ10,0)*N(Input!$C$129),0)</f>
        <v>0</v>
      </c>
      <c r="GK62" s="327">
        <f>IFERROR(ROUND(GK63*GK10,0)*N(Input!$C$129),0)</f>
        <v>0</v>
      </c>
      <c r="GL62" s="327">
        <f>IFERROR(ROUND(GL63*GL10,0)*N(Input!$C$129),0)</f>
        <v>0</v>
      </c>
      <c r="GM62" s="327">
        <f>IFERROR(ROUND(GM63*GM10,0)*N(Input!$C$129),0)</f>
        <v>0</v>
      </c>
      <c r="GN62" s="327">
        <f>IFERROR(ROUND(GN63*GN10,0)*N(Input!$C$129),0)</f>
        <v>0</v>
      </c>
      <c r="GO62" s="327">
        <f>IFERROR(ROUND(GO63*GO10,0)*N(Input!$C$129),0)</f>
        <v>0</v>
      </c>
      <c r="GP62" s="327">
        <f>IFERROR(ROUND(GP63*GP10,0)*N(Input!$C$129),0)</f>
        <v>0</v>
      </c>
      <c r="GQ62" s="327">
        <f>IFERROR(ROUND(GQ63*GQ10,0)*N(Input!$C$129),0)</f>
        <v>0</v>
      </c>
      <c r="GR62" s="327">
        <f>IFERROR(ROUND(GR63*GR10,0)*N(Input!$C$129),0)</f>
        <v>0</v>
      </c>
      <c r="GS62" s="327">
        <f>IFERROR(ROUND(GS63*GS10,0)*N(Input!$C$129),0)</f>
        <v>0</v>
      </c>
    </row>
    <row r="63" spans="1:201" s="328" customFormat="1" outlineLevel="1">
      <c r="A63" s="356" t="s">
        <v>9359</v>
      </c>
      <c r="B63" s="357" cm="1">
        <f t="array" ref="B63">IFERROR(_xlfn.IFS(AND(B4="CA",$B$104="CA"),IF(Input!C12=TRUE,INDEX('UM+UIM'!$Q$3:$Q$5,MATCH(VLOOKUP(B6,'UM+UIM'!$S$3:$T$68,2,FALSE),'UM+UIM'!$O$3:$O$5,0)),INDEX('UM+UIM'!$P$3:$P$5,MATCH(VLOOKUP(B6,'UM+UIM'!$S$3:$T$68,2,FALSE),'UM+UIM'!$O$3:$O$5,0))),AND(B4="TX",$B$104="TX"),IF(Input!C12=TRUE,INDEX('UM+UIM'!$Q$63:$Q$65,MATCH(Input!$C$130,'UM+UIM'!$O$63:$O$65,0)),INDEX('UM+UIM'!$P$63:$P$65,MATCH(Input!$C$130,'UM+UIM'!$O$63:$O$65,0)))),0)</f>
        <v>0</v>
      </c>
      <c r="C63" s="357" cm="1">
        <f t="array" ref="C63">IFERROR(_xlfn.IFS(AND(C4="CA",$B$104="CA"),IF(Input!D12=TRUE,INDEX('UM+UIM'!$Q$3:$Q$5,MATCH(VLOOKUP(C6,'UM+UIM'!$S$3:$T$68,2,FALSE),'UM+UIM'!$O$3:$O$5,0)),INDEX('UM+UIM'!$P$3:$P$5,MATCH(VLOOKUP(C6,'UM+UIM'!$S$3:$T$68,2,FALSE),'UM+UIM'!$O$3:$O$5,0))),AND(C4="TX",$B$104="TX"),IF(Input!D12=TRUE,INDEX('UM+UIM'!$Q$63:$Q$65,MATCH(Input!$C$130,'UM+UIM'!$O$63:$O$65,0)),INDEX('UM+UIM'!$P$63:$P$65,MATCH(Input!$C$130,'UM+UIM'!$O$63:$O$65,0)))),0)</f>
        <v>0</v>
      </c>
      <c r="D63" s="357" cm="1">
        <f t="array" ref="D63">IFERROR(_xlfn.IFS(AND(D4="CA",$B$104="CA"),IF(Input!E12=TRUE,INDEX('UM+UIM'!$Q$3:$Q$5,MATCH(VLOOKUP(D6,'UM+UIM'!$S$3:$T$68,2,FALSE),'UM+UIM'!$O$3:$O$5,0)),INDEX('UM+UIM'!$P$3:$P$5,MATCH(VLOOKUP(D6,'UM+UIM'!$S$3:$T$68,2,FALSE),'UM+UIM'!$O$3:$O$5,0))),AND(D4="TX",$B$104="TX"),IF(Input!E12=TRUE,INDEX('UM+UIM'!$Q$63:$Q$65,MATCH(Input!$C$130,'UM+UIM'!$O$63:$O$65,0)),INDEX('UM+UIM'!$P$63:$P$65,MATCH(Input!$C$130,'UM+UIM'!$O$63:$O$65,0)))),0)</f>
        <v>0</v>
      </c>
      <c r="E63" s="357" cm="1">
        <f t="array" ref="E63">IFERROR(_xlfn.IFS(AND(E4="CA",$B$104="CA"),IF(Input!F12=TRUE,INDEX('UM+UIM'!$Q$3:$Q$5,MATCH(VLOOKUP(E6,'UM+UIM'!$S$3:$T$68,2,FALSE),'UM+UIM'!$O$3:$O$5,0)),INDEX('UM+UIM'!$P$3:$P$5,MATCH(VLOOKUP(E6,'UM+UIM'!$S$3:$T$68,2,FALSE),'UM+UIM'!$O$3:$O$5,0))),AND(E4="TX",$B$104="TX"),IF(Input!F12=TRUE,INDEX('UM+UIM'!$Q$63:$Q$65,MATCH(Input!$C$130,'UM+UIM'!$O$63:$O$65,0)),INDEX('UM+UIM'!$P$63:$P$65,MATCH(Input!$C$130,'UM+UIM'!$O$63:$O$65,0)))),0)</f>
        <v>0</v>
      </c>
      <c r="F63" s="357" cm="1">
        <f t="array" ref="F63">IFERROR(_xlfn.IFS(AND(F4="CA",$B$104="CA"),IF(Input!G12=TRUE,INDEX('UM+UIM'!$Q$3:$Q$5,MATCH(VLOOKUP(F6,'UM+UIM'!$S$3:$T$68,2,FALSE),'UM+UIM'!$O$3:$O$5,0)),INDEX('UM+UIM'!$P$3:$P$5,MATCH(VLOOKUP(F6,'UM+UIM'!$S$3:$T$68,2,FALSE),'UM+UIM'!$O$3:$O$5,0))),AND(F4="TX",$B$104="TX"),IF(Input!G12=TRUE,INDEX('UM+UIM'!$Q$63:$Q$65,MATCH(Input!$C$130,'UM+UIM'!$O$63:$O$65,0)),INDEX('UM+UIM'!$P$63:$P$65,MATCH(Input!$C$130,'UM+UIM'!$O$63:$O$65,0)))),0)</f>
        <v>0</v>
      </c>
      <c r="G63" s="357" cm="1">
        <f t="array" ref="G63">IFERROR(_xlfn.IFS(AND(G4="CA",$B$104="CA"),IF(Input!H12=TRUE,INDEX('UM+UIM'!$Q$3:$Q$5,MATCH(VLOOKUP(G6,'UM+UIM'!$S$3:$T$68,2,FALSE),'UM+UIM'!$O$3:$O$5,0)),INDEX('UM+UIM'!$P$3:$P$5,MATCH(VLOOKUP(G6,'UM+UIM'!$S$3:$T$68,2,FALSE),'UM+UIM'!$O$3:$O$5,0))),AND(G4="TX",$B$104="TX"),IF(Input!H12=TRUE,INDEX('UM+UIM'!$Q$63:$Q$65,MATCH(Input!$C$130,'UM+UIM'!$O$63:$O$65,0)),INDEX('UM+UIM'!$P$63:$P$65,MATCH(Input!$C$130,'UM+UIM'!$O$63:$O$65,0)))),0)</f>
        <v>0</v>
      </c>
      <c r="H63" s="357" cm="1">
        <f t="array" ref="H63">IFERROR(_xlfn.IFS(AND(H4="CA",$B$104="CA"),IF(Input!I12=TRUE,INDEX('UM+UIM'!$Q$3:$Q$5,MATCH(VLOOKUP(H6,'UM+UIM'!$S$3:$T$68,2,FALSE),'UM+UIM'!$O$3:$O$5,0)),INDEX('UM+UIM'!$P$3:$P$5,MATCH(VLOOKUP(H6,'UM+UIM'!$S$3:$T$68,2,FALSE),'UM+UIM'!$O$3:$O$5,0))),AND(H4="TX",$B$104="TX"),IF(Input!I12=TRUE,INDEX('UM+UIM'!$Q$63:$Q$65,MATCH(Input!$C$130,'UM+UIM'!$O$63:$O$65,0)),INDEX('UM+UIM'!$P$63:$P$65,MATCH(Input!$C$130,'UM+UIM'!$O$63:$O$65,0)))),0)</f>
        <v>0</v>
      </c>
      <c r="I63" s="357" cm="1">
        <f t="array" ref="I63">IFERROR(_xlfn.IFS(AND(I4="CA",$B$104="CA"),IF(Input!J12=TRUE,INDEX('UM+UIM'!$Q$3:$Q$5,MATCH(VLOOKUP(I6,'UM+UIM'!$S$3:$T$68,2,FALSE),'UM+UIM'!$O$3:$O$5,0)),INDEX('UM+UIM'!$P$3:$P$5,MATCH(VLOOKUP(I6,'UM+UIM'!$S$3:$T$68,2,FALSE),'UM+UIM'!$O$3:$O$5,0))),AND(I4="TX",$B$104="TX"),IF(Input!J12=TRUE,INDEX('UM+UIM'!$Q$63:$Q$65,MATCH(Input!$C$130,'UM+UIM'!$O$63:$O$65,0)),INDEX('UM+UIM'!$P$63:$P$65,MATCH(Input!$C$130,'UM+UIM'!$O$63:$O$65,0)))),0)</f>
        <v>0</v>
      </c>
      <c r="J63" s="357" cm="1">
        <f t="array" ref="J63">IFERROR(_xlfn.IFS(AND(J4="CA",$B$104="CA"),IF(Input!K12=TRUE,INDEX('UM+UIM'!$Q$3:$Q$5,MATCH(VLOOKUP(J6,'UM+UIM'!$S$3:$T$68,2,FALSE),'UM+UIM'!$O$3:$O$5,0)),INDEX('UM+UIM'!$P$3:$P$5,MATCH(VLOOKUP(J6,'UM+UIM'!$S$3:$T$68,2,FALSE),'UM+UIM'!$O$3:$O$5,0))),AND(J4="TX",$B$104="TX"),IF(Input!K12=TRUE,INDEX('UM+UIM'!$Q$63:$Q$65,MATCH(Input!$C$130,'UM+UIM'!$O$63:$O$65,0)),INDEX('UM+UIM'!$P$63:$P$65,MATCH(Input!$C$130,'UM+UIM'!$O$63:$O$65,0)))),0)</f>
        <v>0</v>
      </c>
      <c r="K63" s="357" cm="1">
        <f t="array" ref="K63">IFERROR(_xlfn.IFS(AND(K4="CA",$B$104="CA"),IF(Input!L12=TRUE,INDEX('UM+UIM'!$Q$3:$Q$5,MATCH(VLOOKUP(K6,'UM+UIM'!$S$3:$T$68,2,FALSE),'UM+UIM'!$O$3:$O$5,0)),INDEX('UM+UIM'!$P$3:$P$5,MATCH(VLOOKUP(K6,'UM+UIM'!$S$3:$T$68,2,FALSE),'UM+UIM'!$O$3:$O$5,0))),AND(K4="TX",$B$104="TX"),IF(Input!L12=TRUE,INDEX('UM+UIM'!$Q$63:$Q$65,MATCH(Input!$C$130,'UM+UIM'!$O$63:$O$65,0)),INDEX('UM+UIM'!$P$63:$P$65,MATCH(Input!$C$130,'UM+UIM'!$O$63:$O$65,0)))),0)</f>
        <v>0</v>
      </c>
      <c r="L63" s="357" cm="1">
        <f t="array" ref="L63">IFERROR(_xlfn.IFS(AND(L4="CA",$B$104="CA"),IF(Input!M12=TRUE,INDEX('UM+UIM'!$Q$3:$Q$5,MATCH(VLOOKUP(L6,'UM+UIM'!$S$3:$T$68,2,FALSE),'UM+UIM'!$O$3:$O$5,0)),INDEX('UM+UIM'!$P$3:$P$5,MATCH(VLOOKUP(L6,'UM+UIM'!$S$3:$T$68,2,FALSE),'UM+UIM'!$O$3:$O$5,0))),AND(L4="TX",$B$104="TX"),IF(Input!M12=TRUE,INDEX('UM+UIM'!$Q$63:$Q$65,MATCH(Input!$C$130,'UM+UIM'!$O$63:$O$65,0)),INDEX('UM+UIM'!$P$63:$P$65,MATCH(Input!$C$130,'UM+UIM'!$O$63:$O$65,0)))),0)</f>
        <v>0</v>
      </c>
      <c r="M63" s="357" cm="1">
        <f t="array" ref="M63">IFERROR(_xlfn.IFS(AND(M4="CA",$B$104="CA"),IF(Input!N12=TRUE,INDEX('UM+UIM'!$Q$3:$Q$5,MATCH(VLOOKUP(M6,'UM+UIM'!$S$3:$T$68,2,FALSE),'UM+UIM'!$O$3:$O$5,0)),INDEX('UM+UIM'!$P$3:$P$5,MATCH(VLOOKUP(M6,'UM+UIM'!$S$3:$T$68,2,FALSE),'UM+UIM'!$O$3:$O$5,0))),AND(M4="TX",$B$104="TX"),IF(Input!N12=TRUE,INDEX('UM+UIM'!$Q$63:$Q$65,MATCH(Input!$C$130,'UM+UIM'!$O$63:$O$65,0)),INDEX('UM+UIM'!$P$63:$P$65,MATCH(Input!$C$130,'UM+UIM'!$O$63:$O$65,0)))),0)</f>
        <v>0</v>
      </c>
      <c r="N63" s="357" cm="1">
        <f t="array" ref="N63">IFERROR(_xlfn.IFS(AND(N4="CA",$B$104="CA"),IF(Input!O12=TRUE,INDEX('UM+UIM'!$Q$3:$Q$5,MATCH(VLOOKUP(N6,'UM+UIM'!$S$3:$T$68,2,FALSE),'UM+UIM'!$O$3:$O$5,0)),INDEX('UM+UIM'!$P$3:$P$5,MATCH(VLOOKUP(N6,'UM+UIM'!$S$3:$T$68,2,FALSE),'UM+UIM'!$O$3:$O$5,0))),AND(N4="TX",$B$104="TX"),IF(Input!O12=TRUE,INDEX('UM+UIM'!$Q$63:$Q$65,MATCH(Input!$C$130,'UM+UIM'!$O$63:$O$65,0)),INDEX('UM+UIM'!$P$63:$P$65,MATCH(Input!$C$130,'UM+UIM'!$O$63:$O$65,0)))),0)</f>
        <v>0</v>
      </c>
      <c r="O63" s="357" cm="1">
        <f t="array" ref="O63">IFERROR(_xlfn.IFS(AND(O4="CA",$B$104="CA"),IF(Input!P12=TRUE,INDEX('UM+UIM'!$Q$3:$Q$5,MATCH(VLOOKUP(O6,'UM+UIM'!$S$3:$T$68,2,FALSE),'UM+UIM'!$O$3:$O$5,0)),INDEX('UM+UIM'!$P$3:$P$5,MATCH(VLOOKUP(O6,'UM+UIM'!$S$3:$T$68,2,FALSE),'UM+UIM'!$O$3:$O$5,0))),AND(O4="TX",$B$104="TX"),IF(Input!P12=TRUE,INDEX('UM+UIM'!$Q$63:$Q$65,MATCH(Input!$C$130,'UM+UIM'!$O$63:$O$65,0)),INDEX('UM+UIM'!$P$63:$P$65,MATCH(Input!$C$130,'UM+UIM'!$O$63:$O$65,0)))),0)</f>
        <v>0</v>
      </c>
      <c r="P63" s="357" cm="1">
        <f t="array" ref="P63">IFERROR(_xlfn.IFS(AND(P4="CA",$B$104="CA"),IF(Input!Q12=TRUE,INDEX('UM+UIM'!$Q$3:$Q$5,MATCH(VLOOKUP(P6,'UM+UIM'!$S$3:$T$68,2,FALSE),'UM+UIM'!$O$3:$O$5,0)),INDEX('UM+UIM'!$P$3:$P$5,MATCH(VLOOKUP(P6,'UM+UIM'!$S$3:$T$68,2,FALSE),'UM+UIM'!$O$3:$O$5,0))),AND(P4="TX",$B$104="TX"),IF(Input!Q12=TRUE,INDEX('UM+UIM'!$Q$63:$Q$65,MATCH(Input!$C$130,'UM+UIM'!$O$63:$O$65,0)),INDEX('UM+UIM'!$P$63:$P$65,MATCH(Input!$C$130,'UM+UIM'!$O$63:$O$65,0)))),0)</f>
        <v>0</v>
      </c>
      <c r="Q63" s="357" cm="1">
        <f t="array" ref="Q63">IFERROR(_xlfn.IFS(AND(Q4="CA",$B$104="CA"),IF(Input!R12=TRUE,INDEX('UM+UIM'!$Q$3:$Q$5,MATCH(VLOOKUP(Q6,'UM+UIM'!$S$3:$T$68,2,FALSE),'UM+UIM'!$O$3:$O$5,0)),INDEX('UM+UIM'!$P$3:$P$5,MATCH(VLOOKUP(Q6,'UM+UIM'!$S$3:$T$68,2,FALSE),'UM+UIM'!$O$3:$O$5,0))),AND(Q4="TX",$B$104="TX"),IF(Input!R12=TRUE,INDEX('UM+UIM'!$Q$63:$Q$65,MATCH(Input!$C$130,'UM+UIM'!$O$63:$O$65,0)),INDEX('UM+UIM'!$P$63:$P$65,MATCH(Input!$C$130,'UM+UIM'!$O$63:$O$65,0)))),0)</f>
        <v>0</v>
      </c>
      <c r="R63" s="357" cm="1">
        <f t="array" ref="R63">IFERROR(_xlfn.IFS(AND(R4="CA",$B$104="CA"),IF(Input!S12=TRUE,INDEX('UM+UIM'!$Q$3:$Q$5,MATCH(VLOOKUP(R6,'UM+UIM'!$S$3:$T$68,2,FALSE),'UM+UIM'!$O$3:$O$5,0)),INDEX('UM+UIM'!$P$3:$P$5,MATCH(VLOOKUP(R6,'UM+UIM'!$S$3:$T$68,2,FALSE),'UM+UIM'!$O$3:$O$5,0))),AND(R4="TX",$B$104="TX"),IF(Input!S12=TRUE,INDEX('UM+UIM'!$Q$63:$Q$65,MATCH(Input!$C$130,'UM+UIM'!$O$63:$O$65,0)),INDEX('UM+UIM'!$P$63:$P$65,MATCH(Input!$C$130,'UM+UIM'!$O$63:$O$65,0)))),0)</f>
        <v>0</v>
      </c>
      <c r="S63" s="357" cm="1">
        <f t="array" ref="S63">IFERROR(_xlfn.IFS(AND(S4="CA",$B$104="CA"),IF(Input!T12=TRUE,INDEX('UM+UIM'!$Q$3:$Q$5,MATCH(VLOOKUP(S6,'UM+UIM'!$S$3:$T$68,2,FALSE),'UM+UIM'!$O$3:$O$5,0)),INDEX('UM+UIM'!$P$3:$P$5,MATCH(VLOOKUP(S6,'UM+UIM'!$S$3:$T$68,2,FALSE),'UM+UIM'!$O$3:$O$5,0))),AND(S4="TX",$B$104="TX"),IF(Input!T12=TRUE,INDEX('UM+UIM'!$Q$63:$Q$65,MATCH(Input!$C$130,'UM+UIM'!$O$63:$O$65,0)),INDEX('UM+UIM'!$P$63:$P$65,MATCH(Input!$C$130,'UM+UIM'!$O$63:$O$65,0)))),0)</f>
        <v>0</v>
      </c>
      <c r="T63" s="357" cm="1">
        <f t="array" ref="T63">IFERROR(_xlfn.IFS(AND(T4="CA",$B$104="CA"),IF(Input!U12=TRUE,INDEX('UM+UIM'!$Q$3:$Q$5,MATCH(VLOOKUP(T6,'UM+UIM'!$S$3:$T$68,2,FALSE),'UM+UIM'!$O$3:$O$5,0)),INDEX('UM+UIM'!$P$3:$P$5,MATCH(VLOOKUP(T6,'UM+UIM'!$S$3:$T$68,2,FALSE),'UM+UIM'!$O$3:$O$5,0))),AND(T4="TX",$B$104="TX"),IF(Input!U12=TRUE,INDEX('UM+UIM'!$Q$63:$Q$65,MATCH(Input!$C$130,'UM+UIM'!$O$63:$O$65,0)),INDEX('UM+UIM'!$P$63:$P$65,MATCH(Input!$C$130,'UM+UIM'!$O$63:$O$65,0)))),0)</f>
        <v>0</v>
      </c>
      <c r="U63" s="357" cm="1">
        <f t="array" ref="U63">IFERROR(_xlfn.IFS(AND(U4="CA",$B$104="CA"),IF(Input!V12=TRUE,INDEX('UM+UIM'!$Q$3:$Q$5,MATCH(VLOOKUP(U6,'UM+UIM'!$S$3:$T$68,2,FALSE),'UM+UIM'!$O$3:$O$5,0)),INDEX('UM+UIM'!$P$3:$P$5,MATCH(VLOOKUP(U6,'UM+UIM'!$S$3:$T$68,2,FALSE),'UM+UIM'!$O$3:$O$5,0))),AND(U4="TX",$B$104="TX"),IF(Input!V12=TRUE,INDEX('UM+UIM'!$Q$63:$Q$65,MATCH(Input!$C$130,'UM+UIM'!$O$63:$O$65,0)),INDEX('UM+UIM'!$P$63:$P$65,MATCH(Input!$C$130,'UM+UIM'!$O$63:$O$65,0)))),0)</f>
        <v>0</v>
      </c>
      <c r="V63" s="357" cm="1">
        <f t="array" ref="V63">IFERROR(_xlfn.IFS(AND(V4="CA",$B$104="CA"),IF(Input!W12=TRUE,INDEX('UM+UIM'!$Q$3:$Q$5,MATCH(VLOOKUP(V6,'UM+UIM'!$S$3:$T$68,2,FALSE),'UM+UIM'!$O$3:$O$5,0)),INDEX('UM+UIM'!$P$3:$P$5,MATCH(VLOOKUP(V6,'UM+UIM'!$S$3:$T$68,2,FALSE),'UM+UIM'!$O$3:$O$5,0))),AND(V4="TX",$B$104="TX"),IF(Input!W12=TRUE,INDEX('UM+UIM'!$Q$63:$Q$65,MATCH(Input!$C$130,'UM+UIM'!$O$63:$O$65,0)),INDEX('UM+UIM'!$P$63:$P$65,MATCH(Input!$C$130,'UM+UIM'!$O$63:$O$65,0)))),0)</f>
        <v>0</v>
      </c>
      <c r="W63" s="357" cm="1">
        <f t="array" ref="W63">IFERROR(_xlfn.IFS(AND(W4="CA",$B$104="CA"),IF(Input!X12=TRUE,INDEX('UM+UIM'!$Q$3:$Q$5,MATCH(VLOOKUP(W6,'UM+UIM'!$S$3:$T$68,2,FALSE),'UM+UIM'!$O$3:$O$5,0)),INDEX('UM+UIM'!$P$3:$P$5,MATCH(VLOOKUP(W6,'UM+UIM'!$S$3:$T$68,2,FALSE),'UM+UIM'!$O$3:$O$5,0))),AND(W4="TX",$B$104="TX"),IF(Input!X12=TRUE,INDEX('UM+UIM'!$Q$63:$Q$65,MATCH(Input!$C$130,'UM+UIM'!$O$63:$O$65,0)),INDEX('UM+UIM'!$P$63:$P$65,MATCH(Input!$C$130,'UM+UIM'!$O$63:$O$65,0)))),0)</f>
        <v>0</v>
      </c>
      <c r="X63" s="357" cm="1">
        <f t="array" ref="X63">IFERROR(_xlfn.IFS(AND(X4="CA",$B$104="CA"),IF(Input!Y12=TRUE,INDEX('UM+UIM'!$Q$3:$Q$5,MATCH(VLOOKUP(X6,'UM+UIM'!$S$3:$T$68,2,FALSE),'UM+UIM'!$O$3:$O$5,0)),INDEX('UM+UIM'!$P$3:$P$5,MATCH(VLOOKUP(X6,'UM+UIM'!$S$3:$T$68,2,FALSE),'UM+UIM'!$O$3:$O$5,0))),AND(X4="TX",$B$104="TX"),IF(Input!Y12=TRUE,INDEX('UM+UIM'!$Q$63:$Q$65,MATCH(Input!$C$130,'UM+UIM'!$O$63:$O$65,0)),INDEX('UM+UIM'!$P$63:$P$65,MATCH(Input!$C$130,'UM+UIM'!$O$63:$O$65,0)))),0)</f>
        <v>0</v>
      </c>
      <c r="Y63" s="357" cm="1">
        <f t="array" ref="Y63">IFERROR(_xlfn.IFS(AND(Y4="CA",$B$104="CA"),IF(Input!Z12=TRUE,INDEX('UM+UIM'!$Q$3:$Q$5,MATCH(VLOOKUP(Y6,'UM+UIM'!$S$3:$T$68,2,FALSE),'UM+UIM'!$O$3:$O$5,0)),INDEX('UM+UIM'!$P$3:$P$5,MATCH(VLOOKUP(Y6,'UM+UIM'!$S$3:$T$68,2,FALSE),'UM+UIM'!$O$3:$O$5,0))),AND(Y4="TX",$B$104="TX"),IF(Input!Z12=TRUE,INDEX('UM+UIM'!$Q$63:$Q$65,MATCH(Input!$C$130,'UM+UIM'!$O$63:$O$65,0)),INDEX('UM+UIM'!$P$63:$P$65,MATCH(Input!$C$130,'UM+UIM'!$O$63:$O$65,0)))),0)</f>
        <v>0</v>
      </c>
      <c r="Z63" s="357" cm="1">
        <f t="array" ref="Z63">IFERROR(_xlfn.IFS(AND(Z4="CA",$B$104="CA"),IF(Input!AA12=TRUE,INDEX('UM+UIM'!$Q$3:$Q$5,MATCH(VLOOKUP(Z6,'UM+UIM'!$S$3:$T$68,2,FALSE),'UM+UIM'!$O$3:$O$5,0)),INDEX('UM+UIM'!$P$3:$P$5,MATCH(VLOOKUP(Z6,'UM+UIM'!$S$3:$T$68,2,FALSE),'UM+UIM'!$O$3:$O$5,0))),AND(Z4="TX",$B$104="TX"),IF(Input!AA12=TRUE,INDEX('UM+UIM'!$Q$63:$Q$65,MATCH(Input!$C$130,'UM+UIM'!$O$63:$O$65,0)),INDEX('UM+UIM'!$P$63:$P$65,MATCH(Input!$C$130,'UM+UIM'!$O$63:$O$65,0)))),0)</f>
        <v>0</v>
      </c>
      <c r="AA63" s="357" cm="1">
        <f t="array" ref="AA63">IFERROR(_xlfn.IFS(AND(AA4="CA",$B$104="CA"),IF(Input!AB12=TRUE,INDEX('UM+UIM'!$Q$3:$Q$5,MATCH(VLOOKUP(AA6,'UM+UIM'!$S$3:$T$68,2,FALSE),'UM+UIM'!$O$3:$O$5,0)),INDEX('UM+UIM'!$P$3:$P$5,MATCH(VLOOKUP(AA6,'UM+UIM'!$S$3:$T$68,2,FALSE),'UM+UIM'!$O$3:$O$5,0))),AND(AA4="TX",$B$104="TX"),IF(Input!AB12=TRUE,INDEX('UM+UIM'!$Q$63:$Q$65,MATCH(Input!$C$130,'UM+UIM'!$O$63:$O$65,0)),INDEX('UM+UIM'!$P$63:$P$65,MATCH(Input!$C$130,'UM+UIM'!$O$63:$O$65,0)))),0)</f>
        <v>0</v>
      </c>
      <c r="AB63" s="357" cm="1">
        <f t="array" ref="AB63">IFERROR(_xlfn.IFS(AND(AB4="CA",$B$104="CA"),IF(Input!AC12=TRUE,INDEX('UM+UIM'!$Q$3:$Q$5,MATCH(VLOOKUP(AB6,'UM+UIM'!$S$3:$T$68,2,FALSE),'UM+UIM'!$O$3:$O$5,0)),INDEX('UM+UIM'!$P$3:$P$5,MATCH(VLOOKUP(AB6,'UM+UIM'!$S$3:$T$68,2,FALSE),'UM+UIM'!$O$3:$O$5,0))),AND(AB4="TX",$B$104="TX"),IF(Input!AC12=TRUE,INDEX('UM+UIM'!$Q$63:$Q$65,MATCH(Input!$C$130,'UM+UIM'!$O$63:$O$65,0)),INDEX('UM+UIM'!$P$63:$P$65,MATCH(Input!$C$130,'UM+UIM'!$O$63:$O$65,0)))),0)</f>
        <v>0</v>
      </c>
      <c r="AC63" s="357" cm="1">
        <f t="array" ref="AC63">IFERROR(_xlfn.IFS(AND(AC4="CA",$B$104="CA"),IF(Input!AD12=TRUE,INDEX('UM+UIM'!$Q$3:$Q$5,MATCH(VLOOKUP(AC6,'UM+UIM'!$S$3:$T$68,2,FALSE),'UM+UIM'!$O$3:$O$5,0)),INDEX('UM+UIM'!$P$3:$P$5,MATCH(VLOOKUP(AC6,'UM+UIM'!$S$3:$T$68,2,FALSE),'UM+UIM'!$O$3:$O$5,0))),AND(AC4="TX",$B$104="TX"),IF(Input!AD12=TRUE,INDEX('UM+UIM'!$Q$63:$Q$65,MATCH(Input!$C$130,'UM+UIM'!$O$63:$O$65,0)),INDEX('UM+UIM'!$P$63:$P$65,MATCH(Input!$C$130,'UM+UIM'!$O$63:$O$65,0)))),0)</f>
        <v>0</v>
      </c>
      <c r="AD63" s="357" cm="1">
        <f t="array" ref="AD63">IFERROR(_xlfn.IFS(AND(AD4="CA",$B$104="CA"),IF(Input!AE12=TRUE,INDEX('UM+UIM'!$Q$3:$Q$5,MATCH(VLOOKUP(AD6,'UM+UIM'!$S$3:$T$68,2,FALSE),'UM+UIM'!$O$3:$O$5,0)),INDEX('UM+UIM'!$P$3:$P$5,MATCH(VLOOKUP(AD6,'UM+UIM'!$S$3:$T$68,2,FALSE),'UM+UIM'!$O$3:$O$5,0))),AND(AD4="TX",$B$104="TX"),IF(Input!AE12=TRUE,INDEX('UM+UIM'!$Q$63:$Q$65,MATCH(Input!$C$130,'UM+UIM'!$O$63:$O$65,0)),INDEX('UM+UIM'!$P$63:$P$65,MATCH(Input!$C$130,'UM+UIM'!$O$63:$O$65,0)))),0)</f>
        <v>0</v>
      </c>
      <c r="AE63" s="357" cm="1">
        <f t="array" ref="AE63">IFERROR(_xlfn.IFS(AND(AE4="CA",$B$104="CA"),IF(Input!AF12=TRUE,INDEX('UM+UIM'!$Q$3:$Q$5,MATCH(VLOOKUP(AE6,'UM+UIM'!$S$3:$T$68,2,FALSE),'UM+UIM'!$O$3:$O$5,0)),INDEX('UM+UIM'!$P$3:$P$5,MATCH(VLOOKUP(AE6,'UM+UIM'!$S$3:$T$68,2,FALSE),'UM+UIM'!$O$3:$O$5,0))),AND(AE4="TX",$B$104="TX"),IF(Input!AF12=TRUE,INDEX('UM+UIM'!$Q$63:$Q$65,MATCH(Input!$C$130,'UM+UIM'!$O$63:$O$65,0)),INDEX('UM+UIM'!$P$63:$P$65,MATCH(Input!$C$130,'UM+UIM'!$O$63:$O$65,0)))),0)</f>
        <v>0</v>
      </c>
      <c r="AF63" s="357" cm="1">
        <f t="array" ref="AF63">IFERROR(_xlfn.IFS(AND(AF4="CA",$B$104="CA"),IF(Input!AG12=TRUE,INDEX('UM+UIM'!$Q$3:$Q$5,MATCH(VLOOKUP(AF6,'UM+UIM'!$S$3:$T$68,2,FALSE),'UM+UIM'!$O$3:$O$5,0)),INDEX('UM+UIM'!$P$3:$P$5,MATCH(VLOOKUP(AF6,'UM+UIM'!$S$3:$T$68,2,FALSE),'UM+UIM'!$O$3:$O$5,0))),AND(AF4="TX",$B$104="TX"),IF(Input!AG12=TRUE,INDEX('UM+UIM'!$Q$63:$Q$65,MATCH(Input!$C$130,'UM+UIM'!$O$63:$O$65,0)),INDEX('UM+UIM'!$P$63:$P$65,MATCH(Input!$C$130,'UM+UIM'!$O$63:$O$65,0)))),0)</f>
        <v>0</v>
      </c>
      <c r="AG63" s="357" cm="1">
        <f t="array" ref="AG63">IFERROR(_xlfn.IFS(AND(AG4="CA",$B$104="CA"),IF(Input!AH12=TRUE,INDEX('UM+UIM'!$Q$3:$Q$5,MATCH(VLOOKUP(AG6,'UM+UIM'!$S$3:$T$68,2,FALSE),'UM+UIM'!$O$3:$O$5,0)),INDEX('UM+UIM'!$P$3:$P$5,MATCH(VLOOKUP(AG6,'UM+UIM'!$S$3:$T$68,2,FALSE),'UM+UIM'!$O$3:$O$5,0))),AND(AG4="TX",$B$104="TX"),IF(Input!AH12=TRUE,INDEX('UM+UIM'!$Q$63:$Q$65,MATCH(Input!$C$130,'UM+UIM'!$O$63:$O$65,0)),INDEX('UM+UIM'!$P$63:$P$65,MATCH(Input!$C$130,'UM+UIM'!$O$63:$O$65,0)))),0)</f>
        <v>0</v>
      </c>
      <c r="AH63" s="357" cm="1">
        <f t="array" ref="AH63">IFERROR(_xlfn.IFS(AND(AH4="CA",$B$104="CA"),IF(Input!AI12=TRUE,INDEX('UM+UIM'!$Q$3:$Q$5,MATCH(VLOOKUP(AH6,'UM+UIM'!$S$3:$T$68,2,FALSE),'UM+UIM'!$O$3:$O$5,0)),INDEX('UM+UIM'!$P$3:$P$5,MATCH(VLOOKUP(AH6,'UM+UIM'!$S$3:$T$68,2,FALSE),'UM+UIM'!$O$3:$O$5,0))),AND(AH4="TX",$B$104="TX"),IF(Input!AI12=TRUE,INDEX('UM+UIM'!$Q$63:$Q$65,MATCH(Input!$C$130,'UM+UIM'!$O$63:$O$65,0)),INDEX('UM+UIM'!$P$63:$P$65,MATCH(Input!$C$130,'UM+UIM'!$O$63:$O$65,0)))),0)</f>
        <v>0</v>
      </c>
      <c r="AI63" s="357" cm="1">
        <f t="array" ref="AI63">IFERROR(_xlfn.IFS(AND(AI4="CA",$B$104="CA"),IF(Input!AJ12=TRUE,INDEX('UM+UIM'!$Q$3:$Q$5,MATCH(VLOOKUP(AI6,'UM+UIM'!$S$3:$T$68,2,FALSE),'UM+UIM'!$O$3:$O$5,0)),INDEX('UM+UIM'!$P$3:$P$5,MATCH(VLOOKUP(AI6,'UM+UIM'!$S$3:$T$68,2,FALSE),'UM+UIM'!$O$3:$O$5,0))),AND(AI4="TX",$B$104="TX"),IF(Input!AJ12=TRUE,INDEX('UM+UIM'!$Q$63:$Q$65,MATCH(Input!$C$130,'UM+UIM'!$O$63:$O$65,0)),INDEX('UM+UIM'!$P$63:$P$65,MATCH(Input!$C$130,'UM+UIM'!$O$63:$O$65,0)))),0)</f>
        <v>0</v>
      </c>
      <c r="AJ63" s="357" cm="1">
        <f t="array" ref="AJ63">IFERROR(_xlfn.IFS(AND(AJ4="CA",$B$104="CA"),IF(Input!AK12=TRUE,INDEX('UM+UIM'!$Q$3:$Q$5,MATCH(VLOOKUP(AJ6,'UM+UIM'!$S$3:$T$68,2,FALSE),'UM+UIM'!$O$3:$O$5,0)),INDEX('UM+UIM'!$P$3:$P$5,MATCH(VLOOKUP(AJ6,'UM+UIM'!$S$3:$T$68,2,FALSE),'UM+UIM'!$O$3:$O$5,0))),AND(AJ4="TX",$B$104="TX"),IF(Input!AK12=TRUE,INDEX('UM+UIM'!$Q$63:$Q$65,MATCH(Input!$C$130,'UM+UIM'!$O$63:$O$65,0)),INDEX('UM+UIM'!$P$63:$P$65,MATCH(Input!$C$130,'UM+UIM'!$O$63:$O$65,0)))),0)</f>
        <v>0</v>
      </c>
      <c r="AK63" s="357" cm="1">
        <f t="array" ref="AK63">IFERROR(_xlfn.IFS(AND(AK4="CA",$B$104="CA"),IF(Input!AL12=TRUE,INDEX('UM+UIM'!$Q$3:$Q$5,MATCH(VLOOKUP(AK6,'UM+UIM'!$S$3:$T$68,2,FALSE),'UM+UIM'!$O$3:$O$5,0)),INDEX('UM+UIM'!$P$3:$P$5,MATCH(VLOOKUP(AK6,'UM+UIM'!$S$3:$T$68,2,FALSE),'UM+UIM'!$O$3:$O$5,0))),AND(AK4="TX",$B$104="TX"),IF(Input!AL12=TRUE,INDEX('UM+UIM'!$Q$63:$Q$65,MATCH(Input!$C$130,'UM+UIM'!$O$63:$O$65,0)),INDEX('UM+UIM'!$P$63:$P$65,MATCH(Input!$C$130,'UM+UIM'!$O$63:$O$65,0)))),0)</f>
        <v>0</v>
      </c>
      <c r="AL63" s="357" cm="1">
        <f t="array" ref="AL63">IFERROR(_xlfn.IFS(AND(AL4="CA",$B$104="CA"),IF(Input!AM12=TRUE,INDEX('UM+UIM'!$Q$3:$Q$5,MATCH(VLOOKUP(AL6,'UM+UIM'!$S$3:$T$68,2,FALSE),'UM+UIM'!$O$3:$O$5,0)),INDEX('UM+UIM'!$P$3:$P$5,MATCH(VLOOKUP(AL6,'UM+UIM'!$S$3:$T$68,2,FALSE),'UM+UIM'!$O$3:$O$5,0))),AND(AL4="TX",$B$104="TX"),IF(Input!AM12=TRUE,INDEX('UM+UIM'!$Q$63:$Q$65,MATCH(Input!$C$130,'UM+UIM'!$O$63:$O$65,0)),INDEX('UM+UIM'!$P$63:$P$65,MATCH(Input!$C$130,'UM+UIM'!$O$63:$O$65,0)))),0)</f>
        <v>0</v>
      </c>
      <c r="AM63" s="357" cm="1">
        <f t="array" ref="AM63">IFERROR(_xlfn.IFS(AND(AM4="CA",$B$104="CA"),IF(Input!AN12=TRUE,INDEX('UM+UIM'!$Q$3:$Q$5,MATCH(VLOOKUP(AM6,'UM+UIM'!$S$3:$T$68,2,FALSE),'UM+UIM'!$O$3:$O$5,0)),INDEX('UM+UIM'!$P$3:$P$5,MATCH(VLOOKUP(AM6,'UM+UIM'!$S$3:$T$68,2,FALSE),'UM+UIM'!$O$3:$O$5,0))),AND(AM4="TX",$B$104="TX"),IF(Input!AN12=TRUE,INDEX('UM+UIM'!$Q$63:$Q$65,MATCH(Input!$C$130,'UM+UIM'!$O$63:$O$65,0)),INDEX('UM+UIM'!$P$63:$P$65,MATCH(Input!$C$130,'UM+UIM'!$O$63:$O$65,0)))),0)</f>
        <v>0</v>
      </c>
      <c r="AN63" s="357" cm="1">
        <f t="array" ref="AN63">IFERROR(_xlfn.IFS(AND(AN4="CA",$B$104="CA"),IF(Input!AO12=TRUE,INDEX('UM+UIM'!$Q$3:$Q$5,MATCH(VLOOKUP(AN6,'UM+UIM'!$S$3:$T$68,2,FALSE),'UM+UIM'!$O$3:$O$5,0)),INDEX('UM+UIM'!$P$3:$P$5,MATCH(VLOOKUP(AN6,'UM+UIM'!$S$3:$T$68,2,FALSE),'UM+UIM'!$O$3:$O$5,0))),AND(AN4="TX",$B$104="TX"),IF(Input!AO12=TRUE,INDEX('UM+UIM'!$Q$63:$Q$65,MATCH(Input!$C$130,'UM+UIM'!$O$63:$O$65,0)),INDEX('UM+UIM'!$P$63:$P$65,MATCH(Input!$C$130,'UM+UIM'!$O$63:$O$65,0)))),0)</f>
        <v>0</v>
      </c>
      <c r="AO63" s="357" cm="1">
        <f t="array" ref="AO63">IFERROR(_xlfn.IFS(AND(AO4="CA",$B$104="CA"),IF(Input!AP12=TRUE,INDEX('UM+UIM'!$Q$3:$Q$5,MATCH(VLOOKUP(AO6,'UM+UIM'!$S$3:$T$68,2,FALSE),'UM+UIM'!$O$3:$O$5,0)),INDEX('UM+UIM'!$P$3:$P$5,MATCH(VLOOKUP(AO6,'UM+UIM'!$S$3:$T$68,2,FALSE),'UM+UIM'!$O$3:$O$5,0))),AND(AO4="TX",$B$104="TX"),IF(Input!AP12=TRUE,INDEX('UM+UIM'!$Q$63:$Q$65,MATCH(Input!$C$130,'UM+UIM'!$O$63:$O$65,0)),INDEX('UM+UIM'!$P$63:$P$65,MATCH(Input!$C$130,'UM+UIM'!$O$63:$O$65,0)))),0)</f>
        <v>0</v>
      </c>
      <c r="AP63" s="357" cm="1">
        <f t="array" ref="AP63">IFERROR(_xlfn.IFS(AND(AP4="CA",$B$104="CA"),IF(Input!AQ12=TRUE,INDEX('UM+UIM'!$Q$3:$Q$5,MATCH(VLOOKUP(AP6,'UM+UIM'!$S$3:$T$68,2,FALSE),'UM+UIM'!$O$3:$O$5,0)),INDEX('UM+UIM'!$P$3:$P$5,MATCH(VLOOKUP(AP6,'UM+UIM'!$S$3:$T$68,2,FALSE),'UM+UIM'!$O$3:$O$5,0))),AND(AP4="TX",$B$104="TX"),IF(Input!AQ12=TRUE,INDEX('UM+UIM'!$Q$63:$Q$65,MATCH(Input!$C$130,'UM+UIM'!$O$63:$O$65,0)),INDEX('UM+UIM'!$P$63:$P$65,MATCH(Input!$C$130,'UM+UIM'!$O$63:$O$65,0)))),0)</f>
        <v>0</v>
      </c>
      <c r="AQ63" s="357" cm="1">
        <f t="array" ref="AQ63">IFERROR(_xlfn.IFS(AND(AQ4="CA",$B$104="CA"),IF(Input!AR12=TRUE,INDEX('UM+UIM'!$Q$3:$Q$5,MATCH(VLOOKUP(AQ6,'UM+UIM'!$S$3:$T$68,2,FALSE),'UM+UIM'!$O$3:$O$5,0)),INDEX('UM+UIM'!$P$3:$P$5,MATCH(VLOOKUP(AQ6,'UM+UIM'!$S$3:$T$68,2,FALSE),'UM+UIM'!$O$3:$O$5,0))),AND(AQ4="TX",$B$104="TX"),IF(Input!AR12=TRUE,INDEX('UM+UIM'!$Q$63:$Q$65,MATCH(Input!$C$130,'UM+UIM'!$O$63:$O$65,0)),INDEX('UM+UIM'!$P$63:$P$65,MATCH(Input!$C$130,'UM+UIM'!$O$63:$O$65,0)))),0)</f>
        <v>0</v>
      </c>
      <c r="AR63" s="357" cm="1">
        <f t="array" ref="AR63">IFERROR(_xlfn.IFS(AND(AR4="CA",$B$104="CA"),IF(Input!AS12=TRUE,INDEX('UM+UIM'!$Q$3:$Q$5,MATCH(VLOOKUP(AR6,'UM+UIM'!$S$3:$T$68,2,FALSE),'UM+UIM'!$O$3:$O$5,0)),INDEX('UM+UIM'!$P$3:$P$5,MATCH(VLOOKUP(AR6,'UM+UIM'!$S$3:$T$68,2,FALSE),'UM+UIM'!$O$3:$O$5,0))),AND(AR4="TX",$B$104="TX"),IF(Input!AS12=TRUE,INDEX('UM+UIM'!$Q$63:$Q$65,MATCH(Input!$C$130,'UM+UIM'!$O$63:$O$65,0)),INDEX('UM+UIM'!$P$63:$P$65,MATCH(Input!$C$130,'UM+UIM'!$O$63:$O$65,0)))),0)</f>
        <v>0</v>
      </c>
      <c r="AS63" s="357" cm="1">
        <f t="array" ref="AS63">IFERROR(_xlfn.IFS(AND(AS4="CA",$B$104="CA"),IF(Input!AT12=TRUE,INDEX('UM+UIM'!$Q$3:$Q$5,MATCH(VLOOKUP(AS6,'UM+UIM'!$S$3:$T$68,2,FALSE),'UM+UIM'!$O$3:$O$5,0)),INDEX('UM+UIM'!$P$3:$P$5,MATCH(VLOOKUP(AS6,'UM+UIM'!$S$3:$T$68,2,FALSE),'UM+UIM'!$O$3:$O$5,0))),AND(AS4="TX",$B$104="TX"),IF(Input!AT12=TRUE,INDEX('UM+UIM'!$Q$63:$Q$65,MATCH(Input!$C$130,'UM+UIM'!$O$63:$O$65,0)),INDEX('UM+UIM'!$P$63:$P$65,MATCH(Input!$C$130,'UM+UIM'!$O$63:$O$65,0)))),0)</f>
        <v>0</v>
      </c>
      <c r="AT63" s="357" cm="1">
        <f t="array" ref="AT63">IFERROR(_xlfn.IFS(AND(AT4="CA",$B$104="CA"),IF(Input!AU12=TRUE,INDEX('UM+UIM'!$Q$3:$Q$5,MATCH(VLOOKUP(AT6,'UM+UIM'!$S$3:$T$68,2,FALSE),'UM+UIM'!$O$3:$O$5,0)),INDEX('UM+UIM'!$P$3:$P$5,MATCH(VLOOKUP(AT6,'UM+UIM'!$S$3:$T$68,2,FALSE),'UM+UIM'!$O$3:$O$5,0))),AND(AT4="TX",$B$104="TX"),IF(Input!AU12=TRUE,INDEX('UM+UIM'!$Q$63:$Q$65,MATCH(Input!$C$130,'UM+UIM'!$O$63:$O$65,0)),INDEX('UM+UIM'!$P$63:$P$65,MATCH(Input!$C$130,'UM+UIM'!$O$63:$O$65,0)))),0)</f>
        <v>0</v>
      </c>
      <c r="AU63" s="357" cm="1">
        <f t="array" ref="AU63">IFERROR(_xlfn.IFS(AND(AU4="CA",$B$104="CA"),IF(Input!AV12=TRUE,INDEX('UM+UIM'!$Q$3:$Q$5,MATCH(VLOOKUP(AU6,'UM+UIM'!$S$3:$T$68,2,FALSE),'UM+UIM'!$O$3:$O$5,0)),INDEX('UM+UIM'!$P$3:$P$5,MATCH(VLOOKUP(AU6,'UM+UIM'!$S$3:$T$68,2,FALSE),'UM+UIM'!$O$3:$O$5,0))),AND(AU4="TX",$B$104="TX"),IF(Input!AV12=TRUE,INDEX('UM+UIM'!$Q$63:$Q$65,MATCH(Input!$C$130,'UM+UIM'!$O$63:$O$65,0)),INDEX('UM+UIM'!$P$63:$P$65,MATCH(Input!$C$130,'UM+UIM'!$O$63:$O$65,0)))),0)</f>
        <v>0</v>
      </c>
      <c r="AV63" s="357" cm="1">
        <f t="array" ref="AV63">IFERROR(_xlfn.IFS(AND(AV4="CA",$B$104="CA"),IF(Input!AW12=TRUE,INDEX('UM+UIM'!$Q$3:$Q$5,MATCH(VLOOKUP(AV6,'UM+UIM'!$S$3:$T$68,2,FALSE),'UM+UIM'!$O$3:$O$5,0)),INDEX('UM+UIM'!$P$3:$P$5,MATCH(VLOOKUP(AV6,'UM+UIM'!$S$3:$T$68,2,FALSE),'UM+UIM'!$O$3:$O$5,0))),AND(AV4="TX",$B$104="TX"),IF(Input!AW12=TRUE,INDEX('UM+UIM'!$Q$63:$Q$65,MATCH(Input!$C$130,'UM+UIM'!$O$63:$O$65,0)),INDEX('UM+UIM'!$P$63:$P$65,MATCH(Input!$C$130,'UM+UIM'!$O$63:$O$65,0)))),0)</f>
        <v>0</v>
      </c>
      <c r="AW63" s="357" cm="1">
        <f t="array" ref="AW63">IFERROR(_xlfn.IFS(AND(AW4="CA",$B$104="CA"),IF(Input!AX12=TRUE,INDEX('UM+UIM'!$Q$3:$Q$5,MATCH(VLOOKUP(AW6,'UM+UIM'!$S$3:$T$68,2,FALSE),'UM+UIM'!$O$3:$O$5,0)),INDEX('UM+UIM'!$P$3:$P$5,MATCH(VLOOKUP(AW6,'UM+UIM'!$S$3:$T$68,2,FALSE),'UM+UIM'!$O$3:$O$5,0))),AND(AW4="TX",$B$104="TX"),IF(Input!AX12=TRUE,INDEX('UM+UIM'!$Q$63:$Q$65,MATCH(Input!$C$130,'UM+UIM'!$O$63:$O$65,0)),INDEX('UM+UIM'!$P$63:$P$65,MATCH(Input!$C$130,'UM+UIM'!$O$63:$O$65,0)))),0)</f>
        <v>0</v>
      </c>
      <c r="AX63" s="357" cm="1">
        <f t="array" ref="AX63">IFERROR(_xlfn.IFS(AND(AX4="CA",$B$104="CA"),IF(Input!AY12=TRUE,INDEX('UM+UIM'!$Q$3:$Q$5,MATCH(VLOOKUP(AX6,'UM+UIM'!$S$3:$T$68,2,FALSE),'UM+UIM'!$O$3:$O$5,0)),INDEX('UM+UIM'!$P$3:$P$5,MATCH(VLOOKUP(AX6,'UM+UIM'!$S$3:$T$68,2,FALSE),'UM+UIM'!$O$3:$O$5,0))),AND(AX4="TX",$B$104="TX"),IF(Input!AY12=TRUE,INDEX('UM+UIM'!$Q$63:$Q$65,MATCH(Input!$C$130,'UM+UIM'!$O$63:$O$65,0)),INDEX('UM+UIM'!$P$63:$P$65,MATCH(Input!$C$130,'UM+UIM'!$O$63:$O$65,0)))),0)</f>
        <v>0</v>
      </c>
      <c r="AY63" s="357" cm="1">
        <f t="array" ref="AY63">IFERROR(_xlfn.IFS(AND(AY4="CA",$B$104="CA"),IF(Input!AZ12=TRUE,INDEX('UM+UIM'!$Q$3:$Q$5,MATCH(VLOOKUP(AY6,'UM+UIM'!$S$3:$T$68,2,FALSE),'UM+UIM'!$O$3:$O$5,0)),INDEX('UM+UIM'!$P$3:$P$5,MATCH(VLOOKUP(AY6,'UM+UIM'!$S$3:$T$68,2,FALSE),'UM+UIM'!$O$3:$O$5,0))),AND(AY4="TX",$B$104="TX"),IF(Input!AZ12=TRUE,INDEX('UM+UIM'!$Q$63:$Q$65,MATCH(Input!$C$130,'UM+UIM'!$O$63:$O$65,0)),INDEX('UM+UIM'!$P$63:$P$65,MATCH(Input!$C$130,'UM+UIM'!$O$63:$O$65,0)))),0)</f>
        <v>0</v>
      </c>
      <c r="AZ63" s="357" cm="1">
        <f t="array" ref="AZ63">IFERROR(_xlfn.IFS(AND(AZ4="CA",$B$104="CA"),IF(Input!BA12=TRUE,INDEX('UM+UIM'!$Q$3:$Q$5,MATCH(VLOOKUP(AZ6,'UM+UIM'!$S$3:$T$68,2,FALSE),'UM+UIM'!$O$3:$O$5,0)),INDEX('UM+UIM'!$P$3:$P$5,MATCH(VLOOKUP(AZ6,'UM+UIM'!$S$3:$T$68,2,FALSE),'UM+UIM'!$O$3:$O$5,0))),AND(AZ4="TX",$B$104="TX"),IF(Input!BA12=TRUE,INDEX('UM+UIM'!$Q$63:$Q$65,MATCH(Input!$C$130,'UM+UIM'!$O$63:$O$65,0)),INDEX('UM+UIM'!$P$63:$P$65,MATCH(Input!$C$130,'UM+UIM'!$O$63:$O$65,0)))),0)</f>
        <v>0</v>
      </c>
      <c r="BA63" s="357" cm="1">
        <f t="array" ref="BA63">IFERROR(_xlfn.IFS(AND(BA4="CA",$B$104="CA"),IF(Input!BB12=TRUE,INDEX('UM+UIM'!$Q$3:$Q$5,MATCH(VLOOKUP(BA6,'UM+UIM'!$S$3:$T$68,2,FALSE),'UM+UIM'!$O$3:$O$5,0)),INDEX('UM+UIM'!$P$3:$P$5,MATCH(VLOOKUP(BA6,'UM+UIM'!$S$3:$T$68,2,FALSE),'UM+UIM'!$O$3:$O$5,0))),AND(BA4="TX",$B$104="TX"),IF(Input!BB12=TRUE,INDEX('UM+UIM'!$Q$63:$Q$65,MATCH(Input!$C$130,'UM+UIM'!$O$63:$O$65,0)),INDEX('UM+UIM'!$P$63:$P$65,MATCH(Input!$C$130,'UM+UIM'!$O$63:$O$65,0)))),0)</f>
        <v>0</v>
      </c>
      <c r="BB63" s="357" cm="1">
        <f t="array" ref="BB63">IFERROR(_xlfn.IFS(AND(BB4="CA",$B$104="CA"),IF(Input!BC12=TRUE,INDEX('UM+UIM'!$Q$3:$Q$5,MATCH(VLOOKUP(BB6,'UM+UIM'!$S$3:$T$68,2,FALSE),'UM+UIM'!$O$3:$O$5,0)),INDEX('UM+UIM'!$P$3:$P$5,MATCH(VLOOKUP(BB6,'UM+UIM'!$S$3:$T$68,2,FALSE),'UM+UIM'!$O$3:$O$5,0))),AND(BB4="TX",$B$104="TX"),IF(Input!BC12=TRUE,INDEX('UM+UIM'!$Q$63:$Q$65,MATCH(Input!$C$130,'UM+UIM'!$O$63:$O$65,0)),INDEX('UM+UIM'!$P$63:$P$65,MATCH(Input!$C$130,'UM+UIM'!$O$63:$O$65,0)))),0)</f>
        <v>0</v>
      </c>
      <c r="BC63" s="357" cm="1">
        <f t="array" ref="BC63">IFERROR(_xlfn.IFS(AND(BC4="CA",$B$104="CA"),IF(Input!BD12=TRUE,INDEX('UM+UIM'!$Q$3:$Q$5,MATCH(VLOOKUP(BC6,'UM+UIM'!$S$3:$T$68,2,FALSE),'UM+UIM'!$O$3:$O$5,0)),INDEX('UM+UIM'!$P$3:$P$5,MATCH(VLOOKUP(BC6,'UM+UIM'!$S$3:$T$68,2,FALSE),'UM+UIM'!$O$3:$O$5,0))),AND(BC4="TX",$B$104="TX"),IF(Input!BD12=TRUE,INDEX('UM+UIM'!$Q$63:$Q$65,MATCH(Input!$C$130,'UM+UIM'!$O$63:$O$65,0)),INDEX('UM+UIM'!$P$63:$P$65,MATCH(Input!$C$130,'UM+UIM'!$O$63:$O$65,0)))),0)</f>
        <v>0</v>
      </c>
      <c r="BD63" s="357" cm="1">
        <f t="array" ref="BD63">IFERROR(_xlfn.IFS(AND(BD4="CA",$B$104="CA"),IF(Input!BE12=TRUE,INDEX('UM+UIM'!$Q$3:$Q$5,MATCH(VLOOKUP(BD6,'UM+UIM'!$S$3:$T$68,2,FALSE),'UM+UIM'!$O$3:$O$5,0)),INDEX('UM+UIM'!$P$3:$P$5,MATCH(VLOOKUP(BD6,'UM+UIM'!$S$3:$T$68,2,FALSE),'UM+UIM'!$O$3:$O$5,0))),AND(BD4="TX",$B$104="TX"),IF(Input!BE12=TRUE,INDEX('UM+UIM'!$Q$63:$Q$65,MATCH(Input!$C$130,'UM+UIM'!$O$63:$O$65,0)),INDEX('UM+UIM'!$P$63:$P$65,MATCH(Input!$C$130,'UM+UIM'!$O$63:$O$65,0)))),0)</f>
        <v>0</v>
      </c>
      <c r="BE63" s="357" cm="1">
        <f t="array" ref="BE63">IFERROR(_xlfn.IFS(AND(BE4="CA",$B$104="CA"),IF(Input!BF12=TRUE,INDEX('UM+UIM'!$Q$3:$Q$5,MATCH(VLOOKUP(BE6,'UM+UIM'!$S$3:$T$68,2,FALSE),'UM+UIM'!$O$3:$O$5,0)),INDEX('UM+UIM'!$P$3:$P$5,MATCH(VLOOKUP(BE6,'UM+UIM'!$S$3:$T$68,2,FALSE),'UM+UIM'!$O$3:$O$5,0))),AND(BE4="TX",$B$104="TX"),IF(Input!BF12=TRUE,INDEX('UM+UIM'!$Q$63:$Q$65,MATCH(Input!$C$130,'UM+UIM'!$O$63:$O$65,0)),INDEX('UM+UIM'!$P$63:$P$65,MATCH(Input!$C$130,'UM+UIM'!$O$63:$O$65,0)))),0)</f>
        <v>0</v>
      </c>
      <c r="BF63" s="357" cm="1">
        <f t="array" ref="BF63">IFERROR(_xlfn.IFS(AND(BF4="CA",$B$104="CA"),IF(Input!BG12=TRUE,INDEX('UM+UIM'!$Q$3:$Q$5,MATCH(VLOOKUP(BF6,'UM+UIM'!$S$3:$T$68,2,FALSE),'UM+UIM'!$O$3:$O$5,0)),INDEX('UM+UIM'!$P$3:$P$5,MATCH(VLOOKUP(BF6,'UM+UIM'!$S$3:$T$68,2,FALSE),'UM+UIM'!$O$3:$O$5,0))),AND(BF4="TX",$B$104="TX"),IF(Input!BG12=TRUE,INDEX('UM+UIM'!$Q$63:$Q$65,MATCH(Input!$C$130,'UM+UIM'!$O$63:$O$65,0)),INDEX('UM+UIM'!$P$63:$P$65,MATCH(Input!$C$130,'UM+UIM'!$O$63:$O$65,0)))),0)</f>
        <v>0</v>
      </c>
      <c r="BG63" s="357" cm="1">
        <f t="array" ref="BG63">IFERROR(_xlfn.IFS(AND(BG4="CA",$B$104="CA"),IF(Input!BH12=TRUE,INDEX('UM+UIM'!$Q$3:$Q$5,MATCH(VLOOKUP(BG6,'UM+UIM'!$S$3:$T$68,2,FALSE),'UM+UIM'!$O$3:$O$5,0)),INDEX('UM+UIM'!$P$3:$P$5,MATCH(VLOOKUP(BG6,'UM+UIM'!$S$3:$T$68,2,FALSE),'UM+UIM'!$O$3:$O$5,0))),AND(BG4="TX",$B$104="TX"),IF(Input!BH12=TRUE,INDEX('UM+UIM'!$Q$63:$Q$65,MATCH(Input!$C$130,'UM+UIM'!$O$63:$O$65,0)),INDEX('UM+UIM'!$P$63:$P$65,MATCH(Input!$C$130,'UM+UIM'!$O$63:$O$65,0)))),0)</f>
        <v>0</v>
      </c>
      <c r="BH63" s="357" cm="1">
        <f t="array" ref="BH63">IFERROR(_xlfn.IFS(AND(BH4="CA",$B$104="CA"),IF(Input!BI12=TRUE,INDEX('UM+UIM'!$Q$3:$Q$5,MATCH(VLOOKUP(BH6,'UM+UIM'!$S$3:$T$68,2,FALSE),'UM+UIM'!$O$3:$O$5,0)),INDEX('UM+UIM'!$P$3:$P$5,MATCH(VLOOKUP(BH6,'UM+UIM'!$S$3:$T$68,2,FALSE),'UM+UIM'!$O$3:$O$5,0))),AND(BH4="TX",$B$104="TX"),IF(Input!BI12=TRUE,INDEX('UM+UIM'!$Q$63:$Q$65,MATCH(Input!$C$130,'UM+UIM'!$O$63:$O$65,0)),INDEX('UM+UIM'!$P$63:$P$65,MATCH(Input!$C$130,'UM+UIM'!$O$63:$O$65,0)))),0)</f>
        <v>0</v>
      </c>
      <c r="BI63" s="357" cm="1">
        <f t="array" ref="BI63">IFERROR(_xlfn.IFS(AND(BI4="CA",$B$104="CA"),IF(Input!BJ12=TRUE,INDEX('UM+UIM'!$Q$3:$Q$5,MATCH(VLOOKUP(BI6,'UM+UIM'!$S$3:$T$68,2,FALSE),'UM+UIM'!$O$3:$O$5,0)),INDEX('UM+UIM'!$P$3:$P$5,MATCH(VLOOKUP(BI6,'UM+UIM'!$S$3:$T$68,2,FALSE),'UM+UIM'!$O$3:$O$5,0))),AND(BI4="TX",$B$104="TX"),IF(Input!BJ12=TRUE,INDEX('UM+UIM'!$Q$63:$Q$65,MATCH(Input!$C$130,'UM+UIM'!$O$63:$O$65,0)),INDEX('UM+UIM'!$P$63:$P$65,MATCH(Input!$C$130,'UM+UIM'!$O$63:$O$65,0)))),0)</f>
        <v>0</v>
      </c>
      <c r="BJ63" s="357" cm="1">
        <f t="array" ref="BJ63">IFERROR(_xlfn.IFS(AND(BJ4="CA",$B$104="CA"),IF(Input!BK12=TRUE,INDEX('UM+UIM'!$Q$3:$Q$5,MATCH(VLOOKUP(BJ6,'UM+UIM'!$S$3:$T$68,2,FALSE),'UM+UIM'!$O$3:$O$5,0)),INDEX('UM+UIM'!$P$3:$P$5,MATCH(VLOOKUP(BJ6,'UM+UIM'!$S$3:$T$68,2,FALSE),'UM+UIM'!$O$3:$O$5,0))),AND(BJ4="TX",$B$104="TX"),IF(Input!BK12=TRUE,INDEX('UM+UIM'!$Q$63:$Q$65,MATCH(Input!$C$130,'UM+UIM'!$O$63:$O$65,0)),INDEX('UM+UIM'!$P$63:$P$65,MATCH(Input!$C$130,'UM+UIM'!$O$63:$O$65,0)))),0)</f>
        <v>0</v>
      </c>
      <c r="BK63" s="357" cm="1">
        <f t="array" ref="BK63">IFERROR(_xlfn.IFS(AND(BK4="CA",$B$104="CA"),IF(Input!BL12=TRUE,INDEX('UM+UIM'!$Q$3:$Q$5,MATCH(VLOOKUP(BK6,'UM+UIM'!$S$3:$T$68,2,FALSE),'UM+UIM'!$O$3:$O$5,0)),INDEX('UM+UIM'!$P$3:$P$5,MATCH(VLOOKUP(BK6,'UM+UIM'!$S$3:$T$68,2,FALSE),'UM+UIM'!$O$3:$O$5,0))),AND(BK4="TX",$B$104="TX"),IF(Input!BL12=TRUE,INDEX('UM+UIM'!$Q$63:$Q$65,MATCH(Input!$C$130,'UM+UIM'!$O$63:$O$65,0)),INDEX('UM+UIM'!$P$63:$P$65,MATCH(Input!$C$130,'UM+UIM'!$O$63:$O$65,0)))),0)</f>
        <v>0</v>
      </c>
      <c r="BL63" s="357" cm="1">
        <f t="array" ref="BL63">IFERROR(_xlfn.IFS(AND(BL4="CA",$B$104="CA"),IF(Input!BM12=TRUE,INDEX('UM+UIM'!$Q$3:$Q$5,MATCH(VLOOKUP(BL6,'UM+UIM'!$S$3:$T$68,2,FALSE),'UM+UIM'!$O$3:$O$5,0)),INDEX('UM+UIM'!$P$3:$P$5,MATCH(VLOOKUP(BL6,'UM+UIM'!$S$3:$T$68,2,FALSE),'UM+UIM'!$O$3:$O$5,0))),AND(BL4="TX",$B$104="TX"),IF(Input!BM12=TRUE,INDEX('UM+UIM'!$Q$63:$Q$65,MATCH(Input!$C$130,'UM+UIM'!$O$63:$O$65,0)),INDEX('UM+UIM'!$P$63:$P$65,MATCH(Input!$C$130,'UM+UIM'!$O$63:$O$65,0)))),0)</f>
        <v>0</v>
      </c>
      <c r="BM63" s="357" cm="1">
        <f t="array" ref="BM63">IFERROR(_xlfn.IFS(AND(BM4="CA",$B$104="CA"),IF(Input!BN12=TRUE,INDEX('UM+UIM'!$Q$3:$Q$5,MATCH(VLOOKUP(BM6,'UM+UIM'!$S$3:$T$68,2,FALSE),'UM+UIM'!$O$3:$O$5,0)),INDEX('UM+UIM'!$P$3:$P$5,MATCH(VLOOKUP(BM6,'UM+UIM'!$S$3:$T$68,2,FALSE),'UM+UIM'!$O$3:$O$5,0))),AND(BM4="TX",$B$104="TX"),IF(Input!BN12=TRUE,INDEX('UM+UIM'!$Q$63:$Q$65,MATCH(Input!$C$130,'UM+UIM'!$O$63:$O$65,0)),INDEX('UM+UIM'!$P$63:$P$65,MATCH(Input!$C$130,'UM+UIM'!$O$63:$O$65,0)))),0)</f>
        <v>0</v>
      </c>
      <c r="BN63" s="357" cm="1">
        <f t="array" ref="BN63">IFERROR(_xlfn.IFS(AND(BN4="CA",$B$104="CA"),IF(Input!BO12=TRUE,INDEX('UM+UIM'!$Q$3:$Q$5,MATCH(VLOOKUP(BN6,'UM+UIM'!$S$3:$T$68,2,FALSE),'UM+UIM'!$O$3:$O$5,0)),INDEX('UM+UIM'!$P$3:$P$5,MATCH(VLOOKUP(BN6,'UM+UIM'!$S$3:$T$68,2,FALSE),'UM+UIM'!$O$3:$O$5,0))),AND(BN4="TX",$B$104="TX"),IF(Input!BO12=TRUE,INDEX('UM+UIM'!$Q$63:$Q$65,MATCH(Input!$C$130,'UM+UIM'!$O$63:$O$65,0)),INDEX('UM+UIM'!$P$63:$P$65,MATCH(Input!$C$130,'UM+UIM'!$O$63:$O$65,0)))),0)</f>
        <v>0</v>
      </c>
      <c r="BO63" s="357" cm="1">
        <f t="array" ref="BO63">IFERROR(_xlfn.IFS(AND(BO4="CA",$B$104="CA"),IF(Input!BP12=TRUE,INDEX('UM+UIM'!$Q$3:$Q$5,MATCH(VLOOKUP(BO6,'UM+UIM'!$S$3:$T$68,2,FALSE),'UM+UIM'!$O$3:$O$5,0)),INDEX('UM+UIM'!$P$3:$P$5,MATCH(VLOOKUP(BO6,'UM+UIM'!$S$3:$T$68,2,FALSE),'UM+UIM'!$O$3:$O$5,0))),AND(BO4="TX",$B$104="TX"),IF(Input!BP12=TRUE,INDEX('UM+UIM'!$Q$63:$Q$65,MATCH(Input!$C$130,'UM+UIM'!$O$63:$O$65,0)),INDEX('UM+UIM'!$P$63:$P$65,MATCH(Input!$C$130,'UM+UIM'!$O$63:$O$65,0)))),0)</f>
        <v>0</v>
      </c>
      <c r="BP63" s="357" cm="1">
        <f t="array" ref="BP63">IFERROR(_xlfn.IFS(AND(BP4="CA",$B$104="CA"),IF(Input!BQ12=TRUE,INDEX('UM+UIM'!$Q$3:$Q$5,MATCH(VLOOKUP(BP6,'UM+UIM'!$S$3:$T$68,2,FALSE),'UM+UIM'!$O$3:$O$5,0)),INDEX('UM+UIM'!$P$3:$P$5,MATCH(VLOOKUP(BP6,'UM+UIM'!$S$3:$T$68,2,FALSE),'UM+UIM'!$O$3:$O$5,0))),AND(BP4="TX",$B$104="TX"),IF(Input!BQ12=TRUE,INDEX('UM+UIM'!$Q$63:$Q$65,MATCH(Input!$C$130,'UM+UIM'!$O$63:$O$65,0)),INDEX('UM+UIM'!$P$63:$P$65,MATCH(Input!$C$130,'UM+UIM'!$O$63:$O$65,0)))),0)</f>
        <v>0</v>
      </c>
      <c r="BQ63" s="357" cm="1">
        <f t="array" ref="BQ63">IFERROR(_xlfn.IFS(AND(BQ4="CA",$B$104="CA"),IF(Input!BR12=TRUE,INDEX('UM+UIM'!$Q$3:$Q$5,MATCH(VLOOKUP(BQ6,'UM+UIM'!$S$3:$T$68,2,FALSE),'UM+UIM'!$O$3:$O$5,0)),INDEX('UM+UIM'!$P$3:$P$5,MATCH(VLOOKUP(BQ6,'UM+UIM'!$S$3:$T$68,2,FALSE),'UM+UIM'!$O$3:$O$5,0))),AND(BQ4="TX",$B$104="TX"),IF(Input!BR12=TRUE,INDEX('UM+UIM'!$Q$63:$Q$65,MATCH(Input!$C$130,'UM+UIM'!$O$63:$O$65,0)),INDEX('UM+UIM'!$P$63:$P$65,MATCH(Input!$C$130,'UM+UIM'!$O$63:$O$65,0)))),0)</f>
        <v>0</v>
      </c>
      <c r="BR63" s="357" cm="1">
        <f t="array" ref="BR63">IFERROR(_xlfn.IFS(AND(BR4="CA",$B$104="CA"),IF(Input!BS12=TRUE,INDEX('UM+UIM'!$Q$3:$Q$5,MATCH(VLOOKUP(BR6,'UM+UIM'!$S$3:$T$68,2,FALSE),'UM+UIM'!$O$3:$O$5,0)),INDEX('UM+UIM'!$P$3:$P$5,MATCH(VLOOKUP(BR6,'UM+UIM'!$S$3:$T$68,2,FALSE),'UM+UIM'!$O$3:$O$5,0))),AND(BR4="TX",$B$104="TX"),IF(Input!BS12=TRUE,INDEX('UM+UIM'!$Q$63:$Q$65,MATCH(Input!$C$130,'UM+UIM'!$O$63:$O$65,0)),INDEX('UM+UIM'!$P$63:$P$65,MATCH(Input!$C$130,'UM+UIM'!$O$63:$O$65,0)))),0)</f>
        <v>0</v>
      </c>
      <c r="BS63" s="357" cm="1">
        <f t="array" ref="BS63">IFERROR(_xlfn.IFS(AND(BS4="CA",$B$104="CA"),IF(Input!BT12=TRUE,INDEX('UM+UIM'!$Q$3:$Q$5,MATCH(VLOOKUP(BS6,'UM+UIM'!$S$3:$T$68,2,FALSE),'UM+UIM'!$O$3:$O$5,0)),INDEX('UM+UIM'!$P$3:$P$5,MATCH(VLOOKUP(BS6,'UM+UIM'!$S$3:$T$68,2,FALSE),'UM+UIM'!$O$3:$O$5,0))),AND(BS4="TX",$B$104="TX"),IF(Input!BT12=TRUE,INDEX('UM+UIM'!$Q$63:$Q$65,MATCH(Input!$C$130,'UM+UIM'!$O$63:$O$65,0)),INDEX('UM+UIM'!$P$63:$P$65,MATCH(Input!$C$130,'UM+UIM'!$O$63:$O$65,0)))),0)</f>
        <v>0</v>
      </c>
      <c r="BT63" s="357" cm="1">
        <f t="array" ref="BT63">IFERROR(_xlfn.IFS(AND(BT4="CA",$B$104="CA"),IF(Input!BU12=TRUE,INDEX('UM+UIM'!$Q$3:$Q$5,MATCH(VLOOKUP(BT6,'UM+UIM'!$S$3:$T$68,2,FALSE),'UM+UIM'!$O$3:$O$5,0)),INDEX('UM+UIM'!$P$3:$P$5,MATCH(VLOOKUP(BT6,'UM+UIM'!$S$3:$T$68,2,FALSE),'UM+UIM'!$O$3:$O$5,0))),AND(BT4="TX",$B$104="TX"),IF(Input!BU12=TRUE,INDEX('UM+UIM'!$Q$63:$Q$65,MATCH(Input!$C$130,'UM+UIM'!$O$63:$O$65,0)),INDEX('UM+UIM'!$P$63:$P$65,MATCH(Input!$C$130,'UM+UIM'!$O$63:$O$65,0)))),0)</f>
        <v>0</v>
      </c>
      <c r="BU63" s="357" cm="1">
        <f t="array" ref="BU63">IFERROR(_xlfn.IFS(AND(BU4="CA",$B$104="CA"),IF(Input!BV12=TRUE,INDEX('UM+UIM'!$Q$3:$Q$5,MATCH(VLOOKUP(BU6,'UM+UIM'!$S$3:$T$68,2,FALSE),'UM+UIM'!$O$3:$O$5,0)),INDEX('UM+UIM'!$P$3:$P$5,MATCH(VLOOKUP(BU6,'UM+UIM'!$S$3:$T$68,2,FALSE),'UM+UIM'!$O$3:$O$5,0))),AND(BU4="TX",$B$104="TX"),IF(Input!BV12=TRUE,INDEX('UM+UIM'!$Q$63:$Q$65,MATCH(Input!$C$130,'UM+UIM'!$O$63:$O$65,0)),INDEX('UM+UIM'!$P$63:$P$65,MATCH(Input!$C$130,'UM+UIM'!$O$63:$O$65,0)))),0)</f>
        <v>0</v>
      </c>
      <c r="BV63" s="357" cm="1">
        <f t="array" ref="BV63">IFERROR(_xlfn.IFS(AND(BV4="CA",$B$104="CA"),IF(Input!BW12=TRUE,INDEX('UM+UIM'!$Q$3:$Q$5,MATCH(VLOOKUP(BV6,'UM+UIM'!$S$3:$T$68,2,FALSE),'UM+UIM'!$O$3:$O$5,0)),INDEX('UM+UIM'!$P$3:$P$5,MATCH(VLOOKUP(BV6,'UM+UIM'!$S$3:$T$68,2,FALSE),'UM+UIM'!$O$3:$O$5,0))),AND(BV4="TX",$B$104="TX"),IF(Input!BW12=TRUE,INDEX('UM+UIM'!$Q$63:$Q$65,MATCH(Input!$C$130,'UM+UIM'!$O$63:$O$65,0)),INDEX('UM+UIM'!$P$63:$P$65,MATCH(Input!$C$130,'UM+UIM'!$O$63:$O$65,0)))),0)</f>
        <v>0</v>
      </c>
      <c r="BW63" s="357" cm="1">
        <f t="array" ref="BW63">IFERROR(_xlfn.IFS(AND(BW4="CA",$B$104="CA"),IF(Input!BX12=TRUE,INDEX('UM+UIM'!$Q$3:$Q$5,MATCH(VLOOKUP(BW6,'UM+UIM'!$S$3:$T$68,2,FALSE),'UM+UIM'!$O$3:$O$5,0)),INDEX('UM+UIM'!$P$3:$P$5,MATCH(VLOOKUP(BW6,'UM+UIM'!$S$3:$T$68,2,FALSE),'UM+UIM'!$O$3:$O$5,0))),AND(BW4="TX",$B$104="TX"),IF(Input!BX12=TRUE,INDEX('UM+UIM'!$Q$63:$Q$65,MATCH(Input!$C$130,'UM+UIM'!$O$63:$O$65,0)),INDEX('UM+UIM'!$P$63:$P$65,MATCH(Input!$C$130,'UM+UIM'!$O$63:$O$65,0)))),0)</f>
        <v>0</v>
      </c>
      <c r="BX63" s="357" cm="1">
        <f t="array" ref="BX63">IFERROR(_xlfn.IFS(AND(BX4="CA",$B$104="CA"),IF(Input!BY12=TRUE,INDEX('UM+UIM'!$Q$3:$Q$5,MATCH(VLOOKUP(BX6,'UM+UIM'!$S$3:$T$68,2,FALSE),'UM+UIM'!$O$3:$O$5,0)),INDEX('UM+UIM'!$P$3:$P$5,MATCH(VLOOKUP(BX6,'UM+UIM'!$S$3:$T$68,2,FALSE),'UM+UIM'!$O$3:$O$5,0))),AND(BX4="TX",$B$104="TX"),IF(Input!BY12=TRUE,INDEX('UM+UIM'!$Q$63:$Q$65,MATCH(Input!$C$130,'UM+UIM'!$O$63:$O$65,0)),INDEX('UM+UIM'!$P$63:$P$65,MATCH(Input!$C$130,'UM+UIM'!$O$63:$O$65,0)))),0)</f>
        <v>0</v>
      </c>
      <c r="BY63" s="357" cm="1">
        <f t="array" ref="BY63">IFERROR(_xlfn.IFS(AND(BY4="CA",$B$104="CA"),IF(Input!BZ12=TRUE,INDEX('UM+UIM'!$Q$3:$Q$5,MATCH(VLOOKUP(BY6,'UM+UIM'!$S$3:$T$68,2,FALSE),'UM+UIM'!$O$3:$O$5,0)),INDEX('UM+UIM'!$P$3:$P$5,MATCH(VLOOKUP(BY6,'UM+UIM'!$S$3:$T$68,2,FALSE),'UM+UIM'!$O$3:$O$5,0))),AND(BY4="TX",$B$104="TX"),IF(Input!BZ12=TRUE,INDEX('UM+UIM'!$Q$63:$Q$65,MATCH(Input!$C$130,'UM+UIM'!$O$63:$O$65,0)),INDEX('UM+UIM'!$P$63:$P$65,MATCH(Input!$C$130,'UM+UIM'!$O$63:$O$65,0)))),0)</f>
        <v>0</v>
      </c>
      <c r="BZ63" s="357" cm="1">
        <f t="array" ref="BZ63">IFERROR(_xlfn.IFS(AND(BZ4="CA",$B$104="CA"),IF(Input!CA12=TRUE,INDEX('UM+UIM'!$Q$3:$Q$5,MATCH(VLOOKUP(BZ6,'UM+UIM'!$S$3:$T$68,2,FALSE),'UM+UIM'!$O$3:$O$5,0)),INDEX('UM+UIM'!$P$3:$P$5,MATCH(VLOOKUP(BZ6,'UM+UIM'!$S$3:$T$68,2,FALSE),'UM+UIM'!$O$3:$O$5,0))),AND(BZ4="TX",$B$104="TX"),IF(Input!CA12=TRUE,INDEX('UM+UIM'!$Q$63:$Q$65,MATCH(Input!$C$130,'UM+UIM'!$O$63:$O$65,0)),INDEX('UM+UIM'!$P$63:$P$65,MATCH(Input!$C$130,'UM+UIM'!$O$63:$O$65,0)))),0)</f>
        <v>0</v>
      </c>
      <c r="CA63" s="357" cm="1">
        <f t="array" ref="CA63">IFERROR(_xlfn.IFS(AND(CA4="CA",$B$104="CA"),IF(Input!CB12=TRUE,INDEX('UM+UIM'!$Q$3:$Q$5,MATCH(VLOOKUP(CA6,'UM+UIM'!$S$3:$T$68,2,FALSE),'UM+UIM'!$O$3:$O$5,0)),INDEX('UM+UIM'!$P$3:$P$5,MATCH(VLOOKUP(CA6,'UM+UIM'!$S$3:$T$68,2,FALSE),'UM+UIM'!$O$3:$O$5,0))),AND(CA4="TX",$B$104="TX"),IF(Input!CB12=TRUE,INDEX('UM+UIM'!$Q$63:$Q$65,MATCH(Input!$C$130,'UM+UIM'!$O$63:$O$65,0)),INDEX('UM+UIM'!$P$63:$P$65,MATCH(Input!$C$130,'UM+UIM'!$O$63:$O$65,0)))),0)</f>
        <v>0</v>
      </c>
      <c r="CB63" s="357" cm="1">
        <f t="array" ref="CB63">IFERROR(_xlfn.IFS(AND(CB4="CA",$B$104="CA"),IF(Input!CC12=TRUE,INDEX('UM+UIM'!$Q$3:$Q$5,MATCH(VLOOKUP(CB6,'UM+UIM'!$S$3:$T$68,2,FALSE),'UM+UIM'!$O$3:$O$5,0)),INDEX('UM+UIM'!$P$3:$P$5,MATCH(VLOOKUP(CB6,'UM+UIM'!$S$3:$T$68,2,FALSE),'UM+UIM'!$O$3:$O$5,0))),AND(CB4="TX",$B$104="TX"),IF(Input!CC12=TRUE,INDEX('UM+UIM'!$Q$63:$Q$65,MATCH(Input!$C$130,'UM+UIM'!$O$63:$O$65,0)),INDEX('UM+UIM'!$P$63:$P$65,MATCH(Input!$C$130,'UM+UIM'!$O$63:$O$65,0)))),0)</f>
        <v>0</v>
      </c>
      <c r="CC63" s="357" cm="1">
        <f t="array" ref="CC63">IFERROR(_xlfn.IFS(AND(CC4="CA",$B$104="CA"),IF(Input!CD12=TRUE,INDEX('UM+UIM'!$Q$3:$Q$5,MATCH(VLOOKUP(CC6,'UM+UIM'!$S$3:$T$68,2,FALSE),'UM+UIM'!$O$3:$O$5,0)),INDEX('UM+UIM'!$P$3:$P$5,MATCH(VLOOKUP(CC6,'UM+UIM'!$S$3:$T$68,2,FALSE),'UM+UIM'!$O$3:$O$5,0))),AND(CC4="TX",$B$104="TX"),IF(Input!CD12=TRUE,INDEX('UM+UIM'!$Q$63:$Q$65,MATCH(Input!$C$130,'UM+UIM'!$O$63:$O$65,0)),INDEX('UM+UIM'!$P$63:$P$65,MATCH(Input!$C$130,'UM+UIM'!$O$63:$O$65,0)))),0)</f>
        <v>0</v>
      </c>
      <c r="CD63" s="357" cm="1">
        <f t="array" ref="CD63">IFERROR(_xlfn.IFS(AND(CD4="CA",$B$104="CA"),IF(Input!CE12=TRUE,INDEX('UM+UIM'!$Q$3:$Q$5,MATCH(VLOOKUP(CD6,'UM+UIM'!$S$3:$T$68,2,FALSE),'UM+UIM'!$O$3:$O$5,0)),INDEX('UM+UIM'!$P$3:$P$5,MATCH(VLOOKUP(CD6,'UM+UIM'!$S$3:$T$68,2,FALSE),'UM+UIM'!$O$3:$O$5,0))),AND(CD4="TX",$B$104="TX"),IF(Input!CE12=TRUE,INDEX('UM+UIM'!$Q$63:$Q$65,MATCH(Input!$C$130,'UM+UIM'!$O$63:$O$65,0)),INDEX('UM+UIM'!$P$63:$P$65,MATCH(Input!$C$130,'UM+UIM'!$O$63:$O$65,0)))),0)</f>
        <v>0</v>
      </c>
      <c r="CE63" s="357" cm="1">
        <f t="array" ref="CE63">IFERROR(_xlfn.IFS(AND(CE4="CA",$B$104="CA"),IF(Input!CF12=TRUE,INDEX('UM+UIM'!$Q$3:$Q$5,MATCH(VLOOKUP(CE6,'UM+UIM'!$S$3:$T$68,2,FALSE),'UM+UIM'!$O$3:$O$5,0)),INDEX('UM+UIM'!$P$3:$P$5,MATCH(VLOOKUP(CE6,'UM+UIM'!$S$3:$T$68,2,FALSE),'UM+UIM'!$O$3:$O$5,0))),AND(CE4="TX",$B$104="TX"),IF(Input!CF12=TRUE,INDEX('UM+UIM'!$Q$63:$Q$65,MATCH(Input!$C$130,'UM+UIM'!$O$63:$O$65,0)),INDEX('UM+UIM'!$P$63:$P$65,MATCH(Input!$C$130,'UM+UIM'!$O$63:$O$65,0)))),0)</f>
        <v>0</v>
      </c>
      <c r="CF63" s="357" cm="1">
        <f t="array" ref="CF63">IFERROR(_xlfn.IFS(AND(CF4="CA",$B$104="CA"),IF(Input!CG12=TRUE,INDEX('UM+UIM'!$Q$3:$Q$5,MATCH(VLOOKUP(CF6,'UM+UIM'!$S$3:$T$68,2,FALSE),'UM+UIM'!$O$3:$O$5,0)),INDEX('UM+UIM'!$P$3:$P$5,MATCH(VLOOKUP(CF6,'UM+UIM'!$S$3:$T$68,2,FALSE),'UM+UIM'!$O$3:$O$5,0))),AND(CF4="TX",$B$104="TX"),IF(Input!CG12=TRUE,INDEX('UM+UIM'!$Q$63:$Q$65,MATCH(Input!$C$130,'UM+UIM'!$O$63:$O$65,0)),INDEX('UM+UIM'!$P$63:$P$65,MATCH(Input!$C$130,'UM+UIM'!$O$63:$O$65,0)))),0)</f>
        <v>0</v>
      </c>
      <c r="CG63" s="357" cm="1">
        <f t="array" ref="CG63">IFERROR(_xlfn.IFS(AND(CG4="CA",$B$104="CA"),IF(Input!CH12=TRUE,INDEX('UM+UIM'!$Q$3:$Q$5,MATCH(VLOOKUP(CG6,'UM+UIM'!$S$3:$T$68,2,FALSE),'UM+UIM'!$O$3:$O$5,0)),INDEX('UM+UIM'!$P$3:$P$5,MATCH(VLOOKUP(CG6,'UM+UIM'!$S$3:$T$68,2,FALSE),'UM+UIM'!$O$3:$O$5,0))),AND(CG4="TX",$B$104="TX"),IF(Input!CH12=TRUE,INDEX('UM+UIM'!$Q$63:$Q$65,MATCH(Input!$C$130,'UM+UIM'!$O$63:$O$65,0)),INDEX('UM+UIM'!$P$63:$P$65,MATCH(Input!$C$130,'UM+UIM'!$O$63:$O$65,0)))),0)</f>
        <v>0</v>
      </c>
      <c r="CH63" s="357" cm="1">
        <f t="array" ref="CH63">IFERROR(_xlfn.IFS(AND(CH4="CA",$B$104="CA"),IF(Input!CI12=TRUE,INDEX('UM+UIM'!$Q$3:$Q$5,MATCH(VLOOKUP(CH6,'UM+UIM'!$S$3:$T$68,2,FALSE),'UM+UIM'!$O$3:$O$5,0)),INDEX('UM+UIM'!$P$3:$P$5,MATCH(VLOOKUP(CH6,'UM+UIM'!$S$3:$T$68,2,FALSE),'UM+UIM'!$O$3:$O$5,0))),AND(CH4="TX",$B$104="TX"),IF(Input!CI12=TRUE,INDEX('UM+UIM'!$Q$63:$Q$65,MATCH(Input!$C$130,'UM+UIM'!$O$63:$O$65,0)),INDEX('UM+UIM'!$P$63:$P$65,MATCH(Input!$C$130,'UM+UIM'!$O$63:$O$65,0)))),0)</f>
        <v>0</v>
      </c>
      <c r="CI63" s="357" cm="1">
        <f t="array" ref="CI63">IFERROR(_xlfn.IFS(AND(CI4="CA",$B$104="CA"),IF(Input!CJ12=TRUE,INDEX('UM+UIM'!$Q$3:$Q$5,MATCH(VLOOKUP(CI6,'UM+UIM'!$S$3:$T$68,2,FALSE),'UM+UIM'!$O$3:$O$5,0)),INDEX('UM+UIM'!$P$3:$P$5,MATCH(VLOOKUP(CI6,'UM+UIM'!$S$3:$T$68,2,FALSE),'UM+UIM'!$O$3:$O$5,0))),AND(CI4="TX",$B$104="TX"),IF(Input!CJ12=TRUE,INDEX('UM+UIM'!$Q$63:$Q$65,MATCH(Input!$C$130,'UM+UIM'!$O$63:$O$65,0)),INDEX('UM+UIM'!$P$63:$P$65,MATCH(Input!$C$130,'UM+UIM'!$O$63:$O$65,0)))),0)</f>
        <v>0</v>
      </c>
      <c r="CJ63" s="357" cm="1">
        <f t="array" ref="CJ63">IFERROR(_xlfn.IFS(AND(CJ4="CA",$B$104="CA"),IF(Input!CK12=TRUE,INDEX('UM+UIM'!$Q$3:$Q$5,MATCH(VLOOKUP(CJ6,'UM+UIM'!$S$3:$T$68,2,FALSE),'UM+UIM'!$O$3:$O$5,0)),INDEX('UM+UIM'!$P$3:$P$5,MATCH(VLOOKUP(CJ6,'UM+UIM'!$S$3:$T$68,2,FALSE),'UM+UIM'!$O$3:$O$5,0))),AND(CJ4="TX",$B$104="TX"),IF(Input!CK12=TRUE,INDEX('UM+UIM'!$Q$63:$Q$65,MATCH(Input!$C$130,'UM+UIM'!$O$63:$O$65,0)),INDEX('UM+UIM'!$P$63:$P$65,MATCH(Input!$C$130,'UM+UIM'!$O$63:$O$65,0)))),0)</f>
        <v>0</v>
      </c>
      <c r="CK63" s="357" cm="1">
        <f t="array" ref="CK63">IFERROR(_xlfn.IFS(AND(CK4="CA",$B$104="CA"),IF(Input!CL12=TRUE,INDEX('UM+UIM'!$Q$3:$Q$5,MATCH(VLOOKUP(CK6,'UM+UIM'!$S$3:$T$68,2,FALSE),'UM+UIM'!$O$3:$O$5,0)),INDEX('UM+UIM'!$P$3:$P$5,MATCH(VLOOKUP(CK6,'UM+UIM'!$S$3:$T$68,2,FALSE),'UM+UIM'!$O$3:$O$5,0))),AND(CK4="TX",$B$104="TX"),IF(Input!CL12=TRUE,INDEX('UM+UIM'!$Q$63:$Q$65,MATCH(Input!$C$130,'UM+UIM'!$O$63:$O$65,0)),INDEX('UM+UIM'!$P$63:$P$65,MATCH(Input!$C$130,'UM+UIM'!$O$63:$O$65,0)))),0)</f>
        <v>0</v>
      </c>
      <c r="CL63" s="357" cm="1">
        <f t="array" ref="CL63">IFERROR(_xlfn.IFS(AND(CL4="CA",$B$104="CA"),IF(Input!CM12=TRUE,INDEX('UM+UIM'!$Q$3:$Q$5,MATCH(VLOOKUP(CL6,'UM+UIM'!$S$3:$T$68,2,FALSE),'UM+UIM'!$O$3:$O$5,0)),INDEX('UM+UIM'!$P$3:$P$5,MATCH(VLOOKUP(CL6,'UM+UIM'!$S$3:$T$68,2,FALSE),'UM+UIM'!$O$3:$O$5,0))),AND(CL4="TX",$B$104="TX"),IF(Input!CM12=TRUE,INDEX('UM+UIM'!$Q$63:$Q$65,MATCH(Input!$C$130,'UM+UIM'!$O$63:$O$65,0)),INDEX('UM+UIM'!$P$63:$P$65,MATCH(Input!$C$130,'UM+UIM'!$O$63:$O$65,0)))),0)</f>
        <v>0</v>
      </c>
      <c r="CM63" s="357" cm="1">
        <f t="array" ref="CM63">IFERROR(_xlfn.IFS(AND(CM4="CA",$B$104="CA"),IF(Input!CN12=TRUE,INDEX('UM+UIM'!$Q$3:$Q$5,MATCH(VLOOKUP(CM6,'UM+UIM'!$S$3:$T$68,2,FALSE),'UM+UIM'!$O$3:$O$5,0)),INDEX('UM+UIM'!$P$3:$P$5,MATCH(VLOOKUP(CM6,'UM+UIM'!$S$3:$T$68,2,FALSE),'UM+UIM'!$O$3:$O$5,0))),AND(CM4="TX",$B$104="TX"),IF(Input!CN12=TRUE,INDEX('UM+UIM'!$Q$63:$Q$65,MATCH(Input!$C$130,'UM+UIM'!$O$63:$O$65,0)),INDEX('UM+UIM'!$P$63:$P$65,MATCH(Input!$C$130,'UM+UIM'!$O$63:$O$65,0)))),0)</f>
        <v>0</v>
      </c>
      <c r="CN63" s="357" cm="1">
        <f t="array" ref="CN63">IFERROR(_xlfn.IFS(AND(CN4="CA",$B$104="CA"),IF(Input!CO12=TRUE,INDEX('UM+UIM'!$Q$3:$Q$5,MATCH(VLOOKUP(CN6,'UM+UIM'!$S$3:$T$68,2,FALSE),'UM+UIM'!$O$3:$O$5,0)),INDEX('UM+UIM'!$P$3:$P$5,MATCH(VLOOKUP(CN6,'UM+UIM'!$S$3:$T$68,2,FALSE),'UM+UIM'!$O$3:$O$5,0))),AND(CN4="TX",$B$104="TX"),IF(Input!CO12=TRUE,INDEX('UM+UIM'!$Q$63:$Q$65,MATCH(Input!$C$130,'UM+UIM'!$O$63:$O$65,0)),INDEX('UM+UIM'!$P$63:$P$65,MATCH(Input!$C$130,'UM+UIM'!$O$63:$O$65,0)))),0)</f>
        <v>0</v>
      </c>
      <c r="CO63" s="357" cm="1">
        <f t="array" ref="CO63">IFERROR(_xlfn.IFS(AND(CO4="CA",$B$104="CA"),IF(Input!CP12=TRUE,INDEX('UM+UIM'!$Q$3:$Q$5,MATCH(VLOOKUP(CO6,'UM+UIM'!$S$3:$T$68,2,FALSE),'UM+UIM'!$O$3:$O$5,0)),INDEX('UM+UIM'!$P$3:$P$5,MATCH(VLOOKUP(CO6,'UM+UIM'!$S$3:$T$68,2,FALSE),'UM+UIM'!$O$3:$O$5,0))),AND(CO4="TX",$B$104="TX"),IF(Input!CP12=TRUE,INDEX('UM+UIM'!$Q$63:$Q$65,MATCH(Input!$C$130,'UM+UIM'!$O$63:$O$65,0)),INDEX('UM+UIM'!$P$63:$P$65,MATCH(Input!$C$130,'UM+UIM'!$O$63:$O$65,0)))),0)</f>
        <v>0</v>
      </c>
      <c r="CP63" s="357" cm="1">
        <f t="array" ref="CP63">IFERROR(_xlfn.IFS(AND(CP4="CA",$B$104="CA"),IF(Input!CQ12=TRUE,INDEX('UM+UIM'!$Q$3:$Q$5,MATCH(VLOOKUP(CP6,'UM+UIM'!$S$3:$T$68,2,FALSE),'UM+UIM'!$O$3:$O$5,0)),INDEX('UM+UIM'!$P$3:$P$5,MATCH(VLOOKUP(CP6,'UM+UIM'!$S$3:$T$68,2,FALSE),'UM+UIM'!$O$3:$O$5,0))),AND(CP4="TX",$B$104="TX"),IF(Input!CQ12=TRUE,INDEX('UM+UIM'!$Q$63:$Q$65,MATCH(Input!$C$130,'UM+UIM'!$O$63:$O$65,0)),INDEX('UM+UIM'!$P$63:$P$65,MATCH(Input!$C$130,'UM+UIM'!$O$63:$O$65,0)))),0)</f>
        <v>0</v>
      </c>
      <c r="CQ63" s="357" cm="1">
        <f t="array" ref="CQ63">IFERROR(_xlfn.IFS(AND(CQ4="CA",$B$104="CA"),IF(Input!CR12=TRUE,INDEX('UM+UIM'!$Q$3:$Q$5,MATCH(VLOOKUP(CQ6,'UM+UIM'!$S$3:$T$68,2,FALSE),'UM+UIM'!$O$3:$O$5,0)),INDEX('UM+UIM'!$P$3:$P$5,MATCH(VLOOKUP(CQ6,'UM+UIM'!$S$3:$T$68,2,FALSE),'UM+UIM'!$O$3:$O$5,0))),AND(CQ4="TX",$B$104="TX"),IF(Input!CR12=TRUE,INDEX('UM+UIM'!$Q$63:$Q$65,MATCH(Input!$C$130,'UM+UIM'!$O$63:$O$65,0)),INDEX('UM+UIM'!$P$63:$P$65,MATCH(Input!$C$130,'UM+UIM'!$O$63:$O$65,0)))),0)</f>
        <v>0</v>
      </c>
      <c r="CR63" s="357" cm="1">
        <f t="array" ref="CR63">IFERROR(_xlfn.IFS(AND(CR4="CA",$B$104="CA"),IF(Input!CS12=TRUE,INDEX('UM+UIM'!$Q$3:$Q$5,MATCH(VLOOKUP(CR6,'UM+UIM'!$S$3:$T$68,2,FALSE),'UM+UIM'!$O$3:$O$5,0)),INDEX('UM+UIM'!$P$3:$P$5,MATCH(VLOOKUP(CR6,'UM+UIM'!$S$3:$T$68,2,FALSE),'UM+UIM'!$O$3:$O$5,0))),AND(CR4="TX",$B$104="TX"),IF(Input!CS12=TRUE,INDEX('UM+UIM'!$Q$63:$Q$65,MATCH(Input!$C$130,'UM+UIM'!$O$63:$O$65,0)),INDEX('UM+UIM'!$P$63:$P$65,MATCH(Input!$C$130,'UM+UIM'!$O$63:$O$65,0)))),0)</f>
        <v>0</v>
      </c>
      <c r="CS63" s="357" cm="1">
        <f t="array" ref="CS63">IFERROR(_xlfn.IFS(AND(CS4="CA",$B$104="CA"),IF(Input!CT12=TRUE,INDEX('UM+UIM'!$Q$3:$Q$5,MATCH(VLOOKUP(CS6,'UM+UIM'!$S$3:$T$68,2,FALSE),'UM+UIM'!$O$3:$O$5,0)),INDEX('UM+UIM'!$P$3:$P$5,MATCH(VLOOKUP(CS6,'UM+UIM'!$S$3:$T$68,2,FALSE),'UM+UIM'!$O$3:$O$5,0))),AND(CS4="TX",$B$104="TX"),IF(Input!CT12=TRUE,INDEX('UM+UIM'!$Q$63:$Q$65,MATCH(Input!$C$130,'UM+UIM'!$O$63:$O$65,0)),INDEX('UM+UIM'!$P$63:$P$65,MATCH(Input!$C$130,'UM+UIM'!$O$63:$O$65,0)))),0)</f>
        <v>0</v>
      </c>
      <c r="CT63" s="357" cm="1">
        <f t="array" ref="CT63">IFERROR(_xlfn.IFS(AND(CT4="CA",$B$104="CA"),IF(Input!CU12=TRUE,INDEX('UM+UIM'!$Q$3:$Q$5,MATCH(VLOOKUP(CT6,'UM+UIM'!$S$3:$T$68,2,FALSE),'UM+UIM'!$O$3:$O$5,0)),INDEX('UM+UIM'!$P$3:$P$5,MATCH(VLOOKUP(CT6,'UM+UIM'!$S$3:$T$68,2,FALSE),'UM+UIM'!$O$3:$O$5,0))),AND(CT4="TX",$B$104="TX"),IF(Input!CU12=TRUE,INDEX('UM+UIM'!$Q$63:$Q$65,MATCH(Input!$C$130,'UM+UIM'!$O$63:$O$65,0)),INDEX('UM+UIM'!$P$63:$P$65,MATCH(Input!$C$130,'UM+UIM'!$O$63:$O$65,0)))),0)</f>
        <v>0</v>
      </c>
      <c r="CU63" s="357" cm="1">
        <f t="array" ref="CU63">IFERROR(_xlfn.IFS(AND(CU4="CA",$B$104="CA"),IF(Input!CV12=TRUE,INDEX('UM+UIM'!$Q$3:$Q$5,MATCH(VLOOKUP(CU6,'UM+UIM'!$S$3:$T$68,2,FALSE),'UM+UIM'!$O$3:$O$5,0)),INDEX('UM+UIM'!$P$3:$P$5,MATCH(VLOOKUP(CU6,'UM+UIM'!$S$3:$T$68,2,FALSE),'UM+UIM'!$O$3:$O$5,0))),AND(CU4="TX",$B$104="TX"),IF(Input!CV12=TRUE,INDEX('UM+UIM'!$Q$63:$Q$65,MATCH(Input!$C$130,'UM+UIM'!$O$63:$O$65,0)),INDEX('UM+UIM'!$P$63:$P$65,MATCH(Input!$C$130,'UM+UIM'!$O$63:$O$65,0)))),0)</f>
        <v>0</v>
      </c>
      <c r="CV63" s="357" cm="1">
        <f t="array" ref="CV63">IFERROR(_xlfn.IFS(AND(CV4="CA",$B$104="CA"),IF(Input!CW12=TRUE,INDEX('UM+UIM'!$Q$3:$Q$5,MATCH(VLOOKUP(CV6,'UM+UIM'!$S$3:$T$68,2,FALSE),'UM+UIM'!$O$3:$O$5,0)),INDEX('UM+UIM'!$P$3:$P$5,MATCH(VLOOKUP(CV6,'UM+UIM'!$S$3:$T$68,2,FALSE),'UM+UIM'!$O$3:$O$5,0))),AND(CV4="TX",$B$104="TX"),IF(Input!CW12=TRUE,INDEX('UM+UIM'!$Q$63:$Q$65,MATCH(Input!$C$130,'UM+UIM'!$O$63:$O$65,0)),INDEX('UM+UIM'!$P$63:$P$65,MATCH(Input!$C$130,'UM+UIM'!$O$63:$O$65,0)))),0)</f>
        <v>0</v>
      </c>
      <c r="CW63" s="357" cm="1">
        <f t="array" ref="CW63">IFERROR(_xlfn.IFS(AND(CW4="CA",$B$104="CA"),IF(Input!CX12=TRUE,INDEX('UM+UIM'!$Q$3:$Q$5,MATCH(VLOOKUP(CW6,'UM+UIM'!$S$3:$T$68,2,FALSE),'UM+UIM'!$O$3:$O$5,0)),INDEX('UM+UIM'!$P$3:$P$5,MATCH(VLOOKUP(CW6,'UM+UIM'!$S$3:$T$68,2,FALSE),'UM+UIM'!$O$3:$O$5,0))),AND(CW4="TX",$B$104="TX"),IF(Input!CX12=TRUE,INDEX('UM+UIM'!$Q$63:$Q$65,MATCH(Input!$C$130,'UM+UIM'!$O$63:$O$65,0)),INDEX('UM+UIM'!$P$63:$P$65,MATCH(Input!$C$130,'UM+UIM'!$O$63:$O$65,0)))),0)</f>
        <v>0</v>
      </c>
      <c r="CX63" s="357" cm="1">
        <f t="array" ref="CX63">IFERROR(_xlfn.IFS(AND(CX4="CA",$B$104="CA"),IF(Input!CY12=TRUE,INDEX('UM+UIM'!$Q$3:$Q$5,MATCH(VLOOKUP(CX6,'UM+UIM'!$S$3:$T$68,2,FALSE),'UM+UIM'!$O$3:$O$5,0)),INDEX('UM+UIM'!$P$3:$P$5,MATCH(VLOOKUP(CX6,'UM+UIM'!$S$3:$T$68,2,FALSE),'UM+UIM'!$O$3:$O$5,0))),AND(CX4="TX",$B$104="TX"),IF(Input!CY12=TRUE,INDEX('UM+UIM'!$Q$63:$Q$65,MATCH(Input!$C$130,'UM+UIM'!$O$63:$O$65,0)),INDEX('UM+UIM'!$P$63:$P$65,MATCH(Input!$C$130,'UM+UIM'!$O$63:$O$65,0)))),0)</f>
        <v>0</v>
      </c>
      <c r="CY63" s="357" cm="1">
        <f t="array" ref="CY63">IFERROR(_xlfn.IFS(AND(CY4="CA",$B$104="CA"),IF(Input!CZ12=TRUE,INDEX('UM+UIM'!$Q$3:$Q$5,MATCH(VLOOKUP(CY6,'UM+UIM'!$S$3:$T$68,2,FALSE),'UM+UIM'!$O$3:$O$5,0)),INDEX('UM+UIM'!$P$3:$P$5,MATCH(VLOOKUP(CY6,'UM+UIM'!$S$3:$T$68,2,FALSE),'UM+UIM'!$O$3:$O$5,0))),AND(CY4="TX",$B$104="TX"),IF(Input!CZ12=TRUE,INDEX('UM+UIM'!$Q$63:$Q$65,MATCH(Input!$C$130,'UM+UIM'!$O$63:$O$65,0)),INDEX('UM+UIM'!$P$63:$P$65,MATCH(Input!$C$130,'UM+UIM'!$O$63:$O$65,0)))),0)</f>
        <v>0</v>
      </c>
      <c r="CZ63" s="357" cm="1">
        <f t="array" ref="CZ63">IFERROR(_xlfn.IFS(AND(CZ4="CA",$B$104="CA"),IF(Input!DA12=TRUE,INDEX('UM+UIM'!$Q$3:$Q$5,MATCH(VLOOKUP(CZ6,'UM+UIM'!$S$3:$T$68,2,FALSE),'UM+UIM'!$O$3:$O$5,0)),INDEX('UM+UIM'!$P$3:$P$5,MATCH(VLOOKUP(CZ6,'UM+UIM'!$S$3:$T$68,2,FALSE),'UM+UIM'!$O$3:$O$5,0))),AND(CZ4="TX",$B$104="TX"),IF(Input!DA12=TRUE,INDEX('UM+UIM'!$Q$63:$Q$65,MATCH(Input!$C$130,'UM+UIM'!$O$63:$O$65,0)),INDEX('UM+UIM'!$P$63:$P$65,MATCH(Input!$C$130,'UM+UIM'!$O$63:$O$65,0)))),0)</f>
        <v>0</v>
      </c>
      <c r="DA63" s="357" cm="1">
        <f t="array" ref="DA63">IFERROR(_xlfn.IFS(AND(DA4="CA",$B$104="CA"),IF(Input!DB12=TRUE,INDEX('UM+UIM'!$Q$3:$Q$5,MATCH(VLOOKUP(DA6,'UM+UIM'!$S$3:$T$68,2,FALSE),'UM+UIM'!$O$3:$O$5,0)),INDEX('UM+UIM'!$P$3:$P$5,MATCH(VLOOKUP(DA6,'UM+UIM'!$S$3:$T$68,2,FALSE),'UM+UIM'!$O$3:$O$5,0))),AND(DA4="TX",$B$104="TX"),IF(Input!DB12=TRUE,INDEX('UM+UIM'!$Q$63:$Q$65,MATCH(Input!$C$130,'UM+UIM'!$O$63:$O$65,0)),INDEX('UM+UIM'!$P$63:$P$65,MATCH(Input!$C$130,'UM+UIM'!$O$63:$O$65,0)))),0)</f>
        <v>0</v>
      </c>
      <c r="DB63" s="357" cm="1">
        <f t="array" ref="DB63">IFERROR(_xlfn.IFS(AND(DB4="CA",$B$104="CA"),IF(Input!DC12=TRUE,INDEX('UM+UIM'!$Q$3:$Q$5,MATCH(VLOOKUP(DB6,'UM+UIM'!$S$3:$T$68,2,FALSE),'UM+UIM'!$O$3:$O$5,0)),INDEX('UM+UIM'!$P$3:$P$5,MATCH(VLOOKUP(DB6,'UM+UIM'!$S$3:$T$68,2,FALSE),'UM+UIM'!$O$3:$O$5,0))),AND(DB4="TX",$B$104="TX"),IF(Input!DC12=TRUE,INDEX('UM+UIM'!$Q$63:$Q$65,MATCH(Input!$C$130,'UM+UIM'!$O$63:$O$65,0)),INDEX('UM+UIM'!$P$63:$P$65,MATCH(Input!$C$130,'UM+UIM'!$O$63:$O$65,0)))),0)</f>
        <v>0</v>
      </c>
      <c r="DC63" s="357" cm="1">
        <f t="array" ref="DC63">IFERROR(_xlfn.IFS(AND(DC4="CA",$B$104="CA"),IF(Input!DD12=TRUE,INDEX('UM+UIM'!$Q$3:$Q$5,MATCH(VLOOKUP(DC6,'UM+UIM'!$S$3:$T$68,2,FALSE),'UM+UIM'!$O$3:$O$5,0)),INDEX('UM+UIM'!$P$3:$P$5,MATCH(VLOOKUP(DC6,'UM+UIM'!$S$3:$T$68,2,FALSE),'UM+UIM'!$O$3:$O$5,0))),AND(DC4="TX",$B$104="TX"),IF(Input!DD12=TRUE,INDEX('UM+UIM'!$Q$63:$Q$65,MATCH(Input!$C$130,'UM+UIM'!$O$63:$O$65,0)),INDEX('UM+UIM'!$P$63:$P$65,MATCH(Input!$C$130,'UM+UIM'!$O$63:$O$65,0)))),0)</f>
        <v>0</v>
      </c>
      <c r="DD63" s="357" cm="1">
        <f t="array" ref="DD63">IFERROR(_xlfn.IFS(AND(DD4="CA",$B$104="CA"),IF(Input!DE12=TRUE,INDEX('UM+UIM'!$Q$3:$Q$5,MATCH(VLOOKUP(DD6,'UM+UIM'!$S$3:$T$68,2,FALSE),'UM+UIM'!$O$3:$O$5,0)),INDEX('UM+UIM'!$P$3:$P$5,MATCH(VLOOKUP(DD6,'UM+UIM'!$S$3:$T$68,2,FALSE),'UM+UIM'!$O$3:$O$5,0))),AND(DD4="TX",$B$104="TX"),IF(Input!DE12=TRUE,INDEX('UM+UIM'!$Q$63:$Q$65,MATCH(Input!$C$130,'UM+UIM'!$O$63:$O$65,0)),INDEX('UM+UIM'!$P$63:$P$65,MATCH(Input!$C$130,'UM+UIM'!$O$63:$O$65,0)))),0)</f>
        <v>0</v>
      </c>
      <c r="DE63" s="357" cm="1">
        <f t="array" ref="DE63">IFERROR(_xlfn.IFS(AND(DE4="CA",$B$104="CA"),IF(Input!DF12=TRUE,INDEX('UM+UIM'!$Q$3:$Q$5,MATCH(VLOOKUP(DE6,'UM+UIM'!$S$3:$T$68,2,FALSE),'UM+UIM'!$O$3:$O$5,0)),INDEX('UM+UIM'!$P$3:$P$5,MATCH(VLOOKUP(DE6,'UM+UIM'!$S$3:$T$68,2,FALSE),'UM+UIM'!$O$3:$O$5,0))),AND(DE4="TX",$B$104="TX"),IF(Input!DF12=TRUE,INDEX('UM+UIM'!$Q$63:$Q$65,MATCH(Input!$C$130,'UM+UIM'!$O$63:$O$65,0)),INDEX('UM+UIM'!$P$63:$P$65,MATCH(Input!$C$130,'UM+UIM'!$O$63:$O$65,0)))),0)</f>
        <v>0</v>
      </c>
      <c r="DF63" s="357" cm="1">
        <f t="array" ref="DF63">IFERROR(_xlfn.IFS(AND(DF4="CA",$B$104="CA"),IF(Input!DG12=TRUE,INDEX('UM+UIM'!$Q$3:$Q$5,MATCH(VLOOKUP(DF6,'UM+UIM'!$S$3:$T$68,2,FALSE),'UM+UIM'!$O$3:$O$5,0)),INDEX('UM+UIM'!$P$3:$P$5,MATCH(VLOOKUP(DF6,'UM+UIM'!$S$3:$T$68,2,FALSE),'UM+UIM'!$O$3:$O$5,0))),AND(DF4="TX",$B$104="TX"),IF(Input!DG12=TRUE,INDEX('UM+UIM'!$Q$63:$Q$65,MATCH(Input!$C$130,'UM+UIM'!$O$63:$O$65,0)),INDEX('UM+UIM'!$P$63:$P$65,MATCH(Input!$C$130,'UM+UIM'!$O$63:$O$65,0)))),0)</f>
        <v>0</v>
      </c>
      <c r="DG63" s="357" cm="1">
        <f t="array" ref="DG63">IFERROR(_xlfn.IFS(AND(DG4="CA",$B$104="CA"),IF(Input!DH12=TRUE,INDEX('UM+UIM'!$Q$3:$Q$5,MATCH(VLOOKUP(DG6,'UM+UIM'!$S$3:$T$68,2,FALSE),'UM+UIM'!$O$3:$O$5,0)),INDEX('UM+UIM'!$P$3:$P$5,MATCH(VLOOKUP(DG6,'UM+UIM'!$S$3:$T$68,2,FALSE),'UM+UIM'!$O$3:$O$5,0))),AND(DG4="TX",$B$104="TX"),IF(Input!DH12=TRUE,INDEX('UM+UIM'!$Q$63:$Q$65,MATCH(Input!$C$130,'UM+UIM'!$O$63:$O$65,0)),INDEX('UM+UIM'!$P$63:$P$65,MATCH(Input!$C$130,'UM+UIM'!$O$63:$O$65,0)))),0)</f>
        <v>0</v>
      </c>
      <c r="DH63" s="357" cm="1">
        <f t="array" ref="DH63">IFERROR(_xlfn.IFS(AND(DH4="CA",$B$104="CA"),IF(Input!DI12=TRUE,INDEX('UM+UIM'!$Q$3:$Q$5,MATCH(VLOOKUP(DH6,'UM+UIM'!$S$3:$T$68,2,FALSE),'UM+UIM'!$O$3:$O$5,0)),INDEX('UM+UIM'!$P$3:$P$5,MATCH(VLOOKUP(DH6,'UM+UIM'!$S$3:$T$68,2,FALSE),'UM+UIM'!$O$3:$O$5,0))),AND(DH4="TX",$B$104="TX"),IF(Input!DI12=TRUE,INDEX('UM+UIM'!$Q$63:$Q$65,MATCH(Input!$C$130,'UM+UIM'!$O$63:$O$65,0)),INDEX('UM+UIM'!$P$63:$P$65,MATCH(Input!$C$130,'UM+UIM'!$O$63:$O$65,0)))),0)</f>
        <v>0</v>
      </c>
      <c r="DI63" s="357" cm="1">
        <f t="array" ref="DI63">IFERROR(_xlfn.IFS(AND(DI4="CA",$B$104="CA"),IF(Input!DJ12=TRUE,INDEX('UM+UIM'!$Q$3:$Q$5,MATCH(VLOOKUP(DI6,'UM+UIM'!$S$3:$T$68,2,FALSE),'UM+UIM'!$O$3:$O$5,0)),INDEX('UM+UIM'!$P$3:$P$5,MATCH(VLOOKUP(DI6,'UM+UIM'!$S$3:$T$68,2,FALSE),'UM+UIM'!$O$3:$O$5,0))),AND(DI4="TX",$B$104="TX"),IF(Input!DJ12=TRUE,INDEX('UM+UIM'!$Q$63:$Q$65,MATCH(Input!$C$130,'UM+UIM'!$O$63:$O$65,0)),INDEX('UM+UIM'!$P$63:$P$65,MATCH(Input!$C$130,'UM+UIM'!$O$63:$O$65,0)))),0)</f>
        <v>0</v>
      </c>
      <c r="DJ63" s="357" cm="1">
        <f t="array" ref="DJ63">IFERROR(_xlfn.IFS(AND(DJ4="CA",$B$104="CA"),IF(Input!DK12=TRUE,INDEX('UM+UIM'!$Q$3:$Q$5,MATCH(VLOOKUP(DJ6,'UM+UIM'!$S$3:$T$68,2,FALSE),'UM+UIM'!$O$3:$O$5,0)),INDEX('UM+UIM'!$P$3:$P$5,MATCH(VLOOKUP(DJ6,'UM+UIM'!$S$3:$T$68,2,FALSE),'UM+UIM'!$O$3:$O$5,0))),AND(DJ4="TX",$B$104="TX"),IF(Input!DK12=TRUE,INDEX('UM+UIM'!$Q$63:$Q$65,MATCH(Input!$C$130,'UM+UIM'!$O$63:$O$65,0)),INDEX('UM+UIM'!$P$63:$P$65,MATCH(Input!$C$130,'UM+UIM'!$O$63:$O$65,0)))),0)</f>
        <v>0</v>
      </c>
      <c r="DK63" s="357" cm="1">
        <f t="array" ref="DK63">IFERROR(_xlfn.IFS(AND(DK4="CA",$B$104="CA"),IF(Input!DL12=TRUE,INDEX('UM+UIM'!$Q$3:$Q$5,MATCH(VLOOKUP(DK6,'UM+UIM'!$S$3:$T$68,2,FALSE),'UM+UIM'!$O$3:$O$5,0)),INDEX('UM+UIM'!$P$3:$P$5,MATCH(VLOOKUP(DK6,'UM+UIM'!$S$3:$T$68,2,FALSE),'UM+UIM'!$O$3:$O$5,0))),AND(DK4="TX",$B$104="TX"),IF(Input!DL12=TRUE,INDEX('UM+UIM'!$Q$63:$Q$65,MATCH(Input!$C$130,'UM+UIM'!$O$63:$O$65,0)),INDEX('UM+UIM'!$P$63:$P$65,MATCH(Input!$C$130,'UM+UIM'!$O$63:$O$65,0)))),0)</f>
        <v>0</v>
      </c>
      <c r="DL63" s="357" cm="1">
        <f t="array" ref="DL63">IFERROR(_xlfn.IFS(AND(DL4="CA",$B$104="CA"),IF(Input!DM12=TRUE,INDEX('UM+UIM'!$Q$3:$Q$5,MATCH(VLOOKUP(DL6,'UM+UIM'!$S$3:$T$68,2,FALSE),'UM+UIM'!$O$3:$O$5,0)),INDEX('UM+UIM'!$P$3:$P$5,MATCH(VLOOKUP(DL6,'UM+UIM'!$S$3:$T$68,2,FALSE),'UM+UIM'!$O$3:$O$5,0))),AND(DL4="TX",$B$104="TX"),IF(Input!DM12=TRUE,INDEX('UM+UIM'!$Q$63:$Q$65,MATCH(Input!$C$130,'UM+UIM'!$O$63:$O$65,0)),INDEX('UM+UIM'!$P$63:$P$65,MATCH(Input!$C$130,'UM+UIM'!$O$63:$O$65,0)))),0)</f>
        <v>0</v>
      </c>
      <c r="DM63" s="357" cm="1">
        <f t="array" ref="DM63">IFERROR(_xlfn.IFS(AND(DM4="CA",$B$104="CA"),IF(Input!DN12=TRUE,INDEX('UM+UIM'!$Q$3:$Q$5,MATCH(VLOOKUP(DM6,'UM+UIM'!$S$3:$T$68,2,FALSE),'UM+UIM'!$O$3:$O$5,0)),INDEX('UM+UIM'!$P$3:$P$5,MATCH(VLOOKUP(DM6,'UM+UIM'!$S$3:$T$68,2,FALSE),'UM+UIM'!$O$3:$O$5,0))),AND(DM4="TX",$B$104="TX"),IF(Input!DN12=TRUE,INDEX('UM+UIM'!$Q$63:$Q$65,MATCH(Input!$C$130,'UM+UIM'!$O$63:$O$65,0)),INDEX('UM+UIM'!$P$63:$P$65,MATCH(Input!$C$130,'UM+UIM'!$O$63:$O$65,0)))),0)</f>
        <v>0</v>
      </c>
      <c r="DN63" s="357" cm="1">
        <f t="array" ref="DN63">IFERROR(_xlfn.IFS(AND(DN4="CA",$B$104="CA"),IF(Input!DO12=TRUE,INDEX('UM+UIM'!$Q$3:$Q$5,MATCH(VLOOKUP(DN6,'UM+UIM'!$S$3:$T$68,2,FALSE),'UM+UIM'!$O$3:$O$5,0)),INDEX('UM+UIM'!$P$3:$P$5,MATCH(VLOOKUP(DN6,'UM+UIM'!$S$3:$T$68,2,FALSE),'UM+UIM'!$O$3:$O$5,0))),AND(DN4="TX",$B$104="TX"),IF(Input!DO12=TRUE,INDEX('UM+UIM'!$Q$63:$Q$65,MATCH(Input!$C$130,'UM+UIM'!$O$63:$O$65,0)),INDEX('UM+UIM'!$P$63:$P$65,MATCH(Input!$C$130,'UM+UIM'!$O$63:$O$65,0)))),0)</f>
        <v>0</v>
      </c>
      <c r="DO63" s="357" cm="1">
        <f t="array" ref="DO63">IFERROR(_xlfn.IFS(AND(DO4="CA",$B$104="CA"),IF(Input!DP12=TRUE,INDEX('UM+UIM'!$Q$3:$Q$5,MATCH(VLOOKUP(DO6,'UM+UIM'!$S$3:$T$68,2,FALSE),'UM+UIM'!$O$3:$O$5,0)),INDEX('UM+UIM'!$P$3:$P$5,MATCH(VLOOKUP(DO6,'UM+UIM'!$S$3:$T$68,2,FALSE),'UM+UIM'!$O$3:$O$5,0))),AND(DO4="TX",$B$104="TX"),IF(Input!DP12=TRUE,INDEX('UM+UIM'!$Q$63:$Q$65,MATCH(Input!$C$130,'UM+UIM'!$O$63:$O$65,0)),INDEX('UM+UIM'!$P$63:$P$65,MATCH(Input!$C$130,'UM+UIM'!$O$63:$O$65,0)))),0)</f>
        <v>0</v>
      </c>
      <c r="DP63" s="357" cm="1">
        <f t="array" ref="DP63">IFERROR(_xlfn.IFS(AND(DP4="CA",$B$104="CA"),IF(Input!DQ12=TRUE,INDEX('UM+UIM'!$Q$3:$Q$5,MATCH(VLOOKUP(DP6,'UM+UIM'!$S$3:$T$68,2,FALSE),'UM+UIM'!$O$3:$O$5,0)),INDEX('UM+UIM'!$P$3:$P$5,MATCH(VLOOKUP(DP6,'UM+UIM'!$S$3:$T$68,2,FALSE),'UM+UIM'!$O$3:$O$5,0))),AND(DP4="TX",$B$104="TX"),IF(Input!DQ12=TRUE,INDEX('UM+UIM'!$Q$63:$Q$65,MATCH(Input!$C$130,'UM+UIM'!$O$63:$O$65,0)),INDEX('UM+UIM'!$P$63:$P$65,MATCH(Input!$C$130,'UM+UIM'!$O$63:$O$65,0)))),0)</f>
        <v>0</v>
      </c>
      <c r="DQ63" s="357" cm="1">
        <f t="array" ref="DQ63">IFERROR(_xlfn.IFS(AND(DQ4="CA",$B$104="CA"),IF(Input!DR12=TRUE,INDEX('UM+UIM'!$Q$3:$Q$5,MATCH(VLOOKUP(DQ6,'UM+UIM'!$S$3:$T$68,2,FALSE),'UM+UIM'!$O$3:$O$5,0)),INDEX('UM+UIM'!$P$3:$P$5,MATCH(VLOOKUP(DQ6,'UM+UIM'!$S$3:$T$68,2,FALSE),'UM+UIM'!$O$3:$O$5,0))),AND(DQ4="TX",$B$104="TX"),IF(Input!DR12=TRUE,INDEX('UM+UIM'!$Q$63:$Q$65,MATCH(Input!$C$130,'UM+UIM'!$O$63:$O$65,0)),INDEX('UM+UIM'!$P$63:$P$65,MATCH(Input!$C$130,'UM+UIM'!$O$63:$O$65,0)))),0)</f>
        <v>0</v>
      </c>
      <c r="DR63" s="357" cm="1">
        <f t="array" ref="DR63">IFERROR(_xlfn.IFS(AND(DR4="CA",$B$104="CA"),IF(Input!DS12=TRUE,INDEX('UM+UIM'!$Q$3:$Q$5,MATCH(VLOOKUP(DR6,'UM+UIM'!$S$3:$T$68,2,FALSE),'UM+UIM'!$O$3:$O$5,0)),INDEX('UM+UIM'!$P$3:$P$5,MATCH(VLOOKUP(DR6,'UM+UIM'!$S$3:$T$68,2,FALSE),'UM+UIM'!$O$3:$O$5,0))),AND(DR4="TX",$B$104="TX"),IF(Input!DS12=TRUE,INDEX('UM+UIM'!$Q$63:$Q$65,MATCH(Input!$C$130,'UM+UIM'!$O$63:$O$65,0)),INDEX('UM+UIM'!$P$63:$P$65,MATCH(Input!$C$130,'UM+UIM'!$O$63:$O$65,0)))),0)</f>
        <v>0</v>
      </c>
      <c r="DS63" s="357" cm="1">
        <f t="array" ref="DS63">IFERROR(_xlfn.IFS(AND(DS4="CA",$B$104="CA"),IF(Input!DT12=TRUE,INDEX('UM+UIM'!$Q$3:$Q$5,MATCH(VLOOKUP(DS6,'UM+UIM'!$S$3:$T$68,2,FALSE),'UM+UIM'!$O$3:$O$5,0)),INDEX('UM+UIM'!$P$3:$P$5,MATCH(VLOOKUP(DS6,'UM+UIM'!$S$3:$T$68,2,FALSE),'UM+UIM'!$O$3:$O$5,0))),AND(DS4="TX",$B$104="TX"),IF(Input!DT12=TRUE,INDEX('UM+UIM'!$Q$63:$Q$65,MATCH(Input!$C$130,'UM+UIM'!$O$63:$O$65,0)),INDEX('UM+UIM'!$P$63:$P$65,MATCH(Input!$C$130,'UM+UIM'!$O$63:$O$65,0)))),0)</f>
        <v>0</v>
      </c>
      <c r="DT63" s="357" cm="1">
        <f t="array" ref="DT63">IFERROR(_xlfn.IFS(AND(DT4="CA",$B$104="CA"),IF(Input!DU12=TRUE,INDEX('UM+UIM'!$Q$3:$Q$5,MATCH(VLOOKUP(DT6,'UM+UIM'!$S$3:$T$68,2,FALSE),'UM+UIM'!$O$3:$O$5,0)),INDEX('UM+UIM'!$P$3:$P$5,MATCH(VLOOKUP(DT6,'UM+UIM'!$S$3:$T$68,2,FALSE),'UM+UIM'!$O$3:$O$5,0))),AND(DT4="TX",$B$104="TX"),IF(Input!DU12=TRUE,INDEX('UM+UIM'!$Q$63:$Q$65,MATCH(Input!$C$130,'UM+UIM'!$O$63:$O$65,0)),INDEX('UM+UIM'!$P$63:$P$65,MATCH(Input!$C$130,'UM+UIM'!$O$63:$O$65,0)))),0)</f>
        <v>0</v>
      </c>
      <c r="DU63" s="357" cm="1">
        <f t="array" ref="DU63">IFERROR(_xlfn.IFS(AND(DU4="CA",$B$104="CA"),IF(Input!DV12=TRUE,INDEX('UM+UIM'!$Q$3:$Q$5,MATCH(VLOOKUP(DU6,'UM+UIM'!$S$3:$T$68,2,FALSE),'UM+UIM'!$O$3:$O$5,0)),INDEX('UM+UIM'!$P$3:$P$5,MATCH(VLOOKUP(DU6,'UM+UIM'!$S$3:$T$68,2,FALSE),'UM+UIM'!$O$3:$O$5,0))),AND(DU4="TX",$B$104="TX"),IF(Input!DV12=TRUE,INDEX('UM+UIM'!$Q$63:$Q$65,MATCH(Input!$C$130,'UM+UIM'!$O$63:$O$65,0)),INDEX('UM+UIM'!$P$63:$P$65,MATCH(Input!$C$130,'UM+UIM'!$O$63:$O$65,0)))),0)</f>
        <v>0</v>
      </c>
      <c r="DV63" s="357" cm="1">
        <f t="array" ref="DV63">IFERROR(_xlfn.IFS(AND(DV4="CA",$B$104="CA"),IF(Input!DW12=TRUE,INDEX('UM+UIM'!$Q$3:$Q$5,MATCH(VLOOKUP(DV6,'UM+UIM'!$S$3:$T$68,2,FALSE),'UM+UIM'!$O$3:$O$5,0)),INDEX('UM+UIM'!$P$3:$P$5,MATCH(VLOOKUP(DV6,'UM+UIM'!$S$3:$T$68,2,FALSE),'UM+UIM'!$O$3:$O$5,0))),AND(DV4="TX",$B$104="TX"),IF(Input!DW12=TRUE,INDEX('UM+UIM'!$Q$63:$Q$65,MATCH(Input!$C$130,'UM+UIM'!$O$63:$O$65,0)),INDEX('UM+UIM'!$P$63:$P$65,MATCH(Input!$C$130,'UM+UIM'!$O$63:$O$65,0)))),0)</f>
        <v>0</v>
      </c>
      <c r="DW63" s="357" cm="1">
        <f t="array" ref="DW63">IFERROR(_xlfn.IFS(AND(DW4="CA",$B$104="CA"),IF(Input!DX12=TRUE,INDEX('UM+UIM'!$Q$3:$Q$5,MATCH(VLOOKUP(DW6,'UM+UIM'!$S$3:$T$68,2,FALSE),'UM+UIM'!$O$3:$O$5,0)),INDEX('UM+UIM'!$P$3:$P$5,MATCH(VLOOKUP(DW6,'UM+UIM'!$S$3:$T$68,2,FALSE),'UM+UIM'!$O$3:$O$5,0))),AND(DW4="TX",$B$104="TX"),IF(Input!DX12=TRUE,INDEX('UM+UIM'!$Q$63:$Q$65,MATCH(Input!$C$130,'UM+UIM'!$O$63:$O$65,0)),INDEX('UM+UIM'!$P$63:$P$65,MATCH(Input!$C$130,'UM+UIM'!$O$63:$O$65,0)))),0)</f>
        <v>0</v>
      </c>
      <c r="DX63" s="357" cm="1">
        <f t="array" ref="DX63">IFERROR(_xlfn.IFS(AND(DX4="CA",$B$104="CA"),IF(Input!DY12=TRUE,INDEX('UM+UIM'!$Q$3:$Q$5,MATCH(VLOOKUP(DX6,'UM+UIM'!$S$3:$T$68,2,FALSE),'UM+UIM'!$O$3:$O$5,0)),INDEX('UM+UIM'!$P$3:$P$5,MATCH(VLOOKUP(DX6,'UM+UIM'!$S$3:$T$68,2,FALSE),'UM+UIM'!$O$3:$O$5,0))),AND(DX4="TX",$B$104="TX"),IF(Input!DY12=TRUE,INDEX('UM+UIM'!$Q$63:$Q$65,MATCH(Input!$C$130,'UM+UIM'!$O$63:$O$65,0)),INDEX('UM+UIM'!$P$63:$P$65,MATCH(Input!$C$130,'UM+UIM'!$O$63:$O$65,0)))),0)</f>
        <v>0</v>
      </c>
      <c r="DY63" s="357" cm="1">
        <f t="array" ref="DY63">IFERROR(_xlfn.IFS(AND(DY4="CA",$B$104="CA"),IF(Input!DZ12=TRUE,INDEX('UM+UIM'!$Q$3:$Q$5,MATCH(VLOOKUP(DY6,'UM+UIM'!$S$3:$T$68,2,FALSE),'UM+UIM'!$O$3:$O$5,0)),INDEX('UM+UIM'!$P$3:$P$5,MATCH(VLOOKUP(DY6,'UM+UIM'!$S$3:$T$68,2,FALSE),'UM+UIM'!$O$3:$O$5,0))),AND(DY4="TX",$B$104="TX"),IF(Input!DZ12=TRUE,INDEX('UM+UIM'!$Q$63:$Q$65,MATCH(Input!$C$130,'UM+UIM'!$O$63:$O$65,0)),INDEX('UM+UIM'!$P$63:$P$65,MATCH(Input!$C$130,'UM+UIM'!$O$63:$O$65,0)))),0)</f>
        <v>0</v>
      </c>
      <c r="DZ63" s="357" cm="1">
        <f t="array" ref="DZ63">IFERROR(_xlfn.IFS(AND(DZ4="CA",$B$104="CA"),IF(Input!EA12=TRUE,INDEX('UM+UIM'!$Q$3:$Q$5,MATCH(VLOOKUP(DZ6,'UM+UIM'!$S$3:$T$68,2,FALSE),'UM+UIM'!$O$3:$O$5,0)),INDEX('UM+UIM'!$P$3:$P$5,MATCH(VLOOKUP(DZ6,'UM+UIM'!$S$3:$T$68,2,FALSE),'UM+UIM'!$O$3:$O$5,0))),AND(DZ4="TX",$B$104="TX"),IF(Input!EA12=TRUE,INDEX('UM+UIM'!$Q$63:$Q$65,MATCH(Input!$C$130,'UM+UIM'!$O$63:$O$65,0)),INDEX('UM+UIM'!$P$63:$P$65,MATCH(Input!$C$130,'UM+UIM'!$O$63:$O$65,0)))),0)</f>
        <v>0</v>
      </c>
      <c r="EA63" s="357" cm="1">
        <f t="array" ref="EA63">IFERROR(_xlfn.IFS(AND(EA4="CA",$B$104="CA"),IF(Input!EB12=TRUE,INDEX('UM+UIM'!$Q$3:$Q$5,MATCH(VLOOKUP(EA6,'UM+UIM'!$S$3:$T$68,2,FALSE),'UM+UIM'!$O$3:$O$5,0)),INDEX('UM+UIM'!$P$3:$P$5,MATCH(VLOOKUP(EA6,'UM+UIM'!$S$3:$T$68,2,FALSE),'UM+UIM'!$O$3:$O$5,0))),AND(EA4="TX",$B$104="TX"),IF(Input!EB12=TRUE,INDEX('UM+UIM'!$Q$63:$Q$65,MATCH(Input!$C$130,'UM+UIM'!$O$63:$O$65,0)),INDEX('UM+UIM'!$P$63:$P$65,MATCH(Input!$C$130,'UM+UIM'!$O$63:$O$65,0)))),0)</f>
        <v>0</v>
      </c>
      <c r="EB63" s="357" cm="1">
        <f t="array" ref="EB63">IFERROR(_xlfn.IFS(AND(EB4="CA",$B$104="CA"),IF(Input!EC12=TRUE,INDEX('UM+UIM'!$Q$3:$Q$5,MATCH(VLOOKUP(EB6,'UM+UIM'!$S$3:$T$68,2,FALSE),'UM+UIM'!$O$3:$O$5,0)),INDEX('UM+UIM'!$P$3:$P$5,MATCH(VLOOKUP(EB6,'UM+UIM'!$S$3:$T$68,2,FALSE),'UM+UIM'!$O$3:$O$5,0))),AND(EB4="TX",$B$104="TX"),IF(Input!EC12=TRUE,INDEX('UM+UIM'!$Q$63:$Q$65,MATCH(Input!$C$130,'UM+UIM'!$O$63:$O$65,0)),INDEX('UM+UIM'!$P$63:$P$65,MATCH(Input!$C$130,'UM+UIM'!$O$63:$O$65,0)))),0)</f>
        <v>0</v>
      </c>
      <c r="EC63" s="357" cm="1">
        <f t="array" ref="EC63">IFERROR(_xlfn.IFS(AND(EC4="CA",$B$104="CA"),IF(Input!ED12=TRUE,INDEX('UM+UIM'!$Q$3:$Q$5,MATCH(VLOOKUP(EC6,'UM+UIM'!$S$3:$T$68,2,FALSE),'UM+UIM'!$O$3:$O$5,0)),INDEX('UM+UIM'!$P$3:$P$5,MATCH(VLOOKUP(EC6,'UM+UIM'!$S$3:$T$68,2,FALSE),'UM+UIM'!$O$3:$O$5,0))),AND(EC4="TX",$B$104="TX"),IF(Input!ED12=TRUE,INDEX('UM+UIM'!$Q$63:$Q$65,MATCH(Input!$C$130,'UM+UIM'!$O$63:$O$65,0)),INDEX('UM+UIM'!$P$63:$P$65,MATCH(Input!$C$130,'UM+UIM'!$O$63:$O$65,0)))),0)</f>
        <v>0</v>
      </c>
      <c r="ED63" s="357" cm="1">
        <f t="array" ref="ED63">IFERROR(_xlfn.IFS(AND(ED4="CA",$B$104="CA"),IF(Input!EE12=TRUE,INDEX('UM+UIM'!$Q$3:$Q$5,MATCH(VLOOKUP(ED6,'UM+UIM'!$S$3:$T$68,2,FALSE),'UM+UIM'!$O$3:$O$5,0)),INDEX('UM+UIM'!$P$3:$P$5,MATCH(VLOOKUP(ED6,'UM+UIM'!$S$3:$T$68,2,FALSE),'UM+UIM'!$O$3:$O$5,0))),AND(ED4="TX",$B$104="TX"),IF(Input!EE12=TRUE,INDEX('UM+UIM'!$Q$63:$Q$65,MATCH(Input!$C$130,'UM+UIM'!$O$63:$O$65,0)),INDEX('UM+UIM'!$P$63:$P$65,MATCH(Input!$C$130,'UM+UIM'!$O$63:$O$65,0)))),0)</f>
        <v>0</v>
      </c>
      <c r="EE63" s="357" cm="1">
        <f t="array" ref="EE63">IFERROR(_xlfn.IFS(AND(EE4="CA",$B$104="CA"),IF(Input!EF12=TRUE,INDEX('UM+UIM'!$Q$3:$Q$5,MATCH(VLOOKUP(EE6,'UM+UIM'!$S$3:$T$68,2,FALSE),'UM+UIM'!$O$3:$O$5,0)),INDEX('UM+UIM'!$P$3:$P$5,MATCH(VLOOKUP(EE6,'UM+UIM'!$S$3:$T$68,2,FALSE),'UM+UIM'!$O$3:$O$5,0))),AND(EE4="TX",$B$104="TX"),IF(Input!EF12=TRUE,INDEX('UM+UIM'!$Q$63:$Q$65,MATCH(Input!$C$130,'UM+UIM'!$O$63:$O$65,0)),INDEX('UM+UIM'!$P$63:$P$65,MATCH(Input!$C$130,'UM+UIM'!$O$63:$O$65,0)))),0)</f>
        <v>0</v>
      </c>
      <c r="EF63" s="357" cm="1">
        <f t="array" ref="EF63">IFERROR(_xlfn.IFS(AND(EF4="CA",$B$104="CA"),IF(Input!EG12=TRUE,INDEX('UM+UIM'!$Q$3:$Q$5,MATCH(VLOOKUP(EF6,'UM+UIM'!$S$3:$T$68,2,FALSE),'UM+UIM'!$O$3:$O$5,0)),INDEX('UM+UIM'!$P$3:$P$5,MATCH(VLOOKUP(EF6,'UM+UIM'!$S$3:$T$68,2,FALSE),'UM+UIM'!$O$3:$O$5,0))),AND(EF4="TX",$B$104="TX"),IF(Input!EG12=TRUE,INDEX('UM+UIM'!$Q$63:$Q$65,MATCH(Input!$C$130,'UM+UIM'!$O$63:$O$65,0)),INDEX('UM+UIM'!$P$63:$P$65,MATCH(Input!$C$130,'UM+UIM'!$O$63:$O$65,0)))),0)</f>
        <v>0</v>
      </c>
      <c r="EG63" s="357" cm="1">
        <f t="array" ref="EG63">IFERROR(_xlfn.IFS(AND(EG4="CA",$B$104="CA"),IF(Input!EH12=TRUE,INDEX('UM+UIM'!$Q$3:$Q$5,MATCH(VLOOKUP(EG6,'UM+UIM'!$S$3:$T$68,2,FALSE),'UM+UIM'!$O$3:$O$5,0)),INDEX('UM+UIM'!$P$3:$P$5,MATCH(VLOOKUP(EG6,'UM+UIM'!$S$3:$T$68,2,FALSE),'UM+UIM'!$O$3:$O$5,0))),AND(EG4="TX",$B$104="TX"),IF(Input!EH12=TRUE,INDEX('UM+UIM'!$Q$63:$Q$65,MATCH(Input!$C$130,'UM+UIM'!$O$63:$O$65,0)),INDEX('UM+UIM'!$P$63:$P$65,MATCH(Input!$C$130,'UM+UIM'!$O$63:$O$65,0)))),0)</f>
        <v>0</v>
      </c>
      <c r="EH63" s="357" cm="1">
        <f t="array" ref="EH63">IFERROR(_xlfn.IFS(AND(EH4="CA",$B$104="CA"),IF(Input!EI12=TRUE,INDEX('UM+UIM'!$Q$3:$Q$5,MATCH(VLOOKUP(EH6,'UM+UIM'!$S$3:$T$68,2,FALSE),'UM+UIM'!$O$3:$O$5,0)),INDEX('UM+UIM'!$P$3:$P$5,MATCH(VLOOKUP(EH6,'UM+UIM'!$S$3:$T$68,2,FALSE),'UM+UIM'!$O$3:$O$5,0))),AND(EH4="TX",$B$104="TX"),IF(Input!EI12=TRUE,INDEX('UM+UIM'!$Q$63:$Q$65,MATCH(Input!$C$130,'UM+UIM'!$O$63:$O$65,0)),INDEX('UM+UIM'!$P$63:$P$65,MATCH(Input!$C$130,'UM+UIM'!$O$63:$O$65,0)))),0)</f>
        <v>0</v>
      </c>
      <c r="EI63" s="357" cm="1">
        <f t="array" ref="EI63">IFERROR(_xlfn.IFS(AND(EI4="CA",$B$104="CA"),IF(Input!EJ12=TRUE,INDEX('UM+UIM'!$Q$3:$Q$5,MATCH(VLOOKUP(EI6,'UM+UIM'!$S$3:$T$68,2,FALSE),'UM+UIM'!$O$3:$O$5,0)),INDEX('UM+UIM'!$P$3:$P$5,MATCH(VLOOKUP(EI6,'UM+UIM'!$S$3:$T$68,2,FALSE),'UM+UIM'!$O$3:$O$5,0))),AND(EI4="TX",$B$104="TX"),IF(Input!EJ12=TRUE,INDEX('UM+UIM'!$Q$63:$Q$65,MATCH(Input!$C$130,'UM+UIM'!$O$63:$O$65,0)),INDEX('UM+UIM'!$P$63:$P$65,MATCH(Input!$C$130,'UM+UIM'!$O$63:$O$65,0)))),0)</f>
        <v>0</v>
      </c>
      <c r="EJ63" s="357" cm="1">
        <f t="array" ref="EJ63">IFERROR(_xlfn.IFS(AND(EJ4="CA",$B$104="CA"),IF(Input!EK12=TRUE,INDEX('UM+UIM'!$Q$3:$Q$5,MATCH(VLOOKUP(EJ6,'UM+UIM'!$S$3:$T$68,2,FALSE),'UM+UIM'!$O$3:$O$5,0)),INDEX('UM+UIM'!$P$3:$P$5,MATCH(VLOOKUP(EJ6,'UM+UIM'!$S$3:$T$68,2,FALSE),'UM+UIM'!$O$3:$O$5,0))),AND(EJ4="TX",$B$104="TX"),IF(Input!EK12=TRUE,INDEX('UM+UIM'!$Q$63:$Q$65,MATCH(Input!$C$130,'UM+UIM'!$O$63:$O$65,0)),INDEX('UM+UIM'!$P$63:$P$65,MATCH(Input!$C$130,'UM+UIM'!$O$63:$O$65,0)))),0)</f>
        <v>0</v>
      </c>
      <c r="EK63" s="357" cm="1">
        <f t="array" ref="EK63">IFERROR(_xlfn.IFS(AND(EK4="CA",$B$104="CA"),IF(Input!EL12=TRUE,INDEX('UM+UIM'!$Q$3:$Q$5,MATCH(VLOOKUP(EK6,'UM+UIM'!$S$3:$T$68,2,FALSE),'UM+UIM'!$O$3:$O$5,0)),INDEX('UM+UIM'!$P$3:$P$5,MATCH(VLOOKUP(EK6,'UM+UIM'!$S$3:$T$68,2,FALSE),'UM+UIM'!$O$3:$O$5,0))),AND(EK4="TX",$B$104="TX"),IF(Input!EL12=TRUE,INDEX('UM+UIM'!$Q$63:$Q$65,MATCH(Input!$C$130,'UM+UIM'!$O$63:$O$65,0)),INDEX('UM+UIM'!$P$63:$P$65,MATCH(Input!$C$130,'UM+UIM'!$O$63:$O$65,0)))),0)</f>
        <v>0</v>
      </c>
      <c r="EL63" s="357" cm="1">
        <f t="array" ref="EL63">IFERROR(_xlfn.IFS(AND(EL4="CA",$B$104="CA"),IF(Input!EM12=TRUE,INDEX('UM+UIM'!$Q$3:$Q$5,MATCH(VLOOKUP(EL6,'UM+UIM'!$S$3:$T$68,2,FALSE),'UM+UIM'!$O$3:$O$5,0)),INDEX('UM+UIM'!$P$3:$P$5,MATCH(VLOOKUP(EL6,'UM+UIM'!$S$3:$T$68,2,FALSE),'UM+UIM'!$O$3:$O$5,0))),AND(EL4="TX",$B$104="TX"),IF(Input!EM12=TRUE,INDEX('UM+UIM'!$Q$63:$Q$65,MATCH(Input!$C$130,'UM+UIM'!$O$63:$O$65,0)),INDEX('UM+UIM'!$P$63:$P$65,MATCH(Input!$C$130,'UM+UIM'!$O$63:$O$65,0)))),0)</f>
        <v>0</v>
      </c>
      <c r="EM63" s="357" cm="1">
        <f t="array" ref="EM63">IFERROR(_xlfn.IFS(AND(EM4="CA",$B$104="CA"),IF(Input!EN12=TRUE,INDEX('UM+UIM'!$Q$3:$Q$5,MATCH(VLOOKUP(EM6,'UM+UIM'!$S$3:$T$68,2,FALSE),'UM+UIM'!$O$3:$O$5,0)),INDEX('UM+UIM'!$P$3:$P$5,MATCH(VLOOKUP(EM6,'UM+UIM'!$S$3:$T$68,2,FALSE),'UM+UIM'!$O$3:$O$5,0))),AND(EM4="TX",$B$104="TX"),IF(Input!EN12=TRUE,INDEX('UM+UIM'!$Q$63:$Q$65,MATCH(Input!$C$130,'UM+UIM'!$O$63:$O$65,0)),INDEX('UM+UIM'!$P$63:$P$65,MATCH(Input!$C$130,'UM+UIM'!$O$63:$O$65,0)))),0)</f>
        <v>0</v>
      </c>
      <c r="EN63" s="357" cm="1">
        <f t="array" ref="EN63">IFERROR(_xlfn.IFS(AND(EN4="CA",$B$104="CA"),IF(Input!EO12=TRUE,INDEX('UM+UIM'!$Q$3:$Q$5,MATCH(VLOOKUP(EN6,'UM+UIM'!$S$3:$T$68,2,FALSE),'UM+UIM'!$O$3:$O$5,0)),INDEX('UM+UIM'!$P$3:$P$5,MATCH(VLOOKUP(EN6,'UM+UIM'!$S$3:$T$68,2,FALSE),'UM+UIM'!$O$3:$O$5,0))),AND(EN4="TX",$B$104="TX"),IF(Input!EO12=TRUE,INDEX('UM+UIM'!$Q$63:$Q$65,MATCH(Input!$C$130,'UM+UIM'!$O$63:$O$65,0)),INDEX('UM+UIM'!$P$63:$P$65,MATCH(Input!$C$130,'UM+UIM'!$O$63:$O$65,0)))),0)</f>
        <v>0</v>
      </c>
      <c r="EO63" s="357" cm="1">
        <f t="array" ref="EO63">IFERROR(_xlfn.IFS(AND(EO4="CA",$B$104="CA"),IF(Input!EP12=TRUE,INDEX('UM+UIM'!$Q$3:$Q$5,MATCH(VLOOKUP(EO6,'UM+UIM'!$S$3:$T$68,2,FALSE),'UM+UIM'!$O$3:$O$5,0)),INDEX('UM+UIM'!$P$3:$P$5,MATCH(VLOOKUP(EO6,'UM+UIM'!$S$3:$T$68,2,FALSE),'UM+UIM'!$O$3:$O$5,0))),AND(EO4="TX",$B$104="TX"),IF(Input!EP12=TRUE,INDEX('UM+UIM'!$Q$63:$Q$65,MATCH(Input!$C$130,'UM+UIM'!$O$63:$O$65,0)),INDEX('UM+UIM'!$P$63:$P$65,MATCH(Input!$C$130,'UM+UIM'!$O$63:$O$65,0)))),0)</f>
        <v>0</v>
      </c>
      <c r="EP63" s="357" cm="1">
        <f t="array" ref="EP63">IFERROR(_xlfn.IFS(AND(EP4="CA",$B$104="CA"),IF(Input!EQ12=TRUE,INDEX('UM+UIM'!$Q$3:$Q$5,MATCH(VLOOKUP(EP6,'UM+UIM'!$S$3:$T$68,2,FALSE),'UM+UIM'!$O$3:$O$5,0)),INDEX('UM+UIM'!$P$3:$P$5,MATCH(VLOOKUP(EP6,'UM+UIM'!$S$3:$T$68,2,FALSE),'UM+UIM'!$O$3:$O$5,0))),AND(EP4="TX",$B$104="TX"),IF(Input!EQ12=TRUE,INDEX('UM+UIM'!$Q$63:$Q$65,MATCH(Input!$C$130,'UM+UIM'!$O$63:$O$65,0)),INDEX('UM+UIM'!$P$63:$P$65,MATCH(Input!$C$130,'UM+UIM'!$O$63:$O$65,0)))),0)</f>
        <v>0</v>
      </c>
      <c r="EQ63" s="357" cm="1">
        <f t="array" ref="EQ63">IFERROR(_xlfn.IFS(AND(EQ4="CA",$B$104="CA"),IF(Input!ER12=TRUE,INDEX('UM+UIM'!$Q$3:$Q$5,MATCH(VLOOKUP(EQ6,'UM+UIM'!$S$3:$T$68,2,FALSE),'UM+UIM'!$O$3:$O$5,0)),INDEX('UM+UIM'!$P$3:$P$5,MATCH(VLOOKUP(EQ6,'UM+UIM'!$S$3:$T$68,2,FALSE),'UM+UIM'!$O$3:$O$5,0))),AND(EQ4="TX",$B$104="TX"),IF(Input!ER12=TRUE,INDEX('UM+UIM'!$Q$63:$Q$65,MATCH(Input!$C$130,'UM+UIM'!$O$63:$O$65,0)),INDEX('UM+UIM'!$P$63:$P$65,MATCH(Input!$C$130,'UM+UIM'!$O$63:$O$65,0)))),0)</f>
        <v>0</v>
      </c>
      <c r="ER63" s="357" cm="1">
        <f t="array" ref="ER63">IFERROR(_xlfn.IFS(AND(ER4="CA",$B$104="CA"),IF(Input!ES12=TRUE,INDEX('UM+UIM'!$Q$3:$Q$5,MATCH(VLOOKUP(ER6,'UM+UIM'!$S$3:$T$68,2,FALSE),'UM+UIM'!$O$3:$O$5,0)),INDEX('UM+UIM'!$P$3:$P$5,MATCH(VLOOKUP(ER6,'UM+UIM'!$S$3:$T$68,2,FALSE),'UM+UIM'!$O$3:$O$5,0))),AND(ER4="TX",$B$104="TX"),IF(Input!ES12=TRUE,INDEX('UM+UIM'!$Q$63:$Q$65,MATCH(Input!$C$130,'UM+UIM'!$O$63:$O$65,0)),INDEX('UM+UIM'!$P$63:$P$65,MATCH(Input!$C$130,'UM+UIM'!$O$63:$O$65,0)))),0)</f>
        <v>0</v>
      </c>
      <c r="ES63" s="357" cm="1">
        <f t="array" ref="ES63">IFERROR(_xlfn.IFS(AND(ES4="CA",$B$104="CA"),IF(Input!ET12=TRUE,INDEX('UM+UIM'!$Q$3:$Q$5,MATCH(VLOOKUP(ES6,'UM+UIM'!$S$3:$T$68,2,FALSE),'UM+UIM'!$O$3:$O$5,0)),INDEX('UM+UIM'!$P$3:$P$5,MATCH(VLOOKUP(ES6,'UM+UIM'!$S$3:$T$68,2,FALSE),'UM+UIM'!$O$3:$O$5,0))),AND(ES4="TX",$B$104="TX"),IF(Input!ET12=TRUE,INDEX('UM+UIM'!$Q$63:$Q$65,MATCH(Input!$C$130,'UM+UIM'!$O$63:$O$65,0)),INDEX('UM+UIM'!$P$63:$P$65,MATCH(Input!$C$130,'UM+UIM'!$O$63:$O$65,0)))),0)</f>
        <v>0</v>
      </c>
      <c r="ET63" s="357" cm="1">
        <f t="array" ref="ET63">IFERROR(_xlfn.IFS(AND(ET4="CA",$B$104="CA"),IF(Input!EU12=TRUE,INDEX('UM+UIM'!$Q$3:$Q$5,MATCH(VLOOKUP(ET6,'UM+UIM'!$S$3:$T$68,2,FALSE),'UM+UIM'!$O$3:$O$5,0)),INDEX('UM+UIM'!$P$3:$P$5,MATCH(VLOOKUP(ET6,'UM+UIM'!$S$3:$T$68,2,FALSE),'UM+UIM'!$O$3:$O$5,0))),AND(ET4="TX",$B$104="TX"),IF(Input!EU12=TRUE,INDEX('UM+UIM'!$Q$63:$Q$65,MATCH(Input!$C$130,'UM+UIM'!$O$63:$O$65,0)),INDEX('UM+UIM'!$P$63:$P$65,MATCH(Input!$C$130,'UM+UIM'!$O$63:$O$65,0)))),0)</f>
        <v>0</v>
      </c>
      <c r="EU63" s="357" cm="1">
        <f t="array" ref="EU63">IFERROR(_xlfn.IFS(AND(EU4="CA",$B$104="CA"),IF(Input!EV12=TRUE,INDEX('UM+UIM'!$Q$3:$Q$5,MATCH(VLOOKUP(EU6,'UM+UIM'!$S$3:$T$68,2,FALSE),'UM+UIM'!$O$3:$O$5,0)),INDEX('UM+UIM'!$P$3:$P$5,MATCH(VLOOKUP(EU6,'UM+UIM'!$S$3:$T$68,2,FALSE),'UM+UIM'!$O$3:$O$5,0))),AND(EU4="TX",$B$104="TX"),IF(Input!EV12=TRUE,INDEX('UM+UIM'!$Q$63:$Q$65,MATCH(Input!$C$130,'UM+UIM'!$O$63:$O$65,0)),INDEX('UM+UIM'!$P$63:$P$65,MATCH(Input!$C$130,'UM+UIM'!$O$63:$O$65,0)))),0)</f>
        <v>0</v>
      </c>
      <c r="EV63" s="357" cm="1">
        <f t="array" ref="EV63">IFERROR(_xlfn.IFS(AND(EV4="CA",$B$104="CA"),IF(Input!EW12=TRUE,INDEX('UM+UIM'!$Q$3:$Q$5,MATCH(VLOOKUP(EV6,'UM+UIM'!$S$3:$T$68,2,FALSE),'UM+UIM'!$O$3:$O$5,0)),INDEX('UM+UIM'!$P$3:$P$5,MATCH(VLOOKUP(EV6,'UM+UIM'!$S$3:$T$68,2,FALSE),'UM+UIM'!$O$3:$O$5,0))),AND(EV4="TX",$B$104="TX"),IF(Input!EW12=TRUE,INDEX('UM+UIM'!$Q$63:$Q$65,MATCH(Input!$C$130,'UM+UIM'!$O$63:$O$65,0)),INDEX('UM+UIM'!$P$63:$P$65,MATCH(Input!$C$130,'UM+UIM'!$O$63:$O$65,0)))),0)</f>
        <v>0</v>
      </c>
      <c r="EW63" s="357" cm="1">
        <f t="array" ref="EW63">IFERROR(_xlfn.IFS(AND(EW4="CA",$B$104="CA"),IF(Input!EX12=TRUE,INDEX('UM+UIM'!$Q$3:$Q$5,MATCH(VLOOKUP(EW6,'UM+UIM'!$S$3:$T$68,2,FALSE),'UM+UIM'!$O$3:$O$5,0)),INDEX('UM+UIM'!$P$3:$P$5,MATCH(VLOOKUP(EW6,'UM+UIM'!$S$3:$T$68,2,FALSE),'UM+UIM'!$O$3:$O$5,0))),AND(EW4="TX",$B$104="TX"),IF(Input!EX12=TRUE,INDEX('UM+UIM'!$Q$63:$Q$65,MATCH(Input!$C$130,'UM+UIM'!$O$63:$O$65,0)),INDEX('UM+UIM'!$P$63:$P$65,MATCH(Input!$C$130,'UM+UIM'!$O$63:$O$65,0)))),0)</f>
        <v>0</v>
      </c>
      <c r="EX63" s="357" cm="1">
        <f t="array" ref="EX63">IFERROR(_xlfn.IFS(AND(EX4="CA",$B$104="CA"),IF(Input!EY12=TRUE,INDEX('UM+UIM'!$Q$3:$Q$5,MATCH(VLOOKUP(EX6,'UM+UIM'!$S$3:$T$68,2,FALSE),'UM+UIM'!$O$3:$O$5,0)),INDEX('UM+UIM'!$P$3:$P$5,MATCH(VLOOKUP(EX6,'UM+UIM'!$S$3:$T$68,2,FALSE),'UM+UIM'!$O$3:$O$5,0))),AND(EX4="TX",$B$104="TX"),IF(Input!EY12=TRUE,INDEX('UM+UIM'!$Q$63:$Q$65,MATCH(Input!$C$130,'UM+UIM'!$O$63:$O$65,0)),INDEX('UM+UIM'!$P$63:$P$65,MATCH(Input!$C$130,'UM+UIM'!$O$63:$O$65,0)))),0)</f>
        <v>0</v>
      </c>
      <c r="EY63" s="357" cm="1">
        <f t="array" ref="EY63">IFERROR(_xlfn.IFS(AND(EY4="CA",$B$104="CA"),IF(Input!EZ12=TRUE,INDEX('UM+UIM'!$Q$3:$Q$5,MATCH(VLOOKUP(EY6,'UM+UIM'!$S$3:$T$68,2,FALSE),'UM+UIM'!$O$3:$O$5,0)),INDEX('UM+UIM'!$P$3:$P$5,MATCH(VLOOKUP(EY6,'UM+UIM'!$S$3:$T$68,2,FALSE),'UM+UIM'!$O$3:$O$5,0))),AND(EY4="TX",$B$104="TX"),IF(Input!EZ12=TRUE,INDEX('UM+UIM'!$Q$63:$Q$65,MATCH(Input!$C$130,'UM+UIM'!$O$63:$O$65,0)),INDEX('UM+UIM'!$P$63:$P$65,MATCH(Input!$C$130,'UM+UIM'!$O$63:$O$65,0)))),0)</f>
        <v>0</v>
      </c>
      <c r="EZ63" s="357" cm="1">
        <f t="array" ref="EZ63">IFERROR(_xlfn.IFS(AND(EZ4="CA",$B$104="CA"),IF(Input!FA12=TRUE,INDEX('UM+UIM'!$Q$3:$Q$5,MATCH(VLOOKUP(EZ6,'UM+UIM'!$S$3:$T$68,2,FALSE),'UM+UIM'!$O$3:$O$5,0)),INDEX('UM+UIM'!$P$3:$P$5,MATCH(VLOOKUP(EZ6,'UM+UIM'!$S$3:$T$68,2,FALSE),'UM+UIM'!$O$3:$O$5,0))),AND(EZ4="TX",$B$104="TX"),IF(Input!FA12=TRUE,INDEX('UM+UIM'!$Q$63:$Q$65,MATCH(Input!$C$130,'UM+UIM'!$O$63:$O$65,0)),INDEX('UM+UIM'!$P$63:$P$65,MATCH(Input!$C$130,'UM+UIM'!$O$63:$O$65,0)))),0)</f>
        <v>0</v>
      </c>
      <c r="FA63" s="357" cm="1">
        <f t="array" ref="FA63">IFERROR(_xlfn.IFS(AND(FA4="CA",$B$104="CA"),IF(Input!FB12=TRUE,INDEX('UM+UIM'!$Q$3:$Q$5,MATCH(VLOOKUP(FA6,'UM+UIM'!$S$3:$T$68,2,FALSE),'UM+UIM'!$O$3:$O$5,0)),INDEX('UM+UIM'!$P$3:$P$5,MATCH(VLOOKUP(FA6,'UM+UIM'!$S$3:$T$68,2,FALSE),'UM+UIM'!$O$3:$O$5,0))),AND(FA4="TX",$B$104="TX"),IF(Input!FB12=TRUE,INDEX('UM+UIM'!$Q$63:$Q$65,MATCH(Input!$C$130,'UM+UIM'!$O$63:$O$65,0)),INDEX('UM+UIM'!$P$63:$P$65,MATCH(Input!$C$130,'UM+UIM'!$O$63:$O$65,0)))),0)</f>
        <v>0</v>
      </c>
      <c r="FB63" s="357" cm="1">
        <f t="array" ref="FB63">IFERROR(_xlfn.IFS(AND(FB4="CA",$B$104="CA"),IF(Input!FC12=TRUE,INDEX('UM+UIM'!$Q$3:$Q$5,MATCH(VLOOKUP(FB6,'UM+UIM'!$S$3:$T$68,2,FALSE),'UM+UIM'!$O$3:$O$5,0)),INDEX('UM+UIM'!$P$3:$P$5,MATCH(VLOOKUP(FB6,'UM+UIM'!$S$3:$T$68,2,FALSE),'UM+UIM'!$O$3:$O$5,0))),AND(FB4="TX",$B$104="TX"),IF(Input!FC12=TRUE,INDEX('UM+UIM'!$Q$63:$Q$65,MATCH(Input!$C$130,'UM+UIM'!$O$63:$O$65,0)),INDEX('UM+UIM'!$P$63:$P$65,MATCH(Input!$C$130,'UM+UIM'!$O$63:$O$65,0)))),0)</f>
        <v>0</v>
      </c>
      <c r="FC63" s="357" cm="1">
        <f t="array" ref="FC63">IFERROR(_xlfn.IFS(AND(FC4="CA",$B$104="CA"),IF(Input!FD12=TRUE,INDEX('UM+UIM'!$Q$3:$Q$5,MATCH(VLOOKUP(FC6,'UM+UIM'!$S$3:$T$68,2,FALSE),'UM+UIM'!$O$3:$O$5,0)),INDEX('UM+UIM'!$P$3:$P$5,MATCH(VLOOKUP(FC6,'UM+UIM'!$S$3:$T$68,2,FALSE),'UM+UIM'!$O$3:$O$5,0))),AND(FC4="TX",$B$104="TX"),IF(Input!FD12=TRUE,INDEX('UM+UIM'!$Q$63:$Q$65,MATCH(Input!$C$130,'UM+UIM'!$O$63:$O$65,0)),INDEX('UM+UIM'!$P$63:$P$65,MATCH(Input!$C$130,'UM+UIM'!$O$63:$O$65,0)))),0)</f>
        <v>0</v>
      </c>
      <c r="FD63" s="357" cm="1">
        <f t="array" ref="FD63">IFERROR(_xlfn.IFS(AND(FD4="CA",$B$104="CA"),IF(Input!FE12=TRUE,INDEX('UM+UIM'!$Q$3:$Q$5,MATCH(VLOOKUP(FD6,'UM+UIM'!$S$3:$T$68,2,FALSE),'UM+UIM'!$O$3:$O$5,0)),INDEX('UM+UIM'!$P$3:$P$5,MATCH(VLOOKUP(FD6,'UM+UIM'!$S$3:$T$68,2,FALSE),'UM+UIM'!$O$3:$O$5,0))),AND(FD4="TX",$B$104="TX"),IF(Input!FE12=TRUE,INDEX('UM+UIM'!$Q$63:$Q$65,MATCH(Input!$C$130,'UM+UIM'!$O$63:$O$65,0)),INDEX('UM+UIM'!$P$63:$P$65,MATCH(Input!$C$130,'UM+UIM'!$O$63:$O$65,0)))),0)</f>
        <v>0</v>
      </c>
      <c r="FE63" s="357" cm="1">
        <f t="array" ref="FE63">IFERROR(_xlfn.IFS(AND(FE4="CA",$B$104="CA"),IF(Input!FF12=TRUE,INDEX('UM+UIM'!$Q$3:$Q$5,MATCH(VLOOKUP(FE6,'UM+UIM'!$S$3:$T$68,2,FALSE),'UM+UIM'!$O$3:$O$5,0)),INDEX('UM+UIM'!$P$3:$P$5,MATCH(VLOOKUP(FE6,'UM+UIM'!$S$3:$T$68,2,FALSE),'UM+UIM'!$O$3:$O$5,0))),AND(FE4="TX",$B$104="TX"),IF(Input!FF12=TRUE,INDEX('UM+UIM'!$Q$63:$Q$65,MATCH(Input!$C$130,'UM+UIM'!$O$63:$O$65,0)),INDEX('UM+UIM'!$P$63:$P$65,MATCH(Input!$C$130,'UM+UIM'!$O$63:$O$65,0)))),0)</f>
        <v>0</v>
      </c>
      <c r="FF63" s="357" cm="1">
        <f t="array" ref="FF63">IFERROR(_xlfn.IFS(AND(FF4="CA",$B$104="CA"),IF(Input!FG12=TRUE,INDEX('UM+UIM'!$Q$3:$Q$5,MATCH(VLOOKUP(FF6,'UM+UIM'!$S$3:$T$68,2,FALSE),'UM+UIM'!$O$3:$O$5,0)),INDEX('UM+UIM'!$P$3:$P$5,MATCH(VLOOKUP(FF6,'UM+UIM'!$S$3:$T$68,2,FALSE),'UM+UIM'!$O$3:$O$5,0))),AND(FF4="TX",$B$104="TX"),IF(Input!FG12=TRUE,INDEX('UM+UIM'!$Q$63:$Q$65,MATCH(Input!$C$130,'UM+UIM'!$O$63:$O$65,0)),INDEX('UM+UIM'!$P$63:$P$65,MATCH(Input!$C$130,'UM+UIM'!$O$63:$O$65,0)))),0)</f>
        <v>0</v>
      </c>
      <c r="FG63" s="357" cm="1">
        <f t="array" ref="FG63">IFERROR(_xlfn.IFS(AND(FG4="CA",$B$104="CA"),IF(Input!FH12=TRUE,INDEX('UM+UIM'!$Q$3:$Q$5,MATCH(VLOOKUP(FG6,'UM+UIM'!$S$3:$T$68,2,FALSE),'UM+UIM'!$O$3:$O$5,0)),INDEX('UM+UIM'!$P$3:$P$5,MATCH(VLOOKUP(FG6,'UM+UIM'!$S$3:$T$68,2,FALSE),'UM+UIM'!$O$3:$O$5,0))),AND(FG4="TX",$B$104="TX"),IF(Input!FH12=TRUE,INDEX('UM+UIM'!$Q$63:$Q$65,MATCH(Input!$C$130,'UM+UIM'!$O$63:$O$65,0)),INDEX('UM+UIM'!$P$63:$P$65,MATCH(Input!$C$130,'UM+UIM'!$O$63:$O$65,0)))),0)</f>
        <v>0</v>
      </c>
      <c r="FH63" s="357" cm="1">
        <f t="array" ref="FH63">IFERROR(_xlfn.IFS(AND(FH4="CA",$B$104="CA"),IF(Input!FI12=TRUE,INDEX('UM+UIM'!$Q$3:$Q$5,MATCH(VLOOKUP(FH6,'UM+UIM'!$S$3:$T$68,2,FALSE),'UM+UIM'!$O$3:$O$5,0)),INDEX('UM+UIM'!$P$3:$P$5,MATCH(VLOOKUP(FH6,'UM+UIM'!$S$3:$T$68,2,FALSE),'UM+UIM'!$O$3:$O$5,0))),AND(FH4="TX",$B$104="TX"),IF(Input!FI12=TRUE,INDEX('UM+UIM'!$Q$63:$Q$65,MATCH(Input!$C$130,'UM+UIM'!$O$63:$O$65,0)),INDEX('UM+UIM'!$P$63:$P$65,MATCH(Input!$C$130,'UM+UIM'!$O$63:$O$65,0)))),0)</f>
        <v>0</v>
      </c>
      <c r="FI63" s="357" cm="1">
        <f t="array" ref="FI63">IFERROR(_xlfn.IFS(AND(FI4="CA",$B$104="CA"),IF(Input!FJ12=TRUE,INDEX('UM+UIM'!$Q$3:$Q$5,MATCH(VLOOKUP(FI6,'UM+UIM'!$S$3:$T$68,2,FALSE),'UM+UIM'!$O$3:$O$5,0)),INDEX('UM+UIM'!$P$3:$P$5,MATCH(VLOOKUP(FI6,'UM+UIM'!$S$3:$T$68,2,FALSE),'UM+UIM'!$O$3:$O$5,0))),AND(FI4="TX",$B$104="TX"),IF(Input!FJ12=TRUE,INDEX('UM+UIM'!$Q$63:$Q$65,MATCH(Input!$C$130,'UM+UIM'!$O$63:$O$65,0)),INDEX('UM+UIM'!$P$63:$P$65,MATCH(Input!$C$130,'UM+UIM'!$O$63:$O$65,0)))),0)</f>
        <v>0</v>
      </c>
      <c r="FJ63" s="357" cm="1">
        <f t="array" ref="FJ63">IFERROR(_xlfn.IFS(AND(FJ4="CA",$B$104="CA"),IF(Input!FK12=TRUE,INDEX('UM+UIM'!$Q$3:$Q$5,MATCH(VLOOKUP(FJ6,'UM+UIM'!$S$3:$T$68,2,FALSE),'UM+UIM'!$O$3:$O$5,0)),INDEX('UM+UIM'!$P$3:$P$5,MATCH(VLOOKUP(FJ6,'UM+UIM'!$S$3:$T$68,2,FALSE),'UM+UIM'!$O$3:$O$5,0))),AND(FJ4="TX",$B$104="TX"),IF(Input!FK12=TRUE,INDEX('UM+UIM'!$Q$63:$Q$65,MATCH(Input!$C$130,'UM+UIM'!$O$63:$O$65,0)),INDEX('UM+UIM'!$P$63:$P$65,MATCH(Input!$C$130,'UM+UIM'!$O$63:$O$65,0)))),0)</f>
        <v>0</v>
      </c>
      <c r="FK63" s="357" cm="1">
        <f t="array" ref="FK63">IFERROR(_xlfn.IFS(AND(FK4="CA",$B$104="CA"),IF(Input!FL12=TRUE,INDEX('UM+UIM'!$Q$3:$Q$5,MATCH(VLOOKUP(FK6,'UM+UIM'!$S$3:$T$68,2,FALSE),'UM+UIM'!$O$3:$O$5,0)),INDEX('UM+UIM'!$P$3:$P$5,MATCH(VLOOKUP(FK6,'UM+UIM'!$S$3:$T$68,2,FALSE),'UM+UIM'!$O$3:$O$5,0))),AND(FK4="TX",$B$104="TX"),IF(Input!FL12=TRUE,INDEX('UM+UIM'!$Q$63:$Q$65,MATCH(Input!$C$130,'UM+UIM'!$O$63:$O$65,0)),INDEX('UM+UIM'!$P$63:$P$65,MATCH(Input!$C$130,'UM+UIM'!$O$63:$O$65,0)))),0)</f>
        <v>0</v>
      </c>
      <c r="FL63" s="357" cm="1">
        <f t="array" ref="FL63">IFERROR(_xlfn.IFS(AND(FL4="CA",$B$104="CA"),IF(Input!FM12=TRUE,INDEX('UM+UIM'!$Q$3:$Q$5,MATCH(VLOOKUP(FL6,'UM+UIM'!$S$3:$T$68,2,FALSE),'UM+UIM'!$O$3:$O$5,0)),INDEX('UM+UIM'!$P$3:$P$5,MATCH(VLOOKUP(FL6,'UM+UIM'!$S$3:$T$68,2,FALSE),'UM+UIM'!$O$3:$O$5,0))),AND(FL4="TX",$B$104="TX"),IF(Input!FM12=TRUE,INDEX('UM+UIM'!$Q$63:$Q$65,MATCH(Input!$C$130,'UM+UIM'!$O$63:$O$65,0)),INDEX('UM+UIM'!$P$63:$P$65,MATCH(Input!$C$130,'UM+UIM'!$O$63:$O$65,0)))),0)</f>
        <v>0</v>
      </c>
      <c r="FM63" s="357" cm="1">
        <f t="array" ref="FM63">IFERROR(_xlfn.IFS(AND(FM4="CA",$B$104="CA"),IF(Input!FN12=TRUE,INDEX('UM+UIM'!$Q$3:$Q$5,MATCH(VLOOKUP(FM6,'UM+UIM'!$S$3:$T$68,2,FALSE),'UM+UIM'!$O$3:$O$5,0)),INDEX('UM+UIM'!$P$3:$P$5,MATCH(VLOOKUP(FM6,'UM+UIM'!$S$3:$T$68,2,FALSE),'UM+UIM'!$O$3:$O$5,0))),AND(FM4="TX",$B$104="TX"),IF(Input!FN12=TRUE,INDEX('UM+UIM'!$Q$63:$Q$65,MATCH(Input!$C$130,'UM+UIM'!$O$63:$O$65,0)),INDEX('UM+UIM'!$P$63:$P$65,MATCH(Input!$C$130,'UM+UIM'!$O$63:$O$65,0)))),0)</f>
        <v>0</v>
      </c>
      <c r="FN63" s="357" cm="1">
        <f t="array" ref="FN63">IFERROR(_xlfn.IFS(AND(FN4="CA",$B$104="CA"),IF(Input!FO12=TRUE,INDEX('UM+UIM'!$Q$3:$Q$5,MATCH(VLOOKUP(FN6,'UM+UIM'!$S$3:$T$68,2,FALSE),'UM+UIM'!$O$3:$O$5,0)),INDEX('UM+UIM'!$P$3:$P$5,MATCH(VLOOKUP(FN6,'UM+UIM'!$S$3:$T$68,2,FALSE),'UM+UIM'!$O$3:$O$5,0))),AND(FN4="TX",$B$104="TX"),IF(Input!FO12=TRUE,INDEX('UM+UIM'!$Q$63:$Q$65,MATCH(Input!$C$130,'UM+UIM'!$O$63:$O$65,0)),INDEX('UM+UIM'!$P$63:$P$65,MATCH(Input!$C$130,'UM+UIM'!$O$63:$O$65,0)))),0)</f>
        <v>0</v>
      </c>
      <c r="FO63" s="357" cm="1">
        <f t="array" ref="FO63">IFERROR(_xlfn.IFS(AND(FO4="CA",$B$104="CA"),IF(Input!FP12=TRUE,INDEX('UM+UIM'!$Q$3:$Q$5,MATCH(VLOOKUP(FO6,'UM+UIM'!$S$3:$T$68,2,FALSE),'UM+UIM'!$O$3:$O$5,0)),INDEX('UM+UIM'!$P$3:$P$5,MATCH(VLOOKUP(FO6,'UM+UIM'!$S$3:$T$68,2,FALSE),'UM+UIM'!$O$3:$O$5,0))),AND(FO4="TX",$B$104="TX"),IF(Input!FP12=TRUE,INDEX('UM+UIM'!$Q$63:$Q$65,MATCH(Input!$C$130,'UM+UIM'!$O$63:$O$65,0)),INDEX('UM+UIM'!$P$63:$P$65,MATCH(Input!$C$130,'UM+UIM'!$O$63:$O$65,0)))),0)</f>
        <v>0</v>
      </c>
      <c r="FP63" s="357" cm="1">
        <f t="array" ref="FP63">IFERROR(_xlfn.IFS(AND(FP4="CA",$B$104="CA"),IF(Input!FQ12=TRUE,INDEX('UM+UIM'!$Q$3:$Q$5,MATCH(VLOOKUP(FP6,'UM+UIM'!$S$3:$T$68,2,FALSE),'UM+UIM'!$O$3:$O$5,0)),INDEX('UM+UIM'!$P$3:$P$5,MATCH(VLOOKUP(FP6,'UM+UIM'!$S$3:$T$68,2,FALSE),'UM+UIM'!$O$3:$O$5,0))),AND(FP4="TX",$B$104="TX"),IF(Input!FQ12=TRUE,INDEX('UM+UIM'!$Q$63:$Q$65,MATCH(Input!$C$130,'UM+UIM'!$O$63:$O$65,0)),INDEX('UM+UIM'!$P$63:$P$65,MATCH(Input!$C$130,'UM+UIM'!$O$63:$O$65,0)))),0)</f>
        <v>0</v>
      </c>
      <c r="FQ63" s="357" cm="1">
        <f t="array" ref="FQ63">IFERROR(_xlfn.IFS(AND(FQ4="CA",$B$104="CA"),IF(Input!FR12=TRUE,INDEX('UM+UIM'!$Q$3:$Q$5,MATCH(VLOOKUP(FQ6,'UM+UIM'!$S$3:$T$68,2,FALSE),'UM+UIM'!$O$3:$O$5,0)),INDEX('UM+UIM'!$P$3:$P$5,MATCH(VLOOKUP(FQ6,'UM+UIM'!$S$3:$T$68,2,FALSE),'UM+UIM'!$O$3:$O$5,0))),AND(FQ4="TX",$B$104="TX"),IF(Input!FR12=TRUE,INDEX('UM+UIM'!$Q$63:$Q$65,MATCH(Input!$C$130,'UM+UIM'!$O$63:$O$65,0)),INDEX('UM+UIM'!$P$63:$P$65,MATCH(Input!$C$130,'UM+UIM'!$O$63:$O$65,0)))),0)</f>
        <v>0</v>
      </c>
      <c r="FR63" s="357" cm="1">
        <f t="array" ref="FR63">IFERROR(_xlfn.IFS(AND(FR4="CA",$B$104="CA"),IF(Input!FS12=TRUE,INDEX('UM+UIM'!$Q$3:$Q$5,MATCH(VLOOKUP(FR6,'UM+UIM'!$S$3:$T$68,2,FALSE),'UM+UIM'!$O$3:$O$5,0)),INDEX('UM+UIM'!$P$3:$P$5,MATCH(VLOOKUP(FR6,'UM+UIM'!$S$3:$T$68,2,FALSE),'UM+UIM'!$O$3:$O$5,0))),AND(FR4="TX",$B$104="TX"),IF(Input!FS12=TRUE,INDEX('UM+UIM'!$Q$63:$Q$65,MATCH(Input!$C$130,'UM+UIM'!$O$63:$O$65,0)),INDEX('UM+UIM'!$P$63:$P$65,MATCH(Input!$C$130,'UM+UIM'!$O$63:$O$65,0)))),0)</f>
        <v>0</v>
      </c>
      <c r="FS63" s="357" cm="1">
        <f t="array" ref="FS63">IFERROR(_xlfn.IFS(AND(FS4="CA",$B$104="CA"),IF(Input!FT12=TRUE,INDEX('UM+UIM'!$Q$3:$Q$5,MATCH(VLOOKUP(FS6,'UM+UIM'!$S$3:$T$68,2,FALSE),'UM+UIM'!$O$3:$O$5,0)),INDEX('UM+UIM'!$P$3:$P$5,MATCH(VLOOKUP(FS6,'UM+UIM'!$S$3:$T$68,2,FALSE),'UM+UIM'!$O$3:$O$5,0))),AND(FS4="TX",$B$104="TX"),IF(Input!FT12=TRUE,INDEX('UM+UIM'!$Q$63:$Q$65,MATCH(Input!$C$130,'UM+UIM'!$O$63:$O$65,0)),INDEX('UM+UIM'!$P$63:$P$65,MATCH(Input!$C$130,'UM+UIM'!$O$63:$O$65,0)))),0)</f>
        <v>0</v>
      </c>
      <c r="FT63" s="357" cm="1">
        <f t="array" ref="FT63">IFERROR(_xlfn.IFS(AND(FT4="CA",$B$104="CA"),IF(Input!FU12=TRUE,INDEX('UM+UIM'!$Q$3:$Q$5,MATCH(VLOOKUP(FT6,'UM+UIM'!$S$3:$T$68,2,FALSE),'UM+UIM'!$O$3:$O$5,0)),INDEX('UM+UIM'!$P$3:$P$5,MATCH(VLOOKUP(FT6,'UM+UIM'!$S$3:$T$68,2,FALSE),'UM+UIM'!$O$3:$O$5,0))),AND(FT4="TX",$B$104="TX"),IF(Input!FU12=TRUE,INDEX('UM+UIM'!$Q$63:$Q$65,MATCH(Input!$C$130,'UM+UIM'!$O$63:$O$65,0)),INDEX('UM+UIM'!$P$63:$P$65,MATCH(Input!$C$130,'UM+UIM'!$O$63:$O$65,0)))),0)</f>
        <v>0</v>
      </c>
      <c r="FU63" s="357" cm="1">
        <f t="array" ref="FU63">IFERROR(_xlfn.IFS(AND(FU4="CA",$B$104="CA"),IF(Input!FV12=TRUE,INDEX('UM+UIM'!$Q$3:$Q$5,MATCH(VLOOKUP(FU6,'UM+UIM'!$S$3:$T$68,2,FALSE),'UM+UIM'!$O$3:$O$5,0)),INDEX('UM+UIM'!$P$3:$P$5,MATCH(VLOOKUP(FU6,'UM+UIM'!$S$3:$T$68,2,FALSE),'UM+UIM'!$O$3:$O$5,0))),AND(FU4="TX",$B$104="TX"),IF(Input!FV12=TRUE,INDEX('UM+UIM'!$Q$63:$Q$65,MATCH(Input!$C$130,'UM+UIM'!$O$63:$O$65,0)),INDEX('UM+UIM'!$P$63:$P$65,MATCH(Input!$C$130,'UM+UIM'!$O$63:$O$65,0)))),0)</f>
        <v>0</v>
      </c>
      <c r="FV63" s="357" cm="1">
        <f t="array" ref="FV63">IFERROR(_xlfn.IFS(AND(FV4="CA",$B$104="CA"),IF(Input!FW12=TRUE,INDEX('UM+UIM'!$Q$3:$Q$5,MATCH(VLOOKUP(FV6,'UM+UIM'!$S$3:$T$68,2,FALSE),'UM+UIM'!$O$3:$O$5,0)),INDEX('UM+UIM'!$P$3:$P$5,MATCH(VLOOKUP(FV6,'UM+UIM'!$S$3:$T$68,2,FALSE),'UM+UIM'!$O$3:$O$5,0))),AND(FV4="TX",$B$104="TX"),IF(Input!FW12=TRUE,INDEX('UM+UIM'!$Q$63:$Q$65,MATCH(Input!$C$130,'UM+UIM'!$O$63:$O$65,0)),INDEX('UM+UIM'!$P$63:$P$65,MATCH(Input!$C$130,'UM+UIM'!$O$63:$O$65,0)))),0)</f>
        <v>0</v>
      </c>
      <c r="FW63" s="357" cm="1">
        <f t="array" ref="FW63">IFERROR(_xlfn.IFS(AND(FW4="CA",$B$104="CA"),IF(Input!FX12=TRUE,INDEX('UM+UIM'!$Q$3:$Q$5,MATCH(VLOOKUP(FW6,'UM+UIM'!$S$3:$T$68,2,FALSE),'UM+UIM'!$O$3:$O$5,0)),INDEX('UM+UIM'!$P$3:$P$5,MATCH(VLOOKUP(FW6,'UM+UIM'!$S$3:$T$68,2,FALSE),'UM+UIM'!$O$3:$O$5,0))),AND(FW4="TX",$B$104="TX"),IF(Input!FX12=TRUE,INDEX('UM+UIM'!$Q$63:$Q$65,MATCH(Input!$C$130,'UM+UIM'!$O$63:$O$65,0)),INDEX('UM+UIM'!$P$63:$P$65,MATCH(Input!$C$130,'UM+UIM'!$O$63:$O$65,0)))),0)</f>
        <v>0</v>
      </c>
      <c r="FX63" s="357" cm="1">
        <f t="array" ref="FX63">IFERROR(_xlfn.IFS(AND(FX4="CA",$B$104="CA"),IF(Input!FY12=TRUE,INDEX('UM+UIM'!$Q$3:$Q$5,MATCH(VLOOKUP(FX6,'UM+UIM'!$S$3:$T$68,2,FALSE),'UM+UIM'!$O$3:$O$5,0)),INDEX('UM+UIM'!$P$3:$P$5,MATCH(VLOOKUP(FX6,'UM+UIM'!$S$3:$T$68,2,FALSE),'UM+UIM'!$O$3:$O$5,0))),AND(FX4="TX",$B$104="TX"),IF(Input!FY12=TRUE,INDEX('UM+UIM'!$Q$63:$Q$65,MATCH(Input!$C$130,'UM+UIM'!$O$63:$O$65,0)),INDEX('UM+UIM'!$P$63:$P$65,MATCH(Input!$C$130,'UM+UIM'!$O$63:$O$65,0)))),0)</f>
        <v>0</v>
      </c>
      <c r="FY63" s="357" cm="1">
        <f t="array" ref="FY63">IFERROR(_xlfn.IFS(AND(FY4="CA",$B$104="CA"),IF(Input!FZ12=TRUE,INDEX('UM+UIM'!$Q$3:$Q$5,MATCH(VLOOKUP(FY6,'UM+UIM'!$S$3:$T$68,2,FALSE),'UM+UIM'!$O$3:$O$5,0)),INDEX('UM+UIM'!$P$3:$P$5,MATCH(VLOOKUP(FY6,'UM+UIM'!$S$3:$T$68,2,FALSE),'UM+UIM'!$O$3:$O$5,0))),AND(FY4="TX",$B$104="TX"),IF(Input!FZ12=TRUE,INDEX('UM+UIM'!$Q$63:$Q$65,MATCH(Input!$C$130,'UM+UIM'!$O$63:$O$65,0)),INDEX('UM+UIM'!$P$63:$P$65,MATCH(Input!$C$130,'UM+UIM'!$O$63:$O$65,0)))),0)</f>
        <v>0</v>
      </c>
      <c r="FZ63" s="357" cm="1">
        <f t="array" ref="FZ63">IFERROR(_xlfn.IFS(AND(FZ4="CA",$B$104="CA"),IF(Input!GA12=TRUE,INDEX('UM+UIM'!$Q$3:$Q$5,MATCH(VLOOKUP(FZ6,'UM+UIM'!$S$3:$T$68,2,FALSE),'UM+UIM'!$O$3:$O$5,0)),INDEX('UM+UIM'!$P$3:$P$5,MATCH(VLOOKUP(FZ6,'UM+UIM'!$S$3:$T$68,2,FALSE),'UM+UIM'!$O$3:$O$5,0))),AND(FZ4="TX",$B$104="TX"),IF(Input!GA12=TRUE,INDEX('UM+UIM'!$Q$63:$Q$65,MATCH(Input!$C$130,'UM+UIM'!$O$63:$O$65,0)),INDEX('UM+UIM'!$P$63:$P$65,MATCH(Input!$C$130,'UM+UIM'!$O$63:$O$65,0)))),0)</f>
        <v>0</v>
      </c>
      <c r="GA63" s="357" cm="1">
        <f t="array" ref="GA63">IFERROR(_xlfn.IFS(AND(GA4="CA",$B$104="CA"),IF(Input!GB12=TRUE,INDEX('UM+UIM'!$Q$3:$Q$5,MATCH(VLOOKUP(GA6,'UM+UIM'!$S$3:$T$68,2,FALSE),'UM+UIM'!$O$3:$O$5,0)),INDEX('UM+UIM'!$P$3:$P$5,MATCH(VLOOKUP(GA6,'UM+UIM'!$S$3:$T$68,2,FALSE),'UM+UIM'!$O$3:$O$5,0))),AND(GA4="TX",$B$104="TX"),IF(Input!GB12=TRUE,INDEX('UM+UIM'!$Q$63:$Q$65,MATCH(Input!$C$130,'UM+UIM'!$O$63:$O$65,0)),INDEX('UM+UIM'!$P$63:$P$65,MATCH(Input!$C$130,'UM+UIM'!$O$63:$O$65,0)))),0)</f>
        <v>0</v>
      </c>
      <c r="GB63" s="357" cm="1">
        <f t="array" ref="GB63">IFERROR(_xlfn.IFS(AND(GB4="CA",$B$104="CA"),IF(Input!GC12=TRUE,INDEX('UM+UIM'!$Q$3:$Q$5,MATCH(VLOOKUP(GB6,'UM+UIM'!$S$3:$T$68,2,FALSE),'UM+UIM'!$O$3:$O$5,0)),INDEX('UM+UIM'!$P$3:$P$5,MATCH(VLOOKUP(GB6,'UM+UIM'!$S$3:$T$68,2,FALSE),'UM+UIM'!$O$3:$O$5,0))),AND(GB4="TX",$B$104="TX"),IF(Input!GC12=TRUE,INDEX('UM+UIM'!$Q$63:$Q$65,MATCH(Input!$C$130,'UM+UIM'!$O$63:$O$65,0)),INDEX('UM+UIM'!$P$63:$P$65,MATCH(Input!$C$130,'UM+UIM'!$O$63:$O$65,0)))),0)</f>
        <v>0</v>
      </c>
      <c r="GC63" s="357" cm="1">
        <f t="array" ref="GC63">IFERROR(_xlfn.IFS(AND(GC4="CA",$B$104="CA"),IF(Input!GD12=TRUE,INDEX('UM+UIM'!$Q$3:$Q$5,MATCH(VLOOKUP(GC6,'UM+UIM'!$S$3:$T$68,2,FALSE),'UM+UIM'!$O$3:$O$5,0)),INDEX('UM+UIM'!$P$3:$P$5,MATCH(VLOOKUP(GC6,'UM+UIM'!$S$3:$T$68,2,FALSE),'UM+UIM'!$O$3:$O$5,0))),AND(GC4="TX",$B$104="TX"),IF(Input!GD12=TRUE,INDEX('UM+UIM'!$Q$63:$Q$65,MATCH(Input!$C$130,'UM+UIM'!$O$63:$O$65,0)),INDEX('UM+UIM'!$P$63:$P$65,MATCH(Input!$C$130,'UM+UIM'!$O$63:$O$65,0)))),0)</f>
        <v>0</v>
      </c>
      <c r="GD63" s="357" cm="1">
        <f t="array" ref="GD63">IFERROR(_xlfn.IFS(AND(GD4="CA",$B$104="CA"),IF(Input!GE12=TRUE,INDEX('UM+UIM'!$Q$3:$Q$5,MATCH(VLOOKUP(GD6,'UM+UIM'!$S$3:$T$68,2,FALSE),'UM+UIM'!$O$3:$O$5,0)),INDEX('UM+UIM'!$P$3:$P$5,MATCH(VLOOKUP(GD6,'UM+UIM'!$S$3:$T$68,2,FALSE),'UM+UIM'!$O$3:$O$5,0))),AND(GD4="TX",$B$104="TX"),IF(Input!GE12=TRUE,INDEX('UM+UIM'!$Q$63:$Q$65,MATCH(Input!$C$130,'UM+UIM'!$O$63:$O$65,0)),INDEX('UM+UIM'!$P$63:$P$65,MATCH(Input!$C$130,'UM+UIM'!$O$63:$O$65,0)))),0)</f>
        <v>0</v>
      </c>
      <c r="GE63" s="357" cm="1">
        <f t="array" ref="GE63">IFERROR(_xlfn.IFS(AND(GE4="CA",$B$104="CA"),IF(Input!GF12=TRUE,INDEX('UM+UIM'!$Q$3:$Q$5,MATCH(VLOOKUP(GE6,'UM+UIM'!$S$3:$T$68,2,FALSE),'UM+UIM'!$O$3:$O$5,0)),INDEX('UM+UIM'!$P$3:$P$5,MATCH(VLOOKUP(GE6,'UM+UIM'!$S$3:$T$68,2,FALSE),'UM+UIM'!$O$3:$O$5,0))),AND(GE4="TX",$B$104="TX"),IF(Input!GF12=TRUE,INDEX('UM+UIM'!$Q$63:$Q$65,MATCH(Input!$C$130,'UM+UIM'!$O$63:$O$65,0)),INDEX('UM+UIM'!$P$63:$P$65,MATCH(Input!$C$130,'UM+UIM'!$O$63:$O$65,0)))),0)</f>
        <v>0</v>
      </c>
      <c r="GF63" s="357" cm="1">
        <f t="array" ref="GF63">IFERROR(_xlfn.IFS(AND(GF4="CA",$B$104="CA"),IF(Input!GG12=TRUE,INDEX('UM+UIM'!$Q$3:$Q$5,MATCH(VLOOKUP(GF6,'UM+UIM'!$S$3:$T$68,2,FALSE),'UM+UIM'!$O$3:$O$5,0)),INDEX('UM+UIM'!$P$3:$P$5,MATCH(VLOOKUP(GF6,'UM+UIM'!$S$3:$T$68,2,FALSE),'UM+UIM'!$O$3:$O$5,0))),AND(GF4="TX",$B$104="TX"),IF(Input!GG12=TRUE,INDEX('UM+UIM'!$Q$63:$Q$65,MATCH(Input!$C$130,'UM+UIM'!$O$63:$O$65,0)),INDEX('UM+UIM'!$P$63:$P$65,MATCH(Input!$C$130,'UM+UIM'!$O$63:$O$65,0)))),0)</f>
        <v>0</v>
      </c>
      <c r="GG63" s="357" cm="1">
        <f t="array" ref="GG63">IFERROR(_xlfn.IFS(AND(GG4="CA",$B$104="CA"),IF(Input!GH12=TRUE,INDEX('UM+UIM'!$Q$3:$Q$5,MATCH(VLOOKUP(GG6,'UM+UIM'!$S$3:$T$68,2,FALSE),'UM+UIM'!$O$3:$O$5,0)),INDEX('UM+UIM'!$P$3:$P$5,MATCH(VLOOKUP(GG6,'UM+UIM'!$S$3:$T$68,2,FALSE),'UM+UIM'!$O$3:$O$5,0))),AND(GG4="TX",$B$104="TX"),IF(Input!GH12=TRUE,INDEX('UM+UIM'!$Q$63:$Q$65,MATCH(Input!$C$130,'UM+UIM'!$O$63:$O$65,0)),INDEX('UM+UIM'!$P$63:$P$65,MATCH(Input!$C$130,'UM+UIM'!$O$63:$O$65,0)))),0)</f>
        <v>0</v>
      </c>
      <c r="GH63" s="357" cm="1">
        <f t="array" ref="GH63">IFERROR(_xlfn.IFS(AND(GH4="CA",$B$104="CA"),IF(Input!GI12=TRUE,INDEX('UM+UIM'!$Q$3:$Q$5,MATCH(VLOOKUP(GH6,'UM+UIM'!$S$3:$T$68,2,FALSE),'UM+UIM'!$O$3:$O$5,0)),INDEX('UM+UIM'!$P$3:$P$5,MATCH(VLOOKUP(GH6,'UM+UIM'!$S$3:$T$68,2,FALSE),'UM+UIM'!$O$3:$O$5,0))),AND(GH4="TX",$B$104="TX"),IF(Input!GI12=TRUE,INDEX('UM+UIM'!$Q$63:$Q$65,MATCH(Input!$C$130,'UM+UIM'!$O$63:$O$65,0)),INDEX('UM+UIM'!$P$63:$P$65,MATCH(Input!$C$130,'UM+UIM'!$O$63:$O$65,0)))),0)</f>
        <v>0</v>
      </c>
      <c r="GI63" s="357" cm="1">
        <f t="array" ref="GI63">IFERROR(_xlfn.IFS(AND(GI4="CA",$B$104="CA"),IF(Input!GJ12=TRUE,INDEX('UM+UIM'!$Q$3:$Q$5,MATCH(VLOOKUP(GI6,'UM+UIM'!$S$3:$T$68,2,FALSE),'UM+UIM'!$O$3:$O$5,0)),INDEX('UM+UIM'!$P$3:$P$5,MATCH(VLOOKUP(GI6,'UM+UIM'!$S$3:$T$68,2,FALSE),'UM+UIM'!$O$3:$O$5,0))),AND(GI4="TX",$B$104="TX"),IF(Input!GJ12=TRUE,INDEX('UM+UIM'!$Q$63:$Q$65,MATCH(Input!$C$130,'UM+UIM'!$O$63:$O$65,0)),INDEX('UM+UIM'!$P$63:$P$65,MATCH(Input!$C$130,'UM+UIM'!$O$63:$O$65,0)))),0)</f>
        <v>0</v>
      </c>
      <c r="GJ63" s="357" cm="1">
        <f t="array" ref="GJ63">IFERROR(_xlfn.IFS(AND(GJ4="CA",$B$104="CA"),IF(Input!GK12=TRUE,INDEX('UM+UIM'!$Q$3:$Q$5,MATCH(VLOOKUP(GJ6,'UM+UIM'!$S$3:$T$68,2,FALSE),'UM+UIM'!$O$3:$O$5,0)),INDEX('UM+UIM'!$P$3:$P$5,MATCH(VLOOKUP(GJ6,'UM+UIM'!$S$3:$T$68,2,FALSE),'UM+UIM'!$O$3:$O$5,0))),AND(GJ4="TX",$B$104="TX"),IF(Input!GK12=TRUE,INDEX('UM+UIM'!$Q$63:$Q$65,MATCH(Input!$C$130,'UM+UIM'!$O$63:$O$65,0)),INDEX('UM+UIM'!$P$63:$P$65,MATCH(Input!$C$130,'UM+UIM'!$O$63:$O$65,0)))),0)</f>
        <v>0</v>
      </c>
      <c r="GK63" s="357" cm="1">
        <f t="array" ref="GK63">IFERROR(_xlfn.IFS(AND(GK4="CA",$B$104="CA"),IF(Input!GL12=TRUE,INDEX('UM+UIM'!$Q$3:$Q$5,MATCH(VLOOKUP(GK6,'UM+UIM'!$S$3:$T$68,2,FALSE),'UM+UIM'!$O$3:$O$5,0)),INDEX('UM+UIM'!$P$3:$P$5,MATCH(VLOOKUP(GK6,'UM+UIM'!$S$3:$T$68,2,FALSE),'UM+UIM'!$O$3:$O$5,0))),AND(GK4="TX",$B$104="TX"),IF(Input!GL12=TRUE,INDEX('UM+UIM'!$Q$63:$Q$65,MATCH(Input!$C$130,'UM+UIM'!$O$63:$O$65,0)),INDEX('UM+UIM'!$P$63:$P$65,MATCH(Input!$C$130,'UM+UIM'!$O$63:$O$65,0)))),0)</f>
        <v>0</v>
      </c>
      <c r="GL63" s="357" cm="1">
        <f t="array" ref="GL63">IFERROR(_xlfn.IFS(AND(GL4="CA",$B$104="CA"),IF(Input!GM12=TRUE,INDEX('UM+UIM'!$Q$3:$Q$5,MATCH(VLOOKUP(GL6,'UM+UIM'!$S$3:$T$68,2,FALSE),'UM+UIM'!$O$3:$O$5,0)),INDEX('UM+UIM'!$P$3:$P$5,MATCH(VLOOKUP(GL6,'UM+UIM'!$S$3:$T$68,2,FALSE),'UM+UIM'!$O$3:$O$5,0))),AND(GL4="TX",$B$104="TX"),IF(Input!GM12=TRUE,INDEX('UM+UIM'!$Q$63:$Q$65,MATCH(Input!$C$130,'UM+UIM'!$O$63:$O$65,0)),INDEX('UM+UIM'!$P$63:$P$65,MATCH(Input!$C$130,'UM+UIM'!$O$63:$O$65,0)))),0)</f>
        <v>0</v>
      </c>
      <c r="GM63" s="357" cm="1">
        <f t="array" ref="GM63">IFERROR(_xlfn.IFS(AND(GM4="CA",$B$104="CA"),IF(Input!GN12=TRUE,INDEX('UM+UIM'!$Q$3:$Q$5,MATCH(VLOOKUP(GM6,'UM+UIM'!$S$3:$T$68,2,FALSE),'UM+UIM'!$O$3:$O$5,0)),INDEX('UM+UIM'!$P$3:$P$5,MATCH(VLOOKUP(GM6,'UM+UIM'!$S$3:$T$68,2,FALSE),'UM+UIM'!$O$3:$O$5,0))),AND(GM4="TX",$B$104="TX"),IF(Input!GN12=TRUE,INDEX('UM+UIM'!$Q$63:$Q$65,MATCH(Input!$C$130,'UM+UIM'!$O$63:$O$65,0)),INDEX('UM+UIM'!$P$63:$P$65,MATCH(Input!$C$130,'UM+UIM'!$O$63:$O$65,0)))),0)</f>
        <v>0</v>
      </c>
      <c r="GN63" s="357" cm="1">
        <f t="array" ref="GN63">IFERROR(_xlfn.IFS(AND(GN4="CA",$B$104="CA"),IF(Input!GO12=TRUE,INDEX('UM+UIM'!$Q$3:$Q$5,MATCH(VLOOKUP(GN6,'UM+UIM'!$S$3:$T$68,2,FALSE),'UM+UIM'!$O$3:$O$5,0)),INDEX('UM+UIM'!$P$3:$P$5,MATCH(VLOOKUP(GN6,'UM+UIM'!$S$3:$T$68,2,FALSE),'UM+UIM'!$O$3:$O$5,0))),AND(GN4="TX",$B$104="TX"),IF(Input!GO12=TRUE,INDEX('UM+UIM'!$Q$63:$Q$65,MATCH(Input!$C$130,'UM+UIM'!$O$63:$O$65,0)),INDEX('UM+UIM'!$P$63:$P$65,MATCH(Input!$C$130,'UM+UIM'!$O$63:$O$65,0)))),0)</f>
        <v>0</v>
      </c>
      <c r="GO63" s="357" cm="1">
        <f t="array" ref="GO63">IFERROR(_xlfn.IFS(AND(GO4="CA",$B$104="CA"),IF(Input!GP12=TRUE,INDEX('UM+UIM'!$Q$3:$Q$5,MATCH(VLOOKUP(GO6,'UM+UIM'!$S$3:$T$68,2,FALSE),'UM+UIM'!$O$3:$O$5,0)),INDEX('UM+UIM'!$P$3:$P$5,MATCH(VLOOKUP(GO6,'UM+UIM'!$S$3:$T$68,2,FALSE),'UM+UIM'!$O$3:$O$5,0))),AND(GO4="TX",$B$104="TX"),IF(Input!GP12=TRUE,INDEX('UM+UIM'!$Q$63:$Q$65,MATCH(Input!$C$130,'UM+UIM'!$O$63:$O$65,0)),INDEX('UM+UIM'!$P$63:$P$65,MATCH(Input!$C$130,'UM+UIM'!$O$63:$O$65,0)))),0)</f>
        <v>0</v>
      </c>
      <c r="GP63" s="357" cm="1">
        <f t="array" ref="GP63">IFERROR(_xlfn.IFS(AND(GP4="CA",$B$104="CA"),IF(Input!GQ12=TRUE,INDEX('UM+UIM'!$Q$3:$Q$5,MATCH(VLOOKUP(GP6,'UM+UIM'!$S$3:$T$68,2,FALSE),'UM+UIM'!$O$3:$O$5,0)),INDEX('UM+UIM'!$P$3:$P$5,MATCH(VLOOKUP(GP6,'UM+UIM'!$S$3:$T$68,2,FALSE),'UM+UIM'!$O$3:$O$5,0))),AND(GP4="TX",$B$104="TX"),IF(Input!GQ12=TRUE,INDEX('UM+UIM'!$Q$63:$Q$65,MATCH(Input!$C$130,'UM+UIM'!$O$63:$O$65,0)),INDEX('UM+UIM'!$P$63:$P$65,MATCH(Input!$C$130,'UM+UIM'!$O$63:$O$65,0)))),0)</f>
        <v>0</v>
      </c>
      <c r="GQ63" s="357" cm="1">
        <f t="array" ref="GQ63">IFERROR(_xlfn.IFS(AND(GQ4="CA",$B$104="CA"),IF(Input!GR12=TRUE,INDEX('UM+UIM'!$Q$3:$Q$5,MATCH(VLOOKUP(GQ6,'UM+UIM'!$S$3:$T$68,2,FALSE),'UM+UIM'!$O$3:$O$5,0)),INDEX('UM+UIM'!$P$3:$P$5,MATCH(VLOOKUP(GQ6,'UM+UIM'!$S$3:$T$68,2,FALSE),'UM+UIM'!$O$3:$O$5,0))),AND(GQ4="TX",$B$104="TX"),IF(Input!GR12=TRUE,INDEX('UM+UIM'!$Q$63:$Q$65,MATCH(Input!$C$130,'UM+UIM'!$O$63:$O$65,0)),INDEX('UM+UIM'!$P$63:$P$65,MATCH(Input!$C$130,'UM+UIM'!$O$63:$O$65,0)))),0)</f>
        <v>0</v>
      </c>
      <c r="GR63" s="357" cm="1">
        <f t="array" ref="GR63">IFERROR(_xlfn.IFS(AND(GR4="CA",$B$104="CA"),IF(Input!GS12=TRUE,INDEX('UM+UIM'!$Q$3:$Q$5,MATCH(VLOOKUP(GR6,'UM+UIM'!$S$3:$T$68,2,FALSE),'UM+UIM'!$O$3:$O$5,0)),INDEX('UM+UIM'!$P$3:$P$5,MATCH(VLOOKUP(GR6,'UM+UIM'!$S$3:$T$68,2,FALSE),'UM+UIM'!$O$3:$O$5,0))),AND(GR4="TX",$B$104="TX"),IF(Input!GS12=TRUE,INDEX('UM+UIM'!$Q$63:$Q$65,MATCH(Input!$C$130,'UM+UIM'!$O$63:$O$65,0)),INDEX('UM+UIM'!$P$63:$P$65,MATCH(Input!$C$130,'UM+UIM'!$O$63:$O$65,0)))),0)</f>
        <v>0</v>
      </c>
      <c r="GS63" s="357" cm="1">
        <f t="array" ref="GS63">IFERROR(_xlfn.IFS(AND(GS4="CA",$B$104="CA"),IF(Input!GT12=TRUE,INDEX('UM+UIM'!$Q$3:$Q$5,MATCH(VLOOKUP(GS6,'UM+UIM'!$S$3:$T$68,2,FALSE),'UM+UIM'!$O$3:$O$5,0)),INDEX('UM+UIM'!$P$3:$P$5,MATCH(VLOOKUP(GS6,'UM+UIM'!$S$3:$T$68,2,FALSE),'UM+UIM'!$O$3:$O$5,0))),AND(GS4="TX",$B$104="TX"),IF(Input!GT12=TRUE,INDEX('UM+UIM'!$Q$63:$Q$65,MATCH(Input!$C$130,'UM+UIM'!$O$63:$O$65,0)),INDEX('UM+UIM'!$P$63:$P$65,MATCH(Input!$C$130,'UM+UIM'!$O$63:$O$65,0)))),0)</f>
        <v>0</v>
      </c>
    </row>
    <row r="64" spans="1:201">
      <c r="A64" s="326" t="s">
        <v>8677</v>
      </c>
      <c r="B64" s="327">
        <f>IFERROR(ROUND(B65*B10,0)*N(Input!C32),0)</f>
        <v>0</v>
      </c>
      <c r="C64" s="327">
        <f>IFERROR(ROUND(C65*C10,0)*N(Input!D32),0)</f>
        <v>0</v>
      </c>
      <c r="D64" s="327">
        <f>IFERROR(ROUND(D65*D10,0)*N(Input!E32),0)</f>
        <v>0</v>
      </c>
      <c r="E64" s="327">
        <f>IFERROR(ROUND(E65*E10,0)*N(Input!F32),0)</f>
        <v>0</v>
      </c>
      <c r="F64" s="327">
        <f>IFERROR(ROUND(F65*F10,0)*N(Input!G32),0)</f>
        <v>0</v>
      </c>
      <c r="G64" s="327">
        <f>IFERROR(ROUND(G65*G10,0)*N(Input!H32),0)</f>
        <v>0</v>
      </c>
      <c r="H64" s="327">
        <f>IFERROR(ROUND(H65*H10,0)*N(Input!I32),0)</f>
        <v>0</v>
      </c>
      <c r="I64" s="327">
        <f>IFERROR(ROUND(I65*I10,0)*N(Input!J32),0)</f>
        <v>0</v>
      </c>
      <c r="J64" s="327">
        <f>IFERROR(ROUND(J65*J10,0)*N(Input!K32),0)</f>
        <v>0</v>
      </c>
      <c r="K64" s="327">
        <f>IFERROR(ROUND(K65*K10,0)*N(Input!L32),0)</f>
        <v>0</v>
      </c>
      <c r="L64" s="327">
        <f>IFERROR(ROUND(L65*L10,0)*N(Input!M32),0)</f>
        <v>0</v>
      </c>
      <c r="M64" s="327">
        <f>IFERROR(ROUND(M65*M10,0)*N(Input!N32),0)</f>
        <v>0</v>
      </c>
      <c r="N64" s="327">
        <f>IFERROR(ROUND(N65*N10,0)*N(Input!O32),0)</f>
        <v>0</v>
      </c>
      <c r="O64" s="327">
        <f>IFERROR(ROUND(O65*O10,0)*N(Input!P32),0)</f>
        <v>0</v>
      </c>
      <c r="P64" s="327">
        <f>IFERROR(ROUND(P65*P10,0)*N(Input!Q32),0)</f>
        <v>0</v>
      </c>
      <c r="Q64" s="327">
        <f>IFERROR(ROUND(Q65*Q10,0)*N(Input!R32),0)</f>
        <v>0</v>
      </c>
      <c r="R64" s="327">
        <f>IFERROR(ROUND(R65*R10,0)*N(Input!S32),0)</f>
        <v>0</v>
      </c>
      <c r="S64" s="327">
        <f>IFERROR(ROUND(S65*S10,0)*N(Input!T32),0)</f>
        <v>0</v>
      </c>
      <c r="T64" s="327">
        <f>IFERROR(ROUND(T65*T10,0)*N(Input!U32),0)</f>
        <v>0</v>
      </c>
      <c r="U64" s="327">
        <f>IFERROR(ROUND(U65*U10,0)*N(Input!V32),0)</f>
        <v>0</v>
      </c>
      <c r="V64" s="327">
        <f>IFERROR(ROUND(V65*V10,0)*N(Input!W32),0)</f>
        <v>0</v>
      </c>
      <c r="W64" s="327">
        <f>IFERROR(ROUND(W65*W10,0)*N(Input!X32),0)</f>
        <v>0</v>
      </c>
      <c r="X64" s="327">
        <f>IFERROR(ROUND(X65*X10,0)*N(Input!Y32),0)</f>
        <v>0</v>
      </c>
      <c r="Y64" s="327">
        <f>IFERROR(ROUND(Y65*Y10,0)*N(Input!Z32),0)</f>
        <v>0</v>
      </c>
      <c r="Z64" s="327">
        <f>IFERROR(ROUND(Z65*Z10,0)*N(Input!AA32),0)</f>
        <v>0</v>
      </c>
      <c r="AA64" s="327">
        <f>IFERROR(ROUND(AA65*AA10,0)*N(Input!AB32),0)</f>
        <v>0</v>
      </c>
      <c r="AB64" s="327">
        <f>IFERROR(ROUND(AB65*AB10,0)*N(Input!AC32),0)</f>
        <v>0</v>
      </c>
      <c r="AC64" s="327">
        <f>IFERROR(ROUND(AC65*AC10,0)*N(Input!AD32),0)</f>
        <v>0</v>
      </c>
      <c r="AD64" s="327">
        <f>IFERROR(ROUND(AD65*AD10,0)*N(Input!AE32),0)</f>
        <v>0</v>
      </c>
      <c r="AE64" s="327">
        <f>IFERROR(ROUND(AE65*AE10,0)*N(Input!AF32),0)</f>
        <v>0</v>
      </c>
      <c r="AF64" s="327">
        <f>IFERROR(ROUND(AF65*AF10,0)*N(Input!AG32),0)</f>
        <v>0</v>
      </c>
      <c r="AG64" s="327">
        <f>IFERROR(ROUND(AG65*AG10,0)*N(Input!AH32),0)</f>
        <v>0</v>
      </c>
      <c r="AH64" s="327">
        <f>IFERROR(ROUND(AH65*AH10,0)*N(Input!AI32),0)</f>
        <v>0</v>
      </c>
      <c r="AI64" s="327">
        <f>IFERROR(ROUND(AI65*AI10,0)*N(Input!AJ32),0)</f>
        <v>0</v>
      </c>
      <c r="AJ64" s="327">
        <f>IFERROR(ROUND(AJ65*AJ10,0)*N(Input!AK32),0)</f>
        <v>0</v>
      </c>
      <c r="AK64" s="327">
        <f>IFERROR(ROUND(AK65*AK10,0)*N(Input!AL32),0)</f>
        <v>0</v>
      </c>
      <c r="AL64" s="327">
        <f>IFERROR(ROUND(AL65*AL10,0)*N(Input!AM32),0)</f>
        <v>0</v>
      </c>
      <c r="AM64" s="327">
        <f>IFERROR(ROUND(AM65*AM10,0)*N(Input!AN32),0)</f>
        <v>0</v>
      </c>
      <c r="AN64" s="327">
        <f>IFERROR(ROUND(AN65*AN10,0)*N(Input!AO32),0)</f>
        <v>0</v>
      </c>
      <c r="AO64" s="327">
        <f>IFERROR(ROUND(AO65*AO10,0)*N(Input!AP32),0)</f>
        <v>0</v>
      </c>
      <c r="AP64" s="327">
        <f>IFERROR(ROUND(AP65*AP10,0)*N(Input!AQ32),0)</f>
        <v>0</v>
      </c>
      <c r="AQ64" s="327">
        <f>IFERROR(ROUND(AQ65*AQ10,0)*N(Input!AR32),0)</f>
        <v>0</v>
      </c>
      <c r="AR64" s="327">
        <f>IFERROR(ROUND(AR65*AR10,0)*N(Input!AS32),0)</f>
        <v>0</v>
      </c>
      <c r="AS64" s="327">
        <f>IFERROR(ROUND(AS65*AS10,0)*N(Input!AT32),0)</f>
        <v>0</v>
      </c>
      <c r="AT64" s="327">
        <f>IFERROR(ROUND(AT65*AT10,0)*N(Input!AU32),0)</f>
        <v>0</v>
      </c>
      <c r="AU64" s="327">
        <f>IFERROR(ROUND(AU65*AU10,0)*N(Input!AV32),0)</f>
        <v>0</v>
      </c>
      <c r="AV64" s="327">
        <f>IFERROR(ROUND(AV65*AV10,0)*N(Input!AW32),0)</f>
        <v>0</v>
      </c>
      <c r="AW64" s="327">
        <f>IFERROR(ROUND(AW65*AW10,0)*N(Input!AX32),0)</f>
        <v>0</v>
      </c>
      <c r="AX64" s="327">
        <f>IFERROR(ROUND(AX65*AX10,0)*N(Input!AY32),0)</f>
        <v>0</v>
      </c>
      <c r="AY64" s="327">
        <f>IFERROR(ROUND(AY65*AY10,0)*N(Input!AZ32),0)</f>
        <v>0</v>
      </c>
      <c r="AZ64" s="327">
        <f>IFERROR(ROUND(AZ65*AZ10,0)*N(Input!BA32),0)</f>
        <v>0</v>
      </c>
      <c r="BA64" s="327">
        <f>IFERROR(ROUND(BA65*BA10,0)*N(Input!BB32),0)</f>
        <v>0</v>
      </c>
      <c r="BB64" s="327">
        <f>IFERROR(ROUND(BB65*BB10,0)*N(Input!BC32),0)</f>
        <v>0</v>
      </c>
      <c r="BC64" s="327">
        <f>IFERROR(ROUND(BC65*BC10,0)*N(Input!BD32),0)</f>
        <v>0</v>
      </c>
      <c r="BD64" s="327">
        <f>IFERROR(ROUND(BD65*BD10,0)*N(Input!BE32),0)</f>
        <v>0</v>
      </c>
      <c r="BE64" s="327">
        <f>IFERROR(ROUND(BE65*BE10,0)*N(Input!BF32),0)</f>
        <v>0</v>
      </c>
      <c r="BF64" s="327">
        <f>IFERROR(ROUND(BF65*BF10,0)*N(Input!BG32),0)</f>
        <v>0</v>
      </c>
      <c r="BG64" s="327">
        <f>IFERROR(ROUND(BG65*BG10,0)*N(Input!BH32),0)</f>
        <v>0</v>
      </c>
      <c r="BH64" s="327">
        <f>IFERROR(ROUND(BH65*BH10,0)*N(Input!BI32),0)</f>
        <v>0</v>
      </c>
      <c r="BI64" s="327">
        <f>IFERROR(ROUND(BI65*BI10,0)*N(Input!BJ32),0)</f>
        <v>0</v>
      </c>
      <c r="BJ64" s="327">
        <f>IFERROR(ROUND(BJ65*BJ10,0)*N(Input!BK32),0)</f>
        <v>0</v>
      </c>
      <c r="BK64" s="327">
        <f>IFERROR(ROUND(BK65*BK10,0)*N(Input!BL32),0)</f>
        <v>0</v>
      </c>
      <c r="BL64" s="327">
        <f>IFERROR(ROUND(BL65*BL10,0)*N(Input!BM32),0)</f>
        <v>0</v>
      </c>
      <c r="BM64" s="327">
        <f>IFERROR(ROUND(BM65*BM10,0)*N(Input!BN32),0)</f>
        <v>0</v>
      </c>
      <c r="BN64" s="327">
        <f>IFERROR(ROUND(BN65*BN10,0)*N(Input!BO32),0)</f>
        <v>0</v>
      </c>
      <c r="BO64" s="327">
        <f>IFERROR(ROUND(BO65*BO10,0)*N(Input!BP32),0)</f>
        <v>0</v>
      </c>
      <c r="BP64" s="327">
        <f>IFERROR(ROUND(BP65*BP10,0)*N(Input!BQ32),0)</f>
        <v>0</v>
      </c>
      <c r="BQ64" s="327">
        <f>IFERROR(ROUND(BQ65*BQ10,0)*N(Input!BR32),0)</f>
        <v>0</v>
      </c>
      <c r="BR64" s="327">
        <f>IFERROR(ROUND(BR65*BR10,0)*N(Input!BS32),0)</f>
        <v>0</v>
      </c>
      <c r="BS64" s="327">
        <f>IFERROR(ROUND(BS65*BS10,0)*N(Input!BT32),0)</f>
        <v>0</v>
      </c>
      <c r="BT64" s="327">
        <f>IFERROR(ROUND(BT65*BT10,0)*N(Input!BU32),0)</f>
        <v>0</v>
      </c>
      <c r="BU64" s="327">
        <f>IFERROR(ROUND(BU65*BU10,0)*N(Input!BV32),0)</f>
        <v>0</v>
      </c>
      <c r="BV64" s="327">
        <f>IFERROR(ROUND(BV65*BV10,0)*N(Input!BW32),0)</f>
        <v>0</v>
      </c>
      <c r="BW64" s="327">
        <f>IFERROR(ROUND(BW65*BW10,0)*N(Input!BX32),0)</f>
        <v>0</v>
      </c>
      <c r="BX64" s="327">
        <f>IFERROR(ROUND(BX65*BX10,0)*N(Input!BY32),0)</f>
        <v>0</v>
      </c>
      <c r="BY64" s="327">
        <f>IFERROR(ROUND(BY65*BY10,0)*N(Input!BZ32),0)</f>
        <v>0</v>
      </c>
      <c r="BZ64" s="327">
        <f>IFERROR(ROUND(BZ65*BZ10,0)*N(Input!CA32),0)</f>
        <v>0</v>
      </c>
      <c r="CA64" s="327">
        <f>IFERROR(ROUND(CA65*CA10,0)*N(Input!CB32),0)</f>
        <v>0</v>
      </c>
      <c r="CB64" s="327">
        <f>IFERROR(ROUND(CB65*CB10,0)*N(Input!CC32),0)</f>
        <v>0</v>
      </c>
      <c r="CC64" s="327">
        <f>IFERROR(ROUND(CC65*CC10,0)*N(Input!CD32),0)</f>
        <v>0</v>
      </c>
      <c r="CD64" s="327">
        <f>IFERROR(ROUND(CD65*CD10,0)*N(Input!CE32),0)</f>
        <v>0</v>
      </c>
      <c r="CE64" s="327">
        <f>IFERROR(ROUND(CE65*CE10,0)*N(Input!CF32),0)</f>
        <v>0</v>
      </c>
      <c r="CF64" s="327">
        <f>IFERROR(ROUND(CF65*CF10,0)*N(Input!CG32),0)</f>
        <v>0</v>
      </c>
      <c r="CG64" s="327">
        <f>IFERROR(ROUND(CG65*CG10,0)*N(Input!CH32),0)</f>
        <v>0</v>
      </c>
      <c r="CH64" s="327">
        <f>IFERROR(ROUND(CH65*CH10,0)*N(Input!CI32),0)</f>
        <v>0</v>
      </c>
      <c r="CI64" s="327">
        <f>IFERROR(ROUND(CI65*CI10,0)*N(Input!CJ32),0)</f>
        <v>0</v>
      </c>
      <c r="CJ64" s="327">
        <f>IFERROR(ROUND(CJ65*CJ10,0)*N(Input!CK32),0)</f>
        <v>0</v>
      </c>
      <c r="CK64" s="327">
        <f>IFERROR(ROUND(CK65*CK10,0)*N(Input!CL32),0)</f>
        <v>0</v>
      </c>
      <c r="CL64" s="327">
        <f>IFERROR(ROUND(CL65*CL10,0)*N(Input!CM32),0)</f>
        <v>0</v>
      </c>
      <c r="CM64" s="327">
        <f>IFERROR(ROUND(CM65*CM10,0)*N(Input!CN32),0)</f>
        <v>0</v>
      </c>
      <c r="CN64" s="327">
        <f>IFERROR(ROUND(CN65*CN10,0)*N(Input!CO32),0)</f>
        <v>0</v>
      </c>
      <c r="CO64" s="327">
        <f>IFERROR(ROUND(CO65*CO10,0)*N(Input!CP32),0)</f>
        <v>0</v>
      </c>
      <c r="CP64" s="327">
        <f>IFERROR(ROUND(CP65*CP10,0)*N(Input!CQ32),0)</f>
        <v>0</v>
      </c>
      <c r="CQ64" s="327">
        <f>IFERROR(ROUND(CQ65*CQ10,0)*N(Input!CR32),0)</f>
        <v>0</v>
      </c>
      <c r="CR64" s="327">
        <f>IFERROR(ROUND(CR65*CR10,0)*N(Input!CS32),0)</f>
        <v>0</v>
      </c>
      <c r="CS64" s="327">
        <f>IFERROR(ROUND(CS65*CS10,0)*N(Input!CT32),0)</f>
        <v>0</v>
      </c>
      <c r="CT64" s="327">
        <f>IFERROR(ROUND(CT65*CT10,0)*N(Input!CU32),0)</f>
        <v>0</v>
      </c>
      <c r="CU64" s="327">
        <f>IFERROR(ROUND(CU65*CU10,0)*N(Input!CV32),0)</f>
        <v>0</v>
      </c>
      <c r="CV64" s="327">
        <f>IFERROR(ROUND(CV65*CV10,0)*N(Input!CW32),0)</f>
        <v>0</v>
      </c>
      <c r="CW64" s="327">
        <f>IFERROR(ROUND(CW65*CW10,0)*N(Input!CX32),0)</f>
        <v>0</v>
      </c>
      <c r="CX64" s="327">
        <f>IFERROR(ROUND(CX65*CX10,0)*N(Input!CY32),0)</f>
        <v>0</v>
      </c>
      <c r="CY64" s="327">
        <f>IFERROR(ROUND(CY65*CY10,0)*N(Input!CZ32),0)</f>
        <v>0</v>
      </c>
      <c r="CZ64" s="327">
        <f>IFERROR(ROUND(CZ65*CZ10,0)*N(Input!DA32),0)</f>
        <v>0</v>
      </c>
      <c r="DA64" s="327">
        <f>IFERROR(ROUND(DA65*DA10,0)*N(Input!DB32),0)</f>
        <v>0</v>
      </c>
      <c r="DB64" s="327">
        <f>IFERROR(ROUND(DB65*DB10,0)*N(Input!DC32),0)</f>
        <v>0</v>
      </c>
      <c r="DC64" s="327">
        <f>IFERROR(ROUND(DC65*DC10,0)*N(Input!DD32),0)</f>
        <v>0</v>
      </c>
      <c r="DD64" s="327">
        <f>IFERROR(ROUND(DD65*DD10,0)*N(Input!DE32),0)</f>
        <v>0</v>
      </c>
      <c r="DE64" s="327">
        <f>IFERROR(ROUND(DE65*DE10,0)*N(Input!DF32),0)</f>
        <v>0</v>
      </c>
      <c r="DF64" s="327">
        <f>IFERROR(ROUND(DF65*DF10,0)*N(Input!DG32),0)</f>
        <v>0</v>
      </c>
      <c r="DG64" s="327">
        <f>IFERROR(ROUND(DG65*DG10,0)*N(Input!DH32),0)</f>
        <v>0</v>
      </c>
      <c r="DH64" s="327">
        <f>IFERROR(ROUND(DH65*DH10,0)*N(Input!DI32),0)</f>
        <v>0</v>
      </c>
      <c r="DI64" s="327">
        <f>IFERROR(ROUND(DI65*DI10,0)*N(Input!DJ32),0)</f>
        <v>0</v>
      </c>
      <c r="DJ64" s="327">
        <f>IFERROR(ROUND(DJ65*DJ10,0)*N(Input!DK32),0)</f>
        <v>0</v>
      </c>
      <c r="DK64" s="327">
        <f>IFERROR(ROUND(DK65*DK10,0)*N(Input!DL32),0)</f>
        <v>0</v>
      </c>
      <c r="DL64" s="327">
        <f>IFERROR(ROUND(DL65*DL10,0)*N(Input!DM32),0)</f>
        <v>0</v>
      </c>
      <c r="DM64" s="327">
        <f>IFERROR(ROUND(DM65*DM10,0)*N(Input!DN32),0)</f>
        <v>0</v>
      </c>
      <c r="DN64" s="327">
        <f>IFERROR(ROUND(DN65*DN10,0)*N(Input!DO32),0)</f>
        <v>0</v>
      </c>
      <c r="DO64" s="327">
        <f>IFERROR(ROUND(DO65*DO10,0)*N(Input!DP32),0)</f>
        <v>0</v>
      </c>
      <c r="DP64" s="327">
        <f>IFERROR(ROUND(DP65*DP10,0)*N(Input!DQ32),0)</f>
        <v>0</v>
      </c>
      <c r="DQ64" s="327">
        <f>IFERROR(ROUND(DQ65*DQ10,0)*N(Input!DR32),0)</f>
        <v>0</v>
      </c>
      <c r="DR64" s="327">
        <f>IFERROR(ROUND(DR65*DR10,0)*N(Input!DS32),0)</f>
        <v>0</v>
      </c>
      <c r="DS64" s="327">
        <f>IFERROR(ROUND(DS65*DS10,0)*N(Input!DT32),0)</f>
        <v>0</v>
      </c>
      <c r="DT64" s="327">
        <f>IFERROR(ROUND(DT65*DT10,0)*N(Input!DU32),0)</f>
        <v>0</v>
      </c>
      <c r="DU64" s="327">
        <f>IFERROR(ROUND(DU65*DU10,0)*N(Input!DV32),0)</f>
        <v>0</v>
      </c>
      <c r="DV64" s="327">
        <f>IFERROR(ROUND(DV65*DV10,0)*N(Input!DW32),0)</f>
        <v>0</v>
      </c>
      <c r="DW64" s="327">
        <f>IFERROR(ROUND(DW65*DW10,0)*N(Input!DX32),0)</f>
        <v>0</v>
      </c>
      <c r="DX64" s="327">
        <f>IFERROR(ROUND(DX65*DX10,0)*N(Input!DY32),0)</f>
        <v>0</v>
      </c>
      <c r="DY64" s="327">
        <f>IFERROR(ROUND(DY65*DY10,0)*N(Input!DZ32),0)</f>
        <v>0</v>
      </c>
      <c r="DZ64" s="327">
        <f>IFERROR(ROUND(DZ65*DZ10,0)*N(Input!EA32),0)</f>
        <v>0</v>
      </c>
      <c r="EA64" s="327">
        <f>IFERROR(ROUND(EA65*EA10,0)*N(Input!EB32),0)</f>
        <v>0</v>
      </c>
      <c r="EB64" s="327">
        <f>IFERROR(ROUND(EB65*EB10,0)*N(Input!EC32),0)</f>
        <v>0</v>
      </c>
      <c r="EC64" s="327">
        <f>IFERROR(ROUND(EC65*EC10,0)*N(Input!ED32),0)</f>
        <v>0</v>
      </c>
      <c r="ED64" s="327">
        <f>IFERROR(ROUND(ED65*ED10,0)*N(Input!EE32),0)</f>
        <v>0</v>
      </c>
      <c r="EE64" s="327">
        <f>IFERROR(ROUND(EE65*EE10,0)*N(Input!EF32),0)</f>
        <v>0</v>
      </c>
      <c r="EF64" s="327">
        <f>IFERROR(ROUND(EF65*EF10,0)*N(Input!EG32),0)</f>
        <v>0</v>
      </c>
      <c r="EG64" s="327">
        <f>IFERROR(ROUND(EG65*EG10,0)*N(Input!EH32),0)</f>
        <v>0</v>
      </c>
      <c r="EH64" s="327">
        <f>IFERROR(ROUND(EH65*EH10,0)*N(Input!EI32),0)</f>
        <v>0</v>
      </c>
      <c r="EI64" s="327">
        <f>IFERROR(ROUND(EI65*EI10,0)*N(Input!EJ32),0)</f>
        <v>0</v>
      </c>
      <c r="EJ64" s="327">
        <f>IFERROR(ROUND(EJ65*EJ10,0)*N(Input!EK32),0)</f>
        <v>0</v>
      </c>
      <c r="EK64" s="327">
        <f>IFERROR(ROUND(EK65*EK10,0)*N(Input!EL32),0)</f>
        <v>0</v>
      </c>
      <c r="EL64" s="327">
        <f>IFERROR(ROUND(EL65*EL10,0)*N(Input!EM32),0)</f>
        <v>0</v>
      </c>
      <c r="EM64" s="327">
        <f>IFERROR(ROUND(EM65*EM10,0)*N(Input!EN32),0)</f>
        <v>0</v>
      </c>
      <c r="EN64" s="327">
        <f>IFERROR(ROUND(EN65*EN10,0)*N(Input!EO32),0)</f>
        <v>0</v>
      </c>
      <c r="EO64" s="327">
        <f>IFERROR(ROUND(EO65*EO10,0)*N(Input!EP32),0)</f>
        <v>0</v>
      </c>
      <c r="EP64" s="327">
        <f>IFERROR(ROUND(EP65*EP10,0)*N(Input!EQ32),0)</f>
        <v>0</v>
      </c>
      <c r="EQ64" s="327">
        <f>IFERROR(ROUND(EQ65*EQ10,0)*N(Input!ER32),0)</f>
        <v>0</v>
      </c>
      <c r="ER64" s="327">
        <f>IFERROR(ROUND(ER65*ER10,0)*N(Input!ES32),0)</f>
        <v>0</v>
      </c>
      <c r="ES64" s="327">
        <f>IFERROR(ROUND(ES65*ES10,0)*N(Input!ET32),0)</f>
        <v>0</v>
      </c>
      <c r="ET64" s="327">
        <f>IFERROR(ROUND(ET65*ET10,0)*N(Input!EU32),0)</f>
        <v>0</v>
      </c>
      <c r="EU64" s="327">
        <f>IFERROR(ROUND(EU65*EU10,0)*N(Input!EV32),0)</f>
        <v>0</v>
      </c>
      <c r="EV64" s="327">
        <f>IFERROR(ROUND(EV65*EV10,0)*N(Input!EW32),0)</f>
        <v>0</v>
      </c>
      <c r="EW64" s="327">
        <f>IFERROR(ROUND(EW65*EW10,0)*N(Input!EX32),0)</f>
        <v>0</v>
      </c>
      <c r="EX64" s="327">
        <f>IFERROR(ROUND(EX65*EX10,0)*N(Input!EY32),0)</f>
        <v>0</v>
      </c>
      <c r="EY64" s="327">
        <f>IFERROR(ROUND(EY65*EY10,0)*N(Input!EZ32),0)</f>
        <v>0</v>
      </c>
      <c r="EZ64" s="327">
        <f>IFERROR(ROUND(EZ65*EZ10,0)*N(Input!FA32),0)</f>
        <v>0</v>
      </c>
      <c r="FA64" s="327">
        <f>IFERROR(ROUND(FA65*FA10,0)*N(Input!FB32),0)</f>
        <v>0</v>
      </c>
      <c r="FB64" s="327">
        <f>IFERROR(ROUND(FB65*FB10,0)*N(Input!FC32),0)</f>
        <v>0</v>
      </c>
      <c r="FC64" s="327">
        <f>IFERROR(ROUND(FC65*FC10,0)*N(Input!FD32),0)</f>
        <v>0</v>
      </c>
      <c r="FD64" s="327">
        <f>IFERROR(ROUND(FD65*FD10,0)*N(Input!FE32),0)</f>
        <v>0</v>
      </c>
      <c r="FE64" s="327">
        <f>IFERROR(ROUND(FE65*FE10,0)*N(Input!FF32),0)</f>
        <v>0</v>
      </c>
      <c r="FF64" s="327">
        <f>IFERROR(ROUND(FF65*FF10,0)*N(Input!FG32),0)</f>
        <v>0</v>
      </c>
      <c r="FG64" s="327">
        <f>IFERROR(ROUND(FG65*FG10,0)*N(Input!FH32),0)</f>
        <v>0</v>
      </c>
      <c r="FH64" s="327">
        <f>IFERROR(ROUND(FH65*FH10,0)*N(Input!FI32),0)</f>
        <v>0</v>
      </c>
      <c r="FI64" s="327">
        <f>IFERROR(ROUND(FI65*FI10,0)*N(Input!FJ32),0)</f>
        <v>0</v>
      </c>
      <c r="FJ64" s="327">
        <f>IFERROR(ROUND(FJ65*FJ10,0)*N(Input!FK32),0)</f>
        <v>0</v>
      </c>
      <c r="FK64" s="327">
        <f>IFERROR(ROUND(FK65*FK10,0)*N(Input!FL32),0)</f>
        <v>0</v>
      </c>
      <c r="FL64" s="327">
        <f>IFERROR(ROUND(FL65*FL10,0)*N(Input!FM32),0)</f>
        <v>0</v>
      </c>
      <c r="FM64" s="327">
        <f>IFERROR(ROUND(FM65*FM10,0)*N(Input!FN32),0)</f>
        <v>0</v>
      </c>
      <c r="FN64" s="327">
        <f>IFERROR(ROUND(FN65*FN10,0)*N(Input!FO32),0)</f>
        <v>0</v>
      </c>
      <c r="FO64" s="327">
        <f>IFERROR(ROUND(FO65*FO10,0)*N(Input!FP32),0)</f>
        <v>0</v>
      </c>
      <c r="FP64" s="327">
        <f>IFERROR(ROUND(FP65*FP10,0)*N(Input!FQ32),0)</f>
        <v>0</v>
      </c>
      <c r="FQ64" s="327">
        <f>IFERROR(ROUND(FQ65*FQ10,0)*N(Input!FR32),0)</f>
        <v>0</v>
      </c>
      <c r="FR64" s="327">
        <f>IFERROR(ROUND(FR65*FR10,0)*N(Input!FS32),0)</f>
        <v>0</v>
      </c>
      <c r="FS64" s="327">
        <f>IFERROR(ROUND(FS65*FS10,0)*N(Input!FT32),0)</f>
        <v>0</v>
      </c>
      <c r="FT64" s="327">
        <f>IFERROR(ROUND(FT65*FT10,0)*N(Input!FU32),0)</f>
        <v>0</v>
      </c>
      <c r="FU64" s="327">
        <f>IFERROR(ROUND(FU65*FU10,0)*N(Input!FV32),0)</f>
        <v>0</v>
      </c>
      <c r="FV64" s="327">
        <f>IFERROR(ROUND(FV65*FV10,0)*N(Input!FW32),0)</f>
        <v>0</v>
      </c>
      <c r="FW64" s="327">
        <f>IFERROR(ROUND(FW65*FW10,0)*N(Input!FX32),0)</f>
        <v>0</v>
      </c>
      <c r="FX64" s="327">
        <f>IFERROR(ROUND(FX65*FX10,0)*N(Input!FY32),0)</f>
        <v>0</v>
      </c>
      <c r="FY64" s="327">
        <f>IFERROR(ROUND(FY65*FY10,0)*N(Input!FZ32),0)</f>
        <v>0</v>
      </c>
      <c r="FZ64" s="327">
        <f>IFERROR(ROUND(FZ65*FZ10,0)*N(Input!GA32),0)</f>
        <v>0</v>
      </c>
      <c r="GA64" s="327">
        <f>IFERROR(ROUND(GA65*GA10,0)*N(Input!GB32),0)</f>
        <v>0</v>
      </c>
      <c r="GB64" s="327">
        <f>IFERROR(ROUND(GB65*GB10,0)*N(Input!GC32),0)</f>
        <v>0</v>
      </c>
      <c r="GC64" s="327">
        <f>IFERROR(ROUND(GC65*GC10,0)*N(Input!GD32),0)</f>
        <v>0</v>
      </c>
      <c r="GD64" s="327">
        <f>IFERROR(ROUND(GD65*GD10,0)*N(Input!GE32),0)</f>
        <v>0</v>
      </c>
      <c r="GE64" s="327">
        <f>IFERROR(ROUND(GE65*GE10,0)*N(Input!GF32),0)</f>
        <v>0</v>
      </c>
      <c r="GF64" s="327">
        <f>IFERROR(ROUND(GF65*GF10,0)*N(Input!GG32),0)</f>
        <v>0</v>
      </c>
      <c r="GG64" s="327">
        <f>IFERROR(ROUND(GG65*GG10,0)*N(Input!GH32),0)</f>
        <v>0</v>
      </c>
      <c r="GH64" s="327">
        <f>IFERROR(ROUND(GH65*GH10,0)*N(Input!GI32),0)</f>
        <v>0</v>
      </c>
      <c r="GI64" s="327">
        <f>IFERROR(ROUND(GI65*GI10,0)*N(Input!GJ32),0)</f>
        <v>0</v>
      </c>
      <c r="GJ64" s="327">
        <f>IFERROR(ROUND(GJ65*GJ10,0)*N(Input!GK32),0)</f>
        <v>0</v>
      </c>
      <c r="GK64" s="327">
        <f>IFERROR(ROUND(GK65*GK10,0)*N(Input!GL32),0)</f>
        <v>0</v>
      </c>
      <c r="GL64" s="327">
        <f>IFERROR(ROUND(GL65*GL10,0)*N(Input!GM32),0)</f>
        <v>0</v>
      </c>
      <c r="GM64" s="327">
        <f>IFERROR(ROUND(GM65*GM10,0)*N(Input!GN32),0)</f>
        <v>0</v>
      </c>
      <c r="GN64" s="327">
        <f>IFERROR(ROUND(GN65*GN10,0)*N(Input!GO32),0)</f>
        <v>0</v>
      </c>
      <c r="GO64" s="327">
        <f>IFERROR(ROUND(GO65*GO10,0)*N(Input!GP32),0)</f>
        <v>0</v>
      </c>
      <c r="GP64" s="327">
        <f>IFERROR(ROUND(GP65*GP10,0)*N(Input!GQ32),0)</f>
        <v>0</v>
      </c>
      <c r="GQ64" s="327">
        <f>IFERROR(ROUND(GQ65*GQ10,0)*N(Input!GR32),0)</f>
        <v>0</v>
      </c>
      <c r="GR64" s="327">
        <f>IFERROR(ROUND(GR65*GR10,0)*N(Input!GS32),0)</f>
        <v>0</v>
      </c>
      <c r="GS64" s="327">
        <f>IFERROR(ROUND(GS65*GS10,0)*N(Input!GT32),0)</f>
        <v>0</v>
      </c>
    </row>
    <row r="65" spans="1:201" s="328" customFormat="1" outlineLevel="1">
      <c r="A65" s="356" t="s">
        <v>9363</v>
      </c>
      <c r="B65" s="357">
        <f>IFERROR(IF(B4="PA",IF(Input!$C$128=TRUE,IF(Input!C12=TRUE,INDEX('UM+UIM'!$M$40:$M$60,MATCH(Input!$C$126,'UM+UIM'!$K$40:$K$60,0)),INDEX('UM+UIM'!$L$40:$L$60,MATCH(Input!$C$126,'UM+UIM'!$K$40:$K$60,0))),IF(Input!C12=TRUE,INDEX('UM+UIM'!$I$40:$I$60,MATCH(Input!$C$126,'UM+UIM'!$G$40:$G$60,0)),INDEX('UM+UIM'!$H$40:$H$60,MATCH(Input!$C$126,'UM+UIM'!$G$40:$G$60,0)))),0),0)</f>
        <v>0</v>
      </c>
      <c r="C65" s="357">
        <f>IFERROR(IF(C4="PA",IF(Input!$C$128=TRUE,IF(Input!D12=TRUE,INDEX('UM+UIM'!$M$40:$M$60,MATCH(Input!$C$126,'UM+UIM'!$K$40:$K$60,0)),INDEX('UM+UIM'!$L$40:$L$60,MATCH(Input!$C$126,'UM+UIM'!$K$40:$K$60,0))),IF(Input!D12=TRUE,INDEX('UM+UIM'!$I$40:$I$60,MATCH(Input!$C$126,'UM+UIM'!$G$40:$G$60,0)),INDEX('UM+UIM'!$H$40:$H$60,MATCH(Input!$C$126,'UM+UIM'!$G$40:$G$60,0)))),0),0)</f>
        <v>0</v>
      </c>
      <c r="D65" s="357">
        <f>IFERROR(IF(D4="PA",IF(Input!$C$128=TRUE,IF(Input!E12=TRUE,INDEX('UM+UIM'!$M$40:$M$60,MATCH(Input!$C$126,'UM+UIM'!$K$40:$K$60,0)),INDEX('UM+UIM'!$L$40:$L$60,MATCH(Input!$C$126,'UM+UIM'!$K$40:$K$60,0))),IF(Input!E12=TRUE,INDEX('UM+UIM'!$I$40:$I$60,MATCH(Input!$C$126,'UM+UIM'!$G$40:$G$60,0)),INDEX('UM+UIM'!$H$40:$H$60,MATCH(Input!$C$126,'UM+UIM'!$G$40:$G$60,0)))),0),0)</f>
        <v>0</v>
      </c>
      <c r="E65" s="357">
        <f>IFERROR(IF(E4="PA",IF(Input!$C$128=TRUE,IF(Input!F12=TRUE,INDEX('UM+UIM'!$M$40:$M$60,MATCH(Input!$C$126,'UM+UIM'!$K$40:$K$60,0)),INDEX('UM+UIM'!$L$40:$L$60,MATCH(Input!$C$126,'UM+UIM'!$K$40:$K$60,0))),IF(Input!F12=TRUE,INDEX('UM+UIM'!$I$40:$I$60,MATCH(Input!$C$126,'UM+UIM'!$G$40:$G$60,0)),INDEX('UM+UIM'!$H$40:$H$60,MATCH(Input!$C$126,'UM+UIM'!$G$40:$G$60,0)))),0),0)</f>
        <v>0</v>
      </c>
      <c r="F65" s="357">
        <f>IFERROR(IF(F4="PA",IF(Input!$C$128=TRUE,IF(Input!G12=TRUE,INDEX('UM+UIM'!$M$40:$M$60,MATCH(Input!$C$126,'UM+UIM'!$K$40:$K$60,0)),INDEX('UM+UIM'!$L$40:$L$60,MATCH(Input!$C$126,'UM+UIM'!$K$40:$K$60,0))),IF(Input!G12=TRUE,INDEX('UM+UIM'!$I$40:$I$60,MATCH(Input!$C$126,'UM+UIM'!$G$40:$G$60,0)),INDEX('UM+UIM'!$H$40:$H$60,MATCH(Input!$C$126,'UM+UIM'!$G$40:$G$60,0)))),0),0)</f>
        <v>0</v>
      </c>
      <c r="G65" s="357">
        <f>IFERROR(IF(G4="PA",IF(Input!$C$128=TRUE,IF(Input!H12=TRUE,INDEX('UM+UIM'!$M$40:$M$60,MATCH(Input!$C$126,'UM+UIM'!$K$40:$K$60,0)),INDEX('UM+UIM'!$L$40:$L$60,MATCH(Input!$C$126,'UM+UIM'!$K$40:$K$60,0))),IF(Input!H12=TRUE,INDEX('UM+UIM'!$I$40:$I$60,MATCH(Input!$C$126,'UM+UIM'!$G$40:$G$60,0)),INDEX('UM+UIM'!$H$40:$H$60,MATCH(Input!$C$126,'UM+UIM'!$G$40:$G$60,0)))),0),0)</f>
        <v>0</v>
      </c>
      <c r="H65" s="357">
        <f>IFERROR(IF(H4="PA",IF(Input!$C$128=TRUE,IF(Input!I12=TRUE,INDEX('UM+UIM'!$M$40:$M$60,MATCH(Input!$C$126,'UM+UIM'!$K$40:$K$60,0)),INDEX('UM+UIM'!$L$40:$L$60,MATCH(Input!$C$126,'UM+UIM'!$K$40:$K$60,0))),IF(Input!I12=TRUE,INDEX('UM+UIM'!$I$40:$I$60,MATCH(Input!$C$126,'UM+UIM'!$G$40:$G$60,0)),INDEX('UM+UIM'!$H$40:$H$60,MATCH(Input!$C$126,'UM+UIM'!$G$40:$G$60,0)))),0),0)</f>
        <v>0</v>
      </c>
      <c r="I65" s="357">
        <f>IFERROR(IF(I4="PA",IF(Input!$C$128=TRUE,IF(Input!J12=TRUE,INDEX('UM+UIM'!$M$40:$M$60,MATCH(Input!$C$126,'UM+UIM'!$K$40:$K$60,0)),INDEX('UM+UIM'!$L$40:$L$60,MATCH(Input!$C$126,'UM+UIM'!$K$40:$K$60,0))),IF(Input!J12=TRUE,INDEX('UM+UIM'!$I$40:$I$60,MATCH(Input!$C$126,'UM+UIM'!$G$40:$G$60,0)),INDEX('UM+UIM'!$H$40:$H$60,MATCH(Input!$C$126,'UM+UIM'!$G$40:$G$60,0)))),0),0)</f>
        <v>0</v>
      </c>
      <c r="J65" s="357">
        <f>IFERROR(IF(J4="PA",IF(Input!$C$128=TRUE,IF(Input!K12=TRUE,INDEX('UM+UIM'!$M$40:$M$60,MATCH(Input!$C$126,'UM+UIM'!$K$40:$K$60,0)),INDEX('UM+UIM'!$L$40:$L$60,MATCH(Input!$C$126,'UM+UIM'!$K$40:$K$60,0))),IF(Input!K12=TRUE,INDEX('UM+UIM'!$I$40:$I$60,MATCH(Input!$C$126,'UM+UIM'!$G$40:$G$60,0)),INDEX('UM+UIM'!$H$40:$H$60,MATCH(Input!$C$126,'UM+UIM'!$G$40:$G$60,0)))),0),0)</f>
        <v>0</v>
      </c>
      <c r="K65" s="357">
        <f>IFERROR(IF(K4="PA",IF(Input!$C$128=TRUE,IF(Input!L12=TRUE,INDEX('UM+UIM'!$M$40:$M$60,MATCH(Input!$C$126,'UM+UIM'!$K$40:$K$60,0)),INDEX('UM+UIM'!$L$40:$L$60,MATCH(Input!$C$126,'UM+UIM'!$K$40:$K$60,0))),IF(Input!L12=TRUE,INDEX('UM+UIM'!$I$40:$I$60,MATCH(Input!$C$126,'UM+UIM'!$G$40:$G$60,0)),INDEX('UM+UIM'!$H$40:$H$60,MATCH(Input!$C$126,'UM+UIM'!$G$40:$G$60,0)))),0),0)</f>
        <v>0</v>
      </c>
      <c r="L65" s="357">
        <f>IFERROR(IF(L4="PA",IF(Input!$C$128=TRUE,IF(Input!M12=TRUE,INDEX('UM+UIM'!$M$40:$M$60,MATCH(Input!$C$126,'UM+UIM'!$K$40:$K$60,0)),INDEX('UM+UIM'!$L$40:$L$60,MATCH(Input!$C$126,'UM+UIM'!$K$40:$K$60,0))),IF(Input!M12=TRUE,INDEX('UM+UIM'!$I$40:$I$60,MATCH(Input!$C$126,'UM+UIM'!$G$40:$G$60,0)),INDEX('UM+UIM'!$H$40:$H$60,MATCH(Input!$C$126,'UM+UIM'!$G$40:$G$60,0)))),0),0)</f>
        <v>0</v>
      </c>
      <c r="M65" s="357">
        <f>IFERROR(IF(M4="PA",IF(Input!$C$128=TRUE,IF(Input!N12=TRUE,INDEX('UM+UIM'!$M$40:$M$60,MATCH(Input!$C$126,'UM+UIM'!$K$40:$K$60,0)),INDEX('UM+UIM'!$L$40:$L$60,MATCH(Input!$C$126,'UM+UIM'!$K$40:$K$60,0))),IF(Input!N12=TRUE,INDEX('UM+UIM'!$I$40:$I$60,MATCH(Input!$C$126,'UM+UIM'!$G$40:$G$60,0)),INDEX('UM+UIM'!$H$40:$H$60,MATCH(Input!$C$126,'UM+UIM'!$G$40:$G$60,0)))),0),0)</f>
        <v>0</v>
      </c>
      <c r="N65" s="357">
        <f>IFERROR(IF(N4="PA",IF(Input!$C$128=TRUE,IF(Input!O12=TRUE,INDEX('UM+UIM'!$M$40:$M$60,MATCH(Input!$C$126,'UM+UIM'!$K$40:$K$60,0)),INDEX('UM+UIM'!$L$40:$L$60,MATCH(Input!$C$126,'UM+UIM'!$K$40:$K$60,0))),IF(Input!O12=TRUE,INDEX('UM+UIM'!$I$40:$I$60,MATCH(Input!$C$126,'UM+UIM'!$G$40:$G$60,0)),INDEX('UM+UIM'!$H$40:$H$60,MATCH(Input!$C$126,'UM+UIM'!$G$40:$G$60,0)))),0),0)</f>
        <v>0</v>
      </c>
      <c r="O65" s="357">
        <f>IFERROR(IF(O4="PA",IF(Input!$C$128=TRUE,IF(Input!P12=TRUE,INDEX('UM+UIM'!$M$40:$M$60,MATCH(Input!$C$126,'UM+UIM'!$K$40:$K$60,0)),INDEX('UM+UIM'!$L$40:$L$60,MATCH(Input!$C$126,'UM+UIM'!$K$40:$K$60,0))),IF(Input!P12=TRUE,INDEX('UM+UIM'!$I$40:$I$60,MATCH(Input!$C$126,'UM+UIM'!$G$40:$G$60,0)),INDEX('UM+UIM'!$H$40:$H$60,MATCH(Input!$C$126,'UM+UIM'!$G$40:$G$60,0)))),0),0)</f>
        <v>0</v>
      </c>
      <c r="P65" s="357">
        <f>IFERROR(IF(P4="PA",IF(Input!$C$128=TRUE,IF(Input!Q12=TRUE,INDEX('UM+UIM'!$M$40:$M$60,MATCH(Input!$C$126,'UM+UIM'!$K$40:$K$60,0)),INDEX('UM+UIM'!$L$40:$L$60,MATCH(Input!$C$126,'UM+UIM'!$K$40:$K$60,0))),IF(Input!Q12=TRUE,INDEX('UM+UIM'!$I$40:$I$60,MATCH(Input!$C$126,'UM+UIM'!$G$40:$G$60,0)),INDEX('UM+UIM'!$H$40:$H$60,MATCH(Input!$C$126,'UM+UIM'!$G$40:$G$60,0)))),0),0)</f>
        <v>0</v>
      </c>
      <c r="Q65" s="357">
        <f>IFERROR(IF(Q4="PA",IF(Input!$C$128=TRUE,IF(Input!R12=TRUE,INDEX('UM+UIM'!$M$40:$M$60,MATCH(Input!$C$126,'UM+UIM'!$K$40:$K$60,0)),INDEX('UM+UIM'!$L$40:$L$60,MATCH(Input!$C$126,'UM+UIM'!$K$40:$K$60,0))),IF(Input!R12=TRUE,INDEX('UM+UIM'!$I$40:$I$60,MATCH(Input!$C$126,'UM+UIM'!$G$40:$G$60,0)),INDEX('UM+UIM'!$H$40:$H$60,MATCH(Input!$C$126,'UM+UIM'!$G$40:$G$60,0)))),0),0)</f>
        <v>0</v>
      </c>
      <c r="R65" s="357">
        <f>IFERROR(IF(R4="PA",IF(Input!$C$128=TRUE,IF(Input!S12=TRUE,INDEX('UM+UIM'!$M$40:$M$60,MATCH(Input!$C$126,'UM+UIM'!$K$40:$K$60,0)),INDEX('UM+UIM'!$L$40:$L$60,MATCH(Input!$C$126,'UM+UIM'!$K$40:$K$60,0))),IF(Input!S12=TRUE,INDEX('UM+UIM'!$I$40:$I$60,MATCH(Input!$C$126,'UM+UIM'!$G$40:$G$60,0)),INDEX('UM+UIM'!$H$40:$H$60,MATCH(Input!$C$126,'UM+UIM'!$G$40:$G$60,0)))),0),0)</f>
        <v>0</v>
      </c>
      <c r="S65" s="357">
        <f>IFERROR(IF(S4="PA",IF(Input!$C$128=TRUE,IF(Input!T12=TRUE,INDEX('UM+UIM'!$M$40:$M$60,MATCH(Input!$C$126,'UM+UIM'!$K$40:$K$60,0)),INDEX('UM+UIM'!$L$40:$L$60,MATCH(Input!$C$126,'UM+UIM'!$K$40:$K$60,0))),IF(Input!T12=TRUE,INDEX('UM+UIM'!$I$40:$I$60,MATCH(Input!$C$126,'UM+UIM'!$G$40:$G$60,0)),INDEX('UM+UIM'!$H$40:$H$60,MATCH(Input!$C$126,'UM+UIM'!$G$40:$G$60,0)))),0),0)</f>
        <v>0</v>
      </c>
      <c r="T65" s="357">
        <f>IFERROR(IF(T4="PA",IF(Input!$C$128=TRUE,IF(Input!U12=TRUE,INDEX('UM+UIM'!$M$40:$M$60,MATCH(Input!$C$126,'UM+UIM'!$K$40:$K$60,0)),INDEX('UM+UIM'!$L$40:$L$60,MATCH(Input!$C$126,'UM+UIM'!$K$40:$K$60,0))),IF(Input!U12=TRUE,INDEX('UM+UIM'!$I$40:$I$60,MATCH(Input!$C$126,'UM+UIM'!$G$40:$G$60,0)),INDEX('UM+UIM'!$H$40:$H$60,MATCH(Input!$C$126,'UM+UIM'!$G$40:$G$60,0)))),0),0)</f>
        <v>0</v>
      </c>
      <c r="U65" s="357">
        <f>IFERROR(IF(U4="PA",IF(Input!$C$128=TRUE,IF(Input!V12=TRUE,INDEX('UM+UIM'!$M$40:$M$60,MATCH(Input!$C$126,'UM+UIM'!$K$40:$K$60,0)),INDEX('UM+UIM'!$L$40:$L$60,MATCH(Input!$C$126,'UM+UIM'!$K$40:$K$60,0))),IF(Input!V12=TRUE,INDEX('UM+UIM'!$I$40:$I$60,MATCH(Input!$C$126,'UM+UIM'!$G$40:$G$60,0)),INDEX('UM+UIM'!$H$40:$H$60,MATCH(Input!$C$126,'UM+UIM'!$G$40:$G$60,0)))),0),0)</f>
        <v>0</v>
      </c>
      <c r="V65" s="357">
        <f>IFERROR(IF(V4="PA",IF(Input!$C$128=TRUE,IF(Input!W12=TRUE,INDEX('UM+UIM'!$M$40:$M$60,MATCH(Input!$C$126,'UM+UIM'!$K$40:$K$60,0)),INDEX('UM+UIM'!$L$40:$L$60,MATCH(Input!$C$126,'UM+UIM'!$K$40:$K$60,0))),IF(Input!W12=TRUE,INDEX('UM+UIM'!$I$40:$I$60,MATCH(Input!$C$126,'UM+UIM'!$G$40:$G$60,0)),INDEX('UM+UIM'!$H$40:$H$60,MATCH(Input!$C$126,'UM+UIM'!$G$40:$G$60,0)))),0),0)</f>
        <v>0</v>
      </c>
      <c r="W65" s="357">
        <f>IFERROR(IF(W4="PA",IF(Input!$C$128=TRUE,IF(Input!X12=TRUE,INDEX('UM+UIM'!$M$40:$M$60,MATCH(Input!$C$126,'UM+UIM'!$K$40:$K$60,0)),INDEX('UM+UIM'!$L$40:$L$60,MATCH(Input!$C$126,'UM+UIM'!$K$40:$K$60,0))),IF(Input!X12=TRUE,INDEX('UM+UIM'!$I$40:$I$60,MATCH(Input!$C$126,'UM+UIM'!$G$40:$G$60,0)),INDEX('UM+UIM'!$H$40:$H$60,MATCH(Input!$C$126,'UM+UIM'!$G$40:$G$60,0)))),0),0)</f>
        <v>0</v>
      </c>
      <c r="X65" s="357">
        <f>IFERROR(IF(X4="PA",IF(Input!$C$128=TRUE,IF(Input!Y12=TRUE,INDEX('UM+UIM'!$M$40:$M$60,MATCH(Input!$C$126,'UM+UIM'!$K$40:$K$60,0)),INDEX('UM+UIM'!$L$40:$L$60,MATCH(Input!$C$126,'UM+UIM'!$K$40:$K$60,0))),IF(Input!Y12=TRUE,INDEX('UM+UIM'!$I$40:$I$60,MATCH(Input!$C$126,'UM+UIM'!$G$40:$G$60,0)),INDEX('UM+UIM'!$H$40:$H$60,MATCH(Input!$C$126,'UM+UIM'!$G$40:$G$60,0)))),0),0)</f>
        <v>0</v>
      </c>
      <c r="Y65" s="357">
        <f>IFERROR(IF(Y4="PA",IF(Input!$C$128=TRUE,IF(Input!Z12=TRUE,INDEX('UM+UIM'!$M$40:$M$60,MATCH(Input!$C$126,'UM+UIM'!$K$40:$K$60,0)),INDEX('UM+UIM'!$L$40:$L$60,MATCH(Input!$C$126,'UM+UIM'!$K$40:$K$60,0))),IF(Input!Z12=TRUE,INDEX('UM+UIM'!$I$40:$I$60,MATCH(Input!$C$126,'UM+UIM'!$G$40:$G$60,0)),INDEX('UM+UIM'!$H$40:$H$60,MATCH(Input!$C$126,'UM+UIM'!$G$40:$G$60,0)))),0),0)</f>
        <v>0</v>
      </c>
      <c r="Z65" s="357">
        <f>IFERROR(IF(Z4="PA",IF(Input!$C$128=TRUE,IF(Input!AA12=TRUE,INDEX('UM+UIM'!$M$40:$M$60,MATCH(Input!$C$126,'UM+UIM'!$K$40:$K$60,0)),INDEX('UM+UIM'!$L$40:$L$60,MATCH(Input!$C$126,'UM+UIM'!$K$40:$K$60,0))),IF(Input!AA12=TRUE,INDEX('UM+UIM'!$I$40:$I$60,MATCH(Input!$C$126,'UM+UIM'!$G$40:$G$60,0)),INDEX('UM+UIM'!$H$40:$H$60,MATCH(Input!$C$126,'UM+UIM'!$G$40:$G$60,0)))),0),0)</f>
        <v>0</v>
      </c>
      <c r="AA65" s="357">
        <f>IFERROR(IF(AA4="PA",IF(Input!$C$128=TRUE,IF(Input!AB12=TRUE,INDEX('UM+UIM'!$M$40:$M$60,MATCH(Input!$C$126,'UM+UIM'!$K$40:$K$60,0)),INDEX('UM+UIM'!$L$40:$L$60,MATCH(Input!$C$126,'UM+UIM'!$K$40:$K$60,0))),IF(Input!AB12=TRUE,INDEX('UM+UIM'!$I$40:$I$60,MATCH(Input!$C$126,'UM+UIM'!$G$40:$G$60,0)),INDEX('UM+UIM'!$H$40:$H$60,MATCH(Input!$C$126,'UM+UIM'!$G$40:$G$60,0)))),0),0)</f>
        <v>0</v>
      </c>
      <c r="AB65" s="357">
        <f>IFERROR(IF(AB4="PA",IF(Input!$C$128=TRUE,IF(Input!AC12=TRUE,INDEX('UM+UIM'!$M$40:$M$60,MATCH(Input!$C$126,'UM+UIM'!$K$40:$K$60,0)),INDEX('UM+UIM'!$L$40:$L$60,MATCH(Input!$C$126,'UM+UIM'!$K$40:$K$60,0))),IF(Input!AC12=TRUE,INDEX('UM+UIM'!$I$40:$I$60,MATCH(Input!$C$126,'UM+UIM'!$G$40:$G$60,0)),INDEX('UM+UIM'!$H$40:$H$60,MATCH(Input!$C$126,'UM+UIM'!$G$40:$G$60,0)))),0),0)</f>
        <v>0</v>
      </c>
      <c r="AC65" s="357">
        <f>IFERROR(IF(AC4="PA",IF(Input!$C$128=TRUE,IF(Input!AD12=TRUE,INDEX('UM+UIM'!$M$40:$M$60,MATCH(Input!$C$126,'UM+UIM'!$K$40:$K$60,0)),INDEX('UM+UIM'!$L$40:$L$60,MATCH(Input!$C$126,'UM+UIM'!$K$40:$K$60,0))),IF(Input!AD12=TRUE,INDEX('UM+UIM'!$I$40:$I$60,MATCH(Input!$C$126,'UM+UIM'!$G$40:$G$60,0)),INDEX('UM+UIM'!$H$40:$H$60,MATCH(Input!$C$126,'UM+UIM'!$G$40:$G$60,0)))),0),0)</f>
        <v>0</v>
      </c>
      <c r="AD65" s="357">
        <f>IFERROR(IF(AD4="PA",IF(Input!$C$128=TRUE,IF(Input!AE12=TRUE,INDEX('UM+UIM'!$M$40:$M$60,MATCH(Input!$C$126,'UM+UIM'!$K$40:$K$60,0)),INDEX('UM+UIM'!$L$40:$L$60,MATCH(Input!$C$126,'UM+UIM'!$K$40:$K$60,0))),IF(Input!AE12=TRUE,INDEX('UM+UIM'!$I$40:$I$60,MATCH(Input!$C$126,'UM+UIM'!$G$40:$G$60,0)),INDEX('UM+UIM'!$H$40:$H$60,MATCH(Input!$C$126,'UM+UIM'!$G$40:$G$60,0)))),0),0)</f>
        <v>0</v>
      </c>
      <c r="AE65" s="357">
        <f>IFERROR(IF(AE4="PA",IF(Input!$C$128=TRUE,IF(Input!AF12=TRUE,INDEX('UM+UIM'!$M$40:$M$60,MATCH(Input!$C$126,'UM+UIM'!$K$40:$K$60,0)),INDEX('UM+UIM'!$L$40:$L$60,MATCH(Input!$C$126,'UM+UIM'!$K$40:$K$60,0))),IF(Input!AF12=TRUE,INDEX('UM+UIM'!$I$40:$I$60,MATCH(Input!$C$126,'UM+UIM'!$G$40:$G$60,0)),INDEX('UM+UIM'!$H$40:$H$60,MATCH(Input!$C$126,'UM+UIM'!$G$40:$G$60,0)))),0),0)</f>
        <v>0</v>
      </c>
      <c r="AF65" s="357">
        <f>IFERROR(IF(AF4="PA",IF(Input!$C$128=TRUE,IF(Input!AG12=TRUE,INDEX('UM+UIM'!$M$40:$M$60,MATCH(Input!$C$126,'UM+UIM'!$K$40:$K$60,0)),INDEX('UM+UIM'!$L$40:$L$60,MATCH(Input!$C$126,'UM+UIM'!$K$40:$K$60,0))),IF(Input!AG12=TRUE,INDEX('UM+UIM'!$I$40:$I$60,MATCH(Input!$C$126,'UM+UIM'!$G$40:$G$60,0)),INDEX('UM+UIM'!$H$40:$H$60,MATCH(Input!$C$126,'UM+UIM'!$G$40:$G$60,0)))),0),0)</f>
        <v>0</v>
      </c>
      <c r="AG65" s="357">
        <f>IFERROR(IF(AG4="PA",IF(Input!$C$128=TRUE,IF(Input!AH12=TRUE,INDEX('UM+UIM'!$M$40:$M$60,MATCH(Input!$C$126,'UM+UIM'!$K$40:$K$60,0)),INDEX('UM+UIM'!$L$40:$L$60,MATCH(Input!$C$126,'UM+UIM'!$K$40:$K$60,0))),IF(Input!AH12=TRUE,INDEX('UM+UIM'!$I$40:$I$60,MATCH(Input!$C$126,'UM+UIM'!$G$40:$G$60,0)),INDEX('UM+UIM'!$H$40:$H$60,MATCH(Input!$C$126,'UM+UIM'!$G$40:$G$60,0)))),0),0)</f>
        <v>0</v>
      </c>
      <c r="AH65" s="357">
        <f>IFERROR(IF(AH4="PA",IF(Input!$C$128=TRUE,IF(Input!AI12=TRUE,INDEX('UM+UIM'!$M$40:$M$60,MATCH(Input!$C$126,'UM+UIM'!$K$40:$K$60,0)),INDEX('UM+UIM'!$L$40:$L$60,MATCH(Input!$C$126,'UM+UIM'!$K$40:$K$60,0))),IF(Input!AI12=TRUE,INDEX('UM+UIM'!$I$40:$I$60,MATCH(Input!$C$126,'UM+UIM'!$G$40:$G$60,0)),INDEX('UM+UIM'!$H$40:$H$60,MATCH(Input!$C$126,'UM+UIM'!$G$40:$G$60,0)))),0),0)</f>
        <v>0</v>
      </c>
      <c r="AI65" s="357">
        <f>IFERROR(IF(AI4="PA",IF(Input!$C$128=TRUE,IF(Input!AJ12=TRUE,INDEX('UM+UIM'!$M$40:$M$60,MATCH(Input!$C$126,'UM+UIM'!$K$40:$K$60,0)),INDEX('UM+UIM'!$L$40:$L$60,MATCH(Input!$C$126,'UM+UIM'!$K$40:$K$60,0))),IF(Input!AJ12=TRUE,INDEX('UM+UIM'!$I$40:$I$60,MATCH(Input!$C$126,'UM+UIM'!$G$40:$G$60,0)),INDEX('UM+UIM'!$H$40:$H$60,MATCH(Input!$C$126,'UM+UIM'!$G$40:$G$60,0)))),0),0)</f>
        <v>0</v>
      </c>
      <c r="AJ65" s="357">
        <f>IFERROR(IF(AJ4="PA",IF(Input!$C$128=TRUE,IF(Input!AK12=TRUE,INDEX('UM+UIM'!$M$40:$M$60,MATCH(Input!$C$126,'UM+UIM'!$K$40:$K$60,0)),INDEX('UM+UIM'!$L$40:$L$60,MATCH(Input!$C$126,'UM+UIM'!$K$40:$K$60,0))),IF(Input!AK12=TRUE,INDEX('UM+UIM'!$I$40:$I$60,MATCH(Input!$C$126,'UM+UIM'!$G$40:$G$60,0)),INDEX('UM+UIM'!$H$40:$H$60,MATCH(Input!$C$126,'UM+UIM'!$G$40:$G$60,0)))),0),0)</f>
        <v>0</v>
      </c>
      <c r="AK65" s="357">
        <f>IFERROR(IF(AK4="PA",IF(Input!$C$128=TRUE,IF(Input!AL12=TRUE,INDEX('UM+UIM'!$M$40:$M$60,MATCH(Input!$C$126,'UM+UIM'!$K$40:$K$60,0)),INDEX('UM+UIM'!$L$40:$L$60,MATCH(Input!$C$126,'UM+UIM'!$K$40:$K$60,0))),IF(Input!AL12=TRUE,INDEX('UM+UIM'!$I$40:$I$60,MATCH(Input!$C$126,'UM+UIM'!$G$40:$G$60,0)),INDEX('UM+UIM'!$H$40:$H$60,MATCH(Input!$C$126,'UM+UIM'!$G$40:$G$60,0)))),0),0)</f>
        <v>0</v>
      </c>
      <c r="AL65" s="357">
        <f>IFERROR(IF(AL4="PA",IF(Input!$C$128=TRUE,IF(Input!AM12=TRUE,INDEX('UM+UIM'!$M$40:$M$60,MATCH(Input!$C$126,'UM+UIM'!$K$40:$K$60,0)),INDEX('UM+UIM'!$L$40:$L$60,MATCH(Input!$C$126,'UM+UIM'!$K$40:$K$60,0))),IF(Input!AM12=TRUE,INDEX('UM+UIM'!$I$40:$I$60,MATCH(Input!$C$126,'UM+UIM'!$G$40:$G$60,0)),INDEX('UM+UIM'!$H$40:$H$60,MATCH(Input!$C$126,'UM+UIM'!$G$40:$G$60,0)))),0),0)</f>
        <v>0</v>
      </c>
      <c r="AM65" s="357">
        <f>IFERROR(IF(AM4="PA",IF(Input!$C$128=TRUE,IF(Input!AN12=TRUE,INDEX('UM+UIM'!$M$40:$M$60,MATCH(Input!$C$126,'UM+UIM'!$K$40:$K$60,0)),INDEX('UM+UIM'!$L$40:$L$60,MATCH(Input!$C$126,'UM+UIM'!$K$40:$K$60,0))),IF(Input!AN12=TRUE,INDEX('UM+UIM'!$I$40:$I$60,MATCH(Input!$C$126,'UM+UIM'!$G$40:$G$60,0)),INDEX('UM+UIM'!$H$40:$H$60,MATCH(Input!$C$126,'UM+UIM'!$G$40:$G$60,0)))),0),0)</f>
        <v>0</v>
      </c>
      <c r="AN65" s="357">
        <f>IFERROR(IF(AN4="PA",IF(Input!$C$128=TRUE,IF(Input!AO12=TRUE,INDEX('UM+UIM'!$M$40:$M$60,MATCH(Input!$C$126,'UM+UIM'!$K$40:$K$60,0)),INDEX('UM+UIM'!$L$40:$L$60,MATCH(Input!$C$126,'UM+UIM'!$K$40:$K$60,0))),IF(Input!AO12=TRUE,INDEX('UM+UIM'!$I$40:$I$60,MATCH(Input!$C$126,'UM+UIM'!$G$40:$G$60,0)),INDEX('UM+UIM'!$H$40:$H$60,MATCH(Input!$C$126,'UM+UIM'!$G$40:$G$60,0)))),0),0)</f>
        <v>0</v>
      </c>
      <c r="AO65" s="357">
        <f>IFERROR(IF(AO4="PA",IF(Input!$C$128=TRUE,IF(Input!AP12=TRUE,INDEX('UM+UIM'!$M$40:$M$60,MATCH(Input!$C$126,'UM+UIM'!$K$40:$K$60,0)),INDEX('UM+UIM'!$L$40:$L$60,MATCH(Input!$C$126,'UM+UIM'!$K$40:$K$60,0))),IF(Input!AP12=TRUE,INDEX('UM+UIM'!$I$40:$I$60,MATCH(Input!$C$126,'UM+UIM'!$G$40:$G$60,0)),INDEX('UM+UIM'!$H$40:$H$60,MATCH(Input!$C$126,'UM+UIM'!$G$40:$G$60,0)))),0),0)</f>
        <v>0</v>
      </c>
      <c r="AP65" s="357">
        <f>IFERROR(IF(AP4="PA",IF(Input!$C$128=TRUE,IF(Input!AQ12=TRUE,INDEX('UM+UIM'!$M$40:$M$60,MATCH(Input!$C$126,'UM+UIM'!$K$40:$K$60,0)),INDEX('UM+UIM'!$L$40:$L$60,MATCH(Input!$C$126,'UM+UIM'!$K$40:$K$60,0))),IF(Input!AQ12=TRUE,INDEX('UM+UIM'!$I$40:$I$60,MATCH(Input!$C$126,'UM+UIM'!$G$40:$G$60,0)),INDEX('UM+UIM'!$H$40:$H$60,MATCH(Input!$C$126,'UM+UIM'!$G$40:$G$60,0)))),0),0)</f>
        <v>0</v>
      </c>
      <c r="AQ65" s="357">
        <f>IFERROR(IF(AQ4="PA",IF(Input!$C$128=TRUE,IF(Input!AR12=TRUE,INDEX('UM+UIM'!$M$40:$M$60,MATCH(Input!$C$126,'UM+UIM'!$K$40:$K$60,0)),INDEX('UM+UIM'!$L$40:$L$60,MATCH(Input!$C$126,'UM+UIM'!$K$40:$K$60,0))),IF(Input!AR12=TRUE,INDEX('UM+UIM'!$I$40:$I$60,MATCH(Input!$C$126,'UM+UIM'!$G$40:$G$60,0)),INDEX('UM+UIM'!$H$40:$H$60,MATCH(Input!$C$126,'UM+UIM'!$G$40:$G$60,0)))),0),0)</f>
        <v>0</v>
      </c>
      <c r="AR65" s="357">
        <f>IFERROR(IF(AR4="PA",IF(Input!$C$128=TRUE,IF(Input!AS12=TRUE,INDEX('UM+UIM'!$M$40:$M$60,MATCH(Input!$C$126,'UM+UIM'!$K$40:$K$60,0)),INDEX('UM+UIM'!$L$40:$L$60,MATCH(Input!$C$126,'UM+UIM'!$K$40:$K$60,0))),IF(Input!AS12=TRUE,INDEX('UM+UIM'!$I$40:$I$60,MATCH(Input!$C$126,'UM+UIM'!$G$40:$G$60,0)),INDEX('UM+UIM'!$H$40:$H$60,MATCH(Input!$C$126,'UM+UIM'!$G$40:$G$60,0)))),0),0)</f>
        <v>0</v>
      </c>
      <c r="AS65" s="357">
        <f>IFERROR(IF(AS4="PA",IF(Input!$C$128=TRUE,IF(Input!AT12=TRUE,INDEX('UM+UIM'!$M$40:$M$60,MATCH(Input!$C$126,'UM+UIM'!$K$40:$K$60,0)),INDEX('UM+UIM'!$L$40:$L$60,MATCH(Input!$C$126,'UM+UIM'!$K$40:$K$60,0))),IF(Input!AT12=TRUE,INDEX('UM+UIM'!$I$40:$I$60,MATCH(Input!$C$126,'UM+UIM'!$G$40:$G$60,0)),INDEX('UM+UIM'!$H$40:$H$60,MATCH(Input!$C$126,'UM+UIM'!$G$40:$G$60,0)))),0),0)</f>
        <v>0</v>
      </c>
      <c r="AT65" s="357">
        <f>IFERROR(IF(AT4="PA",IF(Input!$C$128=TRUE,IF(Input!AU12=TRUE,INDEX('UM+UIM'!$M$40:$M$60,MATCH(Input!$C$126,'UM+UIM'!$K$40:$K$60,0)),INDEX('UM+UIM'!$L$40:$L$60,MATCH(Input!$C$126,'UM+UIM'!$K$40:$K$60,0))),IF(Input!AU12=TRUE,INDEX('UM+UIM'!$I$40:$I$60,MATCH(Input!$C$126,'UM+UIM'!$G$40:$G$60,0)),INDEX('UM+UIM'!$H$40:$H$60,MATCH(Input!$C$126,'UM+UIM'!$G$40:$G$60,0)))),0),0)</f>
        <v>0</v>
      </c>
      <c r="AU65" s="357">
        <f>IFERROR(IF(AU4="PA",IF(Input!$C$128=TRUE,IF(Input!AV12=TRUE,INDEX('UM+UIM'!$M$40:$M$60,MATCH(Input!$C$126,'UM+UIM'!$K$40:$K$60,0)),INDEX('UM+UIM'!$L$40:$L$60,MATCH(Input!$C$126,'UM+UIM'!$K$40:$K$60,0))),IF(Input!AV12=TRUE,INDEX('UM+UIM'!$I$40:$I$60,MATCH(Input!$C$126,'UM+UIM'!$G$40:$G$60,0)),INDEX('UM+UIM'!$H$40:$H$60,MATCH(Input!$C$126,'UM+UIM'!$G$40:$G$60,0)))),0),0)</f>
        <v>0</v>
      </c>
      <c r="AV65" s="357">
        <f>IFERROR(IF(AV4="PA",IF(Input!$C$128=TRUE,IF(Input!AW12=TRUE,INDEX('UM+UIM'!$M$40:$M$60,MATCH(Input!$C$126,'UM+UIM'!$K$40:$K$60,0)),INDEX('UM+UIM'!$L$40:$L$60,MATCH(Input!$C$126,'UM+UIM'!$K$40:$K$60,0))),IF(Input!AW12=TRUE,INDEX('UM+UIM'!$I$40:$I$60,MATCH(Input!$C$126,'UM+UIM'!$G$40:$G$60,0)),INDEX('UM+UIM'!$H$40:$H$60,MATCH(Input!$C$126,'UM+UIM'!$G$40:$G$60,0)))),0),0)</f>
        <v>0</v>
      </c>
      <c r="AW65" s="357">
        <f>IFERROR(IF(AW4="PA",IF(Input!$C$128=TRUE,IF(Input!AX12=TRUE,INDEX('UM+UIM'!$M$40:$M$60,MATCH(Input!$C$126,'UM+UIM'!$K$40:$K$60,0)),INDEX('UM+UIM'!$L$40:$L$60,MATCH(Input!$C$126,'UM+UIM'!$K$40:$K$60,0))),IF(Input!AX12=TRUE,INDEX('UM+UIM'!$I$40:$I$60,MATCH(Input!$C$126,'UM+UIM'!$G$40:$G$60,0)),INDEX('UM+UIM'!$H$40:$H$60,MATCH(Input!$C$126,'UM+UIM'!$G$40:$G$60,0)))),0),0)</f>
        <v>0</v>
      </c>
      <c r="AX65" s="357">
        <f>IFERROR(IF(AX4="PA",IF(Input!$C$128=TRUE,IF(Input!AY12=TRUE,INDEX('UM+UIM'!$M$40:$M$60,MATCH(Input!$C$126,'UM+UIM'!$K$40:$K$60,0)),INDEX('UM+UIM'!$L$40:$L$60,MATCH(Input!$C$126,'UM+UIM'!$K$40:$K$60,0))),IF(Input!AY12=TRUE,INDEX('UM+UIM'!$I$40:$I$60,MATCH(Input!$C$126,'UM+UIM'!$G$40:$G$60,0)),INDEX('UM+UIM'!$H$40:$H$60,MATCH(Input!$C$126,'UM+UIM'!$G$40:$G$60,0)))),0),0)</f>
        <v>0</v>
      </c>
      <c r="AY65" s="357">
        <f>IFERROR(IF(AY4="PA",IF(Input!$C$128=TRUE,IF(Input!AZ12=TRUE,INDEX('UM+UIM'!$M$40:$M$60,MATCH(Input!$C$126,'UM+UIM'!$K$40:$K$60,0)),INDEX('UM+UIM'!$L$40:$L$60,MATCH(Input!$C$126,'UM+UIM'!$K$40:$K$60,0))),IF(Input!AZ12=TRUE,INDEX('UM+UIM'!$I$40:$I$60,MATCH(Input!$C$126,'UM+UIM'!$G$40:$G$60,0)),INDEX('UM+UIM'!$H$40:$H$60,MATCH(Input!$C$126,'UM+UIM'!$G$40:$G$60,0)))),0),0)</f>
        <v>0</v>
      </c>
      <c r="AZ65" s="357">
        <f>IFERROR(IF(AZ4="PA",IF(Input!$C$128=TRUE,IF(Input!BA12=TRUE,INDEX('UM+UIM'!$M$40:$M$60,MATCH(Input!$C$126,'UM+UIM'!$K$40:$K$60,0)),INDEX('UM+UIM'!$L$40:$L$60,MATCH(Input!$C$126,'UM+UIM'!$K$40:$K$60,0))),IF(Input!BA12=TRUE,INDEX('UM+UIM'!$I$40:$I$60,MATCH(Input!$C$126,'UM+UIM'!$G$40:$G$60,0)),INDEX('UM+UIM'!$H$40:$H$60,MATCH(Input!$C$126,'UM+UIM'!$G$40:$G$60,0)))),0),0)</f>
        <v>0</v>
      </c>
      <c r="BA65" s="357">
        <f>IFERROR(IF(BA4="PA",IF(Input!$C$128=TRUE,IF(Input!BB12=TRUE,INDEX('UM+UIM'!$M$40:$M$60,MATCH(Input!$C$126,'UM+UIM'!$K$40:$K$60,0)),INDEX('UM+UIM'!$L$40:$L$60,MATCH(Input!$C$126,'UM+UIM'!$K$40:$K$60,0))),IF(Input!BB12=TRUE,INDEX('UM+UIM'!$I$40:$I$60,MATCH(Input!$C$126,'UM+UIM'!$G$40:$G$60,0)),INDEX('UM+UIM'!$H$40:$H$60,MATCH(Input!$C$126,'UM+UIM'!$G$40:$G$60,0)))),0),0)</f>
        <v>0</v>
      </c>
      <c r="BB65" s="357">
        <f>IFERROR(IF(BB4="PA",IF(Input!$C$128=TRUE,IF(Input!BC12=TRUE,INDEX('UM+UIM'!$M$40:$M$60,MATCH(Input!$C$126,'UM+UIM'!$K$40:$K$60,0)),INDEX('UM+UIM'!$L$40:$L$60,MATCH(Input!$C$126,'UM+UIM'!$K$40:$K$60,0))),IF(Input!BC12=TRUE,INDEX('UM+UIM'!$I$40:$I$60,MATCH(Input!$C$126,'UM+UIM'!$G$40:$G$60,0)),INDEX('UM+UIM'!$H$40:$H$60,MATCH(Input!$C$126,'UM+UIM'!$G$40:$G$60,0)))),0),0)</f>
        <v>0</v>
      </c>
      <c r="BC65" s="357">
        <f>IFERROR(IF(BC4="PA",IF(Input!$C$128=TRUE,IF(Input!BD12=TRUE,INDEX('UM+UIM'!$M$40:$M$60,MATCH(Input!$C$126,'UM+UIM'!$K$40:$K$60,0)),INDEX('UM+UIM'!$L$40:$L$60,MATCH(Input!$C$126,'UM+UIM'!$K$40:$K$60,0))),IF(Input!BD12=TRUE,INDEX('UM+UIM'!$I$40:$I$60,MATCH(Input!$C$126,'UM+UIM'!$G$40:$G$60,0)),INDEX('UM+UIM'!$H$40:$H$60,MATCH(Input!$C$126,'UM+UIM'!$G$40:$G$60,0)))),0),0)</f>
        <v>0</v>
      </c>
      <c r="BD65" s="357">
        <f>IFERROR(IF(BD4="PA",IF(Input!$C$128=TRUE,IF(Input!BE12=TRUE,INDEX('UM+UIM'!$M$40:$M$60,MATCH(Input!$C$126,'UM+UIM'!$K$40:$K$60,0)),INDEX('UM+UIM'!$L$40:$L$60,MATCH(Input!$C$126,'UM+UIM'!$K$40:$K$60,0))),IF(Input!BE12=TRUE,INDEX('UM+UIM'!$I$40:$I$60,MATCH(Input!$C$126,'UM+UIM'!$G$40:$G$60,0)),INDEX('UM+UIM'!$H$40:$H$60,MATCH(Input!$C$126,'UM+UIM'!$G$40:$G$60,0)))),0),0)</f>
        <v>0</v>
      </c>
      <c r="BE65" s="357">
        <f>IFERROR(IF(BE4="PA",IF(Input!$C$128=TRUE,IF(Input!BF12=TRUE,INDEX('UM+UIM'!$M$40:$M$60,MATCH(Input!$C$126,'UM+UIM'!$K$40:$K$60,0)),INDEX('UM+UIM'!$L$40:$L$60,MATCH(Input!$C$126,'UM+UIM'!$K$40:$K$60,0))),IF(Input!BF12=TRUE,INDEX('UM+UIM'!$I$40:$I$60,MATCH(Input!$C$126,'UM+UIM'!$G$40:$G$60,0)),INDEX('UM+UIM'!$H$40:$H$60,MATCH(Input!$C$126,'UM+UIM'!$G$40:$G$60,0)))),0),0)</f>
        <v>0</v>
      </c>
      <c r="BF65" s="357">
        <f>IFERROR(IF(BF4="PA",IF(Input!$C$128=TRUE,IF(Input!BG12=TRUE,INDEX('UM+UIM'!$M$40:$M$60,MATCH(Input!$C$126,'UM+UIM'!$K$40:$K$60,0)),INDEX('UM+UIM'!$L$40:$L$60,MATCH(Input!$C$126,'UM+UIM'!$K$40:$K$60,0))),IF(Input!BG12=TRUE,INDEX('UM+UIM'!$I$40:$I$60,MATCH(Input!$C$126,'UM+UIM'!$G$40:$G$60,0)),INDEX('UM+UIM'!$H$40:$H$60,MATCH(Input!$C$126,'UM+UIM'!$G$40:$G$60,0)))),0),0)</f>
        <v>0</v>
      </c>
      <c r="BG65" s="357">
        <f>IFERROR(IF(BG4="PA",IF(Input!$C$128=TRUE,IF(Input!BH12=TRUE,INDEX('UM+UIM'!$M$40:$M$60,MATCH(Input!$C$126,'UM+UIM'!$K$40:$K$60,0)),INDEX('UM+UIM'!$L$40:$L$60,MATCH(Input!$C$126,'UM+UIM'!$K$40:$K$60,0))),IF(Input!BH12=TRUE,INDEX('UM+UIM'!$I$40:$I$60,MATCH(Input!$C$126,'UM+UIM'!$G$40:$G$60,0)),INDEX('UM+UIM'!$H$40:$H$60,MATCH(Input!$C$126,'UM+UIM'!$G$40:$G$60,0)))),0),0)</f>
        <v>0</v>
      </c>
      <c r="BH65" s="357">
        <f>IFERROR(IF(BH4="PA",IF(Input!$C$128=TRUE,IF(Input!BI12=TRUE,INDEX('UM+UIM'!$M$40:$M$60,MATCH(Input!$C$126,'UM+UIM'!$K$40:$K$60,0)),INDEX('UM+UIM'!$L$40:$L$60,MATCH(Input!$C$126,'UM+UIM'!$K$40:$K$60,0))),IF(Input!BI12=TRUE,INDEX('UM+UIM'!$I$40:$I$60,MATCH(Input!$C$126,'UM+UIM'!$G$40:$G$60,0)),INDEX('UM+UIM'!$H$40:$H$60,MATCH(Input!$C$126,'UM+UIM'!$G$40:$G$60,0)))),0),0)</f>
        <v>0</v>
      </c>
      <c r="BI65" s="357">
        <f>IFERROR(IF(BI4="PA",IF(Input!$C$128=TRUE,IF(Input!BJ12=TRUE,INDEX('UM+UIM'!$M$40:$M$60,MATCH(Input!$C$126,'UM+UIM'!$K$40:$K$60,0)),INDEX('UM+UIM'!$L$40:$L$60,MATCH(Input!$C$126,'UM+UIM'!$K$40:$K$60,0))),IF(Input!BJ12=TRUE,INDEX('UM+UIM'!$I$40:$I$60,MATCH(Input!$C$126,'UM+UIM'!$G$40:$G$60,0)),INDEX('UM+UIM'!$H$40:$H$60,MATCH(Input!$C$126,'UM+UIM'!$G$40:$G$60,0)))),0),0)</f>
        <v>0</v>
      </c>
      <c r="BJ65" s="357">
        <f>IFERROR(IF(BJ4="PA",IF(Input!$C$128=TRUE,IF(Input!BK12=TRUE,INDEX('UM+UIM'!$M$40:$M$60,MATCH(Input!$C$126,'UM+UIM'!$K$40:$K$60,0)),INDEX('UM+UIM'!$L$40:$L$60,MATCH(Input!$C$126,'UM+UIM'!$K$40:$K$60,0))),IF(Input!BK12=TRUE,INDEX('UM+UIM'!$I$40:$I$60,MATCH(Input!$C$126,'UM+UIM'!$G$40:$G$60,0)),INDEX('UM+UIM'!$H$40:$H$60,MATCH(Input!$C$126,'UM+UIM'!$G$40:$G$60,0)))),0),0)</f>
        <v>0</v>
      </c>
      <c r="BK65" s="357">
        <f>IFERROR(IF(BK4="PA",IF(Input!$C$128=TRUE,IF(Input!BL12=TRUE,INDEX('UM+UIM'!$M$40:$M$60,MATCH(Input!$C$126,'UM+UIM'!$K$40:$K$60,0)),INDEX('UM+UIM'!$L$40:$L$60,MATCH(Input!$C$126,'UM+UIM'!$K$40:$K$60,0))),IF(Input!BL12=TRUE,INDEX('UM+UIM'!$I$40:$I$60,MATCH(Input!$C$126,'UM+UIM'!$G$40:$G$60,0)),INDEX('UM+UIM'!$H$40:$H$60,MATCH(Input!$C$126,'UM+UIM'!$G$40:$G$60,0)))),0),0)</f>
        <v>0</v>
      </c>
      <c r="BL65" s="357">
        <f>IFERROR(IF(BL4="PA",IF(Input!$C$128=TRUE,IF(Input!BM12=TRUE,INDEX('UM+UIM'!$M$40:$M$60,MATCH(Input!$C$126,'UM+UIM'!$K$40:$K$60,0)),INDEX('UM+UIM'!$L$40:$L$60,MATCH(Input!$C$126,'UM+UIM'!$K$40:$K$60,0))),IF(Input!BM12=TRUE,INDEX('UM+UIM'!$I$40:$I$60,MATCH(Input!$C$126,'UM+UIM'!$G$40:$G$60,0)),INDEX('UM+UIM'!$H$40:$H$60,MATCH(Input!$C$126,'UM+UIM'!$G$40:$G$60,0)))),0),0)</f>
        <v>0</v>
      </c>
      <c r="BM65" s="357">
        <f>IFERROR(IF(BM4="PA",IF(Input!$C$128=TRUE,IF(Input!BN12=TRUE,INDEX('UM+UIM'!$M$40:$M$60,MATCH(Input!$C$126,'UM+UIM'!$K$40:$K$60,0)),INDEX('UM+UIM'!$L$40:$L$60,MATCH(Input!$C$126,'UM+UIM'!$K$40:$K$60,0))),IF(Input!BN12=TRUE,INDEX('UM+UIM'!$I$40:$I$60,MATCH(Input!$C$126,'UM+UIM'!$G$40:$G$60,0)),INDEX('UM+UIM'!$H$40:$H$60,MATCH(Input!$C$126,'UM+UIM'!$G$40:$G$60,0)))),0),0)</f>
        <v>0</v>
      </c>
      <c r="BN65" s="357">
        <f>IFERROR(IF(BN4="PA",IF(Input!$C$128=TRUE,IF(Input!BO12=TRUE,INDEX('UM+UIM'!$M$40:$M$60,MATCH(Input!$C$126,'UM+UIM'!$K$40:$K$60,0)),INDEX('UM+UIM'!$L$40:$L$60,MATCH(Input!$C$126,'UM+UIM'!$K$40:$K$60,0))),IF(Input!BO12=TRUE,INDEX('UM+UIM'!$I$40:$I$60,MATCH(Input!$C$126,'UM+UIM'!$G$40:$G$60,0)),INDEX('UM+UIM'!$H$40:$H$60,MATCH(Input!$C$126,'UM+UIM'!$G$40:$G$60,0)))),0),0)</f>
        <v>0</v>
      </c>
      <c r="BO65" s="357">
        <f>IFERROR(IF(BO4="PA",IF(Input!$C$128=TRUE,IF(Input!BP12=TRUE,INDEX('UM+UIM'!$M$40:$M$60,MATCH(Input!$C$126,'UM+UIM'!$K$40:$K$60,0)),INDEX('UM+UIM'!$L$40:$L$60,MATCH(Input!$C$126,'UM+UIM'!$K$40:$K$60,0))),IF(Input!BP12=TRUE,INDEX('UM+UIM'!$I$40:$I$60,MATCH(Input!$C$126,'UM+UIM'!$G$40:$G$60,0)),INDEX('UM+UIM'!$H$40:$H$60,MATCH(Input!$C$126,'UM+UIM'!$G$40:$G$60,0)))),0),0)</f>
        <v>0</v>
      </c>
      <c r="BP65" s="357">
        <f>IFERROR(IF(BP4="PA",IF(Input!$C$128=TRUE,IF(Input!BQ12=TRUE,INDEX('UM+UIM'!$M$40:$M$60,MATCH(Input!$C$126,'UM+UIM'!$K$40:$K$60,0)),INDEX('UM+UIM'!$L$40:$L$60,MATCH(Input!$C$126,'UM+UIM'!$K$40:$K$60,0))),IF(Input!BQ12=TRUE,INDEX('UM+UIM'!$I$40:$I$60,MATCH(Input!$C$126,'UM+UIM'!$G$40:$G$60,0)),INDEX('UM+UIM'!$H$40:$H$60,MATCH(Input!$C$126,'UM+UIM'!$G$40:$G$60,0)))),0),0)</f>
        <v>0</v>
      </c>
      <c r="BQ65" s="357">
        <f>IFERROR(IF(BQ4="PA",IF(Input!$C$128=TRUE,IF(Input!BR12=TRUE,INDEX('UM+UIM'!$M$40:$M$60,MATCH(Input!$C$126,'UM+UIM'!$K$40:$K$60,0)),INDEX('UM+UIM'!$L$40:$L$60,MATCH(Input!$C$126,'UM+UIM'!$K$40:$K$60,0))),IF(Input!BR12=TRUE,INDEX('UM+UIM'!$I$40:$I$60,MATCH(Input!$C$126,'UM+UIM'!$G$40:$G$60,0)),INDEX('UM+UIM'!$H$40:$H$60,MATCH(Input!$C$126,'UM+UIM'!$G$40:$G$60,0)))),0),0)</f>
        <v>0</v>
      </c>
      <c r="BR65" s="357">
        <f>IFERROR(IF(BR4="PA",IF(Input!$C$128=TRUE,IF(Input!BS12=TRUE,INDEX('UM+UIM'!$M$40:$M$60,MATCH(Input!$C$126,'UM+UIM'!$K$40:$K$60,0)),INDEX('UM+UIM'!$L$40:$L$60,MATCH(Input!$C$126,'UM+UIM'!$K$40:$K$60,0))),IF(Input!BS12=TRUE,INDEX('UM+UIM'!$I$40:$I$60,MATCH(Input!$C$126,'UM+UIM'!$G$40:$G$60,0)),INDEX('UM+UIM'!$H$40:$H$60,MATCH(Input!$C$126,'UM+UIM'!$G$40:$G$60,0)))),0),0)</f>
        <v>0</v>
      </c>
      <c r="BS65" s="357">
        <f>IFERROR(IF(BS4="PA",IF(Input!$C$128=TRUE,IF(Input!BT12=TRUE,INDEX('UM+UIM'!$M$40:$M$60,MATCH(Input!$C$126,'UM+UIM'!$K$40:$K$60,0)),INDEX('UM+UIM'!$L$40:$L$60,MATCH(Input!$C$126,'UM+UIM'!$K$40:$K$60,0))),IF(Input!BT12=TRUE,INDEX('UM+UIM'!$I$40:$I$60,MATCH(Input!$C$126,'UM+UIM'!$G$40:$G$60,0)),INDEX('UM+UIM'!$H$40:$H$60,MATCH(Input!$C$126,'UM+UIM'!$G$40:$G$60,0)))),0),0)</f>
        <v>0</v>
      </c>
      <c r="BT65" s="357">
        <f>IFERROR(IF(BT4="PA",IF(Input!$C$128=TRUE,IF(Input!BU12=TRUE,INDEX('UM+UIM'!$M$40:$M$60,MATCH(Input!$C$126,'UM+UIM'!$K$40:$K$60,0)),INDEX('UM+UIM'!$L$40:$L$60,MATCH(Input!$C$126,'UM+UIM'!$K$40:$K$60,0))),IF(Input!BU12=TRUE,INDEX('UM+UIM'!$I$40:$I$60,MATCH(Input!$C$126,'UM+UIM'!$G$40:$G$60,0)),INDEX('UM+UIM'!$H$40:$H$60,MATCH(Input!$C$126,'UM+UIM'!$G$40:$G$60,0)))),0),0)</f>
        <v>0</v>
      </c>
      <c r="BU65" s="357">
        <f>IFERROR(IF(BU4="PA",IF(Input!$C$128=TRUE,IF(Input!BV12=TRUE,INDEX('UM+UIM'!$M$40:$M$60,MATCH(Input!$C$126,'UM+UIM'!$K$40:$K$60,0)),INDEX('UM+UIM'!$L$40:$L$60,MATCH(Input!$C$126,'UM+UIM'!$K$40:$K$60,0))),IF(Input!BV12=TRUE,INDEX('UM+UIM'!$I$40:$I$60,MATCH(Input!$C$126,'UM+UIM'!$G$40:$G$60,0)),INDEX('UM+UIM'!$H$40:$H$60,MATCH(Input!$C$126,'UM+UIM'!$G$40:$G$60,0)))),0),0)</f>
        <v>0</v>
      </c>
      <c r="BV65" s="357">
        <f>IFERROR(IF(BV4="PA",IF(Input!$C$128=TRUE,IF(Input!BW12=TRUE,INDEX('UM+UIM'!$M$40:$M$60,MATCH(Input!$C$126,'UM+UIM'!$K$40:$K$60,0)),INDEX('UM+UIM'!$L$40:$L$60,MATCH(Input!$C$126,'UM+UIM'!$K$40:$K$60,0))),IF(Input!BW12=TRUE,INDEX('UM+UIM'!$I$40:$I$60,MATCH(Input!$C$126,'UM+UIM'!$G$40:$G$60,0)),INDEX('UM+UIM'!$H$40:$H$60,MATCH(Input!$C$126,'UM+UIM'!$G$40:$G$60,0)))),0),0)</f>
        <v>0</v>
      </c>
      <c r="BW65" s="357">
        <f>IFERROR(IF(BW4="PA",IF(Input!$C$128=TRUE,IF(Input!BX12=TRUE,INDEX('UM+UIM'!$M$40:$M$60,MATCH(Input!$C$126,'UM+UIM'!$K$40:$K$60,0)),INDEX('UM+UIM'!$L$40:$L$60,MATCH(Input!$C$126,'UM+UIM'!$K$40:$K$60,0))),IF(Input!BX12=TRUE,INDEX('UM+UIM'!$I$40:$I$60,MATCH(Input!$C$126,'UM+UIM'!$G$40:$G$60,0)),INDEX('UM+UIM'!$H$40:$H$60,MATCH(Input!$C$126,'UM+UIM'!$G$40:$G$60,0)))),0),0)</f>
        <v>0</v>
      </c>
      <c r="BX65" s="357">
        <f>IFERROR(IF(BX4="PA",IF(Input!$C$128=TRUE,IF(Input!BY12=TRUE,INDEX('UM+UIM'!$M$40:$M$60,MATCH(Input!$C$126,'UM+UIM'!$K$40:$K$60,0)),INDEX('UM+UIM'!$L$40:$L$60,MATCH(Input!$C$126,'UM+UIM'!$K$40:$K$60,0))),IF(Input!BY12=TRUE,INDEX('UM+UIM'!$I$40:$I$60,MATCH(Input!$C$126,'UM+UIM'!$G$40:$G$60,0)),INDEX('UM+UIM'!$H$40:$H$60,MATCH(Input!$C$126,'UM+UIM'!$G$40:$G$60,0)))),0),0)</f>
        <v>0</v>
      </c>
      <c r="BY65" s="357">
        <f>IFERROR(IF(BY4="PA",IF(Input!$C$128=TRUE,IF(Input!BZ12=TRUE,INDEX('UM+UIM'!$M$40:$M$60,MATCH(Input!$C$126,'UM+UIM'!$K$40:$K$60,0)),INDEX('UM+UIM'!$L$40:$L$60,MATCH(Input!$C$126,'UM+UIM'!$K$40:$K$60,0))),IF(Input!BZ12=TRUE,INDEX('UM+UIM'!$I$40:$I$60,MATCH(Input!$C$126,'UM+UIM'!$G$40:$G$60,0)),INDEX('UM+UIM'!$H$40:$H$60,MATCH(Input!$C$126,'UM+UIM'!$G$40:$G$60,0)))),0),0)</f>
        <v>0</v>
      </c>
      <c r="BZ65" s="357">
        <f>IFERROR(IF(BZ4="PA",IF(Input!$C$128=TRUE,IF(Input!CA12=TRUE,INDEX('UM+UIM'!$M$40:$M$60,MATCH(Input!$C$126,'UM+UIM'!$K$40:$K$60,0)),INDEX('UM+UIM'!$L$40:$L$60,MATCH(Input!$C$126,'UM+UIM'!$K$40:$K$60,0))),IF(Input!CA12=TRUE,INDEX('UM+UIM'!$I$40:$I$60,MATCH(Input!$C$126,'UM+UIM'!$G$40:$G$60,0)),INDEX('UM+UIM'!$H$40:$H$60,MATCH(Input!$C$126,'UM+UIM'!$G$40:$G$60,0)))),0),0)</f>
        <v>0</v>
      </c>
      <c r="CA65" s="357">
        <f>IFERROR(IF(CA4="PA",IF(Input!$C$128=TRUE,IF(Input!CB12=TRUE,INDEX('UM+UIM'!$M$40:$M$60,MATCH(Input!$C$126,'UM+UIM'!$K$40:$K$60,0)),INDEX('UM+UIM'!$L$40:$L$60,MATCH(Input!$C$126,'UM+UIM'!$K$40:$K$60,0))),IF(Input!CB12=TRUE,INDEX('UM+UIM'!$I$40:$I$60,MATCH(Input!$C$126,'UM+UIM'!$G$40:$G$60,0)),INDEX('UM+UIM'!$H$40:$H$60,MATCH(Input!$C$126,'UM+UIM'!$G$40:$G$60,0)))),0),0)</f>
        <v>0</v>
      </c>
      <c r="CB65" s="357">
        <f>IFERROR(IF(CB4="PA",IF(Input!$C$128=TRUE,IF(Input!CC12=TRUE,INDEX('UM+UIM'!$M$40:$M$60,MATCH(Input!$C$126,'UM+UIM'!$K$40:$K$60,0)),INDEX('UM+UIM'!$L$40:$L$60,MATCH(Input!$C$126,'UM+UIM'!$K$40:$K$60,0))),IF(Input!CC12=TRUE,INDEX('UM+UIM'!$I$40:$I$60,MATCH(Input!$C$126,'UM+UIM'!$G$40:$G$60,0)),INDEX('UM+UIM'!$H$40:$H$60,MATCH(Input!$C$126,'UM+UIM'!$G$40:$G$60,0)))),0),0)</f>
        <v>0</v>
      </c>
      <c r="CC65" s="357">
        <f>IFERROR(IF(CC4="PA",IF(Input!$C$128=TRUE,IF(Input!CD12=TRUE,INDEX('UM+UIM'!$M$40:$M$60,MATCH(Input!$C$126,'UM+UIM'!$K$40:$K$60,0)),INDEX('UM+UIM'!$L$40:$L$60,MATCH(Input!$C$126,'UM+UIM'!$K$40:$K$60,0))),IF(Input!CD12=TRUE,INDEX('UM+UIM'!$I$40:$I$60,MATCH(Input!$C$126,'UM+UIM'!$G$40:$G$60,0)),INDEX('UM+UIM'!$H$40:$H$60,MATCH(Input!$C$126,'UM+UIM'!$G$40:$G$60,0)))),0),0)</f>
        <v>0</v>
      </c>
      <c r="CD65" s="357">
        <f>IFERROR(IF(CD4="PA",IF(Input!$C$128=TRUE,IF(Input!CE12=TRUE,INDEX('UM+UIM'!$M$40:$M$60,MATCH(Input!$C$126,'UM+UIM'!$K$40:$K$60,0)),INDEX('UM+UIM'!$L$40:$L$60,MATCH(Input!$C$126,'UM+UIM'!$K$40:$K$60,0))),IF(Input!CE12=TRUE,INDEX('UM+UIM'!$I$40:$I$60,MATCH(Input!$C$126,'UM+UIM'!$G$40:$G$60,0)),INDEX('UM+UIM'!$H$40:$H$60,MATCH(Input!$C$126,'UM+UIM'!$G$40:$G$60,0)))),0),0)</f>
        <v>0</v>
      </c>
      <c r="CE65" s="357">
        <f>IFERROR(IF(CE4="PA",IF(Input!$C$128=TRUE,IF(Input!CF12=TRUE,INDEX('UM+UIM'!$M$40:$M$60,MATCH(Input!$C$126,'UM+UIM'!$K$40:$K$60,0)),INDEX('UM+UIM'!$L$40:$L$60,MATCH(Input!$C$126,'UM+UIM'!$K$40:$K$60,0))),IF(Input!CF12=TRUE,INDEX('UM+UIM'!$I$40:$I$60,MATCH(Input!$C$126,'UM+UIM'!$G$40:$G$60,0)),INDEX('UM+UIM'!$H$40:$H$60,MATCH(Input!$C$126,'UM+UIM'!$G$40:$G$60,0)))),0),0)</f>
        <v>0</v>
      </c>
      <c r="CF65" s="357">
        <f>IFERROR(IF(CF4="PA",IF(Input!$C$128=TRUE,IF(Input!CG12=TRUE,INDEX('UM+UIM'!$M$40:$M$60,MATCH(Input!$C$126,'UM+UIM'!$K$40:$K$60,0)),INDEX('UM+UIM'!$L$40:$L$60,MATCH(Input!$C$126,'UM+UIM'!$K$40:$K$60,0))),IF(Input!CG12=TRUE,INDEX('UM+UIM'!$I$40:$I$60,MATCH(Input!$C$126,'UM+UIM'!$G$40:$G$60,0)),INDEX('UM+UIM'!$H$40:$H$60,MATCH(Input!$C$126,'UM+UIM'!$G$40:$G$60,0)))),0),0)</f>
        <v>0</v>
      </c>
      <c r="CG65" s="357">
        <f>IFERROR(IF(CG4="PA",IF(Input!$C$128=TRUE,IF(Input!CH12=TRUE,INDEX('UM+UIM'!$M$40:$M$60,MATCH(Input!$C$126,'UM+UIM'!$K$40:$K$60,0)),INDEX('UM+UIM'!$L$40:$L$60,MATCH(Input!$C$126,'UM+UIM'!$K$40:$K$60,0))),IF(Input!CH12=TRUE,INDEX('UM+UIM'!$I$40:$I$60,MATCH(Input!$C$126,'UM+UIM'!$G$40:$G$60,0)),INDEX('UM+UIM'!$H$40:$H$60,MATCH(Input!$C$126,'UM+UIM'!$G$40:$G$60,0)))),0),0)</f>
        <v>0</v>
      </c>
      <c r="CH65" s="357">
        <f>IFERROR(IF(CH4="PA",IF(Input!$C$128=TRUE,IF(Input!CI12=TRUE,INDEX('UM+UIM'!$M$40:$M$60,MATCH(Input!$C$126,'UM+UIM'!$K$40:$K$60,0)),INDEX('UM+UIM'!$L$40:$L$60,MATCH(Input!$C$126,'UM+UIM'!$K$40:$K$60,0))),IF(Input!CI12=TRUE,INDEX('UM+UIM'!$I$40:$I$60,MATCH(Input!$C$126,'UM+UIM'!$G$40:$G$60,0)),INDEX('UM+UIM'!$H$40:$H$60,MATCH(Input!$C$126,'UM+UIM'!$G$40:$G$60,0)))),0),0)</f>
        <v>0</v>
      </c>
      <c r="CI65" s="357">
        <f>IFERROR(IF(CI4="PA",IF(Input!$C$128=TRUE,IF(Input!CJ12=TRUE,INDEX('UM+UIM'!$M$40:$M$60,MATCH(Input!$C$126,'UM+UIM'!$K$40:$K$60,0)),INDEX('UM+UIM'!$L$40:$L$60,MATCH(Input!$C$126,'UM+UIM'!$K$40:$K$60,0))),IF(Input!CJ12=TRUE,INDEX('UM+UIM'!$I$40:$I$60,MATCH(Input!$C$126,'UM+UIM'!$G$40:$G$60,0)),INDEX('UM+UIM'!$H$40:$H$60,MATCH(Input!$C$126,'UM+UIM'!$G$40:$G$60,0)))),0),0)</f>
        <v>0</v>
      </c>
      <c r="CJ65" s="357">
        <f>IFERROR(IF(CJ4="PA",IF(Input!$C$128=TRUE,IF(Input!CK12=TRUE,INDEX('UM+UIM'!$M$40:$M$60,MATCH(Input!$C$126,'UM+UIM'!$K$40:$K$60,0)),INDEX('UM+UIM'!$L$40:$L$60,MATCH(Input!$C$126,'UM+UIM'!$K$40:$K$60,0))),IF(Input!CK12=TRUE,INDEX('UM+UIM'!$I$40:$I$60,MATCH(Input!$C$126,'UM+UIM'!$G$40:$G$60,0)),INDEX('UM+UIM'!$H$40:$H$60,MATCH(Input!$C$126,'UM+UIM'!$G$40:$G$60,0)))),0),0)</f>
        <v>0</v>
      </c>
      <c r="CK65" s="357">
        <f>IFERROR(IF(CK4="PA",IF(Input!$C$128=TRUE,IF(Input!CL12=TRUE,INDEX('UM+UIM'!$M$40:$M$60,MATCH(Input!$C$126,'UM+UIM'!$K$40:$K$60,0)),INDEX('UM+UIM'!$L$40:$L$60,MATCH(Input!$C$126,'UM+UIM'!$K$40:$K$60,0))),IF(Input!CL12=TRUE,INDEX('UM+UIM'!$I$40:$I$60,MATCH(Input!$C$126,'UM+UIM'!$G$40:$G$60,0)),INDEX('UM+UIM'!$H$40:$H$60,MATCH(Input!$C$126,'UM+UIM'!$G$40:$G$60,0)))),0),0)</f>
        <v>0</v>
      </c>
      <c r="CL65" s="357">
        <f>IFERROR(IF(CL4="PA",IF(Input!$C$128=TRUE,IF(Input!CM12=TRUE,INDEX('UM+UIM'!$M$40:$M$60,MATCH(Input!$C$126,'UM+UIM'!$K$40:$K$60,0)),INDEX('UM+UIM'!$L$40:$L$60,MATCH(Input!$C$126,'UM+UIM'!$K$40:$K$60,0))),IF(Input!CM12=TRUE,INDEX('UM+UIM'!$I$40:$I$60,MATCH(Input!$C$126,'UM+UIM'!$G$40:$G$60,0)),INDEX('UM+UIM'!$H$40:$H$60,MATCH(Input!$C$126,'UM+UIM'!$G$40:$G$60,0)))),0),0)</f>
        <v>0</v>
      </c>
      <c r="CM65" s="357">
        <f>IFERROR(IF(CM4="PA",IF(Input!$C$128=TRUE,IF(Input!CN12=TRUE,INDEX('UM+UIM'!$M$40:$M$60,MATCH(Input!$C$126,'UM+UIM'!$K$40:$K$60,0)),INDEX('UM+UIM'!$L$40:$L$60,MATCH(Input!$C$126,'UM+UIM'!$K$40:$K$60,0))),IF(Input!CN12=TRUE,INDEX('UM+UIM'!$I$40:$I$60,MATCH(Input!$C$126,'UM+UIM'!$G$40:$G$60,0)),INDEX('UM+UIM'!$H$40:$H$60,MATCH(Input!$C$126,'UM+UIM'!$G$40:$G$60,0)))),0),0)</f>
        <v>0</v>
      </c>
      <c r="CN65" s="357">
        <f>IFERROR(IF(CN4="PA",IF(Input!$C$128=TRUE,IF(Input!CO12=TRUE,INDEX('UM+UIM'!$M$40:$M$60,MATCH(Input!$C$126,'UM+UIM'!$K$40:$K$60,0)),INDEX('UM+UIM'!$L$40:$L$60,MATCH(Input!$C$126,'UM+UIM'!$K$40:$K$60,0))),IF(Input!CO12=TRUE,INDEX('UM+UIM'!$I$40:$I$60,MATCH(Input!$C$126,'UM+UIM'!$G$40:$G$60,0)),INDEX('UM+UIM'!$H$40:$H$60,MATCH(Input!$C$126,'UM+UIM'!$G$40:$G$60,0)))),0),0)</f>
        <v>0</v>
      </c>
      <c r="CO65" s="357">
        <f>IFERROR(IF(CO4="PA",IF(Input!$C$128=TRUE,IF(Input!CP12=TRUE,INDEX('UM+UIM'!$M$40:$M$60,MATCH(Input!$C$126,'UM+UIM'!$K$40:$K$60,0)),INDEX('UM+UIM'!$L$40:$L$60,MATCH(Input!$C$126,'UM+UIM'!$K$40:$K$60,0))),IF(Input!CP12=TRUE,INDEX('UM+UIM'!$I$40:$I$60,MATCH(Input!$C$126,'UM+UIM'!$G$40:$G$60,0)),INDEX('UM+UIM'!$H$40:$H$60,MATCH(Input!$C$126,'UM+UIM'!$G$40:$G$60,0)))),0),0)</f>
        <v>0</v>
      </c>
      <c r="CP65" s="357">
        <f>IFERROR(IF(CP4="PA",IF(Input!$C$128=TRUE,IF(Input!CQ12=TRUE,INDEX('UM+UIM'!$M$40:$M$60,MATCH(Input!$C$126,'UM+UIM'!$K$40:$K$60,0)),INDEX('UM+UIM'!$L$40:$L$60,MATCH(Input!$C$126,'UM+UIM'!$K$40:$K$60,0))),IF(Input!CQ12=TRUE,INDEX('UM+UIM'!$I$40:$I$60,MATCH(Input!$C$126,'UM+UIM'!$G$40:$G$60,0)),INDEX('UM+UIM'!$H$40:$H$60,MATCH(Input!$C$126,'UM+UIM'!$G$40:$G$60,0)))),0),0)</f>
        <v>0</v>
      </c>
      <c r="CQ65" s="357">
        <f>IFERROR(IF(CQ4="PA",IF(Input!$C$128=TRUE,IF(Input!CR12=TRUE,INDEX('UM+UIM'!$M$40:$M$60,MATCH(Input!$C$126,'UM+UIM'!$K$40:$K$60,0)),INDEX('UM+UIM'!$L$40:$L$60,MATCH(Input!$C$126,'UM+UIM'!$K$40:$K$60,0))),IF(Input!CR12=TRUE,INDEX('UM+UIM'!$I$40:$I$60,MATCH(Input!$C$126,'UM+UIM'!$G$40:$G$60,0)),INDEX('UM+UIM'!$H$40:$H$60,MATCH(Input!$C$126,'UM+UIM'!$G$40:$G$60,0)))),0),0)</f>
        <v>0</v>
      </c>
      <c r="CR65" s="357">
        <f>IFERROR(IF(CR4="PA",IF(Input!$C$128=TRUE,IF(Input!CS12=TRUE,INDEX('UM+UIM'!$M$40:$M$60,MATCH(Input!$C$126,'UM+UIM'!$K$40:$K$60,0)),INDEX('UM+UIM'!$L$40:$L$60,MATCH(Input!$C$126,'UM+UIM'!$K$40:$K$60,0))),IF(Input!CS12=TRUE,INDEX('UM+UIM'!$I$40:$I$60,MATCH(Input!$C$126,'UM+UIM'!$G$40:$G$60,0)),INDEX('UM+UIM'!$H$40:$H$60,MATCH(Input!$C$126,'UM+UIM'!$G$40:$G$60,0)))),0),0)</f>
        <v>0</v>
      </c>
      <c r="CS65" s="357">
        <f>IFERROR(IF(CS4="PA",IF(Input!$C$128=TRUE,IF(Input!CT12=TRUE,INDEX('UM+UIM'!$M$40:$M$60,MATCH(Input!$C$126,'UM+UIM'!$K$40:$K$60,0)),INDEX('UM+UIM'!$L$40:$L$60,MATCH(Input!$C$126,'UM+UIM'!$K$40:$K$60,0))),IF(Input!CT12=TRUE,INDEX('UM+UIM'!$I$40:$I$60,MATCH(Input!$C$126,'UM+UIM'!$G$40:$G$60,0)),INDEX('UM+UIM'!$H$40:$H$60,MATCH(Input!$C$126,'UM+UIM'!$G$40:$G$60,0)))),0),0)</f>
        <v>0</v>
      </c>
      <c r="CT65" s="357">
        <f>IFERROR(IF(CT4="PA",IF(Input!$C$128=TRUE,IF(Input!CU12=TRUE,INDEX('UM+UIM'!$M$40:$M$60,MATCH(Input!$C$126,'UM+UIM'!$K$40:$K$60,0)),INDEX('UM+UIM'!$L$40:$L$60,MATCH(Input!$C$126,'UM+UIM'!$K$40:$K$60,0))),IF(Input!CU12=TRUE,INDEX('UM+UIM'!$I$40:$I$60,MATCH(Input!$C$126,'UM+UIM'!$G$40:$G$60,0)),INDEX('UM+UIM'!$H$40:$H$60,MATCH(Input!$C$126,'UM+UIM'!$G$40:$G$60,0)))),0),0)</f>
        <v>0</v>
      </c>
      <c r="CU65" s="357">
        <f>IFERROR(IF(CU4="PA",IF(Input!$C$128=TRUE,IF(Input!CV12=TRUE,INDEX('UM+UIM'!$M$40:$M$60,MATCH(Input!$C$126,'UM+UIM'!$K$40:$K$60,0)),INDEX('UM+UIM'!$L$40:$L$60,MATCH(Input!$C$126,'UM+UIM'!$K$40:$K$60,0))),IF(Input!CV12=TRUE,INDEX('UM+UIM'!$I$40:$I$60,MATCH(Input!$C$126,'UM+UIM'!$G$40:$G$60,0)),INDEX('UM+UIM'!$H$40:$H$60,MATCH(Input!$C$126,'UM+UIM'!$G$40:$G$60,0)))),0),0)</f>
        <v>0</v>
      </c>
      <c r="CV65" s="357">
        <f>IFERROR(IF(CV4="PA",IF(Input!$C$128=TRUE,IF(Input!CW12=TRUE,INDEX('UM+UIM'!$M$40:$M$60,MATCH(Input!$C$126,'UM+UIM'!$K$40:$K$60,0)),INDEX('UM+UIM'!$L$40:$L$60,MATCH(Input!$C$126,'UM+UIM'!$K$40:$K$60,0))),IF(Input!CW12=TRUE,INDEX('UM+UIM'!$I$40:$I$60,MATCH(Input!$C$126,'UM+UIM'!$G$40:$G$60,0)),INDEX('UM+UIM'!$H$40:$H$60,MATCH(Input!$C$126,'UM+UIM'!$G$40:$G$60,0)))),0),0)</f>
        <v>0</v>
      </c>
      <c r="CW65" s="357">
        <f>IFERROR(IF(CW4="PA",IF(Input!$C$128=TRUE,IF(Input!CX12=TRUE,INDEX('UM+UIM'!$M$40:$M$60,MATCH(Input!$C$126,'UM+UIM'!$K$40:$K$60,0)),INDEX('UM+UIM'!$L$40:$L$60,MATCH(Input!$C$126,'UM+UIM'!$K$40:$K$60,0))),IF(Input!CX12=TRUE,INDEX('UM+UIM'!$I$40:$I$60,MATCH(Input!$C$126,'UM+UIM'!$G$40:$G$60,0)),INDEX('UM+UIM'!$H$40:$H$60,MATCH(Input!$C$126,'UM+UIM'!$G$40:$G$60,0)))),0),0)</f>
        <v>0</v>
      </c>
      <c r="CX65" s="357">
        <f>IFERROR(IF(CX4="PA",IF(Input!$C$128=TRUE,IF(Input!CY12=TRUE,INDEX('UM+UIM'!$M$40:$M$60,MATCH(Input!$C$126,'UM+UIM'!$K$40:$K$60,0)),INDEX('UM+UIM'!$L$40:$L$60,MATCH(Input!$C$126,'UM+UIM'!$K$40:$K$60,0))),IF(Input!CY12=TRUE,INDEX('UM+UIM'!$I$40:$I$60,MATCH(Input!$C$126,'UM+UIM'!$G$40:$G$60,0)),INDEX('UM+UIM'!$H$40:$H$60,MATCH(Input!$C$126,'UM+UIM'!$G$40:$G$60,0)))),0),0)</f>
        <v>0</v>
      </c>
      <c r="CY65" s="357">
        <f>IFERROR(IF(CY4="PA",IF(Input!$C$128=TRUE,IF(Input!CZ12=TRUE,INDEX('UM+UIM'!$M$40:$M$60,MATCH(Input!$C$126,'UM+UIM'!$K$40:$K$60,0)),INDEX('UM+UIM'!$L$40:$L$60,MATCH(Input!$C$126,'UM+UIM'!$K$40:$K$60,0))),IF(Input!CZ12=TRUE,INDEX('UM+UIM'!$I$40:$I$60,MATCH(Input!$C$126,'UM+UIM'!$G$40:$G$60,0)),INDEX('UM+UIM'!$H$40:$H$60,MATCH(Input!$C$126,'UM+UIM'!$G$40:$G$60,0)))),0),0)</f>
        <v>0</v>
      </c>
      <c r="CZ65" s="357">
        <f>IFERROR(IF(CZ4="PA",IF(Input!$C$128=TRUE,IF(Input!DA12=TRUE,INDEX('UM+UIM'!$M$40:$M$60,MATCH(Input!$C$126,'UM+UIM'!$K$40:$K$60,0)),INDEX('UM+UIM'!$L$40:$L$60,MATCH(Input!$C$126,'UM+UIM'!$K$40:$K$60,0))),IF(Input!DA12=TRUE,INDEX('UM+UIM'!$I$40:$I$60,MATCH(Input!$C$126,'UM+UIM'!$G$40:$G$60,0)),INDEX('UM+UIM'!$H$40:$H$60,MATCH(Input!$C$126,'UM+UIM'!$G$40:$G$60,0)))),0),0)</f>
        <v>0</v>
      </c>
      <c r="DA65" s="357">
        <f>IFERROR(IF(DA4="PA",IF(Input!$C$128=TRUE,IF(Input!DB12=TRUE,INDEX('UM+UIM'!$M$40:$M$60,MATCH(Input!$C$126,'UM+UIM'!$K$40:$K$60,0)),INDEX('UM+UIM'!$L$40:$L$60,MATCH(Input!$C$126,'UM+UIM'!$K$40:$K$60,0))),IF(Input!DB12=TRUE,INDEX('UM+UIM'!$I$40:$I$60,MATCH(Input!$C$126,'UM+UIM'!$G$40:$G$60,0)),INDEX('UM+UIM'!$H$40:$H$60,MATCH(Input!$C$126,'UM+UIM'!$G$40:$G$60,0)))),0),0)</f>
        <v>0</v>
      </c>
      <c r="DB65" s="357">
        <f>IFERROR(IF(DB4="PA",IF(Input!$C$128=TRUE,IF(Input!DC12=TRUE,INDEX('UM+UIM'!$M$40:$M$60,MATCH(Input!$C$126,'UM+UIM'!$K$40:$K$60,0)),INDEX('UM+UIM'!$L$40:$L$60,MATCH(Input!$C$126,'UM+UIM'!$K$40:$K$60,0))),IF(Input!DC12=TRUE,INDEX('UM+UIM'!$I$40:$I$60,MATCH(Input!$C$126,'UM+UIM'!$G$40:$G$60,0)),INDEX('UM+UIM'!$H$40:$H$60,MATCH(Input!$C$126,'UM+UIM'!$G$40:$G$60,0)))),0),0)</f>
        <v>0</v>
      </c>
      <c r="DC65" s="357">
        <f>IFERROR(IF(DC4="PA",IF(Input!$C$128=TRUE,IF(Input!DD12=TRUE,INDEX('UM+UIM'!$M$40:$M$60,MATCH(Input!$C$126,'UM+UIM'!$K$40:$K$60,0)),INDEX('UM+UIM'!$L$40:$L$60,MATCH(Input!$C$126,'UM+UIM'!$K$40:$K$60,0))),IF(Input!DD12=TRUE,INDEX('UM+UIM'!$I$40:$I$60,MATCH(Input!$C$126,'UM+UIM'!$G$40:$G$60,0)),INDEX('UM+UIM'!$H$40:$H$60,MATCH(Input!$C$126,'UM+UIM'!$G$40:$G$60,0)))),0),0)</f>
        <v>0</v>
      </c>
      <c r="DD65" s="357">
        <f>IFERROR(IF(DD4="PA",IF(Input!$C$128=TRUE,IF(Input!DE12=TRUE,INDEX('UM+UIM'!$M$40:$M$60,MATCH(Input!$C$126,'UM+UIM'!$K$40:$K$60,0)),INDEX('UM+UIM'!$L$40:$L$60,MATCH(Input!$C$126,'UM+UIM'!$K$40:$K$60,0))),IF(Input!DE12=TRUE,INDEX('UM+UIM'!$I$40:$I$60,MATCH(Input!$C$126,'UM+UIM'!$G$40:$G$60,0)),INDEX('UM+UIM'!$H$40:$H$60,MATCH(Input!$C$126,'UM+UIM'!$G$40:$G$60,0)))),0),0)</f>
        <v>0</v>
      </c>
      <c r="DE65" s="357">
        <f>IFERROR(IF(DE4="PA",IF(Input!$C$128=TRUE,IF(Input!DF12=TRUE,INDEX('UM+UIM'!$M$40:$M$60,MATCH(Input!$C$126,'UM+UIM'!$K$40:$K$60,0)),INDEX('UM+UIM'!$L$40:$L$60,MATCH(Input!$C$126,'UM+UIM'!$K$40:$K$60,0))),IF(Input!DF12=TRUE,INDEX('UM+UIM'!$I$40:$I$60,MATCH(Input!$C$126,'UM+UIM'!$G$40:$G$60,0)),INDEX('UM+UIM'!$H$40:$H$60,MATCH(Input!$C$126,'UM+UIM'!$G$40:$G$60,0)))),0),0)</f>
        <v>0</v>
      </c>
      <c r="DF65" s="357">
        <f>IFERROR(IF(DF4="PA",IF(Input!$C$128=TRUE,IF(Input!DG12=TRUE,INDEX('UM+UIM'!$M$40:$M$60,MATCH(Input!$C$126,'UM+UIM'!$K$40:$K$60,0)),INDEX('UM+UIM'!$L$40:$L$60,MATCH(Input!$C$126,'UM+UIM'!$K$40:$K$60,0))),IF(Input!DG12=TRUE,INDEX('UM+UIM'!$I$40:$I$60,MATCH(Input!$C$126,'UM+UIM'!$G$40:$G$60,0)),INDEX('UM+UIM'!$H$40:$H$60,MATCH(Input!$C$126,'UM+UIM'!$G$40:$G$60,0)))),0),0)</f>
        <v>0</v>
      </c>
      <c r="DG65" s="357">
        <f>IFERROR(IF(DG4="PA",IF(Input!$C$128=TRUE,IF(Input!DH12=TRUE,INDEX('UM+UIM'!$M$40:$M$60,MATCH(Input!$C$126,'UM+UIM'!$K$40:$K$60,0)),INDEX('UM+UIM'!$L$40:$L$60,MATCH(Input!$C$126,'UM+UIM'!$K$40:$K$60,0))),IF(Input!DH12=TRUE,INDEX('UM+UIM'!$I$40:$I$60,MATCH(Input!$C$126,'UM+UIM'!$G$40:$G$60,0)),INDEX('UM+UIM'!$H$40:$H$60,MATCH(Input!$C$126,'UM+UIM'!$G$40:$G$60,0)))),0),0)</f>
        <v>0</v>
      </c>
      <c r="DH65" s="357">
        <f>IFERROR(IF(DH4="PA",IF(Input!$C$128=TRUE,IF(Input!DI12=TRUE,INDEX('UM+UIM'!$M$40:$M$60,MATCH(Input!$C$126,'UM+UIM'!$K$40:$K$60,0)),INDEX('UM+UIM'!$L$40:$L$60,MATCH(Input!$C$126,'UM+UIM'!$K$40:$K$60,0))),IF(Input!DI12=TRUE,INDEX('UM+UIM'!$I$40:$I$60,MATCH(Input!$C$126,'UM+UIM'!$G$40:$G$60,0)),INDEX('UM+UIM'!$H$40:$H$60,MATCH(Input!$C$126,'UM+UIM'!$G$40:$G$60,0)))),0),0)</f>
        <v>0</v>
      </c>
      <c r="DI65" s="357">
        <f>IFERROR(IF(DI4="PA",IF(Input!$C$128=TRUE,IF(Input!DJ12=TRUE,INDEX('UM+UIM'!$M$40:$M$60,MATCH(Input!$C$126,'UM+UIM'!$K$40:$K$60,0)),INDEX('UM+UIM'!$L$40:$L$60,MATCH(Input!$C$126,'UM+UIM'!$K$40:$K$60,0))),IF(Input!DJ12=TRUE,INDEX('UM+UIM'!$I$40:$I$60,MATCH(Input!$C$126,'UM+UIM'!$G$40:$G$60,0)),INDEX('UM+UIM'!$H$40:$H$60,MATCH(Input!$C$126,'UM+UIM'!$G$40:$G$60,0)))),0),0)</f>
        <v>0</v>
      </c>
      <c r="DJ65" s="357">
        <f>IFERROR(IF(DJ4="PA",IF(Input!$C$128=TRUE,IF(Input!DK12=TRUE,INDEX('UM+UIM'!$M$40:$M$60,MATCH(Input!$C$126,'UM+UIM'!$K$40:$K$60,0)),INDEX('UM+UIM'!$L$40:$L$60,MATCH(Input!$C$126,'UM+UIM'!$K$40:$K$60,0))),IF(Input!DK12=TRUE,INDEX('UM+UIM'!$I$40:$I$60,MATCH(Input!$C$126,'UM+UIM'!$G$40:$G$60,0)),INDEX('UM+UIM'!$H$40:$H$60,MATCH(Input!$C$126,'UM+UIM'!$G$40:$G$60,0)))),0),0)</f>
        <v>0</v>
      </c>
      <c r="DK65" s="357">
        <f>IFERROR(IF(DK4="PA",IF(Input!$C$128=TRUE,IF(Input!DL12=TRUE,INDEX('UM+UIM'!$M$40:$M$60,MATCH(Input!$C$126,'UM+UIM'!$K$40:$K$60,0)),INDEX('UM+UIM'!$L$40:$L$60,MATCH(Input!$C$126,'UM+UIM'!$K$40:$K$60,0))),IF(Input!DL12=TRUE,INDEX('UM+UIM'!$I$40:$I$60,MATCH(Input!$C$126,'UM+UIM'!$G$40:$G$60,0)),INDEX('UM+UIM'!$H$40:$H$60,MATCH(Input!$C$126,'UM+UIM'!$G$40:$G$60,0)))),0),0)</f>
        <v>0</v>
      </c>
      <c r="DL65" s="357">
        <f>IFERROR(IF(DL4="PA",IF(Input!$C$128=TRUE,IF(Input!DM12=TRUE,INDEX('UM+UIM'!$M$40:$M$60,MATCH(Input!$C$126,'UM+UIM'!$K$40:$K$60,0)),INDEX('UM+UIM'!$L$40:$L$60,MATCH(Input!$C$126,'UM+UIM'!$K$40:$K$60,0))),IF(Input!DM12=TRUE,INDEX('UM+UIM'!$I$40:$I$60,MATCH(Input!$C$126,'UM+UIM'!$G$40:$G$60,0)),INDEX('UM+UIM'!$H$40:$H$60,MATCH(Input!$C$126,'UM+UIM'!$G$40:$G$60,0)))),0),0)</f>
        <v>0</v>
      </c>
      <c r="DM65" s="357">
        <f>IFERROR(IF(DM4="PA",IF(Input!$C$128=TRUE,IF(Input!DN12=TRUE,INDEX('UM+UIM'!$M$40:$M$60,MATCH(Input!$C$126,'UM+UIM'!$K$40:$K$60,0)),INDEX('UM+UIM'!$L$40:$L$60,MATCH(Input!$C$126,'UM+UIM'!$K$40:$K$60,0))),IF(Input!DN12=TRUE,INDEX('UM+UIM'!$I$40:$I$60,MATCH(Input!$C$126,'UM+UIM'!$G$40:$G$60,0)),INDEX('UM+UIM'!$H$40:$H$60,MATCH(Input!$C$126,'UM+UIM'!$G$40:$G$60,0)))),0),0)</f>
        <v>0</v>
      </c>
      <c r="DN65" s="357">
        <f>IFERROR(IF(DN4="PA",IF(Input!$C$128=TRUE,IF(Input!DO12=TRUE,INDEX('UM+UIM'!$M$40:$M$60,MATCH(Input!$C$126,'UM+UIM'!$K$40:$K$60,0)),INDEX('UM+UIM'!$L$40:$L$60,MATCH(Input!$C$126,'UM+UIM'!$K$40:$K$60,0))),IF(Input!DO12=TRUE,INDEX('UM+UIM'!$I$40:$I$60,MATCH(Input!$C$126,'UM+UIM'!$G$40:$G$60,0)),INDEX('UM+UIM'!$H$40:$H$60,MATCH(Input!$C$126,'UM+UIM'!$G$40:$G$60,0)))),0),0)</f>
        <v>0</v>
      </c>
      <c r="DO65" s="357">
        <f>IFERROR(IF(DO4="PA",IF(Input!$C$128=TRUE,IF(Input!DP12=TRUE,INDEX('UM+UIM'!$M$40:$M$60,MATCH(Input!$C$126,'UM+UIM'!$K$40:$K$60,0)),INDEX('UM+UIM'!$L$40:$L$60,MATCH(Input!$C$126,'UM+UIM'!$K$40:$K$60,0))),IF(Input!DP12=TRUE,INDEX('UM+UIM'!$I$40:$I$60,MATCH(Input!$C$126,'UM+UIM'!$G$40:$G$60,0)),INDEX('UM+UIM'!$H$40:$H$60,MATCH(Input!$C$126,'UM+UIM'!$G$40:$G$60,0)))),0),0)</f>
        <v>0</v>
      </c>
      <c r="DP65" s="357">
        <f>IFERROR(IF(DP4="PA",IF(Input!$C$128=TRUE,IF(Input!DQ12=TRUE,INDEX('UM+UIM'!$M$40:$M$60,MATCH(Input!$C$126,'UM+UIM'!$K$40:$K$60,0)),INDEX('UM+UIM'!$L$40:$L$60,MATCH(Input!$C$126,'UM+UIM'!$K$40:$K$60,0))),IF(Input!DQ12=TRUE,INDEX('UM+UIM'!$I$40:$I$60,MATCH(Input!$C$126,'UM+UIM'!$G$40:$G$60,0)),INDEX('UM+UIM'!$H$40:$H$60,MATCH(Input!$C$126,'UM+UIM'!$G$40:$G$60,0)))),0),0)</f>
        <v>0</v>
      </c>
      <c r="DQ65" s="357">
        <f>IFERROR(IF(DQ4="PA",IF(Input!$C$128=TRUE,IF(Input!DR12=TRUE,INDEX('UM+UIM'!$M$40:$M$60,MATCH(Input!$C$126,'UM+UIM'!$K$40:$K$60,0)),INDEX('UM+UIM'!$L$40:$L$60,MATCH(Input!$C$126,'UM+UIM'!$K$40:$K$60,0))),IF(Input!DR12=TRUE,INDEX('UM+UIM'!$I$40:$I$60,MATCH(Input!$C$126,'UM+UIM'!$G$40:$G$60,0)),INDEX('UM+UIM'!$H$40:$H$60,MATCH(Input!$C$126,'UM+UIM'!$G$40:$G$60,0)))),0),0)</f>
        <v>0</v>
      </c>
      <c r="DR65" s="357">
        <f>IFERROR(IF(DR4="PA",IF(Input!$C$128=TRUE,IF(Input!DS12=TRUE,INDEX('UM+UIM'!$M$40:$M$60,MATCH(Input!$C$126,'UM+UIM'!$K$40:$K$60,0)),INDEX('UM+UIM'!$L$40:$L$60,MATCH(Input!$C$126,'UM+UIM'!$K$40:$K$60,0))),IF(Input!DS12=TRUE,INDEX('UM+UIM'!$I$40:$I$60,MATCH(Input!$C$126,'UM+UIM'!$G$40:$G$60,0)),INDEX('UM+UIM'!$H$40:$H$60,MATCH(Input!$C$126,'UM+UIM'!$G$40:$G$60,0)))),0),0)</f>
        <v>0</v>
      </c>
      <c r="DS65" s="357">
        <f>IFERROR(IF(DS4="PA",IF(Input!$C$128=TRUE,IF(Input!DT12=TRUE,INDEX('UM+UIM'!$M$40:$M$60,MATCH(Input!$C$126,'UM+UIM'!$K$40:$K$60,0)),INDEX('UM+UIM'!$L$40:$L$60,MATCH(Input!$C$126,'UM+UIM'!$K$40:$K$60,0))),IF(Input!DT12=TRUE,INDEX('UM+UIM'!$I$40:$I$60,MATCH(Input!$C$126,'UM+UIM'!$G$40:$G$60,0)),INDEX('UM+UIM'!$H$40:$H$60,MATCH(Input!$C$126,'UM+UIM'!$G$40:$G$60,0)))),0),0)</f>
        <v>0</v>
      </c>
      <c r="DT65" s="357">
        <f>IFERROR(IF(DT4="PA",IF(Input!$C$128=TRUE,IF(Input!DU12=TRUE,INDEX('UM+UIM'!$M$40:$M$60,MATCH(Input!$C$126,'UM+UIM'!$K$40:$K$60,0)),INDEX('UM+UIM'!$L$40:$L$60,MATCH(Input!$C$126,'UM+UIM'!$K$40:$K$60,0))),IF(Input!DU12=TRUE,INDEX('UM+UIM'!$I$40:$I$60,MATCH(Input!$C$126,'UM+UIM'!$G$40:$G$60,0)),INDEX('UM+UIM'!$H$40:$H$60,MATCH(Input!$C$126,'UM+UIM'!$G$40:$G$60,0)))),0),0)</f>
        <v>0</v>
      </c>
      <c r="DU65" s="357">
        <f>IFERROR(IF(DU4="PA",IF(Input!$C$128=TRUE,IF(Input!DV12=TRUE,INDEX('UM+UIM'!$M$40:$M$60,MATCH(Input!$C$126,'UM+UIM'!$K$40:$K$60,0)),INDEX('UM+UIM'!$L$40:$L$60,MATCH(Input!$C$126,'UM+UIM'!$K$40:$K$60,0))),IF(Input!DV12=TRUE,INDEX('UM+UIM'!$I$40:$I$60,MATCH(Input!$C$126,'UM+UIM'!$G$40:$G$60,0)),INDEX('UM+UIM'!$H$40:$H$60,MATCH(Input!$C$126,'UM+UIM'!$G$40:$G$60,0)))),0),0)</f>
        <v>0</v>
      </c>
      <c r="DV65" s="357">
        <f>IFERROR(IF(DV4="PA",IF(Input!$C$128=TRUE,IF(Input!DW12=TRUE,INDEX('UM+UIM'!$M$40:$M$60,MATCH(Input!$C$126,'UM+UIM'!$K$40:$K$60,0)),INDEX('UM+UIM'!$L$40:$L$60,MATCH(Input!$C$126,'UM+UIM'!$K$40:$K$60,0))),IF(Input!DW12=TRUE,INDEX('UM+UIM'!$I$40:$I$60,MATCH(Input!$C$126,'UM+UIM'!$G$40:$G$60,0)),INDEX('UM+UIM'!$H$40:$H$60,MATCH(Input!$C$126,'UM+UIM'!$G$40:$G$60,0)))),0),0)</f>
        <v>0</v>
      </c>
      <c r="DW65" s="357">
        <f>IFERROR(IF(DW4="PA",IF(Input!$C$128=TRUE,IF(Input!DX12=TRUE,INDEX('UM+UIM'!$M$40:$M$60,MATCH(Input!$C$126,'UM+UIM'!$K$40:$K$60,0)),INDEX('UM+UIM'!$L$40:$L$60,MATCH(Input!$C$126,'UM+UIM'!$K$40:$K$60,0))),IF(Input!DX12=TRUE,INDEX('UM+UIM'!$I$40:$I$60,MATCH(Input!$C$126,'UM+UIM'!$G$40:$G$60,0)),INDEX('UM+UIM'!$H$40:$H$60,MATCH(Input!$C$126,'UM+UIM'!$G$40:$G$60,0)))),0),0)</f>
        <v>0</v>
      </c>
      <c r="DX65" s="357">
        <f>IFERROR(IF(DX4="PA",IF(Input!$C$128=TRUE,IF(Input!DY12=TRUE,INDEX('UM+UIM'!$M$40:$M$60,MATCH(Input!$C$126,'UM+UIM'!$K$40:$K$60,0)),INDEX('UM+UIM'!$L$40:$L$60,MATCH(Input!$C$126,'UM+UIM'!$K$40:$K$60,0))),IF(Input!DY12=TRUE,INDEX('UM+UIM'!$I$40:$I$60,MATCH(Input!$C$126,'UM+UIM'!$G$40:$G$60,0)),INDEX('UM+UIM'!$H$40:$H$60,MATCH(Input!$C$126,'UM+UIM'!$G$40:$G$60,0)))),0),0)</f>
        <v>0</v>
      </c>
      <c r="DY65" s="357">
        <f>IFERROR(IF(DY4="PA",IF(Input!$C$128=TRUE,IF(Input!DZ12=TRUE,INDEX('UM+UIM'!$M$40:$M$60,MATCH(Input!$C$126,'UM+UIM'!$K$40:$K$60,0)),INDEX('UM+UIM'!$L$40:$L$60,MATCH(Input!$C$126,'UM+UIM'!$K$40:$K$60,0))),IF(Input!DZ12=TRUE,INDEX('UM+UIM'!$I$40:$I$60,MATCH(Input!$C$126,'UM+UIM'!$G$40:$G$60,0)),INDEX('UM+UIM'!$H$40:$H$60,MATCH(Input!$C$126,'UM+UIM'!$G$40:$G$60,0)))),0),0)</f>
        <v>0</v>
      </c>
      <c r="DZ65" s="357">
        <f>IFERROR(IF(DZ4="PA",IF(Input!$C$128=TRUE,IF(Input!EA12=TRUE,INDEX('UM+UIM'!$M$40:$M$60,MATCH(Input!$C$126,'UM+UIM'!$K$40:$K$60,0)),INDEX('UM+UIM'!$L$40:$L$60,MATCH(Input!$C$126,'UM+UIM'!$K$40:$K$60,0))),IF(Input!EA12=TRUE,INDEX('UM+UIM'!$I$40:$I$60,MATCH(Input!$C$126,'UM+UIM'!$G$40:$G$60,0)),INDEX('UM+UIM'!$H$40:$H$60,MATCH(Input!$C$126,'UM+UIM'!$G$40:$G$60,0)))),0),0)</f>
        <v>0</v>
      </c>
      <c r="EA65" s="357">
        <f>IFERROR(IF(EA4="PA",IF(Input!$C$128=TRUE,IF(Input!EB12=TRUE,INDEX('UM+UIM'!$M$40:$M$60,MATCH(Input!$C$126,'UM+UIM'!$K$40:$K$60,0)),INDEX('UM+UIM'!$L$40:$L$60,MATCH(Input!$C$126,'UM+UIM'!$K$40:$K$60,0))),IF(Input!EB12=TRUE,INDEX('UM+UIM'!$I$40:$I$60,MATCH(Input!$C$126,'UM+UIM'!$G$40:$G$60,0)),INDEX('UM+UIM'!$H$40:$H$60,MATCH(Input!$C$126,'UM+UIM'!$G$40:$G$60,0)))),0),0)</f>
        <v>0</v>
      </c>
      <c r="EB65" s="357">
        <f>IFERROR(IF(EB4="PA",IF(Input!$C$128=TRUE,IF(Input!EC12=TRUE,INDEX('UM+UIM'!$M$40:$M$60,MATCH(Input!$C$126,'UM+UIM'!$K$40:$K$60,0)),INDEX('UM+UIM'!$L$40:$L$60,MATCH(Input!$C$126,'UM+UIM'!$K$40:$K$60,0))),IF(Input!EC12=TRUE,INDEX('UM+UIM'!$I$40:$I$60,MATCH(Input!$C$126,'UM+UIM'!$G$40:$G$60,0)),INDEX('UM+UIM'!$H$40:$H$60,MATCH(Input!$C$126,'UM+UIM'!$G$40:$G$60,0)))),0),0)</f>
        <v>0</v>
      </c>
      <c r="EC65" s="357">
        <f>IFERROR(IF(EC4="PA",IF(Input!$C$128=TRUE,IF(Input!ED12=TRUE,INDEX('UM+UIM'!$M$40:$M$60,MATCH(Input!$C$126,'UM+UIM'!$K$40:$K$60,0)),INDEX('UM+UIM'!$L$40:$L$60,MATCH(Input!$C$126,'UM+UIM'!$K$40:$K$60,0))),IF(Input!ED12=TRUE,INDEX('UM+UIM'!$I$40:$I$60,MATCH(Input!$C$126,'UM+UIM'!$G$40:$G$60,0)),INDEX('UM+UIM'!$H$40:$H$60,MATCH(Input!$C$126,'UM+UIM'!$G$40:$G$60,0)))),0),0)</f>
        <v>0</v>
      </c>
      <c r="ED65" s="357">
        <f>IFERROR(IF(ED4="PA",IF(Input!$C$128=TRUE,IF(Input!EE12=TRUE,INDEX('UM+UIM'!$M$40:$M$60,MATCH(Input!$C$126,'UM+UIM'!$K$40:$K$60,0)),INDEX('UM+UIM'!$L$40:$L$60,MATCH(Input!$C$126,'UM+UIM'!$K$40:$K$60,0))),IF(Input!EE12=TRUE,INDEX('UM+UIM'!$I$40:$I$60,MATCH(Input!$C$126,'UM+UIM'!$G$40:$G$60,0)),INDEX('UM+UIM'!$H$40:$H$60,MATCH(Input!$C$126,'UM+UIM'!$G$40:$G$60,0)))),0),0)</f>
        <v>0</v>
      </c>
      <c r="EE65" s="357">
        <f>IFERROR(IF(EE4="PA",IF(Input!$C$128=TRUE,IF(Input!EF12=TRUE,INDEX('UM+UIM'!$M$40:$M$60,MATCH(Input!$C$126,'UM+UIM'!$K$40:$K$60,0)),INDEX('UM+UIM'!$L$40:$L$60,MATCH(Input!$C$126,'UM+UIM'!$K$40:$K$60,0))),IF(Input!EF12=TRUE,INDEX('UM+UIM'!$I$40:$I$60,MATCH(Input!$C$126,'UM+UIM'!$G$40:$G$60,0)),INDEX('UM+UIM'!$H$40:$H$60,MATCH(Input!$C$126,'UM+UIM'!$G$40:$G$60,0)))),0),0)</f>
        <v>0</v>
      </c>
      <c r="EF65" s="357">
        <f>IFERROR(IF(EF4="PA",IF(Input!$C$128=TRUE,IF(Input!EG12=TRUE,INDEX('UM+UIM'!$M$40:$M$60,MATCH(Input!$C$126,'UM+UIM'!$K$40:$K$60,0)),INDEX('UM+UIM'!$L$40:$L$60,MATCH(Input!$C$126,'UM+UIM'!$K$40:$K$60,0))),IF(Input!EG12=TRUE,INDEX('UM+UIM'!$I$40:$I$60,MATCH(Input!$C$126,'UM+UIM'!$G$40:$G$60,0)),INDEX('UM+UIM'!$H$40:$H$60,MATCH(Input!$C$126,'UM+UIM'!$G$40:$G$60,0)))),0),0)</f>
        <v>0</v>
      </c>
      <c r="EG65" s="357">
        <f>IFERROR(IF(EG4="PA",IF(Input!$C$128=TRUE,IF(Input!EH12=TRUE,INDEX('UM+UIM'!$M$40:$M$60,MATCH(Input!$C$126,'UM+UIM'!$K$40:$K$60,0)),INDEX('UM+UIM'!$L$40:$L$60,MATCH(Input!$C$126,'UM+UIM'!$K$40:$K$60,0))),IF(Input!EH12=TRUE,INDEX('UM+UIM'!$I$40:$I$60,MATCH(Input!$C$126,'UM+UIM'!$G$40:$G$60,0)),INDEX('UM+UIM'!$H$40:$H$60,MATCH(Input!$C$126,'UM+UIM'!$G$40:$G$60,0)))),0),0)</f>
        <v>0</v>
      </c>
      <c r="EH65" s="357">
        <f>IFERROR(IF(EH4="PA",IF(Input!$C$128=TRUE,IF(Input!EI12=TRUE,INDEX('UM+UIM'!$M$40:$M$60,MATCH(Input!$C$126,'UM+UIM'!$K$40:$K$60,0)),INDEX('UM+UIM'!$L$40:$L$60,MATCH(Input!$C$126,'UM+UIM'!$K$40:$K$60,0))),IF(Input!EI12=TRUE,INDEX('UM+UIM'!$I$40:$I$60,MATCH(Input!$C$126,'UM+UIM'!$G$40:$G$60,0)),INDEX('UM+UIM'!$H$40:$H$60,MATCH(Input!$C$126,'UM+UIM'!$G$40:$G$60,0)))),0),0)</f>
        <v>0</v>
      </c>
      <c r="EI65" s="357">
        <f>IFERROR(IF(EI4="PA",IF(Input!$C$128=TRUE,IF(Input!EJ12=TRUE,INDEX('UM+UIM'!$M$40:$M$60,MATCH(Input!$C$126,'UM+UIM'!$K$40:$K$60,0)),INDEX('UM+UIM'!$L$40:$L$60,MATCH(Input!$C$126,'UM+UIM'!$K$40:$K$60,0))),IF(Input!EJ12=TRUE,INDEX('UM+UIM'!$I$40:$I$60,MATCH(Input!$C$126,'UM+UIM'!$G$40:$G$60,0)),INDEX('UM+UIM'!$H$40:$H$60,MATCH(Input!$C$126,'UM+UIM'!$G$40:$G$60,0)))),0),0)</f>
        <v>0</v>
      </c>
      <c r="EJ65" s="357">
        <f>IFERROR(IF(EJ4="PA",IF(Input!$C$128=TRUE,IF(Input!EK12=TRUE,INDEX('UM+UIM'!$M$40:$M$60,MATCH(Input!$C$126,'UM+UIM'!$K$40:$K$60,0)),INDEX('UM+UIM'!$L$40:$L$60,MATCH(Input!$C$126,'UM+UIM'!$K$40:$K$60,0))),IF(Input!EK12=TRUE,INDEX('UM+UIM'!$I$40:$I$60,MATCH(Input!$C$126,'UM+UIM'!$G$40:$G$60,0)),INDEX('UM+UIM'!$H$40:$H$60,MATCH(Input!$C$126,'UM+UIM'!$G$40:$G$60,0)))),0),0)</f>
        <v>0</v>
      </c>
      <c r="EK65" s="357">
        <f>IFERROR(IF(EK4="PA",IF(Input!$C$128=TRUE,IF(Input!EL12=TRUE,INDEX('UM+UIM'!$M$40:$M$60,MATCH(Input!$C$126,'UM+UIM'!$K$40:$K$60,0)),INDEX('UM+UIM'!$L$40:$L$60,MATCH(Input!$C$126,'UM+UIM'!$K$40:$K$60,0))),IF(Input!EL12=TRUE,INDEX('UM+UIM'!$I$40:$I$60,MATCH(Input!$C$126,'UM+UIM'!$G$40:$G$60,0)),INDEX('UM+UIM'!$H$40:$H$60,MATCH(Input!$C$126,'UM+UIM'!$G$40:$G$60,0)))),0),0)</f>
        <v>0</v>
      </c>
      <c r="EL65" s="357">
        <f>IFERROR(IF(EL4="PA",IF(Input!$C$128=TRUE,IF(Input!EM12=TRUE,INDEX('UM+UIM'!$M$40:$M$60,MATCH(Input!$C$126,'UM+UIM'!$K$40:$K$60,0)),INDEX('UM+UIM'!$L$40:$L$60,MATCH(Input!$C$126,'UM+UIM'!$K$40:$K$60,0))),IF(Input!EM12=TRUE,INDEX('UM+UIM'!$I$40:$I$60,MATCH(Input!$C$126,'UM+UIM'!$G$40:$G$60,0)),INDEX('UM+UIM'!$H$40:$H$60,MATCH(Input!$C$126,'UM+UIM'!$G$40:$G$60,0)))),0),0)</f>
        <v>0</v>
      </c>
      <c r="EM65" s="357">
        <f>IFERROR(IF(EM4="PA",IF(Input!$C$128=TRUE,IF(Input!EN12=TRUE,INDEX('UM+UIM'!$M$40:$M$60,MATCH(Input!$C$126,'UM+UIM'!$K$40:$K$60,0)),INDEX('UM+UIM'!$L$40:$L$60,MATCH(Input!$C$126,'UM+UIM'!$K$40:$K$60,0))),IF(Input!EN12=TRUE,INDEX('UM+UIM'!$I$40:$I$60,MATCH(Input!$C$126,'UM+UIM'!$G$40:$G$60,0)),INDEX('UM+UIM'!$H$40:$H$60,MATCH(Input!$C$126,'UM+UIM'!$G$40:$G$60,0)))),0),0)</f>
        <v>0</v>
      </c>
      <c r="EN65" s="357">
        <f>IFERROR(IF(EN4="PA",IF(Input!$C$128=TRUE,IF(Input!EO12=TRUE,INDEX('UM+UIM'!$M$40:$M$60,MATCH(Input!$C$126,'UM+UIM'!$K$40:$K$60,0)),INDEX('UM+UIM'!$L$40:$L$60,MATCH(Input!$C$126,'UM+UIM'!$K$40:$K$60,0))),IF(Input!EO12=TRUE,INDEX('UM+UIM'!$I$40:$I$60,MATCH(Input!$C$126,'UM+UIM'!$G$40:$G$60,0)),INDEX('UM+UIM'!$H$40:$H$60,MATCH(Input!$C$126,'UM+UIM'!$G$40:$G$60,0)))),0),0)</f>
        <v>0</v>
      </c>
      <c r="EO65" s="357">
        <f>IFERROR(IF(EO4="PA",IF(Input!$C$128=TRUE,IF(Input!EP12=TRUE,INDEX('UM+UIM'!$M$40:$M$60,MATCH(Input!$C$126,'UM+UIM'!$K$40:$K$60,0)),INDEX('UM+UIM'!$L$40:$L$60,MATCH(Input!$C$126,'UM+UIM'!$K$40:$K$60,0))),IF(Input!EP12=TRUE,INDEX('UM+UIM'!$I$40:$I$60,MATCH(Input!$C$126,'UM+UIM'!$G$40:$G$60,0)),INDEX('UM+UIM'!$H$40:$H$60,MATCH(Input!$C$126,'UM+UIM'!$G$40:$G$60,0)))),0),0)</f>
        <v>0</v>
      </c>
      <c r="EP65" s="357">
        <f>IFERROR(IF(EP4="PA",IF(Input!$C$128=TRUE,IF(Input!EQ12=TRUE,INDEX('UM+UIM'!$M$40:$M$60,MATCH(Input!$C$126,'UM+UIM'!$K$40:$K$60,0)),INDEX('UM+UIM'!$L$40:$L$60,MATCH(Input!$C$126,'UM+UIM'!$K$40:$K$60,0))),IF(Input!EQ12=TRUE,INDEX('UM+UIM'!$I$40:$I$60,MATCH(Input!$C$126,'UM+UIM'!$G$40:$G$60,0)),INDEX('UM+UIM'!$H$40:$H$60,MATCH(Input!$C$126,'UM+UIM'!$G$40:$G$60,0)))),0),0)</f>
        <v>0</v>
      </c>
      <c r="EQ65" s="357">
        <f>IFERROR(IF(EQ4="PA",IF(Input!$C$128=TRUE,IF(Input!ER12=TRUE,INDEX('UM+UIM'!$M$40:$M$60,MATCH(Input!$C$126,'UM+UIM'!$K$40:$K$60,0)),INDEX('UM+UIM'!$L$40:$L$60,MATCH(Input!$C$126,'UM+UIM'!$K$40:$K$60,0))),IF(Input!ER12=TRUE,INDEX('UM+UIM'!$I$40:$I$60,MATCH(Input!$C$126,'UM+UIM'!$G$40:$G$60,0)),INDEX('UM+UIM'!$H$40:$H$60,MATCH(Input!$C$126,'UM+UIM'!$G$40:$G$60,0)))),0),0)</f>
        <v>0</v>
      </c>
      <c r="ER65" s="357">
        <f>IFERROR(IF(ER4="PA",IF(Input!$C$128=TRUE,IF(Input!ES12=TRUE,INDEX('UM+UIM'!$M$40:$M$60,MATCH(Input!$C$126,'UM+UIM'!$K$40:$K$60,0)),INDEX('UM+UIM'!$L$40:$L$60,MATCH(Input!$C$126,'UM+UIM'!$K$40:$K$60,0))),IF(Input!ES12=TRUE,INDEX('UM+UIM'!$I$40:$I$60,MATCH(Input!$C$126,'UM+UIM'!$G$40:$G$60,0)),INDEX('UM+UIM'!$H$40:$H$60,MATCH(Input!$C$126,'UM+UIM'!$G$40:$G$60,0)))),0),0)</f>
        <v>0</v>
      </c>
      <c r="ES65" s="357">
        <f>IFERROR(IF(ES4="PA",IF(Input!$C$128=TRUE,IF(Input!ET12=TRUE,INDEX('UM+UIM'!$M$40:$M$60,MATCH(Input!$C$126,'UM+UIM'!$K$40:$K$60,0)),INDEX('UM+UIM'!$L$40:$L$60,MATCH(Input!$C$126,'UM+UIM'!$K$40:$K$60,0))),IF(Input!ET12=TRUE,INDEX('UM+UIM'!$I$40:$I$60,MATCH(Input!$C$126,'UM+UIM'!$G$40:$G$60,0)),INDEX('UM+UIM'!$H$40:$H$60,MATCH(Input!$C$126,'UM+UIM'!$G$40:$G$60,0)))),0),0)</f>
        <v>0</v>
      </c>
      <c r="ET65" s="357">
        <f>IFERROR(IF(ET4="PA",IF(Input!$C$128=TRUE,IF(Input!EU12=TRUE,INDEX('UM+UIM'!$M$40:$M$60,MATCH(Input!$C$126,'UM+UIM'!$K$40:$K$60,0)),INDEX('UM+UIM'!$L$40:$L$60,MATCH(Input!$C$126,'UM+UIM'!$K$40:$K$60,0))),IF(Input!EU12=TRUE,INDEX('UM+UIM'!$I$40:$I$60,MATCH(Input!$C$126,'UM+UIM'!$G$40:$G$60,0)),INDEX('UM+UIM'!$H$40:$H$60,MATCH(Input!$C$126,'UM+UIM'!$G$40:$G$60,0)))),0),0)</f>
        <v>0</v>
      </c>
      <c r="EU65" s="357">
        <f>IFERROR(IF(EU4="PA",IF(Input!$C$128=TRUE,IF(Input!EV12=TRUE,INDEX('UM+UIM'!$M$40:$M$60,MATCH(Input!$C$126,'UM+UIM'!$K$40:$K$60,0)),INDEX('UM+UIM'!$L$40:$L$60,MATCH(Input!$C$126,'UM+UIM'!$K$40:$K$60,0))),IF(Input!EV12=TRUE,INDEX('UM+UIM'!$I$40:$I$60,MATCH(Input!$C$126,'UM+UIM'!$G$40:$G$60,0)),INDEX('UM+UIM'!$H$40:$H$60,MATCH(Input!$C$126,'UM+UIM'!$G$40:$G$60,0)))),0),0)</f>
        <v>0</v>
      </c>
      <c r="EV65" s="357">
        <f>IFERROR(IF(EV4="PA",IF(Input!$C$128=TRUE,IF(Input!EW12=TRUE,INDEX('UM+UIM'!$M$40:$M$60,MATCH(Input!$C$126,'UM+UIM'!$K$40:$K$60,0)),INDEX('UM+UIM'!$L$40:$L$60,MATCH(Input!$C$126,'UM+UIM'!$K$40:$K$60,0))),IF(Input!EW12=TRUE,INDEX('UM+UIM'!$I$40:$I$60,MATCH(Input!$C$126,'UM+UIM'!$G$40:$G$60,0)),INDEX('UM+UIM'!$H$40:$H$60,MATCH(Input!$C$126,'UM+UIM'!$G$40:$G$60,0)))),0),0)</f>
        <v>0</v>
      </c>
      <c r="EW65" s="357">
        <f>IFERROR(IF(EW4="PA",IF(Input!$C$128=TRUE,IF(Input!EX12=TRUE,INDEX('UM+UIM'!$M$40:$M$60,MATCH(Input!$C$126,'UM+UIM'!$K$40:$K$60,0)),INDEX('UM+UIM'!$L$40:$L$60,MATCH(Input!$C$126,'UM+UIM'!$K$40:$K$60,0))),IF(Input!EX12=TRUE,INDEX('UM+UIM'!$I$40:$I$60,MATCH(Input!$C$126,'UM+UIM'!$G$40:$G$60,0)),INDEX('UM+UIM'!$H$40:$H$60,MATCH(Input!$C$126,'UM+UIM'!$G$40:$G$60,0)))),0),0)</f>
        <v>0</v>
      </c>
      <c r="EX65" s="357">
        <f>IFERROR(IF(EX4="PA",IF(Input!$C$128=TRUE,IF(Input!EY12=TRUE,INDEX('UM+UIM'!$M$40:$M$60,MATCH(Input!$C$126,'UM+UIM'!$K$40:$K$60,0)),INDEX('UM+UIM'!$L$40:$L$60,MATCH(Input!$C$126,'UM+UIM'!$K$40:$K$60,0))),IF(Input!EY12=TRUE,INDEX('UM+UIM'!$I$40:$I$60,MATCH(Input!$C$126,'UM+UIM'!$G$40:$G$60,0)),INDEX('UM+UIM'!$H$40:$H$60,MATCH(Input!$C$126,'UM+UIM'!$G$40:$G$60,0)))),0),0)</f>
        <v>0</v>
      </c>
      <c r="EY65" s="357">
        <f>IFERROR(IF(EY4="PA",IF(Input!$C$128=TRUE,IF(Input!EZ12=TRUE,INDEX('UM+UIM'!$M$40:$M$60,MATCH(Input!$C$126,'UM+UIM'!$K$40:$K$60,0)),INDEX('UM+UIM'!$L$40:$L$60,MATCH(Input!$C$126,'UM+UIM'!$K$40:$K$60,0))),IF(Input!EZ12=TRUE,INDEX('UM+UIM'!$I$40:$I$60,MATCH(Input!$C$126,'UM+UIM'!$G$40:$G$60,0)),INDEX('UM+UIM'!$H$40:$H$60,MATCH(Input!$C$126,'UM+UIM'!$G$40:$G$60,0)))),0),0)</f>
        <v>0</v>
      </c>
      <c r="EZ65" s="357">
        <f>IFERROR(IF(EZ4="PA",IF(Input!$C$128=TRUE,IF(Input!FA12=TRUE,INDEX('UM+UIM'!$M$40:$M$60,MATCH(Input!$C$126,'UM+UIM'!$K$40:$K$60,0)),INDEX('UM+UIM'!$L$40:$L$60,MATCH(Input!$C$126,'UM+UIM'!$K$40:$K$60,0))),IF(Input!FA12=TRUE,INDEX('UM+UIM'!$I$40:$I$60,MATCH(Input!$C$126,'UM+UIM'!$G$40:$G$60,0)),INDEX('UM+UIM'!$H$40:$H$60,MATCH(Input!$C$126,'UM+UIM'!$G$40:$G$60,0)))),0),0)</f>
        <v>0</v>
      </c>
      <c r="FA65" s="357">
        <f>IFERROR(IF(FA4="PA",IF(Input!$C$128=TRUE,IF(Input!FB12=TRUE,INDEX('UM+UIM'!$M$40:$M$60,MATCH(Input!$C$126,'UM+UIM'!$K$40:$K$60,0)),INDEX('UM+UIM'!$L$40:$L$60,MATCH(Input!$C$126,'UM+UIM'!$K$40:$K$60,0))),IF(Input!FB12=TRUE,INDEX('UM+UIM'!$I$40:$I$60,MATCH(Input!$C$126,'UM+UIM'!$G$40:$G$60,0)),INDEX('UM+UIM'!$H$40:$H$60,MATCH(Input!$C$126,'UM+UIM'!$G$40:$G$60,0)))),0),0)</f>
        <v>0</v>
      </c>
      <c r="FB65" s="357">
        <f>IFERROR(IF(FB4="PA",IF(Input!$C$128=TRUE,IF(Input!FC12=TRUE,INDEX('UM+UIM'!$M$40:$M$60,MATCH(Input!$C$126,'UM+UIM'!$K$40:$K$60,0)),INDEX('UM+UIM'!$L$40:$L$60,MATCH(Input!$C$126,'UM+UIM'!$K$40:$K$60,0))),IF(Input!FC12=TRUE,INDEX('UM+UIM'!$I$40:$I$60,MATCH(Input!$C$126,'UM+UIM'!$G$40:$G$60,0)),INDEX('UM+UIM'!$H$40:$H$60,MATCH(Input!$C$126,'UM+UIM'!$G$40:$G$60,0)))),0),0)</f>
        <v>0</v>
      </c>
      <c r="FC65" s="357">
        <f>IFERROR(IF(FC4="PA",IF(Input!$C$128=TRUE,IF(Input!FD12=TRUE,INDEX('UM+UIM'!$M$40:$M$60,MATCH(Input!$C$126,'UM+UIM'!$K$40:$K$60,0)),INDEX('UM+UIM'!$L$40:$L$60,MATCH(Input!$C$126,'UM+UIM'!$K$40:$K$60,0))),IF(Input!FD12=TRUE,INDEX('UM+UIM'!$I$40:$I$60,MATCH(Input!$C$126,'UM+UIM'!$G$40:$G$60,0)),INDEX('UM+UIM'!$H$40:$H$60,MATCH(Input!$C$126,'UM+UIM'!$G$40:$G$60,0)))),0),0)</f>
        <v>0</v>
      </c>
      <c r="FD65" s="357">
        <f>IFERROR(IF(FD4="PA",IF(Input!$C$128=TRUE,IF(Input!FE12=TRUE,INDEX('UM+UIM'!$M$40:$M$60,MATCH(Input!$C$126,'UM+UIM'!$K$40:$K$60,0)),INDEX('UM+UIM'!$L$40:$L$60,MATCH(Input!$C$126,'UM+UIM'!$K$40:$K$60,0))),IF(Input!FE12=TRUE,INDEX('UM+UIM'!$I$40:$I$60,MATCH(Input!$C$126,'UM+UIM'!$G$40:$G$60,0)),INDEX('UM+UIM'!$H$40:$H$60,MATCH(Input!$C$126,'UM+UIM'!$G$40:$G$60,0)))),0),0)</f>
        <v>0</v>
      </c>
      <c r="FE65" s="357">
        <f>IFERROR(IF(FE4="PA",IF(Input!$C$128=TRUE,IF(Input!FF12=TRUE,INDEX('UM+UIM'!$M$40:$M$60,MATCH(Input!$C$126,'UM+UIM'!$K$40:$K$60,0)),INDEX('UM+UIM'!$L$40:$L$60,MATCH(Input!$C$126,'UM+UIM'!$K$40:$K$60,0))),IF(Input!FF12=TRUE,INDEX('UM+UIM'!$I$40:$I$60,MATCH(Input!$C$126,'UM+UIM'!$G$40:$G$60,0)),INDEX('UM+UIM'!$H$40:$H$60,MATCH(Input!$C$126,'UM+UIM'!$G$40:$G$60,0)))),0),0)</f>
        <v>0</v>
      </c>
      <c r="FF65" s="357">
        <f>IFERROR(IF(FF4="PA",IF(Input!$C$128=TRUE,IF(Input!FG12=TRUE,INDEX('UM+UIM'!$M$40:$M$60,MATCH(Input!$C$126,'UM+UIM'!$K$40:$K$60,0)),INDEX('UM+UIM'!$L$40:$L$60,MATCH(Input!$C$126,'UM+UIM'!$K$40:$K$60,0))),IF(Input!FG12=TRUE,INDEX('UM+UIM'!$I$40:$I$60,MATCH(Input!$C$126,'UM+UIM'!$G$40:$G$60,0)),INDEX('UM+UIM'!$H$40:$H$60,MATCH(Input!$C$126,'UM+UIM'!$G$40:$G$60,0)))),0),0)</f>
        <v>0</v>
      </c>
      <c r="FG65" s="357">
        <f>IFERROR(IF(FG4="PA",IF(Input!$C$128=TRUE,IF(Input!FH12=TRUE,INDEX('UM+UIM'!$M$40:$M$60,MATCH(Input!$C$126,'UM+UIM'!$K$40:$K$60,0)),INDEX('UM+UIM'!$L$40:$L$60,MATCH(Input!$C$126,'UM+UIM'!$K$40:$K$60,0))),IF(Input!FH12=TRUE,INDEX('UM+UIM'!$I$40:$I$60,MATCH(Input!$C$126,'UM+UIM'!$G$40:$G$60,0)),INDEX('UM+UIM'!$H$40:$H$60,MATCH(Input!$C$126,'UM+UIM'!$G$40:$G$60,0)))),0),0)</f>
        <v>0</v>
      </c>
      <c r="FH65" s="357">
        <f>IFERROR(IF(FH4="PA",IF(Input!$C$128=TRUE,IF(Input!FI12=TRUE,INDEX('UM+UIM'!$M$40:$M$60,MATCH(Input!$C$126,'UM+UIM'!$K$40:$K$60,0)),INDEX('UM+UIM'!$L$40:$L$60,MATCH(Input!$C$126,'UM+UIM'!$K$40:$K$60,0))),IF(Input!FI12=TRUE,INDEX('UM+UIM'!$I$40:$I$60,MATCH(Input!$C$126,'UM+UIM'!$G$40:$G$60,0)),INDEX('UM+UIM'!$H$40:$H$60,MATCH(Input!$C$126,'UM+UIM'!$G$40:$G$60,0)))),0),0)</f>
        <v>0</v>
      </c>
      <c r="FI65" s="357">
        <f>IFERROR(IF(FI4="PA",IF(Input!$C$128=TRUE,IF(Input!FJ12=TRUE,INDEX('UM+UIM'!$M$40:$M$60,MATCH(Input!$C$126,'UM+UIM'!$K$40:$K$60,0)),INDEX('UM+UIM'!$L$40:$L$60,MATCH(Input!$C$126,'UM+UIM'!$K$40:$K$60,0))),IF(Input!FJ12=TRUE,INDEX('UM+UIM'!$I$40:$I$60,MATCH(Input!$C$126,'UM+UIM'!$G$40:$G$60,0)),INDEX('UM+UIM'!$H$40:$H$60,MATCH(Input!$C$126,'UM+UIM'!$G$40:$G$60,0)))),0),0)</f>
        <v>0</v>
      </c>
      <c r="FJ65" s="357">
        <f>IFERROR(IF(FJ4="PA",IF(Input!$C$128=TRUE,IF(Input!FK12=TRUE,INDEX('UM+UIM'!$M$40:$M$60,MATCH(Input!$C$126,'UM+UIM'!$K$40:$K$60,0)),INDEX('UM+UIM'!$L$40:$L$60,MATCH(Input!$C$126,'UM+UIM'!$K$40:$K$60,0))),IF(Input!FK12=TRUE,INDEX('UM+UIM'!$I$40:$I$60,MATCH(Input!$C$126,'UM+UIM'!$G$40:$G$60,0)),INDEX('UM+UIM'!$H$40:$H$60,MATCH(Input!$C$126,'UM+UIM'!$G$40:$G$60,0)))),0),0)</f>
        <v>0</v>
      </c>
      <c r="FK65" s="357">
        <f>IFERROR(IF(FK4="PA",IF(Input!$C$128=TRUE,IF(Input!FL12=TRUE,INDEX('UM+UIM'!$M$40:$M$60,MATCH(Input!$C$126,'UM+UIM'!$K$40:$K$60,0)),INDEX('UM+UIM'!$L$40:$L$60,MATCH(Input!$C$126,'UM+UIM'!$K$40:$K$60,0))),IF(Input!FL12=TRUE,INDEX('UM+UIM'!$I$40:$I$60,MATCH(Input!$C$126,'UM+UIM'!$G$40:$G$60,0)),INDEX('UM+UIM'!$H$40:$H$60,MATCH(Input!$C$126,'UM+UIM'!$G$40:$G$60,0)))),0),0)</f>
        <v>0</v>
      </c>
      <c r="FL65" s="357">
        <f>IFERROR(IF(FL4="PA",IF(Input!$C$128=TRUE,IF(Input!FM12=TRUE,INDEX('UM+UIM'!$M$40:$M$60,MATCH(Input!$C$126,'UM+UIM'!$K$40:$K$60,0)),INDEX('UM+UIM'!$L$40:$L$60,MATCH(Input!$C$126,'UM+UIM'!$K$40:$K$60,0))),IF(Input!FM12=TRUE,INDEX('UM+UIM'!$I$40:$I$60,MATCH(Input!$C$126,'UM+UIM'!$G$40:$G$60,0)),INDEX('UM+UIM'!$H$40:$H$60,MATCH(Input!$C$126,'UM+UIM'!$G$40:$G$60,0)))),0),0)</f>
        <v>0</v>
      </c>
      <c r="FM65" s="357">
        <f>IFERROR(IF(FM4="PA",IF(Input!$C$128=TRUE,IF(Input!FN12=TRUE,INDEX('UM+UIM'!$M$40:$M$60,MATCH(Input!$C$126,'UM+UIM'!$K$40:$K$60,0)),INDEX('UM+UIM'!$L$40:$L$60,MATCH(Input!$C$126,'UM+UIM'!$K$40:$K$60,0))),IF(Input!FN12=TRUE,INDEX('UM+UIM'!$I$40:$I$60,MATCH(Input!$C$126,'UM+UIM'!$G$40:$G$60,0)),INDEX('UM+UIM'!$H$40:$H$60,MATCH(Input!$C$126,'UM+UIM'!$G$40:$G$60,0)))),0),0)</f>
        <v>0</v>
      </c>
      <c r="FN65" s="357">
        <f>IFERROR(IF(FN4="PA",IF(Input!$C$128=TRUE,IF(Input!FO12=TRUE,INDEX('UM+UIM'!$M$40:$M$60,MATCH(Input!$C$126,'UM+UIM'!$K$40:$K$60,0)),INDEX('UM+UIM'!$L$40:$L$60,MATCH(Input!$C$126,'UM+UIM'!$K$40:$K$60,0))),IF(Input!FO12=TRUE,INDEX('UM+UIM'!$I$40:$I$60,MATCH(Input!$C$126,'UM+UIM'!$G$40:$G$60,0)),INDEX('UM+UIM'!$H$40:$H$60,MATCH(Input!$C$126,'UM+UIM'!$G$40:$G$60,0)))),0),0)</f>
        <v>0</v>
      </c>
      <c r="FO65" s="357">
        <f>IFERROR(IF(FO4="PA",IF(Input!$C$128=TRUE,IF(Input!FP12=TRUE,INDEX('UM+UIM'!$M$40:$M$60,MATCH(Input!$C$126,'UM+UIM'!$K$40:$K$60,0)),INDEX('UM+UIM'!$L$40:$L$60,MATCH(Input!$C$126,'UM+UIM'!$K$40:$K$60,0))),IF(Input!FP12=TRUE,INDEX('UM+UIM'!$I$40:$I$60,MATCH(Input!$C$126,'UM+UIM'!$G$40:$G$60,0)),INDEX('UM+UIM'!$H$40:$H$60,MATCH(Input!$C$126,'UM+UIM'!$G$40:$G$60,0)))),0),0)</f>
        <v>0</v>
      </c>
      <c r="FP65" s="357">
        <f>IFERROR(IF(FP4="PA",IF(Input!$C$128=TRUE,IF(Input!FQ12=TRUE,INDEX('UM+UIM'!$M$40:$M$60,MATCH(Input!$C$126,'UM+UIM'!$K$40:$K$60,0)),INDEX('UM+UIM'!$L$40:$L$60,MATCH(Input!$C$126,'UM+UIM'!$K$40:$K$60,0))),IF(Input!FQ12=TRUE,INDEX('UM+UIM'!$I$40:$I$60,MATCH(Input!$C$126,'UM+UIM'!$G$40:$G$60,0)),INDEX('UM+UIM'!$H$40:$H$60,MATCH(Input!$C$126,'UM+UIM'!$G$40:$G$60,0)))),0),0)</f>
        <v>0</v>
      </c>
      <c r="FQ65" s="357">
        <f>IFERROR(IF(FQ4="PA",IF(Input!$C$128=TRUE,IF(Input!FR12=TRUE,INDEX('UM+UIM'!$M$40:$M$60,MATCH(Input!$C$126,'UM+UIM'!$K$40:$K$60,0)),INDEX('UM+UIM'!$L$40:$L$60,MATCH(Input!$C$126,'UM+UIM'!$K$40:$K$60,0))),IF(Input!FR12=TRUE,INDEX('UM+UIM'!$I$40:$I$60,MATCH(Input!$C$126,'UM+UIM'!$G$40:$G$60,0)),INDEX('UM+UIM'!$H$40:$H$60,MATCH(Input!$C$126,'UM+UIM'!$G$40:$G$60,0)))),0),0)</f>
        <v>0</v>
      </c>
      <c r="FR65" s="357">
        <f>IFERROR(IF(FR4="PA",IF(Input!$C$128=TRUE,IF(Input!FS12=TRUE,INDEX('UM+UIM'!$M$40:$M$60,MATCH(Input!$C$126,'UM+UIM'!$K$40:$K$60,0)),INDEX('UM+UIM'!$L$40:$L$60,MATCH(Input!$C$126,'UM+UIM'!$K$40:$K$60,0))),IF(Input!FS12=TRUE,INDEX('UM+UIM'!$I$40:$I$60,MATCH(Input!$C$126,'UM+UIM'!$G$40:$G$60,0)),INDEX('UM+UIM'!$H$40:$H$60,MATCH(Input!$C$126,'UM+UIM'!$G$40:$G$60,0)))),0),0)</f>
        <v>0</v>
      </c>
      <c r="FS65" s="357">
        <f>IFERROR(IF(FS4="PA",IF(Input!$C$128=TRUE,IF(Input!FT12=TRUE,INDEX('UM+UIM'!$M$40:$M$60,MATCH(Input!$C$126,'UM+UIM'!$K$40:$K$60,0)),INDEX('UM+UIM'!$L$40:$L$60,MATCH(Input!$C$126,'UM+UIM'!$K$40:$K$60,0))),IF(Input!FT12=TRUE,INDEX('UM+UIM'!$I$40:$I$60,MATCH(Input!$C$126,'UM+UIM'!$G$40:$G$60,0)),INDEX('UM+UIM'!$H$40:$H$60,MATCH(Input!$C$126,'UM+UIM'!$G$40:$G$60,0)))),0),0)</f>
        <v>0</v>
      </c>
      <c r="FT65" s="357">
        <f>IFERROR(IF(FT4="PA",IF(Input!$C$128=TRUE,IF(Input!FU12=TRUE,INDEX('UM+UIM'!$M$40:$M$60,MATCH(Input!$C$126,'UM+UIM'!$K$40:$K$60,0)),INDEX('UM+UIM'!$L$40:$L$60,MATCH(Input!$C$126,'UM+UIM'!$K$40:$K$60,0))),IF(Input!FU12=TRUE,INDEX('UM+UIM'!$I$40:$I$60,MATCH(Input!$C$126,'UM+UIM'!$G$40:$G$60,0)),INDEX('UM+UIM'!$H$40:$H$60,MATCH(Input!$C$126,'UM+UIM'!$G$40:$G$60,0)))),0),0)</f>
        <v>0</v>
      </c>
      <c r="FU65" s="357">
        <f>IFERROR(IF(FU4="PA",IF(Input!$C$128=TRUE,IF(Input!FV12=TRUE,INDEX('UM+UIM'!$M$40:$M$60,MATCH(Input!$C$126,'UM+UIM'!$K$40:$K$60,0)),INDEX('UM+UIM'!$L$40:$L$60,MATCH(Input!$C$126,'UM+UIM'!$K$40:$K$60,0))),IF(Input!FV12=TRUE,INDEX('UM+UIM'!$I$40:$I$60,MATCH(Input!$C$126,'UM+UIM'!$G$40:$G$60,0)),INDEX('UM+UIM'!$H$40:$H$60,MATCH(Input!$C$126,'UM+UIM'!$G$40:$G$60,0)))),0),0)</f>
        <v>0</v>
      </c>
      <c r="FV65" s="357">
        <f>IFERROR(IF(FV4="PA",IF(Input!$C$128=TRUE,IF(Input!FW12=TRUE,INDEX('UM+UIM'!$M$40:$M$60,MATCH(Input!$C$126,'UM+UIM'!$K$40:$K$60,0)),INDEX('UM+UIM'!$L$40:$L$60,MATCH(Input!$C$126,'UM+UIM'!$K$40:$K$60,0))),IF(Input!FW12=TRUE,INDEX('UM+UIM'!$I$40:$I$60,MATCH(Input!$C$126,'UM+UIM'!$G$40:$G$60,0)),INDEX('UM+UIM'!$H$40:$H$60,MATCH(Input!$C$126,'UM+UIM'!$G$40:$G$60,0)))),0),0)</f>
        <v>0</v>
      </c>
      <c r="FW65" s="357">
        <f>IFERROR(IF(FW4="PA",IF(Input!$C$128=TRUE,IF(Input!FX12=TRUE,INDEX('UM+UIM'!$M$40:$M$60,MATCH(Input!$C$126,'UM+UIM'!$K$40:$K$60,0)),INDEX('UM+UIM'!$L$40:$L$60,MATCH(Input!$C$126,'UM+UIM'!$K$40:$K$60,0))),IF(Input!FX12=TRUE,INDEX('UM+UIM'!$I$40:$I$60,MATCH(Input!$C$126,'UM+UIM'!$G$40:$G$60,0)),INDEX('UM+UIM'!$H$40:$H$60,MATCH(Input!$C$126,'UM+UIM'!$G$40:$G$60,0)))),0),0)</f>
        <v>0</v>
      </c>
      <c r="FX65" s="357">
        <f>IFERROR(IF(FX4="PA",IF(Input!$C$128=TRUE,IF(Input!FY12=TRUE,INDEX('UM+UIM'!$M$40:$M$60,MATCH(Input!$C$126,'UM+UIM'!$K$40:$K$60,0)),INDEX('UM+UIM'!$L$40:$L$60,MATCH(Input!$C$126,'UM+UIM'!$K$40:$K$60,0))),IF(Input!FY12=TRUE,INDEX('UM+UIM'!$I$40:$I$60,MATCH(Input!$C$126,'UM+UIM'!$G$40:$G$60,0)),INDEX('UM+UIM'!$H$40:$H$60,MATCH(Input!$C$126,'UM+UIM'!$G$40:$G$60,0)))),0),0)</f>
        <v>0</v>
      </c>
      <c r="FY65" s="357">
        <f>IFERROR(IF(FY4="PA",IF(Input!$C$128=TRUE,IF(Input!FZ12=TRUE,INDEX('UM+UIM'!$M$40:$M$60,MATCH(Input!$C$126,'UM+UIM'!$K$40:$K$60,0)),INDEX('UM+UIM'!$L$40:$L$60,MATCH(Input!$C$126,'UM+UIM'!$K$40:$K$60,0))),IF(Input!FZ12=TRUE,INDEX('UM+UIM'!$I$40:$I$60,MATCH(Input!$C$126,'UM+UIM'!$G$40:$G$60,0)),INDEX('UM+UIM'!$H$40:$H$60,MATCH(Input!$C$126,'UM+UIM'!$G$40:$G$60,0)))),0),0)</f>
        <v>0</v>
      </c>
      <c r="FZ65" s="357">
        <f>IFERROR(IF(FZ4="PA",IF(Input!$C$128=TRUE,IF(Input!GA12=TRUE,INDEX('UM+UIM'!$M$40:$M$60,MATCH(Input!$C$126,'UM+UIM'!$K$40:$K$60,0)),INDEX('UM+UIM'!$L$40:$L$60,MATCH(Input!$C$126,'UM+UIM'!$K$40:$K$60,0))),IF(Input!GA12=TRUE,INDEX('UM+UIM'!$I$40:$I$60,MATCH(Input!$C$126,'UM+UIM'!$G$40:$G$60,0)),INDEX('UM+UIM'!$H$40:$H$60,MATCH(Input!$C$126,'UM+UIM'!$G$40:$G$60,0)))),0),0)</f>
        <v>0</v>
      </c>
      <c r="GA65" s="357">
        <f>IFERROR(IF(GA4="PA",IF(Input!$C$128=TRUE,IF(Input!GB12=TRUE,INDEX('UM+UIM'!$M$40:$M$60,MATCH(Input!$C$126,'UM+UIM'!$K$40:$K$60,0)),INDEX('UM+UIM'!$L$40:$L$60,MATCH(Input!$C$126,'UM+UIM'!$K$40:$K$60,0))),IF(Input!GB12=TRUE,INDEX('UM+UIM'!$I$40:$I$60,MATCH(Input!$C$126,'UM+UIM'!$G$40:$G$60,0)),INDEX('UM+UIM'!$H$40:$H$60,MATCH(Input!$C$126,'UM+UIM'!$G$40:$G$60,0)))),0),0)</f>
        <v>0</v>
      </c>
      <c r="GB65" s="357">
        <f>IFERROR(IF(GB4="PA",IF(Input!$C$128=TRUE,IF(Input!GC12=TRUE,INDEX('UM+UIM'!$M$40:$M$60,MATCH(Input!$C$126,'UM+UIM'!$K$40:$K$60,0)),INDEX('UM+UIM'!$L$40:$L$60,MATCH(Input!$C$126,'UM+UIM'!$K$40:$K$60,0))),IF(Input!GC12=TRUE,INDEX('UM+UIM'!$I$40:$I$60,MATCH(Input!$C$126,'UM+UIM'!$G$40:$G$60,0)),INDEX('UM+UIM'!$H$40:$H$60,MATCH(Input!$C$126,'UM+UIM'!$G$40:$G$60,0)))),0),0)</f>
        <v>0</v>
      </c>
      <c r="GC65" s="357">
        <f>IFERROR(IF(GC4="PA",IF(Input!$C$128=TRUE,IF(Input!GD12=TRUE,INDEX('UM+UIM'!$M$40:$M$60,MATCH(Input!$C$126,'UM+UIM'!$K$40:$K$60,0)),INDEX('UM+UIM'!$L$40:$L$60,MATCH(Input!$C$126,'UM+UIM'!$K$40:$K$60,0))),IF(Input!GD12=TRUE,INDEX('UM+UIM'!$I$40:$I$60,MATCH(Input!$C$126,'UM+UIM'!$G$40:$G$60,0)),INDEX('UM+UIM'!$H$40:$H$60,MATCH(Input!$C$126,'UM+UIM'!$G$40:$G$60,0)))),0),0)</f>
        <v>0</v>
      </c>
      <c r="GD65" s="357">
        <f>IFERROR(IF(GD4="PA",IF(Input!$C$128=TRUE,IF(Input!GE12=TRUE,INDEX('UM+UIM'!$M$40:$M$60,MATCH(Input!$C$126,'UM+UIM'!$K$40:$K$60,0)),INDEX('UM+UIM'!$L$40:$L$60,MATCH(Input!$C$126,'UM+UIM'!$K$40:$K$60,0))),IF(Input!GE12=TRUE,INDEX('UM+UIM'!$I$40:$I$60,MATCH(Input!$C$126,'UM+UIM'!$G$40:$G$60,0)),INDEX('UM+UIM'!$H$40:$H$60,MATCH(Input!$C$126,'UM+UIM'!$G$40:$G$60,0)))),0),0)</f>
        <v>0</v>
      </c>
      <c r="GE65" s="357">
        <f>IFERROR(IF(GE4="PA",IF(Input!$C$128=TRUE,IF(Input!GF12=TRUE,INDEX('UM+UIM'!$M$40:$M$60,MATCH(Input!$C$126,'UM+UIM'!$K$40:$K$60,0)),INDEX('UM+UIM'!$L$40:$L$60,MATCH(Input!$C$126,'UM+UIM'!$K$40:$K$60,0))),IF(Input!GF12=TRUE,INDEX('UM+UIM'!$I$40:$I$60,MATCH(Input!$C$126,'UM+UIM'!$G$40:$G$60,0)),INDEX('UM+UIM'!$H$40:$H$60,MATCH(Input!$C$126,'UM+UIM'!$G$40:$G$60,0)))),0),0)</f>
        <v>0</v>
      </c>
      <c r="GF65" s="357">
        <f>IFERROR(IF(GF4="PA",IF(Input!$C$128=TRUE,IF(Input!GG12=TRUE,INDEX('UM+UIM'!$M$40:$M$60,MATCH(Input!$C$126,'UM+UIM'!$K$40:$K$60,0)),INDEX('UM+UIM'!$L$40:$L$60,MATCH(Input!$C$126,'UM+UIM'!$K$40:$K$60,0))),IF(Input!GG12=TRUE,INDEX('UM+UIM'!$I$40:$I$60,MATCH(Input!$C$126,'UM+UIM'!$G$40:$G$60,0)),INDEX('UM+UIM'!$H$40:$H$60,MATCH(Input!$C$126,'UM+UIM'!$G$40:$G$60,0)))),0),0)</f>
        <v>0</v>
      </c>
      <c r="GG65" s="357">
        <f>IFERROR(IF(GG4="PA",IF(Input!$C$128=TRUE,IF(Input!GH12=TRUE,INDEX('UM+UIM'!$M$40:$M$60,MATCH(Input!$C$126,'UM+UIM'!$K$40:$K$60,0)),INDEX('UM+UIM'!$L$40:$L$60,MATCH(Input!$C$126,'UM+UIM'!$K$40:$K$60,0))),IF(Input!GH12=TRUE,INDEX('UM+UIM'!$I$40:$I$60,MATCH(Input!$C$126,'UM+UIM'!$G$40:$G$60,0)),INDEX('UM+UIM'!$H$40:$H$60,MATCH(Input!$C$126,'UM+UIM'!$G$40:$G$60,0)))),0),0)</f>
        <v>0</v>
      </c>
      <c r="GH65" s="357">
        <f>IFERROR(IF(GH4="PA",IF(Input!$C$128=TRUE,IF(Input!GI12=TRUE,INDEX('UM+UIM'!$M$40:$M$60,MATCH(Input!$C$126,'UM+UIM'!$K$40:$K$60,0)),INDEX('UM+UIM'!$L$40:$L$60,MATCH(Input!$C$126,'UM+UIM'!$K$40:$K$60,0))),IF(Input!GI12=TRUE,INDEX('UM+UIM'!$I$40:$I$60,MATCH(Input!$C$126,'UM+UIM'!$G$40:$G$60,0)),INDEX('UM+UIM'!$H$40:$H$60,MATCH(Input!$C$126,'UM+UIM'!$G$40:$G$60,0)))),0),0)</f>
        <v>0</v>
      </c>
      <c r="GI65" s="357">
        <f>IFERROR(IF(GI4="PA",IF(Input!$C$128=TRUE,IF(Input!GJ12=TRUE,INDEX('UM+UIM'!$M$40:$M$60,MATCH(Input!$C$126,'UM+UIM'!$K$40:$K$60,0)),INDEX('UM+UIM'!$L$40:$L$60,MATCH(Input!$C$126,'UM+UIM'!$K$40:$K$60,0))),IF(Input!GJ12=TRUE,INDEX('UM+UIM'!$I$40:$I$60,MATCH(Input!$C$126,'UM+UIM'!$G$40:$G$60,0)),INDEX('UM+UIM'!$H$40:$H$60,MATCH(Input!$C$126,'UM+UIM'!$G$40:$G$60,0)))),0),0)</f>
        <v>0</v>
      </c>
      <c r="GJ65" s="357">
        <f>IFERROR(IF(GJ4="PA",IF(Input!$C$128=TRUE,IF(Input!GK12=TRUE,INDEX('UM+UIM'!$M$40:$M$60,MATCH(Input!$C$126,'UM+UIM'!$K$40:$K$60,0)),INDEX('UM+UIM'!$L$40:$L$60,MATCH(Input!$C$126,'UM+UIM'!$K$40:$K$60,0))),IF(Input!GK12=TRUE,INDEX('UM+UIM'!$I$40:$I$60,MATCH(Input!$C$126,'UM+UIM'!$G$40:$G$60,0)),INDEX('UM+UIM'!$H$40:$H$60,MATCH(Input!$C$126,'UM+UIM'!$G$40:$G$60,0)))),0),0)</f>
        <v>0</v>
      </c>
      <c r="GK65" s="357">
        <f>IFERROR(IF(GK4="PA",IF(Input!$C$128=TRUE,IF(Input!GL12=TRUE,INDEX('UM+UIM'!$M$40:$M$60,MATCH(Input!$C$126,'UM+UIM'!$K$40:$K$60,0)),INDEX('UM+UIM'!$L$40:$L$60,MATCH(Input!$C$126,'UM+UIM'!$K$40:$K$60,0))),IF(Input!GL12=TRUE,INDEX('UM+UIM'!$I$40:$I$60,MATCH(Input!$C$126,'UM+UIM'!$G$40:$G$60,0)),INDEX('UM+UIM'!$H$40:$H$60,MATCH(Input!$C$126,'UM+UIM'!$G$40:$G$60,0)))),0),0)</f>
        <v>0</v>
      </c>
      <c r="GL65" s="357">
        <f>IFERROR(IF(GL4="PA",IF(Input!$C$128=TRUE,IF(Input!GM12=TRUE,INDEX('UM+UIM'!$M$40:$M$60,MATCH(Input!$C$126,'UM+UIM'!$K$40:$K$60,0)),INDEX('UM+UIM'!$L$40:$L$60,MATCH(Input!$C$126,'UM+UIM'!$K$40:$K$60,0))),IF(Input!GM12=TRUE,INDEX('UM+UIM'!$I$40:$I$60,MATCH(Input!$C$126,'UM+UIM'!$G$40:$G$60,0)),INDEX('UM+UIM'!$H$40:$H$60,MATCH(Input!$C$126,'UM+UIM'!$G$40:$G$60,0)))),0),0)</f>
        <v>0</v>
      </c>
      <c r="GM65" s="357">
        <f>IFERROR(IF(GM4="PA",IF(Input!$C$128=TRUE,IF(Input!GN12=TRUE,INDEX('UM+UIM'!$M$40:$M$60,MATCH(Input!$C$126,'UM+UIM'!$K$40:$K$60,0)),INDEX('UM+UIM'!$L$40:$L$60,MATCH(Input!$C$126,'UM+UIM'!$K$40:$K$60,0))),IF(Input!GN12=TRUE,INDEX('UM+UIM'!$I$40:$I$60,MATCH(Input!$C$126,'UM+UIM'!$G$40:$G$60,0)),INDEX('UM+UIM'!$H$40:$H$60,MATCH(Input!$C$126,'UM+UIM'!$G$40:$G$60,0)))),0),0)</f>
        <v>0</v>
      </c>
      <c r="GN65" s="357">
        <f>IFERROR(IF(GN4="PA",IF(Input!$C$128=TRUE,IF(Input!GO12=TRUE,INDEX('UM+UIM'!$M$40:$M$60,MATCH(Input!$C$126,'UM+UIM'!$K$40:$K$60,0)),INDEX('UM+UIM'!$L$40:$L$60,MATCH(Input!$C$126,'UM+UIM'!$K$40:$K$60,0))),IF(Input!GO12=TRUE,INDEX('UM+UIM'!$I$40:$I$60,MATCH(Input!$C$126,'UM+UIM'!$G$40:$G$60,0)),INDEX('UM+UIM'!$H$40:$H$60,MATCH(Input!$C$126,'UM+UIM'!$G$40:$G$60,0)))),0),0)</f>
        <v>0</v>
      </c>
      <c r="GO65" s="357">
        <f>IFERROR(IF(GO4="PA",IF(Input!$C$128=TRUE,IF(Input!GP12=TRUE,INDEX('UM+UIM'!$M$40:$M$60,MATCH(Input!$C$126,'UM+UIM'!$K$40:$K$60,0)),INDEX('UM+UIM'!$L$40:$L$60,MATCH(Input!$C$126,'UM+UIM'!$K$40:$K$60,0))),IF(Input!GP12=TRUE,INDEX('UM+UIM'!$I$40:$I$60,MATCH(Input!$C$126,'UM+UIM'!$G$40:$G$60,0)),INDEX('UM+UIM'!$H$40:$H$60,MATCH(Input!$C$126,'UM+UIM'!$G$40:$G$60,0)))),0),0)</f>
        <v>0</v>
      </c>
      <c r="GP65" s="357">
        <f>IFERROR(IF(GP4="PA",IF(Input!$C$128=TRUE,IF(Input!GQ12=TRUE,INDEX('UM+UIM'!$M$40:$M$60,MATCH(Input!$C$126,'UM+UIM'!$K$40:$K$60,0)),INDEX('UM+UIM'!$L$40:$L$60,MATCH(Input!$C$126,'UM+UIM'!$K$40:$K$60,0))),IF(Input!GQ12=TRUE,INDEX('UM+UIM'!$I$40:$I$60,MATCH(Input!$C$126,'UM+UIM'!$G$40:$G$60,0)),INDEX('UM+UIM'!$H$40:$H$60,MATCH(Input!$C$126,'UM+UIM'!$G$40:$G$60,0)))),0),0)</f>
        <v>0</v>
      </c>
      <c r="GQ65" s="357">
        <f>IFERROR(IF(GQ4="PA",IF(Input!$C$128=TRUE,IF(Input!GR12=TRUE,INDEX('UM+UIM'!$M$40:$M$60,MATCH(Input!$C$126,'UM+UIM'!$K$40:$K$60,0)),INDEX('UM+UIM'!$L$40:$L$60,MATCH(Input!$C$126,'UM+UIM'!$K$40:$K$60,0))),IF(Input!GR12=TRUE,INDEX('UM+UIM'!$I$40:$I$60,MATCH(Input!$C$126,'UM+UIM'!$G$40:$G$60,0)),INDEX('UM+UIM'!$H$40:$H$60,MATCH(Input!$C$126,'UM+UIM'!$G$40:$G$60,0)))),0),0)</f>
        <v>0</v>
      </c>
      <c r="GR65" s="357">
        <f>IFERROR(IF(GR4="PA",IF(Input!$C$128=TRUE,IF(Input!GS12=TRUE,INDEX('UM+UIM'!$M$40:$M$60,MATCH(Input!$C$126,'UM+UIM'!$K$40:$K$60,0)),INDEX('UM+UIM'!$L$40:$L$60,MATCH(Input!$C$126,'UM+UIM'!$K$40:$K$60,0))),IF(Input!GS12=TRUE,INDEX('UM+UIM'!$I$40:$I$60,MATCH(Input!$C$126,'UM+UIM'!$G$40:$G$60,0)),INDEX('UM+UIM'!$H$40:$H$60,MATCH(Input!$C$126,'UM+UIM'!$G$40:$G$60,0)))),0),0)</f>
        <v>0</v>
      </c>
      <c r="GS65" s="357">
        <f>IFERROR(IF(GS4="PA",IF(Input!$C$128=TRUE,IF(Input!GT12=TRUE,INDEX('UM+UIM'!$M$40:$M$60,MATCH(Input!$C$126,'UM+UIM'!$K$40:$K$60,0)),INDEX('UM+UIM'!$L$40:$L$60,MATCH(Input!$C$126,'UM+UIM'!$K$40:$K$60,0))),IF(Input!GT12=TRUE,INDEX('UM+UIM'!$I$40:$I$60,MATCH(Input!$C$126,'UM+UIM'!$G$40:$G$60,0)),INDEX('UM+UIM'!$H$40:$H$60,MATCH(Input!$C$126,'UM+UIM'!$G$40:$G$60,0)))),0),0)</f>
        <v>0</v>
      </c>
    </row>
    <row r="66" spans="1:201">
      <c r="A66" s="326" t="s">
        <v>8678</v>
      </c>
      <c r="B66" s="327">
        <f t="shared" ref="B66:AG66" si="35">B67+B70+B75</f>
        <v>0</v>
      </c>
      <c r="C66" s="327">
        <f t="shared" si="35"/>
        <v>0</v>
      </c>
      <c r="D66" s="327">
        <f t="shared" si="35"/>
        <v>0</v>
      </c>
      <c r="E66" s="327">
        <f t="shared" si="35"/>
        <v>0</v>
      </c>
      <c r="F66" s="327">
        <f t="shared" si="35"/>
        <v>0</v>
      </c>
      <c r="G66" s="327">
        <f t="shared" si="35"/>
        <v>0</v>
      </c>
      <c r="H66" s="327">
        <f t="shared" si="35"/>
        <v>0</v>
      </c>
      <c r="I66" s="327">
        <f t="shared" si="35"/>
        <v>0</v>
      </c>
      <c r="J66" s="327">
        <f t="shared" si="35"/>
        <v>0</v>
      </c>
      <c r="K66" s="327">
        <f t="shared" si="35"/>
        <v>0</v>
      </c>
      <c r="L66" s="327">
        <f t="shared" si="35"/>
        <v>0</v>
      </c>
      <c r="M66" s="327">
        <f t="shared" si="35"/>
        <v>0</v>
      </c>
      <c r="N66" s="327">
        <f t="shared" si="35"/>
        <v>0</v>
      </c>
      <c r="O66" s="327">
        <f t="shared" si="35"/>
        <v>0</v>
      </c>
      <c r="P66" s="327">
        <f t="shared" si="35"/>
        <v>0</v>
      </c>
      <c r="Q66" s="327">
        <f t="shared" si="35"/>
        <v>0</v>
      </c>
      <c r="R66" s="327">
        <f t="shared" si="35"/>
        <v>0</v>
      </c>
      <c r="S66" s="327">
        <f t="shared" si="35"/>
        <v>0</v>
      </c>
      <c r="T66" s="327">
        <f t="shared" si="35"/>
        <v>0</v>
      </c>
      <c r="U66" s="327">
        <f t="shared" si="35"/>
        <v>0</v>
      </c>
      <c r="V66" s="327">
        <f t="shared" si="35"/>
        <v>0</v>
      </c>
      <c r="W66" s="327">
        <f t="shared" si="35"/>
        <v>0</v>
      </c>
      <c r="X66" s="327">
        <f t="shared" si="35"/>
        <v>0</v>
      </c>
      <c r="Y66" s="327">
        <f t="shared" si="35"/>
        <v>0</v>
      </c>
      <c r="Z66" s="327">
        <f t="shared" si="35"/>
        <v>0</v>
      </c>
      <c r="AA66" s="327">
        <f t="shared" si="35"/>
        <v>0</v>
      </c>
      <c r="AB66" s="327">
        <f t="shared" si="35"/>
        <v>0</v>
      </c>
      <c r="AC66" s="327">
        <f t="shared" si="35"/>
        <v>0</v>
      </c>
      <c r="AD66" s="327">
        <f t="shared" si="35"/>
        <v>0</v>
      </c>
      <c r="AE66" s="327">
        <f t="shared" si="35"/>
        <v>0</v>
      </c>
      <c r="AF66" s="327">
        <f t="shared" si="35"/>
        <v>0</v>
      </c>
      <c r="AG66" s="327">
        <f t="shared" si="35"/>
        <v>0</v>
      </c>
      <c r="AH66" s="327">
        <f t="shared" ref="AH66:BM66" si="36">AH67+AH70+AH75</f>
        <v>0</v>
      </c>
      <c r="AI66" s="327">
        <f t="shared" si="36"/>
        <v>0</v>
      </c>
      <c r="AJ66" s="327">
        <f t="shared" si="36"/>
        <v>0</v>
      </c>
      <c r="AK66" s="327">
        <f t="shared" si="36"/>
        <v>0</v>
      </c>
      <c r="AL66" s="327">
        <f t="shared" si="36"/>
        <v>0</v>
      </c>
      <c r="AM66" s="327">
        <f t="shared" si="36"/>
        <v>0</v>
      </c>
      <c r="AN66" s="327">
        <f t="shared" si="36"/>
        <v>0</v>
      </c>
      <c r="AO66" s="327">
        <f t="shared" si="36"/>
        <v>0</v>
      </c>
      <c r="AP66" s="327">
        <f t="shared" si="36"/>
        <v>0</v>
      </c>
      <c r="AQ66" s="327">
        <f t="shared" si="36"/>
        <v>0</v>
      </c>
      <c r="AR66" s="327">
        <f t="shared" si="36"/>
        <v>0</v>
      </c>
      <c r="AS66" s="327">
        <f t="shared" si="36"/>
        <v>0</v>
      </c>
      <c r="AT66" s="327">
        <f t="shared" si="36"/>
        <v>0</v>
      </c>
      <c r="AU66" s="327">
        <f t="shared" si="36"/>
        <v>0</v>
      </c>
      <c r="AV66" s="327">
        <f t="shared" si="36"/>
        <v>0</v>
      </c>
      <c r="AW66" s="327">
        <f t="shared" si="36"/>
        <v>0</v>
      </c>
      <c r="AX66" s="327">
        <f t="shared" si="36"/>
        <v>0</v>
      </c>
      <c r="AY66" s="327">
        <f t="shared" si="36"/>
        <v>0</v>
      </c>
      <c r="AZ66" s="327">
        <f t="shared" si="36"/>
        <v>0</v>
      </c>
      <c r="BA66" s="327">
        <f t="shared" si="36"/>
        <v>0</v>
      </c>
      <c r="BB66" s="327">
        <f t="shared" si="36"/>
        <v>0</v>
      </c>
      <c r="BC66" s="327">
        <f t="shared" si="36"/>
        <v>0</v>
      </c>
      <c r="BD66" s="327">
        <f t="shared" si="36"/>
        <v>0</v>
      </c>
      <c r="BE66" s="327">
        <f t="shared" si="36"/>
        <v>0</v>
      </c>
      <c r="BF66" s="327">
        <f t="shared" si="36"/>
        <v>0</v>
      </c>
      <c r="BG66" s="327">
        <f t="shared" si="36"/>
        <v>0</v>
      </c>
      <c r="BH66" s="327">
        <f t="shared" si="36"/>
        <v>0</v>
      </c>
      <c r="BI66" s="327">
        <f t="shared" si="36"/>
        <v>0</v>
      </c>
      <c r="BJ66" s="327">
        <f t="shared" si="36"/>
        <v>0</v>
      </c>
      <c r="BK66" s="327">
        <f t="shared" si="36"/>
        <v>0</v>
      </c>
      <c r="BL66" s="327">
        <f t="shared" si="36"/>
        <v>0</v>
      </c>
      <c r="BM66" s="327">
        <f t="shared" si="36"/>
        <v>0</v>
      </c>
      <c r="BN66" s="327">
        <f t="shared" ref="BN66:CS66" si="37">BN67+BN70+BN75</f>
        <v>0</v>
      </c>
      <c r="BO66" s="327">
        <f t="shared" si="37"/>
        <v>0</v>
      </c>
      <c r="BP66" s="327">
        <f t="shared" si="37"/>
        <v>0</v>
      </c>
      <c r="BQ66" s="327">
        <f t="shared" si="37"/>
        <v>0</v>
      </c>
      <c r="BR66" s="327">
        <f t="shared" si="37"/>
        <v>0</v>
      </c>
      <c r="BS66" s="327">
        <f t="shared" si="37"/>
        <v>0</v>
      </c>
      <c r="BT66" s="327">
        <f t="shared" si="37"/>
        <v>0</v>
      </c>
      <c r="BU66" s="327">
        <f t="shared" si="37"/>
        <v>0</v>
      </c>
      <c r="BV66" s="327">
        <f t="shared" si="37"/>
        <v>0</v>
      </c>
      <c r="BW66" s="327">
        <f t="shared" si="37"/>
        <v>0</v>
      </c>
      <c r="BX66" s="327">
        <f t="shared" si="37"/>
        <v>0</v>
      </c>
      <c r="BY66" s="327">
        <f t="shared" si="37"/>
        <v>0</v>
      </c>
      <c r="BZ66" s="327">
        <f t="shared" si="37"/>
        <v>0</v>
      </c>
      <c r="CA66" s="327">
        <f t="shared" si="37"/>
        <v>0</v>
      </c>
      <c r="CB66" s="327">
        <f t="shared" si="37"/>
        <v>0</v>
      </c>
      <c r="CC66" s="327">
        <f t="shared" si="37"/>
        <v>0</v>
      </c>
      <c r="CD66" s="327">
        <f t="shared" si="37"/>
        <v>0</v>
      </c>
      <c r="CE66" s="327">
        <f t="shared" si="37"/>
        <v>0</v>
      </c>
      <c r="CF66" s="327">
        <f t="shared" si="37"/>
        <v>0</v>
      </c>
      <c r="CG66" s="327">
        <f t="shared" si="37"/>
        <v>0</v>
      </c>
      <c r="CH66" s="327">
        <f t="shared" si="37"/>
        <v>0</v>
      </c>
      <c r="CI66" s="327">
        <f t="shared" si="37"/>
        <v>0</v>
      </c>
      <c r="CJ66" s="327">
        <f t="shared" si="37"/>
        <v>0</v>
      </c>
      <c r="CK66" s="327">
        <f t="shared" si="37"/>
        <v>0</v>
      </c>
      <c r="CL66" s="327">
        <f t="shared" si="37"/>
        <v>0</v>
      </c>
      <c r="CM66" s="327">
        <f t="shared" si="37"/>
        <v>0</v>
      </c>
      <c r="CN66" s="327">
        <f t="shared" si="37"/>
        <v>0</v>
      </c>
      <c r="CO66" s="327">
        <f t="shared" si="37"/>
        <v>0</v>
      </c>
      <c r="CP66" s="327">
        <f t="shared" si="37"/>
        <v>0</v>
      </c>
      <c r="CQ66" s="327">
        <f t="shared" si="37"/>
        <v>0</v>
      </c>
      <c r="CR66" s="327">
        <f t="shared" si="37"/>
        <v>0</v>
      </c>
      <c r="CS66" s="327">
        <f t="shared" si="37"/>
        <v>0</v>
      </c>
      <c r="CT66" s="327">
        <f t="shared" ref="CT66:DY66" si="38">CT67+CT70+CT75</f>
        <v>0</v>
      </c>
      <c r="CU66" s="327">
        <f t="shared" si="38"/>
        <v>0</v>
      </c>
      <c r="CV66" s="327">
        <f t="shared" si="38"/>
        <v>0</v>
      </c>
      <c r="CW66" s="327">
        <f t="shared" si="38"/>
        <v>0</v>
      </c>
      <c r="CX66" s="327">
        <f t="shared" si="38"/>
        <v>0</v>
      </c>
      <c r="CY66" s="327">
        <f t="shared" si="38"/>
        <v>0</v>
      </c>
      <c r="CZ66" s="327">
        <f t="shared" si="38"/>
        <v>0</v>
      </c>
      <c r="DA66" s="327">
        <f t="shared" si="38"/>
        <v>0</v>
      </c>
      <c r="DB66" s="327">
        <f t="shared" si="38"/>
        <v>0</v>
      </c>
      <c r="DC66" s="327">
        <f t="shared" si="38"/>
        <v>0</v>
      </c>
      <c r="DD66" s="327">
        <f t="shared" si="38"/>
        <v>0</v>
      </c>
      <c r="DE66" s="327">
        <f t="shared" si="38"/>
        <v>0</v>
      </c>
      <c r="DF66" s="327">
        <f t="shared" si="38"/>
        <v>0</v>
      </c>
      <c r="DG66" s="327">
        <f t="shared" si="38"/>
        <v>0</v>
      </c>
      <c r="DH66" s="327">
        <f t="shared" si="38"/>
        <v>0</v>
      </c>
      <c r="DI66" s="327">
        <f t="shared" si="38"/>
        <v>0</v>
      </c>
      <c r="DJ66" s="327">
        <f t="shared" si="38"/>
        <v>0</v>
      </c>
      <c r="DK66" s="327">
        <f t="shared" si="38"/>
        <v>0</v>
      </c>
      <c r="DL66" s="327">
        <f t="shared" si="38"/>
        <v>0</v>
      </c>
      <c r="DM66" s="327">
        <f t="shared" si="38"/>
        <v>0</v>
      </c>
      <c r="DN66" s="327">
        <f t="shared" si="38"/>
        <v>0</v>
      </c>
      <c r="DO66" s="327">
        <f t="shared" si="38"/>
        <v>0</v>
      </c>
      <c r="DP66" s="327">
        <f t="shared" si="38"/>
        <v>0</v>
      </c>
      <c r="DQ66" s="327">
        <f t="shared" si="38"/>
        <v>0</v>
      </c>
      <c r="DR66" s="327">
        <f t="shared" si="38"/>
        <v>0</v>
      </c>
      <c r="DS66" s="327">
        <f t="shared" si="38"/>
        <v>0</v>
      </c>
      <c r="DT66" s="327">
        <f t="shared" si="38"/>
        <v>0</v>
      </c>
      <c r="DU66" s="327">
        <f t="shared" si="38"/>
        <v>0</v>
      </c>
      <c r="DV66" s="327">
        <f t="shared" si="38"/>
        <v>0</v>
      </c>
      <c r="DW66" s="327">
        <f t="shared" si="38"/>
        <v>0</v>
      </c>
      <c r="DX66" s="327">
        <f t="shared" si="38"/>
        <v>0</v>
      </c>
      <c r="DY66" s="327">
        <f t="shared" si="38"/>
        <v>0</v>
      </c>
      <c r="DZ66" s="327">
        <f t="shared" ref="DZ66:FE66" si="39">DZ67+DZ70+DZ75</f>
        <v>0</v>
      </c>
      <c r="EA66" s="327">
        <f t="shared" si="39"/>
        <v>0</v>
      </c>
      <c r="EB66" s="327">
        <f t="shared" si="39"/>
        <v>0</v>
      </c>
      <c r="EC66" s="327">
        <f t="shared" si="39"/>
        <v>0</v>
      </c>
      <c r="ED66" s="327">
        <f t="shared" si="39"/>
        <v>0</v>
      </c>
      <c r="EE66" s="327">
        <f t="shared" si="39"/>
        <v>0</v>
      </c>
      <c r="EF66" s="327">
        <f t="shared" si="39"/>
        <v>0</v>
      </c>
      <c r="EG66" s="327">
        <f t="shared" si="39"/>
        <v>0</v>
      </c>
      <c r="EH66" s="327">
        <f t="shared" si="39"/>
        <v>0</v>
      </c>
      <c r="EI66" s="327">
        <f t="shared" si="39"/>
        <v>0</v>
      </c>
      <c r="EJ66" s="327">
        <f t="shared" si="39"/>
        <v>0</v>
      </c>
      <c r="EK66" s="327">
        <f t="shared" si="39"/>
        <v>0</v>
      </c>
      <c r="EL66" s="327">
        <f t="shared" si="39"/>
        <v>0</v>
      </c>
      <c r="EM66" s="327">
        <f t="shared" si="39"/>
        <v>0</v>
      </c>
      <c r="EN66" s="327">
        <f t="shared" si="39"/>
        <v>0</v>
      </c>
      <c r="EO66" s="327">
        <f t="shared" si="39"/>
        <v>0</v>
      </c>
      <c r="EP66" s="327">
        <f t="shared" si="39"/>
        <v>0</v>
      </c>
      <c r="EQ66" s="327">
        <f t="shared" si="39"/>
        <v>0</v>
      </c>
      <c r="ER66" s="327">
        <f t="shared" si="39"/>
        <v>0</v>
      </c>
      <c r="ES66" s="327">
        <f t="shared" si="39"/>
        <v>0</v>
      </c>
      <c r="ET66" s="327">
        <f t="shared" si="39"/>
        <v>0</v>
      </c>
      <c r="EU66" s="327">
        <f t="shared" si="39"/>
        <v>0</v>
      </c>
      <c r="EV66" s="327">
        <f t="shared" si="39"/>
        <v>0</v>
      </c>
      <c r="EW66" s="327">
        <f t="shared" si="39"/>
        <v>0</v>
      </c>
      <c r="EX66" s="327">
        <f t="shared" si="39"/>
        <v>0</v>
      </c>
      <c r="EY66" s="327">
        <f t="shared" si="39"/>
        <v>0</v>
      </c>
      <c r="EZ66" s="327">
        <f t="shared" si="39"/>
        <v>0</v>
      </c>
      <c r="FA66" s="327">
        <f t="shared" si="39"/>
        <v>0</v>
      </c>
      <c r="FB66" s="327">
        <f t="shared" si="39"/>
        <v>0</v>
      </c>
      <c r="FC66" s="327">
        <f t="shared" si="39"/>
        <v>0</v>
      </c>
      <c r="FD66" s="327">
        <f t="shared" si="39"/>
        <v>0</v>
      </c>
      <c r="FE66" s="327">
        <f t="shared" si="39"/>
        <v>0</v>
      </c>
      <c r="FF66" s="327">
        <f t="shared" ref="FF66:GK66" si="40">FF67+FF70+FF75</f>
        <v>0</v>
      </c>
      <c r="FG66" s="327">
        <f t="shared" si="40"/>
        <v>0</v>
      </c>
      <c r="FH66" s="327">
        <f t="shared" si="40"/>
        <v>0</v>
      </c>
      <c r="FI66" s="327">
        <f t="shared" si="40"/>
        <v>0</v>
      </c>
      <c r="FJ66" s="327">
        <f t="shared" si="40"/>
        <v>0</v>
      </c>
      <c r="FK66" s="327">
        <f t="shared" si="40"/>
        <v>0</v>
      </c>
      <c r="FL66" s="327">
        <f t="shared" si="40"/>
        <v>0</v>
      </c>
      <c r="FM66" s="327">
        <f t="shared" si="40"/>
        <v>0</v>
      </c>
      <c r="FN66" s="327">
        <f t="shared" si="40"/>
        <v>0</v>
      </c>
      <c r="FO66" s="327">
        <f t="shared" si="40"/>
        <v>0</v>
      </c>
      <c r="FP66" s="327">
        <f t="shared" si="40"/>
        <v>0</v>
      </c>
      <c r="FQ66" s="327">
        <f t="shared" si="40"/>
        <v>0</v>
      </c>
      <c r="FR66" s="327">
        <f t="shared" si="40"/>
        <v>0</v>
      </c>
      <c r="FS66" s="327">
        <f t="shared" si="40"/>
        <v>0</v>
      </c>
      <c r="FT66" s="327">
        <f t="shared" si="40"/>
        <v>0</v>
      </c>
      <c r="FU66" s="327">
        <f t="shared" si="40"/>
        <v>0</v>
      </c>
      <c r="FV66" s="327">
        <f t="shared" si="40"/>
        <v>0</v>
      </c>
      <c r="FW66" s="327">
        <f t="shared" si="40"/>
        <v>0</v>
      </c>
      <c r="FX66" s="327">
        <f t="shared" si="40"/>
        <v>0</v>
      </c>
      <c r="FY66" s="327">
        <f t="shared" si="40"/>
        <v>0</v>
      </c>
      <c r="FZ66" s="327">
        <f t="shared" si="40"/>
        <v>0</v>
      </c>
      <c r="GA66" s="327">
        <f t="shared" si="40"/>
        <v>0</v>
      </c>
      <c r="GB66" s="327">
        <f t="shared" si="40"/>
        <v>0</v>
      </c>
      <c r="GC66" s="327">
        <f t="shared" si="40"/>
        <v>0</v>
      </c>
      <c r="GD66" s="327">
        <f t="shared" si="40"/>
        <v>0</v>
      </c>
      <c r="GE66" s="327">
        <f t="shared" si="40"/>
        <v>0</v>
      </c>
      <c r="GF66" s="327">
        <f t="shared" si="40"/>
        <v>0</v>
      </c>
      <c r="GG66" s="327">
        <f t="shared" si="40"/>
        <v>0</v>
      </c>
      <c r="GH66" s="327">
        <f t="shared" si="40"/>
        <v>0</v>
      </c>
      <c r="GI66" s="327">
        <f t="shared" si="40"/>
        <v>0</v>
      </c>
      <c r="GJ66" s="327">
        <f t="shared" si="40"/>
        <v>0</v>
      </c>
      <c r="GK66" s="327">
        <f t="shared" si="40"/>
        <v>0</v>
      </c>
      <c r="GL66" s="327">
        <f t="shared" ref="GL66:GS66" si="41">GL67+GL70+GL75</f>
        <v>0</v>
      </c>
      <c r="GM66" s="327">
        <f t="shared" si="41"/>
        <v>0</v>
      </c>
      <c r="GN66" s="327">
        <f t="shared" si="41"/>
        <v>0</v>
      </c>
      <c r="GO66" s="327">
        <f t="shared" si="41"/>
        <v>0</v>
      </c>
      <c r="GP66" s="327">
        <f t="shared" si="41"/>
        <v>0</v>
      </c>
      <c r="GQ66" s="327">
        <f t="shared" si="41"/>
        <v>0</v>
      </c>
      <c r="GR66" s="327">
        <f t="shared" si="41"/>
        <v>0</v>
      </c>
      <c r="GS66" s="327">
        <f t="shared" si="41"/>
        <v>0</v>
      </c>
    </row>
    <row r="67" spans="1:201" s="345" customFormat="1" outlineLevel="1">
      <c r="A67" s="354" t="s">
        <v>9378</v>
      </c>
      <c r="B67" s="344">
        <f>IFERROR(ROUND(B68*B10*B69,0)*N(Input!C28),0)</f>
        <v>0</v>
      </c>
      <c r="C67" s="344">
        <f>IFERROR(ROUND(C68*C10*C69,0)*N(Input!D28),0)</f>
        <v>0</v>
      </c>
      <c r="D67" s="344">
        <f>IFERROR(ROUND(D68*D10*D69,0)*N(Input!E28),0)</f>
        <v>0</v>
      </c>
      <c r="E67" s="344">
        <f>IFERROR(ROUND(E68*E10*E69,0)*N(Input!F28),0)</f>
        <v>0</v>
      </c>
      <c r="F67" s="344">
        <f>IFERROR(ROUND(F68*F10*F69,0)*N(Input!G28),0)</f>
        <v>0</v>
      </c>
      <c r="G67" s="344">
        <f>IFERROR(ROUND(G68*G10*G69,0)*N(Input!H28),0)</f>
        <v>0</v>
      </c>
      <c r="H67" s="344">
        <f>IFERROR(ROUND(H68*H10*H69,0)*N(Input!I28),0)</f>
        <v>0</v>
      </c>
      <c r="I67" s="344">
        <f>IFERROR(ROUND(I68*I10*I69,0)*N(Input!J28),0)</f>
        <v>0</v>
      </c>
      <c r="J67" s="344">
        <f>IFERROR(ROUND(J68*J10*J69,0)*N(Input!K28),0)</f>
        <v>0</v>
      </c>
      <c r="K67" s="344">
        <f>IFERROR(ROUND(K68*K10*K69,0)*N(Input!L28),0)</f>
        <v>0</v>
      </c>
      <c r="L67" s="344">
        <f>IFERROR(ROUND(L68*L10*L69,0)*N(Input!M28),0)</f>
        <v>0</v>
      </c>
      <c r="M67" s="344">
        <f>IFERROR(ROUND(M68*M10*M69,0)*N(Input!N28),0)</f>
        <v>0</v>
      </c>
      <c r="N67" s="344">
        <f>IFERROR(ROUND(N68*N10*N69,0)*N(Input!O28),0)</f>
        <v>0</v>
      </c>
      <c r="O67" s="344">
        <f>IFERROR(ROUND(O68*O10*O69,0)*N(Input!P28),0)</f>
        <v>0</v>
      </c>
      <c r="P67" s="344">
        <f>IFERROR(ROUND(P68*P10*P69,0)*N(Input!Q28),0)</f>
        <v>0</v>
      </c>
      <c r="Q67" s="344">
        <f>IFERROR(ROUND(Q68*Q10*Q69,0)*N(Input!R28),0)</f>
        <v>0</v>
      </c>
      <c r="R67" s="344">
        <f>IFERROR(ROUND(R68*R10*R69,0)*N(Input!S28),0)</f>
        <v>0</v>
      </c>
      <c r="S67" s="344">
        <f>IFERROR(ROUND(S68*S10*S69,0)*N(Input!T28),0)</f>
        <v>0</v>
      </c>
      <c r="T67" s="344">
        <f>IFERROR(ROUND(T68*T10*T69,0)*N(Input!U28),0)</f>
        <v>0</v>
      </c>
      <c r="U67" s="344">
        <f>IFERROR(ROUND(U68*U10*U69,0)*N(Input!V28),0)</f>
        <v>0</v>
      </c>
      <c r="V67" s="344">
        <f>IFERROR(ROUND(V68*V10*V69,0)*N(Input!W28),0)</f>
        <v>0</v>
      </c>
      <c r="W67" s="344">
        <f>IFERROR(ROUND(W68*W10*W69,0)*N(Input!X28),0)</f>
        <v>0</v>
      </c>
      <c r="X67" s="344">
        <f>IFERROR(ROUND(X68*X10*X69,0)*N(Input!Y28),0)</f>
        <v>0</v>
      </c>
      <c r="Y67" s="344">
        <f>IFERROR(ROUND(Y68*Y10*Y69,0)*N(Input!Z28),0)</f>
        <v>0</v>
      </c>
      <c r="Z67" s="344">
        <f>IFERROR(ROUND(Z68*Z10*Z69,0)*N(Input!AA28),0)</f>
        <v>0</v>
      </c>
      <c r="AA67" s="344">
        <f>IFERROR(ROUND(AA68*AA10*AA69,0)*N(Input!AB28),0)</f>
        <v>0</v>
      </c>
      <c r="AB67" s="344">
        <f>IFERROR(ROUND(AB68*AB10*AB69,0)*N(Input!AC28),0)</f>
        <v>0</v>
      </c>
      <c r="AC67" s="344">
        <f>IFERROR(ROUND(AC68*AC10*AC69,0)*N(Input!AD28),0)</f>
        <v>0</v>
      </c>
      <c r="AD67" s="344">
        <f>IFERROR(ROUND(AD68*AD10*AD69,0)*N(Input!AE28),0)</f>
        <v>0</v>
      </c>
      <c r="AE67" s="344">
        <f>IFERROR(ROUND(AE68*AE10*AE69,0)*N(Input!AF28),0)</f>
        <v>0</v>
      </c>
      <c r="AF67" s="344">
        <f>IFERROR(ROUND(AF68*AF10*AF69,0)*N(Input!AG28),0)</f>
        <v>0</v>
      </c>
      <c r="AG67" s="344">
        <f>IFERROR(ROUND(AG68*AG10*AG69,0)*N(Input!AH28),0)</f>
        <v>0</v>
      </c>
      <c r="AH67" s="344">
        <f>IFERROR(ROUND(AH68*AH10*AH69,0)*N(Input!AI28),0)</f>
        <v>0</v>
      </c>
      <c r="AI67" s="344">
        <f>IFERROR(ROUND(AI68*AI10*AI69,0)*N(Input!AJ28),0)</f>
        <v>0</v>
      </c>
      <c r="AJ67" s="344">
        <f>IFERROR(ROUND(AJ68*AJ10*AJ69,0)*N(Input!AK28),0)</f>
        <v>0</v>
      </c>
      <c r="AK67" s="344">
        <f>IFERROR(ROUND(AK68*AK10*AK69,0)*N(Input!AL28),0)</f>
        <v>0</v>
      </c>
      <c r="AL67" s="344">
        <f>IFERROR(ROUND(AL68*AL10*AL69,0)*N(Input!AM28),0)</f>
        <v>0</v>
      </c>
      <c r="AM67" s="344">
        <f>IFERROR(ROUND(AM68*AM10*AM69,0)*N(Input!AN28),0)</f>
        <v>0</v>
      </c>
      <c r="AN67" s="344">
        <f>IFERROR(ROUND(AN68*AN10*AN69,0)*N(Input!AO28),0)</f>
        <v>0</v>
      </c>
      <c r="AO67" s="344">
        <f>IFERROR(ROUND(AO68*AO10*AO69,0)*N(Input!AP28),0)</f>
        <v>0</v>
      </c>
      <c r="AP67" s="344">
        <f>IFERROR(ROUND(AP68*AP10*AP69,0)*N(Input!AQ28),0)</f>
        <v>0</v>
      </c>
      <c r="AQ67" s="344">
        <f>IFERROR(ROUND(AQ68*AQ10*AQ69,0)*N(Input!AR28),0)</f>
        <v>0</v>
      </c>
      <c r="AR67" s="344">
        <f>IFERROR(ROUND(AR68*AR10*AR69,0)*N(Input!AS28),0)</f>
        <v>0</v>
      </c>
      <c r="AS67" s="344">
        <f>IFERROR(ROUND(AS68*AS10*AS69,0)*N(Input!AT28),0)</f>
        <v>0</v>
      </c>
      <c r="AT67" s="344">
        <f>IFERROR(ROUND(AT68*AT10*AT69,0)*N(Input!AU28),0)</f>
        <v>0</v>
      </c>
      <c r="AU67" s="344">
        <f>IFERROR(ROUND(AU68*AU10*AU69,0)*N(Input!AV28),0)</f>
        <v>0</v>
      </c>
      <c r="AV67" s="344">
        <f>IFERROR(ROUND(AV68*AV10*AV69,0)*N(Input!AW28),0)</f>
        <v>0</v>
      </c>
      <c r="AW67" s="344">
        <f>IFERROR(ROUND(AW68*AW10*AW69,0)*N(Input!AX28),0)</f>
        <v>0</v>
      </c>
      <c r="AX67" s="344">
        <f>IFERROR(ROUND(AX68*AX10*AX69,0)*N(Input!AY28),0)</f>
        <v>0</v>
      </c>
      <c r="AY67" s="344">
        <f>IFERROR(ROUND(AY68*AY10*AY69,0)*N(Input!AZ28),0)</f>
        <v>0</v>
      </c>
      <c r="AZ67" s="344">
        <f>IFERROR(ROUND(AZ68*AZ10*AZ69,0)*N(Input!BA28),0)</f>
        <v>0</v>
      </c>
      <c r="BA67" s="344">
        <f>IFERROR(ROUND(BA68*BA10*BA69,0)*N(Input!BB28),0)</f>
        <v>0</v>
      </c>
      <c r="BB67" s="344">
        <f>IFERROR(ROUND(BB68*BB10*BB69,0)*N(Input!BC28),0)</f>
        <v>0</v>
      </c>
      <c r="BC67" s="344">
        <f>IFERROR(ROUND(BC68*BC10*BC69,0)*N(Input!BD28),0)</f>
        <v>0</v>
      </c>
      <c r="BD67" s="344">
        <f>IFERROR(ROUND(BD68*BD10*BD69,0)*N(Input!BE28),0)</f>
        <v>0</v>
      </c>
      <c r="BE67" s="344">
        <f>IFERROR(ROUND(BE68*BE10*BE69,0)*N(Input!BF28),0)</f>
        <v>0</v>
      </c>
      <c r="BF67" s="344">
        <f>IFERROR(ROUND(BF68*BF10*BF69,0)*N(Input!BG28),0)</f>
        <v>0</v>
      </c>
      <c r="BG67" s="344">
        <f>IFERROR(ROUND(BG68*BG10*BG69,0)*N(Input!BH28),0)</f>
        <v>0</v>
      </c>
      <c r="BH67" s="344">
        <f>IFERROR(ROUND(BH68*BH10*BH69,0)*N(Input!BI28),0)</f>
        <v>0</v>
      </c>
      <c r="BI67" s="344">
        <f>IFERROR(ROUND(BI68*BI10*BI69,0)*N(Input!BJ28),0)</f>
        <v>0</v>
      </c>
      <c r="BJ67" s="344">
        <f>IFERROR(ROUND(BJ68*BJ10*BJ69,0)*N(Input!BK28),0)</f>
        <v>0</v>
      </c>
      <c r="BK67" s="344">
        <f>IFERROR(ROUND(BK68*BK10*BK69,0)*N(Input!BL28),0)</f>
        <v>0</v>
      </c>
      <c r="BL67" s="344">
        <f>IFERROR(ROUND(BL68*BL10*BL69,0)*N(Input!BM28),0)</f>
        <v>0</v>
      </c>
      <c r="BM67" s="344">
        <f>IFERROR(ROUND(BM68*BM10*BM69,0)*N(Input!BN28),0)</f>
        <v>0</v>
      </c>
      <c r="BN67" s="344">
        <f>IFERROR(ROUND(BN68*BN10*BN69,0)*N(Input!BO28),0)</f>
        <v>0</v>
      </c>
      <c r="BO67" s="344">
        <f>IFERROR(ROUND(BO68*BO10*BO69,0)*N(Input!BP28),0)</f>
        <v>0</v>
      </c>
      <c r="BP67" s="344">
        <f>IFERROR(ROUND(BP68*BP10*BP69,0)*N(Input!BQ28),0)</f>
        <v>0</v>
      </c>
      <c r="BQ67" s="344">
        <f>IFERROR(ROUND(BQ68*BQ10*BQ69,0)*N(Input!BR28),0)</f>
        <v>0</v>
      </c>
      <c r="BR67" s="344">
        <f>IFERROR(ROUND(BR68*BR10*BR69,0)*N(Input!BS28),0)</f>
        <v>0</v>
      </c>
      <c r="BS67" s="344">
        <f>IFERROR(ROUND(BS68*BS10*BS69,0)*N(Input!BT28),0)</f>
        <v>0</v>
      </c>
      <c r="BT67" s="344">
        <f>IFERROR(ROUND(BT68*BT10*BT69,0)*N(Input!BU28),0)</f>
        <v>0</v>
      </c>
      <c r="BU67" s="344">
        <f>IFERROR(ROUND(BU68*BU10*BU69,0)*N(Input!BV28),0)</f>
        <v>0</v>
      </c>
      <c r="BV67" s="344">
        <f>IFERROR(ROUND(BV68*BV10*BV69,0)*N(Input!BW28),0)</f>
        <v>0</v>
      </c>
      <c r="BW67" s="344">
        <f>IFERROR(ROUND(BW68*BW10*BW69,0)*N(Input!BX28),0)</f>
        <v>0</v>
      </c>
      <c r="BX67" s="344">
        <f>IFERROR(ROUND(BX68*BX10*BX69,0)*N(Input!BY28),0)</f>
        <v>0</v>
      </c>
      <c r="BY67" s="344">
        <f>IFERROR(ROUND(BY68*BY10*BY69,0)*N(Input!BZ28),0)</f>
        <v>0</v>
      </c>
      <c r="BZ67" s="344">
        <f>IFERROR(ROUND(BZ68*BZ10*BZ69,0)*N(Input!CA28),0)</f>
        <v>0</v>
      </c>
      <c r="CA67" s="344">
        <f>IFERROR(ROUND(CA68*CA10*CA69,0)*N(Input!CB28),0)</f>
        <v>0</v>
      </c>
      <c r="CB67" s="344">
        <f>IFERROR(ROUND(CB68*CB10*CB69,0)*N(Input!CC28),0)</f>
        <v>0</v>
      </c>
      <c r="CC67" s="344">
        <f>IFERROR(ROUND(CC68*CC10*CC69,0)*N(Input!CD28),0)</f>
        <v>0</v>
      </c>
      <c r="CD67" s="344">
        <f>IFERROR(ROUND(CD68*CD10*CD69,0)*N(Input!CE28),0)</f>
        <v>0</v>
      </c>
      <c r="CE67" s="344">
        <f>IFERROR(ROUND(CE68*CE10*CE69,0)*N(Input!CF28),0)</f>
        <v>0</v>
      </c>
      <c r="CF67" s="344">
        <f>IFERROR(ROUND(CF68*CF10*CF69,0)*N(Input!CG28),0)</f>
        <v>0</v>
      </c>
      <c r="CG67" s="344">
        <f>IFERROR(ROUND(CG68*CG10*CG69,0)*N(Input!CH28),0)</f>
        <v>0</v>
      </c>
      <c r="CH67" s="344">
        <f>IFERROR(ROUND(CH68*CH10*CH69,0)*N(Input!CI28),0)</f>
        <v>0</v>
      </c>
      <c r="CI67" s="344">
        <f>IFERROR(ROUND(CI68*CI10*CI69,0)*N(Input!CJ28),0)</f>
        <v>0</v>
      </c>
      <c r="CJ67" s="344">
        <f>IFERROR(ROUND(CJ68*CJ10*CJ69,0)*N(Input!CK28),0)</f>
        <v>0</v>
      </c>
      <c r="CK67" s="344">
        <f>IFERROR(ROUND(CK68*CK10*CK69,0)*N(Input!CL28),0)</f>
        <v>0</v>
      </c>
      <c r="CL67" s="344">
        <f>IFERROR(ROUND(CL68*CL10*CL69,0)*N(Input!CM28),0)</f>
        <v>0</v>
      </c>
      <c r="CM67" s="344">
        <f>IFERROR(ROUND(CM68*CM10*CM69,0)*N(Input!CN28),0)</f>
        <v>0</v>
      </c>
      <c r="CN67" s="344">
        <f>IFERROR(ROUND(CN68*CN10*CN69,0)*N(Input!CO28),0)</f>
        <v>0</v>
      </c>
      <c r="CO67" s="344">
        <f>IFERROR(ROUND(CO68*CO10*CO69,0)*N(Input!CP28),0)</f>
        <v>0</v>
      </c>
      <c r="CP67" s="344">
        <f>IFERROR(ROUND(CP68*CP10*CP69,0)*N(Input!CQ28),0)</f>
        <v>0</v>
      </c>
      <c r="CQ67" s="344">
        <f>IFERROR(ROUND(CQ68*CQ10*CQ69,0)*N(Input!CR28),0)</f>
        <v>0</v>
      </c>
      <c r="CR67" s="344">
        <f>IFERROR(ROUND(CR68*CR10*CR69,0)*N(Input!CS28),0)</f>
        <v>0</v>
      </c>
      <c r="CS67" s="344">
        <f>IFERROR(ROUND(CS68*CS10*CS69,0)*N(Input!CT28),0)</f>
        <v>0</v>
      </c>
      <c r="CT67" s="344">
        <f>IFERROR(ROUND(CT68*CT10*CT69,0)*N(Input!CU28),0)</f>
        <v>0</v>
      </c>
      <c r="CU67" s="344">
        <f>IFERROR(ROUND(CU68*CU10*CU69,0)*N(Input!CV28),0)</f>
        <v>0</v>
      </c>
      <c r="CV67" s="344">
        <f>IFERROR(ROUND(CV68*CV10*CV69,0)*N(Input!CW28),0)</f>
        <v>0</v>
      </c>
      <c r="CW67" s="344">
        <f>IFERROR(ROUND(CW68*CW10*CW69,0)*N(Input!CX28),0)</f>
        <v>0</v>
      </c>
      <c r="CX67" s="344">
        <f>IFERROR(ROUND(CX68*CX10*CX69,0)*N(Input!CY28),0)</f>
        <v>0</v>
      </c>
      <c r="CY67" s="344">
        <f>IFERROR(ROUND(CY68*CY10*CY69,0)*N(Input!CZ28),0)</f>
        <v>0</v>
      </c>
      <c r="CZ67" s="344">
        <f>IFERROR(ROUND(CZ68*CZ10*CZ69,0)*N(Input!DA28),0)</f>
        <v>0</v>
      </c>
      <c r="DA67" s="344">
        <f>IFERROR(ROUND(DA68*DA10*DA69,0)*N(Input!DB28),0)</f>
        <v>0</v>
      </c>
      <c r="DB67" s="344">
        <f>IFERROR(ROUND(DB68*DB10*DB69,0)*N(Input!DC28),0)</f>
        <v>0</v>
      </c>
      <c r="DC67" s="344">
        <f>IFERROR(ROUND(DC68*DC10*DC69,0)*N(Input!DD28),0)</f>
        <v>0</v>
      </c>
      <c r="DD67" s="344">
        <f>IFERROR(ROUND(DD68*DD10*DD69,0)*N(Input!DE28),0)</f>
        <v>0</v>
      </c>
      <c r="DE67" s="344">
        <f>IFERROR(ROUND(DE68*DE10*DE69,0)*N(Input!DF28),0)</f>
        <v>0</v>
      </c>
      <c r="DF67" s="344">
        <f>IFERROR(ROUND(DF68*DF10*DF69,0)*N(Input!DG28),0)</f>
        <v>0</v>
      </c>
      <c r="DG67" s="344">
        <f>IFERROR(ROUND(DG68*DG10*DG69,0)*N(Input!DH28),0)</f>
        <v>0</v>
      </c>
      <c r="DH67" s="344">
        <f>IFERROR(ROUND(DH68*DH10*DH69,0)*N(Input!DI28),0)</f>
        <v>0</v>
      </c>
      <c r="DI67" s="344">
        <f>IFERROR(ROUND(DI68*DI10*DI69,0)*N(Input!DJ28),0)</f>
        <v>0</v>
      </c>
      <c r="DJ67" s="344">
        <f>IFERROR(ROUND(DJ68*DJ10*DJ69,0)*N(Input!DK28),0)</f>
        <v>0</v>
      </c>
      <c r="DK67" s="344">
        <f>IFERROR(ROUND(DK68*DK10*DK69,0)*N(Input!DL28),0)</f>
        <v>0</v>
      </c>
      <c r="DL67" s="344">
        <f>IFERROR(ROUND(DL68*DL10*DL69,0)*N(Input!DM28),0)</f>
        <v>0</v>
      </c>
      <c r="DM67" s="344">
        <f>IFERROR(ROUND(DM68*DM10*DM69,0)*N(Input!DN28),0)</f>
        <v>0</v>
      </c>
      <c r="DN67" s="344">
        <f>IFERROR(ROUND(DN68*DN10*DN69,0)*N(Input!DO28),0)</f>
        <v>0</v>
      </c>
      <c r="DO67" s="344">
        <f>IFERROR(ROUND(DO68*DO10*DO69,0)*N(Input!DP28),0)</f>
        <v>0</v>
      </c>
      <c r="DP67" s="344">
        <f>IFERROR(ROUND(DP68*DP10*DP69,0)*N(Input!DQ28),0)</f>
        <v>0</v>
      </c>
      <c r="DQ67" s="344">
        <f>IFERROR(ROUND(DQ68*DQ10*DQ69,0)*N(Input!DR28),0)</f>
        <v>0</v>
      </c>
      <c r="DR67" s="344">
        <f>IFERROR(ROUND(DR68*DR10*DR69,0)*N(Input!DS28),0)</f>
        <v>0</v>
      </c>
      <c r="DS67" s="344">
        <f>IFERROR(ROUND(DS68*DS10*DS69,0)*N(Input!DT28),0)</f>
        <v>0</v>
      </c>
      <c r="DT67" s="344">
        <f>IFERROR(ROUND(DT68*DT10*DT69,0)*N(Input!DU28),0)</f>
        <v>0</v>
      </c>
      <c r="DU67" s="344">
        <f>IFERROR(ROUND(DU68*DU10*DU69,0)*N(Input!DV28),0)</f>
        <v>0</v>
      </c>
      <c r="DV67" s="344">
        <f>IFERROR(ROUND(DV68*DV10*DV69,0)*N(Input!DW28),0)</f>
        <v>0</v>
      </c>
      <c r="DW67" s="344">
        <f>IFERROR(ROUND(DW68*DW10*DW69,0)*N(Input!DX28),0)</f>
        <v>0</v>
      </c>
      <c r="DX67" s="344">
        <f>IFERROR(ROUND(DX68*DX10*DX69,0)*N(Input!DY28),0)</f>
        <v>0</v>
      </c>
      <c r="DY67" s="344">
        <f>IFERROR(ROUND(DY68*DY10*DY69,0)*N(Input!DZ28),0)</f>
        <v>0</v>
      </c>
      <c r="DZ67" s="344">
        <f>IFERROR(ROUND(DZ68*DZ10*DZ69,0)*N(Input!EA28),0)</f>
        <v>0</v>
      </c>
      <c r="EA67" s="344">
        <f>IFERROR(ROUND(EA68*EA10*EA69,0)*N(Input!EB28),0)</f>
        <v>0</v>
      </c>
      <c r="EB67" s="344">
        <f>IFERROR(ROUND(EB68*EB10*EB69,0)*N(Input!EC28),0)</f>
        <v>0</v>
      </c>
      <c r="EC67" s="344">
        <f>IFERROR(ROUND(EC68*EC10*EC69,0)*N(Input!ED28),0)</f>
        <v>0</v>
      </c>
      <c r="ED67" s="344">
        <f>IFERROR(ROUND(ED68*ED10*ED69,0)*N(Input!EE28),0)</f>
        <v>0</v>
      </c>
      <c r="EE67" s="344">
        <f>IFERROR(ROUND(EE68*EE10*EE69,0)*N(Input!EF28),0)</f>
        <v>0</v>
      </c>
      <c r="EF67" s="344">
        <f>IFERROR(ROUND(EF68*EF10*EF69,0)*N(Input!EG28),0)</f>
        <v>0</v>
      </c>
      <c r="EG67" s="344">
        <f>IFERROR(ROUND(EG68*EG10*EG69,0)*N(Input!EH28),0)</f>
        <v>0</v>
      </c>
      <c r="EH67" s="344">
        <f>IFERROR(ROUND(EH68*EH10*EH69,0)*N(Input!EI28),0)</f>
        <v>0</v>
      </c>
      <c r="EI67" s="344">
        <f>IFERROR(ROUND(EI68*EI10*EI69,0)*N(Input!EJ28),0)</f>
        <v>0</v>
      </c>
      <c r="EJ67" s="344">
        <f>IFERROR(ROUND(EJ68*EJ10*EJ69,0)*N(Input!EK28),0)</f>
        <v>0</v>
      </c>
      <c r="EK67" s="344">
        <f>IFERROR(ROUND(EK68*EK10*EK69,0)*N(Input!EL28),0)</f>
        <v>0</v>
      </c>
      <c r="EL67" s="344">
        <f>IFERROR(ROUND(EL68*EL10*EL69,0)*N(Input!EM28),0)</f>
        <v>0</v>
      </c>
      <c r="EM67" s="344">
        <f>IFERROR(ROUND(EM68*EM10*EM69,0)*N(Input!EN28),0)</f>
        <v>0</v>
      </c>
      <c r="EN67" s="344">
        <f>IFERROR(ROUND(EN68*EN10*EN69,0)*N(Input!EO28),0)</f>
        <v>0</v>
      </c>
      <c r="EO67" s="344">
        <f>IFERROR(ROUND(EO68*EO10*EO69,0)*N(Input!EP28),0)</f>
        <v>0</v>
      </c>
      <c r="EP67" s="344">
        <f>IFERROR(ROUND(EP68*EP10*EP69,0)*N(Input!EQ28),0)</f>
        <v>0</v>
      </c>
      <c r="EQ67" s="344">
        <f>IFERROR(ROUND(EQ68*EQ10*EQ69,0)*N(Input!ER28),0)</f>
        <v>0</v>
      </c>
      <c r="ER67" s="344">
        <f>IFERROR(ROUND(ER68*ER10*ER69,0)*N(Input!ES28),0)</f>
        <v>0</v>
      </c>
      <c r="ES67" s="344">
        <f>IFERROR(ROUND(ES68*ES10*ES69,0)*N(Input!ET28),0)</f>
        <v>0</v>
      </c>
      <c r="ET67" s="344">
        <f>IFERROR(ROUND(ET68*ET10*ET69,0)*N(Input!EU28),0)</f>
        <v>0</v>
      </c>
      <c r="EU67" s="344">
        <f>IFERROR(ROUND(EU68*EU10*EU69,0)*N(Input!EV28),0)</f>
        <v>0</v>
      </c>
      <c r="EV67" s="344">
        <f>IFERROR(ROUND(EV68*EV10*EV69,0)*N(Input!EW28),0)</f>
        <v>0</v>
      </c>
      <c r="EW67" s="344">
        <f>IFERROR(ROUND(EW68*EW10*EW69,0)*N(Input!EX28),0)</f>
        <v>0</v>
      </c>
      <c r="EX67" s="344">
        <f>IFERROR(ROUND(EX68*EX10*EX69,0)*N(Input!EY28),0)</f>
        <v>0</v>
      </c>
      <c r="EY67" s="344">
        <f>IFERROR(ROUND(EY68*EY10*EY69,0)*N(Input!EZ28),0)</f>
        <v>0</v>
      </c>
      <c r="EZ67" s="344">
        <f>IFERROR(ROUND(EZ68*EZ10*EZ69,0)*N(Input!FA28),0)</f>
        <v>0</v>
      </c>
      <c r="FA67" s="344">
        <f>IFERROR(ROUND(FA68*FA10*FA69,0)*N(Input!FB28),0)</f>
        <v>0</v>
      </c>
      <c r="FB67" s="344">
        <f>IFERROR(ROUND(FB68*FB10*FB69,0)*N(Input!FC28),0)</f>
        <v>0</v>
      </c>
      <c r="FC67" s="344">
        <f>IFERROR(ROUND(FC68*FC10*FC69,0)*N(Input!FD28),0)</f>
        <v>0</v>
      </c>
      <c r="FD67" s="344">
        <f>IFERROR(ROUND(FD68*FD10*FD69,0)*N(Input!FE28),0)</f>
        <v>0</v>
      </c>
      <c r="FE67" s="344">
        <f>IFERROR(ROUND(FE68*FE10*FE69,0)*N(Input!FF28),0)</f>
        <v>0</v>
      </c>
      <c r="FF67" s="344">
        <f>IFERROR(ROUND(FF68*FF10*FF69,0)*N(Input!FG28),0)</f>
        <v>0</v>
      </c>
      <c r="FG67" s="344">
        <f>IFERROR(ROUND(FG68*FG10*FG69,0)*N(Input!FH28),0)</f>
        <v>0</v>
      </c>
      <c r="FH67" s="344">
        <f>IFERROR(ROUND(FH68*FH10*FH69,0)*N(Input!FI28),0)</f>
        <v>0</v>
      </c>
      <c r="FI67" s="344">
        <f>IFERROR(ROUND(FI68*FI10*FI69,0)*N(Input!FJ28),0)</f>
        <v>0</v>
      </c>
      <c r="FJ67" s="344">
        <f>IFERROR(ROUND(FJ68*FJ10*FJ69,0)*N(Input!FK28),0)</f>
        <v>0</v>
      </c>
      <c r="FK67" s="344">
        <f>IFERROR(ROUND(FK68*FK10*FK69,0)*N(Input!FL28),0)</f>
        <v>0</v>
      </c>
      <c r="FL67" s="344">
        <f>IFERROR(ROUND(FL68*FL10*FL69,0)*N(Input!FM28),0)</f>
        <v>0</v>
      </c>
      <c r="FM67" s="344">
        <f>IFERROR(ROUND(FM68*FM10*FM69,0)*N(Input!FN28),0)</f>
        <v>0</v>
      </c>
      <c r="FN67" s="344">
        <f>IFERROR(ROUND(FN68*FN10*FN69,0)*N(Input!FO28),0)</f>
        <v>0</v>
      </c>
      <c r="FO67" s="344">
        <f>IFERROR(ROUND(FO68*FO10*FO69,0)*N(Input!FP28),0)</f>
        <v>0</v>
      </c>
      <c r="FP67" s="344">
        <f>IFERROR(ROUND(FP68*FP10*FP69,0)*N(Input!FQ28),0)</f>
        <v>0</v>
      </c>
      <c r="FQ67" s="344">
        <f>IFERROR(ROUND(FQ68*FQ10*FQ69,0)*N(Input!FR28),0)</f>
        <v>0</v>
      </c>
      <c r="FR67" s="344">
        <f>IFERROR(ROUND(FR68*FR10*FR69,0)*N(Input!FS28),0)</f>
        <v>0</v>
      </c>
      <c r="FS67" s="344">
        <f>IFERROR(ROUND(FS68*FS10*FS69,0)*N(Input!FT28),0)</f>
        <v>0</v>
      </c>
      <c r="FT67" s="344">
        <f>IFERROR(ROUND(FT68*FT10*FT69,0)*N(Input!FU28),0)</f>
        <v>0</v>
      </c>
      <c r="FU67" s="344">
        <f>IFERROR(ROUND(FU68*FU10*FU69,0)*N(Input!FV28),0)</f>
        <v>0</v>
      </c>
      <c r="FV67" s="344">
        <f>IFERROR(ROUND(FV68*FV10*FV69,0)*N(Input!FW28),0)</f>
        <v>0</v>
      </c>
      <c r="FW67" s="344">
        <f>IFERROR(ROUND(FW68*FW10*FW69,0)*N(Input!FX28),0)</f>
        <v>0</v>
      </c>
      <c r="FX67" s="344">
        <f>IFERROR(ROUND(FX68*FX10*FX69,0)*N(Input!FY28),0)</f>
        <v>0</v>
      </c>
      <c r="FY67" s="344">
        <f>IFERROR(ROUND(FY68*FY10*FY69,0)*N(Input!FZ28),0)</f>
        <v>0</v>
      </c>
      <c r="FZ67" s="344">
        <f>IFERROR(ROUND(FZ68*FZ10*FZ69,0)*N(Input!GA28),0)</f>
        <v>0</v>
      </c>
      <c r="GA67" s="344">
        <f>IFERROR(ROUND(GA68*GA10*GA69,0)*N(Input!GB28),0)</f>
        <v>0</v>
      </c>
      <c r="GB67" s="344">
        <f>IFERROR(ROUND(GB68*GB10*GB69,0)*N(Input!GC28),0)</f>
        <v>0</v>
      </c>
      <c r="GC67" s="344">
        <f>IFERROR(ROUND(GC68*GC10*GC69,0)*N(Input!GD28),0)</f>
        <v>0</v>
      </c>
      <c r="GD67" s="344">
        <f>IFERROR(ROUND(GD68*GD10*GD69,0)*N(Input!GE28),0)</f>
        <v>0</v>
      </c>
      <c r="GE67" s="344">
        <f>IFERROR(ROUND(GE68*GE10*GE69,0)*N(Input!GF28),0)</f>
        <v>0</v>
      </c>
      <c r="GF67" s="344">
        <f>IFERROR(ROUND(GF68*GF10*GF69,0)*N(Input!GG28),0)</f>
        <v>0</v>
      </c>
      <c r="GG67" s="344">
        <f>IFERROR(ROUND(GG68*GG10*GG69,0)*N(Input!GH28),0)</f>
        <v>0</v>
      </c>
      <c r="GH67" s="344">
        <f>IFERROR(ROUND(GH68*GH10*GH69,0)*N(Input!GI28),0)</f>
        <v>0</v>
      </c>
      <c r="GI67" s="344">
        <f>IFERROR(ROUND(GI68*GI10*GI69,0)*N(Input!GJ28),0)</f>
        <v>0</v>
      </c>
      <c r="GJ67" s="344">
        <f>IFERROR(ROUND(GJ68*GJ10*GJ69,0)*N(Input!GK28),0)</f>
        <v>0</v>
      </c>
      <c r="GK67" s="344">
        <f>IFERROR(ROUND(GK68*GK10*GK69,0)*N(Input!GL28),0)</f>
        <v>0</v>
      </c>
      <c r="GL67" s="344">
        <f>IFERROR(ROUND(GL68*GL10*GL69,0)*N(Input!GM28),0)</f>
        <v>0</v>
      </c>
      <c r="GM67" s="344">
        <f>IFERROR(ROUND(GM68*GM10*GM69,0)*N(Input!GN28),0)</f>
        <v>0</v>
      </c>
      <c r="GN67" s="344">
        <f>IFERROR(ROUND(GN68*GN10*GN69,0)*N(Input!GO28),0)</f>
        <v>0</v>
      </c>
      <c r="GO67" s="344">
        <f>IFERROR(ROUND(GO68*GO10*GO69,0)*N(Input!GP28),0)</f>
        <v>0</v>
      </c>
      <c r="GP67" s="344">
        <f>IFERROR(ROUND(GP68*GP10*GP69,0)*N(Input!GQ28),0)</f>
        <v>0</v>
      </c>
      <c r="GQ67" s="344">
        <f>IFERROR(ROUND(GQ68*GQ10*GQ69,0)*N(Input!GR28),0)</f>
        <v>0</v>
      </c>
      <c r="GR67" s="344">
        <f>IFERROR(ROUND(GR68*GR10*GR69,0)*N(Input!GS28),0)</f>
        <v>0</v>
      </c>
      <c r="GS67" s="344">
        <f>IFERROR(ROUND(GS68*GS10*GS69,0)*N(Input!GT28),0)</f>
        <v>0</v>
      </c>
    </row>
    <row r="68" spans="1:201" s="328" customFormat="1" outlineLevel="1">
      <c r="A68" s="356" t="s">
        <v>9379</v>
      </c>
      <c r="B68" s="357">
        <f>IF(AND(B4="NJ",Input!C8&lt;&gt;TRUE),IF(Input!C12=TRUE,INDEX(PIP!$D$75:$E$101,MATCH(_xlfn.CONCAT(B4,B6),PIP!$A$75:$A$101,0),MATCH(Info!$J$29,PIP!$D$1:$E$1,0)),B13),0)</f>
        <v>0</v>
      </c>
      <c r="C68" s="357">
        <f>IF(AND(C4="NJ",Input!D8&lt;&gt;TRUE),IF(Input!D12=TRUE,INDEX(PIP!$D$75:$E$101,MATCH(_xlfn.CONCAT(C4,C6),PIP!$A$75:$A$101,0),MATCH(Info!$J$29,PIP!$D$1:$E$1,0)),C13),0)</f>
        <v>0</v>
      </c>
      <c r="D68" s="357">
        <f>IF(AND(D4="NJ",Input!E8&lt;&gt;TRUE),IF(Input!E12=TRUE,INDEX(PIP!$D$75:$E$101,MATCH(_xlfn.CONCAT(D4,D6),PIP!$A$75:$A$101,0),MATCH(Info!$J$29,PIP!$D$1:$E$1,0)),D13),0)</f>
        <v>0</v>
      </c>
      <c r="E68" s="357">
        <f>IF(AND(E4="NJ",Input!F8&lt;&gt;TRUE),IF(Input!F12=TRUE,INDEX(PIP!$D$75:$E$101,MATCH(_xlfn.CONCAT(E4,E6),PIP!$A$75:$A$101,0),MATCH(Info!$J$29,PIP!$D$1:$E$1,0)),E13),0)</f>
        <v>0</v>
      </c>
      <c r="F68" s="357">
        <f>IF(AND(F4="NJ",Input!G8&lt;&gt;TRUE),IF(Input!G12=TRUE,INDEX(PIP!$D$75:$E$101,MATCH(_xlfn.CONCAT(F4,F6),PIP!$A$75:$A$101,0),MATCH(Info!$J$29,PIP!$D$1:$E$1,0)),F13),0)</f>
        <v>0</v>
      </c>
      <c r="G68" s="357">
        <f>IF(AND(G4="NJ",Input!H8&lt;&gt;TRUE),IF(Input!H12=TRUE,INDEX(PIP!$D$75:$E$101,MATCH(_xlfn.CONCAT(G4,G6),PIP!$A$75:$A$101,0),MATCH(Info!$J$29,PIP!$D$1:$E$1,0)),G13),0)</f>
        <v>0</v>
      </c>
      <c r="H68" s="357">
        <f>IF(AND(H4="NJ",Input!I8&lt;&gt;TRUE),IF(Input!I12=TRUE,INDEX(PIP!$D$75:$E$101,MATCH(_xlfn.CONCAT(H4,H6),PIP!$A$75:$A$101,0),MATCH(Info!$J$29,PIP!$D$1:$E$1,0)),H13),0)</f>
        <v>0</v>
      </c>
      <c r="I68" s="357">
        <f>IF(AND(I4="NJ",Input!J8&lt;&gt;TRUE),IF(Input!J12=TRUE,INDEX(PIP!$D$75:$E$101,MATCH(_xlfn.CONCAT(I4,I6),PIP!$A$75:$A$101,0),MATCH(Info!$J$29,PIP!$D$1:$E$1,0)),I13),0)</f>
        <v>0</v>
      </c>
      <c r="J68" s="357">
        <f>IF(AND(J4="NJ",Input!K8&lt;&gt;TRUE),IF(Input!K12=TRUE,INDEX(PIP!$D$75:$E$101,MATCH(_xlfn.CONCAT(J4,J6),PIP!$A$75:$A$101,0),MATCH(Info!$J$29,PIP!$D$1:$E$1,0)),J13),0)</f>
        <v>0</v>
      </c>
      <c r="K68" s="357">
        <f>IF(AND(K4="NJ",Input!L8&lt;&gt;TRUE),IF(Input!L12=TRUE,INDEX(PIP!$D$75:$E$101,MATCH(_xlfn.CONCAT(K4,K6),PIP!$A$75:$A$101,0),MATCH(Info!$J$29,PIP!$D$1:$E$1,0)),K13),0)</f>
        <v>0</v>
      </c>
      <c r="L68" s="357">
        <f>IF(AND(L4="NJ",Input!M8&lt;&gt;TRUE),IF(Input!M12=TRUE,INDEX(PIP!$D$75:$E$101,MATCH(_xlfn.CONCAT(L4,L6),PIP!$A$75:$A$101,0),MATCH(Info!$J$29,PIP!$D$1:$E$1,0)),L13),0)</f>
        <v>0</v>
      </c>
      <c r="M68" s="357">
        <f>IF(AND(M4="NJ",Input!N8&lt;&gt;TRUE),IF(Input!N12=TRUE,INDEX(PIP!$D$75:$E$101,MATCH(_xlfn.CONCAT(M4,M6),PIP!$A$75:$A$101,0),MATCH(Info!$J$29,PIP!$D$1:$E$1,0)),M13),0)</f>
        <v>0</v>
      </c>
      <c r="N68" s="357">
        <f>IF(AND(N4="NJ",Input!O8&lt;&gt;TRUE),IF(Input!O12=TRUE,INDEX(PIP!$D$75:$E$101,MATCH(_xlfn.CONCAT(N4,N6),PIP!$A$75:$A$101,0),MATCH(Info!$J$29,PIP!$D$1:$E$1,0)),N13),0)</f>
        <v>0</v>
      </c>
      <c r="O68" s="357">
        <f>IF(AND(O4="NJ",Input!P8&lt;&gt;TRUE),IF(Input!P12=TRUE,INDEX(PIP!$D$75:$E$101,MATCH(_xlfn.CONCAT(O4,O6),PIP!$A$75:$A$101,0),MATCH(Info!$J$29,PIP!$D$1:$E$1,0)),O13),0)</f>
        <v>0</v>
      </c>
      <c r="P68" s="357">
        <f>IF(AND(P4="NJ",Input!Q8&lt;&gt;TRUE),IF(Input!Q12=TRUE,INDEX(PIP!$D$75:$E$101,MATCH(_xlfn.CONCAT(P4,P6),PIP!$A$75:$A$101,0),MATCH(Info!$J$29,PIP!$D$1:$E$1,0)),P13),0)</f>
        <v>0</v>
      </c>
      <c r="Q68" s="357">
        <f>IF(AND(Q4="NJ",Input!R8&lt;&gt;TRUE),IF(Input!R12=TRUE,INDEX(PIP!$D$75:$E$101,MATCH(_xlfn.CONCAT(Q4,Q6),PIP!$A$75:$A$101,0),MATCH(Info!$J$29,PIP!$D$1:$E$1,0)),Q13),0)</f>
        <v>0</v>
      </c>
      <c r="R68" s="357">
        <f>IF(AND(R4="NJ",Input!S8&lt;&gt;TRUE),IF(Input!S12=TRUE,INDEX(PIP!$D$75:$E$101,MATCH(_xlfn.CONCAT(R4,R6),PIP!$A$75:$A$101,0),MATCH(Info!$J$29,PIP!$D$1:$E$1,0)),R13),0)</f>
        <v>0</v>
      </c>
      <c r="S68" s="357">
        <f>IF(AND(S4="NJ",Input!T8&lt;&gt;TRUE),IF(Input!T12=TRUE,INDEX(PIP!$D$75:$E$101,MATCH(_xlfn.CONCAT(S4,S6),PIP!$A$75:$A$101,0),MATCH(Info!$J$29,PIP!$D$1:$E$1,0)),S13),0)</f>
        <v>0</v>
      </c>
      <c r="T68" s="357">
        <f>IF(AND(T4="NJ",Input!U8&lt;&gt;TRUE),IF(Input!U12=TRUE,INDEX(PIP!$D$75:$E$101,MATCH(_xlfn.CONCAT(T4,T6),PIP!$A$75:$A$101,0),MATCH(Info!$J$29,PIP!$D$1:$E$1,0)),T13),0)</f>
        <v>0</v>
      </c>
      <c r="U68" s="357">
        <f>IF(AND(U4="NJ",Input!V8&lt;&gt;TRUE),IF(Input!V12=TRUE,INDEX(PIP!$D$75:$E$101,MATCH(_xlfn.CONCAT(U4,U6),PIP!$A$75:$A$101,0),MATCH(Info!$J$29,PIP!$D$1:$E$1,0)),U13),0)</f>
        <v>0</v>
      </c>
      <c r="V68" s="357">
        <f>IF(AND(V4="NJ",Input!W8&lt;&gt;TRUE),IF(Input!W12=TRUE,INDEX(PIP!$D$75:$E$101,MATCH(_xlfn.CONCAT(V4,V6),PIP!$A$75:$A$101,0),MATCH(Info!$J$29,PIP!$D$1:$E$1,0)),V13),0)</f>
        <v>0</v>
      </c>
      <c r="W68" s="357">
        <f>IF(AND(W4="NJ",Input!X8&lt;&gt;TRUE),IF(Input!X12=TRUE,INDEX(PIP!$D$75:$E$101,MATCH(_xlfn.CONCAT(W4,W6),PIP!$A$75:$A$101,0),MATCH(Info!$J$29,PIP!$D$1:$E$1,0)),W13),0)</f>
        <v>0</v>
      </c>
      <c r="X68" s="357">
        <f>IF(AND(X4="NJ",Input!Y8&lt;&gt;TRUE),IF(Input!Y12=TRUE,INDEX(PIP!$D$75:$E$101,MATCH(_xlfn.CONCAT(X4,X6),PIP!$A$75:$A$101,0),MATCH(Info!$J$29,PIP!$D$1:$E$1,0)),X13),0)</f>
        <v>0</v>
      </c>
      <c r="Y68" s="357">
        <f>IF(AND(Y4="NJ",Input!Z8&lt;&gt;TRUE),IF(Input!Z12=TRUE,INDEX(PIP!$D$75:$E$101,MATCH(_xlfn.CONCAT(Y4,Y6),PIP!$A$75:$A$101,0),MATCH(Info!$J$29,PIP!$D$1:$E$1,0)),Y13),0)</f>
        <v>0</v>
      </c>
      <c r="Z68" s="357">
        <f>IF(AND(Z4="NJ",Input!AA8&lt;&gt;TRUE),IF(Input!AA12=TRUE,INDEX(PIP!$D$75:$E$101,MATCH(_xlfn.CONCAT(Z4,Z6),PIP!$A$75:$A$101,0),MATCH(Info!$J$29,PIP!$D$1:$E$1,0)),Z13),0)</f>
        <v>0</v>
      </c>
      <c r="AA68" s="357">
        <f>IF(AND(AA4="NJ",Input!AB8&lt;&gt;TRUE),IF(Input!AB12=TRUE,INDEX(PIP!$D$75:$E$101,MATCH(_xlfn.CONCAT(AA4,AA6),PIP!$A$75:$A$101,0),MATCH(Info!$J$29,PIP!$D$1:$E$1,0)),AA13),0)</f>
        <v>0</v>
      </c>
      <c r="AB68" s="357">
        <f>IF(AND(AB4="NJ",Input!AC8&lt;&gt;TRUE),IF(Input!AC12=TRUE,INDEX(PIP!$D$75:$E$101,MATCH(_xlfn.CONCAT(AB4,AB6),PIP!$A$75:$A$101,0),MATCH(Info!$J$29,PIP!$D$1:$E$1,0)),AB13),0)</f>
        <v>0</v>
      </c>
      <c r="AC68" s="357">
        <f>IF(AND(AC4="NJ",Input!AD8&lt;&gt;TRUE),IF(Input!AD12=TRUE,INDEX(PIP!$D$75:$E$101,MATCH(_xlfn.CONCAT(AC4,AC6),PIP!$A$75:$A$101,0),MATCH(Info!$J$29,PIP!$D$1:$E$1,0)),AC13),0)</f>
        <v>0</v>
      </c>
      <c r="AD68" s="357">
        <f>IF(AND(AD4="NJ",Input!AE8&lt;&gt;TRUE),IF(Input!AE12=TRUE,INDEX(PIP!$D$75:$E$101,MATCH(_xlfn.CONCAT(AD4,AD6),PIP!$A$75:$A$101,0),MATCH(Info!$J$29,PIP!$D$1:$E$1,0)),AD13),0)</f>
        <v>0</v>
      </c>
      <c r="AE68" s="357">
        <f>IF(AND(AE4="NJ",Input!AF8&lt;&gt;TRUE),IF(Input!AF12=TRUE,INDEX(PIP!$D$75:$E$101,MATCH(_xlfn.CONCAT(AE4,AE6),PIP!$A$75:$A$101,0),MATCH(Info!$J$29,PIP!$D$1:$E$1,0)),AE13),0)</f>
        <v>0</v>
      </c>
      <c r="AF68" s="357">
        <f>IF(AND(AF4="NJ",Input!AG8&lt;&gt;TRUE),IF(Input!AG12=TRUE,INDEX(PIP!$D$75:$E$101,MATCH(_xlfn.CONCAT(AF4,AF6),PIP!$A$75:$A$101,0),MATCH(Info!$J$29,PIP!$D$1:$E$1,0)),AF13),0)</f>
        <v>0</v>
      </c>
      <c r="AG68" s="357">
        <f>IF(AND(AG4="NJ",Input!AH8&lt;&gt;TRUE),IF(Input!AH12=TRUE,INDEX(PIP!$D$75:$E$101,MATCH(_xlfn.CONCAT(AG4,AG6),PIP!$A$75:$A$101,0),MATCH(Info!$J$29,PIP!$D$1:$E$1,0)),AG13),0)</f>
        <v>0</v>
      </c>
      <c r="AH68" s="357">
        <f>IF(AND(AH4="NJ",Input!AI8&lt;&gt;TRUE),IF(Input!AI12=TRUE,INDEX(PIP!$D$75:$E$101,MATCH(_xlfn.CONCAT(AH4,AH6),PIP!$A$75:$A$101,0),MATCH(Info!$J$29,PIP!$D$1:$E$1,0)),AH13),0)</f>
        <v>0</v>
      </c>
      <c r="AI68" s="357">
        <f>IF(AND(AI4="NJ",Input!AJ8&lt;&gt;TRUE),IF(Input!AJ12=TRUE,INDEX(PIP!$D$75:$E$101,MATCH(_xlfn.CONCAT(AI4,AI6),PIP!$A$75:$A$101,0),MATCH(Info!$J$29,PIP!$D$1:$E$1,0)),AI13),0)</f>
        <v>0</v>
      </c>
      <c r="AJ68" s="357">
        <f>IF(AND(AJ4="NJ",Input!AK8&lt;&gt;TRUE),IF(Input!AK12=TRUE,INDEX(PIP!$D$75:$E$101,MATCH(_xlfn.CONCAT(AJ4,AJ6),PIP!$A$75:$A$101,0),MATCH(Info!$J$29,PIP!$D$1:$E$1,0)),AJ13),0)</f>
        <v>0</v>
      </c>
      <c r="AK68" s="357">
        <f>IF(AND(AK4="NJ",Input!AL8&lt;&gt;TRUE),IF(Input!AL12=TRUE,INDEX(PIP!$D$75:$E$101,MATCH(_xlfn.CONCAT(AK4,AK6),PIP!$A$75:$A$101,0),MATCH(Info!$J$29,PIP!$D$1:$E$1,0)),AK13),0)</f>
        <v>0</v>
      </c>
      <c r="AL68" s="357">
        <f>IF(AND(AL4="NJ",Input!AM8&lt;&gt;TRUE),IF(Input!AM12=TRUE,INDEX(PIP!$D$75:$E$101,MATCH(_xlfn.CONCAT(AL4,AL6),PIP!$A$75:$A$101,0),MATCH(Info!$J$29,PIP!$D$1:$E$1,0)),AL13),0)</f>
        <v>0</v>
      </c>
      <c r="AM68" s="357">
        <f>IF(AND(AM4="NJ",Input!AN8&lt;&gt;TRUE),IF(Input!AN12=TRUE,INDEX(PIP!$D$75:$E$101,MATCH(_xlfn.CONCAT(AM4,AM6),PIP!$A$75:$A$101,0),MATCH(Info!$J$29,PIP!$D$1:$E$1,0)),AM13),0)</f>
        <v>0</v>
      </c>
      <c r="AN68" s="357">
        <f>IF(AND(AN4="NJ",Input!AO8&lt;&gt;TRUE),IF(Input!AO12=TRUE,INDEX(PIP!$D$75:$E$101,MATCH(_xlfn.CONCAT(AN4,AN6),PIP!$A$75:$A$101,0),MATCH(Info!$J$29,PIP!$D$1:$E$1,0)),AN13),0)</f>
        <v>0</v>
      </c>
      <c r="AO68" s="357">
        <f>IF(AND(AO4="NJ",Input!AP8&lt;&gt;TRUE),IF(Input!AP12=TRUE,INDEX(PIP!$D$75:$E$101,MATCH(_xlfn.CONCAT(AO4,AO6),PIP!$A$75:$A$101,0),MATCH(Info!$J$29,PIP!$D$1:$E$1,0)),AO13),0)</f>
        <v>0</v>
      </c>
      <c r="AP68" s="357">
        <f>IF(AND(AP4="NJ",Input!AQ8&lt;&gt;TRUE),IF(Input!AQ12=TRUE,INDEX(PIP!$D$75:$E$101,MATCH(_xlfn.CONCAT(AP4,AP6),PIP!$A$75:$A$101,0),MATCH(Info!$J$29,PIP!$D$1:$E$1,0)),AP13),0)</f>
        <v>0</v>
      </c>
      <c r="AQ68" s="357">
        <f>IF(AND(AQ4="NJ",Input!AR8&lt;&gt;TRUE),IF(Input!AR12=TRUE,INDEX(PIP!$D$75:$E$101,MATCH(_xlfn.CONCAT(AQ4,AQ6),PIP!$A$75:$A$101,0),MATCH(Info!$J$29,PIP!$D$1:$E$1,0)),AQ13),0)</f>
        <v>0</v>
      </c>
      <c r="AR68" s="357">
        <f>IF(AND(AR4="NJ",Input!AS8&lt;&gt;TRUE),IF(Input!AS12=TRUE,INDEX(PIP!$D$75:$E$101,MATCH(_xlfn.CONCAT(AR4,AR6),PIP!$A$75:$A$101,0),MATCH(Info!$J$29,PIP!$D$1:$E$1,0)),AR13),0)</f>
        <v>0</v>
      </c>
      <c r="AS68" s="357">
        <f>IF(AND(AS4="NJ",Input!AT8&lt;&gt;TRUE),IF(Input!AT12=TRUE,INDEX(PIP!$D$75:$E$101,MATCH(_xlfn.CONCAT(AS4,AS6),PIP!$A$75:$A$101,0),MATCH(Info!$J$29,PIP!$D$1:$E$1,0)),AS13),0)</f>
        <v>0</v>
      </c>
      <c r="AT68" s="357">
        <f>IF(AND(AT4="NJ",Input!AU8&lt;&gt;TRUE),IF(Input!AU12=TRUE,INDEX(PIP!$D$75:$E$101,MATCH(_xlfn.CONCAT(AT4,AT6),PIP!$A$75:$A$101,0),MATCH(Info!$J$29,PIP!$D$1:$E$1,0)),AT13),0)</f>
        <v>0</v>
      </c>
      <c r="AU68" s="357">
        <f>IF(AND(AU4="NJ",Input!AV8&lt;&gt;TRUE),IF(Input!AV12=TRUE,INDEX(PIP!$D$75:$E$101,MATCH(_xlfn.CONCAT(AU4,AU6),PIP!$A$75:$A$101,0),MATCH(Info!$J$29,PIP!$D$1:$E$1,0)),AU13),0)</f>
        <v>0</v>
      </c>
      <c r="AV68" s="357">
        <f>IF(AND(AV4="NJ",Input!AW8&lt;&gt;TRUE),IF(Input!AW12=TRUE,INDEX(PIP!$D$75:$E$101,MATCH(_xlfn.CONCAT(AV4,AV6),PIP!$A$75:$A$101,0),MATCH(Info!$J$29,PIP!$D$1:$E$1,0)),AV13),0)</f>
        <v>0</v>
      </c>
      <c r="AW68" s="357">
        <f>IF(AND(AW4="NJ",Input!AX8&lt;&gt;TRUE),IF(Input!AX12=TRUE,INDEX(PIP!$D$75:$E$101,MATCH(_xlfn.CONCAT(AW4,AW6),PIP!$A$75:$A$101,0),MATCH(Info!$J$29,PIP!$D$1:$E$1,0)),AW13),0)</f>
        <v>0</v>
      </c>
      <c r="AX68" s="357">
        <f>IF(AND(AX4="NJ",Input!AY8&lt;&gt;TRUE),IF(Input!AY12=TRUE,INDEX(PIP!$D$75:$E$101,MATCH(_xlfn.CONCAT(AX4,AX6),PIP!$A$75:$A$101,0),MATCH(Info!$J$29,PIP!$D$1:$E$1,0)),AX13),0)</f>
        <v>0</v>
      </c>
      <c r="AY68" s="357">
        <f>IF(AND(AY4="NJ",Input!AZ8&lt;&gt;TRUE),IF(Input!AZ12=TRUE,INDEX(PIP!$D$75:$E$101,MATCH(_xlfn.CONCAT(AY4,AY6),PIP!$A$75:$A$101,0),MATCH(Info!$J$29,PIP!$D$1:$E$1,0)),AY13),0)</f>
        <v>0</v>
      </c>
      <c r="AZ68" s="357">
        <f>IF(AND(AZ4="NJ",Input!BA8&lt;&gt;TRUE),IF(Input!BA12=TRUE,INDEX(PIP!$D$75:$E$101,MATCH(_xlfn.CONCAT(AZ4,AZ6),PIP!$A$75:$A$101,0),MATCH(Info!$J$29,PIP!$D$1:$E$1,0)),AZ13),0)</f>
        <v>0</v>
      </c>
      <c r="BA68" s="357">
        <f>IF(AND(BA4="NJ",Input!BB8&lt;&gt;TRUE),IF(Input!BB12=TRUE,INDEX(PIP!$D$75:$E$101,MATCH(_xlfn.CONCAT(BA4,BA6),PIP!$A$75:$A$101,0),MATCH(Info!$J$29,PIP!$D$1:$E$1,0)),BA13),0)</f>
        <v>0</v>
      </c>
      <c r="BB68" s="357">
        <f>IF(AND(BB4="NJ",Input!BC8&lt;&gt;TRUE),IF(Input!BC12=TRUE,INDEX(PIP!$D$75:$E$101,MATCH(_xlfn.CONCAT(BB4,BB6),PIP!$A$75:$A$101,0),MATCH(Info!$J$29,PIP!$D$1:$E$1,0)),BB13),0)</f>
        <v>0</v>
      </c>
      <c r="BC68" s="357">
        <f>IF(AND(BC4="NJ",Input!BD8&lt;&gt;TRUE),IF(Input!BD12=TRUE,INDEX(PIP!$D$75:$E$101,MATCH(_xlfn.CONCAT(BC4,BC6),PIP!$A$75:$A$101,0),MATCH(Info!$J$29,PIP!$D$1:$E$1,0)),BC13),0)</f>
        <v>0</v>
      </c>
      <c r="BD68" s="357">
        <f>IF(AND(BD4="NJ",Input!BE8&lt;&gt;TRUE),IF(Input!BE12=TRUE,INDEX(PIP!$D$75:$E$101,MATCH(_xlfn.CONCAT(BD4,BD6),PIP!$A$75:$A$101,0),MATCH(Info!$J$29,PIP!$D$1:$E$1,0)),BD13),0)</f>
        <v>0</v>
      </c>
      <c r="BE68" s="357">
        <f>IF(AND(BE4="NJ",Input!BF8&lt;&gt;TRUE),IF(Input!BF12=TRUE,INDEX(PIP!$D$75:$E$101,MATCH(_xlfn.CONCAT(BE4,BE6),PIP!$A$75:$A$101,0),MATCH(Info!$J$29,PIP!$D$1:$E$1,0)),BE13),0)</f>
        <v>0</v>
      </c>
      <c r="BF68" s="357">
        <f>IF(AND(BF4="NJ",Input!BG8&lt;&gt;TRUE),IF(Input!BG12=TRUE,INDEX(PIP!$D$75:$E$101,MATCH(_xlfn.CONCAT(BF4,BF6),PIP!$A$75:$A$101,0),MATCH(Info!$J$29,PIP!$D$1:$E$1,0)),BF13),0)</f>
        <v>0</v>
      </c>
      <c r="BG68" s="357">
        <f>IF(AND(BG4="NJ",Input!BH8&lt;&gt;TRUE),IF(Input!BH12=TRUE,INDEX(PIP!$D$75:$E$101,MATCH(_xlfn.CONCAT(BG4,BG6),PIP!$A$75:$A$101,0),MATCH(Info!$J$29,PIP!$D$1:$E$1,0)),BG13),0)</f>
        <v>0</v>
      </c>
      <c r="BH68" s="357">
        <f>IF(AND(BH4="NJ",Input!BI8&lt;&gt;TRUE),IF(Input!BI12=TRUE,INDEX(PIP!$D$75:$E$101,MATCH(_xlfn.CONCAT(BH4,BH6),PIP!$A$75:$A$101,0),MATCH(Info!$J$29,PIP!$D$1:$E$1,0)),BH13),0)</f>
        <v>0</v>
      </c>
      <c r="BI68" s="357">
        <f>IF(AND(BI4="NJ",Input!BJ8&lt;&gt;TRUE),IF(Input!BJ12=TRUE,INDEX(PIP!$D$75:$E$101,MATCH(_xlfn.CONCAT(BI4,BI6),PIP!$A$75:$A$101,0),MATCH(Info!$J$29,PIP!$D$1:$E$1,0)),BI13),0)</f>
        <v>0</v>
      </c>
      <c r="BJ68" s="357">
        <f>IF(AND(BJ4="NJ",Input!BK8&lt;&gt;TRUE),IF(Input!BK12=TRUE,INDEX(PIP!$D$75:$E$101,MATCH(_xlfn.CONCAT(BJ4,BJ6),PIP!$A$75:$A$101,0),MATCH(Info!$J$29,PIP!$D$1:$E$1,0)),BJ13),0)</f>
        <v>0</v>
      </c>
      <c r="BK68" s="357">
        <f>IF(AND(BK4="NJ",Input!BL8&lt;&gt;TRUE),IF(Input!BL12=TRUE,INDEX(PIP!$D$75:$E$101,MATCH(_xlfn.CONCAT(BK4,BK6),PIP!$A$75:$A$101,0),MATCH(Info!$J$29,PIP!$D$1:$E$1,0)),BK13),0)</f>
        <v>0</v>
      </c>
      <c r="BL68" s="357">
        <f>IF(AND(BL4="NJ",Input!BM8&lt;&gt;TRUE),IF(Input!BM12=TRUE,INDEX(PIP!$D$75:$E$101,MATCH(_xlfn.CONCAT(BL4,BL6),PIP!$A$75:$A$101,0),MATCH(Info!$J$29,PIP!$D$1:$E$1,0)),BL13),0)</f>
        <v>0</v>
      </c>
      <c r="BM68" s="357">
        <f>IF(AND(BM4="NJ",Input!BN8&lt;&gt;TRUE),IF(Input!BN12=TRUE,INDEX(PIP!$D$75:$E$101,MATCH(_xlfn.CONCAT(BM4,BM6),PIP!$A$75:$A$101,0),MATCH(Info!$J$29,PIP!$D$1:$E$1,0)),BM13),0)</f>
        <v>0</v>
      </c>
      <c r="BN68" s="357">
        <f>IF(AND(BN4="NJ",Input!BO8&lt;&gt;TRUE),IF(Input!BO12=TRUE,INDEX(PIP!$D$75:$E$101,MATCH(_xlfn.CONCAT(BN4,BN6),PIP!$A$75:$A$101,0),MATCH(Info!$J$29,PIP!$D$1:$E$1,0)),BN13),0)</f>
        <v>0</v>
      </c>
      <c r="BO68" s="357">
        <f>IF(AND(BO4="NJ",Input!BP8&lt;&gt;TRUE),IF(Input!BP12=TRUE,INDEX(PIP!$D$75:$E$101,MATCH(_xlfn.CONCAT(BO4,BO6),PIP!$A$75:$A$101,0),MATCH(Info!$J$29,PIP!$D$1:$E$1,0)),BO13),0)</f>
        <v>0</v>
      </c>
      <c r="BP68" s="357">
        <f>IF(AND(BP4="NJ",Input!BQ8&lt;&gt;TRUE),IF(Input!BQ12=TRUE,INDEX(PIP!$D$75:$E$101,MATCH(_xlfn.CONCAT(BP4,BP6),PIP!$A$75:$A$101,0),MATCH(Info!$J$29,PIP!$D$1:$E$1,0)),BP13),0)</f>
        <v>0</v>
      </c>
      <c r="BQ68" s="357">
        <f>IF(AND(BQ4="NJ",Input!BR8&lt;&gt;TRUE),IF(Input!BR12=TRUE,INDEX(PIP!$D$75:$E$101,MATCH(_xlfn.CONCAT(BQ4,BQ6),PIP!$A$75:$A$101,0),MATCH(Info!$J$29,PIP!$D$1:$E$1,0)),BQ13),0)</f>
        <v>0</v>
      </c>
      <c r="BR68" s="357">
        <f>IF(AND(BR4="NJ",Input!BS8&lt;&gt;TRUE),IF(Input!BS12=TRUE,INDEX(PIP!$D$75:$E$101,MATCH(_xlfn.CONCAT(BR4,BR6),PIP!$A$75:$A$101,0),MATCH(Info!$J$29,PIP!$D$1:$E$1,0)),BR13),0)</f>
        <v>0</v>
      </c>
      <c r="BS68" s="357">
        <f>IF(AND(BS4="NJ",Input!BT8&lt;&gt;TRUE),IF(Input!BT12=TRUE,INDEX(PIP!$D$75:$E$101,MATCH(_xlfn.CONCAT(BS4,BS6),PIP!$A$75:$A$101,0),MATCH(Info!$J$29,PIP!$D$1:$E$1,0)),BS13),0)</f>
        <v>0</v>
      </c>
      <c r="BT68" s="357">
        <f>IF(AND(BT4="NJ",Input!BU8&lt;&gt;TRUE),IF(Input!BU12=TRUE,INDEX(PIP!$D$75:$E$101,MATCH(_xlfn.CONCAT(BT4,BT6),PIP!$A$75:$A$101,0),MATCH(Info!$J$29,PIP!$D$1:$E$1,0)),BT13),0)</f>
        <v>0</v>
      </c>
      <c r="BU68" s="357">
        <f>IF(AND(BU4="NJ",Input!BV8&lt;&gt;TRUE),IF(Input!BV12=TRUE,INDEX(PIP!$D$75:$E$101,MATCH(_xlfn.CONCAT(BU4,BU6),PIP!$A$75:$A$101,0),MATCH(Info!$J$29,PIP!$D$1:$E$1,0)),BU13),0)</f>
        <v>0</v>
      </c>
      <c r="BV68" s="357">
        <f>IF(AND(BV4="NJ",Input!BW8&lt;&gt;TRUE),IF(Input!BW12=TRUE,INDEX(PIP!$D$75:$E$101,MATCH(_xlfn.CONCAT(BV4,BV6),PIP!$A$75:$A$101,0),MATCH(Info!$J$29,PIP!$D$1:$E$1,0)),BV13),0)</f>
        <v>0</v>
      </c>
      <c r="BW68" s="357">
        <f>IF(AND(BW4="NJ",Input!BX8&lt;&gt;TRUE),IF(Input!BX12=TRUE,INDEX(PIP!$D$75:$E$101,MATCH(_xlfn.CONCAT(BW4,BW6),PIP!$A$75:$A$101,0),MATCH(Info!$J$29,PIP!$D$1:$E$1,0)),BW13),0)</f>
        <v>0</v>
      </c>
      <c r="BX68" s="357">
        <f>IF(AND(BX4="NJ",Input!BY8&lt;&gt;TRUE),IF(Input!BY12=TRUE,INDEX(PIP!$D$75:$E$101,MATCH(_xlfn.CONCAT(BX4,BX6),PIP!$A$75:$A$101,0),MATCH(Info!$J$29,PIP!$D$1:$E$1,0)),BX13),0)</f>
        <v>0</v>
      </c>
      <c r="BY68" s="357">
        <f>IF(AND(BY4="NJ",Input!BZ8&lt;&gt;TRUE),IF(Input!BZ12=TRUE,INDEX(PIP!$D$75:$E$101,MATCH(_xlfn.CONCAT(BY4,BY6),PIP!$A$75:$A$101,0),MATCH(Info!$J$29,PIP!$D$1:$E$1,0)),BY13),0)</f>
        <v>0</v>
      </c>
      <c r="BZ68" s="357">
        <f>IF(AND(BZ4="NJ",Input!CA8&lt;&gt;TRUE),IF(Input!CA12=TRUE,INDEX(PIP!$D$75:$E$101,MATCH(_xlfn.CONCAT(BZ4,BZ6),PIP!$A$75:$A$101,0),MATCH(Info!$J$29,PIP!$D$1:$E$1,0)),BZ13),0)</f>
        <v>0</v>
      </c>
      <c r="CA68" s="357">
        <f>IF(AND(CA4="NJ",Input!CB8&lt;&gt;TRUE),IF(Input!CB12=TRUE,INDEX(PIP!$D$75:$E$101,MATCH(_xlfn.CONCAT(CA4,CA6),PIP!$A$75:$A$101,0),MATCH(Info!$J$29,PIP!$D$1:$E$1,0)),CA13),0)</f>
        <v>0</v>
      </c>
      <c r="CB68" s="357">
        <f>IF(AND(CB4="NJ",Input!CC8&lt;&gt;TRUE),IF(Input!CC12=TRUE,INDEX(PIP!$D$75:$E$101,MATCH(_xlfn.CONCAT(CB4,CB6),PIP!$A$75:$A$101,0),MATCH(Info!$J$29,PIP!$D$1:$E$1,0)),CB13),0)</f>
        <v>0</v>
      </c>
      <c r="CC68" s="357">
        <f>IF(AND(CC4="NJ",Input!CD8&lt;&gt;TRUE),IF(Input!CD12=TRUE,INDEX(PIP!$D$75:$E$101,MATCH(_xlfn.CONCAT(CC4,CC6),PIP!$A$75:$A$101,0),MATCH(Info!$J$29,PIP!$D$1:$E$1,0)),CC13),0)</f>
        <v>0</v>
      </c>
      <c r="CD68" s="357">
        <f>IF(AND(CD4="NJ",Input!CE8&lt;&gt;TRUE),IF(Input!CE12=TRUE,INDEX(PIP!$D$75:$E$101,MATCH(_xlfn.CONCAT(CD4,CD6),PIP!$A$75:$A$101,0),MATCH(Info!$J$29,PIP!$D$1:$E$1,0)),CD13),0)</f>
        <v>0</v>
      </c>
      <c r="CE68" s="357">
        <f>IF(AND(CE4="NJ",Input!CF8&lt;&gt;TRUE),IF(Input!CF12=TRUE,INDEX(PIP!$D$75:$E$101,MATCH(_xlfn.CONCAT(CE4,CE6),PIP!$A$75:$A$101,0),MATCH(Info!$J$29,PIP!$D$1:$E$1,0)),CE13),0)</f>
        <v>0</v>
      </c>
      <c r="CF68" s="357">
        <f>IF(AND(CF4="NJ",Input!CG8&lt;&gt;TRUE),IF(Input!CG12=TRUE,INDEX(PIP!$D$75:$E$101,MATCH(_xlfn.CONCAT(CF4,CF6),PIP!$A$75:$A$101,0),MATCH(Info!$J$29,PIP!$D$1:$E$1,0)),CF13),0)</f>
        <v>0</v>
      </c>
      <c r="CG68" s="357">
        <f>IF(AND(CG4="NJ",Input!CH8&lt;&gt;TRUE),IF(Input!CH12=TRUE,INDEX(PIP!$D$75:$E$101,MATCH(_xlfn.CONCAT(CG4,CG6),PIP!$A$75:$A$101,0),MATCH(Info!$J$29,PIP!$D$1:$E$1,0)),CG13),0)</f>
        <v>0</v>
      </c>
      <c r="CH68" s="357">
        <f>IF(AND(CH4="NJ",Input!CI8&lt;&gt;TRUE),IF(Input!CI12=TRUE,INDEX(PIP!$D$75:$E$101,MATCH(_xlfn.CONCAT(CH4,CH6),PIP!$A$75:$A$101,0),MATCH(Info!$J$29,PIP!$D$1:$E$1,0)),CH13),0)</f>
        <v>0</v>
      </c>
      <c r="CI68" s="357">
        <f>IF(AND(CI4="NJ",Input!CJ8&lt;&gt;TRUE),IF(Input!CJ12=TRUE,INDEX(PIP!$D$75:$E$101,MATCH(_xlfn.CONCAT(CI4,CI6),PIP!$A$75:$A$101,0),MATCH(Info!$J$29,PIP!$D$1:$E$1,0)),CI13),0)</f>
        <v>0</v>
      </c>
      <c r="CJ68" s="357">
        <f>IF(AND(CJ4="NJ",Input!CK8&lt;&gt;TRUE),IF(Input!CK12=TRUE,INDEX(PIP!$D$75:$E$101,MATCH(_xlfn.CONCAT(CJ4,CJ6),PIP!$A$75:$A$101,0),MATCH(Info!$J$29,PIP!$D$1:$E$1,0)),CJ13),0)</f>
        <v>0</v>
      </c>
      <c r="CK68" s="357">
        <f>IF(AND(CK4="NJ",Input!CL8&lt;&gt;TRUE),IF(Input!CL12=TRUE,INDEX(PIP!$D$75:$E$101,MATCH(_xlfn.CONCAT(CK4,CK6),PIP!$A$75:$A$101,0),MATCH(Info!$J$29,PIP!$D$1:$E$1,0)),CK13),0)</f>
        <v>0</v>
      </c>
      <c r="CL68" s="357">
        <f>IF(AND(CL4="NJ",Input!CM8&lt;&gt;TRUE),IF(Input!CM12=TRUE,INDEX(PIP!$D$75:$E$101,MATCH(_xlfn.CONCAT(CL4,CL6),PIP!$A$75:$A$101,0),MATCH(Info!$J$29,PIP!$D$1:$E$1,0)),CL13),0)</f>
        <v>0</v>
      </c>
      <c r="CM68" s="357">
        <f>IF(AND(CM4="NJ",Input!CN8&lt;&gt;TRUE),IF(Input!CN12=TRUE,INDEX(PIP!$D$75:$E$101,MATCH(_xlfn.CONCAT(CM4,CM6),PIP!$A$75:$A$101,0),MATCH(Info!$J$29,PIP!$D$1:$E$1,0)),CM13),0)</f>
        <v>0</v>
      </c>
      <c r="CN68" s="357">
        <f>IF(AND(CN4="NJ",Input!CO8&lt;&gt;TRUE),IF(Input!CO12=TRUE,INDEX(PIP!$D$75:$E$101,MATCH(_xlfn.CONCAT(CN4,CN6),PIP!$A$75:$A$101,0),MATCH(Info!$J$29,PIP!$D$1:$E$1,0)),CN13),0)</f>
        <v>0</v>
      </c>
      <c r="CO68" s="357">
        <f>IF(AND(CO4="NJ",Input!CP8&lt;&gt;TRUE),IF(Input!CP12=TRUE,INDEX(PIP!$D$75:$E$101,MATCH(_xlfn.CONCAT(CO4,CO6),PIP!$A$75:$A$101,0),MATCH(Info!$J$29,PIP!$D$1:$E$1,0)),CO13),0)</f>
        <v>0</v>
      </c>
      <c r="CP68" s="357">
        <f>IF(AND(CP4="NJ",Input!CQ8&lt;&gt;TRUE),IF(Input!CQ12=TRUE,INDEX(PIP!$D$75:$E$101,MATCH(_xlfn.CONCAT(CP4,CP6),PIP!$A$75:$A$101,0),MATCH(Info!$J$29,PIP!$D$1:$E$1,0)),CP13),0)</f>
        <v>0</v>
      </c>
      <c r="CQ68" s="357">
        <f>IF(AND(CQ4="NJ",Input!CR8&lt;&gt;TRUE),IF(Input!CR12=TRUE,INDEX(PIP!$D$75:$E$101,MATCH(_xlfn.CONCAT(CQ4,CQ6),PIP!$A$75:$A$101,0),MATCH(Info!$J$29,PIP!$D$1:$E$1,0)),CQ13),0)</f>
        <v>0</v>
      </c>
      <c r="CR68" s="357">
        <f>IF(AND(CR4="NJ",Input!CS8&lt;&gt;TRUE),IF(Input!CS12=TRUE,INDEX(PIP!$D$75:$E$101,MATCH(_xlfn.CONCAT(CR4,CR6),PIP!$A$75:$A$101,0),MATCH(Info!$J$29,PIP!$D$1:$E$1,0)),CR13),0)</f>
        <v>0</v>
      </c>
      <c r="CS68" s="357">
        <f>IF(AND(CS4="NJ",Input!CT8&lt;&gt;TRUE),IF(Input!CT12=TRUE,INDEX(PIP!$D$75:$E$101,MATCH(_xlfn.CONCAT(CS4,CS6),PIP!$A$75:$A$101,0),MATCH(Info!$J$29,PIP!$D$1:$E$1,0)),CS13),0)</f>
        <v>0</v>
      </c>
      <c r="CT68" s="357">
        <f>IF(AND(CT4="NJ",Input!CU8&lt;&gt;TRUE),IF(Input!CU12=TRUE,INDEX(PIP!$D$75:$E$101,MATCH(_xlfn.CONCAT(CT4,CT6),PIP!$A$75:$A$101,0),MATCH(Info!$J$29,PIP!$D$1:$E$1,0)),CT13),0)</f>
        <v>0</v>
      </c>
      <c r="CU68" s="357">
        <f>IF(AND(CU4="NJ",Input!CV8&lt;&gt;TRUE),IF(Input!CV12=TRUE,INDEX(PIP!$D$75:$E$101,MATCH(_xlfn.CONCAT(CU4,CU6),PIP!$A$75:$A$101,0),MATCH(Info!$J$29,PIP!$D$1:$E$1,0)),CU13),0)</f>
        <v>0</v>
      </c>
      <c r="CV68" s="357">
        <f>IF(AND(CV4="NJ",Input!CW8&lt;&gt;TRUE),IF(Input!CW12=TRUE,INDEX(PIP!$D$75:$E$101,MATCH(_xlfn.CONCAT(CV4,CV6),PIP!$A$75:$A$101,0),MATCH(Info!$J$29,PIP!$D$1:$E$1,0)),CV13),0)</f>
        <v>0</v>
      </c>
      <c r="CW68" s="357">
        <f>IF(AND(CW4="NJ",Input!CX8&lt;&gt;TRUE),IF(Input!CX12=TRUE,INDEX(PIP!$D$75:$E$101,MATCH(_xlfn.CONCAT(CW4,CW6),PIP!$A$75:$A$101,0),MATCH(Info!$J$29,PIP!$D$1:$E$1,0)),CW13),0)</f>
        <v>0</v>
      </c>
      <c r="CX68" s="357">
        <f>IF(AND(CX4="NJ",Input!CY8&lt;&gt;TRUE),IF(Input!CY12=TRUE,INDEX(PIP!$D$75:$E$101,MATCH(_xlfn.CONCAT(CX4,CX6),PIP!$A$75:$A$101,0),MATCH(Info!$J$29,PIP!$D$1:$E$1,0)),CX13),0)</f>
        <v>0</v>
      </c>
      <c r="CY68" s="357">
        <f>IF(AND(CY4="NJ",Input!CZ8&lt;&gt;TRUE),IF(Input!CZ12=TRUE,INDEX(PIP!$D$75:$E$101,MATCH(_xlfn.CONCAT(CY4,CY6),PIP!$A$75:$A$101,0),MATCH(Info!$J$29,PIP!$D$1:$E$1,0)),CY13),0)</f>
        <v>0</v>
      </c>
      <c r="CZ68" s="357">
        <f>IF(AND(CZ4="NJ",Input!DA8&lt;&gt;TRUE),IF(Input!DA12=TRUE,INDEX(PIP!$D$75:$E$101,MATCH(_xlfn.CONCAT(CZ4,CZ6),PIP!$A$75:$A$101,0),MATCH(Info!$J$29,PIP!$D$1:$E$1,0)),CZ13),0)</f>
        <v>0</v>
      </c>
      <c r="DA68" s="357">
        <f>IF(AND(DA4="NJ",Input!DB8&lt;&gt;TRUE),IF(Input!DB12=TRUE,INDEX(PIP!$D$75:$E$101,MATCH(_xlfn.CONCAT(DA4,DA6),PIP!$A$75:$A$101,0),MATCH(Info!$J$29,PIP!$D$1:$E$1,0)),DA13),0)</f>
        <v>0</v>
      </c>
      <c r="DB68" s="357">
        <f>IF(AND(DB4="NJ",Input!DC8&lt;&gt;TRUE),IF(Input!DC12=TRUE,INDEX(PIP!$D$75:$E$101,MATCH(_xlfn.CONCAT(DB4,DB6),PIP!$A$75:$A$101,0),MATCH(Info!$J$29,PIP!$D$1:$E$1,0)),DB13),0)</f>
        <v>0</v>
      </c>
      <c r="DC68" s="357">
        <f>IF(AND(DC4="NJ",Input!DD8&lt;&gt;TRUE),IF(Input!DD12=TRUE,INDEX(PIP!$D$75:$E$101,MATCH(_xlfn.CONCAT(DC4,DC6),PIP!$A$75:$A$101,0),MATCH(Info!$J$29,PIP!$D$1:$E$1,0)),DC13),0)</f>
        <v>0</v>
      </c>
      <c r="DD68" s="357">
        <f>IF(AND(DD4="NJ",Input!DE8&lt;&gt;TRUE),IF(Input!DE12=TRUE,INDEX(PIP!$D$75:$E$101,MATCH(_xlfn.CONCAT(DD4,DD6),PIP!$A$75:$A$101,0),MATCH(Info!$J$29,PIP!$D$1:$E$1,0)),DD13),0)</f>
        <v>0</v>
      </c>
      <c r="DE68" s="357">
        <f>IF(AND(DE4="NJ",Input!DF8&lt;&gt;TRUE),IF(Input!DF12=TRUE,INDEX(PIP!$D$75:$E$101,MATCH(_xlfn.CONCAT(DE4,DE6),PIP!$A$75:$A$101,0),MATCH(Info!$J$29,PIP!$D$1:$E$1,0)),DE13),0)</f>
        <v>0</v>
      </c>
      <c r="DF68" s="357">
        <f>IF(AND(DF4="NJ",Input!DG8&lt;&gt;TRUE),IF(Input!DG12=TRUE,INDEX(PIP!$D$75:$E$101,MATCH(_xlfn.CONCAT(DF4,DF6),PIP!$A$75:$A$101,0),MATCH(Info!$J$29,PIP!$D$1:$E$1,0)),DF13),0)</f>
        <v>0</v>
      </c>
      <c r="DG68" s="357">
        <f>IF(AND(DG4="NJ",Input!DH8&lt;&gt;TRUE),IF(Input!DH12=TRUE,INDEX(PIP!$D$75:$E$101,MATCH(_xlfn.CONCAT(DG4,DG6),PIP!$A$75:$A$101,0),MATCH(Info!$J$29,PIP!$D$1:$E$1,0)),DG13),0)</f>
        <v>0</v>
      </c>
      <c r="DH68" s="357">
        <f>IF(AND(DH4="NJ",Input!DI8&lt;&gt;TRUE),IF(Input!DI12=TRUE,INDEX(PIP!$D$75:$E$101,MATCH(_xlfn.CONCAT(DH4,DH6),PIP!$A$75:$A$101,0),MATCH(Info!$J$29,PIP!$D$1:$E$1,0)),DH13),0)</f>
        <v>0</v>
      </c>
      <c r="DI68" s="357">
        <f>IF(AND(DI4="NJ",Input!DJ8&lt;&gt;TRUE),IF(Input!DJ12=TRUE,INDEX(PIP!$D$75:$E$101,MATCH(_xlfn.CONCAT(DI4,DI6),PIP!$A$75:$A$101,0),MATCH(Info!$J$29,PIP!$D$1:$E$1,0)),DI13),0)</f>
        <v>0</v>
      </c>
      <c r="DJ68" s="357">
        <f>IF(AND(DJ4="NJ",Input!DK8&lt;&gt;TRUE),IF(Input!DK12=TRUE,INDEX(PIP!$D$75:$E$101,MATCH(_xlfn.CONCAT(DJ4,DJ6),PIP!$A$75:$A$101,0),MATCH(Info!$J$29,PIP!$D$1:$E$1,0)),DJ13),0)</f>
        <v>0</v>
      </c>
      <c r="DK68" s="357">
        <f>IF(AND(DK4="NJ",Input!DL8&lt;&gt;TRUE),IF(Input!DL12=TRUE,INDEX(PIP!$D$75:$E$101,MATCH(_xlfn.CONCAT(DK4,DK6),PIP!$A$75:$A$101,0),MATCH(Info!$J$29,PIP!$D$1:$E$1,0)),DK13),0)</f>
        <v>0</v>
      </c>
      <c r="DL68" s="357">
        <f>IF(AND(DL4="NJ",Input!DM8&lt;&gt;TRUE),IF(Input!DM12=TRUE,INDEX(PIP!$D$75:$E$101,MATCH(_xlfn.CONCAT(DL4,DL6),PIP!$A$75:$A$101,0),MATCH(Info!$J$29,PIP!$D$1:$E$1,0)),DL13),0)</f>
        <v>0</v>
      </c>
      <c r="DM68" s="357">
        <f>IF(AND(DM4="NJ",Input!DN8&lt;&gt;TRUE),IF(Input!DN12=TRUE,INDEX(PIP!$D$75:$E$101,MATCH(_xlfn.CONCAT(DM4,DM6),PIP!$A$75:$A$101,0),MATCH(Info!$J$29,PIP!$D$1:$E$1,0)),DM13),0)</f>
        <v>0</v>
      </c>
      <c r="DN68" s="357">
        <f>IF(AND(DN4="NJ",Input!DO8&lt;&gt;TRUE),IF(Input!DO12=TRUE,INDEX(PIP!$D$75:$E$101,MATCH(_xlfn.CONCAT(DN4,DN6),PIP!$A$75:$A$101,0),MATCH(Info!$J$29,PIP!$D$1:$E$1,0)),DN13),0)</f>
        <v>0</v>
      </c>
      <c r="DO68" s="357">
        <f>IF(AND(DO4="NJ",Input!DP8&lt;&gt;TRUE),IF(Input!DP12=TRUE,INDEX(PIP!$D$75:$E$101,MATCH(_xlfn.CONCAT(DO4,DO6),PIP!$A$75:$A$101,0),MATCH(Info!$J$29,PIP!$D$1:$E$1,0)),DO13),0)</f>
        <v>0</v>
      </c>
      <c r="DP68" s="357">
        <f>IF(AND(DP4="NJ",Input!DQ8&lt;&gt;TRUE),IF(Input!DQ12=TRUE,INDEX(PIP!$D$75:$E$101,MATCH(_xlfn.CONCAT(DP4,DP6),PIP!$A$75:$A$101,0),MATCH(Info!$J$29,PIP!$D$1:$E$1,0)),DP13),0)</f>
        <v>0</v>
      </c>
      <c r="DQ68" s="357">
        <f>IF(AND(DQ4="NJ",Input!DR8&lt;&gt;TRUE),IF(Input!DR12=TRUE,INDEX(PIP!$D$75:$E$101,MATCH(_xlfn.CONCAT(DQ4,DQ6),PIP!$A$75:$A$101,0),MATCH(Info!$J$29,PIP!$D$1:$E$1,0)),DQ13),0)</f>
        <v>0</v>
      </c>
      <c r="DR68" s="357">
        <f>IF(AND(DR4="NJ",Input!DS8&lt;&gt;TRUE),IF(Input!DS12=TRUE,INDEX(PIP!$D$75:$E$101,MATCH(_xlfn.CONCAT(DR4,DR6),PIP!$A$75:$A$101,0),MATCH(Info!$J$29,PIP!$D$1:$E$1,0)),DR13),0)</f>
        <v>0</v>
      </c>
      <c r="DS68" s="357">
        <f>IF(AND(DS4="NJ",Input!DT8&lt;&gt;TRUE),IF(Input!DT12=TRUE,INDEX(PIP!$D$75:$E$101,MATCH(_xlfn.CONCAT(DS4,DS6),PIP!$A$75:$A$101,0),MATCH(Info!$J$29,PIP!$D$1:$E$1,0)),DS13),0)</f>
        <v>0</v>
      </c>
      <c r="DT68" s="357">
        <f>IF(AND(DT4="NJ",Input!DU8&lt;&gt;TRUE),IF(Input!DU12=TRUE,INDEX(PIP!$D$75:$E$101,MATCH(_xlfn.CONCAT(DT4,DT6),PIP!$A$75:$A$101,0),MATCH(Info!$J$29,PIP!$D$1:$E$1,0)),DT13),0)</f>
        <v>0</v>
      </c>
      <c r="DU68" s="357">
        <f>IF(AND(DU4="NJ",Input!DV8&lt;&gt;TRUE),IF(Input!DV12=TRUE,INDEX(PIP!$D$75:$E$101,MATCH(_xlfn.CONCAT(DU4,DU6),PIP!$A$75:$A$101,0),MATCH(Info!$J$29,PIP!$D$1:$E$1,0)),DU13),0)</f>
        <v>0</v>
      </c>
      <c r="DV68" s="357">
        <f>IF(AND(DV4="NJ",Input!DW8&lt;&gt;TRUE),IF(Input!DW12=TRUE,INDEX(PIP!$D$75:$E$101,MATCH(_xlfn.CONCAT(DV4,DV6),PIP!$A$75:$A$101,0),MATCH(Info!$J$29,PIP!$D$1:$E$1,0)),DV13),0)</f>
        <v>0</v>
      </c>
      <c r="DW68" s="357">
        <f>IF(AND(DW4="NJ",Input!DX8&lt;&gt;TRUE),IF(Input!DX12=TRUE,INDEX(PIP!$D$75:$E$101,MATCH(_xlfn.CONCAT(DW4,DW6),PIP!$A$75:$A$101,0),MATCH(Info!$J$29,PIP!$D$1:$E$1,0)),DW13),0)</f>
        <v>0</v>
      </c>
      <c r="DX68" s="357">
        <f>IF(AND(DX4="NJ",Input!DY8&lt;&gt;TRUE),IF(Input!DY12=TRUE,INDEX(PIP!$D$75:$E$101,MATCH(_xlfn.CONCAT(DX4,DX6),PIP!$A$75:$A$101,0),MATCH(Info!$J$29,PIP!$D$1:$E$1,0)),DX13),0)</f>
        <v>0</v>
      </c>
      <c r="DY68" s="357">
        <f>IF(AND(DY4="NJ",Input!DZ8&lt;&gt;TRUE),IF(Input!DZ12=TRUE,INDEX(PIP!$D$75:$E$101,MATCH(_xlfn.CONCAT(DY4,DY6),PIP!$A$75:$A$101,0),MATCH(Info!$J$29,PIP!$D$1:$E$1,0)),DY13),0)</f>
        <v>0</v>
      </c>
      <c r="DZ68" s="357">
        <f>IF(AND(DZ4="NJ",Input!EA8&lt;&gt;TRUE),IF(Input!EA12=TRUE,INDEX(PIP!$D$75:$E$101,MATCH(_xlfn.CONCAT(DZ4,DZ6),PIP!$A$75:$A$101,0),MATCH(Info!$J$29,PIP!$D$1:$E$1,0)),DZ13),0)</f>
        <v>0</v>
      </c>
      <c r="EA68" s="357">
        <f>IF(AND(EA4="NJ",Input!EB8&lt;&gt;TRUE),IF(Input!EB12=TRUE,INDEX(PIP!$D$75:$E$101,MATCH(_xlfn.CONCAT(EA4,EA6),PIP!$A$75:$A$101,0),MATCH(Info!$J$29,PIP!$D$1:$E$1,0)),EA13),0)</f>
        <v>0</v>
      </c>
      <c r="EB68" s="357">
        <f>IF(AND(EB4="NJ",Input!EC8&lt;&gt;TRUE),IF(Input!EC12=TRUE,INDEX(PIP!$D$75:$E$101,MATCH(_xlfn.CONCAT(EB4,EB6),PIP!$A$75:$A$101,0),MATCH(Info!$J$29,PIP!$D$1:$E$1,0)),EB13),0)</f>
        <v>0</v>
      </c>
      <c r="EC68" s="357">
        <f>IF(AND(EC4="NJ",Input!ED8&lt;&gt;TRUE),IF(Input!ED12=TRUE,INDEX(PIP!$D$75:$E$101,MATCH(_xlfn.CONCAT(EC4,EC6),PIP!$A$75:$A$101,0),MATCH(Info!$J$29,PIP!$D$1:$E$1,0)),EC13),0)</f>
        <v>0</v>
      </c>
      <c r="ED68" s="357">
        <f>IF(AND(ED4="NJ",Input!EE8&lt;&gt;TRUE),IF(Input!EE12=TRUE,INDEX(PIP!$D$75:$E$101,MATCH(_xlfn.CONCAT(ED4,ED6),PIP!$A$75:$A$101,0),MATCH(Info!$J$29,PIP!$D$1:$E$1,0)),ED13),0)</f>
        <v>0</v>
      </c>
      <c r="EE68" s="357">
        <f>IF(AND(EE4="NJ",Input!EF8&lt;&gt;TRUE),IF(Input!EF12=TRUE,INDEX(PIP!$D$75:$E$101,MATCH(_xlfn.CONCAT(EE4,EE6),PIP!$A$75:$A$101,0),MATCH(Info!$J$29,PIP!$D$1:$E$1,0)),EE13),0)</f>
        <v>0</v>
      </c>
      <c r="EF68" s="357">
        <f>IF(AND(EF4="NJ",Input!EG8&lt;&gt;TRUE),IF(Input!EG12=TRUE,INDEX(PIP!$D$75:$E$101,MATCH(_xlfn.CONCAT(EF4,EF6),PIP!$A$75:$A$101,0),MATCH(Info!$J$29,PIP!$D$1:$E$1,0)),EF13),0)</f>
        <v>0</v>
      </c>
      <c r="EG68" s="357">
        <f>IF(AND(EG4="NJ",Input!EH8&lt;&gt;TRUE),IF(Input!EH12=TRUE,INDEX(PIP!$D$75:$E$101,MATCH(_xlfn.CONCAT(EG4,EG6),PIP!$A$75:$A$101,0),MATCH(Info!$J$29,PIP!$D$1:$E$1,0)),EG13),0)</f>
        <v>0</v>
      </c>
      <c r="EH68" s="357">
        <f>IF(AND(EH4="NJ",Input!EI8&lt;&gt;TRUE),IF(Input!EI12=TRUE,INDEX(PIP!$D$75:$E$101,MATCH(_xlfn.CONCAT(EH4,EH6),PIP!$A$75:$A$101,0),MATCH(Info!$J$29,PIP!$D$1:$E$1,0)),EH13),0)</f>
        <v>0</v>
      </c>
      <c r="EI68" s="357">
        <f>IF(AND(EI4="NJ",Input!EJ8&lt;&gt;TRUE),IF(Input!EJ12=TRUE,INDEX(PIP!$D$75:$E$101,MATCH(_xlfn.CONCAT(EI4,EI6),PIP!$A$75:$A$101,0),MATCH(Info!$J$29,PIP!$D$1:$E$1,0)),EI13),0)</f>
        <v>0</v>
      </c>
      <c r="EJ68" s="357">
        <f>IF(AND(EJ4="NJ",Input!EK8&lt;&gt;TRUE),IF(Input!EK12=TRUE,INDEX(PIP!$D$75:$E$101,MATCH(_xlfn.CONCAT(EJ4,EJ6),PIP!$A$75:$A$101,0),MATCH(Info!$J$29,PIP!$D$1:$E$1,0)),EJ13),0)</f>
        <v>0</v>
      </c>
      <c r="EK68" s="357">
        <f>IF(AND(EK4="NJ",Input!EL8&lt;&gt;TRUE),IF(Input!EL12=TRUE,INDEX(PIP!$D$75:$E$101,MATCH(_xlfn.CONCAT(EK4,EK6),PIP!$A$75:$A$101,0),MATCH(Info!$J$29,PIP!$D$1:$E$1,0)),EK13),0)</f>
        <v>0</v>
      </c>
      <c r="EL68" s="357">
        <f>IF(AND(EL4="NJ",Input!EM8&lt;&gt;TRUE),IF(Input!EM12=TRUE,INDEX(PIP!$D$75:$E$101,MATCH(_xlfn.CONCAT(EL4,EL6),PIP!$A$75:$A$101,0),MATCH(Info!$J$29,PIP!$D$1:$E$1,0)),EL13),0)</f>
        <v>0</v>
      </c>
      <c r="EM68" s="357">
        <f>IF(AND(EM4="NJ",Input!EN8&lt;&gt;TRUE),IF(Input!EN12=TRUE,INDEX(PIP!$D$75:$E$101,MATCH(_xlfn.CONCAT(EM4,EM6),PIP!$A$75:$A$101,0),MATCH(Info!$J$29,PIP!$D$1:$E$1,0)),EM13),0)</f>
        <v>0</v>
      </c>
      <c r="EN68" s="357">
        <f>IF(AND(EN4="NJ",Input!EO8&lt;&gt;TRUE),IF(Input!EO12=TRUE,INDEX(PIP!$D$75:$E$101,MATCH(_xlfn.CONCAT(EN4,EN6),PIP!$A$75:$A$101,0),MATCH(Info!$J$29,PIP!$D$1:$E$1,0)),EN13),0)</f>
        <v>0</v>
      </c>
      <c r="EO68" s="357">
        <f>IF(AND(EO4="NJ",Input!EP8&lt;&gt;TRUE),IF(Input!EP12=TRUE,INDEX(PIP!$D$75:$E$101,MATCH(_xlfn.CONCAT(EO4,EO6),PIP!$A$75:$A$101,0),MATCH(Info!$J$29,PIP!$D$1:$E$1,0)),EO13),0)</f>
        <v>0</v>
      </c>
      <c r="EP68" s="357">
        <f>IF(AND(EP4="NJ",Input!EQ8&lt;&gt;TRUE),IF(Input!EQ12=TRUE,INDEX(PIP!$D$75:$E$101,MATCH(_xlfn.CONCAT(EP4,EP6),PIP!$A$75:$A$101,0),MATCH(Info!$J$29,PIP!$D$1:$E$1,0)),EP13),0)</f>
        <v>0</v>
      </c>
      <c r="EQ68" s="357">
        <f>IF(AND(EQ4="NJ",Input!ER8&lt;&gt;TRUE),IF(Input!ER12=TRUE,INDEX(PIP!$D$75:$E$101,MATCH(_xlfn.CONCAT(EQ4,EQ6),PIP!$A$75:$A$101,0),MATCH(Info!$J$29,PIP!$D$1:$E$1,0)),EQ13),0)</f>
        <v>0</v>
      </c>
      <c r="ER68" s="357">
        <f>IF(AND(ER4="NJ",Input!ES8&lt;&gt;TRUE),IF(Input!ES12=TRUE,INDEX(PIP!$D$75:$E$101,MATCH(_xlfn.CONCAT(ER4,ER6),PIP!$A$75:$A$101,0),MATCH(Info!$J$29,PIP!$D$1:$E$1,0)),ER13),0)</f>
        <v>0</v>
      </c>
      <c r="ES68" s="357">
        <f>IF(AND(ES4="NJ",Input!ET8&lt;&gt;TRUE),IF(Input!ET12=TRUE,INDEX(PIP!$D$75:$E$101,MATCH(_xlfn.CONCAT(ES4,ES6),PIP!$A$75:$A$101,0),MATCH(Info!$J$29,PIP!$D$1:$E$1,0)),ES13),0)</f>
        <v>0</v>
      </c>
      <c r="ET68" s="357">
        <f>IF(AND(ET4="NJ",Input!EU8&lt;&gt;TRUE),IF(Input!EU12=TRUE,INDEX(PIP!$D$75:$E$101,MATCH(_xlfn.CONCAT(ET4,ET6),PIP!$A$75:$A$101,0),MATCH(Info!$J$29,PIP!$D$1:$E$1,0)),ET13),0)</f>
        <v>0</v>
      </c>
      <c r="EU68" s="357">
        <f>IF(AND(EU4="NJ",Input!EV8&lt;&gt;TRUE),IF(Input!EV12=TRUE,INDEX(PIP!$D$75:$E$101,MATCH(_xlfn.CONCAT(EU4,EU6),PIP!$A$75:$A$101,0),MATCH(Info!$J$29,PIP!$D$1:$E$1,0)),EU13),0)</f>
        <v>0</v>
      </c>
      <c r="EV68" s="357">
        <f>IF(AND(EV4="NJ",Input!EW8&lt;&gt;TRUE),IF(Input!EW12=TRUE,INDEX(PIP!$D$75:$E$101,MATCH(_xlfn.CONCAT(EV4,EV6),PIP!$A$75:$A$101,0),MATCH(Info!$J$29,PIP!$D$1:$E$1,0)),EV13),0)</f>
        <v>0</v>
      </c>
      <c r="EW68" s="357">
        <f>IF(AND(EW4="NJ",Input!EX8&lt;&gt;TRUE),IF(Input!EX12=TRUE,INDEX(PIP!$D$75:$E$101,MATCH(_xlfn.CONCAT(EW4,EW6),PIP!$A$75:$A$101,0),MATCH(Info!$J$29,PIP!$D$1:$E$1,0)),EW13),0)</f>
        <v>0</v>
      </c>
      <c r="EX68" s="357">
        <f>IF(AND(EX4="NJ",Input!EY8&lt;&gt;TRUE),IF(Input!EY12=TRUE,INDEX(PIP!$D$75:$E$101,MATCH(_xlfn.CONCAT(EX4,EX6),PIP!$A$75:$A$101,0),MATCH(Info!$J$29,PIP!$D$1:$E$1,0)),EX13),0)</f>
        <v>0</v>
      </c>
      <c r="EY68" s="357">
        <f>IF(AND(EY4="NJ",Input!EZ8&lt;&gt;TRUE),IF(Input!EZ12=TRUE,INDEX(PIP!$D$75:$E$101,MATCH(_xlfn.CONCAT(EY4,EY6),PIP!$A$75:$A$101,0),MATCH(Info!$J$29,PIP!$D$1:$E$1,0)),EY13),0)</f>
        <v>0</v>
      </c>
      <c r="EZ68" s="357">
        <f>IF(AND(EZ4="NJ",Input!FA8&lt;&gt;TRUE),IF(Input!FA12=TRUE,INDEX(PIP!$D$75:$E$101,MATCH(_xlfn.CONCAT(EZ4,EZ6),PIP!$A$75:$A$101,0),MATCH(Info!$J$29,PIP!$D$1:$E$1,0)),EZ13),0)</f>
        <v>0</v>
      </c>
      <c r="FA68" s="357">
        <f>IF(AND(FA4="NJ",Input!FB8&lt;&gt;TRUE),IF(Input!FB12=TRUE,INDEX(PIP!$D$75:$E$101,MATCH(_xlfn.CONCAT(FA4,FA6),PIP!$A$75:$A$101,0),MATCH(Info!$J$29,PIP!$D$1:$E$1,0)),FA13),0)</f>
        <v>0</v>
      </c>
      <c r="FB68" s="357">
        <f>IF(AND(FB4="NJ",Input!FC8&lt;&gt;TRUE),IF(Input!FC12=TRUE,INDEX(PIP!$D$75:$E$101,MATCH(_xlfn.CONCAT(FB4,FB6),PIP!$A$75:$A$101,0),MATCH(Info!$J$29,PIP!$D$1:$E$1,0)),FB13),0)</f>
        <v>0</v>
      </c>
      <c r="FC68" s="357">
        <f>IF(AND(FC4="NJ",Input!FD8&lt;&gt;TRUE),IF(Input!FD12=TRUE,INDEX(PIP!$D$75:$E$101,MATCH(_xlfn.CONCAT(FC4,FC6),PIP!$A$75:$A$101,0),MATCH(Info!$J$29,PIP!$D$1:$E$1,0)),FC13),0)</f>
        <v>0</v>
      </c>
      <c r="FD68" s="357">
        <f>IF(AND(FD4="NJ",Input!FE8&lt;&gt;TRUE),IF(Input!FE12=TRUE,INDEX(PIP!$D$75:$E$101,MATCH(_xlfn.CONCAT(FD4,FD6),PIP!$A$75:$A$101,0),MATCH(Info!$J$29,PIP!$D$1:$E$1,0)),FD13),0)</f>
        <v>0</v>
      </c>
      <c r="FE68" s="357">
        <f>IF(AND(FE4="NJ",Input!FF8&lt;&gt;TRUE),IF(Input!FF12=TRUE,INDEX(PIP!$D$75:$E$101,MATCH(_xlfn.CONCAT(FE4,FE6),PIP!$A$75:$A$101,0),MATCH(Info!$J$29,PIP!$D$1:$E$1,0)),FE13),0)</f>
        <v>0</v>
      </c>
      <c r="FF68" s="357">
        <f>IF(AND(FF4="NJ",Input!FG8&lt;&gt;TRUE),IF(Input!FG12=TRUE,INDEX(PIP!$D$75:$E$101,MATCH(_xlfn.CONCAT(FF4,FF6),PIP!$A$75:$A$101,0),MATCH(Info!$J$29,PIP!$D$1:$E$1,0)),FF13),0)</f>
        <v>0</v>
      </c>
      <c r="FG68" s="357">
        <f>IF(AND(FG4="NJ",Input!FH8&lt;&gt;TRUE),IF(Input!FH12=TRUE,INDEX(PIP!$D$75:$E$101,MATCH(_xlfn.CONCAT(FG4,FG6),PIP!$A$75:$A$101,0),MATCH(Info!$J$29,PIP!$D$1:$E$1,0)),FG13),0)</f>
        <v>0</v>
      </c>
      <c r="FH68" s="357">
        <f>IF(AND(FH4="NJ",Input!FI8&lt;&gt;TRUE),IF(Input!FI12=TRUE,INDEX(PIP!$D$75:$E$101,MATCH(_xlfn.CONCAT(FH4,FH6),PIP!$A$75:$A$101,0),MATCH(Info!$J$29,PIP!$D$1:$E$1,0)),FH13),0)</f>
        <v>0</v>
      </c>
      <c r="FI68" s="357">
        <f>IF(AND(FI4="NJ",Input!FJ8&lt;&gt;TRUE),IF(Input!FJ12=TRUE,INDEX(PIP!$D$75:$E$101,MATCH(_xlfn.CONCAT(FI4,FI6),PIP!$A$75:$A$101,0),MATCH(Info!$J$29,PIP!$D$1:$E$1,0)),FI13),0)</f>
        <v>0</v>
      </c>
      <c r="FJ68" s="357">
        <f>IF(AND(FJ4="NJ",Input!FK8&lt;&gt;TRUE),IF(Input!FK12=TRUE,INDEX(PIP!$D$75:$E$101,MATCH(_xlfn.CONCAT(FJ4,FJ6),PIP!$A$75:$A$101,0),MATCH(Info!$J$29,PIP!$D$1:$E$1,0)),FJ13),0)</f>
        <v>0</v>
      </c>
      <c r="FK68" s="357">
        <f>IF(AND(FK4="NJ",Input!FL8&lt;&gt;TRUE),IF(Input!FL12=TRUE,INDEX(PIP!$D$75:$E$101,MATCH(_xlfn.CONCAT(FK4,FK6),PIP!$A$75:$A$101,0),MATCH(Info!$J$29,PIP!$D$1:$E$1,0)),FK13),0)</f>
        <v>0</v>
      </c>
      <c r="FL68" s="357">
        <f>IF(AND(FL4="NJ",Input!FM8&lt;&gt;TRUE),IF(Input!FM12=TRUE,INDEX(PIP!$D$75:$E$101,MATCH(_xlfn.CONCAT(FL4,FL6),PIP!$A$75:$A$101,0),MATCH(Info!$J$29,PIP!$D$1:$E$1,0)),FL13),0)</f>
        <v>0</v>
      </c>
      <c r="FM68" s="357">
        <f>IF(AND(FM4="NJ",Input!FN8&lt;&gt;TRUE),IF(Input!FN12=TRUE,INDEX(PIP!$D$75:$E$101,MATCH(_xlfn.CONCAT(FM4,FM6),PIP!$A$75:$A$101,0),MATCH(Info!$J$29,PIP!$D$1:$E$1,0)),FM13),0)</f>
        <v>0</v>
      </c>
      <c r="FN68" s="357">
        <f>IF(AND(FN4="NJ",Input!FO8&lt;&gt;TRUE),IF(Input!FO12=TRUE,INDEX(PIP!$D$75:$E$101,MATCH(_xlfn.CONCAT(FN4,FN6),PIP!$A$75:$A$101,0),MATCH(Info!$J$29,PIP!$D$1:$E$1,0)),FN13),0)</f>
        <v>0</v>
      </c>
      <c r="FO68" s="357">
        <f>IF(AND(FO4="NJ",Input!FP8&lt;&gt;TRUE),IF(Input!FP12=TRUE,INDEX(PIP!$D$75:$E$101,MATCH(_xlfn.CONCAT(FO4,FO6),PIP!$A$75:$A$101,0),MATCH(Info!$J$29,PIP!$D$1:$E$1,0)),FO13),0)</f>
        <v>0</v>
      </c>
      <c r="FP68" s="357">
        <f>IF(AND(FP4="NJ",Input!FQ8&lt;&gt;TRUE),IF(Input!FQ12=TRUE,INDEX(PIP!$D$75:$E$101,MATCH(_xlfn.CONCAT(FP4,FP6),PIP!$A$75:$A$101,0),MATCH(Info!$J$29,PIP!$D$1:$E$1,0)),FP13),0)</f>
        <v>0</v>
      </c>
      <c r="FQ68" s="357">
        <f>IF(AND(FQ4="NJ",Input!FR8&lt;&gt;TRUE),IF(Input!FR12=TRUE,INDEX(PIP!$D$75:$E$101,MATCH(_xlfn.CONCAT(FQ4,FQ6),PIP!$A$75:$A$101,0),MATCH(Info!$J$29,PIP!$D$1:$E$1,0)),FQ13),0)</f>
        <v>0</v>
      </c>
      <c r="FR68" s="357">
        <f>IF(AND(FR4="NJ",Input!FS8&lt;&gt;TRUE),IF(Input!FS12=TRUE,INDEX(PIP!$D$75:$E$101,MATCH(_xlfn.CONCAT(FR4,FR6),PIP!$A$75:$A$101,0),MATCH(Info!$J$29,PIP!$D$1:$E$1,0)),FR13),0)</f>
        <v>0</v>
      </c>
      <c r="FS68" s="357">
        <f>IF(AND(FS4="NJ",Input!FT8&lt;&gt;TRUE),IF(Input!FT12=TRUE,INDEX(PIP!$D$75:$E$101,MATCH(_xlfn.CONCAT(FS4,FS6),PIP!$A$75:$A$101,0),MATCH(Info!$J$29,PIP!$D$1:$E$1,0)),FS13),0)</f>
        <v>0</v>
      </c>
      <c r="FT68" s="357">
        <f>IF(AND(FT4="NJ",Input!FU8&lt;&gt;TRUE),IF(Input!FU12=TRUE,INDEX(PIP!$D$75:$E$101,MATCH(_xlfn.CONCAT(FT4,FT6),PIP!$A$75:$A$101,0),MATCH(Info!$J$29,PIP!$D$1:$E$1,0)),FT13),0)</f>
        <v>0</v>
      </c>
      <c r="FU68" s="357">
        <f>IF(AND(FU4="NJ",Input!FV8&lt;&gt;TRUE),IF(Input!FV12=TRUE,INDEX(PIP!$D$75:$E$101,MATCH(_xlfn.CONCAT(FU4,FU6),PIP!$A$75:$A$101,0),MATCH(Info!$J$29,PIP!$D$1:$E$1,0)),FU13),0)</f>
        <v>0</v>
      </c>
      <c r="FV68" s="357">
        <f>IF(AND(FV4="NJ",Input!FW8&lt;&gt;TRUE),IF(Input!FW12=TRUE,INDEX(PIP!$D$75:$E$101,MATCH(_xlfn.CONCAT(FV4,FV6),PIP!$A$75:$A$101,0),MATCH(Info!$J$29,PIP!$D$1:$E$1,0)),FV13),0)</f>
        <v>0</v>
      </c>
      <c r="FW68" s="357">
        <f>IF(AND(FW4="NJ",Input!FX8&lt;&gt;TRUE),IF(Input!FX12=TRUE,INDEX(PIP!$D$75:$E$101,MATCH(_xlfn.CONCAT(FW4,FW6),PIP!$A$75:$A$101,0),MATCH(Info!$J$29,PIP!$D$1:$E$1,0)),FW13),0)</f>
        <v>0</v>
      </c>
      <c r="FX68" s="357">
        <f>IF(AND(FX4="NJ",Input!FY8&lt;&gt;TRUE),IF(Input!FY12=TRUE,INDEX(PIP!$D$75:$E$101,MATCH(_xlfn.CONCAT(FX4,FX6),PIP!$A$75:$A$101,0),MATCH(Info!$J$29,PIP!$D$1:$E$1,0)),FX13),0)</f>
        <v>0</v>
      </c>
      <c r="FY68" s="357">
        <f>IF(AND(FY4="NJ",Input!FZ8&lt;&gt;TRUE),IF(Input!FZ12=TRUE,INDEX(PIP!$D$75:$E$101,MATCH(_xlfn.CONCAT(FY4,FY6),PIP!$A$75:$A$101,0),MATCH(Info!$J$29,PIP!$D$1:$E$1,0)),FY13),0)</f>
        <v>0</v>
      </c>
      <c r="FZ68" s="357">
        <f>IF(AND(FZ4="NJ",Input!GA8&lt;&gt;TRUE),IF(Input!GA12=TRUE,INDEX(PIP!$D$75:$E$101,MATCH(_xlfn.CONCAT(FZ4,FZ6),PIP!$A$75:$A$101,0),MATCH(Info!$J$29,PIP!$D$1:$E$1,0)),FZ13),0)</f>
        <v>0</v>
      </c>
      <c r="GA68" s="357">
        <f>IF(AND(GA4="NJ",Input!GB8&lt;&gt;TRUE),IF(Input!GB12=TRUE,INDEX(PIP!$D$75:$E$101,MATCH(_xlfn.CONCAT(GA4,GA6),PIP!$A$75:$A$101,0),MATCH(Info!$J$29,PIP!$D$1:$E$1,0)),GA13),0)</f>
        <v>0</v>
      </c>
      <c r="GB68" s="357">
        <f>IF(AND(GB4="NJ",Input!GC8&lt;&gt;TRUE),IF(Input!GC12=TRUE,INDEX(PIP!$D$75:$E$101,MATCH(_xlfn.CONCAT(GB4,GB6),PIP!$A$75:$A$101,0),MATCH(Info!$J$29,PIP!$D$1:$E$1,0)),GB13),0)</f>
        <v>0</v>
      </c>
      <c r="GC68" s="357">
        <f>IF(AND(GC4="NJ",Input!GD8&lt;&gt;TRUE),IF(Input!GD12=TRUE,INDEX(PIP!$D$75:$E$101,MATCH(_xlfn.CONCAT(GC4,GC6),PIP!$A$75:$A$101,0),MATCH(Info!$J$29,PIP!$D$1:$E$1,0)),GC13),0)</f>
        <v>0</v>
      </c>
      <c r="GD68" s="357">
        <f>IF(AND(GD4="NJ",Input!GE8&lt;&gt;TRUE),IF(Input!GE12=TRUE,INDEX(PIP!$D$75:$E$101,MATCH(_xlfn.CONCAT(GD4,GD6),PIP!$A$75:$A$101,0),MATCH(Info!$J$29,PIP!$D$1:$E$1,0)),GD13),0)</f>
        <v>0</v>
      </c>
      <c r="GE68" s="357">
        <f>IF(AND(GE4="NJ",Input!GF8&lt;&gt;TRUE),IF(Input!GF12=TRUE,INDEX(PIP!$D$75:$E$101,MATCH(_xlfn.CONCAT(GE4,GE6),PIP!$A$75:$A$101,0),MATCH(Info!$J$29,PIP!$D$1:$E$1,0)),GE13),0)</f>
        <v>0</v>
      </c>
      <c r="GF68" s="357">
        <f>IF(AND(GF4="NJ",Input!GG8&lt;&gt;TRUE),IF(Input!GG12=TRUE,INDEX(PIP!$D$75:$E$101,MATCH(_xlfn.CONCAT(GF4,GF6),PIP!$A$75:$A$101,0),MATCH(Info!$J$29,PIP!$D$1:$E$1,0)),GF13),0)</f>
        <v>0</v>
      </c>
      <c r="GG68" s="357">
        <f>IF(AND(GG4="NJ",Input!GH8&lt;&gt;TRUE),IF(Input!GH12=TRUE,INDEX(PIP!$D$75:$E$101,MATCH(_xlfn.CONCAT(GG4,GG6),PIP!$A$75:$A$101,0),MATCH(Info!$J$29,PIP!$D$1:$E$1,0)),GG13),0)</f>
        <v>0</v>
      </c>
      <c r="GH68" s="357">
        <f>IF(AND(GH4="NJ",Input!GI8&lt;&gt;TRUE),IF(Input!GI12=TRUE,INDEX(PIP!$D$75:$E$101,MATCH(_xlfn.CONCAT(GH4,GH6),PIP!$A$75:$A$101,0),MATCH(Info!$J$29,PIP!$D$1:$E$1,0)),GH13),0)</f>
        <v>0</v>
      </c>
      <c r="GI68" s="357">
        <f>IF(AND(GI4="NJ",Input!GJ8&lt;&gt;TRUE),IF(Input!GJ12=TRUE,INDEX(PIP!$D$75:$E$101,MATCH(_xlfn.CONCAT(GI4,GI6),PIP!$A$75:$A$101,0),MATCH(Info!$J$29,PIP!$D$1:$E$1,0)),GI13),0)</f>
        <v>0</v>
      </c>
      <c r="GJ68" s="357">
        <f>IF(AND(GJ4="NJ",Input!GK8&lt;&gt;TRUE),IF(Input!GK12=TRUE,INDEX(PIP!$D$75:$E$101,MATCH(_xlfn.CONCAT(GJ4,GJ6),PIP!$A$75:$A$101,0),MATCH(Info!$J$29,PIP!$D$1:$E$1,0)),GJ13),0)</f>
        <v>0</v>
      </c>
      <c r="GK68" s="357">
        <f>IF(AND(GK4="NJ",Input!GL8&lt;&gt;TRUE),IF(Input!GL12=TRUE,INDEX(PIP!$D$75:$E$101,MATCH(_xlfn.CONCAT(GK4,GK6),PIP!$A$75:$A$101,0),MATCH(Info!$J$29,PIP!$D$1:$E$1,0)),GK13),0)</f>
        <v>0</v>
      </c>
      <c r="GL68" s="357">
        <f>IF(AND(GL4="NJ",Input!GM8&lt;&gt;TRUE),IF(Input!GM12=TRUE,INDEX(PIP!$D$75:$E$101,MATCH(_xlfn.CONCAT(GL4,GL6),PIP!$A$75:$A$101,0),MATCH(Info!$J$29,PIP!$D$1:$E$1,0)),GL13),0)</f>
        <v>0</v>
      </c>
      <c r="GM68" s="357">
        <f>IF(AND(GM4="NJ",Input!GN8&lt;&gt;TRUE),IF(Input!GN12=TRUE,INDEX(PIP!$D$75:$E$101,MATCH(_xlfn.CONCAT(GM4,GM6),PIP!$A$75:$A$101,0),MATCH(Info!$J$29,PIP!$D$1:$E$1,0)),GM13),0)</f>
        <v>0</v>
      </c>
      <c r="GN68" s="357">
        <f>IF(AND(GN4="NJ",Input!GO8&lt;&gt;TRUE),IF(Input!GO12=TRUE,INDEX(PIP!$D$75:$E$101,MATCH(_xlfn.CONCAT(GN4,GN6),PIP!$A$75:$A$101,0),MATCH(Info!$J$29,PIP!$D$1:$E$1,0)),GN13),0)</f>
        <v>0</v>
      </c>
      <c r="GO68" s="357">
        <f>IF(AND(GO4="NJ",Input!GP8&lt;&gt;TRUE),IF(Input!GP12=TRUE,INDEX(PIP!$D$75:$E$101,MATCH(_xlfn.CONCAT(GO4,GO6),PIP!$A$75:$A$101,0),MATCH(Info!$J$29,PIP!$D$1:$E$1,0)),GO13),0)</f>
        <v>0</v>
      </c>
      <c r="GP68" s="357">
        <f>IF(AND(GP4="NJ",Input!GQ8&lt;&gt;TRUE),IF(Input!GQ12=TRUE,INDEX(PIP!$D$75:$E$101,MATCH(_xlfn.CONCAT(GP4,GP6),PIP!$A$75:$A$101,0),MATCH(Info!$J$29,PIP!$D$1:$E$1,0)),GP13),0)</f>
        <v>0</v>
      </c>
      <c r="GQ68" s="357">
        <f>IF(AND(GQ4="NJ",Input!GR8&lt;&gt;TRUE),IF(Input!GR12=TRUE,INDEX(PIP!$D$75:$E$101,MATCH(_xlfn.CONCAT(GQ4,GQ6),PIP!$A$75:$A$101,0),MATCH(Info!$J$29,PIP!$D$1:$E$1,0)),GQ13),0)</f>
        <v>0</v>
      </c>
      <c r="GR68" s="357">
        <f>IF(AND(GR4="NJ",Input!GS8&lt;&gt;TRUE),IF(Input!GS12=TRUE,INDEX(PIP!$D$75:$E$101,MATCH(_xlfn.CONCAT(GR4,GR6),PIP!$A$75:$A$101,0),MATCH(Info!$J$29,PIP!$D$1:$E$1,0)),GR13),0)</f>
        <v>0</v>
      </c>
      <c r="GS68" s="357">
        <f>IF(AND(GS4="NJ",Input!GT8&lt;&gt;TRUE),IF(Input!GT12=TRUE,INDEX(PIP!$D$75:$E$101,MATCH(_xlfn.CONCAT(GS4,GS6),PIP!$A$75:$A$101,0),MATCH(Info!$J$29,PIP!$D$1:$E$1,0)),GS13),0)</f>
        <v>0</v>
      </c>
    </row>
    <row r="69" spans="1:201" s="328" customFormat="1" outlineLevel="1">
      <c r="A69" s="356" t="s">
        <v>9387</v>
      </c>
      <c r="B69" s="357">
        <f>IFERROR(IF(Input!C12=TRUE,1,IF(Input!$C$134=TRUE,INDEX(Other!$24:$24,MATCH(B4,Other!$11:$11,0)),INDEX(Other!$25:$25,MATCH(B4,Other!$11:$11,0)))),0)</f>
        <v>0</v>
      </c>
      <c r="C69" s="357">
        <f>IFERROR(IF(Input!D12=TRUE,1,IF(Input!$C$134=TRUE,INDEX(Other!$24:$24,MATCH(C4,Other!$11:$11,0)),INDEX(Other!$25:$25,MATCH(C4,Other!$11:$11,0)))),0)</f>
        <v>0</v>
      </c>
      <c r="D69" s="357">
        <f>IFERROR(IF(Input!E12=TRUE,1,IF(Input!$C$134=TRUE,INDEX(Other!$24:$24,MATCH(D4,Other!$11:$11,0)),INDEX(Other!$25:$25,MATCH(D4,Other!$11:$11,0)))),0)</f>
        <v>0</v>
      </c>
      <c r="E69" s="357">
        <f>IFERROR(IF(Input!F12=TRUE,1,IF(Input!$C$134=TRUE,INDEX(Other!$24:$24,MATCH(E4,Other!$11:$11,0)),INDEX(Other!$25:$25,MATCH(E4,Other!$11:$11,0)))),0)</f>
        <v>0</v>
      </c>
      <c r="F69" s="357">
        <f>IFERROR(IF(Input!G12=TRUE,1,IF(Input!$C$134=TRUE,INDEX(Other!$24:$24,MATCH(F4,Other!$11:$11,0)),INDEX(Other!$25:$25,MATCH(F4,Other!$11:$11,0)))),0)</f>
        <v>0</v>
      </c>
      <c r="G69" s="357">
        <f>IFERROR(IF(Input!H12=TRUE,1,IF(Input!$C$134=TRUE,INDEX(Other!$24:$24,MATCH(G4,Other!$11:$11,0)),INDEX(Other!$25:$25,MATCH(G4,Other!$11:$11,0)))),0)</f>
        <v>0</v>
      </c>
      <c r="H69" s="357">
        <f>IFERROR(IF(Input!I12=TRUE,1,IF(Input!$C$134=TRUE,INDEX(Other!$24:$24,MATCH(H4,Other!$11:$11,0)),INDEX(Other!$25:$25,MATCH(H4,Other!$11:$11,0)))),0)</f>
        <v>0</v>
      </c>
      <c r="I69" s="357">
        <f>IFERROR(IF(Input!J12=TRUE,1,IF(Input!$C$134=TRUE,INDEX(Other!$24:$24,MATCH(I4,Other!$11:$11,0)),INDEX(Other!$25:$25,MATCH(I4,Other!$11:$11,0)))),0)</f>
        <v>0</v>
      </c>
      <c r="J69" s="357">
        <f>IFERROR(IF(Input!K12=TRUE,1,IF(Input!$C$134=TRUE,INDEX(Other!$24:$24,MATCH(J4,Other!$11:$11,0)),INDEX(Other!$25:$25,MATCH(J4,Other!$11:$11,0)))),0)</f>
        <v>0</v>
      </c>
      <c r="K69" s="357">
        <f>IFERROR(IF(Input!L12=TRUE,1,IF(Input!$C$134=TRUE,INDEX(Other!$24:$24,MATCH(K4,Other!$11:$11,0)),INDEX(Other!$25:$25,MATCH(K4,Other!$11:$11,0)))),0)</f>
        <v>0</v>
      </c>
      <c r="L69" s="357">
        <f>IFERROR(IF(Input!M12=TRUE,1,IF(Input!$C$134=TRUE,INDEX(Other!$24:$24,MATCH(L4,Other!$11:$11,0)),INDEX(Other!$25:$25,MATCH(L4,Other!$11:$11,0)))),0)</f>
        <v>0</v>
      </c>
      <c r="M69" s="357">
        <f>IFERROR(IF(Input!N12=TRUE,1,IF(Input!$C$134=TRUE,INDEX(Other!$24:$24,MATCH(M4,Other!$11:$11,0)),INDEX(Other!$25:$25,MATCH(M4,Other!$11:$11,0)))),0)</f>
        <v>0</v>
      </c>
      <c r="N69" s="357">
        <f>IFERROR(IF(Input!O12=TRUE,1,IF(Input!$C$134=TRUE,INDEX(Other!$24:$24,MATCH(N4,Other!$11:$11,0)),INDEX(Other!$25:$25,MATCH(N4,Other!$11:$11,0)))),0)</f>
        <v>0</v>
      </c>
      <c r="O69" s="357">
        <f>IFERROR(IF(Input!P12=TRUE,1,IF(Input!$C$134=TRUE,INDEX(Other!$24:$24,MATCH(O4,Other!$11:$11,0)),INDEX(Other!$25:$25,MATCH(O4,Other!$11:$11,0)))),0)</f>
        <v>0</v>
      </c>
      <c r="P69" s="357">
        <f>IFERROR(IF(Input!Q12=TRUE,1,IF(Input!$C$134=TRUE,INDEX(Other!$24:$24,MATCH(P4,Other!$11:$11,0)),INDEX(Other!$25:$25,MATCH(P4,Other!$11:$11,0)))),0)</f>
        <v>0</v>
      </c>
      <c r="Q69" s="357">
        <f>IFERROR(IF(Input!R12=TRUE,1,IF(Input!$C$134=TRUE,INDEX(Other!$24:$24,MATCH(Q4,Other!$11:$11,0)),INDEX(Other!$25:$25,MATCH(Q4,Other!$11:$11,0)))),0)</f>
        <v>0</v>
      </c>
      <c r="R69" s="357">
        <f>IFERROR(IF(Input!S12=TRUE,1,IF(Input!$C$134=TRUE,INDEX(Other!$24:$24,MATCH(R4,Other!$11:$11,0)),INDEX(Other!$25:$25,MATCH(R4,Other!$11:$11,0)))),0)</f>
        <v>0</v>
      </c>
      <c r="S69" s="357">
        <f>IFERROR(IF(Input!T12=TRUE,1,IF(Input!$C$134=TRUE,INDEX(Other!$24:$24,MATCH(S4,Other!$11:$11,0)),INDEX(Other!$25:$25,MATCH(S4,Other!$11:$11,0)))),0)</f>
        <v>0</v>
      </c>
      <c r="T69" s="357">
        <f>IFERROR(IF(Input!U12=TRUE,1,IF(Input!$C$134=TRUE,INDEX(Other!$24:$24,MATCH(T4,Other!$11:$11,0)),INDEX(Other!$25:$25,MATCH(T4,Other!$11:$11,0)))),0)</f>
        <v>0</v>
      </c>
      <c r="U69" s="357">
        <f>IFERROR(IF(Input!V12=TRUE,1,IF(Input!$C$134=TRUE,INDEX(Other!$24:$24,MATCH(U4,Other!$11:$11,0)),INDEX(Other!$25:$25,MATCH(U4,Other!$11:$11,0)))),0)</f>
        <v>0</v>
      </c>
      <c r="V69" s="357">
        <f>IFERROR(IF(Input!W12=TRUE,1,IF(Input!$C$134=TRUE,INDEX(Other!$24:$24,MATCH(V4,Other!$11:$11,0)),INDEX(Other!$25:$25,MATCH(V4,Other!$11:$11,0)))),0)</f>
        <v>0</v>
      </c>
      <c r="W69" s="357">
        <f>IFERROR(IF(Input!X12=TRUE,1,IF(Input!$C$134=TRUE,INDEX(Other!$24:$24,MATCH(W4,Other!$11:$11,0)),INDEX(Other!$25:$25,MATCH(W4,Other!$11:$11,0)))),0)</f>
        <v>0</v>
      </c>
      <c r="X69" s="357">
        <f>IFERROR(IF(Input!Y12=TRUE,1,IF(Input!$C$134=TRUE,INDEX(Other!$24:$24,MATCH(X4,Other!$11:$11,0)),INDEX(Other!$25:$25,MATCH(X4,Other!$11:$11,0)))),0)</f>
        <v>0</v>
      </c>
      <c r="Y69" s="357">
        <f>IFERROR(IF(Input!Z12=TRUE,1,IF(Input!$C$134=TRUE,INDEX(Other!$24:$24,MATCH(Y4,Other!$11:$11,0)),INDEX(Other!$25:$25,MATCH(Y4,Other!$11:$11,0)))),0)</f>
        <v>0</v>
      </c>
      <c r="Z69" s="357">
        <f>IFERROR(IF(Input!AA12=TRUE,1,IF(Input!$C$134=TRUE,INDEX(Other!$24:$24,MATCH(Z4,Other!$11:$11,0)),INDEX(Other!$25:$25,MATCH(Z4,Other!$11:$11,0)))),0)</f>
        <v>0</v>
      </c>
      <c r="AA69" s="357">
        <f>IFERROR(IF(Input!AB12=TRUE,1,IF(Input!$C$134=TRUE,INDEX(Other!$24:$24,MATCH(AA4,Other!$11:$11,0)),INDEX(Other!$25:$25,MATCH(AA4,Other!$11:$11,0)))),0)</f>
        <v>0</v>
      </c>
      <c r="AB69" s="357">
        <f>IFERROR(IF(Input!AC12=TRUE,1,IF(Input!$C$134=TRUE,INDEX(Other!$24:$24,MATCH(AB4,Other!$11:$11,0)),INDEX(Other!$25:$25,MATCH(AB4,Other!$11:$11,0)))),0)</f>
        <v>0</v>
      </c>
      <c r="AC69" s="357">
        <f>IFERROR(IF(Input!AD12=TRUE,1,IF(Input!$C$134=TRUE,INDEX(Other!$24:$24,MATCH(AC4,Other!$11:$11,0)),INDEX(Other!$25:$25,MATCH(AC4,Other!$11:$11,0)))),0)</f>
        <v>0</v>
      </c>
      <c r="AD69" s="357">
        <f>IFERROR(IF(Input!AE12=TRUE,1,IF(Input!$C$134=TRUE,INDEX(Other!$24:$24,MATCH(AD4,Other!$11:$11,0)),INDEX(Other!$25:$25,MATCH(AD4,Other!$11:$11,0)))),0)</f>
        <v>0</v>
      </c>
      <c r="AE69" s="357">
        <f>IFERROR(IF(Input!AF12=TRUE,1,IF(Input!$C$134=TRUE,INDEX(Other!$24:$24,MATCH(AE4,Other!$11:$11,0)),INDEX(Other!$25:$25,MATCH(AE4,Other!$11:$11,0)))),0)</f>
        <v>0</v>
      </c>
      <c r="AF69" s="357">
        <f>IFERROR(IF(Input!AG12=TRUE,1,IF(Input!$C$134=TRUE,INDEX(Other!$24:$24,MATCH(AF4,Other!$11:$11,0)),INDEX(Other!$25:$25,MATCH(AF4,Other!$11:$11,0)))),0)</f>
        <v>0</v>
      </c>
      <c r="AG69" s="357">
        <f>IFERROR(IF(Input!AH12=TRUE,1,IF(Input!$C$134=TRUE,INDEX(Other!$24:$24,MATCH(AG4,Other!$11:$11,0)),INDEX(Other!$25:$25,MATCH(AG4,Other!$11:$11,0)))),0)</f>
        <v>0</v>
      </c>
      <c r="AH69" s="357">
        <f>IFERROR(IF(Input!AI12=TRUE,1,IF(Input!$C$134=TRUE,INDEX(Other!$24:$24,MATCH(AH4,Other!$11:$11,0)),INDEX(Other!$25:$25,MATCH(AH4,Other!$11:$11,0)))),0)</f>
        <v>0</v>
      </c>
      <c r="AI69" s="357">
        <f>IFERROR(IF(Input!AJ12=TRUE,1,IF(Input!$C$134=TRUE,INDEX(Other!$24:$24,MATCH(AI4,Other!$11:$11,0)),INDEX(Other!$25:$25,MATCH(AI4,Other!$11:$11,0)))),0)</f>
        <v>0</v>
      </c>
      <c r="AJ69" s="357">
        <f>IFERROR(IF(Input!AK12=TRUE,1,IF(Input!$C$134=TRUE,INDEX(Other!$24:$24,MATCH(AJ4,Other!$11:$11,0)),INDEX(Other!$25:$25,MATCH(AJ4,Other!$11:$11,0)))),0)</f>
        <v>0</v>
      </c>
      <c r="AK69" s="357">
        <f>IFERROR(IF(Input!AL12=TRUE,1,IF(Input!$C$134=TRUE,INDEX(Other!$24:$24,MATCH(AK4,Other!$11:$11,0)),INDEX(Other!$25:$25,MATCH(AK4,Other!$11:$11,0)))),0)</f>
        <v>0</v>
      </c>
      <c r="AL69" s="357">
        <f>IFERROR(IF(Input!AM12=TRUE,1,IF(Input!$C$134=TRUE,INDEX(Other!$24:$24,MATCH(AL4,Other!$11:$11,0)),INDEX(Other!$25:$25,MATCH(AL4,Other!$11:$11,0)))),0)</f>
        <v>0</v>
      </c>
      <c r="AM69" s="357">
        <f>IFERROR(IF(Input!AN12=TRUE,1,IF(Input!$C$134=TRUE,INDEX(Other!$24:$24,MATCH(AM4,Other!$11:$11,0)),INDEX(Other!$25:$25,MATCH(AM4,Other!$11:$11,0)))),0)</f>
        <v>0</v>
      </c>
      <c r="AN69" s="357">
        <f>IFERROR(IF(Input!AO12=TRUE,1,IF(Input!$C$134=TRUE,INDEX(Other!$24:$24,MATCH(AN4,Other!$11:$11,0)),INDEX(Other!$25:$25,MATCH(AN4,Other!$11:$11,0)))),0)</f>
        <v>0</v>
      </c>
      <c r="AO69" s="357">
        <f>IFERROR(IF(Input!AP12=TRUE,1,IF(Input!$C$134=TRUE,INDEX(Other!$24:$24,MATCH(AO4,Other!$11:$11,0)),INDEX(Other!$25:$25,MATCH(AO4,Other!$11:$11,0)))),0)</f>
        <v>0</v>
      </c>
      <c r="AP69" s="357">
        <f>IFERROR(IF(Input!AQ12=TRUE,1,IF(Input!$C$134=TRUE,INDEX(Other!$24:$24,MATCH(AP4,Other!$11:$11,0)),INDEX(Other!$25:$25,MATCH(AP4,Other!$11:$11,0)))),0)</f>
        <v>0</v>
      </c>
      <c r="AQ69" s="357">
        <f>IFERROR(IF(Input!AR12=TRUE,1,IF(Input!$C$134=TRUE,INDEX(Other!$24:$24,MATCH(AQ4,Other!$11:$11,0)),INDEX(Other!$25:$25,MATCH(AQ4,Other!$11:$11,0)))),0)</f>
        <v>0</v>
      </c>
      <c r="AR69" s="357">
        <f>IFERROR(IF(Input!AS12=TRUE,1,IF(Input!$C$134=TRUE,INDEX(Other!$24:$24,MATCH(AR4,Other!$11:$11,0)),INDEX(Other!$25:$25,MATCH(AR4,Other!$11:$11,0)))),0)</f>
        <v>0</v>
      </c>
      <c r="AS69" s="357">
        <f>IFERROR(IF(Input!AT12=TRUE,1,IF(Input!$C$134=TRUE,INDEX(Other!$24:$24,MATCH(AS4,Other!$11:$11,0)),INDEX(Other!$25:$25,MATCH(AS4,Other!$11:$11,0)))),0)</f>
        <v>0</v>
      </c>
      <c r="AT69" s="357">
        <f>IFERROR(IF(Input!AU12=TRUE,1,IF(Input!$C$134=TRUE,INDEX(Other!$24:$24,MATCH(AT4,Other!$11:$11,0)),INDEX(Other!$25:$25,MATCH(AT4,Other!$11:$11,0)))),0)</f>
        <v>0</v>
      </c>
      <c r="AU69" s="357">
        <f>IFERROR(IF(Input!AV12=TRUE,1,IF(Input!$C$134=TRUE,INDEX(Other!$24:$24,MATCH(AU4,Other!$11:$11,0)),INDEX(Other!$25:$25,MATCH(AU4,Other!$11:$11,0)))),0)</f>
        <v>0</v>
      </c>
      <c r="AV69" s="357">
        <f>IFERROR(IF(Input!AW12=TRUE,1,IF(Input!$C$134=TRUE,INDEX(Other!$24:$24,MATCH(AV4,Other!$11:$11,0)),INDEX(Other!$25:$25,MATCH(AV4,Other!$11:$11,0)))),0)</f>
        <v>0</v>
      </c>
      <c r="AW69" s="357">
        <f>IFERROR(IF(Input!AX12=TRUE,1,IF(Input!$C$134=TRUE,INDEX(Other!$24:$24,MATCH(AW4,Other!$11:$11,0)),INDEX(Other!$25:$25,MATCH(AW4,Other!$11:$11,0)))),0)</f>
        <v>0</v>
      </c>
      <c r="AX69" s="357">
        <f>IFERROR(IF(Input!AY12=TRUE,1,IF(Input!$C$134=TRUE,INDEX(Other!$24:$24,MATCH(AX4,Other!$11:$11,0)),INDEX(Other!$25:$25,MATCH(AX4,Other!$11:$11,0)))),0)</f>
        <v>0</v>
      </c>
      <c r="AY69" s="357">
        <f>IFERROR(IF(Input!AZ12=TRUE,1,IF(Input!$C$134=TRUE,INDEX(Other!$24:$24,MATCH(AY4,Other!$11:$11,0)),INDEX(Other!$25:$25,MATCH(AY4,Other!$11:$11,0)))),0)</f>
        <v>0</v>
      </c>
      <c r="AZ69" s="357">
        <f>IFERROR(IF(Input!BA12=TRUE,1,IF(Input!$C$134=TRUE,INDEX(Other!$24:$24,MATCH(AZ4,Other!$11:$11,0)),INDEX(Other!$25:$25,MATCH(AZ4,Other!$11:$11,0)))),0)</f>
        <v>0</v>
      </c>
      <c r="BA69" s="357">
        <f>IFERROR(IF(Input!BB12=TRUE,1,IF(Input!$C$134=TRUE,INDEX(Other!$24:$24,MATCH(BA4,Other!$11:$11,0)),INDEX(Other!$25:$25,MATCH(BA4,Other!$11:$11,0)))),0)</f>
        <v>0</v>
      </c>
      <c r="BB69" s="357">
        <f>IFERROR(IF(Input!BC12=TRUE,1,IF(Input!$C$134=TRUE,INDEX(Other!$24:$24,MATCH(BB4,Other!$11:$11,0)),INDEX(Other!$25:$25,MATCH(BB4,Other!$11:$11,0)))),0)</f>
        <v>0</v>
      </c>
      <c r="BC69" s="357">
        <f>IFERROR(IF(Input!BD12=TRUE,1,IF(Input!$C$134=TRUE,INDEX(Other!$24:$24,MATCH(BC4,Other!$11:$11,0)),INDEX(Other!$25:$25,MATCH(BC4,Other!$11:$11,0)))),0)</f>
        <v>0</v>
      </c>
      <c r="BD69" s="357">
        <f>IFERROR(IF(Input!BE12=TRUE,1,IF(Input!$C$134=TRUE,INDEX(Other!$24:$24,MATCH(BD4,Other!$11:$11,0)),INDEX(Other!$25:$25,MATCH(BD4,Other!$11:$11,0)))),0)</f>
        <v>0</v>
      </c>
      <c r="BE69" s="357">
        <f>IFERROR(IF(Input!BF12=TRUE,1,IF(Input!$C$134=TRUE,INDEX(Other!$24:$24,MATCH(BE4,Other!$11:$11,0)),INDEX(Other!$25:$25,MATCH(BE4,Other!$11:$11,0)))),0)</f>
        <v>0</v>
      </c>
      <c r="BF69" s="357">
        <f>IFERROR(IF(Input!BG12=TRUE,1,IF(Input!$C$134=TRUE,INDEX(Other!$24:$24,MATCH(BF4,Other!$11:$11,0)),INDEX(Other!$25:$25,MATCH(BF4,Other!$11:$11,0)))),0)</f>
        <v>0</v>
      </c>
      <c r="BG69" s="357">
        <f>IFERROR(IF(Input!BH12=TRUE,1,IF(Input!$C$134=TRUE,INDEX(Other!$24:$24,MATCH(BG4,Other!$11:$11,0)),INDEX(Other!$25:$25,MATCH(BG4,Other!$11:$11,0)))),0)</f>
        <v>0</v>
      </c>
      <c r="BH69" s="357">
        <f>IFERROR(IF(Input!BI12=TRUE,1,IF(Input!$C$134=TRUE,INDEX(Other!$24:$24,MATCH(BH4,Other!$11:$11,0)),INDEX(Other!$25:$25,MATCH(BH4,Other!$11:$11,0)))),0)</f>
        <v>0</v>
      </c>
      <c r="BI69" s="357">
        <f>IFERROR(IF(Input!BJ12=TRUE,1,IF(Input!$C$134=TRUE,INDEX(Other!$24:$24,MATCH(BI4,Other!$11:$11,0)),INDEX(Other!$25:$25,MATCH(BI4,Other!$11:$11,0)))),0)</f>
        <v>0</v>
      </c>
      <c r="BJ69" s="357">
        <f>IFERROR(IF(Input!BK12=TRUE,1,IF(Input!$C$134=TRUE,INDEX(Other!$24:$24,MATCH(BJ4,Other!$11:$11,0)),INDEX(Other!$25:$25,MATCH(BJ4,Other!$11:$11,0)))),0)</f>
        <v>0</v>
      </c>
      <c r="BK69" s="357">
        <f>IFERROR(IF(Input!BL12=TRUE,1,IF(Input!$C$134=TRUE,INDEX(Other!$24:$24,MATCH(BK4,Other!$11:$11,0)),INDEX(Other!$25:$25,MATCH(BK4,Other!$11:$11,0)))),0)</f>
        <v>0</v>
      </c>
      <c r="BL69" s="357">
        <f>IFERROR(IF(Input!BM12=TRUE,1,IF(Input!$C$134=TRUE,INDEX(Other!$24:$24,MATCH(BL4,Other!$11:$11,0)),INDEX(Other!$25:$25,MATCH(BL4,Other!$11:$11,0)))),0)</f>
        <v>0</v>
      </c>
      <c r="BM69" s="357">
        <f>IFERROR(IF(Input!BN12=TRUE,1,IF(Input!$C$134=TRUE,INDEX(Other!$24:$24,MATCH(BM4,Other!$11:$11,0)),INDEX(Other!$25:$25,MATCH(BM4,Other!$11:$11,0)))),0)</f>
        <v>0</v>
      </c>
      <c r="BN69" s="357">
        <f>IFERROR(IF(Input!BO12=TRUE,1,IF(Input!$C$134=TRUE,INDEX(Other!$24:$24,MATCH(BN4,Other!$11:$11,0)),INDEX(Other!$25:$25,MATCH(BN4,Other!$11:$11,0)))),0)</f>
        <v>0</v>
      </c>
      <c r="BO69" s="357">
        <f>IFERROR(IF(Input!BP12=TRUE,1,IF(Input!$C$134=TRUE,INDEX(Other!$24:$24,MATCH(BO4,Other!$11:$11,0)),INDEX(Other!$25:$25,MATCH(BO4,Other!$11:$11,0)))),0)</f>
        <v>0</v>
      </c>
      <c r="BP69" s="357">
        <f>IFERROR(IF(Input!BQ12=TRUE,1,IF(Input!$C$134=TRUE,INDEX(Other!$24:$24,MATCH(BP4,Other!$11:$11,0)),INDEX(Other!$25:$25,MATCH(BP4,Other!$11:$11,0)))),0)</f>
        <v>0</v>
      </c>
      <c r="BQ69" s="357">
        <f>IFERROR(IF(Input!BR12=TRUE,1,IF(Input!$C$134=TRUE,INDEX(Other!$24:$24,MATCH(BQ4,Other!$11:$11,0)),INDEX(Other!$25:$25,MATCH(BQ4,Other!$11:$11,0)))),0)</f>
        <v>0</v>
      </c>
      <c r="BR69" s="357">
        <f>IFERROR(IF(Input!BS12=TRUE,1,IF(Input!$C$134=TRUE,INDEX(Other!$24:$24,MATCH(BR4,Other!$11:$11,0)),INDEX(Other!$25:$25,MATCH(BR4,Other!$11:$11,0)))),0)</f>
        <v>0</v>
      </c>
      <c r="BS69" s="357">
        <f>IFERROR(IF(Input!BT12=TRUE,1,IF(Input!$C$134=TRUE,INDEX(Other!$24:$24,MATCH(BS4,Other!$11:$11,0)),INDEX(Other!$25:$25,MATCH(BS4,Other!$11:$11,0)))),0)</f>
        <v>0</v>
      </c>
      <c r="BT69" s="357">
        <f>IFERROR(IF(Input!BU12=TRUE,1,IF(Input!$C$134=TRUE,INDEX(Other!$24:$24,MATCH(BT4,Other!$11:$11,0)),INDEX(Other!$25:$25,MATCH(BT4,Other!$11:$11,0)))),0)</f>
        <v>0</v>
      </c>
      <c r="BU69" s="357">
        <f>IFERROR(IF(Input!BV12=TRUE,1,IF(Input!$C$134=TRUE,INDEX(Other!$24:$24,MATCH(BU4,Other!$11:$11,0)),INDEX(Other!$25:$25,MATCH(BU4,Other!$11:$11,0)))),0)</f>
        <v>0</v>
      </c>
      <c r="BV69" s="357">
        <f>IFERROR(IF(Input!BW12=TRUE,1,IF(Input!$C$134=TRUE,INDEX(Other!$24:$24,MATCH(BV4,Other!$11:$11,0)),INDEX(Other!$25:$25,MATCH(BV4,Other!$11:$11,0)))),0)</f>
        <v>0</v>
      </c>
      <c r="BW69" s="357">
        <f>IFERROR(IF(Input!BX12=TRUE,1,IF(Input!$C$134=TRUE,INDEX(Other!$24:$24,MATCH(BW4,Other!$11:$11,0)),INDEX(Other!$25:$25,MATCH(BW4,Other!$11:$11,0)))),0)</f>
        <v>0</v>
      </c>
      <c r="BX69" s="357">
        <f>IFERROR(IF(Input!BY12=TRUE,1,IF(Input!$C$134=TRUE,INDEX(Other!$24:$24,MATCH(BX4,Other!$11:$11,0)),INDEX(Other!$25:$25,MATCH(BX4,Other!$11:$11,0)))),0)</f>
        <v>0</v>
      </c>
      <c r="BY69" s="357">
        <f>IFERROR(IF(Input!BZ12=TRUE,1,IF(Input!$C$134=TRUE,INDEX(Other!$24:$24,MATCH(BY4,Other!$11:$11,0)),INDEX(Other!$25:$25,MATCH(BY4,Other!$11:$11,0)))),0)</f>
        <v>0</v>
      </c>
      <c r="BZ69" s="357">
        <f>IFERROR(IF(Input!CA12=TRUE,1,IF(Input!$C$134=TRUE,INDEX(Other!$24:$24,MATCH(BZ4,Other!$11:$11,0)),INDEX(Other!$25:$25,MATCH(BZ4,Other!$11:$11,0)))),0)</f>
        <v>0</v>
      </c>
      <c r="CA69" s="357">
        <f>IFERROR(IF(Input!CB12=TRUE,1,IF(Input!$C$134=TRUE,INDEX(Other!$24:$24,MATCH(CA4,Other!$11:$11,0)),INDEX(Other!$25:$25,MATCH(CA4,Other!$11:$11,0)))),0)</f>
        <v>0</v>
      </c>
      <c r="CB69" s="357">
        <f>IFERROR(IF(Input!CC12=TRUE,1,IF(Input!$C$134=TRUE,INDEX(Other!$24:$24,MATCH(CB4,Other!$11:$11,0)),INDEX(Other!$25:$25,MATCH(CB4,Other!$11:$11,0)))),0)</f>
        <v>0</v>
      </c>
      <c r="CC69" s="357">
        <f>IFERROR(IF(Input!CD12=TRUE,1,IF(Input!$C$134=TRUE,INDEX(Other!$24:$24,MATCH(CC4,Other!$11:$11,0)),INDEX(Other!$25:$25,MATCH(CC4,Other!$11:$11,0)))),0)</f>
        <v>0</v>
      </c>
      <c r="CD69" s="357">
        <f>IFERROR(IF(Input!CE12=TRUE,1,IF(Input!$C$134=TRUE,INDEX(Other!$24:$24,MATCH(CD4,Other!$11:$11,0)),INDEX(Other!$25:$25,MATCH(CD4,Other!$11:$11,0)))),0)</f>
        <v>0</v>
      </c>
      <c r="CE69" s="357">
        <f>IFERROR(IF(Input!CF12=TRUE,1,IF(Input!$C$134=TRUE,INDEX(Other!$24:$24,MATCH(CE4,Other!$11:$11,0)),INDEX(Other!$25:$25,MATCH(CE4,Other!$11:$11,0)))),0)</f>
        <v>0</v>
      </c>
      <c r="CF69" s="357">
        <f>IFERROR(IF(Input!CG12=TRUE,1,IF(Input!$C$134=TRUE,INDEX(Other!$24:$24,MATCH(CF4,Other!$11:$11,0)),INDEX(Other!$25:$25,MATCH(CF4,Other!$11:$11,0)))),0)</f>
        <v>0</v>
      </c>
      <c r="CG69" s="357">
        <f>IFERROR(IF(Input!CH12=TRUE,1,IF(Input!$C$134=TRUE,INDEX(Other!$24:$24,MATCH(CG4,Other!$11:$11,0)),INDEX(Other!$25:$25,MATCH(CG4,Other!$11:$11,0)))),0)</f>
        <v>0</v>
      </c>
      <c r="CH69" s="357">
        <f>IFERROR(IF(Input!CI12=TRUE,1,IF(Input!$C$134=TRUE,INDEX(Other!$24:$24,MATCH(CH4,Other!$11:$11,0)),INDEX(Other!$25:$25,MATCH(CH4,Other!$11:$11,0)))),0)</f>
        <v>0</v>
      </c>
      <c r="CI69" s="357">
        <f>IFERROR(IF(Input!CJ12=TRUE,1,IF(Input!$C$134=TRUE,INDEX(Other!$24:$24,MATCH(CI4,Other!$11:$11,0)),INDEX(Other!$25:$25,MATCH(CI4,Other!$11:$11,0)))),0)</f>
        <v>0</v>
      </c>
      <c r="CJ69" s="357">
        <f>IFERROR(IF(Input!CK12=TRUE,1,IF(Input!$C$134=TRUE,INDEX(Other!$24:$24,MATCH(CJ4,Other!$11:$11,0)),INDEX(Other!$25:$25,MATCH(CJ4,Other!$11:$11,0)))),0)</f>
        <v>0</v>
      </c>
      <c r="CK69" s="357">
        <f>IFERROR(IF(Input!CL12=TRUE,1,IF(Input!$C$134=TRUE,INDEX(Other!$24:$24,MATCH(CK4,Other!$11:$11,0)),INDEX(Other!$25:$25,MATCH(CK4,Other!$11:$11,0)))),0)</f>
        <v>0</v>
      </c>
      <c r="CL69" s="357">
        <f>IFERROR(IF(Input!CM12=TRUE,1,IF(Input!$C$134=TRUE,INDEX(Other!$24:$24,MATCH(CL4,Other!$11:$11,0)),INDEX(Other!$25:$25,MATCH(CL4,Other!$11:$11,0)))),0)</f>
        <v>0</v>
      </c>
      <c r="CM69" s="357">
        <f>IFERROR(IF(Input!CN12=TRUE,1,IF(Input!$C$134=TRUE,INDEX(Other!$24:$24,MATCH(CM4,Other!$11:$11,0)),INDEX(Other!$25:$25,MATCH(CM4,Other!$11:$11,0)))),0)</f>
        <v>0</v>
      </c>
      <c r="CN69" s="357">
        <f>IFERROR(IF(Input!CO12=TRUE,1,IF(Input!$C$134=TRUE,INDEX(Other!$24:$24,MATCH(CN4,Other!$11:$11,0)),INDEX(Other!$25:$25,MATCH(CN4,Other!$11:$11,0)))),0)</f>
        <v>0</v>
      </c>
      <c r="CO69" s="357">
        <f>IFERROR(IF(Input!CP12=TRUE,1,IF(Input!$C$134=TRUE,INDEX(Other!$24:$24,MATCH(CO4,Other!$11:$11,0)),INDEX(Other!$25:$25,MATCH(CO4,Other!$11:$11,0)))),0)</f>
        <v>0</v>
      </c>
      <c r="CP69" s="357">
        <f>IFERROR(IF(Input!CQ12=TRUE,1,IF(Input!$C$134=TRUE,INDEX(Other!$24:$24,MATCH(CP4,Other!$11:$11,0)),INDEX(Other!$25:$25,MATCH(CP4,Other!$11:$11,0)))),0)</f>
        <v>0</v>
      </c>
      <c r="CQ69" s="357">
        <f>IFERROR(IF(Input!CR12=TRUE,1,IF(Input!$C$134=TRUE,INDEX(Other!$24:$24,MATCH(CQ4,Other!$11:$11,0)),INDEX(Other!$25:$25,MATCH(CQ4,Other!$11:$11,0)))),0)</f>
        <v>0</v>
      </c>
      <c r="CR69" s="357">
        <f>IFERROR(IF(Input!CS12=TRUE,1,IF(Input!$C$134=TRUE,INDEX(Other!$24:$24,MATCH(CR4,Other!$11:$11,0)),INDEX(Other!$25:$25,MATCH(CR4,Other!$11:$11,0)))),0)</f>
        <v>0</v>
      </c>
      <c r="CS69" s="357">
        <f>IFERROR(IF(Input!CT12=TRUE,1,IF(Input!$C$134=TRUE,INDEX(Other!$24:$24,MATCH(CS4,Other!$11:$11,0)),INDEX(Other!$25:$25,MATCH(CS4,Other!$11:$11,0)))),0)</f>
        <v>0</v>
      </c>
      <c r="CT69" s="357">
        <f>IFERROR(IF(Input!CU12=TRUE,1,IF(Input!$C$134=TRUE,INDEX(Other!$24:$24,MATCH(CT4,Other!$11:$11,0)),INDEX(Other!$25:$25,MATCH(CT4,Other!$11:$11,0)))),0)</f>
        <v>0</v>
      </c>
      <c r="CU69" s="357">
        <f>IFERROR(IF(Input!CV12=TRUE,1,IF(Input!$C$134=TRUE,INDEX(Other!$24:$24,MATCH(CU4,Other!$11:$11,0)),INDEX(Other!$25:$25,MATCH(CU4,Other!$11:$11,0)))),0)</f>
        <v>0</v>
      </c>
      <c r="CV69" s="357">
        <f>IFERROR(IF(Input!CW12=TRUE,1,IF(Input!$C$134=TRUE,INDEX(Other!$24:$24,MATCH(CV4,Other!$11:$11,0)),INDEX(Other!$25:$25,MATCH(CV4,Other!$11:$11,0)))),0)</f>
        <v>0</v>
      </c>
      <c r="CW69" s="357">
        <f>IFERROR(IF(Input!CX12=TRUE,1,IF(Input!$C$134=TRUE,INDEX(Other!$24:$24,MATCH(CW4,Other!$11:$11,0)),INDEX(Other!$25:$25,MATCH(CW4,Other!$11:$11,0)))),0)</f>
        <v>0</v>
      </c>
      <c r="CX69" s="357">
        <f>IFERROR(IF(Input!CY12=TRUE,1,IF(Input!$C$134=TRUE,INDEX(Other!$24:$24,MATCH(CX4,Other!$11:$11,0)),INDEX(Other!$25:$25,MATCH(CX4,Other!$11:$11,0)))),0)</f>
        <v>0</v>
      </c>
      <c r="CY69" s="357">
        <f>IFERROR(IF(Input!CZ12=TRUE,1,IF(Input!$C$134=TRUE,INDEX(Other!$24:$24,MATCH(CY4,Other!$11:$11,0)),INDEX(Other!$25:$25,MATCH(CY4,Other!$11:$11,0)))),0)</f>
        <v>0</v>
      </c>
      <c r="CZ69" s="357">
        <f>IFERROR(IF(Input!DA12=TRUE,1,IF(Input!$C$134=TRUE,INDEX(Other!$24:$24,MATCH(CZ4,Other!$11:$11,0)),INDEX(Other!$25:$25,MATCH(CZ4,Other!$11:$11,0)))),0)</f>
        <v>0</v>
      </c>
      <c r="DA69" s="357">
        <f>IFERROR(IF(Input!DB12=TRUE,1,IF(Input!$C$134=TRUE,INDEX(Other!$24:$24,MATCH(DA4,Other!$11:$11,0)),INDEX(Other!$25:$25,MATCH(DA4,Other!$11:$11,0)))),0)</f>
        <v>0</v>
      </c>
      <c r="DB69" s="357">
        <f>IFERROR(IF(Input!DC12=TRUE,1,IF(Input!$C$134=TRUE,INDEX(Other!$24:$24,MATCH(DB4,Other!$11:$11,0)),INDEX(Other!$25:$25,MATCH(DB4,Other!$11:$11,0)))),0)</f>
        <v>0</v>
      </c>
      <c r="DC69" s="357">
        <f>IFERROR(IF(Input!DD12=TRUE,1,IF(Input!$C$134=TRUE,INDEX(Other!$24:$24,MATCH(DC4,Other!$11:$11,0)),INDEX(Other!$25:$25,MATCH(DC4,Other!$11:$11,0)))),0)</f>
        <v>0</v>
      </c>
      <c r="DD69" s="357">
        <f>IFERROR(IF(Input!DE12=TRUE,1,IF(Input!$C$134=TRUE,INDEX(Other!$24:$24,MATCH(DD4,Other!$11:$11,0)),INDEX(Other!$25:$25,MATCH(DD4,Other!$11:$11,0)))),0)</f>
        <v>0</v>
      </c>
      <c r="DE69" s="357">
        <f>IFERROR(IF(Input!DF12=TRUE,1,IF(Input!$C$134=TRUE,INDEX(Other!$24:$24,MATCH(DE4,Other!$11:$11,0)),INDEX(Other!$25:$25,MATCH(DE4,Other!$11:$11,0)))),0)</f>
        <v>0</v>
      </c>
      <c r="DF69" s="357">
        <f>IFERROR(IF(Input!DG12=TRUE,1,IF(Input!$C$134=TRUE,INDEX(Other!$24:$24,MATCH(DF4,Other!$11:$11,0)),INDEX(Other!$25:$25,MATCH(DF4,Other!$11:$11,0)))),0)</f>
        <v>0</v>
      </c>
      <c r="DG69" s="357">
        <f>IFERROR(IF(Input!DH12=TRUE,1,IF(Input!$C$134=TRUE,INDEX(Other!$24:$24,MATCH(DG4,Other!$11:$11,0)),INDEX(Other!$25:$25,MATCH(DG4,Other!$11:$11,0)))),0)</f>
        <v>0</v>
      </c>
      <c r="DH69" s="357">
        <f>IFERROR(IF(Input!DI12=TRUE,1,IF(Input!$C$134=TRUE,INDEX(Other!$24:$24,MATCH(DH4,Other!$11:$11,0)),INDEX(Other!$25:$25,MATCH(DH4,Other!$11:$11,0)))),0)</f>
        <v>0</v>
      </c>
      <c r="DI69" s="357">
        <f>IFERROR(IF(Input!DJ12=TRUE,1,IF(Input!$C$134=TRUE,INDEX(Other!$24:$24,MATCH(DI4,Other!$11:$11,0)),INDEX(Other!$25:$25,MATCH(DI4,Other!$11:$11,0)))),0)</f>
        <v>0</v>
      </c>
      <c r="DJ69" s="357">
        <f>IFERROR(IF(Input!DK12=TRUE,1,IF(Input!$C$134=TRUE,INDEX(Other!$24:$24,MATCH(DJ4,Other!$11:$11,0)),INDEX(Other!$25:$25,MATCH(DJ4,Other!$11:$11,0)))),0)</f>
        <v>0</v>
      </c>
      <c r="DK69" s="357">
        <f>IFERROR(IF(Input!DL12=TRUE,1,IF(Input!$C$134=TRUE,INDEX(Other!$24:$24,MATCH(DK4,Other!$11:$11,0)),INDEX(Other!$25:$25,MATCH(DK4,Other!$11:$11,0)))),0)</f>
        <v>0</v>
      </c>
      <c r="DL69" s="357">
        <f>IFERROR(IF(Input!DM12=TRUE,1,IF(Input!$C$134=TRUE,INDEX(Other!$24:$24,MATCH(DL4,Other!$11:$11,0)),INDEX(Other!$25:$25,MATCH(DL4,Other!$11:$11,0)))),0)</f>
        <v>0</v>
      </c>
      <c r="DM69" s="357">
        <f>IFERROR(IF(Input!DN12=TRUE,1,IF(Input!$C$134=TRUE,INDEX(Other!$24:$24,MATCH(DM4,Other!$11:$11,0)),INDEX(Other!$25:$25,MATCH(DM4,Other!$11:$11,0)))),0)</f>
        <v>0</v>
      </c>
      <c r="DN69" s="357">
        <f>IFERROR(IF(Input!DO12=TRUE,1,IF(Input!$C$134=TRUE,INDEX(Other!$24:$24,MATCH(DN4,Other!$11:$11,0)),INDEX(Other!$25:$25,MATCH(DN4,Other!$11:$11,0)))),0)</f>
        <v>0</v>
      </c>
      <c r="DO69" s="357">
        <f>IFERROR(IF(Input!DP12=TRUE,1,IF(Input!$C$134=TRUE,INDEX(Other!$24:$24,MATCH(DO4,Other!$11:$11,0)),INDEX(Other!$25:$25,MATCH(DO4,Other!$11:$11,0)))),0)</f>
        <v>0</v>
      </c>
      <c r="DP69" s="357">
        <f>IFERROR(IF(Input!DQ12=TRUE,1,IF(Input!$C$134=TRUE,INDEX(Other!$24:$24,MATCH(DP4,Other!$11:$11,0)),INDEX(Other!$25:$25,MATCH(DP4,Other!$11:$11,0)))),0)</f>
        <v>0</v>
      </c>
      <c r="DQ69" s="357">
        <f>IFERROR(IF(Input!DR12=TRUE,1,IF(Input!$C$134=TRUE,INDEX(Other!$24:$24,MATCH(DQ4,Other!$11:$11,0)),INDEX(Other!$25:$25,MATCH(DQ4,Other!$11:$11,0)))),0)</f>
        <v>0</v>
      </c>
      <c r="DR69" s="357">
        <f>IFERROR(IF(Input!DS12=TRUE,1,IF(Input!$C$134=TRUE,INDEX(Other!$24:$24,MATCH(DR4,Other!$11:$11,0)),INDEX(Other!$25:$25,MATCH(DR4,Other!$11:$11,0)))),0)</f>
        <v>0</v>
      </c>
      <c r="DS69" s="357">
        <f>IFERROR(IF(Input!DT12=TRUE,1,IF(Input!$C$134=TRUE,INDEX(Other!$24:$24,MATCH(DS4,Other!$11:$11,0)),INDEX(Other!$25:$25,MATCH(DS4,Other!$11:$11,0)))),0)</f>
        <v>0</v>
      </c>
      <c r="DT69" s="357">
        <f>IFERROR(IF(Input!DU12=TRUE,1,IF(Input!$C$134=TRUE,INDEX(Other!$24:$24,MATCH(DT4,Other!$11:$11,0)),INDEX(Other!$25:$25,MATCH(DT4,Other!$11:$11,0)))),0)</f>
        <v>0</v>
      </c>
      <c r="DU69" s="357">
        <f>IFERROR(IF(Input!DV12=TRUE,1,IF(Input!$C$134=TRUE,INDEX(Other!$24:$24,MATCH(DU4,Other!$11:$11,0)),INDEX(Other!$25:$25,MATCH(DU4,Other!$11:$11,0)))),0)</f>
        <v>0</v>
      </c>
      <c r="DV69" s="357">
        <f>IFERROR(IF(Input!DW12=TRUE,1,IF(Input!$C$134=TRUE,INDEX(Other!$24:$24,MATCH(DV4,Other!$11:$11,0)),INDEX(Other!$25:$25,MATCH(DV4,Other!$11:$11,0)))),0)</f>
        <v>0</v>
      </c>
      <c r="DW69" s="357">
        <f>IFERROR(IF(Input!DX12=TRUE,1,IF(Input!$C$134=TRUE,INDEX(Other!$24:$24,MATCH(DW4,Other!$11:$11,0)),INDEX(Other!$25:$25,MATCH(DW4,Other!$11:$11,0)))),0)</f>
        <v>0</v>
      </c>
      <c r="DX69" s="357">
        <f>IFERROR(IF(Input!DY12=TRUE,1,IF(Input!$C$134=TRUE,INDEX(Other!$24:$24,MATCH(DX4,Other!$11:$11,0)),INDEX(Other!$25:$25,MATCH(DX4,Other!$11:$11,0)))),0)</f>
        <v>0</v>
      </c>
      <c r="DY69" s="357">
        <f>IFERROR(IF(Input!DZ12=TRUE,1,IF(Input!$C$134=TRUE,INDEX(Other!$24:$24,MATCH(DY4,Other!$11:$11,0)),INDEX(Other!$25:$25,MATCH(DY4,Other!$11:$11,0)))),0)</f>
        <v>0</v>
      </c>
      <c r="DZ69" s="357">
        <f>IFERROR(IF(Input!EA12=TRUE,1,IF(Input!$C$134=TRUE,INDEX(Other!$24:$24,MATCH(DZ4,Other!$11:$11,0)),INDEX(Other!$25:$25,MATCH(DZ4,Other!$11:$11,0)))),0)</f>
        <v>0</v>
      </c>
      <c r="EA69" s="357">
        <f>IFERROR(IF(Input!EB12=TRUE,1,IF(Input!$C$134=TRUE,INDEX(Other!$24:$24,MATCH(EA4,Other!$11:$11,0)),INDEX(Other!$25:$25,MATCH(EA4,Other!$11:$11,0)))),0)</f>
        <v>0</v>
      </c>
      <c r="EB69" s="357">
        <f>IFERROR(IF(Input!EC12=TRUE,1,IF(Input!$C$134=TRUE,INDEX(Other!$24:$24,MATCH(EB4,Other!$11:$11,0)),INDEX(Other!$25:$25,MATCH(EB4,Other!$11:$11,0)))),0)</f>
        <v>0</v>
      </c>
      <c r="EC69" s="357">
        <f>IFERROR(IF(Input!ED12=TRUE,1,IF(Input!$C$134=TRUE,INDEX(Other!$24:$24,MATCH(EC4,Other!$11:$11,0)),INDEX(Other!$25:$25,MATCH(EC4,Other!$11:$11,0)))),0)</f>
        <v>0</v>
      </c>
      <c r="ED69" s="357">
        <f>IFERROR(IF(Input!EE12=TRUE,1,IF(Input!$C$134=TRUE,INDEX(Other!$24:$24,MATCH(ED4,Other!$11:$11,0)),INDEX(Other!$25:$25,MATCH(ED4,Other!$11:$11,0)))),0)</f>
        <v>0</v>
      </c>
      <c r="EE69" s="357">
        <f>IFERROR(IF(Input!EF12=TRUE,1,IF(Input!$C$134=TRUE,INDEX(Other!$24:$24,MATCH(EE4,Other!$11:$11,0)),INDEX(Other!$25:$25,MATCH(EE4,Other!$11:$11,0)))),0)</f>
        <v>0</v>
      </c>
      <c r="EF69" s="357">
        <f>IFERROR(IF(Input!EG12=TRUE,1,IF(Input!$C$134=TRUE,INDEX(Other!$24:$24,MATCH(EF4,Other!$11:$11,0)),INDEX(Other!$25:$25,MATCH(EF4,Other!$11:$11,0)))),0)</f>
        <v>0</v>
      </c>
      <c r="EG69" s="357">
        <f>IFERROR(IF(Input!EH12=TRUE,1,IF(Input!$C$134=TRUE,INDEX(Other!$24:$24,MATCH(EG4,Other!$11:$11,0)),INDEX(Other!$25:$25,MATCH(EG4,Other!$11:$11,0)))),0)</f>
        <v>0</v>
      </c>
      <c r="EH69" s="357">
        <f>IFERROR(IF(Input!EI12=TRUE,1,IF(Input!$C$134=TRUE,INDEX(Other!$24:$24,MATCH(EH4,Other!$11:$11,0)),INDEX(Other!$25:$25,MATCH(EH4,Other!$11:$11,0)))),0)</f>
        <v>0</v>
      </c>
      <c r="EI69" s="357">
        <f>IFERROR(IF(Input!EJ12=TRUE,1,IF(Input!$C$134=TRUE,INDEX(Other!$24:$24,MATCH(EI4,Other!$11:$11,0)),INDEX(Other!$25:$25,MATCH(EI4,Other!$11:$11,0)))),0)</f>
        <v>0</v>
      </c>
      <c r="EJ69" s="357">
        <f>IFERROR(IF(Input!EK12=TRUE,1,IF(Input!$C$134=TRUE,INDEX(Other!$24:$24,MATCH(EJ4,Other!$11:$11,0)),INDEX(Other!$25:$25,MATCH(EJ4,Other!$11:$11,0)))),0)</f>
        <v>0</v>
      </c>
      <c r="EK69" s="357">
        <f>IFERROR(IF(Input!EL12=TRUE,1,IF(Input!$C$134=TRUE,INDEX(Other!$24:$24,MATCH(EK4,Other!$11:$11,0)),INDEX(Other!$25:$25,MATCH(EK4,Other!$11:$11,0)))),0)</f>
        <v>0</v>
      </c>
      <c r="EL69" s="357">
        <f>IFERROR(IF(Input!EM12=TRUE,1,IF(Input!$C$134=TRUE,INDEX(Other!$24:$24,MATCH(EL4,Other!$11:$11,0)),INDEX(Other!$25:$25,MATCH(EL4,Other!$11:$11,0)))),0)</f>
        <v>0</v>
      </c>
      <c r="EM69" s="357">
        <f>IFERROR(IF(Input!EN12=TRUE,1,IF(Input!$C$134=TRUE,INDEX(Other!$24:$24,MATCH(EM4,Other!$11:$11,0)),INDEX(Other!$25:$25,MATCH(EM4,Other!$11:$11,0)))),0)</f>
        <v>0</v>
      </c>
      <c r="EN69" s="357">
        <f>IFERROR(IF(Input!EO12=TRUE,1,IF(Input!$C$134=TRUE,INDEX(Other!$24:$24,MATCH(EN4,Other!$11:$11,0)),INDEX(Other!$25:$25,MATCH(EN4,Other!$11:$11,0)))),0)</f>
        <v>0</v>
      </c>
      <c r="EO69" s="357">
        <f>IFERROR(IF(Input!EP12=TRUE,1,IF(Input!$C$134=TRUE,INDEX(Other!$24:$24,MATCH(EO4,Other!$11:$11,0)),INDEX(Other!$25:$25,MATCH(EO4,Other!$11:$11,0)))),0)</f>
        <v>0</v>
      </c>
      <c r="EP69" s="357">
        <f>IFERROR(IF(Input!EQ12=TRUE,1,IF(Input!$C$134=TRUE,INDEX(Other!$24:$24,MATCH(EP4,Other!$11:$11,0)),INDEX(Other!$25:$25,MATCH(EP4,Other!$11:$11,0)))),0)</f>
        <v>0</v>
      </c>
      <c r="EQ69" s="357">
        <f>IFERROR(IF(Input!ER12=TRUE,1,IF(Input!$C$134=TRUE,INDEX(Other!$24:$24,MATCH(EQ4,Other!$11:$11,0)),INDEX(Other!$25:$25,MATCH(EQ4,Other!$11:$11,0)))),0)</f>
        <v>0</v>
      </c>
      <c r="ER69" s="357">
        <f>IFERROR(IF(Input!ES12=TRUE,1,IF(Input!$C$134=TRUE,INDEX(Other!$24:$24,MATCH(ER4,Other!$11:$11,0)),INDEX(Other!$25:$25,MATCH(ER4,Other!$11:$11,0)))),0)</f>
        <v>0</v>
      </c>
      <c r="ES69" s="357">
        <f>IFERROR(IF(Input!ET12=TRUE,1,IF(Input!$C$134=TRUE,INDEX(Other!$24:$24,MATCH(ES4,Other!$11:$11,0)),INDEX(Other!$25:$25,MATCH(ES4,Other!$11:$11,0)))),0)</f>
        <v>0</v>
      </c>
      <c r="ET69" s="357">
        <f>IFERROR(IF(Input!EU12=TRUE,1,IF(Input!$C$134=TRUE,INDEX(Other!$24:$24,MATCH(ET4,Other!$11:$11,0)),INDEX(Other!$25:$25,MATCH(ET4,Other!$11:$11,0)))),0)</f>
        <v>0</v>
      </c>
      <c r="EU69" s="357">
        <f>IFERROR(IF(Input!EV12=TRUE,1,IF(Input!$C$134=TRUE,INDEX(Other!$24:$24,MATCH(EU4,Other!$11:$11,0)),INDEX(Other!$25:$25,MATCH(EU4,Other!$11:$11,0)))),0)</f>
        <v>0</v>
      </c>
      <c r="EV69" s="357">
        <f>IFERROR(IF(Input!EW12=TRUE,1,IF(Input!$C$134=TRUE,INDEX(Other!$24:$24,MATCH(EV4,Other!$11:$11,0)),INDEX(Other!$25:$25,MATCH(EV4,Other!$11:$11,0)))),0)</f>
        <v>0</v>
      </c>
      <c r="EW69" s="357">
        <f>IFERROR(IF(Input!EX12=TRUE,1,IF(Input!$C$134=TRUE,INDEX(Other!$24:$24,MATCH(EW4,Other!$11:$11,0)),INDEX(Other!$25:$25,MATCH(EW4,Other!$11:$11,0)))),0)</f>
        <v>0</v>
      </c>
      <c r="EX69" s="357">
        <f>IFERROR(IF(Input!EY12=TRUE,1,IF(Input!$C$134=TRUE,INDEX(Other!$24:$24,MATCH(EX4,Other!$11:$11,0)),INDEX(Other!$25:$25,MATCH(EX4,Other!$11:$11,0)))),0)</f>
        <v>0</v>
      </c>
      <c r="EY69" s="357">
        <f>IFERROR(IF(Input!EZ12=TRUE,1,IF(Input!$C$134=TRUE,INDEX(Other!$24:$24,MATCH(EY4,Other!$11:$11,0)),INDEX(Other!$25:$25,MATCH(EY4,Other!$11:$11,0)))),0)</f>
        <v>0</v>
      </c>
      <c r="EZ69" s="357">
        <f>IFERROR(IF(Input!FA12=TRUE,1,IF(Input!$C$134=TRUE,INDEX(Other!$24:$24,MATCH(EZ4,Other!$11:$11,0)),INDEX(Other!$25:$25,MATCH(EZ4,Other!$11:$11,0)))),0)</f>
        <v>0</v>
      </c>
      <c r="FA69" s="357">
        <f>IFERROR(IF(Input!FB12=TRUE,1,IF(Input!$C$134=TRUE,INDEX(Other!$24:$24,MATCH(FA4,Other!$11:$11,0)),INDEX(Other!$25:$25,MATCH(FA4,Other!$11:$11,0)))),0)</f>
        <v>0</v>
      </c>
      <c r="FB69" s="357">
        <f>IFERROR(IF(Input!FC12=TRUE,1,IF(Input!$C$134=TRUE,INDEX(Other!$24:$24,MATCH(FB4,Other!$11:$11,0)),INDEX(Other!$25:$25,MATCH(FB4,Other!$11:$11,0)))),0)</f>
        <v>0</v>
      </c>
      <c r="FC69" s="357">
        <f>IFERROR(IF(Input!FD12=TRUE,1,IF(Input!$C$134=TRUE,INDEX(Other!$24:$24,MATCH(FC4,Other!$11:$11,0)),INDEX(Other!$25:$25,MATCH(FC4,Other!$11:$11,0)))),0)</f>
        <v>0</v>
      </c>
      <c r="FD69" s="357">
        <f>IFERROR(IF(Input!FE12=TRUE,1,IF(Input!$C$134=TRUE,INDEX(Other!$24:$24,MATCH(FD4,Other!$11:$11,0)),INDEX(Other!$25:$25,MATCH(FD4,Other!$11:$11,0)))),0)</f>
        <v>0</v>
      </c>
      <c r="FE69" s="357">
        <f>IFERROR(IF(Input!FF12=TRUE,1,IF(Input!$C$134=TRUE,INDEX(Other!$24:$24,MATCH(FE4,Other!$11:$11,0)),INDEX(Other!$25:$25,MATCH(FE4,Other!$11:$11,0)))),0)</f>
        <v>0</v>
      </c>
      <c r="FF69" s="357">
        <f>IFERROR(IF(Input!FG12=TRUE,1,IF(Input!$C$134=TRUE,INDEX(Other!$24:$24,MATCH(FF4,Other!$11:$11,0)),INDEX(Other!$25:$25,MATCH(FF4,Other!$11:$11,0)))),0)</f>
        <v>0</v>
      </c>
      <c r="FG69" s="357">
        <f>IFERROR(IF(Input!FH12=TRUE,1,IF(Input!$C$134=TRUE,INDEX(Other!$24:$24,MATCH(FG4,Other!$11:$11,0)),INDEX(Other!$25:$25,MATCH(FG4,Other!$11:$11,0)))),0)</f>
        <v>0</v>
      </c>
      <c r="FH69" s="357">
        <f>IFERROR(IF(Input!FI12=TRUE,1,IF(Input!$C$134=TRUE,INDEX(Other!$24:$24,MATCH(FH4,Other!$11:$11,0)),INDEX(Other!$25:$25,MATCH(FH4,Other!$11:$11,0)))),0)</f>
        <v>0</v>
      </c>
      <c r="FI69" s="357">
        <f>IFERROR(IF(Input!FJ12=TRUE,1,IF(Input!$C$134=TRUE,INDEX(Other!$24:$24,MATCH(FI4,Other!$11:$11,0)),INDEX(Other!$25:$25,MATCH(FI4,Other!$11:$11,0)))),0)</f>
        <v>0</v>
      </c>
      <c r="FJ69" s="357">
        <f>IFERROR(IF(Input!FK12=TRUE,1,IF(Input!$C$134=TRUE,INDEX(Other!$24:$24,MATCH(FJ4,Other!$11:$11,0)),INDEX(Other!$25:$25,MATCH(FJ4,Other!$11:$11,0)))),0)</f>
        <v>0</v>
      </c>
      <c r="FK69" s="357">
        <f>IFERROR(IF(Input!FL12=TRUE,1,IF(Input!$C$134=TRUE,INDEX(Other!$24:$24,MATCH(FK4,Other!$11:$11,0)),INDEX(Other!$25:$25,MATCH(FK4,Other!$11:$11,0)))),0)</f>
        <v>0</v>
      </c>
      <c r="FL69" s="357">
        <f>IFERROR(IF(Input!FM12=TRUE,1,IF(Input!$C$134=TRUE,INDEX(Other!$24:$24,MATCH(FL4,Other!$11:$11,0)),INDEX(Other!$25:$25,MATCH(FL4,Other!$11:$11,0)))),0)</f>
        <v>0</v>
      </c>
      <c r="FM69" s="357">
        <f>IFERROR(IF(Input!FN12=TRUE,1,IF(Input!$C$134=TRUE,INDEX(Other!$24:$24,MATCH(FM4,Other!$11:$11,0)),INDEX(Other!$25:$25,MATCH(FM4,Other!$11:$11,0)))),0)</f>
        <v>0</v>
      </c>
      <c r="FN69" s="357">
        <f>IFERROR(IF(Input!FO12=TRUE,1,IF(Input!$C$134=TRUE,INDEX(Other!$24:$24,MATCH(FN4,Other!$11:$11,0)),INDEX(Other!$25:$25,MATCH(FN4,Other!$11:$11,0)))),0)</f>
        <v>0</v>
      </c>
      <c r="FO69" s="357">
        <f>IFERROR(IF(Input!FP12=TRUE,1,IF(Input!$C$134=TRUE,INDEX(Other!$24:$24,MATCH(FO4,Other!$11:$11,0)),INDEX(Other!$25:$25,MATCH(FO4,Other!$11:$11,0)))),0)</f>
        <v>0</v>
      </c>
      <c r="FP69" s="357">
        <f>IFERROR(IF(Input!FQ12=TRUE,1,IF(Input!$C$134=TRUE,INDEX(Other!$24:$24,MATCH(FP4,Other!$11:$11,0)),INDEX(Other!$25:$25,MATCH(FP4,Other!$11:$11,0)))),0)</f>
        <v>0</v>
      </c>
      <c r="FQ69" s="357">
        <f>IFERROR(IF(Input!FR12=TRUE,1,IF(Input!$C$134=TRUE,INDEX(Other!$24:$24,MATCH(FQ4,Other!$11:$11,0)),INDEX(Other!$25:$25,MATCH(FQ4,Other!$11:$11,0)))),0)</f>
        <v>0</v>
      </c>
      <c r="FR69" s="357">
        <f>IFERROR(IF(Input!FS12=TRUE,1,IF(Input!$C$134=TRUE,INDEX(Other!$24:$24,MATCH(FR4,Other!$11:$11,0)),INDEX(Other!$25:$25,MATCH(FR4,Other!$11:$11,0)))),0)</f>
        <v>0</v>
      </c>
      <c r="FS69" s="357">
        <f>IFERROR(IF(Input!FT12=TRUE,1,IF(Input!$C$134=TRUE,INDEX(Other!$24:$24,MATCH(FS4,Other!$11:$11,0)),INDEX(Other!$25:$25,MATCH(FS4,Other!$11:$11,0)))),0)</f>
        <v>0</v>
      </c>
      <c r="FT69" s="357">
        <f>IFERROR(IF(Input!FU12=TRUE,1,IF(Input!$C$134=TRUE,INDEX(Other!$24:$24,MATCH(FT4,Other!$11:$11,0)),INDEX(Other!$25:$25,MATCH(FT4,Other!$11:$11,0)))),0)</f>
        <v>0</v>
      </c>
      <c r="FU69" s="357">
        <f>IFERROR(IF(Input!FV12=TRUE,1,IF(Input!$C$134=TRUE,INDEX(Other!$24:$24,MATCH(FU4,Other!$11:$11,0)),INDEX(Other!$25:$25,MATCH(FU4,Other!$11:$11,0)))),0)</f>
        <v>0</v>
      </c>
      <c r="FV69" s="357">
        <f>IFERROR(IF(Input!FW12=TRUE,1,IF(Input!$C$134=TRUE,INDEX(Other!$24:$24,MATCH(FV4,Other!$11:$11,0)),INDEX(Other!$25:$25,MATCH(FV4,Other!$11:$11,0)))),0)</f>
        <v>0</v>
      </c>
      <c r="FW69" s="357">
        <f>IFERROR(IF(Input!FX12=TRUE,1,IF(Input!$C$134=TRUE,INDEX(Other!$24:$24,MATCH(FW4,Other!$11:$11,0)),INDEX(Other!$25:$25,MATCH(FW4,Other!$11:$11,0)))),0)</f>
        <v>0</v>
      </c>
      <c r="FX69" s="357">
        <f>IFERROR(IF(Input!FY12=TRUE,1,IF(Input!$C$134=TRUE,INDEX(Other!$24:$24,MATCH(FX4,Other!$11:$11,0)),INDEX(Other!$25:$25,MATCH(FX4,Other!$11:$11,0)))),0)</f>
        <v>0</v>
      </c>
      <c r="FY69" s="357">
        <f>IFERROR(IF(Input!FZ12=TRUE,1,IF(Input!$C$134=TRUE,INDEX(Other!$24:$24,MATCH(FY4,Other!$11:$11,0)),INDEX(Other!$25:$25,MATCH(FY4,Other!$11:$11,0)))),0)</f>
        <v>0</v>
      </c>
      <c r="FZ69" s="357">
        <f>IFERROR(IF(Input!GA12=TRUE,1,IF(Input!$C$134=TRUE,INDEX(Other!$24:$24,MATCH(FZ4,Other!$11:$11,0)),INDEX(Other!$25:$25,MATCH(FZ4,Other!$11:$11,0)))),0)</f>
        <v>0</v>
      </c>
      <c r="GA69" s="357">
        <f>IFERROR(IF(Input!GB12=TRUE,1,IF(Input!$C$134=TRUE,INDEX(Other!$24:$24,MATCH(GA4,Other!$11:$11,0)),INDEX(Other!$25:$25,MATCH(GA4,Other!$11:$11,0)))),0)</f>
        <v>0</v>
      </c>
      <c r="GB69" s="357">
        <f>IFERROR(IF(Input!GC12=TRUE,1,IF(Input!$C$134=TRUE,INDEX(Other!$24:$24,MATCH(GB4,Other!$11:$11,0)),INDEX(Other!$25:$25,MATCH(GB4,Other!$11:$11,0)))),0)</f>
        <v>0</v>
      </c>
      <c r="GC69" s="357">
        <f>IFERROR(IF(Input!GD12=TRUE,1,IF(Input!$C$134=TRUE,INDEX(Other!$24:$24,MATCH(GC4,Other!$11:$11,0)),INDEX(Other!$25:$25,MATCH(GC4,Other!$11:$11,0)))),0)</f>
        <v>0</v>
      </c>
      <c r="GD69" s="357">
        <f>IFERROR(IF(Input!GE12=TRUE,1,IF(Input!$C$134=TRUE,INDEX(Other!$24:$24,MATCH(GD4,Other!$11:$11,0)),INDEX(Other!$25:$25,MATCH(GD4,Other!$11:$11,0)))),0)</f>
        <v>0</v>
      </c>
      <c r="GE69" s="357">
        <f>IFERROR(IF(Input!GF12=TRUE,1,IF(Input!$C$134=TRUE,INDEX(Other!$24:$24,MATCH(GE4,Other!$11:$11,0)),INDEX(Other!$25:$25,MATCH(GE4,Other!$11:$11,0)))),0)</f>
        <v>0</v>
      </c>
      <c r="GF69" s="357">
        <f>IFERROR(IF(Input!GG12=TRUE,1,IF(Input!$C$134=TRUE,INDEX(Other!$24:$24,MATCH(GF4,Other!$11:$11,0)),INDEX(Other!$25:$25,MATCH(GF4,Other!$11:$11,0)))),0)</f>
        <v>0</v>
      </c>
      <c r="GG69" s="357">
        <f>IFERROR(IF(Input!GH12=TRUE,1,IF(Input!$C$134=TRUE,INDEX(Other!$24:$24,MATCH(GG4,Other!$11:$11,0)),INDEX(Other!$25:$25,MATCH(GG4,Other!$11:$11,0)))),0)</f>
        <v>0</v>
      </c>
      <c r="GH69" s="357">
        <f>IFERROR(IF(Input!GI12=TRUE,1,IF(Input!$C$134=TRUE,INDEX(Other!$24:$24,MATCH(GH4,Other!$11:$11,0)),INDEX(Other!$25:$25,MATCH(GH4,Other!$11:$11,0)))),0)</f>
        <v>0</v>
      </c>
      <c r="GI69" s="357">
        <f>IFERROR(IF(Input!GJ12=TRUE,1,IF(Input!$C$134=TRUE,INDEX(Other!$24:$24,MATCH(GI4,Other!$11:$11,0)),INDEX(Other!$25:$25,MATCH(GI4,Other!$11:$11,0)))),0)</f>
        <v>0</v>
      </c>
      <c r="GJ69" s="357">
        <f>IFERROR(IF(Input!GK12=TRUE,1,IF(Input!$C$134=TRUE,INDEX(Other!$24:$24,MATCH(GJ4,Other!$11:$11,0)),INDEX(Other!$25:$25,MATCH(GJ4,Other!$11:$11,0)))),0)</f>
        <v>0</v>
      </c>
      <c r="GK69" s="357">
        <f>IFERROR(IF(Input!GL12=TRUE,1,IF(Input!$C$134=TRUE,INDEX(Other!$24:$24,MATCH(GK4,Other!$11:$11,0)),INDEX(Other!$25:$25,MATCH(GK4,Other!$11:$11,0)))),0)</f>
        <v>0</v>
      </c>
      <c r="GL69" s="357">
        <f>IFERROR(IF(Input!GM12=TRUE,1,IF(Input!$C$134=TRUE,INDEX(Other!$24:$24,MATCH(GL4,Other!$11:$11,0)),INDEX(Other!$25:$25,MATCH(GL4,Other!$11:$11,0)))),0)</f>
        <v>0</v>
      </c>
      <c r="GM69" s="357">
        <f>IFERROR(IF(Input!GN12=TRUE,1,IF(Input!$C$134=TRUE,INDEX(Other!$24:$24,MATCH(GM4,Other!$11:$11,0)),INDEX(Other!$25:$25,MATCH(GM4,Other!$11:$11,0)))),0)</f>
        <v>0</v>
      </c>
      <c r="GN69" s="357">
        <f>IFERROR(IF(Input!GO12=TRUE,1,IF(Input!$C$134=TRUE,INDEX(Other!$24:$24,MATCH(GN4,Other!$11:$11,0)),INDEX(Other!$25:$25,MATCH(GN4,Other!$11:$11,0)))),0)</f>
        <v>0</v>
      </c>
      <c r="GO69" s="357">
        <f>IFERROR(IF(Input!GP12=TRUE,1,IF(Input!$C$134=TRUE,INDEX(Other!$24:$24,MATCH(GO4,Other!$11:$11,0)),INDEX(Other!$25:$25,MATCH(GO4,Other!$11:$11,0)))),0)</f>
        <v>0</v>
      </c>
      <c r="GP69" s="357">
        <f>IFERROR(IF(Input!GQ12=TRUE,1,IF(Input!$C$134=TRUE,INDEX(Other!$24:$24,MATCH(GP4,Other!$11:$11,0)),INDEX(Other!$25:$25,MATCH(GP4,Other!$11:$11,0)))),0)</f>
        <v>0</v>
      </c>
      <c r="GQ69" s="357">
        <f>IFERROR(IF(Input!GR12=TRUE,1,IF(Input!$C$134=TRUE,INDEX(Other!$24:$24,MATCH(GQ4,Other!$11:$11,0)),INDEX(Other!$25:$25,MATCH(GQ4,Other!$11:$11,0)))),0)</f>
        <v>0</v>
      </c>
      <c r="GR69" s="357">
        <f>IFERROR(IF(Input!GS12=TRUE,1,IF(Input!$C$134=TRUE,INDEX(Other!$24:$24,MATCH(GR4,Other!$11:$11,0)),INDEX(Other!$25:$25,MATCH(GR4,Other!$11:$11,0)))),0)</f>
        <v>0</v>
      </c>
      <c r="GS69" s="357">
        <f>IFERROR(IF(Input!GT12=TRUE,1,IF(Input!$C$134=TRUE,INDEX(Other!$24:$24,MATCH(GS4,Other!$11:$11,0)),INDEX(Other!$25:$25,MATCH(GS4,Other!$11:$11,0)))),0)</f>
        <v>0</v>
      </c>
    </row>
    <row r="70" spans="1:201" s="345" customFormat="1" outlineLevel="1">
      <c r="A70" s="354" t="s">
        <v>9381</v>
      </c>
      <c r="B70" s="344">
        <f>IFERROR(ROUND(B71*B10*B73*B72*B74,0)*N(Input!C28),0)</f>
        <v>0</v>
      </c>
      <c r="C70" s="344">
        <f>IFERROR(ROUND(C71*C10*C73*C72*C74,0)*N(Input!D28),0)</f>
        <v>0</v>
      </c>
      <c r="D70" s="344">
        <f>IFERROR(ROUND(D71*D10*D73*D72*D74,0)*N(Input!E28),0)</f>
        <v>0</v>
      </c>
      <c r="E70" s="344">
        <f>IFERROR(ROUND(E71*E10*E73*E72*E74,0)*N(Input!F28),0)</f>
        <v>0</v>
      </c>
      <c r="F70" s="344">
        <f>IFERROR(ROUND(F71*F10*F73*F72*F74,0)*N(Input!G28),0)</f>
        <v>0</v>
      </c>
      <c r="G70" s="344">
        <f>IFERROR(ROUND(G71*G10*G73*G72*G74,0)*N(Input!H28),0)</f>
        <v>0</v>
      </c>
      <c r="H70" s="344">
        <f>IFERROR(ROUND(H71*H10*H73*H72*H74,0)*N(Input!I28),0)</f>
        <v>0</v>
      </c>
      <c r="I70" s="344">
        <f>IFERROR(ROUND(I71*I10*I73*I72*I74,0)*N(Input!J28),0)</f>
        <v>0</v>
      </c>
      <c r="J70" s="344">
        <f>IFERROR(ROUND(J71*J10*J73*J72*J74,0)*N(Input!K28),0)</f>
        <v>0</v>
      </c>
      <c r="K70" s="344">
        <f>IFERROR(ROUND(K71*K10*K73*K72*K74,0)*N(Input!L28),0)</f>
        <v>0</v>
      </c>
      <c r="L70" s="344">
        <f>IFERROR(ROUND(L71*L10*L73*L72*L74,0)*N(Input!M28),0)</f>
        <v>0</v>
      </c>
      <c r="M70" s="344">
        <f>IFERROR(ROUND(M71*M10*M73*M72*M74,0)*N(Input!N28),0)</f>
        <v>0</v>
      </c>
      <c r="N70" s="344">
        <f>IFERROR(ROUND(N71*N10*N73*N72*N74,0)*N(Input!O28),0)</f>
        <v>0</v>
      </c>
      <c r="O70" s="344">
        <f>IFERROR(ROUND(O71*O10*O73*O72*O74,0)*N(Input!P28),0)</f>
        <v>0</v>
      </c>
      <c r="P70" s="344">
        <f>IFERROR(ROUND(P71*P10*P73*P72*P74,0)*N(Input!Q28),0)</f>
        <v>0</v>
      </c>
      <c r="Q70" s="344">
        <f>IFERROR(ROUND(Q71*Q10*Q73*Q72*Q74,0)*N(Input!R28),0)</f>
        <v>0</v>
      </c>
      <c r="R70" s="344">
        <f>IFERROR(ROUND(R71*R10*R73*R72*R74,0)*N(Input!S28),0)</f>
        <v>0</v>
      </c>
      <c r="S70" s="344">
        <f>IFERROR(ROUND(S71*S10*S73*S72*S74,0)*N(Input!T28),0)</f>
        <v>0</v>
      </c>
      <c r="T70" s="344">
        <f>IFERROR(ROUND(T71*T10*T73*T72*T74,0)*N(Input!U28),0)</f>
        <v>0</v>
      </c>
      <c r="U70" s="344">
        <f>IFERROR(ROUND(U71*U10*U73*U72*U74,0)*N(Input!V28),0)</f>
        <v>0</v>
      </c>
      <c r="V70" s="344">
        <f>IFERROR(ROUND(V71*V10*V73*V72*V74,0)*N(Input!W28),0)</f>
        <v>0</v>
      </c>
      <c r="W70" s="344">
        <f>IFERROR(ROUND(W71*W10*W73*W72*W74,0)*N(Input!X28),0)</f>
        <v>0</v>
      </c>
      <c r="X70" s="344">
        <f>IFERROR(ROUND(X71*X10*X73*X72*X74,0)*N(Input!Y28),0)</f>
        <v>0</v>
      </c>
      <c r="Y70" s="344">
        <f>IFERROR(ROUND(Y71*Y10*Y73*Y72*Y74,0)*N(Input!Z28),0)</f>
        <v>0</v>
      </c>
      <c r="Z70" s="344">
        <f>IFERROR(ROUND(Z71*Z10*Z73*Z72*Z74,0)*N(Input!AA28),0)</f>
        <v>0</v>
      </c>
      <c r="AA70" s="344">
        <f>IFERROR(ROUND(AA71*AA10*AA73*AA72*AA74,0)*N(Input!AB28),0)</f>
        <v>0</v>
      </c>
      <c r="AB70" s="344">
        <f>IFERROR(ROUND(AB71*AB10*AB73*AB72*AB74,0)*N(Input!AC28),0)</f>
        <v>0</v>
      </c>
      <c r="AC70" s="344">
        <f>IFERROR(ROUND(AC71*AC10*AC73*AC72*AC74,0)*N(Input!AD28),0)</f>
        <v>0</v>
      </c>
      <c r="AD70" s="344">
        <f>IFERROR(ROUND(AD71*AD10*AD73*AD72*AD74,0)*N(Input!AE28),0)</f>
        <v>0</v>
      </c>
      <c r="AE70" s="344">
        <f>IFERROR(ROUND(AE71*AE10*AE73*AE72*AE74,0)*N(Input!AF28),0)</f>
        <v>0</v>
      </c>
      <c r="AF70" s="344">
        <f>IFERROR(ROUND(AF71*AF10*AF73*AF72*AF74,0)*N(Input!AG28),0)</f>
        <v>0</v>
      </c>
      <c r="AG70" s="344">
        <f>IFERROR(ROUND(AG71*AG10*AG73*AG72*AG74,0)*N(Input!AH28),0)</f>
        <v>0</v>
      </c>
      <c r="AH70" s="344">
        <f>IFERROR(ROUND(AH71*AH10*AH73*AH72*AH74,0)*N(Input!AI28),0)</f>
        <v>0</v>
      </c>
      <c r="AI70" s="344">
        <f>IFERROR(ROUND(AI71*AI10*AI73*AI72*AI74,0)*N(Input!AJ28),0)</f>
        <v>0</v>
      </c>
      <c r="AJ70" s="344">
        <f>IFERROR(ROUND(AJ71*AJ10*AJ73*AJ72*AJ74,0)*N(Input!AK28),0)</f>
        <v>0</v>
      </c>
      <c r="AK70" s="344">
        <f>IFERROR(ROUND(AK71*AK10*AK73*AK72*AK74,0)*N(Input!AL28),0)</f>
        <v>0</v>
      </c>
      <c r="AL70" s="344">
        <f>IFERROR(ROUND(AL71*AL10*AL73*AL72*AL74,0)*N(Input!AM28),0)</f>
        <v>0</v>
      </c>
      <c r="AM70" s="344">
        <f>IFERROR(ROUND(AM71*AM10*AM73*AM72*AM74,0)*N(Input!AN28),0)</f>
        <v>0</v>
      </c>
      <c r="AN70" s="344">
        <f>IFERROR(ROUND(AN71*AN10*AN73*AN72*AN74,0)*N(Input!AO28),0)</f>
        <v>0</v>
      </c>
      <c r="AO70" s="344">
        <f>IFERROR(ROUND(AO71*AO10*AO73*AO72*AO74,0)*N(Input!AP28),0)</f>
        <v>0</v>
      </c>
      <c r="AP70" s="344">
        <f>IFERROR(ROUND(AP71*AP10*AP73*AP72*AP74,0)*N(Input!AQ28),0)</f>
        <v>0</v>
      </c>
      <c r="AQ70" s="344">
        <f>IFERROR(ROUND(AQ71*AQ10*AQ73*AQ72*AQ74,0)*N(Input!AR28),0)</f>
        <v>0</v>
      </c>
      <c r="AR70" s="344">
        <f>IFERROR(ROUND(AR71*AR10*AR73*AR72*AR74,0)*N(Input!AS28),0)</f>
        <v>0</v>
      </c>
      <c r="AS70" s="344">
        <f>IFERROR(ROUND(AS71*AS10*AS73*AS72*AS74,0)*N(Input!AT28),0)</f>
        <v>0</v>
      </c>
      <c r="AT70" s="344">
        <f>IFERROR(ROUND(AT71*AT10*AT73*AT72*AT74,0)*N(Input!AU28),0)</f>
        <v>0</v>
      </c>
      <c r="AU70" s="344">
        <f>IFERROR(ROUND(AU71*AU10*AU73*AU72*AU74,0)*N(Input!AV28),0)</f>
        <v>0</v>
      </c>
      <c r="AV70" s="344">
        <f>IFERROR(ROUND(AV71*AV10*AV73*AV72*AV74,0)*N(Input!AW28),0)</f>
        <v>0</v>
      </c>
      <c r="AW70" s="344">
        <f>IFERROR(ROUND(AW71*AW10*AW73*AW72*AW74,0)*N(Input!AX28),0)</f>
        <v>0</v>
      </c>
      <c r="AX70" s="344">
        <f>IFERROR(ROUND(AX71*AX10*AX73*AX72*AX74,0)*N(Input!AY28),0)</f>
        <v>0</v>
      </c>
      <c r="AY70" s="344">
        <f>IFERROR(ROUND(AY71*AY10*AY73*AY72*AY74,0)*N(Input!AZ28),0)</f>
        <v>0</v>
      </c>
      <c r="AZ70" s="344">
        <f>IFERROR(ROUND(AZ71*AZ10*AZ73*AZ72*AZ74,0)*N(Input!BA28),0)</f>
        <v>0</v>
      </c>
      <c r="BA70" s="344">
        <f>IFERROR(ROUND(BA71*BA10*BA73*BA72*BA74,0)*N(Input!BB28),0)</f>
        <v>0</v>
      </c>
      <c r="BB70" s="344">
        <f>IFERROR(ROUND(BB71*BB10*BB73*BB72*BB74,0)*N(Input!BC28),0)</f>
        <v>0</v>
      </c>
      <c r="BC70" s="344">
        <f>IFERROR(ROUND(BC71*BC10*BC73*BC72*BC74,0)*N(Input!BD28),0)</f>
        <v>0</v>
      </c>
      <c r="BD70" s="344">
        <f>IFERROR(ROUND(BD71*BD10*BD73*BD72*BD74,0)*N(Input!BE28),0)</f>
        <v>0</v>
      </c>
      <c r="BE70" s="344">
        <f>IFERROR(ROUND(BE71*BE10*BE73*BE72*BE74,0)*N(Input!BF28),0)</f>
        <v>0</v>
      </c>
      <c r="BF70" s="344">
        <f>IFERROR(ROUND(BF71*BF10*BF73*BF72*BF74,0)*N(Input!BG28),0)</f>
        <v>0</v>
      </c>
      <c r="BG70" s="344">
        <f>IFERROR(ROUND(BG71*BG10*BG73*BG72*BG74,0)*N(Input!BH28),0)</f>
        <v>0</v>
      </c>
      <c r="BH70" s="344">
        <f>IFERROR(ROUND(BH71*BH10*BH73*BH72*BH74,0)*N(Input!BI28),0)</f>
        <v>0</v>
      </c>
      <c r="BI70" s="344">
        <f>IFERROR(ROUND(BI71*BI10*BI73*BI72*BI74,0)*N(Input!BJ28),0)</f>
        <v>0</v>
      </c>
      <c r="BJ70" s="344">
        <f>IFERROR(ROUND(BJ71*BJ10*BJ73*BJ72*BJ74,0)*N(Input!BK28),0)</f>
        <v>0</v>
      </c>
      <c r="BK70" s="344">
        <f>IFERROR(ROUND(BK71*BK10*BK73*BK72*BK74,0)*N(Input!BL28),0)</f>
        <v>0</v>
      </c>
      <c r="BL70" s="344">
        <f>IFERROR(ROUND(BL71*BL10*BL73*BL72*BL74,0)*N(Input!BM28),0)</f>
        <v>0</v>
      </c>
      <c r="BM70" s="344">
        <f>IFERROR(ROUND(BM71*BM10*BM73*BM72*BM74,0)*N(Input!BN28),0)</f>
        <v>0</v>
      </c>
      <c r="BN70" s="344">
        <f>IFERROR(ROUND(BN71*BN10*BN73*BN72*BN74,0)*N(Input!BO28),0)</f>
        <v>0</v>
      </c>
      <c r="BO70" s="344">
        <f>IFERROR(ROUND(BO71*BO10*BO73*BO72*BO74,0)*N(Input!BP28),0)</f>
        <v>0</v>
      </c>
      <c r="BP70" s="344">
        <f>IFERROR(ROUND(BP71*BP10*BP73*BP72*BP74,0)*N(Input!BQ28),0)</f>
        <v>0</v>
      </c>
      <c r="BQ70" s="344">
        <f>IFERROR(ROUND(BQ71*BQ10*BQ73*BQ72*BQ74,0)*N(Input!BR28),0)</f>
        <v>0</v>
      </c>
      <c r="BR70" s="344">
        <f>IFERROR(ROUND(BR71*BR10*BR73*BR72*BR74,0)*N(Input!BS28),0)</f>
        <v>0</v>
      </c>
      <c r="BS70" s="344">
        <f>IFERROR(ROUND(BS71*BS10*BS73*BS72*BS74,0)*N(Input!BT28),0)</f>
        <v>0</v>
      </c>
      <c r="BT70" s="344">
        <f>IFERROR(ROUND(BT71*BT10*BT73*BT72*BT74,0)*N(Input!BU28),0)</f>
        <v>0</v>
      </c>
      <c r="BU70" s="344">
        <f>IFERROR(ROUND(BU71*BU10*BU73*BU72*BU74,0)*N(Input!BV28),0)</f>
        <v>0</v>
      </c>
      <c r="BV70" s="344">
        <f>IFERROR(ROUND(BV71*BV10*BV73*BV72*BV74,0)*N(Input!BW28),0)</f>
        <v>0</v>
      </c>
      <c r="BW70" s="344">
        <f>IFERROR(ROUND(BW71*BW10*BW73*BW72*BW74,0)*N(Input!BX28),0)</f>
        <v>0</v>
      </c>
      <c r="BX70" s="344">
        <f>IFERROR(ROUND(BX71*BX10*BX73*BX72*BX74,0)*N(Input!BY28),0)</f>
        <v>0</v>
      </c>
      <c r="BY70" s="344">
        <f>IFERROR(ROUND(BY71*BY10*BY73*BY72*BY74,0)*N(Input!BZ28),0)</f>
        <v>0</v>
      </c>
      <c r="BZ70" s="344">
        <f>IFERROR(ROUND(BZ71*BZ10*BZ73*BZ72*BZ74,0)*N(Input!CA28),0)</f>
        <v>0</v>
      </c>
      <c r="CA70" s="344">
        <f>IFERROR(ROUND(CA71*CA10*CA73*CA72*CA74,0)*N(Input!CB28),0)</f>
        <v>0</v>
      </c>
      <c r="CB70" s="344">
        <f>IFERROR(ROUND(CB71*CB10*CB73*CB72*CB74,0)*N(Input!CC28),0)</f>
        <v>0</v>
      </c>
      <c r="CC70" s="344">
        <f>IFERROR(ROUND(CC71*CC10*CC73*CC72*CC74,0)*N(Input!CD28),0)</f>
        <v>0</v>
      </c>
      <c r="CD70" s="344">
        <f>IFERROR(ROUND(CD71*CD10*CD73*CD72*CD74,0)*N(Input!CE28),0)</f>
        <v>0</v>
      </c>
      <c r="CE70" s="344">
        <f>IFERROR(ROUND(CE71*CE10*CE73*CE72*CE74,0)*N(Input!CF28),0)</f>
        <v>0</v>
      </c>
      <c r="CF70" s="344">
        <f>IFERROR(ROUND(CF71*CF10*CF73*CF72*CF74,0)*N(Input!CG28),0)</f>
        <v>0</v>
      </c>
      <c r="CG70" s="344">
        <f>IFERROR(ROUND(CG71*CG10*CG73*CG72*CG74,0)*N(Input!CH28),0)</f>
        <v>0</v>
      </c>
      <c r="CH70" s="344">
        <f>IFERROR(ROUND(CH71*CH10*CH73*CH72*CH74,0)*N(Input!CI28),0)</f>
        <v>0</v>
      </c>
      <c r="CI70" s="344">
        <f>IFERROR(ROUND(CI71*CI10*CI73*CI72*CI74,0)*N(Input!CJ28),0)</f>
        <v>0</v>
      </c>
      <c r="CJ70" s="344">
        <f>IFERROR(ROUND(CJ71*CJ10*CJ73*CJ72*CJ74,0)*N(Input!CK28),0)</f>
        <v>0</v>
      </c>
      <c r="CK70" s="344">
        <f>IFERROR(ROUND(CK71*CK10*CK73*CK72*CK74,0)*N(Input!CL28),0)</f>
        <v>0</v>
      </c>
      <c r="CL70" s="344">
        <f>IFERROR(ROUND(CL71*CL10*CL73*CL72*CL74,0)*N(Input!CM28),0)</f>
        <v>0</v>
      </c>
      <c r="CM70" s="344">
        <f>IFERROR(ROUND(CM71*CM10*CM73*CM72*CM74,0)*N(Input!CN28),0)</f>
        <v>0</v>
      </c>
      <c r="CN70" s="344">
        <f>IFERROR(ROUND(CN71*CN10*CN73*CN72*CN74,0)*N(Input!CO28),0)</f>
        <v>0</v>
      </c>
      <c r="CO70" s="344">
        <f>IFERROR(ROUND(CO71*CO10*CO73*CO72*CO74,0)*N(Input!CP28),0)</f>
        <v>0</v>
      </c>
      <c r="CP70" s="344">
        <f>IFERROR(ROUND(CP71*CP10*CP73*CP72*CP74,0)*N(Input!CQ28),0)</f>
        <v>0</v>
      </c>
      <c r="CQ70" s="344">
        <f>IFERROR(ROUND(CQ71*CQ10*CQ73*CQ72*CQ74,0)*N(Input!CR28),0)</f>
        <v>0</v>
      </c>
      <c r="CR70" s="344">
        <f>IFERROR(ROUND(CR71*CR10*CR73*CR72*CR74,0)*N(Input!CS28),0)</f>
        <v>0</v>
      </c>
      <c r="CS70" s="344">
        <f>IFERROR(ROUND(CS71*CS10*CS73*CS72*CS74,0)*N(Input!CT28),0)</f>
        <v>0</v>
      </c>
      <c r="CT70" s="344">
        <f>IFERROR(ROUND(CT71*CT10*CT73*CT72*CT74,0)*N(Input!CU28),0)</f>
        <v>0</v>
      </c>
      <c r="CU70" s="344">
        <f>IFERROR(ROUND(CU71*CU10*CU73*CU72*CU74,0)*N(Input!CV28),0)</f>
        <v>0</v>
      </c>
      <c r="CV70" s="344">
        <f>IFERROR(ROUND(CV71*CV10*CV73*CV72*CV74,0)*N(Input!CW28),0)</f>
        <v>0</v>
      </c>
      <c r="CW70" s="344">
        <f>IFERROR(ROUND(CW71*CW10*CW73*CW72*CW74,0)*N(Input!CX28),0)</f>
        <v>0</v>
      </c>
      <c r="CX70" s="344">
        <f>IFERROR(ROUND(CX71*CX10*CX73*CX72*CX74,0)*N(Input!CY28),0)</f>
        <v>0</v>
      </c>
      <c r="CY70" s="344">
        <f>IFERROR(ROUND(CY71*CY10*CY73*CY72*CY74,0)*N(Input!CZ28),0)</f>
        <v>0</v>
      </c>
      <c r="CZ70" s="344">
        <f>IFERROR(ROUND(CZ71*CZ10*CZ73*CZ72*CZ74,0)*N(Input!DA28),0)</f>
        <v>0</v>
      </c>
      <c r="DA70" s="344">
        <f>IFERROR(ROUND(DA71*DA10*DA73*DA72*DA74,0)*N(Input!DB28),0)</f>
        <v>0</v>
      </c>
      <c r="DB70" s="344">
        <f>IFERROR(ROUND(DB71*DB10*DB73*DB72*DB74,0)*N(Input!DC28),0)</f>
        <v>0</v>
      </c>
      <c r="DC70" s="344">
        <f>IFERROR(ROUND(DC71*DC10*DC73*DC72*DC74,0)*N(Input!DD28),0)</f>
        <v>0</v>
      </c>
      <c r="DD70" s="344">
        <f>IFERROR(ROUND(DD71*DD10*DD73*DD72*DD74,0)*N(Input!DE28),0)</f>
        <v>0</v>
      </c>
      <c r="DE70" s="344">
        <f>IFERROR(ROUND(DE71*DE10*DE73*DE72*DE74,0)*N(Input!DF28),0)</f>
        <v>0</v>
      </c>
      <c r="DF70" s="344">
        <f>IFERROR(ROUND(DF71*DF10*DF73*DF72*DF74,0)*N(Input!DG28),0)</f>
        <v>0</v>
      </c>
      <c r="DG70" s="344">
        <f>IFERROR(ROUND(DG71*DG10*DG73*DG72*DG74,0)*N(Input!DH28),0)</f>
        <v>0</v>
      </c>
      <c r="DH70" s="344">
        <f>IFERROR(ROUND(DH71*DH10*DH73*DH72*DH74,0)*N(Input!DI28),0)</f>
        <v>0</v>
      </c>
      <c r="DI70" s="344">
        <f>IFERROR(ROUND(DI71*DI10*DI73*DI72*DI74,0)*N(Input!DJ28),0)</f>
        <v>0</v>
      </c>
      <c r="DJ70" s="344">
        <f>IFERROR(ROUND(DJ71*DJ10*DJ73*DJ72*DJ74,0)*N(Input!DK28),0)</f>
        <v>0</v>
      </c>
      <c r="DK70" s="344">
        <f>IFERROR(ROUND(DK71*DK10*DK73*DK72*DK74,0)*N(Input!DL28),0)</f>
        <v>0</v>
      </c>
      <c r="DL70" s="344">
        <f>IFERROR(ROUND(DL71*DL10*DL73*DL72*DL74,0)*N(Input!DM28),0)</f>
        <v>0</v>
      </c>
      <c r="DM70" s="344">
        <f>IFERROR(ROUND(DM71*DM10*DM73*DM72*DM74,0)*N(Input!DN28),0)</f>
        <v>0</v>
      </c>
      <c r="DN70" s="344">
        <f>IFERROR(ROUND(DN71*DN10*DN73*DN72*DN74,0)*N(Input!DO28),0)</f>
        <v>0</v>
      </c>
      <c r="DO70" s="344">
        <f>IFERROR(ROUND(DO71*DO10*DO73*DO72*DO74,0)*N(Input!DP28),0)</f>
        <v>0</v>
      </c>
      <c r="DP70" s="344">
        <f>IFERROR(ROUND(DP71*DP10*DP73*DP72*DP74,0)*N(Input!DQ28),0)</f>
        <v>0</v>
      </c>
      <c r="DQ70" s="344">
        <f>IFERROR(ROUND(DQ71*DQ10*DQ73*DQ72*DQ74,0)*N(Input!DR28),0)</f>
        <v>0</v>
      </c>
      <c r="DR70" s="344">
        <f>IFERROR(ROUND(DR71*DR10*DR73*DR72*DR74,0)*N(Input!DS28),0)</f>
        <v>0</v>
      </c>
      <c r="DS70" s="344">
        <f>IFERROR(ROUND(DS71*DS10*DS73*DS72*DS74,0)*N(Input!DT28),0)</f>
        <v>0</v>
      </c>
      <c r="DT70" s="344">
        <f>IFERROR(ROUND(DT71*DT10*DT73*DT72*DT74,0)*N(Input!DU28),0)</f>
        <v>0</v>
      </c>
      <c r="DU70" s="344">
        <f>IFERROR(ROUND(DU71*DU10*DU73*DU72*DU74,0)*N(Input!DV28),0)</f>
        <v>0</v>
      </c>
      <c r="DV70" s="344">
        <f>IFERROR(ROUND(DV71*DV10*DV73*DV72*DV74,0)*N(Input!DW28),0)</f>
        <v>0</v>
      </c>
      <c r="DW70" s="344">
        <f>IFERROR(ROUND(DW71*DW10*DW73*DW72*DW74,0)*N(Input!DX28),0)</f>
        <v>0</v>
      </c>
      <c r="DX70" s="344">
        <f>IFERROR(ROUND(DX71*DX10*DX73*DX72*DX74,0)*N(Input!DY28),0)</f>
        <v>0</v>
      </c>
      <c r="DY70" s="344">
        <f>IFERROR(ROUND(DY71*DY10*DY73*DY72*DY74,0)*N(Input!DZ28),0)</f>
        <v>0</v>
      </c>
      <c r="DZ70" s="344">
        <f>IFERROR(ROUND(DZ71*DZ10*DZ73*DZ72*DZ74,0)*N(Input!EA28),0)</f>
        <v>0</v>
      </c>
      <c r="EA70" s="344">
        <f>IFERROR(ROUND(EA71*EA10*EA73*EA72*EA74,0)*N(Input!EB28),0)</f>
        <v>0</v>
      </c>
      <c r="EB70" s="344">
        <f>IFERROR(ROUND(EB71*EB10*EB73*EB72*EB74,0)*N(Input!EC28),0)</f>
        <v>0</v>
      </c>
      <c r="EC70" s="344">
        <f>IFERROR(ROUND(EC71*EC10*EC73*EC72*EC74,0)*N(Input!ED28),0)</f>
        <v>0</v>
      </c>
      <c r="ED70" s="344">
        <f>IFERROR(ROUND(ED71*ED10*ED73*ED72*ED74,0)*N(Input!EE28),0)</f>
        <v>0</v>
      </c>
      <c r="EE70" s="344">
        <f>IFERROR(ROUND(EE71*EE10*EE73*EE72*EE74,0)*N(Input!EF28),0)</f>
        <v>0</v>
      </c>
      <c r="EF70" s="344">
        <f>IFERROR(ROUND(EF71*EF10*EF73*EF72*EF74,0)*N(Input!EG28),0)</f>
        <v>0</v>
      </c>
      <c r="EG70" s="344">
        <f>IFERROR(ROUND(EG71*EG10*EG73*EG72*EG74,0)*N(Input!EH28),0)</f>
        <v>0</v>
      </c>
      <c r="EH70" s="344">
        <f>IFERROR(ROUND(EH71*EH10*EH73*EH72*EH74,0)*N(Input!EI28),0)</f>
        <v>0</v>
      </c>
      <c r="EI70" s="344">
        <f>IFERROR(ROUND(EI71*EI10*EI73*EI72*EI74,0)*N(Input!EJ28),0)</f>
        <v>0</v>
      </c>
      <c r="EJ70" s="344">
        <f>IFERROR(ROUND(EJ71*EJ10*EJ73*EJ72*EJ74,0)*N(Input!EK28),0)</f>
        <v>0</v>
      </c>
      <c r="EK70" s="344">
        <f>IFERROR(ROUND(EK71*EK10*EK73*EK72*EK74,0)*N(Input!EL28),0)</f>
        <v>0</v>
      </c>
      <c r="EL70" s="344">
        <f>IFERROR(ROUND(EL71*EL10*EL73*EL72*EL74,0)*N(Input!EM28),0)</f>
        <v>0</v>
      </c>
      <c r="EM70" s="344">
        <f>IFERROR(ROUND(EM71*EM10*EM73*EM72*EM74,0)*N(Input!EN28),0)</f>
        <v>0</v>
      </c>
      <c r="EN70" s="344">
        <f>IFERROR(ROUND(EN71*EN10*EN73*EN72*EN74,0)*N(Input!EO28),0)</f>
        <v>0</v>
      </c>
      <c r="EO70" s="344">
        <f>IFERROR(ROUND(EO71*EO10*EO73*EO72*EO74,0)*N(Input!EP28),0)</f>
        <v>0</v>
      </c>
      <c r="EP70" s="344">
        <f>IFERROR(ROUND(EP71*EP10*EP73*EP72*EP74,0)*N(Input!EQ28),0)</f>
        <v>0</v>
      </c>
      <c r="EQ70" s="344">
        <f>IFERROR(ROUND(EQ71*EQ10*EQ73*EQ72*EQ74,0)*N(Input!ER28),0)</f>
        <v>0</v>
      </c>
      <c r="ER70" s="344">
        <f>IFERROR(ROUND(ER71*ER10*ER73*ER72*ER74,0)*N(Input!ES28),0)</f>
        <v>0</v>
      </c>
      <c r="ES70" s="344">
        <f>IFERROR(ROUND(ES71*ES10*ES73*ES72*ES74,0)*N(Input!ET28),0)</f>
        <v>0</v>
      </c>
      <c r="ET70" s="344">
        <f>IFERROR(ROUND(ET71*ET10*ET73*ET72*ET74,0)*N(Input!EU28),0)</f>
        <v>0</v>
      </c>
      <c r="EU70" s="344">
        <f>IFERROR(ROUND(EU71*EU10*EU73*EU72*EU74,0)*N(Input!EV28),0)</f>
        <v>0</v>
      </c>
      <c r="EV70" s="344">
        <f>IFERROR(ROUND(EV71*EV10*EV73*EV72*EV74,0)*N(Input!EW28),0)</f>
        <v>0</v>
      </c>
      <c r="EW70" s="344">
        <f>IFERROR(ROUND(EW71*EW10*EW73*EW72*EW74,0)*N(Input!EX28),0)</f>
        <v>0</v>
      </c>
      <c r="EX70" s="344">
        <f>IFERROR(ROUND(EX71*EX10*EX73*EX72*EX74,0)*N(Input!EY28),0)</f>
        <v>0</v>
      </c>
      <c r="EY70" s="344">
        <f>IFERROR(ROUND(EY71*EY10*EY73*EY72*EY74,0)*N(Input!EZ28),0)</f>
        <v>0</v>
      </c>
      <c r="EZ70" s="344">
        <f>IFERROR(ROUND(EZ71*EZ10*EZ73*EZ72*EZ74,0)*N(Input!FA28),0)</f>
        <v>0</v>
      </c>
      <c r="FA70" s="344">
        <f>IFERROR(ROUND(FA71*FA10*FA73*FA72*FA74,0)*N(Input!FB28),0)</f>
        <v>0</v>
      </c>
      <c r="FB70" s="344">
        <f>IFERROR(ROUND(FB71*FB10*FB73*FB72*FB74,0)*N(Input!FC28),0)</f>
        <v>0</v>
      </c>
      <c r="FC70" s="344">
        <f>IFERROR(ROUND(FC71*FC10*FC73*FC72*FC74,0)*N(Input!FD28),0)</f>
        <v>0</v>
      </c>
      <c r="FD70" s="344">
        <f>IFERROR(ROUND(FD71*FD10*FD73*FD72*FD74,0)*N(Input!FE28),0)</f>
        <v>0</v>
      </c>
      <c r="FE70" s="344">
        <f>IFERROR(ROUND(FE71*FE10*FE73*FE72*FE74,0)*N(Input!FF28),0)</f>
        <v>0</v>
      </c>
      <c r="FF70" s="344">
        <f>IFERROR(ROUND(FF71*FF10*FF73*FF72*FF74,0)*N(Input!FG28),0)</f>
        <v>0</v>
      </c>
      <c r="FG70" s="344">
        <f>IFERROR(ROUND(FG71*FG10*FG73*FG72*FG74,0)*N(Input!FH28),0)</f>
        <v>0</v>
      </c>
      <c r="FH70" s="344">
        <f>IFERROR(ROUND(FH71*FH10*FH73*FH72*FH74,0)*N(Input!FI28),0)</f>
        <v>0</v>
      </c>
      <c r="FI70" s="344">
        <f>IFERROR(ROUND(FI71*FI10*FI73*FI72*FI74,0)*N(Input!FJ28),0)</f>
        <v>0</v>
      </c>
      <c r="FJ70" s="344">
        <f>IFERROR(ROUND(FJ71*FJ10*FJ73*FJ72*FJ74,0)*N(Input!FK28),0)</f>
        <v>0</v>
      </c>
      <c r="FK70" s="344">
        <f>IFERROR(ROUND(FK71*FK10*FK73*FK72*FK74,0)*N(Input!FL28),0)</f>
        <v>0</v>
      </c>
      <c r="FL70" s="344">
        <f>IFERROR(ROUND(FL71*FL10*FL73*FL72*FL74,0)*N(Input!FM28),0)</f>
        <v>0</v>
      </c>
      <c r="FM70" s="344">
        <f>IFERROR(ROUND(FM71*FM10*FM73*FM72*FM74,0)*N(Input!FN28),0)</f>
        <v>0</v>
      </c>
      <c r="FN70" s="344">
        <f>IFERROR(ROUND(FN71*FN10*FN73*FN72*FN74,0)*N(Input!FO28),0)</f>
        <v>0</v>
      </c>
      <c r="FO70" s="344">
        <f>IFERROR(ROUND(FO71*FO10*FO73*FO72*FO74,0)*N(Input!FP28),0)</f>
        <v>0</v>
      </c>
      <c r="FP70" s="344">
        <f>IFERROR(ROUND(FP71*FP10*FP73*FP72*FP74,0)*N(Input!FQ28),0)</f>
        <v>0</v>
      </c>
      <c r="FQ70" s="344">
        <f>IFERROR(ROUND(FQ71*FQ10*FQ73*FQ72*FQ74,0)*N(Input!FR28),0)</f>
        <v>0</v>
      </c>
      <c r="FR70" s="344">
        <f>IFERROR(ROUND(FR71*FR10*FR73*FR72*FR74,0)*N(Input!FS28),0)</f>
        <v>0</v>
      </c>
      <c r="FS70" s="344">
        <f>IFERROR(ROUND(FS71*FS10*FS73*FS72*FS74,0)*N(Input!FT28),0)</f>
        <v>0</v>
      </c>
      <c r="FT70" s="344">
        <f>IFERROR(ROUND(FT71*FT10*FT73*FT72*FT74,0)*N(Input!FU28),0)</f>
        <v>0</v>
      </c>
      <c r="FU70" s="344">
        <f>IFERROR(ROUND(FU71*FU10*FU73*FU72*FU74,0)*N(Input!FV28),0)</f>
        <v>0</v>
      </c>
      <c r="FV70" s="344">
        <f>IFERROR(ROUND(FV71*FV10*FV73*FV72*FV74,0)*N(Input!FW28),0)</f>
        <v>0</v>
      </c>
      <c r="FW70" s="344">
        <f>IFERROR(ROUND(FW71*FW10*FW73*FW72*FW74,0)*N(Input!FX28),0)</f>
        <v>0</v>
      </c>
      <c r="FX70" s="344">
        <f>IFERROR(ROUND(FX71*FX10*FX73*FX72*FX74,0)*N(Input!FY28),0)</f>
        <v>0</v>
      </c>
      <c r="FY70" s="344">
        <f>IFERROR(ROUND(FY71*FY10*FY73*FY72*FY74,0)*N(Input!FZ28),0)</f>
        <v>0</v>
      </c>
      <c r="FZ70" s="344">
        <f>IFERROR(ROUND(FZ71*FZ10*FZ73*FZ72*FZ74,0)*N(Input!GA28),0)</f>
        <v>0</v>
      </c>
      <c r="GA70" s="344">
        <f>IFERROR(ROUND(GA71*GA10*GA73*GA72*GA74,0)*N(Input!GB28),0)</f>
        <v>0</v>
      </c>
      <c r="GB70" s="344">
        <f>IFERROR(ROUND(GB71*GB10*GB73*GB72*GB74,0)*N(Input!GC28),0)</f>
        <v>0</v>
      </c>
      <c r="GC70" s="344">
        <f>IFERROR(ROUND(GC71*GC10*GC73*GC72*GC74,0)*N(Input!GD28),0)</f>
        <v>0</v>
      </c>
      <c r="GD70" s="344">
        <f>IFERROR(ROUND(GD71*GD10*GD73*GD72*GD74,0)*N(Input!GE28),0)</f>
        <v>0</v>
      </c>
      <c r="GE70" s="344">
        <f>IFERROR(ROUND(GE71*GE10*GE73*GE72*GE74,0)*N(Input!GF28),0)</f>
        <v>0</v>
      </c>
      <c r="GF70" s="344">
        <f>IFERROR(ROUND(GF71*GF10*GF73*GF72*GF74,0)*N(Input!GG28),0)</f>
        <v>0</v>
      </c>
      <c r="GG70" s="344">
        <f>IFERROR(ROUND(GG71*GG10*GG73*GG72*GG74,0)*N(Input!GH28),0)</f>
        <v>0</v>
      </c>
      <c r="GH70" s="344">
        <f>IFERROR(ROUND(GH71*GH10*GH73*GH72*GH74,0)*N(Input!GI28),0)</f>
        <v>0</v>
      </c>
      <c r="GI70" s="344">
        <f>IFERROR(ROUND(GI71*GI10*GI73*GI72*GI74,0)*N(Input!GJ28),0)</f>
        <v>0</v>
      </c>
      <c r="GJ70" s="344">
        <f>IFERROR(ROUND(GJ71*GJ10*GJ73*GJ72*GJ74,0)*N(Input!GK28),0)</f>
        <v>0</v>
      </c>
      <c r="GK70" s="344">
        <f>IFERROR(ROUND(GK71*GK10*GK73*GK72*GK74,0)*N(Input!GL28),0)</f>
        <v>0</v>
      </c>
      <c r="GL70" s="344">
        <f>IFERROR(ROUND(GL71*GL10*GL73*GL72*GL74,0)*N(Input!GM28),0)</f>
        <v>0</v>
      </c>
      <c r="GM70" s="344">
        <f>IFERROR(ROUND(GM71*GM10*GM73*GM72*GM74,0)*N(Input!GN28),0)</f>
        <v>0</v>
      </c>
      <c r="GN70" s="344">
        <f>IFERROR(ROUND(GN71*GN10*GN73*GN72*GN74,0)*N(Input!GO28),0)</f>
        <v>0</v>
      </c>
      <c r="GO70" s="344">
        <f>IFERROR(ROUND(GO71*GO10*GO73*GO72*GO74,0)*N(Input!GP28),0)</f>
        <v>0</v>
      </c>
      <c r="GP70" s="344">
        <f>IFERROR(ROUND(GP71*GP10*GP73*GP72*GP74,0)*N(Input!GQ28),0)</f>
        <v>0</v>
      </c>
      <c r="GQ70" s="344">
        <f>IFERROR(ROUND(GQ71*GQ10*GQ73*GQ72*GQ74,0)*N(Input!GR28),0)</f>
        <v>0</v>
      </c>
      <c r="GR70" s="344">
        <f>IFERROR(ROUND(GR71*GR10*GR73*GR72*GR74,0)*N(Input!GS28),0)</f>
        <v>0</v>
      </c>
      <c r="GS70" s="344">
        <f>IFERROR(ROUND(GS71*GS10*GS73*GS72*GS74,0)*N(Input!GT28),0)</f>
        <v>0</v>
      </c>
    </row>
    <row r="71" spans="1:201" s="328" customFormat="1" outlineLevel="1">
      <c r="A71" s="356" t="s">
        <v>9380</v>
      </c>
      <c r="B71" s="357">
        <f>IF(OR(B4="FL",B4="PA"),IF(Info!C6=TRUE,B13,IF(Input!C12=TRUE,INDEX(PIP!$D:$E,MATCH(_xlfn.CONCAT(B4,B6),PIP!$A:$A,0),MATCH(Info!$J$29,PIP!$D$1:$E$1,0)),INDEX(PIP!$B:$C,MATCH(_xlfn.CONCAT(B4,B6),PIP!$A:$A,0),MATCH(Info!$J$30,PIP!$B$1:$C$1,0)))),0)</f>
        <v>0</v>
      </c>
      <c r="C71" s="357">
        <f>IF(OR(C4="FL",C4="PA"),IF(Info!D6=TRUE,C13,IF(Input!D12=TRUE,INDEX(PIP!$D:$E,MATCH(_xlfn.CONCAT(C4,C6),PIP!$A:$A,0),MATCH(Info!$J$29,PIP!$D$1:$E$1,0)),INDEX(PIP!$B:$C,MATCH(_xlfn.CONCAT(C4,C6),PIP!$A:$A,0),MATCH(Info!$J$30,PIP!$B$1:$C$1,0)))),0)</f>
        <v>0</v>
      </c>
      <c r="D71" s="357">
        <f>IF(OR(D4="FL",D4="PA"),IF(Info!E6=TRUE,D13,IF(Input!E12=TRUE,INDEX(PIP!$D:$E,MATCH(_xlfn.CONCAT(D4,D6),PIP!$A:$A,0),MATCH(Info!$J$29,PIP!$D$1:$E$1,0)),INDEX(PIP!$B:$C,MATCH(_xlfn.CONCAT(D4,D6),PIP!$A:$A,0),MATCH(Info!$J$30,PIP!$B$1:$C$1,0)))),0)</f>
        <v>0</v>
      </c>
      <c r="E71" s="357">
        <f>IF(OR(E4="FL",E4="PA"),IF(Info!F6=TRUE,E13,IF(Input!F12=TRUE,INDEX(PIP!$D:$E,MATCH(_xlfn.CONCAT(E4,E6),PIP!$A:$A,0),MATCH(Info!$J$29,PIP!$D$1:$E$1,0)),INDEX(PIP!$B:$C,MATCH(_xlfn.CONCAT(E4,E6),PIP!$A:$A,0),MATCH(Info!$J$30,PIP!$B$1:$C$1,0)))),0)</f>
        <v>0</v>
      </c>
      <c r="F71" s="357">
        <f>IF(OR(F4="FL",F4="PA"),IF(Info!G6=TRUE,F13,IF(Input!G12=TRUE,INDEX(PIP!$D:$E,MATCH(_xlfn.CONCAT(F4,F6),PIP!$A:$A,0),MATCH(Info!$J$29,PIP!$D$1:$E$1,0)),INDEX(PIP!$B:$C,MATCH(_xlfn.CONCAT(F4,F6),PIP!$A:$A,0),MATCH(Info!$J$30,PIP!$B$1:$C$1,0)))),0)</f>
        <v>0</v>
      </c>
      <c r="G71" s="357">
        <f>IF(OR(G4="FL",G4="PA"),IF(Info!H6=TRUE,G13,IF(Input!H12=TRUE,INDEX(PIP!$D:$E,MATCH(_xlfn.CONCAT(G4,G6),PIP!$A:$A,0),MATCH(Info!$J$29,PIP!$D$1:$E$1,0)),INDEX(PIP!$B:$C,MATCH(_xlfn.CONCAT(G4,G6),PIP!$A:$A,0),MATCH(Info!$J$30,PIP!$B$1:$C$1,0)))),0)</f>
        <v>0</v>
      </c>
      <c r="H71" s="357">
        <f>IF(OR(H4="FL",H4="PA"),IF(Info!I6=TRUE,H13,IF(Input!I12=TRUE,INDEX(PIP!$D:$E,MATCH(_xlfn.CONCAT(H4,H6),PIP!$A:$A,0),MATCH(Info!$J$29,PIP!$D$1:$E$1,0)),INDEX(PIP!$B:$C,MATCH(_xlfn.CONCAT(H4,H6),PIP!$A:$A,0),MATCH(Info!$J$30,PIP!$B$1:$C$1,0)))),0)</f>
        <v>0</v>
      </c>
      <c r="I71" s="357">
        <f>IF(OR(I4="FL",I4="PA"),IF(Info!J6=TRUE,I13,IF(Input!J12=TRUE,INDEX(PIP!$D:$E,MATCH(_xlfn.CONCAT(I4,I6),PIP!$A:$A,0),MATCH(Info!$J$29,PIP!$D$1:$E$1,0)),INDEX(PIP!$B:$C,MATCH(_xlfn.CONCAT(I4,I6),PIP!$A:$A,0),MATCH(Info!$J$30,PIP!$B$1:$C$1,0)))),0)</f>
        <v>0</v>
      </c>
      <c r="J71" s="357">
        <f>IF(OR(J4="FL",J4="PA"),IF(Info!K6=TRUE,J13,IF(Input!K12=TRUE,INDEX(PIP!$D:$E,MATCH(_xlfn.CONCAT(J4,J6),PIP!$A:$A,0),MATCH(Info!$J$29,PIP!$D$1:$E$1,0)),INDEX(PIP!$B:$C,MATCH(_xlfn.CONCAT(J4,J6),PIP!$A:$A,0),MATCH(Info!$J$30,PIP!$B$1:$C$1,0)))),0)</f>
        <v>0</v>
      </c>
      <c r="K71" s="357">
        <f>IF(OR(K4="FL",K4="PA"),IF(Info!L6=TRUE,K13,IF(Input!L12=TRUE,INDEX(PIP!$D:$E,MATCH(_xlfn.CONCAT(K4,K6),PIP!$A:$A,0),MATCH(Info!$J$29,PIP!$D$1:$E$1,0)),INDEX(PIP!$B:$C,MATCH(_xlfn.CONCAT(K4,K6),PIP!$A:$A,0),MATCH(Info!$J$30,PIP!$B$1:$C$1,0)))),0)</f>
        <v>0</v>
      </c>
      <c r="L71" s="357">
        <f>IF(OR(L4="FL",L4="PA"),IF(Info!M6=TRUE,L13,IF(Input!M12=TRUE,INDEX(PIP!$D:$E,MATCH(_xlfn.CONCAT(L4,L6),PIP!$A:$A,0),MATCH(Info!$J$29,PIP!$D$1:$E$1,0)),INDEX(PIP!$B:$C,MATCH(_xlfn.CONCAT(L4,L6),PIP!$A:$A,0),MATCH(Info!$J$30,PIP!$B$1:$C$1,0)))),0)</f>
        <v>0</v>
      </c>
      <c r="M71" s="357">
        <f>IF(OR(M4="FL",M4="PA"),IF(Info!N6=TRUE,M13,IF(Input!N12=TRUE,INDEX(PIP!$D:$E,MATCH(_xlfn.CONCAT(M4,M6),PIP!$A:$A,0),MATCH(Info!$J$29,PIP!$D$1:$E$1,0)),INDEX(PIP!$B:$C,MATCH(_xlfn.CONCAT(M4,M6),PIP!$A:$A,0),MATCH(Info!$J$30,PIP!$B$1:$C$1,0)))),0)</f>
        <v>0</v>
      </c>
      <c r="N71" s="357">
        <f>IF(OR(N4="FL",N4="PA"),IF(Info!O6=TRUE,N13,IF(Input!O12=TRUE,INDEX(PIP!$D:$E,MATCH(_xlfn.CONCAT(N4,N6),PIP!$A:$A,0),MATCH(Info!$J$29,PIP!$D$1:$E$1,0)),INDEX(PIP!$B:$C,MATCH(_xlfn.CONCAT(N4,N6),PIP!$A:$A,0),MATCH(Info!$J$30,PIP!$B$1:$C$1,0)))),0)</f>
        <v>0</v>
      </c>
      <c r="O71" s="357">
        <f>IF(OR(O4="FL",O4="PA"),IF(Info!P6=TRUE,O13,IF(Input!P12=TRUE,INDEX(PIP!$D:$E,MATCH(_xlfn.CONCAT(O4,O6),PIP!$A:$A,0),MATCH(Info!$J$29,PIP!$D$1:$E$1,0)),INDEX(PIP!$B:$C,MATCH(_xlfn.CONCAT(O4,O6),PIP!$A:$A,0),MATCH(Info!$J$30,PIP!$B$1:$C$1,0)))),0)</f>
        <v>0</v>
      </c>
      <c r="P71" s="357">
        <f>IF(OR(P4="FL",P4="PA"),IF(Info!Q6=TRUE,P13,IF(Input!Q12=TRUE,INDEX(PIP!$D:$E,MATCH(_xlfn.CONCAT(P4,P6),PIP!$A:$A,0),MATCH(Info!$J$29,PIP!$D$1:$E$1,0)),INDEX(PIP!$B:$C,MATCH(_xlfn.CONCAT(P4,P6),PIP!$A:$A,0),MATCH(Info!$J$30,PIP!$B$1:$C$1,0)))),0)</f>
        <v>0</v>
      </c>
      <c r="Q71" s="357">
        <f>IF(OR(Q4="FL",Q4="PA"),IF(Info!R6=TRUE,Q13,IF(Input!R12=TRUE,INDEX(PIP!$D:$E,MATCH(_xlfn.CONCAT(Q4,Q6),PIP!$A:$A,0),MATCH(Info!$J$29,PIP!$D$1:$E$1,0)),INDEX(PIP!$B:$C,MATCH(_xlfn.CONCAT(Q4,Q6),PIP!$A:$A,0),MATCH(Info!$J$30,PIP!$B$1:$C$1,0)))),0)</f>
        <v>0</v>
      </c>
      <c r="R71" s="357">
        <f>IF(OR(R4="FL",R4="PA"),IF(Info!S6=TRUE,R13,IF(Input!S12=TRUE,INDEX(PIP!$D:$E,MATCH(_xlfn.CONCAT(R4,R6),PIP!$A:$A,0),MATCH(Info!$J$29,PIP!$D$1:$E$1,0)),INDEX(PIP!$B:$C,MATCH(_xlfn.CONCAT(R4,R6),PIP!$A:$A,0),MATCH(Info!$J$30,PIP!$B$1:$C$1,0)))),0)</f>
        <v>0</v>
      </c>
      <c r="S71" s="357">
        <f>IF(OR(S4="FL",S4="PA"),IF(Info!T6=TRUE,S13,IF(Input!T12=TRUE,INDEX(PIP!$D:$E,MATCH(_xlfn.CONCAT(S4,S6),PIP!$A:$A,0),MATCH(Info!$J$29,PIP!$D$1:$E$1,0)),INDEX(PIP!$B:$C,MATCH(_xlfn.CONCAT(S4,S6),PIP!$A:$A,0),MATCH(Info!$J$30,PIP!$B$1:$C$1,0)))),0)</f>
        <v>0</v>
      </c>
      <c r="T71" s="357">
        <f>IF(OR(T4="FL",T4="PA"),IF(Info!U6=TRUE,T13,IF(Input!U12=TRUE,INDEX(PIP!$D:$E,MATCH(_xlfn.CONCAT(T4,T6),PIP!$A:$A,0),MATCH(Info!$J$29,PIP!$D$1:$E$1,0)),INDEX(PIP!$B:$C,MATCH(_xlfn.CONCAT(T4,T6),PIP!$A:$A,0),MATCH(Info!$J$30,PIP!$B$1:$C$1,0)))),0)</f>
        <v>0</v>
      </c>
      <c r="U71" s="357">
        <f>IF(OR(U4="FL",U4="PA"),IF(Info!V6=TRUE,U13,IF(Input!V12=TRUE,INDEX(PIP!$D:$E,MATCH(_xlfn.CONCAT(U4,U6),PIP!$A:$A,0),MATCH(Info!$J$29,PIP!$D$1:$E$1,0)),INDEX(PIP!$B:$C,MATCH(_xlfn.CONCAT(U4,U6),PIP!$A:$A,0),MATCH(Info!$J$30,PIP!$B$1:$C$1,0)))),0)</f>
        <v>0</v>
      </c>
      <c r="V71" s="357">
        <f>IF(OR(V4="FL",V4="PA"),IF(Info!W6=TRUE,V13,IF(Input!W12=TRUE,INDEX(PIP!$D:$E,MATCH(_xlfn.CONCAT(V4,V6),PIP!$A:$A,0),MATCH(Info!$J$29,PIP!$D$1:$E$1,0)),INDEX(PIP!$B:$C,MATCH(_xlfn.CONCAT(V4,V6),PIP!$A:$A,0),MATCH(Info!$J$30,PIP!$B$1:$C$1,0)))),0)</f>
        <v>0</v>
      </c>
      <c r="W71" s="357">
        <f>IF(OR(W4="FL",W4="PA"),IF(Info!X6=TRUE,W13,IF(Input!X12=TRUE,INDEX(PIP!$D:$E,MATCH(_xlfn.CONCAT(W4,W6),PIP!$A:$A,0),MATCH(Info!$J$29,PIP!$D$1:$E$1,0)),INDEX(PIP!$B:$C,MATCH(_xlfn.CONCAT(W4,W6),PIP!$A:$A,0),MATCH(Info!$J$30,PIP!$B$1:$C$1,0)))),0)</f>
        <v>0</v>
      </c>
      <c r="X71" s="357">
        <f>IF(OR(X4="FL",X4="PA"),IF(Info!Y6=TRUE,X13,IF(Input!Y12=TRUE,INDEX(PIP!$D:$E,MATCH(_xlfn.CONCAT(X4,X6),PIP!$A:$A,0),MATCH(Info!$J$29,PIP!$D$1:$E$1,0)),INDEX(PIP!$B:$C,MATCH(_xlfn.CONCAT(X4,X6),PIP!$A:$A,0),MATCH(Info!$J$30,PIP!$B$1:$C$1,0)))),0)</f>
        <v>0</v>
      </c>
      <c r="Y71" s="357">
        <f>IF(OR(Y4="FL",Y4="PA"),IF(Info!Z6=TRUE,Y13,IF(Input!Z12=TRUE,INDEX(PIP!$D:$E,MATCH(_xlfn.CONCAT(Y4,Y6),PIP!$A:$A,0),MATCH(Info!$J$29,PIP!$D$1:$E$1,0)),INDEX(PIP!$B:$C,MATCH(_xlfn.CONCAT(Y4,Y6),PIP!$A:$A,0),MATCH(Info!$J$30,PIP!$B$1:$C$1,0)))),0)</f>
        <v>0</v>
      </c>
      <c r="Z71" s="357">
        <f>IF(OR(Z4="FL",Z4="PA"),IF(Info!AA6=TRUE,Z13,IF(Input!AA12=TRUE,INDEX(PIP!$D:$E,MATCH(_xlfn.CONCAT(Z4,Z6),PIP!$A:$A,0),MATCH(Info!$J$29,PIP!$D$1:$E$1,0)),INDEX(PIP!$B:$C,MATCH(_xlfn.CONCAT(Z4,Z6),PIP!$A:$A,0),MATCH(Info!$J$30,PIP!$B$1:$C$1,0)))),0)</f>
        <v>0</v>
      </c>
      <c r="AA71" s="357">
        <f>IF(OR(AA4="FL",AA4="PA"),IF(Info!AB6=TRUE,AA13,IF(Input!AB12=TRUE,INDEX(PIP!$D:$E,MATCH(_xlfn.CONCAT(AA4,AA6),PIP!$A:$A,0),MATCH(Info!$J$29,PIP!$D$1:$E$1,0)),INDEX(PIP!$B:$C,MATCH(_xlfn.CONCAT(AA4,AA6),PIP!$A:$A,0),MATCH(Info!$J$30,PIP!$B$1:$C$1,0)))),0)</f>
        <v>0</v>
      </c>
      <c r="AB71" s="357">
        <f>IF(OR(AB4="FL",AB4="PA"),IF(Info!AC6=TRUE,AB13,IF(Input!AC12=TRUE,INDEX(PIP!$D:$E,MATCH(_xlfn.CONCAT(AB4,AB6),PIP!$A:$A,0),MATCH(Info!$J$29,PIP!$D$1:$E$1,0)),INDEX(PIP!$B:$C,MATCH(_xlfn.CONCAT(AB4,AB6),PIP!$A:$A,0),MATCH(Info!$J$30,PIP!$B$1:$C$1,0)))),0)</f>
        <v>0</v>
      </c>
      <c r="AC71" s="357">
        <f>IF(OR(AC4="FL",AC4="PA"),IF(Info!AD6=TRUE,AC13,IF(Input!AD12=TRUE,INDEX(PIP!$D:$E,MATCH(_xlfn.CONCAT(AC4,AC6),PIP!$A:$A,0),MATCH(Info!$J$29,PIP!$D$1:$E$1,0)),INDEX(PIP!$B:$C,MATCH(_xlfn.CONCAT(AC4,AC6),PIP!$A:$A,0),MATCH(Info!$J$30,PIP!$B$1:$C$1,0)))),0)</f>
        <v>0</v>
      </c>
      <c r="AD71" s="357">
        <f>IF(OR(AD4="FL",AD4="PA"),IF(Info!AE6=TRUE,AD13,IF(Input!AE12=TRUE,INDEX(PIP!$D:$E,MATCH(_xlfn.CONCAT(AD4,AD6),PIP!$A:$A,0),MATCH(Info!$J$29,PIP!$D$1:$E$1,0)),INDEX(PIP!$B:$C,MATCH(_xlfn.CONCAT(AD4,AD6),PIP!$A:$A,0),MATCH(Info!$J$30,PIP!$B$1:$C$1,0)))),0)</f>
        <v>0</v>
      </c>
      <c r="AE71" s="357">
        <f>IF(OR(AE4="FL",AE4="PA"),IF(Info!AF6=TRUE,AE13,IF(Input!AF12=TRUE,INDEX(PIP!$D:$E,MATCH(_xlfn.CONCAT(AE4,AE6),PIP!$A:$A,0),MATCH(Info!$J$29,PIP!$D$1:$E$1,0)),INDEX(PIP!$B:$C,MATCH(_xlfn.CONCAT(AE4,AE6),PIP!$A:$A,0),MATCH(Info!$J$30,PIP!$B$1:$C$1,0)))),0)</f>
        <v>0</v>
      </c>
      <c r="AF71" s="357">
        <f>IF(OR(AF4="FL",AF4="PA"),IF(Info!AG6=TRUE,AF13,IF(Input!AG12=TRUE,INDEX(PIP!$D:$E,MATCH(_xlfn.CONCAT(AF4,AF6),PIP!$A:$A,0),MATCH(Info!$J$29,PIP!$D$1:$E$1,0)),INDEX(PIP!$B:$C,MATCH(_xlfn.CONCAT(AF4,AF6),PIP!$A:$A,0),MATCH(Info!$J$30,PIP!$B$1:$C$1,0)))),0)</f>
        <v>0</v>
      </c>
      <c r="AG71" s="357">
        <f>IF(OR(AG4="FL",AG4="PA"),IF(Info!AH6=TRUE,AG13,IF(Input!AH12=TRUE,INDEX(PIP!$D:$E,MATCH(_xlfn.CONCAT(AG4,AG6),PIP!$A:$A,0),MATCH(Info!$J$29,PIP!$D$1:$E$1,0)),INDEX(PIP!$B:$C,MATCH(_xlfn.CONCAT(AG4,AG6),PIP!$A:$A,0),MATCH(Info!$J$30,PIP!$B$1:$C$1,0)))),0)</f>
        <v>0</v>
      </c>
      <c r="AH71" s="357">
        <f>IF(OR(AH4="FL",AH4="PA"),IF(Info!AI6=TRUE,AH13,IF(Input!AI12=TRUE,INDEX(PIP!$D:$E,MATCH(_xlfn.CONCAT(AH4,AH6),PIP!$A:$A,0),MATCH(Info!$J$29,PIP!$D$1:$E$1,0)),INDEX(PIP!$B:$C,MATCH(_xlfn.CONCAT(AH4,AH6),PIP!$A:$A,0),MATCH(Info!$J$30,PIP!$B$1:$C$1,0)))),0)</f>
        <v>0</v>
      </c>
      <c r="AI71" s="357">
        <f>IF(OR(AI4="FL",AI4="PA"),IF(Info!AJ6=TRUE,AI13,IF(Input!AJ12=TRUE,INDEX(PIP!$D:$E,MATCH(_xlfn.CONCAT(AI4,AI6),PIP!$A:$A,0),MATCH(Info!$J$29,PIP!$D$1:$E$1,0)),INDEX(PIP!$B:$C,MATCH(_xlfn.CONCAT(AI4,AI6),PIP!$A:$A,0),MATCH(Info!$J$30,PIP!$B$1:$C$1,0)))),0)</f>
        <v>0</v>
      </c>
      <c r="AJ71" s="357">
        <f>IF(OR(AJ4="FL",AJ4="PA"),IF(Info!AK6=TRUE,AJ13,IF(Input!AK12=TRUE,INDEX(PIP!$D:$E,MATCH(_xlfn.CONCAT(AJ4,AJ6),PIP!$A:$A,0),MATCH(Info!$J$29,PIP!$D$1:$E$1,0)),INDEX(PIP!$B:$C,MATCH(_xlfn.CONCAT(AJ4,AJ6),PIP!$A:$A,0),MATCH(Info!$J$30,PIP!$B$1:$C$1,0)))),0)</f>
        <v>0</v>
      </c>
      <c r="AK71" s="357">
        <f>IF(OR(AK4="FL",AK4="PA"),IF(Info!AL6=TRUE,AK13,IF(Input!AL12=TRUE,INDEX(PIP!$D:$E,MATCH(_xlfn.CONCAT(AK4,AK6),PIP!$A:$A,0),MATCH(Info!$J$29,PIP!$D$1:$E$1,0)),INDEX(PIP!$B:$C,MATCH(_xlfn.CONCAT(AK4,AK6),PIP!$A:$A,0),MATCH(Info!$J$30,PIP!$B$1:$C$1,0)))),0)</f>
        <v>0</v>
      </c>
      <c r="AL71" s="357">
        <f>IF(OR(AL4="FL",AL4="PA"),IF(Info!AM6=TRUE,AL13,IF(Input!AM12=TRUE,INDEX(PIP!$D:$E,MATCH(_xlfn.CONCAT(AL4,AL6),PIP!$A:$A,0),MATCH(Info!$J$29,PIP!$D$1:$E$1,0)),INDEX(PIP!$B:$C,MATCH(_xlfn.CONCAT(AL4,AL6),PIP!$A:$A,0),MATCH(Info!$J$30,PIP!$B$1:$C$1,0)))),0)</f>
        <v>0</v>
      </c>
      <c r="AM71" s="357">
        <f>IF(OR(AM4="FL",AM4="PA"),IF(Info!AN6=TRUE,AM13,IF(Input!AN12=TRUE,INDEX(PIP!$D:$E,MATCH(_xlfn.CONCAT(AM4,AM6),PIP!$A:$A,0),MATCH(Info!$J$29,PIP!$D$1:$E$1,0)),INDEX(PIP!$B:$C,MATCH(_xlfn.CONCAT(AM4,AM6),PIP!$A:$A,0),MATCH(Info!$J$30,PIP!$B$1:$C$1,0)))),0)</f>
        <v>0</v>
      </c>
      <c r="AN71" s="357">
        <f>IF(OR(AN4="FL",AN4="PA"),IF(Info!AO6=TRUE,AN13,IF(Input!AO12=TRUE,INDEX(PIP!$D:$E,MATCH(_xlfn.CONCAT(AN4,AN6),PIP!$A:$A,0),MATCH(Info!$J$29,PIP!$D$1:$E$1,0)),INDEX(PIP!$B:$C,MATCH(_xlfn.CONCAT(AN4,AN6),PIP!$A:$A,0),MATCH(Info!$J$30,PIP!$B$1:$C$1,0)))),0)</f>
        <v>0</v>
      </c>
      <c r="AO71" s="357">
        <f>IF(OR(AO4="FL",AO4="PA"),IF(Info!AP6=TRUE,AO13,IF(Input!AP12=TRUE,INDEX(PIP!$D:$E,MATCH(_xlfn.CONCAT(AO4,AO6),PIP!$A:$A,0),MATCH(Info!$J$29,PIP!$D$1:$E$1,0)),INDEX(PIP!$B:$C,MATCH(_xlfn.CONCAT(AO4,AO6),PIP!$A:$A,0),MATCH(Info!$J$30,PIP!$B$1:$C$1,0)))),0)</f>
        <v>0</v>
      </c>
      <c r="AP71" s="357">
        <f>IF(OR(AP4="FL",AP4="PA"),IF(Info!AQ6=TRUE,AP13,IF(Input!AQ12=TRUE,INDEX(PIP!$D:$E,MATCH(_xlfn.CONCAT(AP4,AP6),PIP!$A:$A,0),MATCH(Info!$J$29,PIP!$D$1:$E$1,0)),INDEX(PIP!$B:$C,MATCH(_xlfn.CONCAT(AP4,AP6),PIP!$A:$A,0),MATCH(Info!$J$30,PIP!$B$1:$C$1,0)))),0)</f>
        <v>0</v>
      </c>
      <c r="AQ71" s="357">
        <f>IF(OR(AQ4="FL",AQ4="PA"),IF(Info!AR6=TRUE,AQ13,IF(Input!AR12=TRUE,INDEX(PIP!$D:$E,MATCH(_xlfn.CONCAT(AQ4,AQ6),PIP!$A:$A,0),MATCH(Info!$J$29,PIP!$D$1:$E$1,0)),INDEX(PIP!$B:$C,MATCH(_xlfn.CONCAT(AQ4,AQ6),PIP!$A:$A,0),MATCH(Info!$J$30,PIP!$B$1:$C$1,0)))),0)</f>
        <v>0</v>
      </c>
      <c r="AR71" s="357">
        <f>IF(OR(AR4="FL",AR4="PA"),IF(Info!AS6=TRUE,AR13,IF(Input!AS12=TRUE,INDEX(PIP!$D:$E,MATCH(_xlfn.CONCAT(AR4,AR6),PIP!$A:$A,0),MATCH(Info!$J$29,PIP!$D$1:$E$1,0)),INDEX(PIP!$B:$C,MATCH(_xlfn.CONCAT(AR4,AR6),PIP!$A:$A,0),MATCH(Info!$J$30,PIP!$B$1:$C$1,0)))),0)</f>
        <v>0</v>
      </c>
      <c r="AS71" s="357">
        <f>IF(OR(AS4="FL",AS4="PA"),IF(Info!AT6=TRUE,AS13,IF(Input!AT12=TRUE,INDEX(PIP!$D:$E,MATCH(_xlfn.CONCAT(AS4,AS6),PIP!$A:$A,0),MATCH(Info!$J$29,PIP!$D$1:$E$1,0)),INDEX(PIP!$B:$C,MATCH(_xlfn.CONCAT(AS4,AS6),PIP!$A:$A,0),MATCH(Info!$J$30,PIP!$B$1:$C$1,0)))),0)</f>
        <v>0</v>
      </c>
      <c r="AT71" s="357">
        <f>IF(OR(AT4="FL",AT4="PA"),IF(Info!AU6=TRUE,AT13,IF(Input!AU12=TRUE,INDEX(PIP!$D:$E,MATCH(_xlfn.CONCAT(AT4,AT6),PIP!$A:$A,0),MATCH(Info!$J$29,PIP!$D$1:$E$1,0)),INDEX(PIP!$B:$C,MATCH(_xlfn.CONCAT(AT4,AT6),PIP!$A:$A,0),MATCH(Info!$J$30,PIP!$B$1:$C$1,0)))),0)</f>
        <v>0</v>
      </c>
      <c r="AU71" s="357">
        <f>IF(OR(AU4="FL",AU4="PA"),IF(Info!AV6=TRUE,AU13,IF(Input!AV12=TRUE,INDEX(PIP!$D:$E,MATCH(_xlfn.CONCAT(AU4,AU6),PIP!$A:$A,0),MATCH(Info!$J$29,PIP!$D$1:$E$1,0)),INDEX(PIP!$B:$C,MATCH(_xlfn.CONCAT(AU4,AU6),PIP!$A:$A,0),MATCH(Info!$J$30,PIP!$B$1:$C$1,0)))),0)</f>
        <v>0</v>
      </c>
      <c r="AV71" s="357">
        <f>IF(OR(AV4="FL",AV4="PA"),IF(Info!AW6=TRUE,AV13,IF(Input!AW12=TRUE,INDEX(PIP!$D:$E,MATCH(_xlfn.CONCAT(AV4,AV6),PIP!$A:$A,0),MATCH(Info!$J$29,PIP!$D$1:$E$1,0)),INDEX(PIP!$B:$C,MATCH(_xlfn.CONCAT(AV4,AV6),PIP!$A:$A,0),MATCH(Info!$J$30,PIP!$B$1:$C$1,0)))),0)</f>
        <v>0</v>
      </c>
      <c r="AW71" s="357">
        <f>IF(OR(AW4="FL",AW4="PA"),IF(Info!AX6=TRUE,AW13,IF(Input!AX12=TRUE,INDEX(PIP!$D:$E,MATCH(_xlfn.CONCAT(AW4,AW6),PIP!$A:$A,0),MATCH(Info!$J$29,PIP!$D$1:$E$1,0)),INDEX(PIP!$B:$C,MATCH(_xlfn.CONCAT(AW4,AW6),PIP!$A:$A,0),MATCH(Info!$J$30,PIP!$B$1:$C$1,0)))),0)</f>
        <v>0</v>
      </c>
      <c r="AX71" s="357">
        <f>IF(OR(AX4="FL",AX4="PA"),IF(Info!AY6=TRUE,AX13,IF(Input!AY12=TRUE,INDEX(PIP!$D:$E,MATCH(_xlfn.CONCAT(AX4,AX6),PIP!$A:$A,0),MATCH(Info!$J$29,PIP!$D$1:$E$1,0)),INDEX(PIP!$B:$C,MATCH(_xlfn.CONCAT(AX4,AX6),PIP!$A:$A,0),MATCH(Info!$J$30,PIP!$B$1:$C$1,0)))),0)</f>
        <v>0</v>
      </c>
      <c r="AY71" s="357">
        <f>IF(OR(AY4="FL",AY4="PA"),IF(Info!AZ6=TRUE,AY13,IF(Input!AZ12=TRUE,INDEX(PIP!$D:$E,MATCH(_xlfn.CONCAT(AY4,AY6),PIP!$A:$A,0),MATCH(Info!$J$29,PIP!$D$1:$E$1,0)),INDEX(PIP!$B:$C,MATCH(_xlfn.CONCAT(AY4,AY6),PIP!$A:$A,0),MATCH(Info!$J$30,PIP!$B$1:$C$1,0)))),0)</f>
        <v>0</v>
      </c>
      <c r="AZ71" s="357">
        <f>IF(OR(AZ4="FL",AZ4="PA"),IF(Info!BA6=TRUE,AZ13,IF(Input!BA12=TRUE,INDEX(PIP!$D:$E,MATCH(_xlfn.CONCAT(AZ4,AZ6),PIP!$A:$A,0),MATCH(Info!$J$29,PIP!$D$1:$E$1,0)),INDEX(PIP!$B:$C,MATCH(_xlfn.CONCAT(AZ4,AZ6),PIP!$A:$A,0),MATCH(Info!$J$30,PIP!$B$1:$C$1,0)))),0)</f>
        <v>0</v>
      </c>
      <c r="BA71" s="357">
        <f>IF(OR(BA4="FL",BA4="PA"),IF(Info!BB6=TRUE,BA13,IF(Input!BB12=TRUE,INDEX(PIP!$D:$E,MATCH(_xlfn.CONCAT(BA4,BA6),PIP!$A:$A,0),MATCH(Info!$J$29,PIP!$D$1:$E$1,0)),INDEX(PIP!$B:$C,MATCH(_xlfn.CONCAT(BA4,BA6),PIP!$A:$A,0),MATCH(Info!$J$30,PIP!$B$1:$C$1,0)))),0)</f>
        <v>0</v>
      </c>
      <c r="BB71" s="357">
        <f>IF(OR(BB4="FL",BB4="PA"),IF(Info!BC6=TRUE,BB13,IF(Input!BC12=TRUE,INDEX(PIP!$D:$E,MATCH(_xlfn.CONCAT(BB4,BB6),PIP!$A:$A,0),MATCH(Info!$J$29,PIP!$D$1:$E$1,0)),INDEX(PIP!$B:$C,MATCH(_xlfn.CONCAT(BB4,BB6),PIP!$A:$A,0),MATCH(Info!$J$30,PIP!$B$1:$C$1,0)))),0)</f>
        <v>0</v>
      </c>
      <c r="BC71" s="357">
        <f>IF(OR(BC4="FL",BC4="PA"),IF(Info!BD6=TRUE,BC13,IF(Input!BD12=TRUE,INDEX(PIP!$D:$E,MATCH(_xlfn.CONCAT(BC4,BC6),PIP!$A:$A,0),MATCH(Info!$J$29,PIP!$D$1:$E$1,0)),INDEX(PIP!$B:$C,MATCH(_xlfn.CONCAT(BC4,BC6),PIP!$A:$A,0),MATCH(Info!$J$30,PIP!$B$1:$C$1,0)))),0)</f>
        <v>0</v>
      </c>
      <c r="BD71" s="357">
        <f>IF(OR(BD4="FL",BD4="PA"),IF(Info!BE6=TRUE,BD13,IF(Input!BE12=TRUE,INDEX(PIP!$D:$E,MATCH(_xlfn.CONCAT(BD4,BD6),PIP!$A:$A,0),MATCH(Info!$J$29,PIP!$D$1:$E$1,0)),INDEX(PIP!$B:$C,MATCH(_xlfn.CONCAT(BD4,BD6),PIP!$A:$A,0),MATCH(Info!$J$30,PIP!$B$1:$C$1,0)))),0)</f>
        <v>0</v>
      </c>
      <c r="BE71" s="357">
        <f>IF(OR(BE4="FL",BE4="PA"),IF(Info!BF6=TRUE,BE13,IF(Input!BF12=TRUE,INDEX(PIP!$D:$E,MATCH(_xlfn.CONCAT(BE4,BE6),PIP!$A:$A,0),MATCH(Info!$J$29,PIP!$D$1:$E$1,0)),INDEX(PIP!$B:$C,MATCH(_xlfn.CONCAT(BE4,BE6),PIP!$A:$A,0),MATCH(Info!$J$30,PIP!$B$1:$C$1,0)))),0)</f>
        <v>0</v>
      </c>
      <c r="BF71" s="357">
        <f>IF(OR(BF4="FL",BF4="PA"),IF(Info!BG6=TRUE,BF13,IF(Input!BG12=TRUE,INDEX(PIP!$D:$E,MATCH(_xlfn.CONCAT(BF4,BF6),PIP!$A:$A,0),MATCH(Info!$J$29,PIP!$D$1:$E$1,0)),INDEX(PIP!$B:$C,MATCH(_xlfn.CONCAT(BF4,BF6),PIP!$A:$A,0),MATCH(Info!$J$30,PIP!$B$1:$C$1,0)))),0)</f>
        <v>0</v>
      </c>
      <c r="BG71" s="357">
        <f>IF(OR(BG4="FL",BG4="PA"),IF(Info!BH6=TRUE,BG13,IF(Input!BH12=TRUE,INDEX(PIP!$D:$E,MATCH(_xlfn.CONCAT(BG4,BG6),PIP!$A:$A,0),MATCH(Info!$J$29,PIP!$D$1:$E$1,0)),INDEX(PIP!$B:$C,MATCH(_xlfn.CONCAT(BG4,BG6),PIP!$A:$A,0),MATCH(Info!$J$30,PIP!$B$1:$C$1,0)))),0)</f>
        <v>0</v>
      </c>
      <c r="BH71" s="357">
        <f>IF(OR(BH4="FL",BH4="PA"),IF(Info!BI6=TRUE,BH13,IF(Input!BI12=TRUE,INDEX(PIP!$D:$E,MATCH(_xlfn.CONCAT(BH4,BH6),PIP!$A:$A,0),MATCH(Info!$J$29,PIP!$D$1:$E$1,0)),INDEX(PIP!$B:$C,MATCH(_xlfn.CONCAT(BH4,BH6),PIP!$A:$A,0),MATCH(Info!$J$30,PIP!$B$1:$C$1,0)))),0)</f>
        <v>0</v>
      </c>
      <c r="BI71" s="357">
        <f>IF(OR(BI4="FL",BI4="PA"),IF(Info!BJ6=TRUE,BI13,IF(Input!BJ12=TRUE,INDEX(PIP!$D:$E,MATCH(_xlfn.CONCAT(BI4,BI6),PIP!$A:$A,0),MATCH(Info!$J$29,PIP!$D$1:$E$1,0)),INDEX(PIP!$B:$C,MATCH(_xlfn.CONCAT(BI4,BI6),PIP!$A:$A,0),MATCH(Info!$J$30,PIP!$B$1:$C$1,0)))),0)</f>
        <v>0</v>
      </c>
      <c r="BJ71" s="357">
        <f>IF(OR(BJ4="FL",BJ4="PA"),IF(Info!BK6=TRUE,BJ13,IF(Input!BK12=TRUE,INDEX(PIP!$D:$E,MATCH(_xlfn.CONCAT(BJ4,BJ6),PIP!$A:$A,0),MATCH(Info!$J$29,PIP!$D$1:$E$1,0)),INDEX(PIP!$B:$C,MATCH(_xlfn.CONCAT(BJ4,BJ6),PIP!$A:$A,0),MATCH(Info!$J$30,PIP!$B$1:$C$1,0)))),0)</f>
        <v>0</v>
      </c>
      <c r="BK71" s="357">
        <f>IF(OR(BK4="FL",BK4="PA"),IF(Info!BL6=TRUE,BK13,IF(Input!BL12=TRUE,INDEX(PIP!$D:$E,MATCH(_xlfn.CONCAT(BK4,BK6),PIP!$A:$A,0),MATCH(Info!$J$29,PIP!$D$1:$E$1,0)),INDEX(PIP!$B:$C,MATCH(_xlfn.CONCAT(BK4,BK6),PIP!$A:$A,0),MATCH(Info!$J$30,PIP!$B$1:$C$1,0)))),0)</f>
        <v>0</v>
      </c>
      <c r="BL71" s="357">
        <f>IF(OR(BL4="FL",BL4="PA"),IF(Info!BM6=TRUE,BL13,IF(Input!BM12=TRUE,INDEX(PIP!$D:$E,MATCH(_xlfn.CONCAT(BL4,BL6),PIP!$A:$A,0),MATCH(Info!$J$29,PIP!$D$1:$E$1,0)),INDEX(PIP!$B:$C,MATCH(_xlfn.CONCAT(BL4,BL6),PIP!$A:$A,0),MATCH(Info!$J$30,PIP!$B$1:$C$1,0)))),0)</f>
        <v>0</v>
      </c>
      <c r="BM71" s="357">
        <f>IF(OR(BM4="FL",BM4="PA"),IF(Info!BN6=TRUE,BM13,IF(Input!BN12=TRUE,INDEX(PIP!$D:$E,MATCH(_xlfn.CONCAT(BM4,BM6),PIP!$A:$A,0),MATCH(Info!$J$29,PIP!$D$1:$E$1,0)),INDEX(PIP!$B:$C,MATCH(_xlfn.CONCAT(BM4,BM6),PIP!$A:$A,0),MATCH(Info!$J$30,PIP!$B$1:$C$1,0)))),0)</f>
        <v>0</v>
      </c>
      <c r="BN71" s="357">
        <f>IF(OR(BN4="FL",BN4="PA"),IF(Info!BO6=TRUE,BN13,IF(Input!BO12=TRUE,INDEX(PIP!$D:$E,MATCH(_xlfn.CONCAT(BN4,BN6),PIP!$A:$A,0),MATCH(Info!$J$29,PIP!$D$1:$E$1,0)),INDEX(PIP!$B:$C,MATCH(_xlfn.CONCAT(BN4,BN6),PIP!$A:$A,0),MATCH(Info!$J$30,PIP!$B$1:$C$1,0)))),0)</f>
        <v>0</v>
      </c>
      <c r="BO71" s="357">
        <f>IF(OR(BO4="FL",BO4="PA"),IF(Info!BP6=TRUE,BO13,IF(Input!BP12=TRUE,INDEX(PIP!$D:$E,MATCH(_xlfn.CONCAT(BO4,BO6),PIP!$A:$A,0),MATCH(Info!$J$29,PIP!$D$1:$E$1,0)),INDEX(PIP!$B:$C,MATCH(_xlfn.CONCAT(BO4,BO6),PIP!$A:$A,0),MATCH(Info!$J$30,PIP!$B$1:$C$1,0)))),0)</f>
        <v>0</v>
      </c>
      <c r="BP71" s="357">
        <f>IF(OR(BP4="FL",BP4="PA"),IF(Info!BQ6=TRUE,BP13,IF(Input!BQ12=TRUE,INDEX(PIP!$D:$E,MATCH(_xlfn.CONCAT(BP4,BP6),PIP!$A:$A,0),MATCH(Info!$J$29,PIP!$D$1:$E$1,0)),INDEX(PIP!$B:$C,MATCH(_xlfn.CONCAT(BP4,BP6),PIP!$A:$A,0),MATCH(Info!$J$30,PIP!$B$1:$C$1,0)))),0)</f>
        <v>0</v>
      </c>
      <c r="BQ71" s="357">
        <f>IF(OR(BQ4="FL",BQ4="PA"),IF(Info!BR6=TRUE,BQ13,IF(Input!BR12=TRUE,INDEX(PIP!$D:$E,MATCH(_xlfn.CONCAT(BQ4,BQ6),PIP!$A:$A,0),MATCH(Info!$J$29,PIP!$D$1:$E$1,0)),INDEX(PIP!$B:$C,MATCH(_xlfn.CONCAT(BQ4,BQ6),PIP!$A:$A,0),MATCH(Info!$J$30,PIP!$B$1:$C$1,0)))),0)</f>
        <v>0</v>
      </c>
      <c r="BR71" s="357">
        <f>IF(OR(BR4="FL",BR4="PA"),IF(Info!BS6=TRUE,BR13,IF(Input!BS12=TRUE,INDEX(PIP!$D:$E,MATCH(_xlfn.CONCAT(BR4,BR6),PIP!$A:$A,0),MATCH(Info!$J$29,PIP!$D$1:$E$1,0)),INDEX(PIP!$B:$C,MATCH(_xlfn.CONCAT(BR4,BR6),PIP!$A:$A,0),MATCH(Info!$J$30,PIP!$B$1:$C$1,0)))),0)</f>
        <v>0</v>
      </c>
      <c r="BS71" s="357">
        <f>IF(OR(BS4="FL",BS4="PA"),IF(Info!BT6=TRUE,BS13,IF(Input!BT12=TRUE,INDEX(PIP!$D:$E,MATCH(_xlfn.CONCAT(BS4,BS6),PIP!$A:$A,0),MATCH(Info!$J$29,PIP!$D$1:$E$1,0)),INDEX(PIP!$B:$C,MATCH(_xlfn.CONCAT(BS4,BS6),PIP!$A:$A,0),MATCH(Info!$J$30,PIP!$B$1:$C$1,0)))),0)</f>
        <v>0</v>
      </c>
      <c r="BT71" s="357">
        <f>IF(OR(BT4="FL",BT4="PA"),IF(Info!BU6=TRUE,BT13,IF(Input!BU12=TRUE,INDEX(PIP!$D:$E,MATCH(_xlfn.CONCAT(BT4,BT6),PIP!$A:$A,0),MATCH(Info!$J$29,PIP!$D$1:$E$1,0)),INDEX(PIP!$B:$C,MATCH(_xlfn.CONCAT(BT4,BT6),PIP!$A:$A,0),MATCH(Info!$J$30,PIP!$B$1:$C$1,0)))),0)</f>
        <v>0</v>
      </c>
      <c r="BU71" s="357">
        <f>IF(OR(BU4="FL",BU4="PA"),IF(Info!BV6=TRUE,BU13,IF(Input!BV12=TRUE,INDEX(PIP!$D:$E,MATCH(_xlfn.CONCAT(BU4,BU6),PIP!$A:$A,0),MATCH(Info!$J$29,PIP!$D$1:$E$1,0)),INDEX(PIP!$B:$C,MATCH(_xlfn.CONCAT(BU4,BU6),PIP!$A:$A,0),MATCH(Info!$J$30,PIP!$B$1:$C$1,0)))),0)</f>
        <v>0</v>
      </c>
      <c r="BV71" s="357">
        <f>IF(OR(BV4="FL",BV4="PA"),IF(Info!BW6=TRUE,BV13,IF(Input!BW12=TRUE,INDEX(PIP!$D:$E,MATCH(_xlfn.CONCAT(BV4,BV6),PIP!$A:$A,0),MATCH(Info!$J$29,PIP!$D$1:$E$1,0)),INDEX(PIP!$B:$C,MATCH(_xlfn.CONCAT(BV4,BV6),PIP!$A:$A,0),MATCH(Info!$J$30,PIP!$B$1:$C$1,0)))),0)</f>
        <v>0</v>
      </c>
      <c r="BW71" s="357">
        <f>IF(OR(BW4="FL",BW4="PA"),IF(Info!BX6=TRUE,BW13,IF(Input!BX12=TRUE,INDEX(PIP!$D:$E,MATCH(_xlfn.CONCAT(BW4,BW6),PIP!$A:$A,0),MATCH(Info!$J$29,PIP!$D$1:$E$1,0)),INDEX(PIP!$B:$C,MATCH(_xlfn.CONCAT(BW4,BW6),PIP!$A:$A,0),MATCH(Info!$J$30,PIP!$B$1:$C$1,0)))),0)</f>
        <v>0</v>
      </c>
      <c r="BX71" s="357">
        <f>IF(OR(BX4="FL",BX4="PA"),IF(Info!BY6=TRUE,BX13,IF(Input!BY12=TRUE,INDEX(PIP!$D:$E,MATCH(_xlfn.CONCAT(BX4,BX6),PIP!$A:$A,0),MATCH(Info!$J$29,PIP!$D$1:$E$1,0)),INDEX(PIP!$B:$C,MATCH(_xlfn.CONCAT(BX4,BX6),PIP!$A:$A,0),MATCH(Info!$J$30,PIP!$B$1:$C$1,0)))),0)</f>
        <v>0</v>
      </c>
      <c r="BY71" s="357">
        <f>IF(OR(BY4="FL",BY4="PA"),IF(Info!BZ6=TRUE,BY13,IF(Input!BZ12=TRUE,INDEX(PIP!$D:$E,MATCH(_xlfn.CONCAT(BY4,BY6),PIP!$A:$A,0),MATCH(Info!$J$29,PIP!$D$1:$E$1,0)),INDEX(PIP!$B:$C,MATCH(_xlfn.CONCAT(BY4,BY6),PIP!$A:$A,0),MATCH(Info!$J$30,PIP!$B$1:$C$1,0)))),0)</f>
        <v>0</v>
      </c>
      <c r="BZ71" s="357">
        <f>IF(OR(BZ4="FL",BZ4="PA"),IF(Info!CA6=TRUE,BZ13,IF(Input!CA12=TRUE,INDEX(PIP!$D:$E,MATCH(_xlfn.CONCAT(BZ4,BZ6),PIP!$A:$A,0),MATCH(Info!$J$29,PIP!$D$1:$E$1,0)),INDEX(PIP!$B:$C,MATCH(_xlfn.CONCAT(BZ4,BZ6),PIP!$A:$A,0),MATCH(Info!$J$30,PIP!$B$1:$C$1,0)))),0)</f>
        <v>0</v>
      </c>
      <c r="CA71" s="357">
        <f>IF(OR(CA4="FL",CA4="PA"),IF(Info!CB6=TRUE,CA13,IF(Input!CB12=TRUE,INDEX(PIP!$D:$E,MATCH(_xlfn.CONCAT(CA4,CA6),PIP!$A:$A,0),MATCH(Info!$J$29,PIP!$D$1:$E$1,0)),INDEX(PIP!$B:$C,MATCH(_xlfn.CONCAT(CA4,CA6),PIP!$A:$A,0),MATCH(Info!$J$30,PIP!$B$1:$C$1,0)))),0)</f>
        <v>0</v>
      </c>
      <c r="CB71" s="357">
        <f>IF(OR(CB4="FL",CB4="PA"),IF(Info!CC6=TRUE,CB13,IF(Input!CC12=TRUE,INDEX(PIP!$D:$E,MATCH(_xlfn.CONCAT(CB4,CB6),PIP!$A:$A,0),MATCH(Info!$J$29,PIP!$D$1:$E$1,0)),INDEX(PIP!$B:$C,MATCH(_xlfn.CONCAT(CB4,CB6),PIP!$A:$A,0),MATCH(Info!$J$30,PIP!$B$1:$C$1,0)))),0)</f>
        <v>0</v>
      </c>
      <c r="CC71" s="357">
        <f>IF(OR(CC4="FL",CC4="PA"),IF(Info!CD6=TRUE,CC13,IF(Input!CD12=TRUE,INDEX(PIP!$D:$E,MATCH(_xlfn.CONCAT(CC4,CC6),PIP!$A:$A,0),MATCH(Info!$J$29,PIP!$D$1:$E$1,0)),INDEX(PIP!$B:$C,MATCH(_xlfn.CONCAT(CC4,CC6),PIP!$A:$A,0),MATCH(Info!$J$30,PIP!$B$1:$C$1,0)))),0)</f>
        <v>0</v>
      </c>
      <c r="CD71" s="357">
        <f>IF(OR(CD4="FL",CD4="PA"),IF(Info!CE6=TRUE,CD13,IF(Input!CE12=TRUE,INDEX(PIP!$D:$E,MATCH(_xlfn.CONCAT(CD4,CD6),PIP!$A:$A,0),MATCH(Info!$J$29,PIP!$D$1:$E$1,0)),INDEX(PIP!$B:$C,MATCH(_xlfn.CONCAT(CD4,CD6),PIP!$A:$A,0),MATCH(Info!$J$30,PIP!$B$1:$C$1,0)))),0)</f>
        <v>0</v>
      </c>
      <c r="CE71" s="357">
        <f>IF(OR(CE4="FL",CE4="PA"),IF(Info!CF6=TRUE,CE13,IF(Input!CF12=TRUE,INDEX(PIP!$D:$E,MATCH(_xlfn.CONCAT(CE4,CE6),PIP!$A:$A,0),MATCH(Info!$J$29,PIP!$D$1:$E$1,0)),INDEX(PIP!$B:$C,MATCH(_xlfn.CONCAT(CE4,CE6),PIP!$A:$A,0),MATCH(Info!$J$30,PIP!$B$1:$C$1,0)))),0)</f>
        <v>0</v>
      </c>
      <c r="CF71" s="357">
        <f>IF(OR(CF4="FL",CF4="PA"),IF(Info!CG6=TRUE,CF13,IF(Input!CG12=TRUE,INDEX(PIP!$D:$E,MATCH(_xlfn.CONCAT(CF4,CF6),PIP!$A:$A,0),MATCH(Info!$J$29,PIP!$D$1:$E$1,0)),INDEX(PIP!$B:$C,MATCH(_xlfn.CONCAT(CF4,CF6),PIP!$A:$A,0),MATCH(Info!$J$30,PIP!$B$1:$C$1,0)))),0)</f>
        <v>0</v>
      </c>
      <c r="CG71" s="357">
        <f>IF(OR(CG4="FL",CG4="PA"),IF(Info!CH6=TRUE,CG13,IF(Input!CH12=TRUE,INDEX(PIP!$D:$E,MATCH(_xlfn.CONCAT(CG4,CG6),PIP!$A:$A,0),MATCH(Info!$J$29,PIP!$D$1:$E$1,0)),INDEX(PIP!$B:$C,MATCH(_xlfn.CONCAT(CG4,CG6),PIP!$A:$A,0),MATCH(Info!$J$30,PIP!$B$1:$C$1,0)))),0)</f>
        <v>0</v>
      </c>
      <c r="CH71" s="357">
        <f>IF(OR(CH4="FL",CH4="PA"),IF(Info!CI6=TRUE,CH13,IF(Input!CI12=TRUE,INDEX(PIP!$D:$E,MATCH(_xlfn.CONCAT(CH4,CH6),PIP!$A:$A,0),MATCH(Info!$J$29,PIP!$D$1:$E$1,0)),INDEX(PIP!$B:$C,MATCH(_xlfn.CONCAT(CH4,CH6),PIP!$A:$A,0),MATCH(Info!$J$30,PIP!$B$1:$C$1,0)))),0)</f>
        <v>0</v>
      </c>
      <c r="CI71" s="357">
        <f>IF(OR(CI4="FL",CI4="PA"),IF(Info!CJ6=TRUE,CI13,IF(Input!CJ12=TRUE,INDEX(PIP!$D:$E,MATCH(_xlfn.CONCAT(CI4,CI6),PIP!$A:$A,0),MATCH(Info!$J$29,PIP!$D$1:$E$1,0)),INDEX(PIP!$B:$C,MATCH(_xlfn.CONCAT(CI4,CI6),PIP!$A:$A,0),MATCH(Info!$J$30,PIP!$B$1:$C$1,0)))),0)</f>
        <v>0</v>
      </c>
      <c r="CJ71" s="357">
        <f>IF(OR(CJ4="FL",CJ4="PA"),IF(Info!CK6=TRUE,CJ13,IF(Input!CK12=TRUE,INDEX(PIP!$D:$E,MATCH(_xlfn.CONCAT(CJ4,CJ6),PIP!$A:$A,0),MATCH(Info!$J$29,PIP!$D$1:$E$1,0)),INDEX(PIP!$B:$C,MATCH(_xlfn.CONCAT(CJ4,CJ6),PIP!$A:$A,0),MATCH(Info!$J$30,PIP!$B$1:$C$1,0)))),0)</f>
        <v>0</v>
      </c>
      <c r="CK71" s="357">
        <f>IF(OR(CK4="FL",CK4="PA"),IF(Info!CL6=TRUE,CK13,IF(Input!CL12=TRUE,INDEX(PIP!$D:$E,MATCH(_xlfn.CONCAT(CK4,CK6),PIP!$A:$A,0),MATCH(Info!$J$29,PIP!$D$1:$E$1,0)),INDEX(PIP!$B:$C,MATCH(_xlfn.CONCAT(CK4,CK6),PIP!$A:$A,0),MATCH(Info!$J$30,PIP!$B$1:$C$1,0)))),0)</f>
        <v>0</v>
      </c>
      <c r="CL71" s="357">
        <f>IF(OR(CL4="FL",CL4="PA"),IF(Info!CM6=TRUE,CL13,IF(Input!CM12=TRUE,INDEX(PIP!$D:$E,MATCH(_xlfn.CONCAT(CL4,CL6),PIP!$A:$A,0),MATCH(Info!$J$29,PIP!$D$1:$E$1,0)),INDEX(PIP!$B:$C,MATCH(_xlfn.CONCAT(CL4,CL6),PIP!$A:$A,0),MATCH(Info!$J$30,PIP!$B$1:$C$1,0)))),0)</f>
        <v>0</v>
      </c>
      <c r="CM71" s="357">
        <f>IF(OR(CM4="FL",CM4="PA"),IF(Info!CN6=TRUE,CM13,IF(Input!CN12=TRUE,INDEX(PIP!$D:$E,MATCH(_xlfn.CONCAT(CM4,CM6),PIP!$A:$A,0),MATCH(Info!$J$29,PIP!$D$1:$E$1,0)),INDEX(PIP!$B:$C,MATCH(_xlfn.CONCAT(CM4,CM6),PIP!$A:$A,0),MATCH(Info!$J$30,PIP!$B$1:$C$1,0)))),0)</f>
        <v>0</v>
      </c>
      <c r="CN71" s="357">
        <f>IF(OR(CN4="FL",CN4="PA"),IF(Info!CO6=TRUE,CN13,IF(Input!CO12=TRUE,INDEX(PIP!$D:$E,MATCH(_xlfn.CONCAT(CN4,CN6),PIP!$A:$A,0),MATCH(Info!$J$29,PIP!$D$1:$E$1,0)),INDEX(PIP!$B:$C,MATCH(_xlfn.CONCAT(CN4,CN6),PIP!$A:$A,0),MATCH(Info!$J$30,PIP!$B$1:$C$1,0)))),0)</f>
        <v>0</v>
      </c>
      <c r="CO71" s="357">
        <f>IF(OR(CO4="FL",CO4="PA"),IF(Info!CP6=TRUE,CO13,IF(Input!CP12=TRUE,INDEX(PIP!$D:$E,MATCH(_xlfn.CONCAT(CO4,CO6),PIP!$A:$A,0),MATCH(Info!$J$29,PIP!$D$1:$E$1,0)),INDEX(PIP!$B:$C,MATCH(_xlfn.CONCAT(CO4,CO6),PIP!$A:$A,0),MATCH(Info!$J$30,PIP!$B$1:$C$1,0)))),0)</f>
        <v>0</v>
      </c>
      <c r="CP71" s="357">
        <f>IF(OR(CP4="FL",CP4="PA"),IF(Info!CQ6=TRUE,CP13,IF(Input!CQ12=TRUE,INDEX(PIP!$D:$E,MATCH(_xlfn.CONCAT(CP4,CP6),PIP!$A:$A,0),MATCH(Info!$J$29,PIP!$D$1:$E$1,0)),INDEX(PIP!$B:$C,MATCH(_xlfn.CONCAT(CP4,CP6),PIP!$A:$A,0),MATCH(Info!$J$30,PIP!$B$1:$C$1,0)))),0)</f>
        <v>0</v>
      </c>
      <c r="CQ71" s="357">
        <f>IF(OR(CQ4="FL",CQ4="PA"),IF(Info!CR6=TRUE,CQ13,IF(Input!CR12=TRUE,INDEX(PIP!$D:$E,MATCH(_xlfn.CONCAT(CQ4,CQ6),PIP!$A:$A,0),MATCH(Info!$J$29,PIP!$D$1:$E$1,0)),INDEX(PIP!$B:$C,MATCH(_xlfn.CONCAT(CQ4,CQ6),PIP!$A:$A,0),MATCH(Info!$J$30,PIP!$B$1:$C$1,0)))),0)</f>
        <v>0</v>
      </c>
      <c r="CR71" s="357">
        <f>IF(OR(CR4="FL",CR4="PA"),IF(Info!CS6=TRUE,CR13,IF(Input!CS12=TRUE,INDEX(PIP!$D:$E,MATCH(_xlfn.CONCAT(CR4,CR6),PIP!$A:$A,0),MATCH(Info!$J$29,PIP!$D$1:$E$1,0)),INDEX(PIP!$B:$C,MATCH(_xlfn.CONCAT(CR4,CR6),PIP!$A:$A,0),MATCH(Info!$J$30,PIP!$B$1:$C$1,0)))),0)</f>
        <v>0</v>
      </c>
      <c r="CS71" s="357">
        <f>IF(OR(CS4="FL",CS4="PA"),IF(Info!CT6=TRUE,CS13,IF(Input!CT12=TRUE,INDEX(PIP!$D:$E,MATCH(_xlfn.CONCAT(CS4,CS6),PIP!$A:$A,0),MATCH(Info!$J$29,PIP!$D$1:$E$1,0)),INDEX(PIP!$B:$C,MATCH(_xlfn.CONCAT(CS4,CS6),PIP!$A:$A,0),MATCH(Info!$J$30,PIP!$B$1:$C$1,0)))),0)</f>
        <v>0</v>
      </c>
      <c r="CT71" s="357">
        <f>IF(OR(CT4="FL",CT4="PA"),IF(Info!CU6=TRUE,CT13,IF(Input!CU12=TRUE,INDEX(PIP!$D:$E,MATCH(_xlfn.CONCAT(CT4,CT6),PIP!$A:$A,0),MATCH(Info!$J$29,PIP!$D$1:$E$1,0)),INDEX(PIP!$B:$C,MATCH(_xlfn.CONCAT(CT4,CT6),PIP!$A:$A,0),MATCH(Info!$J$30,PIP!$B$1:$C$1,0)))),0)</f>
        <v>0</v>
      </c>
      <c r="CU71" s="357">
        <f>IF(OR(CU4="FL",CU4="PA"),IF(Info!CV6=TRUE,CU13,IF(Input!CV12=TRUE,INDEX(PIP!$D:$E,MATCH(_xlfn.CONCAT(CU4,CU6),PIP!$A:$A,0),MATCH(Info!$J$29,PIP!$D$1:$E$1,0)),INDEX(PIP!$B:$C,MATCH(_xlfn.CONCAT(CU4,CU6),PIP!$A:$A,0),MATCH(Info!$J$30,PIP!$B$1:$C$1,0)))),0)</f>
        <v>0</v>
      </c>
      <c r="CV71" s="357">
        <f>IF(OR(CV4="FL",CV4="PA"),IF(Info!CW6=TRUE,CV13,IF(Input!CW12=TRUE,INDEX(PIP!$D:$E,MATCH(_xlfn.CONCAT(CV4,CV6),PIP!$A:$A,0),MATCH(Info!$J$29,PIP!$D$1:$E$1,0)),INDEX(PIP!$B:$C,MATCH(_xlfn.CONCAT(CV4,CV6),PIP!$A:$A,0),MATCH(Info!$J$30,PIP!$B$1:$C$1,0)))),0)</f>
        <v>0</v>
      </c>
      <c r="CW71" s="357">
        <f>IF(OR(CW4="FL",CW4="PA"),IF(Info!CX6=TRUE,CW13,IF(Input!CX12=TRUE,INDEX(PIP!$D:$E,MATCH(_xlfn.CONCAT(CW4,CW6),PIP!$A:$A,0),MATCH(Info!$J$29,PIP!$D$1:$E$1,0)),INDEX(PIP!$B:$C,MATCH(_xlfn.CONCAT(CW4,CW6),PIP!$A:$A,0),MATCH(Info!$J$30,PIP!$B$1:$C$1,0)))),0)</f>
        <v>0</v>
      </c>
      <c r="CX71" s="357">
        <f>IF(OR(CX4="FL",CX4="PA"),IF(Info!CY6=TRUE,CX13,IF(Input!CY12=TRUE,INDEX(PIP!$D:$E,MATCH(_xlfn.CONCAT(CX4,CX6),PIP!$A:$A,0),MATCH(Info!$J$29,PIP!$D$1:$E$1,0)),INDEX(PIP!$B:$C,MATCH(_xlfn.CONCAT(CX4,CX6),PIP!$A:$A,0),MATCH(Info!$J$30,PIP!$B$1:$C$1,0)))),0)</f>
        <v>0</v>
      </c>
      <c r="CY71" s="357">
        <f>IF(OR(CY4="FL",CY4="PA"),IF(Info!CZ6=TRUE,CY13,IF(Input!CZ12=TRUE,INDEX(PIP!$D:$E,MATCH(_xlfn.CONCAT(CY4,CY6),PIP!$A:$A,0),MATCH(Info!$J$29,PIP!$D$1:$E$1,0)),INDEX(PIP!$B:$C,MATCH(_xlfn.CONCAT(CY4,CY6),PIP!$A:$A,0),MATCH(Info!$J$30,PIP!$B$1:$C$1,0)))),0)</f>
        <v>0</v>
      </c>
      <c r="CZ71" s="357">
        <f>IF(OR(CZ4="FL",CZ4="PA"),IF(Info!DA6=TRUE,CZ13,IF(Input!DA12=TRUE,INDEX(PIP!$D:$E,MATCH(_xlfn.CONCAT(CZ4,CZ6),PIP!$A:$A,0),MATCH(Info!$J$29,PIP!$D$1:$E$1,0)),INDEX(PIP!$B:$C,MATCH(_xlfn.CONCAT(CZ4,CZ6),PIP!$A:$A,0),MATCH(Info!$J$30,PIP!$B$1:$C$1,0)))),0)</f>
        <v>0</v>
      </c>
      <c r="DA71" s="357">
        <f>IF(OR(DA4="FL",DA4="PA"),IF(Info!DB6=TRUE,DA13,IF(Input!DB12=TRUE,INDEX(PIP!$D:$E,MATCH(_xlfn.CONCAT(DA4,DA6),PIP!$A:$A,0),MATCH(Info!$J$29,PIP!$D$1:$E$1,0)),INDEX(PIP!$B:$C,MATCH(_xlfn.CONCAT(DA4,DA6),PIP!$A:$A,0),MATCH(Info!$J$30,PIP!$B$1:$C$1,0)))),0)</f>
        <v>0</v>
      </c>
      <c r="DB71" s="357">
        <f>IF(OR(DB4="FL",DB4="PA"),IF(Info!DC6=TRUE,DB13,IF(Input!DC12=TRUE,INDEX(PIP!$D:$E,MATCH(_xlfn.CONCAT(DB4,DB6),PIP!$A:$A,0),MATCH(Info!$J$29,PIP!$D$1:$E$1,0)),INDEX(PIP!$B:$C,MATCH(_xlfn.CONCAT(DB4,DB6),PIP!$A:$A,0),MATCH(Info!$J$30,PIP!$B$1:$C$1,0)))),0)</f>
        <v>0</v>
      </c>
      <c r="DC71" s="357">
        <f>IF(OR(DC4="FL",DC4="PA"),IF(Info!DD6=TRUE,DC13,IF(Input!DD12=TRUE,INDEX(PIP!$D:$E,MATCH(_xlfn.CONCAT(DC4,DC6),PIP!$A:$A,0),MATCH(Info!$J$29,PIP!$D$1:$E$1,0)),INDEX(PIP!$B:$C,MATCH(_xlfn.CONCAT(DC4,DC6),PIP!$A:$A,0),MATCH(Info!$J$30,PIP!$B$1:$C$1,0)))),0)</f>
        <v>0</v>
      </c>
      <c r="DD71" s="357">
        <f>IF(OR(DD4="FL",DD4="PA"),IF(Info!DE6=TRUE,DD13,IF(Input!DE12=TRUE,INDEX(PIP!$D:$E,MATCH(_xlfn.CONCAT(DD4,DD6),PIP!$A:$A,0),MATCH(Info!$J$29,PIP!$D$1:$E$1,0)),INDEX(PIP!$B:$C,MATCH(_xlfn.CONCAT(DD4,DD6),PIP!$A:$A,0),MATCH(Info!$J$30,PIP!$B$1:$C$1,0)))),0)</f>
        <v>0</v>
      </c>
      <c r="DE71" s="357">
        <f>IF(OR(DE4="FL",DE4="PA"),IF(Info!DF6=TRUE,DE13,IF(Input!DF12=TRUE,INDEX(PIP!$D:$E,MATCH(_xlfn.CONCAT(DE4,DE6),PIP!$A:$A,0),MATCH(Info!$J$29,PIP!$D$1:$E$1,0)),INDEX(PIP!$B:$C,MATCH(_xlfn.CONCAT(DE4,DE6),PIP!$A:$A,0),MATCH(Info!$J$30,PIP!$B$1:$C$1,0)))),0)</f>
        <v>0</v>
      </c>
      <c r="DF71" s="357">
        <f>IF(OR(DF4="FL",DF4="PA"),IF(Info!DG6=TRUE,DF13,IF(Input!DG12=TRUE,INDEX(PIP!$D:$E,MATCH(_xlfn.CONCAT(DF4,DF6),PIP!$A:$A,0),MATCH(Info!$J$29,PIP!$D$1:$E$1,0)),INDEX(PIP!$B:$C,MATCH(_xlfn.CONCAT(DF4,DF6),PIP!$A:$A,0),MATCH(Info!$J$30,PIP!$B$1:$C$1,0)))),0)</f>
        <v>0</v>
      </c>
      <c r="DG71" s="357">
        <f>IF(OR(DG4="FL",DG4="PA"),IF(Info!DH6=TRUE,DG13,IF(Input!DH12=TRUE,INDEX(PIP!$D:$E,MATCH(_xlfn.CONCAT(DG4,DG6),PIP!$A:$A,0),MATCH(Info!$J$29,PIP!$D$1:$E$1,0)),INDEX(PIP!$B:$C,MATCH(_xlfn.CONCAT(DG4,DG6),PIP!$A:$A,0),MATCH(Info!$J$30,PIP!$B$1:$C$1,0)))),0)</f>
        <v>0</v>
      </c>
      <c r="DH71" s="357">
        <f>IF(OR(DH4="FL",DH4="PA"),IF(Info!DI6=TRUE,DH13,IF(Input!DI12=TRUE,INDEX(PIP!$D:$E,MATCH(_xlfn.CONCAT(DH4,DH6),PIP!$A:$A,0),MATCH(Info!$J$29,PIP!$D$1:$E$1,0)),INDEX(PIP!$B:$C,MATCH(_xlfn.CONCAT(DH4,DH6),PIP!$A:$A,0),MATCH(Info!$J$30,PIP!$B$1:$C$1,0)))),0)</f>
        <v>0</v>
      </c>
      <c r="DI71" s="357">
        <f>IF(OR(DI4="FL",DI4="PA"),IF(Info!DJ6=TRUE,DI13,IF(Input!DJ12=TRUE,INDEX(PIP!$D:$E,MATCH(_xlfn.CONCAT(DI4,DI6),PIP!$A:$A,0),MATCH(Info!$J$29,PIP!$D$1:$E$1,0)),INDEX(PIP!$B:$C,MATCH(_xlfn.CONCAT(DI4,DI6),PIP!$A:$A,0),MATCH(Info!$J$30,PIP!$B$1:$C$1,0)))),0)</f>
        <v>0</v>
      </c>
      <c r="DJ71" s="357">
        <f>IF(OR(DJ4="FL",DJ4="PA"),IF(Info!DK6=TRUE,DJ13,IF(Input!DK12=TRUE,INDEX(PIP!$D:$E,MATCH(_xlfn.CONCAT(DJ4,DJ6),PIP!$A:$A,0),MATCH(Info!$J$29,PIP!$D$1:$E$1,0)),INDEX(PIP!$B:$C,MATCH(_xlfn.CONCAT(DJ4,DJ6),PIP!$A:$A,0),MATCH(Info!$J$30,PIP!$B$1:$C$1,0)))),0)</f>
        <v>0</v>
      </c>
      <c r="DK71" s="357">
        <f>IF(OR(DK4="FL",DK4="PA"),IF(Info!DL6=TRUE,DK13,IF(Input!DL12=TRUE,INDEX(PIP!$D:$E,MATCH(_xlfn.CONCAT(DK4,DK6),PIP!$A:$A,0),MATCH(Info!$J$29,PIP!$D$1:$E$1,0)),INDEX(PIP!$B:$C,MATCH(_xlfn.CONCAT(DK4,DK6),PIP!$A:$A,0),MATCH(Info!$J$30,PIP!$B$1:$C$1,0)))),0)</f>
        <v>0</v>
      </c>
      <c r="DL71" s="357">
        <f>IF(OR(DL4="FL",DL4="PA"),IF(Info!DM6=TRUE,DL13,IF(Input!DM12=TRUE,INDEX(PIP!$D:$E,MATCH(_xlfn.CONCAT(DL4,DL6),PIP!$A:$A,0),MATCH(Info!$J$29,PIP!$D$1:$E$1,0)),INDEX(PIP!$B:$C,MATCH(_xlfn.CONCAT(DL4,DL6),PIP!$A:$A,0),MATCH(Info!$J$30,PIP!$B$1:$C$1,0)))),0)</f>
        <v>0</v>
      </c>
      <c r="DM71" s="357">
        <f>IF(OR(DM4="FL",DM4="PA"),IF(Info!DN6=TRUE,DM13,IF(Input!DN12=TRUE,INDEX(PIP!$D:$E,MATCH(_xlfn.CONCAT(DM4,DM6),PIP!$A:$A,0),MATCH(Info!$J$29,PIP!$D$1:$E$1,0)),INDEX(PIP!$B:$C,MATCH(_xlfn.CONCAT(DM4,DM6),PIP!$A:$A,0),MATCH(Info!$J$30,PIP!$B$1:$C$1,0)))),0)</f>
        <v>0</v>
      </c>
      <c r="DN71" s="357">
        <f>IF(OR(DN4="FL",DN4="PA"),IF(Info!DO6=TRUE,DN13,IF(Input!DO12=TRUE,INDEX(PIP!$D:$E,MATCH(_xlfn.CONCAT(DN4,DN6),PIP!$A:$A,0),MATCH(Info!$J$29,PIP!$D$1:$E$1,0)),INDEX(PIP!$B:$C,MATCH(_xlfn.CONCAT(DN4,DN6),PIP!$A:$A,0),MATCH(Info!$J$30,PIP!$B$1:$C$1,0)))),0)</f>
        <v>0</v>
      </c>
      <c r="DO71" s="357">
        <f>IF(OR(DO4="FL",DO4="PA"),IF(Info!DP6=TRUE,DO13,IF(Input!DP12=TRUE,INDEX(PIP!$D:$E,MATCH(_xlfn.CONCAT(DO4,DO6),PIP!$A:$A,0),MATCH(Info!$J$29,PIP!$D$1:$E$1,0)),INDEX(PIP!$B:$C,MATCH(_xlfn.CONCAT(DO4,DO6),PIP!$A:$A,0),MATCH(Info!$J$30,PIP!$B$1:$C$1,0)))),0)</f>
        <v>0</v>
      </c>
      <c r="DP71" s="357">
        <f>IF(OR(DP4="FL",DP4="PA"),IF(Info!DQ6=TRUE,DP13,IF(Input!DQ12=TRUE,INDEX(PIP!$D:$E,MATCH(_xlfn.CONCAT(DP4,DP6),PIP!$A:$A,0),MATCH(Info!$J$29,PIP!$D$1:$E$1,0)),INDEX(PIP!$B:$C,MATCH(_xlfn.CONCAT(DP4,DP6),PIP!$A:$A,0),MATCH(Info!$J$30,PIP!$B$1:$C$1,0)))),0)</f>
        <v>0</v>
      </c>
      <c r="DQ71" s="357">
        <f>IF(OR(DQ4="FL",DQ4="PA"),IF(Info!DR6=TRUE,DQ13,IF(Input!DR12=TRUE,INDEX(PIP!$D:$E,MATCH(_xlfn.CONCAT(DQ4,DQ6),PIP!$A:$A,0),MATCH(Info!$J$29,PIP!$D$1:$E$1,0)),INDEX(PIP!$B:$C,MATCH(_xlfn.CONCAT(DQ4,DQ6),PIP!$A:$A,0),MATCH(Info!$J$30,PIP!$B$1:$C$1,0)))),0)</f>
        <v>0</v>
      </c>
      <c r="DR71" s="357">
        <f>IF(OR(DR4="FL",DR4="PA"),IF(Info!DS6=TRUE,DR13,IF(Input!DS12=TRUE,INDEX(PIP!$D:$E,MATCH(_xlfn.CONCAT(DR4,DR6),PIP!$A:$A,0),MATCH(Info!$J$29,PIP!$D$1:$E$1,0)),INDEX(PIP!$B:$C,MATCH(_xlfn.CONCAT(DR4,DR6),PIP!$A:$A,0),MATCH(Info!$J$30,PIP!$B$1:$C$1,0)))),0)</f>
        <v>0</v>
      </c>
      <c r="DS71" s="357">
        <f>IF(OR(DS4="FL",DS4="PA"),IF(Info!DT6=TRUE,DS13,IF(Input!DT12=TRUE,INDEX(PIP!$D:$E,MATCH(_xlfn.CONCAT(DS4,DS6),PIP!$A:$A,0),MATCH(Info!$J$29,PIP!$D$1:$E$1,0)),INDEX(PIP!$B:$C,MATCH(_xlfn.CONCAT(DS4,DS6),PIP!$A:$A,0),MATCH(Info!$J$30,PIP!$B$1:$C$1,0)))),0)</f>
        <v>0</v>
      </c>
      <c r="DT71" s="357">
        <f>IF(OR(DT4="FL",DT4="PA"),IF(Info!DU6=TRUE,DT13,IF(Input!DU12=TRUE,INDEX(PIP!$D:$E,MATCH(_xlfn.CONCAT(DT4,DT6),PIP!$A:$A,0),MATCH(Info!$J$29,PIP!$D$1:$E$1,0)),INDEX(PIP!$B:$C,MATCH(_xlfn.CONCAT(DT4,DT6),PIP!$A:$A,0),MATCH(Info!$J$30,PIP!$B$1:$C$1,0)))),0)</f>
        <v>0</v>
      </c>
      <c r="DU71" s="357">
        <f>IF(OR(DU4="FL",DU4="PA"),IF(Info!DV6=TRUE,DU13,IF(Input!DV12=TRUE,INDEX(PIP!$D:$E,MATCH(_xlfn.CONCAT(DU4,DU6),PIP!$A:$A,0),MATCH(Info!$J$29,PIP!$D$1:$E$1,0)),INDEX(PIP!$B:$C,MATCH(_xlfn.CONCAT(DU4,DU6),PIP!$A:$A,0),MATCH(Info!$J$30,PIP!$B$1:$C$1,0)))),0)</f>
        <v>0</v>
      </c>
      <c r="DV71" s="357">
        <f>IF(OR(DV4="FL",DV4="PA"),IF(Info!DW6=TRUE,DV13,IF(Input!DW12=TRUE,INDEX(PIP!$D:$E,MATCH(_xlfn.CONCAT(DV4,DV6),PIP!$A:$A,0),MATCH(Info!$J$29,PIP!$D$1:$E$1,0)),INDEX(PIP!$B:$C,MATCH(_xlfn.CONCAT(DV4,DV6),PIP!$A:$A,0),MATCH(Info!$J$30,PIP!$B$1:$C$1,0)))),0)</f>
        <v>0</v>
      </c>
      <c r="DW71" s="357">
        <f>IF(OR(DW4="FL",DW4="PA"),IF(Info!DX6=TRUE,DW13,IF(Input!DX12=TRUE,INDEX(PIP!$D:$E,MATCH(_xlfn.CONCAT(DW4,DW6),PIP!$A:$A,0),MATCH(Info!$J$29,PIP!$D$1:$E$1,0)),INDEX(PIP!$B:$C,MATCH(_xlfn.CONCAT(DW4,DW6),PIP!$A:$A,0),MATCH(Info!$J$30,PIP!$B$1:$C$1,0)))),0)</f>
        <v>0</v>
      </c>
      <c r="DX71" s="357">
        <f>IF(OR(DX4="FL",DX4="PA"),IF(Info!DY6=TRUE,DX13,IF(Input!DY12=TRUE,INDEX(PIP!$D:$E,MATCH(_xlfn.CONCAT(DX4,DX6),PIP!$A:$A,0),MATCH(Info!$J$29,PIP!$D$1:$E$1,0)),INDEX(PIP!$B:$C,MATCH(_xlfn.CONCAT(DX4,DX6),PIP!$A:$A,0),MATCH(Info!$J$30,PIP!$B$1:$C$1,0)))),0)</f>
        <v>0</v>
      </c>
      <c r="DY71" s="357">
        <f>IF(OR(DY4="FL",DY4="PA"),IF(Info!DZ6=TRUE,DY13,IF(Input!DZ12=TRUE,INDEX(PIP!$D:$E,MATCH(_xlfn.CONCAT(DY4,DY6),PIP!$A:$A,0),MATCH(Info!$J$29,PIP!$D$1:$E$1,0)),INDEX(PIP!$B:$C,MATCH(_xlfn.CONCAT(DY4,DY6),PIP!$A:$A,0),MATCH(Info!$J$30,PIP!$B$1:$C$1,0)))),0)</f>
        <v>0</v>
      </c>
      <c r="DZ71" s="357">
        <f>IF(OR(DZ4="FL",DZ4="PA"),IF(Info!EA6=TRUE,DZ13,IF(Input!EA12=TRUE,INDEX(PIP!$D:$E,MATCH(_xlfn.CONCAT(DZ4,DZ6),PIP!$A:$A,0),MATCH(Info!$J$29,PIP!$D$1:$E$1,0)),INDEX(PIP!$B:$C,MATCH(_xlfn.CONCAT(DZ4,DZ6),PIP!$A:$A,0),MATCH(Info!$J$30,PIP!$B$1:$C$1,0)))),0)</f>
        <v>0</v>
      </c>
      <c r="EA71" s="357">
        <f>IF(OR(EA4="FL",EA4="PA"),IF(Info!EB6=TRUE,EA13,IF(Input!EB12=TRUE,INDEX(PIP!$D:$E,MATCH(_xlfn.CONCAT(EA4,EA6),PIP!$A:$A,0),MATCH(Info!$J$29,PIP!$D$1:$E$1,0)),INDEX(PIP!$B:$C,MATCH(_xlfn.CONCAT(EA4,EA6),PIP!$A:$A,0),MATCH(Info!$J$30,PIP!$B$1:$C$1,0)))),0)</f>
        <v>0</v>
      </c>
      <c r="EB71" s="357">
        <f>IF(OR(EB4="FL",EB4="PA"),IF(Info!EC6=TRUE,EB13,IF(Input!EC12=TRUE,INDEX(PIP!$D:$E,MATCH(_xlfn.CONCAT(EB4,EB6),PIP!$A:$A,0),MATCH(Info!$J$29,PIP!$D$1:$E$1,0)),INDEX(PIP!$B:$C,MATCH(_xlfn.CONCAT(EB4,EB6),PIP!$A:$A,0),MATCH(Info!$J$30,PIP!$B$1:$C$1,0)))),0)</f>
        <v>0</v>
      </c>
      <c r="EC71" s="357">
        <f>IF(OR(EC4="FL",EC4="PA"),IF(Info!ED6=TRUE,EC13,IF(Input!ED12=TRUE,INDEX(PIP!$D:$E,MATCH(_xlfn.CONCAT(EC4,EC6),PIP!$A:$A,0),MATCH(Info!$J$29,PIP!$D$1:$E$1,0)),INDEX(PIP!$B:$C,MATCH(_xlfn.CONCAT(EC4,EC6),PIP!$A:$A,0),MATCH(Info!$J$30,PIP!$B$1:$C$1,0)))),0)</f>
        <v>0</v>
      </c>
      <c r="ED71" s="357">
        <f>IF(OR(ED4="FL",ED4="PA"),IF(Info!EE6=TRUE,ED13,IF(Input!EE12=TRUE,INDEX(PIP!$D:$E,MATCH(_xlfn.CONCAT(ED4,ED6),PIP!$A:$A,0),MATCH(Info!$J$29,PIP!$D$1:$E$1,0)),INDEX(PIP!$B:$C,MATCH(_xlfn.CONCAT(ED4,ED6),PIP!$A:$A,0),MATCH(Info!$J$30,PIP!$B$1:$C$1,0)))),0)</f>
        <v>0</v>
      </c>
      <c r="EE71" s="357">
        <f>IF(OR(EE4="FL",EE4="PA"),IF(Info!EF6=TRUE,EE13,IF(Input!EF12=TRUE,INDEX(PIP!$D:$E,MATCH(_xlfn.CONCAT(EE4,EE6),PIP!$A:$A,0),MATCH(Info!$J$29,PIP!$D$1:$E$1,0)),INDEX(PIP!$B:$C,MATCH(_xlfn.CONCAT(EE4,EE6),PIP!$A:$A,0),MATCH(Info!$J$30,PIP!$B$1:$C$1,0)))),0)</f>
        <v>0</v>
      </c>
      <c r="EF71" s="357">
        <f>IF(OR(EF4="FL",EF4="PA"),IF(Info!EG6=TRUE,EF13,IF(Input!EG12=TRUE,INDEX(PIP!$D:$E,MATCH(_xlfn.CONCAT(EF4,EF6),PIP!$A:$A,0),MATCH(Info!$J$29,PIP!$D$1:$E$1,0)),INDEX(PIP!$B:$C,MATCH(_xlfn.CONCAT(EF4,EF6),PIP!$A:$A,0),MATCH(Info!$J$30,PIP!$B$1:$C$1,0)))),0)</f>
        <v>0</v>
      </c>
      <c r="EG71" s="357">
        <f>IF(OR(EG4="FL",EG4="PA"),IF(Info!EH6=TRUE,EG13,IF(Input!EH12=TRUE,INDEX(PIP!$D:$E,MATCH(_xlfn.CONCAT(EG4,EG6),PIP!$A:$A,0),MATCH(Info!$J$29,PIP!$D$1:$E$1,0)),INDEX(PIP!$B:$C,MATCH(_xlfn.CONCAT(EG4,EG6),PIP!$A:$A,0),MATCH(Info!$J$30,PIP!$B$1:$C$1,0)))),0)</f>
        <v>0</v>
      </c>
      <c r="EH71" s="357">
        <f>IF(OR(EH4="FL",EH4="PA"),IF(Info!EI6=TRUE,EH13,IF(Input!EI12=TRUE,INDEX(PIP!$D:$E,MATCH(_xlfn.CONCAT(EH4,EH6),PIP!$A:$A,0),MATCH(Info!$J$29,PIP!$D$1:$E$1,0)),INDEX(PIP!$B:$C,MATCH(_xlfn.CONCAT(EH4,EH6),PIP!$A:$A,0),MATCH(Info!$J$30,PIP!$B$1:$C$1,0)))),0)</f>
        <v>0</v>
      </c>
      <c r="EI71" s="357">
        <f>IF(OR(EI4="FL",EI4="PA"),IF(Info!EJ6=TRUE,EI13,IF(Input!EJ12=TRUE,INDEX(PIP!$D:$E,MATCH(_xlfn.CONCAT(EI4,EI6),PIP!$A:$A,0),MATCH(Info!$J$29,PIP!$D$1:$E$1,0)),INDEX(PIP!$B:$C,MATCH(_xlfn.CONCAT(EI4,EI6),PIP!$A:$A,0),MATCH(Info!$J$30,PIP!$B$1:$C$1,0)))),0)</f>
        <v>0</v>
      </c>
      <c r="EJ71" s="357">
        <f>IF(OR(EJ4="FL",EJ4="PA"),IF(Info!EK6=TRUE,EJ13,IF(Input!EK12=TRUE,INDEX(PIP!$D:$E,MATCH(_xlfn.CONCAT(EJ4,EJ6),PIP!$A:$A,0),MATCH(Info!$J$29,PIP!$D$1:$E$1,0)),INDEX(PIP!$B:$C,MATCH(_xlfn.CONCAT(EJ4,EJ6),PIP!$A:$A,0),MATCH(Info!$J$30,PIP!$B$1:$C$1,0)))),0)</f>
        <v>0</v>
      </c>
      <c r="EK71" s="357">
        <f>IF(OR(EK4="FL",EK4="PA"),IF(Info!EL6=TRUE,EK13,IF(Input!EL12=TRUE,INDEX(PIP!$D:$E,MATCH(_xlfn.CONCAT(EK4,EK6),PIP!$A:$A,0),MATCH(Info!$J$29,PIP!$D$1:$E$1,0)),INDEX(PIP!$B:$C,MATCH(_xlfn.CONCAT(EK4,EK6),PIP!$A:$A,0),MATCH(Info!$J$30,PIP!$B$1:$C$1,0)))),0)</f>
        <v>0</v>
      </c>
      <c r="EL71" s="357">
        <f>IF(OR(EL4="FL",EL4="PA"),IF(Info!EM6=TRUE,EL13,IF(Input!EM12=TRUE,INDEX(PIP!$D:$E,MATCH(_xlfn.CONCAT(EL4,EL6),PIP!$A:$A,0),MATCH(Info!$J$29,PIP!$D$1:$E$1,0)),INDEX(PIP!$B:$C,MATCH(_xlfn.CONCAT(EL4,EL6),PIP!$A:$A,0),MATCH(Info!$J$30,PIP!$B$1:$C$1,0)))),0)</f>
        <v>0</v>
      </c>
      <c r="EM71" s="357">
        <f>IF(OR(EM4="FL",EM4="PA"),IF(Info!EN6=TRUE,EM13,IF(Input!EN12=TRUE,INDEX(PIP!$D:$E,MATCH(_xlfn.CONCAT(EM4,EM6),PIP!$A:$A,0),MATCH(Info!$J$29,PIP!$D$1:$E$1,0)),INDEX(PIP!$B:$C,MATCH(_xlfn.CONCAT(EM4,EM6),PIP!$A:$A,0),MATCH(Info!$J$30,PIP!$B$1:$C$1,0)))),0)</f>
        <v>0</v>
      </c>
      <c r="EN71" s="357">
        <f>IF(OR(EN4="FL",EN4="PA"),IF(Info!EO6=TRUE,EN13,IF(Input!EO12=TRUE,INDEX(PIP!$D:$E,MATCH(_xlfn.CONCAT(EN4,EN6),PIP!$A:$A,0),MATCH(Info!$J$29,PIP!$D$1:$E$1,0)),INDEX(PIP!$B:$C,MATCH(_xlfn.CONCAT(EN4,EN6),PIP!$A:$A,0),MATCH(Info!$J$30,PIP!$B$1:$C$1,0)))),0)</f>
        <v>0</v>
      </c>
      <c r="EO71" s="357">
        <f>IF(OR(EO4="FL",EO4="PA"),IF(Info!EP6=TRUE,EO13,IF(Input!EP12=TRUE,INDEX(PIP!$D:$E,MATCH(_xlfn.CONCAT(EO4,EO6),PIP!$A:$A,0),MATCH(Info!$J$29,PIP!$D$1:$E$1,0)),INDEX(PIP!$B:$C,MATCH(_xlfn.CONCAT(EO4,EO6),PIP!$A:$A,0),MATCH(Info!$J$30,PIP!$B$1:$C$1,0)))),0)</f>
        <v>0</v>
      </c>
      <c r="EP71" s="357">
        <f>IF(OR(EP4="FL",EP4="PA"),IF(Info!EQ6=TRUE,EP13,IF(Input!EQ12=TRUE,INDEX(PIP!$D:$E,MATCH(_xlfn.CONCAT(EP4,EP6),PIP!$A:$A,0),MATCH(Info!$J$29,PIP!$D$1:$E$1,0)),INDEX(PIP!$B:$C,MATCH(_xlfn.CONCAT(EP4,EP6),PIP!$A:$A,0),MATCH(Info!$J$30,PIP!$B$1:$C$1,0)))),0)</f>
        <v>0</v>
      </c>
      <c r="EQ71" s="357">
        <f>IF(OR(EQ4="FL",EQ4="PA"),IF(Info!ER6=TRUE,EQ13,IF(Input!ER12=TRUE,INDEX(PIP!$D:$E,MATCH(_xlfn.CONCAT(EQ4,EQ6),PIP!$A:$A,0),MATCH(Info!$J$29,PIP!$D$1:$E$1,0)),INDEX(PIP!$B:$C,MATCH(_xlfn.CONCAT(EQ4,EQ6),PIP!$A:$A,0),MATCH(Info!$J$30,PIP!$B$1:$C$1,0)))),0)</f>
        <v>0</v>
      </c>
      <c r="ER71" s="357">
        <f>IF(OR(ER4="FL",ER4="PA"),IF(Info!ES6=TRUE,ER13,IF(Input!ES12=TRUE,INDEX(PIP!$D:$E,MATCH(_xlfn.CONCAT(ER4,ER6),PIP!$A:$A,0),MATCH(Info!$J$29,PIP!$D$1:$E$1,0)),INDEX(PIP!$B:$C,MATCH(_xlfn.CONCAT(ER4,ER6),PIP!$A:$A,0),MATCH(Info!$J$30,PIP!$B$1:$C$1,0)))),0)</f>
        <v>0</v>
      </c>
      <c r="ES71" s="357">
        <f>IF(OR(ES4="FL",ES4="PA"),IF(Info!ET6=TRUE,ES13,IF(Input!ET12=TRUE,INDEX(PIP!$D:$E,MATCH(_xlfn.CONCAT(ES4,ES6),PIP!$A:$A,0),MATCH(Info!$J$29,PIP!$D$1:$E$1,0)),INDEX(PIP!$B:$C,MATCH(_xlfn.CONCAT(ES4,ES6),PIP!$A:$A,0),MATCH(Info!$J$30,PIP!$B$1:$C$1,0)))),0)</f>
        <v>0</v>
      </c>
      <c r="ET71" s="357">
        <f>IF(OR(ET4="FL",ET4="PA"),IF(Info!EU6=TRUE,ET13,IF(Input!EU12=TRUE,INDEX(PIP!$D:$E,MATCH(_xlfn.CONCAT(ET4,ET6),PIP!$A:$A,0),MATCH(Info!$J$29,PIP!$D$1:$E$1,0)),INDEX(PIP!$B:$C,MATCH(_xlfn.CONCAT(ET4,ET6),PIP!$A:$A,0),MATCH(Info!$J$30,PIP!$B$1:$C$1,0)))),0)</f>
        <v>0</v>
      </c>
      <c r="EU71" s="357">
        <f>IF(OR(EU4="FL",EU4="PA"),IF(Info!EV6=TRUE,EU13,IF(Input!EV12=TRUE,INDEX(PIP!$D:$E,MATCH(_xlfn.CONCAT(EU4,EU6),PIP!$A:$A,0),MATCH(Info!$J$29,PIP!$D$1:$E$1,0)),INDEX(PIP!$B:$C,MATCH(_xlfn.CONCAT(EU4,EU6),PIP!$A:$A,0),MATCH(Info!$J$30,PIP!$B$1:$C$1,0)))),0)</f>
        <v>0</v>
      </c>
      <c r="EV71" s="357">
        <f>IF(OR(EV4="FL",EV4="PA"),IF(Info!EW6=TRUE,EV13,IF(Input!EW12=TRUE,INDEX(PIP!$D:$E,MATCH(_xlfn.CONCAT(EV4,EV6),PIP!$A:$A,0),MATCH(Info!$J$29,PIP!$D$1:$E$1,0)),INDEX(PIP!$B:$C,MATCH(_xlfn.CONCAT(EV4,EV6),PIP!$A:$A,0),MATCH(Info!$J$30,PIP!$B$1:$C$1,0)))),0)</f>
        <v>0</v>
      </c>
      <c r="EW71" s="357">
        <f>IF(OR(EW4="FL",EW4="PA"),IF(Info!EX6=TRUE,EW13,IF(Input!EX12=TRUE,INDEX(PIP!$D:$E,MATCH(_xlfn.CONCAT(EW4,EW6),PIP!$A:$A,0),MATCH(Info!$J$29,PIP!$D$1:$E$1,0)),INDEX(PIP!$B:$C,MATCH(_xlfn.CONCAT(EW4,EW6),PIP!$A:$A,0),MATCH(Info!$J$30,PIP!$B$1:$C$1,0)))),0)</f>
        <v>0</v>
      </c>
      <c r="EX71" s="357">
        <f>IF(OR(EX4="FL",EX4="PA"),IF(Info!EY6=TRUE,EX13,IF(Input!EY12=TRUE,INDEX(PIP!$D:$E,MATCH(_xlfn.CONCAT(EX4,EX6),PIP!$A:$A,0),MATCH(Info!$J$29,PIP!$D$1:$E$1,0)),INDEX(PIP!$B:$C,MATCH(_xlfn.CONCAT(EX4,EX6),PIP!$A:$A,0),MATCH(Info!$J$30,PIP!$B$1:$C$1,0)))),0)</f>
        <v>0</v>
      </c>
      <c r="EY71" s="357">
        <f>IF(OR(EY4="FL",EY4="PA"),IF(Info!EZ6=TRUE,EY13,IF(Input!EZ12=TRUE,INDEX(PIP!$D:$E,MATCH(_xlfn.CONCAT(EY4,EY6),PIP!$A:$A,0),MATCH(Info!$J$29,PIP!$D$1:$E$1,0)),INDEX(PIP!$B:$C,MATCH(_xlfn.CONCAT(EY4,EY6),PIP!$A:$A,0),MATCH(Info!$J$30,PIP!$B$1:$C$1,0)))),0)</f>
        <v>0</v>
      </c>
      <c r="EZ71" s="357">
        <f>IF(OR(EZ4="FL",EZ4="PA"),IF(Info!FA6=TRUE,EZ13,IF(Input!FA12=TRUE,INDEX(PIP!$D:$E,MATCH(_xlfn.CONCAT(EZ4,EZ6),PIP!$A:$A,0),MATCH(Info!$J$29,PIP!$D$1:$E$1,0)),INDEX(PIP!$B:$C,MATCH(_xlfn.CONCAT(EZ4,EZ6),PIP!$A:$A,0),MATCH(Info!$J$30,PIP!$B$1:$C$1,0)))),0)</f>
        <v>0</v>
      </c>
      <c r="FA71" s="357">
        <f>IF(OR(FA4="FL",FA4="PA"),IF(Info!FB6=TRUE,FA13,IF(Input!FB12=TRUE,INDEX(PIP!$D:$E,MATCH(_xlfn.CONCAT(FA4,FA6),PIP!$A:$A,0),MATCH(Info!$J$29,PIP!$D$1:$E$1,0)),INDEX(PIP!$B:$C,MATCH(_xlfn.CONCAT(FA4,FA6),PIP!$A:$A,0),MATCH(Info!$J$30,PIP!$B$1:$C$1,0)))),0)</f>
        <v>0</v>
      </c>
      <c r="FB71" s="357">
        <f>IF(OR(FB4="FL",FB4="PA"),IF(Info!FC6=TRUE,FB13,IF(Input!FC12=TRUE,INDEX(PIP!$D:$E,MATCH(_xlfn.CONCAT(FB4,FB6),PIP!$A:$A,0),MATCH(Info!$J$29,PIP!$D$1:$E$1,0)),INDEX(PIP!$B:$C,MATCH(_xlfn.CONCAT(FB4,FB6),PIP!$A:$A,0),MATCH(Info!$J$30,PIP!$B$1:$C$1,0)))),0)</f>
        <v>0</v>
      </c>
      <c r="FC71" s="357">
        <f>IF(OR(FC4="FL",FC4="PA"),IF(Info!FD6=TRUE,FC13,IF(Input!FD12=TRUE,INDEX(PIP!$D:$E,MATCH(_xlfn.CONCAT(FC4,FC6),PIP!$A:$A,0),MATCH(Info!$J$29,PIP!$D$1:$E$1,0)),INDEX(PIP!$B:$C,MATCH(_xlfn.CONCAT(FC4,FC6),PIP!$A:$A,0),MATCH(Info!$J$30,PIP!$B$1:$C$1,0)))),0)</f>
        <v>0</v>
      </c>
      <c r="FD71" s="357">
        <f>IF(OR(FD4="FL",FD4="PA"),IF(Info!FE6=TRUE,FD13,IF(Input!FE12=TRUE,INDEX(PIP!$D:$E,MATCH(_xlfn.CONCAT(FD4,FD6),PIP!$A:$A,0),MATCH(Info!$J$29,PIP!$D$1:$E$1,0)),INDEX(PIP!$B:$C,MATCH(_xlfn.CONCAT(FD4,FD6),PIP!$A:$A,0),MATCH(Info!$J$30,PIP!$B$1:$C$1,0)))),0)</f>
        <v>0</v>
      </c>
      <c r="FE71" s="357">
        <f>IF(OR(FE4="FL",FE4="PA"),IF(Info!FF6=TRUE,FE13,IF(Input!FF12=TRUE,INDEX(PIP!$D:$E,MATCH(_xlfn.CONCAT(FE4,FE6),PIP!$A:$A,0),MATCH(Info!$J$29,PIP!$D$1:$E$1,0)),INDEX(PIP!$B:$C,MATCH(_xlfn.CONCAT(FE4,FE6),PIP!$A:$A,0),MATCH(Info!$J$30,PIP!$B$1:$C$1,0)))),0)</f>
        <v>0</v>
      </c>
      <c r="FF71" s="357">
        <f>IF(OR(FF4="FL",FF4="PA"),IF(Info!FG6=TRUE,FF13,IF(Input!FG12=TRUE,INDEX(PIP!$D:$E,MATCH(_xlfn.CONCAT(FF4,FF6),PIP!$A:$A,0),MATCH(Info!$J$29,PIP!$D$1:$E$1,0)),INDEX(PIP!$B:$C,MATCH(_xlfn.CONCAT(FF4,FF6),PIP!$A:$A,0),MATCH(Info!$J$30,PIP!$B$1:$C$1,0)))),0)</f>
        <v>0</v>
      </c>
      <c r="FG71" s="357">
        <f>IF(OR(FG4="FL",FG4="PA"),IF(Info!FH6=TRUE,FG13,IF(Input!FH12=TRUE,INDEX(PIP!$D:$E,MATCH(_xlfn.CONCAT(FG4,FG6),PIP!$A:$A,0),MATCH(Info!$J$29,PIP!$D$1:$E$1,0)),INDEX(PIP!$B:$C,MATCH(_xlfn.CONCAT(FG4,FG6),PIP!$A:$A,0),MATCH(Info!$J$30,PIP!$B$1:$C$1,0)))),0)</f>
        <v>0</v>
      </c>
      <c r="FH71" s="357">
        <f>IF(OR(FH4="FL",FH4="PA"),IF(Info!FI6=TRUE,FH13,IF(Input!FI12=TRUE,INDEX(PIP!$D:$E,MATCH(_xlfn.CONCAT(FH4,FH6),PIP!$A:$A,0),MATCH(Info!$J$29,PIP!$D$1:$E$1,0)),INDEX(PIP!$B:$C,MATCH(_xlfn.CONCAT(FH4,FH6),PIP!$A:$A,0),MATCH(Info!$J$30,PIP!$B$1:$C$1,0)))),0)</f>
        <v>0</v>
      </c>
      <c r="FI71" s="357">
        <f>IF(OR(FI4="FL",FI4="PA"),IF(Info!FJ6=TRUE,FI13,IF(Input!FJ12=TRUE,INDEX(PIP!$D:$E,MATCH(_xlfn.CONCAT(FI4,FI6),PIP!$A:$A,0),MATCH(Info!$J$29,PIP!$D$1:$E$1,0)),INDEX(PIP!$B:$C,MATCH(_xlfn.CONCAT(FI4,FI6),PIP!$A:$A,0),MATCH(Info!$J$30,PIP!$B$1:$C$1,0)))),0)</f>
        <v>0</v>
      </c>
      <c r="FJ71" s="357">
        <f>IF(OR(FJ4="FL",FJ4="PA"),IF(Info!FK6=TRUE,FJ13,IF(Input!FK12=TRUE,INDEX(PIP!$D:$E,MATCH(_xlfn.CONCAT(FJ4,FJ6),PIP!$A:$A,0),MATCH(Info!$J$29,PIP!$D$1:$E$1,0)),INDEX(PIP!$B:$C,MATCH(_xlfn.CONCAT(FJ4,FJ6),PIP!$A:$A,0),MATCH(Info!$J$30,PIP!$B$1:$C$1,0)))),0)</f>
        <v>0</v>
      </c>
      <c r="FK71" s="357">
        <f>IF(OR(FK4="FL",FK4="PA"),IF(Info!FL6=TRUE,FK13,IF(Input!FL12=TRUE,INDEX(PIP!$D:$E,MATCH(_xlfn.CONCAT(FK4,FK6),PIP!$A:$A,0),MATCH(Info!$J$29,PIP!$D$1:$E$1,0)),INDEX(PIP!$B:$C,MATCH(_xlfn.CONCAT(FK4,FK6),PIP!$A:$A,0),MATCH(Info!$J$30,PIP!$B$1:$C$1,0)))),0)</f>
        <v>0</v>
      </c>
      <c r="FL71" s="357">
        <f>IF(OR(FL4="FL",FL4="PA"),IF(Info!FM6=TRUE,FL13,IF(Input!FM12=TRUE,INDEX(PIP!$D:$E,MATCH(_xlfn.CONCAT(FL4,FL6),PIP!$A:$A,0),MATCH(Info!$J$29,PIP!$D$1:$E$1,0)),INDEX(PIP!$B:$C,MATCH(_xlfn.CONCAT(FL4,FL6),PIP!$A:$A,0),MATCH(Info!$J$30,PIP!$B$1:$C$1,0)))),0)</f>
        <v>0</v>
      </c>
      <c r="FM71" s="357">
        <f>IF(OR(FM4="FL",FM4="PA"),IF(Info!FN6=TRUE,FM13,IF(Input!FN12=TRUE,INDEX(PIP!$D:$E,MATCH(_xlfn.CONCAT(FM4,FM6),PIP!$A:$A,0),MATCH(Info!$J$29,PIP!$D$1:$E$1,0)),INDEX(PIP!$B:$C,MATCH(_xlfn.CONCAT(FM4,FM6),PIP!$A:$A,0),MATCH(Info!$J$30,PIP!$B$1:$C$1,0)))),0)</f>
        <v>0</v>
      </c>
      <c r="FN71" s="357">
        <f>IF(OR(FN4="FL",FN4="PA"),IF(Info!FO6=TRUE,FN13,IF(Input!FO12=TRUE,INDEX(PIP!$D:$E,MATCH(_xlfn.CONCAT(FN4,FN6),PIP!$A:$A,0),MATCH(Info!$J$29,PIP!$D$1:$E$1,0)),INDEX(PIP!$B:$C,MATCH(_xlfn.CONCAT(FN4,FN6),PIP!$A:$A,0),MATCH(Info!$J$30,PIP!$B$1:$C$1,0)))),0)</f>
        <v>0</v>
      </c>
      <c r="FO71" s="357">
        <f>IF(OR(FO4="FL",FO4="PA"),IF(Info!FP6=TRUE,FO13,IF(Input!FP12=TRUE,INDEX(PIP!$D:$E,MATCH(_xlfn.CONCAT(FO4,FO6),PIP!$A:$A,0),MATCH(Info!$J$29,PIP!$D$1:$E$1,0)),INDEX(PIP!$B:$C,MATCH(_xlfn.CONCAT(FO4,FO6),PIP!$A:$A,0),MATCH(Info!$J$30,PIP!$B$1:$C$1,0)))),0)</f>
        <v>0</v>
      </c>
      <c r="FP71" s="357">
        <f>IF(OR(FP4="FL",FP4="PA"),IF(Info!FQ6=TRUE,FP13,IF(Input!FQ12=TRUE,INDEX(PIP!$D:$E,MATCH(_xlfn.CONCAT(FP4,FP6),PIP!$A:$A,0),MATCH(Info!$J$29,PIP!$D$1:$E$1,0)),INDEX(PIP!$B:$C,MATCH(_xlfn.CONCAT(FP4,FP6),PIP!$A:$A,0),MATCH(Info!$J$30,PIP!$B$1:$C$1,0)))),0)</f>
        <v>0</v>
      </c>
      <c r="FQ71" s="357">
        <f>IF(OR(FQ4="FL",FQ4="PA"),IF(Info!FR6=TRUE,FQ13,IF(Input!FR12=TRUE,INDEX(PIP!$D:$E,MATCH(_xlfn.CONCAT(FQ4,FQ6),PIP!$A:$A,0),MATCH(Info!$J$29,PIP!$D$1:$E$1,0)),INDEX(PIP!$B:$C,MATCH(_xlfn.CONCAT(FQ4,FQ6),PIP!$A:$A,0),MATCH(Info!$J$30,PIP!$B$1:$C$1,0)))),0)</f>
        <v>0</v>
      </c>
      <c r="FR71" s="357">
        <f>IF(OR(FR4="FL",FR4="PA"),IF(Info!FS6=TRUE,FR13,IF(Input!FS12=TRUE,INDEX(PIP!$D:$E,MATCH(_xlfn.CONCAT(FR4,FR6),PIP!$A:$A,0),MATCH(Info!$J$29,PIP!$D$1:$E$1,0)),INDEX(PIP!$B:$C,MATCH(_xlfn.CONCAT(FR4,FR6),PIP!$A:$A,0),MATCH(Info!$J$30,PIP!$B$1:$C$1,0)))),0)</f>
        <v>0</v>
      </c>
      <c r="FS71" s="357">
        <f>IF(OR(FS4="FL",FS4="PA"),IF(Info!FT6=TRUE,FS13,IF(Input!FT12=TRUE,INDEX(PIP!$D:$E,MATCH(_xlfn.CONCAT(FS4,FS6),PIP!$A:$A,0),MATCH(Info!$J$29,PIP!$D$1:$E$1,0)),INDEX(PIP!$B:$C,MATCH(_xlfn.CONCAT(FS4,FS6),PIP!$A:$A,0),MATCH(Info!$J$30,PIP!$B$1:$C$1,0)))),0)</f>
        <v>0</v>
      </c>
      <c r="FT71" s="357">
        <f>IF(OR(FT4="FL",FT4="PA"),IF(Info!FU6=TRUE,FT13,IF(Input!FU12=TRUE,INDEX(PIP!$D:$E,MATCH(_xlfn.CONCAT(FT4,FT6),PIP!$A:$A,0),MATCH(Info!$J$29,PIP!$D$1:$E$1,0)),INDEX(PIP!$B:$C,MATCH(_xlfn.CONCAT(FT4,FT6),PIP!$A:$A,0),MATCH(Info!$J$30,PIP!$B$1:$C$1,0)))),0)</f>
        <v>0</v>
      </c>
      <c r="FU71" s="357">
        <f>IF(OR(FU4="FL",FU4="PA"),IF(Info!FV6=TRUE,FU13,IF(Input!FV12=TRUE,INDEX(PIP!$D:$E,MATCH(_xlfn.CONCAT(FU4,FU6),PIP!$A:$A,0),MATCH(Info!$J$29,PIP!$D$1:$E$1,0)),INDEX(PIP!$B:$C,MATCH(_xlfn.CONCAT(FU4,FU6),PIP!$A:$A,0),MATCH(Info!$J$30,PIP!$B$1:$C$1,0)))),0)</f>
        <v>0</v>
      </c>
      <c r="FV71" s="357">
        <f>IF(OR(FV4="FL",FV4="PA"),IF(Info!FW6=TRUE,FV13,IF(Input!FW12=TRUE,INDEX(PIP!$D:$E,MATCH(_xlfn.CONCAT(FV4,FV6),PIP!$A:$A,0),MATCH(Info!$J$29,PIP!$D$1:$E$1,0)),INDEX(PIP!$B:$C,MATCH(_xlfn.CONCAT(FV4,FV6),PIP!$A:$A,0),MATCH(Info!$J$30,PIP!$B$1:$C$1,0)))),0)</f>
        <v>0</v>
      </c>
      <c r="FW71" s="357">
        <f>IF(OR(FW4="FL",FW4="PA"),IF(Info!FX6=TRUE,FW13,IF(Input!FX12=TRUE,INDEX(PIP!$D:$E,MATCH(_xlfn.CONCAT(FW4,FW6),PIP!$A:$A,0),MATCH(Info!$J$29,PIP!$D$1:$E$1,0)),INDEX(PIP!$B:$C,MATCH(_xlfn.CONCAT(FW4,FW6),PIP!$A:$A,0),MATCH(Info!$J$30,PIP!$B$1:$C$1,0)))),0)</f>
        <v>0</v>
      </c>
      <c r="FX71" s="357">
        <f>IF(OR(FX4="FL",FX4="PA"),IF(Info!FY6=TRUE,FX13,IF(Input!FY12=TRUE,INDEX(PIP!$D:$E,MATCH(_xlfn.CONCAT(FX4,FX6),PIP!$A:$A,0),MATCH(Info!$J$29,PIP!$D$1:$E$1,0)),INDEX(PIP!$B:$C,MATCH(_xlfn.CONCAT(FX4,FX6),PIP!$A:$A,0),MATCH(Info!$J$30,PIP!$B$1:$C$1,0)))),0)</f>
        <v>0</v>
      </c>
      <c r="FY71" s="357">
        <f>IF(OR(FY4="FL",FY4="PA"),IF(Info!FZ6=TRUE,FY13,IF(Input!FZ12=TRUE,INDEX(PIP!$D:$E,MATCH(_xlfn.CONCAT(FY4,FY6),PIP!$A:$A,0),MATCH(Info!$J$29,PIP!$D$1:$E$1,0)),INDEX(PIP!$B:$C,MATCH(_xlfn.CONCAT(FY4,FY6),PIP!$A:$A,0),MATCH(Info!$J$30,PIP!$B$1:$C$1,0)))),0)</f>
        <v>0</v>
      </c>
      <c r="FZ71" s="357">
        <f>IF(OR(FZ4="FL",FZ4="PA"),IF(Info!GA6=TRUE,FZ13,IF(Input!GA12=TRUE,INDEX(PIP!$D:$E,MATCH(_xlfn.CONCAT(FZ4,FZ6),PIP!$A:$A,0),MATCH(Info!$J$29,PIP!$D$1:$E$1,0)),INDEX(PIP!$B:$C,MATCH(_xlfn.CONCAT(FZ4,FZ6),PIP!$A:$A,0),MATCH(Info!$J$30,PIP!$B$1:$C$1,0)))),0)</f>
        <v>0</v>
      </c>
      <c r="GA71" s="357">
        <f>IF(OR(GA4="FL",GA4="PA"),IF(Info!GB6=TRUE,GA13,IF(Input!GB12=TRUE,INDEX(PIP!$D:$E,MATCH(_xlfn.CONCAT(GA4,GA6),PIP!$A:$A,0),MATCH(Info!$J$29,PIP!$D$1:$E$1,0)),INDEX(PIP!$B:$C,MATCH(_xlfn.CONCAT(GA4,GA6),PIP!$A:$A,0),MATCH(Info!$J$30,PIP!$B$1:$C$1,0)))),0)</f>
        <v>0</v>
      </c>
      <c r="GB71" s="357">
        <f>IF(OR(GB4="FL",GB4="PA"),IF(Info!GC6=TRUE,GB13,IF(Input!GC12=TRUE,INDEX(PIP!$D:$E,MATCH(_xlfn.CONCAT(GB4,GB6),PIP!$A:$A,0),MATCH(Info!$J$29,PIP!$D$1:$E$1,0)),INDEX(PIP!$B:$C,MATCH(_xlfn.CONCAT(GB4,GB6),PIP!$A:$A,0),MATCH(Info!$J$30,PIP!$B$1:$C$1,0)))),0)</f>
        <v>0</v>
      </c>
      <c r="GC71" s="357">
        <f>IF(OR(GC4="FL",GC4="PA"),IF(Info!GD6=TRUE,GC13,IF(Input!GD12=TRUE,INDEX(PIP!$D:$E,MATCH(_xlfn.CONCAT(GC4,GC6),PIP!$A:$A,0),MATCH(Info!$J$29,PIP!$D$1:$E$1,0)),INDEX(PIP!$B:$C,MATCH(_xlfn.CONCAT(GC4,GC6),PIP!$A:$A,0),MATCH(Info!$J$30,PIP!$B$1:$C$1,0)))),0)</f>
        <v>0</v>
      </c>
      <c r="GD71" s="357">
        <f>IF(OR(GD4="FL",GD4="PA"),IF(Info!GE6=TRUE,GD13,IF(Input!GE12=TRUE,INDEX(PIP!$D:$E,MATCH(_xlfn.CONCAT(GD4,GD6),PIP!$A:$A,0),MATCH(Info!$J$29,PIP!$D$1:$E$1,0)),INDEX(PIP!$B:$C,MATCH(_xlfn.CONCAT(GD4,GD6),PIP!$A:$A,0),MATCH(Info!$J$30,PIP!$B$1:$C$1,0)))),0)</f>
        <v>0</v>
      </c>
      <c r="GE71" s="357">
        <f>IF(OR(GE4="FL",GE4="PA"),IF(Info!GF6=TRUE,GE13,IF(Input!GF12=TRUE,INDEX(PIP!$D:$E,MATCH(_xlfn.CONCAT(GE4,GE6),PIP!$A:$A,0),MATCH(Info!$J$29,PIP!$D$1:$E$1,0)),INDEX(PIP!$B:$C,MATCH(_xlfn.CONCAT(GE4,GE6),PIP!$A:$A,0),MATCH(Info!$J$30,PIP!$B$1:$C$1,0)))),0)</f>
        <v>0</v>
      </c>
      <c r="GF71" s="357">
        <f>IF(OR(GF4="FL",GF4="PA"),IF(Info!GG6=TRUE,GF13,IF(Input!GG12=TRUE,INDEX(PIP!$D:$E,MATCH(_xlfn.CONCAT(GF4,GF6),PIP!$A:$A,0),MATCH(Info!$J$29,PIP!$D$1:$E$1,0)),INDEX(PIP!$B:$C,MATCH(_xlfn.CONCAT(GF4,GF6),PIP!$A:$A,0),MATCH(Info!$J$30,PIP!$B$1:$C$1,0)))),0)</f>
        <v>0</v>
      </c>
      <c r="GG71" s="357">
        <f>IF(OR(GG4="FL",GG4="PA"),IF(Info!GH6=TRUE,GG13,IF(Input!GH12=TRUE,INDEX(PIP!$D:$E,MATCH(_xlfn.CONCAT(GG4,GG6),PIP!$A:$A,0),MATCH(Info!$J$29,PIP!$D$1:$E$1,0)),INDEX(PIP!$B:$C,MATCH(_xlfn.CONCAT(GG4,GG6),PIP!$A:$A,0),MATCH(Info!$J$30,PIP!$B$1:$C$1,0)))),0)</f>
        <v>0</v>
      </c>
      <c r="GH71" s="357">
        <f>IF(OR(GH4="FL",GH4="PA"),IF(Info!GI6=TRUE,GH13,IF(Input!GI12=TRUE,INDEX(PIP!$D:$E,MATCH(_xlfn.CONCAT(GH4,GH6),PIP!$A:$A,0),MATCH(Info!$J$29,PIP!$D$1:$E$1,0)),INDEX(PIP!$B:$C,MATCH(_xlfn.CONCAT(GH4,GH6),PIP!$A:$A,0),MATCH(Info!$J$30,PIP!$B$1:$C$1,0)))),0)</f>
        <v>0</v>
      </c>
      <c r="GI71" s="357">
        <f>IF(OR(GI4="FL",GI4="PA"),IF(Info!GJ6=TRUE,GI13,IF(Input!GJ12=TRUE,INDEX(PIP!$D:$E,MATCH(_xlfn.CONCAT(GI4,GI6),PIP!$A:$A,0),MATCH(Info!$J$29,PIP!$D$1:$E$1,0)),INDEX(PIP!$B:$C,MATCH(_xlfn.CONCAT(GI4,GI6),PIP!$A:$A,0),MATCH(Info!$J$30,PIP!$B$1:$C$1,0)))),0)</f>
        <v>0</v>
      </c>
      <c r="GJ71" s="357">
        <f>IF(OR(GJ4="FL",GJ4="PA"),IF(Info!GK6=TRUE,GJ13,IF(Input!GK12=TRUE,INDEX(PIP!$D:$E,MATCH(_xlfn.CONCAT(GJ4,GJ6),PIP!$A:$A,0),MATCH(Info!$J$29,PIP!$D$1:$E$1,0)),INDEX(PIP!$B:$C,MATCH(_xlfn.CONCAT(GJ4,GJ6),PIP!$A:$A,0),MATCH(Info!$J$30,PIP!$B$1:$C$1,0)))),0)</f>
        <v>0</v>
      </c>
      <c r="GK71" s="357">
        <f>IF(OR(GK4="FL",GK4="PA"),IF(Info!GL6=TRUE,GK13,IF(Input!GL12=TRUE,INDEX(PIP!$D:$E,MATCH(_xlfn.CONCAT(GK4,GK6),PIP!$A:$A,0),MATCH(Info!$J$29,PIP!$D$1:$E$1,0)),INDEX(PIP!$B:$C,MATCH(_xlfn.CONCAT(GK4,GK6),PIP!$A:$A,0),MATCH(Info!$J$30,PIP!$B$1:$C$1,0)))),0)</f>
        <v>0</v>
      </c>
      <c r="GL71" s="357">
        <f>IF(OR(GL4="FL",GL4="PA"),IF(Info!GM6=TRUE,GL13,IF(Input!GM12=TRUE,INDEX(PIP!$D:$E,MATCH(_xlfn.CONCAT(GL4,GL6),PIP!$A:$A,0),MATCH(Info!$J$29,PIP!$D$1:$E$1,0)),INDEX(PIP!$B:$C,MATCH(_xlfn.CONCAT(GL4,GL6),PIP!$A:$A,0),MATCH(Info!$J$30,PIP!$B$1:$C$1,0)))),0)</f>
        <v>0</v>
      </c>
      <c r="GM71" s="357">
        <f>IF(OR(GM4="FL",GM4="PA"),IF(Info!GN6=TRUE,GM13,IF(Input!GN12=TRUE,INDEX(PIP!$D:$E,MATCH(_xlfn.CONCAT(GM4,GM6),PIP!$A:$A,0),MATCH(Info!$J$29,PIP!$D$1:$E$1,0)),INDEX(PIP!$B:$C,MATCH(_xlfn.CONCAT(GM4,GM6),PIP!$A:$A,0),MATCH(Info!$J$30,PIP!$B$1:$C$1,0)))),0)</f>
        <v>0</v>
      </c>
      <c r="GN71" s="357">
        <f>IF(OR(GN4="FL",GN4="PA"),IF(Info!GO6=TRUE,GN13,IF(Input!GO12=TRUE,INDEX(PIP!$D:$E,MATCH(_xlfn.CONCAT(GN4,GN6),PIP!$A:$A,0),MATCH(Info!$J$29,PIP!$D$1:$E$1,0)),INDEX(PIP!$B:$C,MATCH(_xlfn.CONCAT(GN4,GN6),PIP!$A:$A,0),MATCH(Info!$J$30,PIP!$B$1:$C$1,0)))),0)</f>
        <v>0</v>
      </c>
      <c r="GO71" s="357">
        <f>IF(OR(GO4="FL",GO4="PA"),IF(Info!GP6=TRUE,GO13,IF(Input!GP12=TRUE,INDEX(PIP!$D:$E,MATCH(_xlfn.CONCAT(GO4,GO6),PIP!$A:$A,0),MATCH(Info!$J$29,PIP!$D$1:$E$1,0)),INDEX(PIP!$B:$C,MATCH(_xlfn.CONCAT(GO4,GO6),PIP!$A:$A,0),MATCH(Info!$J$30,PIP!$B$1:$C$1,0)))),0)</f>
        <v>0</v>
      </c>
      <c r="GP71" s="357">
        <f>IF(OR(GP4="FL",GP4="PA"),IF(Info!GQ6=TRUE,GP13,IF(Input!GQ12=TRUE,INDEX(PIP!$D:$E,MATCH(_xlfn.CONCAT(GP4,GP6),PIP!$A:$A,0),MATCH(Info!$J$29,PIP!$D$1:$E$1,0)),INDEX(PIP!$B:$C,MATCH(_xlfn.CONCAT(GP4,GP6),PIP!$A:$A,0),MATCH(Info!$J$30,PIP!$B$1:$C$1,0)))),0)</f>
        <v>0</v>
      </c>
      <c r="GQ71" s="357">
        <f>IF(OR(GQ4="FL",GQ4="PA"),IF(Info!GR6=TRUE,GQ13,IF(Input!GR12=TRUE,INDEX(PIP!$D:$E,MATCH(_xlfn.CONCAT(GQ4,GQ6),PIP!$A:$A,0),MATCH(Info!$J$29,PIP!$D$1:$E$1,0)),INDEX(PIP!$B:$C,MATCH(_xlfn.CONCAT(GQ4,GQ6),PIP!$A:$A,0),MATCH(Info!$J$30,PIP!$B$1:$C$1,0)))),0)</f>
        <v>0</v>
      </c>
      <c r="GR71" s="357">
        <f>IF(OR(GR4="FL",GR4="PA"),IF(Info!GS6=TRUE,GR13,IF(Input!GS12=TRUE,INDEX(PIP!$D:$E,MATCH(_xlfn.CONCAT(GR4,GR6),PIP!$A:$A,0),MATCH(Info!$J$29,PIP!$D$1:$E$1,0)),INDEX(PIP!$B:$C,MATCH(_xlfn.CONCAT(GR4,GR6),PIP!$A:$A,0),MATCH(Info!$J$30,PIP!$B$1:$C$1,0)))),0)</f>
        <v>0</v>
      </c>
      <c r="GS71" s="357">
        <f>IF(OR(GS4="FL",GS4="PA"),IF(Info!GT6=TRUE,GS13,IF(Input!GT12=TRUE,INDEX(PIP!$D:$E,MATCH(_xlfn.CONCAT(GS4,GS6),PIP!$A:$A,0),MATCH(Info!$J$29,PIP!$D$1:$E$1,0)),INDEX(PIP!$B:$C,MATCH(_xlfn.CONCAT(GS4,GS6),PIP!$A:$A,0),MATCH(Info!$J$30,PIP!$B$1:$C$1,0)))),0)</f>
        <v>0</v>
      </c>
    </row>
    <row r="72" spans="1:201" s="328" customFormat="1" outlineLevel="1">
      <c r="A72" s="356" t="s">
        <v>9388</v>
      </c>
      <c r="B72" s="387">
        <f>IF(Info!C6=TRUE,INDEX(Other!$26:$26,MATCH(B4,Other!$11:$11,0)),1)</f>
        <v>1</v>
      </c>
      <c r="C72" s="387">
        <f>IF(Info!D6=TRUE,INDEX(Other!$26:$26,MATCH(C4,Other!$11:$11,0)),1)</f>
        <v>1</v>
      </c>
      <c r="D72" s="387">
        <f>IF(Info!E6=TRUE,INDEX(Other!$26:$26,MATCH(D4,Other!$11:$11,0)),1)</f>
        <v>1</v>
      </c>
      <c r="E72" s="387">
        <f>IF(Info!F6=TRUE,INDEX(Other!$26:$26,MATCH(E4,Other!$11:$11,0)),1)</f>
        <v>1</v>
      </c>
      <c r="F72" s="387">
        <f>IF(Info!G6=TRUE,INDEX(Other!$26:$26,MATCH(F4,Other!$11:$11,0)),1)</f>
        <v>1</v>
      </c>
      <c r="G72" s="387">
        <f>IF(Info!H6=TRUE,INDEX(Other!$26:$26,MATCH(G4,Other!$11:$11,0)),1)</f>
        <v>1</v>
      </c>
      <c r="H72" s="387">
        <f>IF(Info!I6=TRUE,INDEX(Other!$26:$26,MATCH(H4,Other!$11:$11,0)),1)</f>
        <v>1</v>
      </c>
      <c r="I72" s="387">
        <f>IF(Info!J6=TRUE,INDEX(Other!$26:$26,MATCH(I4,Other!$11:$11,0)),1)</f>
        <v>1</v>
      </c>
      <c r="J72" s="387">
        <f>IF(Info!K6=TRUE,INDEX(Other!$26:$26,MATCH(J4,Other!$11:$11,0)),1)</f>
        <v>1</v>
      </c>
      <c r="K72" s="387">
        <f>IF(Info!L6=TRUE,INDEX(Other!$26:$26,MATCH(K4,Other!$11:$11,0)),1)</f>
        <v>1</v>
      </c>
      <c r="L72" s="387">
        <f>IF(Info!M6=TRUE,INDEX(Other!$26:$26,MATCH(L4,Other!$11:$11,0)),1)</f>
        <v>1</v>
      </c>
      <c r="M72" s="387">
        <f>IF(Info!N6=TRUE,INDEX(Other!$26:$26,MATCH(M4,Other!$11:$11,0)),1)</f>
        <v>1</v>
      </c>
      <c r="N72" s="387">
        <f>IF(Info!O6=TRUE,INDEX(Other!$26:$26,MATCH(N4,Other!$11:$11,0)),1)</f>
        <v>1</v>
      </c>
      <c r="O72" s="387">
        <f>IF(Info!P6=TRUE,INDEX(Other!$26:$26,MATCH(O4,Other!$11:$11,0)),1)</f>
        <v>1</v>
      </c>
      <c r="P72" s="387">
        <f>IF(Info!Q6=TRUE,INDEX(Other!$26:$26,MATCH(P4,Other!$11:$11,0)),1)</f>
        <v>1</v>
      </c>
      <c r="Q72" s="387">
        <f>IF(Info!R6=TRUE,INDEX(Other!$26:$26,MATCH(Q4,Other!$11:$11,0)),1)</f>
        <v>1</v>
      </c>
      <c r="R72" s="387">
        <f>IF(Info!S6=TRUE,INDEX(Other!$26:$26,MATCH(R4,Other!$11:$11,0)),1)</f>
        <v>1</v>
      </c>
      <c r="S72" s="387">
        <f>IF(Info!T6=TRUE,INDEX(Other!$26:$26,MATCH(S4,Other!$11:$11,0)),1)</f>
        <v>1</v>
      </c>
      <c r="T72" s="387">
        <f>IF(Info!U6=TRUE,INDEX(Other!$26:$26,MATCH(T4,Other!$11:$11,0)),1)</f>
        <v>1</v>
      </c>
      <c r="U72" s="387">
        <f>IF(Info!V6=TRUE,INDEX(Other!$26:$26,MATCH(U4,Other!$11:$11,0)),1)</f>
        <v>1</v>
      </c>
      <c r="V72" s="387">
        <f>IF(Info!W6=TRUE,INDEX(Other!$26:$26,MATCH(V4,Other!$11:$11,0)),1)</f>
        <v>1</v>
      </c>
      <c r="W72" s="387">
        <f>IF(Info!X6=TRUE,INDEX(Other!$26:$26,MATCH(W4,Other!$11:$11,0)),1)</f>
        <v>1</v>
      </c>
      <c r="X72" s="387">
        <f>IF(Info!Y6=TRUE,INDEX(Other!$26:$26,MATCH(X4,Other!$11:$11,0)),1)</f>
        <v>1</v>
      </c>
      <c r="Y72" s="387">
        <f>IF(Info!Z6=TRUE,INDEX(Other!$26:$26,MATCH(Y4,Other!$11:$11,0)),1)</f>
        <v>1</v>
      </c>
      <c r="Z72" s="387">
        <f>IF(Info!AA6=TRUE,INDEX(Other!$26:$26,MATCH(Z4,Other!$11:$11,0)),1)</f>
        <v>1</v>
      </c>
      <c r="AA72" s="387">
        <f>IF(Info!AB6=TRUE,INDEX(Other!$26:$26,MATCH(AA4,Other!$11:$11,0)),1)</f>
        <v>1</v>
      </c>
      <c r="AB72" s="387">
        <f>IF(Info!AC6=TRUE,INDEX(Other!$26:$26,MATCH(AB4,Other!$11:$11,0)),1)</f>
        <v>1</v>
      </c>
      <c r="AC72" s="387">
        <f>IF(Info!AD6=TRUE,INDEX(Other!$26:$26,MATCH(AC4,Other!$11:$11,0)),1)</f>
        <v>1</v>
      </c>
      <c r="AD72" s="387">
        <f>IF(Info!AE6=TRUE,INDEX(Other!$26:$26,MATCH(AD4,Other!$11:$11,0)),1)</f>
        <v>1</v>
      </c>
      <c r="AE72" s="387">
        <f>IF(Info!AF6=TRUE,INDEX(Other!$26:$26,MATCH(AE4,Other!$11:$11,0)),1)</f>
        <v>1</v>
      </c>
      <c r="AF72" s="387">
        <f>IF(Info!AG6=TRUE,INDEX(Other!$26:$26,MATCH(AF4,Other!$11:$11,0)),1)</f>
        <v>1</v>
      </c>
      <c r="AG72" s="387">
        <f>IF(Info!AH6=TRUE,INDEX(Other!$26:$26,MATCH(AG4,Other!$11:$11,0)),1)</f>
        <v>1</v>
      </c>
      <c r="AH72" s="387">
        <f>IF(Info!AI6=TRUE,INDEX(Other!$26:$26,MATCH(AH4,Other!$11:$11,0)),1)</f>
        <v>1</v>
      </c>
      <c r="AI72" s="387">
        <f>IF(Info!AJ6=TRUE,INDEX(Other!$26:$26,MATCH(AI4,Other!$11:$11,0)),1)</f>
        <v>1</v>
      </c>
      <c r="AJ72" s="387">
        <f>IF(Info!AK6=TRUE,INDEX(Other!$26:$26,MATCH(AJ4,Other!$11:$11,0)),1)</f>
        <v>1</v>
      </c>
      <c r="AK72" s="387">
        <f>IF(Info!AL6=TRUE,INDEX(Other!$26:$26,MATCH(AK4,Other!$11:$11,0)),1)</f>
        <v>1</v>
      </c>
      <c r="AL72" s="387">
        <f>IF(Info!AM6=TRUE,INDEX(Other!$26:$26,MATCH(AL4,Other!$11:$11,0)),1)</f>
        <v>1</v>
      </c>
      <c r="AM72" s="387">
        <f>IF(Info!AN6=TRUE,INDEX(Other!$26:$26,MATCH(AM4,Other!$11:$11,0)),1)</f>
        <v>1</v>
      </c>
      <c r="AN72" s="387">
        <f>IF(Info!AO6=TRUE,INDEX(Other!$26:$26,MATCH(AN4,Other!$11:$11,0)),1)</f>
        <v>1</v>
      </c>
      <c r="AO72" s="387">
        <f>IF(Info!AP6=TRUE,INDEX(Other!$26:$26,MATCH(AO4,Other!$11:$11,0)),1)</f>
        <v>1</v>
      </c>
      <c r="AP72" s="387">
        <f>IF(Info!AQ6=TRUE,INDEX(Other!$26:$26,MATCH(AP4,Other!$11:$11,0)),1)</f>
        <v>1</v>
      </c>
      <c r="AQ72" s="387">
        <f>IF(Info!AR6=TRUE,INDEX(Other!$26:$26,MATCH(AQ4,Other!$11:$11,0)),1)</f>
        <v>1</v>
      </c>
      <c r="AR72" s="387">
        <f>IF(Info!AS6=TRUE,INDEX(Other!$26:$26,MATCH(AR4,Other!$11:$11,0)),1)</f>
        <v>1</v>
      </c>
      <c r="AS72" s="387">
        <f>IF(Info!AT6=TRUE,INDEX(Other!$26:$26,MATCH(AS4,Other!$11:$11,0)),1)</f>
        <v>1</v>
      </c>
      <c r="AT72" s="387">
        <f>IF(Info!AU6=TRUE,INDEX(Other!$26:$26,MATCH(AT4,Other!$11:$11,0)),1)</f>
        <v>1</v>
      </c>
      <c r="AU72" s="387">
        <f>IF(Info!AV6=TRUE,INDEX(Other!$26:$26,MATCH(AU4,Other!$11:$11,0)),1)</f>
        <v>1</v>
      </c>
      <c r="AV72" s="387">
        <f>IF(Info!AW6=TRUE,INDEX(Other!$26:$26,MATCH(AV4,Other!$11:$11,0)),1)</f>
        <v>1</v>
      </c>
      <c r="AW72" s="387">
        <f>IF(Info!AX6=TRUE,INDEX(Other!$26:$26,MATCH(AW4,Other!$11:$11,0)),1)</f>
        <v>1</v>
      </c>
      <c r="AX72" s="387">
        <f>IF(Info!AY6=TRUE,INDEX(Other!$26:$26,MATCH(AX4,Other!$11:$11,0)),1)</f>
        <v>1</v>
      </c>
      <c r="AY72" s="387">
        <f>IF(Info!AZ6=TRUE,INDEX(Other!$26:$26,MATCH(AY4,Other!$11:$11,0)),1)</f>
        <v>1</v>
      </c>
      <c r="AZ72" s="387">
        <f>IF(Info!BA6=TRUE,INDEX(Other!$26:$26,MATCH(AZ4,Other!$11:$11,0)),1)</f>
        <v>1</v>
      </c>
      <c r="BA72" s="387">
        <f>IF(Info!BB6=TRUE,INDEX(Other!$26:$26,MATCH(BA4,Other!$11:$11,0)),1)</f>
        <v>1</v>
      </c>
      <c r="BB72" s="387">
        <f>IF(Info!BC6=TRUE,INDEX(Other!$26:$26,MATCH(BB4,Other!$11:$11,0)),1)</f>
        <v>1</v>
      </c>
      <c r="BC72" s="387">
        <f>IF(Info!BD6=TRUE,INDEX(Other!$26:$26,MATCH(BC4,Other!$11:$11,0)),1)</f>
        <v>1</v>
      </c>
      <c r="BD72" s="387">
        <f>IF(Info!BE6=TRUE,INDEX(Other!$26:$26,MATCH(BD4,Other!$11:$11,0)),1)</f>
        <v>1</v>
      </c>
      <c r="BE72" s="387">
        <f>IF(Info!BF6=TRUE,INDEX(Other!$26:$26,MATCH(BE4,Other!$11:$11,0)),1)</f>
        <v>1</v>
      </c>
      <c r="BF72" s="387">
        <f>IF(Info!BG6=TRUE,INDEX(Other!$26:$26,MATCH(BF4,Other!$11:$11,0)),1)</f>
        <v>1</v>
      </c>
      <c r="BG72" s="387">
        <f>IF(Info!BH6=TRUE,INDEX(Other!$26:$26,MATCH(BG4,Other!$11:$11,0)),1)</f>
        <v>1</v>
      </c>
      <c r="BH72" s="387">
        <f>IF(Info!BI6=TRUE,INDEX(Other!$26:$26,MATCH(BH4,Other!$11:$11,0)),1)</f>
        <v>1</v>
      </c>
      <c r="BI72" s="387">
        <f>IF(Info!BJ6=TRUE,INDEX(Other!$26:$26,MATCH(BI4,Other!$11:$11,0)),1)</f>
        <v>1</v>
      </c>
      <c r="BJ72" s="387">
        <f>IF(Info!BK6=TRUE,INDEX(Other!$26:$26,MATCH(BJ4,Other!$11:$11,0)),1)</f>
        <v>1</v>
      </c>
      <c r="BK72" s="387">
        <f>IF(Info!BL6=TRUE,INDEX(Other!$26:$26,MATCH(BK4,Other!$11:$11,0)),1)</f>
        <v>1</v>
      </c>
      <c r="BL72" s="387">
        <f>IF(Info!BM6=TRUE,INDEX(Other!$26:$26,MATCH(BL4,Other!$11:$11,0)),1)</f>
        <v>1</v>
      </c>
      <c r="BM72" s="387">
        <f>IF(Info!BN6=TRUE,INDEX(Other!$26:$26,MATCH(BM4,Other!$11:$11,0)),1)</f>
        <v>1</v>
      </c>
      <c r="BN72" s="387">
        <f>IF(Info!BO6=TRUE,INDEX(Other!$26:$26,MATCH(BN4,Other!$11:$11,0)),1)</f>
        <v>1</v>
      </c>
      <c r="BO72" s="387">
        <f>IF(Info!BP6=TRUE,INDEX(Other!$26:$26,MATCH(BO4,Other!$11:$11,0)),1)</f>
        <v>1</v>
      </c>
      <c r="BP72" s="387">
        <f>IF(Info!BQ6=TRUE,INDEX(Other!$26:$26,MATCH(BP4,Other!$11:$11,0)),1)</f>
        <v>1</v>
      </c>
      <c r="BQ72" s="387">
        <f>IF(Info!BR6=TRUE,INDEX(Other!$26:$26,MATCH(BQ4,Other!$11:$11,0)),1)</f>
        <v>1</v>
      </c>
      <c r="BR72" s="387">
        <f>IF(Info!BS6=TRUE,INDEX(Other!$26:$26,MATCH(BR4,Other!$11:$11,0)),1)</f>
        <v>1</v>
      </c>
      <c r="BS72" s="387">
        <f>IF(Info!BT6=TRUE,INDEX(Other!$26:$26,MATCH(BS4,Other!$11:$11,0)),1)</f>
        <v>1</v>
      </c>
      <c r="BT72" s="387">
        <f>IF(Info!BU6=TRUE,INDEX(Other!$26:$26,MATCH(BT4,Other!$11:$11,0)),1)</f>
        <v>1</v>
      </c>
      <c r="BU72" s="387">
        <f>IF(Info!BV6=TRUE,INDEX(Other!$26:$26,MATCH(BU4,Other!$11:$11,0)),1)</f>
        <v>1</v>
      </c>
      <c r="BV72" s="387">
        <f>IF(Info!BW6=TRUE,INDEX(Other!$26:$26,MATCH(BV4,Other!$11:$11,0)),1)</f>
        <v>1</v>
      </c>
      <c r="BW72" s="387">
        <f>IF(Info!BX6=TRUE,INDEX(Other!$26:$26,MATCH(BW4,Other!$11:$11,0)),1)</f>
        <v>1</v>
      </c>
      <c r="BX72" s="387">
        <f>IF(Info!BY6=TRUE,INDEX(Other!$26:$26,MATCH(BX4,Other!$11:$11,0)),1)</f>
        <v>1</v>
      </c>
      <c r="BY72" s="387">
        <f>IF(Info!BZ6=TRUE,INDEX(Other!$26:$26,MATCH(BY4,Other!$11:$11,0)),1)</f>
        <v>1</v>
      </c>
      <c r="BZ72" s="387">
        <f>IF(Info!CA6=TRUE,INDEX(Other!$26:$26,MATCH(BZ4,Other!$11:$11,0)),1)</f>
        <v>1</v>
      </c>
      <c r="CA72" s="387">
        <f>IF(Info!CB6=TRUE,INDEX(Other!$26:$26,MATCH(CA4,Other!$11:$11,0)),1)</f>
        <v>1</v>
      </c>
      <c r="CB72" s="387">
        <f>IF(Info!CC6=TRUE,INDEX(Other!$26:$26,MATCH(CB4,Other!$11:$11,0)),1)</f>
        <v>1</v>
      </c>
      <c r="CC72" s="387">
        <f>IF(Info!CD6=TRUE,INDEX(Other!$26:$26,MATCH(CC4,Other!$11:$11,0)),1)</f>
        <v>1</v>
      </c>
      <c r="CD72" s="387">
        <f>IF(Info!CE6=TRUE,INDEX(Other!$26:$26,MATCH(CD4,Other!$11:$11,0)),1)</f>
        <v>1</v>
      </c>
      <c r="CE72" s="387">
        <f>IF(Info!CF6=TRUE,INDEX(Other!$26:$26,MATCH(CE4,Other!$11:$11,0)),1)</f>
        <v>1</v>
      </c>
      <c r="CF72" s="387">
        <f>IF(Info!CG6=TRUE,INDEX(Other!$26:$26,MATCH(CF4,Other!$11:$11,0)),1)</f>
        <v>1</v>
      </c>
      <c r="CG72" s="387">
        <f>IF(Info!CH6=TRUE,INDEX(Other!$26:$26,MATCH(CG4,Other!$11:$11,0)),1)</f>
        <v>1</v>
      </c>
      <c r="CH72" s="387">
        <f>IF(Info!CI6=TRUE,INDEX(Other!$26:$26,MATCH(CH4,Other!$11:$11,0)),1)</f>
        <v>1</v>
      </c>
      <c r="CI72" s="387">
        <f>IF(Info!CJ6=TRUE,INDEX(Other!$26:$26,MATCH(CI4,Other!$11:$11,0)),1)</f>
        <v>1</v>
      </c>
      <c r="CJ72" s="387">
        <f>IF(Info!CK6=TRUE,INDEX(Other!$26:$26,MATCH(CJ4,Other!$11:$11,0)),1)</f>
        <v>1</v>
      </c>
      <c r="CK72" s="387">
        <f>IF(Info!CL6=TRUE,INDEX(Other!$26:$26,MATCH(CK4,Other!$11:$11,0)),1)</f>
        <v>1</v>
      </c>
      <c r="CL72" s="387">
        <f>IF(Info!CM6=TRUE,INDEX(Other!$26:$26,MATCH(CL4,Other!$11:$11,0)),1)</f>
        <v>1</v>
      </c>
      <c r="CM72" s="387">
        <f>IF(Info!CN6=TRUE,INDEX(Other!$26:$26,MATCH(CM4,Other!$11:$11,0)),1)</f>
        <v>1</v>
      </c>
      <c r="CN72" s="387">
        <f>IF(Info!CO6=TRUE,INDEX(Other!$26:$26,MATCH(CN4,Other!$11:$11,0)),1)</f>
        <v>1</v>
      </c>
      <c r="CO72" s="387">
        <f>IF(Info!CP6=TRUE,INDEX(Other!$26:$26,MATCH(CO4,Other!$11:$11,0)),1)</f>
        <v>1</v>
      </c>
      <c r="CP72" s="387">
        <f>IF(Info!CQ6=TRUE,INDEX(Other!$26:$26,MATCH(CP4,Other!$11:$11,0)),1)</f>
        <v>1</v>
      </c>
      <c r="CQ72" s="387">
        <f>IF(Info!CR6=TRUE,INDEX(Other!$26:$26,MATCH(CQ4,Other!$11:$11,0)),1)</f>
        <v>1</v>
      </c>
      <c r="CR72" s="387">
        <f>IF(Info!CS6=TRUE,INDEX(Other!$26:$26,MATCH(CR4,Other!$11:$11,0)),1)</f>
        <v>1</v>
      </c>
      <c r="CS72" s="387">
        <f>IF(Info!CT6=TRUE,INDEX(Other!$26:$26,MATCH(CS4,Other!$11:$11,0)),1)</f>
        <v>1</v>
      </c>
      <c r="CT72" s="387">
        <f>IF(Info!CU6=TRUE,INDEX(Other!$26:$26,MATCH(CT4,Other!$11:$11,0)),1)</f>
        <v>1</v>
      </c>
      <c r="CU72" s="387">
        <f>IF(Info!CV6=TRUE,INDEX(Other!$26:$26,MATCH(CU4,Other!$11:$11,0)),1)</f>
        <v>1</v>
      </c>
      <c r="CV72" s="387">
        <f>IF(Info!CW6=TRUE,INDEX(Other!$26:$26,MATCH(CV4,Other!$11:$11,0)),1)</f>
        <v>1</v>
      </c>
      <c r="CW72" s="387">
        <f>IF(Info!CX6=TRUE,INDEX(Other!$26:$26,MATCH(CW4,Other!$11:$11,0)),1)</f>
        <v>1</v>
      </c>
      <c r="CX72" s="387">
        <f>IF(Info!CY6=TRUE,INDEX(Other!$26:$26,MATCH(CX4,Other!$11:$11,0)),1)</f>
        <v>1</v>
      </c>
      <c r="CY72" s="387">
        <f>IF(Info!CZ6=TRUE,INDEX(Other!$26:$26,MATCH(CY4,Other!$11:$11,0)),1)</f>
        <v>1</v>
      </c>
      <c r="CZ72" s="387">
        <f>IF(Info!DA6=TRUE,INDEX(Other!$26:$26,MATCH(CZ4,Other!$11:$11,0)),1)</f>
        <v>1</v>
      </c>
      <c r="DA72" s="387">
        <f>IF(Info!DB6=TRUE,INDEX(Other!$26:$26,MATCH(DA4,Other!$11:$11,0)),1)</f>
        <v>1</v>
      </c>
      <c r="DB72" s="387">
        <f>IF(Info!DC6=TRUE,INDEX(Other!$26:$26,MATCH(DB4,Other!$11:$11,0)),1)</f>
        <v>1</v>
      </c>
      <c r="DC72" s="387">
        <f>IF(Info!DD6=TRUE,INDEX(Other!$26:$26,MATCH(DC4,Other!$11:$11,0)),1)</f>
        <v>1</v>
      </c>
      <c r="DD72" s="387">
        <f>IF(Info!DE6=TRUE,INDEX(Other!$26:$26,MATCH(DD4,Other!$11:$11,0)),1)</f>
        <v>1</v>
      </c>
      <c r="DE72" s="387">
        <f>IF(Info!DF6=TRUE,INDEX(Other!$26:$26,MATCH(DE4,Other!$11:$11,0)),1)</f>
        <v>1</v>
      </c>
      <c r="DF72" s="387">
        <f>IF(Info!DG6=TRUE,INDEX(Other!$26:$26,MATCH(DF4,Other!$11:$11,0)),1)</f>
        <v>1</v>
      </c>
      <c r="DG72" s="387">
        <f>IF(Info!DH6=TRUE,INDEX(Other!$26:$26,MATCH(DG4,Other!$11:$11,0)),1)</f>
        <v>1</v>
      </c>
      <c r="DH72" s="387">
        <f>IF(Info!DI6=TRUE,INDEX(Other!$26:$26,MATCH(DH4,Other!$11:$11,0)),1)</f>
        <v>1</v>
      </c>
      <c r="DI72" s="387">
        <f>IF(Info!DJ6=TRUE,INDEX(Other!$26:$26,MATCH(DI4,Other!$11:$11,0)),1)</f>
        <v>1</v>
      </c>
      <c r="DJ72" s="387">
        <f>IF(Info!DK6=TRUE,INDEX(Other!$26:$26,MATCH(DJ4,Other!$11:$11,0)),1)</f>
        <v>1</v>
      </c>
      <c r="DK72" s="387">
        <f>IF(Info!DL6=TRUE,INDEX(Other!$26:$26,MATCH(DK4,Other!$11:$11,0)),1)</f>
        <v>1</v>
      </c>
      <c r="DL72" s="387">
        <f>IF(Info!DM6=TRUE,INDEX(Other!$26:$26,MATCH(DL4,Other!$11:$11,0)),1)</f>
        <v>1</v>
      </c>
      <c r="DM72" s="387">
        <f>IF(Info!DN6=TRUE,INDEX(Other!$26:$26,MATCH(DM4,Other!$11:$11,0)),1)</f>
        <v>1</v>
      </c>
      <c r="DN72" s="387">
        <f>IF(Info!DO6=TRUE,INDEX(Other!$26:$26,MATCH(DN4,Other!$11:$11,0)),1)</f>
        <v>1</v>
      </c>
      <c r="DO72" s="387">
        <f>IF(Info!DP6=TRUE,INDEX(Other!$26:$26,MATCH(DO4,Other!$11:$11,0)),1)</f>
        <v>1</v>
      </c>
      <c r="DP72" s="387">
        <f>IF(Info!DQ6=TRUE,INDEX(Other!$26:$26,MATCH(DP4,Other!$11:$11,0)),1)</f>
        <v>1</v>
      </c>
      <c r="DQ72" s="387">
        <f>IF(Info!DR6=TRUE,INDEX(Other!$26:$26,MATCH(DQ4,Other!$11:$11,0)),1)</f>
        <v>1</v>
      </c>
      <c r="DR72" s="387">
        <f>IF(Info!DS6=TRUE,INDEX(Other!$26:$26,MATCH(DR4,Other!$11:$11,0)),1)</f>
        <v>1</v>
      </c>
      <c r="DS72" s="387">
        <f>IF(Info!DT6=TRUE,INDEX(Other!$26:$26,MATCH(DS4,Other!$11:$11,0)),1)</f>
        <v>1</v>
      </c>
      <c r="DT72" s="387">
        <f>IF(Info!DU6=TRUE,INDEX(Other!$26:$26,MATCH(DT4,Other!$11:$11,0)),1)</f>
        <v>1</v>
      </c>
      <c r="DU72" s="387">
        <f>IF(Info!DV6=TRUE,INDEX(Other!$26:$26,MATCH(DU4,Other!$11:$11,0)),1)</f>
        <v>1</v>
      </c>
      <c r="DV72" s="387">
        <f>IF(Info!DW6=TRUE,INDEX(Other!$26:$26,MATCH(DV4,Other!$11:$11,0)),1)</f>
        <v>1</v>
      </c>
      <c r="DW72" s="387">
        <f>IF(Info!DX6=TRUE,INDEX(Other!$26:$26,MATCH(DW4,Other!$11:$11,0)),1)</f>
        <v>1</v>
      </c>
      <c r="DX72" s="387">
        <f>IF(Info!DY6=TRUE,INDEX(Other!$26:$26,MATCH(DX4,Other!$11:$11,0)),1)</f>
        <v>1</v>
      </c>
      <c r="DY72" s="387">
        <f>IF(Info!DZ6=TRUE,INDEX(Other!$26:$26,MATCH(DY4,Other!$11:$11,0)),1)</f>
        <v>1</v>
      </c>
      <c r="DZ72" s="387">
        <f>IF(Info!EA6=TRUE,INDEX(Other!$26:$26,MATCH(DZ4,Other!$11:$11,0)),1)</f>
        <v>1</v>
      </c>
      <c r="EA72" s="387">
        <f>IF(Info!EB6=TRUE,INDEX(Other!$26:$26,MATCH(EA4,Other!$11:$11,0)),1)</f>
        <v>1</v>
      </c>
      <c r="EB72" s="387">
        <f>IF(Info!EC6=TRUE,INDEX(Other!$26:$26,MATCH(EB4,Other!$11:$11,0)),1)</f>
        <v>1</v>
      </c>
      <c r="EC72" s="387">
        <f>IF(Info!ED6=TRUE,INDEX(Other!$26:$26,MATCH(EC4,Other!$11:$11,0)),1)</f>
        <v>1</v>
      </c>
      <c r="ED72" s="387">
        <f>IF(Info!EE6=TRUE,INDEX(Other!$26:$26,MATCH(ED4,Other!$11:$11,0)),1)</f>
        <v>1</v>
      </c>
      <c r="EE72" s="387">
        <f>IF(Info!EF6=TRUE,INDEX(Other!$26:$26,MATCH(EE4,Other!$11:$11,0)),1)</f>
        <v>1</v>
      </c>
      <c r="EF72" s="387">
        <f>IF(Info!EG6=TRUE,INDEX(Other!$26:$26,MATCH(EF4,Other!$11:$11,0)),1)</f>
        <v>1</v>
      </c>
      <c r="EG72" s="387">
        <f>IF(Info!EH6=TRUE,INDEX(Other!$26:$26,MATCH(EG4,Other!$11:$11,0)),1)</f>
        <v>1</v>
      </c>
      <c r="EH72" s="387">
        <f>IF(Info!EI6=TRUE,INDEX(Other!$26:$26,MATCH(EH4,Other!$11:$11,0)),1)</f>
        <v>1</v>
      </c>
      <c r="EI72" s="387">
        <f>IF(Info!EJ6=TRUE,INDEX(Other!$26:$26,MATCH(EI4,Other!$11:$11,0)),1)</f>
        <v>1</v>
      </c>
      <c r="EJ72" s="387">
        <f>IF(Info!EK6=TRUE,INDEX(Other!$26:$26,MATCH(EJ4,Other!$11:$11,0)),1)</f>
        <v>1</v>
      </c>
      <c r="EK72" s="387">
        <f>IF(Info!EL6=TRUE,INDEX(Other!$26:$26,MATCH(EK4,Other!$11:$11,0)),1)</f>
        <v>1</v>
      </c>
      <c r="EL72" s="387">
        <f>IF(Info!EM6=TRUE,INDEX(Other!$26:$26,MATCH(EL4,Other!$11:$11,0)),1)</f>
        <v>1</v>
      </c>
      <c r="EM72" s="387">
        <f>IF(Info!EN6=TRUE,INDEX(Other!$26:$26,MATCH(EM4,Other!$11:$11,0)),1)</f>
        <v>1</v>
      </c>
      <c r="EN72" s="387">
        <f>IF(Info!EO6=TRUE,INDEX(Other!$26:$26,MATCH(EN4,Other!$11:$11,0)),1)</f>
        <v>1</v>
      </c>
      <c r="EO72" s="387">
        <f>IF(Info!EP6=TRUE,INDEX(Other!$26:$26,MATCH(EO4,Other!$11:$11,0)),1)</f>
        <v>1</v>
      </c>
      <c r="EP72" s="387">
        <f>IF(Info!EQ6=TRUE,INDEX(Other!$26:$26,MATCH(EP4,Other!$11:$11,0)),1)</f>
        <v>1</v>
      </c>
      <c r="EQ72" s="387">
        <f>IF(Info!ER6=TRUE,INDEX(Other!$26:$26,MATCH(EQ4,Other!$11:$11,0)),1)</f>
        <v>1</v>
      </c>
      <c r="ER72" s="387">
        <f>IF(Info!ES6=TRUE,INDEX(Other!$26:$26,MATCH(ER4,Other!$11:$11,0)),1)</f>
        <v>1</v>
      </c>
      <c r="ES72" s="387">
        <f>IF(Info!ET6=TRUE,INDEX(Other!$26:$26,MATCH(ES4,Other!$11:$11,0)),1)</f>
        <v>1</v>
      </c>
      <c r="ET72" s="387">
        <f>IF(Info!EU6=TRUE,INDEX(Other!$26:$26,MATCH(ET4,Other!$11:$11,0)),1)</f>
        <v>1</v>
      </c>
      <c r="EU72" s="387">
        <f>IF(Info!EV6=TRUE,INDEX(Other!$26:$26,MATCH(EU4,Other!$11:$11,0)),1)</f>
        <v>1</v>
      </c>
      <c r="EV72" s="387">
        <f>IF(Info!EW6=TRUE,INDEX(Other!$26:$26,MATCH(EV4,Other!$11:$11,0)),1)</f>
        <v>1</v>
      </c>
      <c r="EW72" s="387">
        <f>IF(Info!EX6=TRUE,INDEX(Other!$26:$26,MATCH(EW4,Other!$11:$11,0)),1)</f>
        <v>1</v>
      </c>
      <c r="EX72" s="387">
        <f>IF(Info!EY6=TRUE,INDEX(Other!$26:$26,MATCH(EX4,Other!$11:$11,0)),1)</f>
        <v>1</v>
      </c>
      <c r="EY72" s="387">
        <f>IF(Info!EZ6=TRUE,INDEX(Other!$26:$26,MATCH(EY4,Other!$11:$11,0)),1)</f>
        <v>1</v>
      </c>
      <c r="EZ72" s="387">
        <f>IF(Info!FA6=TRUE,INDEX(Other!$26:$26,MATCH(EZ4,Other!$11:$11,0)),1)</f>
        <v>1</v>
      </c>
      <c r="FA72" s="387">
        <f>IF(Info!FB6=TRUE,INDEX(Other!$26:$26,MATCH(FA4,Other!$11:$11,0)),1)</f>
        <v>1</v>
      </c>
      <c r="FB72" s="387">
        <f>IF(Info!FC6=TRUE,INDEX(Other!$26:$26,MATCH(FB4,Other!$11:$11,0)),1)</f>
        <v>1</v>
      </c>
      <c r="FC72" s="387">
        <f>IF(Info!FD6=TRUE,INDEX(Other!$26:$26,MATCH(FC4,Other!$11:$11,0)),1)</f>
        <v>1</v>
      </c>
      <c r="FD72" s="387">
        <f>IF(Info!FE6=TRUE,INDEX(Other!$26:$26,MATCH(FD4,Other!$11:$11,0)),1)</f>
        <v>1</v>
      </c>
      <c r="FE72" s="387">
        <f>IF(Info!FF6=TRUE,INDEX(Other!$26:$26,MATCH(FE4,Other!$11:$11,0)),1)</f>
        <v>1</v>
      </c>
      <c r="FF72" s="387">
        <f>IF(Info!FG6=TRUE,INDEX(Other!$26:$26,MATCH(FF4,Other!$11:$11,0)),1)</f>
        <v>1</v>
      </c>
      <c r="FG72" s="387">
        <f>IF(Info!FH6=TRUE,INDEX(Other!$26:$26,MATCH(FG4,Other!$11:$11,0)),1)</f>
        <v>1</v>
      </c>
      <c r="FH72" s="387">
        <f>IF(Info!FI6=TRUE,INDEX(Other!$26:$26,MATCH(FH4,Other!$11:$11,0)),1)</f>
        <v>1</v>
      </c>
      <c r="FI72" s="387">
        <f>IF(Info!FJ6=TRUE,INDEX(Other!$26:$26,MATCH(FI4,Other!$11:$11,0)),1)</f>
        <v>1</v>
      </c>
      <c r="FJ72" s="387">
        <f>IF(Info!FK6=TRUE,INDEX(Other!$26:$26,MATCH(FJ4,Other!$11:$11,0)),1)</f>
        <v>1</v>
      </c>
      <c r="FK72" s="387">
        <f>IF(Info!FL6=TRUE,INDEX(Other!$26:$26,MATCH(FK4,Other!$11:$11,0)),1)</f>
        <v>1</v>
      </c>
      <c r="FL72" s="387">
        <f>IF(Info!FM6=TRUE,INDEX(Other!$26:$26,MATCH(FL4,Other!$11:$11,0)),1)</f>
        <v>1</v>
      </c>
      <c r="FM72" s="387">
        <f>IF(Info!FN6=TRUE,INDEX(Other!$26:$26,MATCH(FM4,Other!$11:$11,0)),1)</f>
        <v>1</v>
      </c>
      <c r="FN72" s="387">
        <f>IF(Info!FO6=TRUE,INDEX(Other!$26:$26,MATCH(FN4,Other!$11:$11,0)),1)</f>
        <v>1</v>
      </c>
      <c r="FO72" s="387">
        <f>IF(Info!FP6=TRUE,INDEX(Other!$26:$26,MATCH(FO4,Other!$11:$11,0)),1)</f>
        <v>1</v>
      </c>
      <c r="FP72" s="387">
        <f>IF(Info!FQ6=TRUE,INDEX(Other!$26:$26,MATCH(FP4,Other!$11:$11,0)),1)</f>
        <v>1</v>
      </c>
      <c r="FQ72" s="387">
        <f>IF(Info!FR6=TRUE,INDEX(Other!$26:$26,MATCH(FQ4,Other!$11:$11,0)),1)</f>
        <v>1</v>
      </c>
      <c r="FR72" s="387">
        <f>IF(Info!FS6=TRUE,INDEX(Other!$26:$26,MATCH(FR4,Other!$11:$11,0)),1)</f>
        <v>1</v>
      </c>
      <c r="FS72" s="387">
        <f>IF(Info!FT6=TRUE,INDEX(Other!$26:$26,MATCH(FS4,Other!$11:$11,0)),1)</f>
        <v>1</v>
      </c>
      <c r="FT72" s="387">
        <f>IF(Info!FU6=TRUE,INDEX(Other!$26:$26,MATCH(FT4,Other!$11:$11,0)),1)</f>
        <v>1</v>
      </c>
      <c r="FU72" s="387">
        <f>IF(Info!FV6=TRUE,INDEX(Other!$26:$26,MATCH(FU4,Other!$11:$11,0)),1)</f>
        <v>1</v>
      </c>
      <c r="FV72" s="387">
        <f>IF(Info!FW6=TRUE,INDEX(Other!$26:$26,MATCH(FV4,Other!$11:$11,0)),1)</f>
        <v>1</v>
      </c>
      <c r="FW72" s="387">
        <f>IF(Info!FX6=TRUE,INDEX(Other!$26:$26,MATCH(FW4,Other!$11:$11,0)),1)</f>
        <v>1</v>
      </c>
      <c r="FX72" s="387">
        <f>IF(Info!FY6=TRUE,INDEX(Other!$26:$26,MATCH(FX4,Other!$11:$11,0)),1)</f>
        <v>1</v>
      </c>
      <c r="FY72" s="387">
        <f>IF(Info!FZ6=TRUE,INDEX(Other!$26:$26,MATCH(FY4,Other!$11:$11,0)),1)</f>
        <v>1</v>
      </c>
      <c r="FZ72" s="387">
        <f>IF(Info!GA6=TRUE,INDEX(Other!$26:$26,MATCH(FZ4,Other!$11:$11,0)),1)</f>
        <v>1</v>
      </c>
      <c r="GA72" s="387">
        <f>IF(Info!GB6=TRUE,INDEX(Other!$26:$26,MATCH(GA4,Other!$11:$11,0)),1)</f>
        <v>1</v>
      </c>
      <c r="GB72" s="387">
        <f>IF(Info!GC6=TRUE,INDEX(Other!$26:$26,MATCH(GB4,Other!$11:$11,0)),1)</f>
        <v>1</v>
      </c>
      <c r="GC72" s="387">
        <f>IF(Info!GD6=TRUE,INDEX(Other!$26:$26,MATCH(GC4,Other!$11:$11,0)),1)</f>
        <v>1</v>
      </c>
      <c r="GD72" s="387">
        <f>IF(Info!GE6=TRUE,INDEX(Other!$26:$26,MATCH(GD4,Other!$11:$11,0)),1)</f>
        <v>1</v>
      </c>
      <c r="GE72" s="387">
        <f>IF(Info!GF6=TRUE,INDEX(Other!$26:$26,MATCH(GE4,Other!$11:$11,0)),1)</f>
        <v>1</v>
      </c>
      <c r="GF72" s="387">
        <f>IF(Info!GG6=TRUE,INDEX(Other!$26:$26,MATCH(GF4,Other!$11:$11,0)),1)</f>
        <v>1</v>
      </c>
      <c r="GG72" s="387">
        <f>IF(Info!GH6=TRUE,INDEX(Other!$26:$26,MATCH(GG4,Other!$11:$11,0)),1)</f>
        <v>1</v>
      </c>
      <c r="GH72" s="387">
        <f>IF(Info!GI6=TRUE,INDEX(Other!$26:$26,MATCH(GH4,Other!$11:$11,0)),1)</f>
        <v>1</v>
      </c>
      <c r="GI72" s="387">
        <f>IF(Info!GJ6=TRUE,INDEX(Other!$26:$26,MATCH(GI4,Other!$11:$11,0)),1)</f>
        <v>1</v>
      </c>
      <c r="GJ72" s="387">
        <f>IF(Info!GK6=TRUE,INDEX(Other!$26:$26,MATCH(GJ4,Other!$11:$11,0)),1)</f>
        <v>1</v>
      </c>
      <c r="GK72" s="387">
        <f>IF(Info!GL6=TRUE,INDEX(Other!$26:$26,MATCH(GK4,Other!$11:$11,0)),1)</f>
        <v>1</v>
      </c>
      <c r="GL72" s="387">
        <f>IF(Info!GM6=TRUE,INDEX(Other!$26:$26,MATCH(GL4,Other!$11:$11,0)),1)</f>
        <v>1</v>
      </c>
      <c r="GM72" s="387">
        <f>IF(Info!GN6=TRUE,INDEX(Other!$26:$26,MATCH(GM4,Other!$11:$11,0)),1)</f>
        <v>1</v>
      </c>
      <c r="GN72" s="387">
        <f>IF(Info!GO6=TRUE,INDEX(Other!$26:$26,MATCH(GN4,Other!$11:$11,0)),1)</f>
        <v>1</v>
      </c>
      <c r="GO72" s="387">
        <f>IF(Info!GP6=TRUE,INDEX(Other!$26:$26,MATCH(GO4,Other!$11:$11,0)),1)</f>
        <v>1</v>
      </c>
      <c r="GP72" s="387">
        <f>IF(Info!GQ6=TRUE,INDEX(Other!$26:$26,MATCH(GP4,Other!$11:$11,0)),1)</f>
        <v>1</v>
      </c>
      <c r="GQ72" s="387">
        <f>IF(Info!GR6=TRUE,INDEX(Other!$26:$26,MATCH(GQ4,Other!$11:$11,0)),1)</f>
        <v>1</v>
      </c>
      <c r="GR72" s="387">
        <f>IF(Info!GS6=TRUE,INDEX(Other!$26:$26,MATCH(GR4,Other!$11:$11,0)),1)</f>
        <v>1</v>
      </c>
      <c r="GS72" s="387">
        <f>IF(Info!GT6=TRUE,INDEX(Other!$26:$26,MATCH(GS4,Other!$11:$11,0)),1)</f>
        <v>1</v>
      </c>
    </row>
    <row r="73" spans="1:201" s="328" customFormat="1" outlineLevel="1">
      <c r="A73" s="356" t="s">
        <v>9382</v>
      </c>
      <c r="B73" s="357" cm="1">
        <f t="array" ref="B73">IFERROR(_xlfn.IFS(Input!C12=TRUE,1,B4="PA",INDEX(Class!$G:$G,MATCH(Info!C21,Class!$F:$F,0)),B4="FL",IF(Info!C4="Truck",1,INDEX(Class!$G:$G,MATCH(Info!C21,Class!$F:$F,0)))),0)</f>
        <v>0</v>
      </c>
      <c r="C73" s="357" cm="1">
        <f t="array" ref="C73">IFERROR(_xlfn.IFS(Input!D12=TRUE,1,C4="PA",INDEX(Class!$G:$G,MATCH(Info!D21,Class!$F:$F,0)),C4="FL",IF(Info!D4="Truck",1,INDEX(Class!$G:$G,MATCH(Info!D21,Class!$F:$F,0)))),0)</f>
        <v>0</v>
      </c>
      <c r="D73" s="357" cm="1">
        <f t="array" ref="D73">IFERROR(_xlfn.IFS(Input!E12=TRUE,1,D4="PA",INDEX(Class!$G:$G,MATCH(Info!E21,Class!$F:$F,0)),D4="FL",IF(Info!E4="Truck",1,INDEX(Class!$G:$G,MATCH(Info!E21,Class!$F:$F,0)))),0)</f>
        <v>0</v>
      </c>
      <c r="E73" s="357" cm="1">
        <f t="array" ref="E73">IFERROR(_xlfn.IFS(Input!F12=TRUE,1,E4="PA",INDEX(Class!$G:$G,MATCH(Info!F21,Class!$F:$F,0)),E4="FL",IF(Info!F4="Truck",1,INDEX(Class!$G:$G,MATCH(Info!F21,Class!$F:$F,0)))),0)</f>
        <v>0</v>
      </c>
      <c r="F73" s="357" cm="1">
        <f t="array" ref="F73">IFERROR(_xlfn.IFS(Input!G12=TRUE,1,F4="PA",INDEX(Class!$G:$G,MATCH(Info!G21,Class!$F:$F,0)),F4="FL",IF(Info!G4="Truck",1,INDEX(Class!$G:$G,MATCH(Info!G21,Class!$F:$F,0)))),0)</f>
        <v>0</v>
      </c>
      <c r="G73" s="357" cm="1">
        <f t="array" ref="G73">IFERROR(_xlfn.IFS(Input!H12=TRUE,1,G4="PA",INDEX(Class!$G:$G,MATCH(Info!H21,Class!$F:$F,0)),G4="FL",IF(Info!H4="Truck",1,INDEX(Class!$G:$G,MATCH(Info!H21,Class!$F:$F,0)))),0)</f>
        <v>0</v>
      </c>
      <c r="H73" s="357" cm="1">
        <f t="array" ref="H73">IFERROR(_xlfn.IFS(Input!I12=TRUE,1,H4="PA",INDEX(Class!$G:$G,MATCH(Info!I21,Class!$F:$F,0)),H4="FL",IF(Info!I4="Truck",1,INDEX(Class!$G:$G,MATCH(Info!I21,Class!$F:$F,0)))),0)</f>
        <v>0</v>
      </c>
      <c r="I73" s="357" cm="1">
        <f t="array" ref="I73">IFERROR(_xlfn.IFS(Input!J12=TRUE,1,I4="PA",INDEX(Class!$G:$G,MATCH(Info!J21,Class!$F:$F,0)),I4="FL",IF(Info!J4="Truck",1,INDEX(Class!$G:$G,MATCH(Info!J21,Class!$F:$F,0)))),0)</f>
        <v>0</v>
      </c>
      <c r="J73" s="357" cm="1">
        <f t="array" ref="J73">IFERROR(_xlfn.IFS(Input!K12=TRUE,1,J4="PA",INDEX(Class!$G:$G,MATCH(Info!K21,Class!$F:$F,0)),J4="FL",IF(Info!K4="Truck",1,INDEX(Class!$G:$G,MATCH(Info!K21,Class!$F:$F,0)))),0)</f>
        <v>0</v>
      </c>
      <c r="K73" s="357" cm="1">
        <f t="array" ref="K73">IFERROR(_xlfn.IFS(Input!L12=TRUE,1,K4="PA",INDEX(Class!$G:$G,MATCH(Info!L21,Class!$F:$F,0)),K4="FL",IF(Info!L4="Truck",1,INDEX(Class!$G:$G,MATCH(Info!L21,Class!$F:$F,0)))),0)</f>
        <v>0</v>
      </c>
      <c r="L73" s="357" cm="1">
        <f t="array" ref="L73">IFERROR(_xlfn.IFS(Input!M12=TRUE,1,L4="PA",INDEX(Class!$G:$G,MATCH(Info!M21,Class!$F:$F,0)),L4="FL",IF(Info!M4="Truck",1,INDEX(Class!$G:$G,MATCH(Info!M21,Class!$F:$F,0)))),0)</f>
        <v>0</v>
      </c>
      <c r="M73" s="357" cm="1">
        <f t="array" ref="M73">IFERROR(_xlfn.IFS(Input!N12=TRUE,1,M4="PA",INDEX(Class!$G:$G,MATCH(Info!N21,Class!$F:$F,0)),M4="FL",IF(Info!N4="Truck",1,INDEX(Class!$G:$G,MATCH(Info!N21,Class!$F:$F,0)))),0)</f>
        <v>0</v>
      </c>
      <c r="N73" s="357" cm="1">
        <f t="array" ref="N73">IFERROR(_xlfn.IFS(Input!O12=TRUE,1,N4="PA",INDEX(Class!$G:$G,MATCH(Info!O21,Class!$F:$F,0)),N4="FL",IF(Info!O4="Truck",1,INDEX(Class!$G:$G,MATCH(Info!O21,Class!$F:$F,0)))),0)</f>
        <v>0</v>
      </c>
      <c r="O73" s="357" cm="1">
        <f t="array" ref="O73">IFERROR(_xlfn.IFS(Input!P12=TRUE,1,O4="PA",INDEX(Class!$G:$G,MATCH(Info!P21,Class!$F:$F,0)),O4="FL",IF(Info!P4="Truck",1,INDEX(Class!$G:$G,MATCH(Info!P21,Class!$F:$F,0)))),0)</f>
        <v>0</v>
      </c>
      <c r="P73" s="357" cm="1">
        <f t="array" ref="P73">IFERROR(_xlfn.IFS(Input!Q12=TRUE,1,P4="PA",INDEX(Class!$G:$G,MATCH(Info!Q21,Class!$F:$F,0)),P4="FL",IF(Info!Q4="Truck",1,INDEX(Class!$G:$G,MATCH(Info!Q21,Class!$F:$F,0)))),0)</f>
        <v>0</v>
      </c>
      <c r="Q73" s="357" cm="1">
        <f t="array" ref="Q73">IFERROR(_xlfn.IFS(Input!R12=TRUE,1,Q4="PA",INDEX(Class!$G:$G,MATCH(Info!R21,Class!$F:$F,0)),Q4="FL",IF(Info!R4="Truck",1,INDEX(Class!$G:$G,MATCH(Info!R21,Class!$F:$F,0)))),0)</f>
        <v>0</v>
      </c>
      <c r="R73" s="357" cm="1">
        <f t="array" ref="R73">IFERROR(_xlfn.IFS(Input!S12=TRUE,1,R4="PA",INDEX(Class!$G:$G,MATCH(Info!S21,Class!$F:$F,0)),R4="FL",IF(Info!S4="Truck",1,INDEX(Class!$G:$G,MATCH(Info!S21,Class!$F:$F,0)))),0)</f>
        <v>0</v>
      </c>
      <c r="S73" s="357" cm="1">
        <f t="array" ref="S73">IFERROR(_xlfn.IFS(Input!T12=TRUE,1,S4="PA",INDEX(Class!$G:$G,MATCH(Info!T21,Class!$F:$F,0)),S4="FL",IF(Info!T4="Truck",1,INDEX(Class!$G:$G,MATCH(Info!T21,Class!$F:$F,0)))),0)</f>
        <v>0</v>
      </c>
      <c r="T73" s="357" cm="1">
        <f t="array" ref="T73">IFERROR(_xlfn.IFS(Input!U12=TRUE,1,T4="PA",INDEX(Class!$G:$G,MATCH(Info!U21,Class!$F:$F,0)),T4="FL",IF(Info!U4="Truck",1,INDEX(Class!$G:$G,MATCH(Info!U21,Class!$F:$F,0)))),0)</f>
        <v>0</v>
      </c>
      <c r="U73" s="357" cm="1">
        <f t="array" ref="U73">IFERROR(_xlfn.IFS(Input!V12=TRUE,1,U4="PA",INDEX(Class!$G:$G,MATCH(Info!V21,Class!$F:$F,0)),U4="FL",IF(Info!V4="Truck",1,INDEX(Class!$G:$G,MATCH(Info!V21,Class!$F:$F,0)))),0)</f>
        <v>0</v>
      </c>
      <c r="V73" s="357" cm="1">
        <f t="array" ref="V73">IFERROR(_xlfn.IFS(Input!W12=TRUE,1,V4="PA",INDEX(Class!$G:$G,MATCH(Info!W21,Class!$F:$F,0)),V4="FL",IF(Info!W4="Truck",1,INDEX(Class!$G:$G,MATCH(Info!W21,Class!$F:$F,0)))),0)</f>
        <v>0</v>
      </c>
      <c r="W73" s="357" cm="1">
        <f t="array" ref="W73">IFERROR(_xlfn.IFS(Input!X12=TRUE,1,W4="PA",INDEX(Class!$G:$G,MATCH(Info!X21,Class!$F:$F,0)),W4="FL",IF(Info!X4="Truck",1,INDEX(Class!$G:$G,MATCH(Info!X21,Class!$F:$F,0)))),0)</f>
        <v>0</v>
      </c>
      <c r="X73" s="357" cm="1">
        <f t="array" ref="X73">IFERROR(_xlfn.IFS(Input!Y12=TRUE,1,X4="PA",INDEX(Class!$G:$G,MATCH(Info!Y21,Class!$F:$F,0)),X4="FL",IF(Info!Y4="Truck",1,INDEX(Class!$G:$G,MATCH(Info!Y21,Class!$F:$F,0)))),0)</f>
        <v>0</v>
      </c>
      <c r="Y73" s="357" cm="1">
        <f t="array" ref="Y73">IFERROR(_xlfn.IFS(Input!Z12=TRUE,1,Y4="PA",INDEX(Class!$G:$G,MATCH(Info!Z21,Class!$F:$F,0)),Y4="FL",IF(Info!Z4="Truck",1,INDEX(Class!$G:$G,MATCH(Info!Z21,Class!$F:$F,0)))),0)</f>
        <v>0</v>
      </c>
      <c r="Z73" s="357" cm="1">
        <f t="array" ref="Z73">IFERROR(_xlfn.IFS(Input!AA12=TRUE,1,Z4="PA",INDEX(Class!$G:$G,MATCH(Info!AA21,Class!$F:$F,0)),Z4="FL",IF(Info!AA4="Truck",1,INDEX(Class!$G:$G,MATCH(Info!AA21,Class!$F:$F,0)))),0)</f>
        <v>0</v>
      </c>
      <c r="AA73" s="357" cm="1">
        <f t="array" ref="AA73">IFERROR(_xlfn.IFS(Input!AB12=TRUE,1,AA4="PA",INDEX(Class!$G:$G,MATCH(Info!AB21,Class!$F:$F,0)),AA4="FL",IF(Info!AB4="Truck",1,INDEX(Class!$G:$G,MATCH(Info!AB21,Class!$F:$F,0)))),0)</f>
        <v>0</v>
      </c>
      <c r="AB73" s="357" cm="1">
        <f t="array" ref="AB73">IFERROR(_xlfn.IFS(Input!AC12=TRUE,1,AB4="PA",INDEX(Class!$G:$G,MATCH(Info!AC21,Class!$F:$F,0)),AB4="FL",IF(Info!AC4="Truck",1,INDEX(Class!$G:$G,MATCH(Info!AC21,Class!$F:$F,0)))),0)</f>
        <v>0</v>
      </c>
      <c r="AC73" s="357" cm="1">
        <f t="array" ref="AC73">IFERROR(_xlfn.IFS(Input!AD12=TRUE,1,AC4="PA",INDEX(Class!$G:$G,MATCH(Info!AD21,Class!$F:$F,0)),AC4="FL",IF(Info!AD4="Truck",1,INDEX(Class!$G:$G,MATCH(Info!AD21,Class!$F:$F,0)))),0)</f>
        <v>0</v>
      </c>
      <c r="AD73" s="357" cm="1">
        <f t="array" ref="AD73">IFERROR(_xlfn.IFS(Input!AE12=TRUE,1,AD4="PA",INDEX(Class!$G:$G,MATCH(Info!AE21,Class!$F:$F,0)),AD4="FL",IF(Info!AE4="Truck",1,INDEX(Class!$G:$G,MATCH(Info!AE21,Class!$F:$F,0)))),0)</f>
        <v>0</v>
      </c>
      <c r="AE73" s="357" cm="1">
        <f t="array" ref="AE73">IFERROR(_xlfn.IFS(Input!AF12=TRUE,1,AE4="PA",INDEX(Class!$G:$G,MATCH(Info!AF21,Class!$F:$F,0)),AE4="FL",IF(Info!AF4="Truck",1,INDEX(Class!$G:$G,MATCH(Info!AF21,Class!$F:$F,0)))),0)</f>
        <v>0</v>
      </c>
      <c r="AF73" s="357" cm="1">
        <f t="array" ref="AF73">IFERROR(_xlfn.IFS(Input!AG12=TRUE,1,AF4="PA",INDEX(Class!$G:$G,MATCH(Info!AG21,Class!$F:$F,0)),AF4="FL",IF(Info!AG4="Truck",1,INDEX(Class!$G:$G,MATCH(Info!AG21,Class!$F:$F,0)))),0)</f>
        <v>0</v>
      </c>
      <c r="AG73" s="357" cm="1">
        <f t="array" ref="AG73">IFERROR(_xlfn.IFS(Input!AH12=TRUE,1,AG4="PA",INDEX(Class!$G:$G,MATCH(Info!AH21,Class!$F:$F,0)),AG4="FL",IF(Info!AH4="Truck",1,INDEX(Class!$G:$G,MATCH(Info!AH21,Class!$F:$F,0)))),0)</f>
        <v>0</v>
      </c>
      <c r="AH73" s="357" cm="1">
        <f t="array" ref="AH73">IFERROR(_xlfn.IFS(Input!AI12=TRUE,1,AH4="PA",INDEX(Class!$G:$G,MATCH(Info!AI21,Class!$F:$F,0)),AH4="FL",IF(Info!AI4="Truck",1,INDEX(Class!$G:$G,MATCH(Info!AI21,Class!$F:$F,0)))),0)</f>
        <v>0</v>
      </c>
      <c r="AI73" s="357" cm="1">
        <f t="array" ref="AI73">IFERROR(_xlfn.IFS(Input!AJ12=TRUE,1,AI4="PA",INDEX(Class!$G:$G,MATCH(Info!AJ21,Class!$F:$F,0)),AI4="FL",IF(Info!AJ4="Truck",1,INDEX(Class!$G:$G,MATCH(Info!AJ21,Class!$F:$F,0)))),0)</f>
        <v>0</v>
      </c>
      <c r="AJ73" s="357" cm="1">
        <f t="array" ref="AJ73">IFERROR(_xlfn.IFS(Input!AK12=TRUE,1,AJ4="PA",INDEX(Class!$G:$G,MATCH(Info!AK21,Class!$F:$F,0)),AJ4="FL",IF(Info!AK4="Truck",1,INDEX(Class!$G:$G,MATCH(Info!AK21,Class!$F:$F,0)))),0)</f>
        <v>0</v>
      </c>
      <c r="AK73" s="357" cm="1">
        <f t="array" ref="AK73">IFERROR(_xlfn.IFS(Input!AL12=TRUE,1,AK4="PA",INDEX(Class!$G:$G,MATCH(Info!AL21,Class!$F:$F,0)),AK4="FL",IF(Info!AL4="Truck",1,INDEX(Class!$G:$G,MATCH(Info!AL21,Class!$F:$F,0)))),0)</f>
        <v>0</v>
      </c>
      <c r="AL73" s="357" cm="1">
        <f t="array" ref="AL73">IFERROR(_xlfn.IFS(Input!AM12=TRUE,1,AL4="PA",INDEX(Class!$G:$G,MATCH(Info!AM21,Class!$F:$F,0)),AL4="FL",IF(Info!AM4="Truck",1,INDEX(Class!$G:$G,MATCH(Info!AM21,Class!$F:$F,0)))),0)</f>
        <v>0</v>
      </c>
      <c r="AM73" s="357" cm="1">
        <f t="array" ref="AM73">IFERROR(_xlfn.IFS(Input!AN12=TRUE,1,AM4="PA",INDEX(Class!$G:$G,MATCH(Info!AN21,Class!$F:$F,0)),AM4="FL",IF(Info!AN4="Truck",1,INDEX(Class!$G:$G,MATCH(Info!AN21,Class!$F:$F,0)))),0)</f>
        <v>0</v>
      </c>
      <c r="AN73" s="357" cm="1">
        <f t="array" ref="AN73">IFERROR(_xlfn.IFS(Input!AO12=TRUE,1,AN4="PA",INDEX(Class!$G:$G,MATCH(Info!AO21,Class!$F:$F,0)),AN4="FL",IF(Info!AO4="Truck",1,INDEX(Class!$G:$G,MATCH(Info!AO21,Class!$F:$F,0)))),0)</f>
        <v>0</v>
      </c>
      <c r="AO73" s="357" cm="1">
        <f t="array" ref="AO73">IFERROR(_xlfn.IFS(Input!AP12=TRUE,1,AO4="PA",INDEX(Class!$G:$G,MATCH(Info!AP21,Class!$F:$F,0)),AO4="FL",IF(Info!AP4="Truck",1,INDEX(Class!$G:$G,MATCH(Info!AP21,Class!$F:$F,0)))),0)</f>
        <v>0</v>
      </c>
      <c r="AP73" s="357" cm="1">
        <f t="array" ref="AP73">IFERROR(_xlfn.IFS(Input!AQ12=TRUE,1,AP4="PA",INDEX(Class!$G:$G,MATCH(Info!AQ21,Class!$F:$F,0)),AP4="FL",IF(Info!AQ4="Truck",1,INDEX(Class!$G:$G,MATCH(Info!AQ21,Class!$F:$F,0)))),0)</f>
        <v>0</v>
      </c>
      <c r="AQ73" s="357" cm="1">
        <f t="array" ref="AQ73">IFERROR(_xlfn.IFS(Input!AR12=TRUE,1,AQ4="PA",INDEX(Class!$G:$G,MATCH(Info!AR21,Class!$F:$F,0)),AQ4="FL",IF(Info!AR4="Truck",1,INDEX(Class!$G:$G,MATCH(Info!AR21,Class!$F:$F,0)))),0)</f>
        <v>0</v>
      </c>
      <c r="AR73" s="357" cm="1">
        <f t="array" ref="AR73">IFERROR(_xlfn.IFS(Input!AS12=TRUE,1,AR4="PA",INDEX(Class!$G:$G,MATCH(Info!AS21,Class!$F:$F,0)),AR4="FL",IF(Info!AS4="Truck",1,INDEX(Class!$G:$G,MATCH(Info!AS21,Class!$F:$F,0)))),0)</f>
        <v>0</v>
      </c>
      <c r="AS73" s="357" cm="1">
        <f t="array" ref="AS73">IFERROR(_xlfn.IFS(Input!AT12=TRUE,1,AS4="PA",INDEX(Class!$G:$G,MATCH(Info!AT21,Class!$F:$F,0)),AS4="FL",IF(Info!AT4="Truck",1,INDEX(Class!$G:$G,MATCH(Info!AT21,Class!$F:$F,0)))),0)</f>
        <v>0</v>
      </c>
      <c r="AT73" s="357" cm="1">
        <f t="array" ref="AT73">IFERROR(_xlfn.IFS(Input!AU12=TRUE,1,AT4="PA",INDEX(Class!$G:$G,MATCH(Info!AU21,Class!$F:$F,0)),AT4="FL",IF(Info!AU4="Truck",1,INDEX(Class!$G:$G,MATCH(Info!AU21,Class!$F:$F,0)))),0)</f>
        <v>0</v>
      </c>
      <c r="AU73" s="357" cm="1">
        <f t="array" ref="AU73">IFERROR(_xlfn.IFS(Input!AV12=TRUE,1,AU4="PA",INDEX(Class!$G:$G,MATCH(Info!AV21,Class!$F:$F,0)),AU4="FL",IF(Info!AV4="Truck",1,INDEX(Class!$G:$G,MATCH(Info!AV21,Class!$F:$F,0)))),0)</f>
        <v>0</v>
      </c>
      <c r="AV73" s="357" cm="1">
        <f t="array" ref="AV73">IFERROR(_xlfn.IFS(Input!AW12=TRUE,1,AV4="PA",INDEX(Class!$G:$G,MATCH(Info!AW21,Class!$F:$F,0)),AV4="FL",IF(Info!AW4="Truck",1,INDEX(Class!$G:$G,MATCH(Info!AW21,Class!$F:$F,0)))),0)</f>
        <v>0</v>
      </c>
      <c r="AW73" s="357" cm="1">
        <f t="array" ref="AW73">IFERROR(_xlfn.IFS(Input!AX12=TRUE,1,AW4="PA",INDEX(Class!$G:$G,MATCH(Info!AX21,Class!$F:$F,0)),AW4="FL",IF(Info!AX4="Truck",1,INDEX(Class!$G:$G,MATCH(Info!AX21,Class!$F:$F,0)))),0)</f>
        <v>0</v>
      </c>
      <c r="AX73" s="357" cm="1">
        <f t="array" ref="AX73">IFERROR(_xlfn.IFS(Input!AY12=TRUE,1,AX4="PA",INDEX(Class!$G:$G,MATCH(Info!AY21,Class!$F:$F,0)),AX4="FL",IF(Info!AY4="Truck",1,INDEX(Class!$G:$G,MATCH(Info!AY21,Class!$F:$F,0)))),0)</f>
        <v>0</v>
      </c>
      <c r="AY73" s="357" cm="1">
        <f t="array" ref="AY73">IFERROR(_xlfn.IFS(Input!AZ12=TRUE,1,AY4="PA",INDEX(Class!$G:$G,MATCH(Info!AZ21,Class!$F:$F,0)),AY4="FL",IF(Info!AZ4="Truck",1,INDEX(Class!$G:$G,MATCH(Info!AZ21,Class!$F:$F,0)))),0)</f>
        <v>0</v>
      </c>
      <c r="AZ73" s="357" cm="1">
        <f t="array" ref="AZ73">IFERROR(_xlfn.IFS(Input!BA12=TRUE,1,AZ4="PA",INDEX(Class!$G:$G,MATCH(Info!BA21,Class!$F:$F,0)),AZ4="FL",IF(Info!BA4="Truck",1,INDEX(Class!$G:$G,MATCH(Info!BA21,Class!$F:$F,0)))),0)</f>
        <v>0</v>
      </c>
      <c r="BA73" s="357" cm="1">
        <f t="array" ref="BA73">IFERROR(_xlfn.IFS(Input!BB12=TRUE,1,BA4="PA",INDEX(Class!$G:$G,MATCH(Info!BB21,Class!$F:$F,0)),BA4="FL",IF(Info!BB4="Truck",1,INDEX(Class!$G:$G,MATCH(Info!BB21,Class!$F:$F,0)))),0)</f>
        <v>0</v>
      </c>
      <c r="BB73" s="357" cm="1">
        <f t="array" ref="BB73">IFERROR(_xlfn.IFS(Input!BC12=TRUE,1,BB4="PA",INDEX(Class!$G:$G,MATCH(Info!BC21,Class!$F:$F,0)),BB4="FL",IF(Info!BC4="Truck",1,INDEX(Class!$G:$G,MATCH(Info!BC21,Class!$F:$F,0)))),0)</f>
        <v>0</v>
      </c>
      <c r="BC73" s="357" cm="1">
        <f t="array" ref="BC73">IFERROR(_xlfn.IFS(Input!BD12=TRUE,1,BC4="PA",INDEX(Class!$G:$G,MATCH(Info!BD21,Class!$F:$F,0)),BC4="FL",IF(Info!BD4="Truck",1,INDEX(Class!$G:$G,MATCH(Info!BD21,Class!$F:$F,0)))),0)</f>
        <v>0</v>
      </c>
      <c r="BD73" s="357" cm="1">
        <f t="array" ref="BD73">IFERROR(_xlfn.IFS(Input!BE12=TRUE,1,BD4="PA",INDEX(Class!$G:$G,MATCH(Info!BE21,Class!$F:$F,0)),BD4="FL",IF(Info!BE4="Truck",1,INDEX(Class!$G:$G,MATCH(Info!BE21,Class!$F:$F,0)))),0)</f>
        <v>0</v>
      </c>
      <c r="BE73" s="357" cm="1">
        <f t="array" ref="BE73">IFERROR(_xlfn.IFS(Input!BF12=TRUE,1,BE4="PA",INDEX(Class!$G:$G,MATCH(Info!BF21,Class!$F:$F,0)),BE4="FL",IF(Info!BF4="Truck",1,INDEX(Class!$G:$G,MATCH(Info!BF21,Class!$F:$F,0)))),0)</f>
        <v>0</v>
      </c>
      <c r="BF73" s="357" cm="1">
        <f t="array" ref="BF73">IFERROR(_xlfn.IFS(Input!BG12=TRUE,1,BF4="PA",INDEX(Class!$G:$G,MATCH(Info!BG21,Class!$F:$F,0)),BF4="FL",IF(Info!BG4="Truck",1,INDEX(Class!$G:$G,MATCH(Info!BG21,Class!$F:$F,0)))),0)</f>
        <v>0</v>
      </c>
      <c r="BG73" s="357" cm="1">
        <f t="array" ref="BG73">IFERROR(_xlfn.IFS(Input!BH12=TRUE,1,BG4="PA",INDEX(Class!$G:$G,MATCH(Info!BH21,Class!$F:$F,0)),BG4="FL",IF(Info!BH4="Truck",1,INDEX(Class!$G:$G,MATCH(Info!BH21,Class!$F:$F,0)))),0)</f>
        <v>0</v>
      </c>
      <c r="BH73" s="357" cm="1">
        <f t="array" ref="BH73">IFERROR(_xlfn.IFS(Input!BI12=TRUE,1,BH4="PA",INDEX(Class!$G:$G,MATCH(Info!BI21,Class!$F:$F,0)),BH4="FL",IF(Info!BI4="Truck",1,INDEX(Class!$G:$G,MATCH(Info!BI21,Class!$F:$F,0)))),0)</f>
        <v>0</v>
      </c>
      <c r="BI73" s="357" cm="1">
        <f t="array" ref="BI73">IFERROR(_xlfn.IFS(Input!BJ12=TRUE,1,BI4="PA",INDEX(Class!$G:$G,MATCH(Info!BJ21,Class!$F:$F,0)),BI4="FL",IF(Info!BJ4="Truck",1,INDEX(Class!$G:$G,MATCH(Info!BJ21,Class!$F:$F,0)))),0)</f>
        <v>0</v>
      </c>
      <c r="BJ73" s="357" cm="1">
        <f t="array" ref="BJ73">IFERROR(_xlfn.IFS(Input!BK12=TRUE,1,BJ4="PA",INDEX(Class!$G:$G,MATCH(Info!BK21,Class!$F:$F,0)),BJ4="FL",IF(Info!BK4="Truck",1,INDEX(Class!$G:$G,MATCH(Info!BK21,Class!$F:$F,0)))),0)</f>
        <v>0</v>
      </c>
      <c r="BK73" s="357" cm="1">
        <f t="array" ref="BK73">IFERROR(_xlfn.IFS(Input!BL12=TRUE,1,BK4="PA",INDEX(Class!$G:$G,MATCH(Info!BL21,Class!$F:$F,0)),BK4="FL",IF(Info!BL4="Truck",1,INDEX(Class!$G:$G,MATCH(Info!BL21,Class!$F:$F,0)))),0)</f>
        <v>0</v>
      </c>
      <c r="BL73" s="357" cm="1">
        <f t="array" ref="BL73">IFERROR(_xlfn.IFS(Input!BM12=TRUE,1,BL4="PA",INDEX(Class!$G:$G,MATCH(Info!BM21,Class!$F:$F,0)),BL4="FL",IF(Info!BM4="Truck",1,INDEX(Class!$G:$G,MATCH(Info!BM21,Class!$F:$F,0)))),0)</f>
        <v>0</v>
      </c>
      <c r="BM73" s="357" cm="1">
        <f t="array" ref="BM73">IFERROR(_xlfn.IFS(Input!BN12=TRUE,1,BM4="PA",INDEX(Class!$G:$G,MATCH(Info!BN21,Class!$F:$F,0)),BM4="FL",IF(Info!BN4="Truck",1,INDEX(Class!$G:$G,MATCH(Info!BN21,Class!$F:$F,0)))),0)</f>
        <v>0</v>
      </c>
      <c r="BN73" s="357" cm="1">
        <f t="array" ref="BN73">IFERROR(_xlfn.IFS(Input!BO12=TRUE,1,BN4="PA",INDEX(Class!$G:$G,MATCH(Info!BO21,Class!$F:$F,0)),BN4="FL",IF(Info!BO4="Truck",1,INDEX(Class!$G:$G,MATCH(Info!BO21,Class!$F:$F,0)))),0)</f>
        <v>0</v>
      </c>
      <c r="BO73" s="357" cm="1">
        <f t="array" ref="BO73">IFERROR(_xlfn.IFS(Input!BP12=TRUE,1,BO4="PA",INDEX(Class!$G:$G,MATCH(Info!BP21,Class!$F:$F,0)),BO4="FL",IF(Info!BP4="Truck",1,INDEX(Class!$G:$G,MATCH(Info!BP21,Class!$F:$F,0)))),0)</f>
        <v>0</v>
      </c>
      <c r="BP73" s="357" cm="1">
        <f t="array" ref="BP73">IFERROR(_xlfn.IFS(Input!BQ12=TRUE,1,BP4="PA",INDEX(Class!$G:$G,MATCH(Info!BQ21,Class!$F:$F,0)),BP4="FL",IF(Info!BQ4="Truck",1,INDEX(Class!$G:$G,MATCH(Info!BQ21,Class!$F:$F,0)))),0)</f>
        <v>0</v>
      </c>
      <c r="BQ73" s="357" cm="1">
        <f t="array" ref="BQ73">IFERROR(_xlfn.IFS(Input!BR12=TRUE,1,BQ4="PA",INDEX(Class!$G:$G,MATCH(Info!BR21,Class!$F:$F,0)),BQ4="FL",IF(Info!BR4="Truck",1,INDEX(Class!$G:$G,MATCH(Info!BR21,Class!$F:$F,0)))),0)</f>
        <v>0</v>
      </c>
      <c r="BR73" s="357" cm="1">
        <f t="array" ref="BR73">IFERROR(_xlfn.IFS(Input!BS12=TRUE,1,BR4="PA",INDEX(Class!$G:$G,MATCH(Info!BS21,Class!$F:$F,0)),BR4="FL",IF(Info!BS4="Truck",1,INDEX(Class!$G:$G,MATCH(Info!BS21,Class!$F:$F,0)))),0)</f>
        <v>0</v>
      </c>
      <c r="BS73" s="357" cm="1">
        <f t="array" ref="BS73">IFERROR(_xlfn.IFS(Input!BT12=TRUE,1,BS4="PA",INDEX(Class!$G:$G,MATCH(Info!BT21,Class!$F:$F,0)),BS4="FL",IF(Info!BT4="Truck",1,INDEX(Class!$G:$G,MATCH(Info!BT21,Class!$F:$F,0)))),0)</f>
        <v>0</v>
      </c>
      <c r="BT73" s="357" cm="1">
        <f t="array" ref="BT73">IFERROR(_xlfn.IFS(Input!BU12=TRUE,1,BT4="PA",INDEX(Class!$G:$G,MATCH(Info!BU21,Class!$F:$F,0)),BT4="FL",IF(Info!BU4="Truck",1,INDEX(Class!$G:$G,MATCH(Info!BU21,Class!$F:$F,0)))),0)</f>
        <v>0</v>
      </c>
      <c r="BU73" s="357" cm="1">
        <f t="array" ref="BU73">IFERROR(_xlfn.IFS(Input!BV12=TRUE,1,BU4="PA",INDEX(Class!$G:$G,MATCH(Info!BV21,Class!$F:$F,0)),BU4="FL",IF(Info!BV4="Truck",1,INDEX(Class!$G:$G,MATCH(Info!BV21,Class!$F:$F,0)))),0)</f>
        <v>0</v>
      </c>
      <c r="BV73" s="357" cm="1">
        <f t="array" ref="BV73">IFERROR(_xlfn.IFS(Input!BW12=TRUE,1,BV4="PA",INDEX(Class!$G:$G,MATCH(Info!BW21,Class!$F:$F,0)),BV4="FL",IF(Info!BW4="Truck",1,INDEX(Class!$G:$G,MATCH(Info!BW21,Class!$F:$F,0)))),0)</f>
        <v>0</v>
      </c>
      <c r="BW73" s="357" cm="1">
        <f t="array" ref="BW73">IFERROR(_xlfn.IFS(Input!BX12=TRUE,1,BW4="PA",INDEX(Class!$G:$G,MATCH(Info!BX21,Class!$F:$F,0)),BW4="FL",IF(Info!BX4="Truck",1,INDEX(Class!$G:$G,MATCH(Info!BX21,Class!$F:$F,0)))),0)</f>
        <v>0</v>
      </c>
      <c r="BX73" s="357" cm="1">
        <f t="array" ref="BX73">IFERROR(_xlfn.IFS(Input!BY12=TRUE,1,BX4="PA",INDEX(Class!$G:$G,MATCH(Info!BY21,Class!$F:$F,0)),BX4="FL",IF(Info!BY4="Truck",1,INDEX(Class!$G:$G,MATCH(Info!BY21,Class!$F:$F,0)))),0)</f>
        <v>0</v>
      </c>
      <c r="BY73" s="357" cm="1">
        <f t="array" ref="BY73">IFERROR(_xlfn.IFS(Input!BZ12=TRUE,1,BY4="PA",INDEX(Class!$G:$G,MATCH(Info!BZ21,Class!$F:$F,0)),BY4="FL",IF(Info!BZ4="Truck",1,INDEX(Class!$G:$G,MATCH(Info!BZ21,Class!$F:$F,0)))),0)</f>
        <v>0</v>
      </c>
      <c r="BZ73" s="357" cm="1">
        <f t="array" ref="BZ73">IFERROR(_xlfn.IFS(Input!CA12=TRUE,1,BZ4="PA",INDEX(Class!$G:$G,MATCH(Info!CA21,Class!$F:$F,0)),BZ4="FL",IF(Info!CA4="Truck",1,INDEX(Class!$G:$G,MATCH(Info!CA21,Class!$F:$F,0)))),0)</f>
        <v>0</v>
      </c>
      <c r="CA73" s="357" cm="1">
        <f t="array" ref="CA73">IFERROR(_xlfn.IFS(Input!CB12=TRUE,1,CA4="PA",INDEX(Class!$G:$G,MATCH(Info!CB21,Class!$F:$F,0)),CA4="FL",IF(Info!CB4="Truck",1,INDEX(Class!$G:$G,MATCH(Info!CB21,Class!$F:$F,0)))),0)</f>
        <v>0</v>
      </c>
      <c r="CB73" s="357" cm="1">
        <f t="array" ref="CB73">IFERROR(_xlfn.IFS(Input!CC12=TRUE,1,CB4="PA",INDEX(Class!$G:$G,MATCH(Info!CC21,Class!$F:$F,0)),CB4="FL",IF(Info!CC4="Truck",1,INDEX(Class!$G:$G,MATCH(Info!CC21,Class!$F:$F,0)))),0)</f>
        <v>0</v>
      </c>
      <c r="CC73" s="357" cm="1">
        <f t="array" ref="CC73">IFERROR(_xlfn.IFS(Input!CD12=TRUE,1,CC4="PA",INDEX(Class!$G:$G,MATCH(Info!CD21,Class!$F:$F,0)),CC4="FL",IF(Info!CD4="Truck",1,INDEX(Class!$G:$G,MATCH(Info!CD21,Class!$F:$F,0)))),0)</f>
        <v>0</v>
      </c>
      <c r="CD73" s="357" cm="1">
        <f t="array" ref="CD73">IFERROR(_xlfn.IFS(Input!CE12=TRUE,1,CD4="PA",INDEX(Class!$G:$G,MATCH(Info!CE21,Class!$F:$F,0)),CD4="FL",IF(Info!CE4="Truck",1,INDEX(Class!$G:$G,MATCH(Info!CE21,Class!$F:$F,0)))),0)</f>
        <v>0</v>
      </c>
      <c r="CE73" s="357" cm="1">
        <f t="array" ref="CE73">IFERROR(_xlfn.IFS(Input!CF12=TRUE,1,CE4="PA",INDEX(Class!$G:$G,MATCH(Info!CF21,Class!$F:$F,0)),CE4="FL",IF(Info!CF4="Truck",1,INDEX(Class!$G:$G,MATCH(Info!CF21,Class!$F:$F,0)))),0)</f>
        <v>0</v>
      </c>
      <c r="CF73" s="357" cm="1">
        <f t="array" ref="CF73">IFERROR(_xlfn.IFS(Input!CG12=TRUE,1,CF4="PA",INDEX(Class!$G:$G,MATCH(Info!CG21,Class!$F:$F,0)),CF4="FL",IF(Info!CG4="Truck",1,INDEX(Class!$G:$G,MATCH(Info!CG21,Class!$F:$F,0)))),0)</f>
        <v>0</v>
      </c>
      <c r="CG73" s="357" cm="1">
        <f t="array" ref="CG73">IFERROR(_xlfn.IFS(Input!CH12=TRUE,1,CG4="PA",INDEX(Class!$G:$G,MATCH(Info!CH21,Class!$F:$F,0)),CG4="FL",IF(Info!CH4="Truck",1,INDEX(Class!$G:$G,MATCH(Info!CH21,Class!$F:$F,0)))),0)</f>
        <v>0</v>
      </c>
      <c r="CH73" s="357" cm="1">
        <f t="array" ref="CH73">IFERROR(_xlfn.IFS(Input!CI12=TRUE,1,CH4="PA",INDEX(Class!$G:$G,MATCH(Info!CI21,Class!$F:$F,0)),CH4="FL",IF(Info!CI4="Truck",1,INDEX(Class!$G:$G,MATCH(Info!CI21,Class!$F:$F,0)))),0)</f>
        <v>0</v>
      </c>
      <c r="CI73" s="357" cm="1">
        <f t="array" ref="CI73">IFERROR(_xlfn.IFS(Input!CJ12=TRUE,1,CI4="PA",INDEX(Class!$G:$G,MATCH(Info!CJ21,Class!$F:$F,0)),CI4="FL",IF(Info!CJ4="Truck",1,INDEX(Class!$G:$G,MATCH(Info!CJ21,Class!$F:$F,0)))),0)</f>
        <v>0</v>
      </c>
      <c r="CJ73" s="357" cm="1">
        <f t="array" ref="CJ73">IFERROR(_xlfn.IFS(Input!CK12=TRUE,1,CJ4="PA",INDEX(Class!$G:$G,MATCH(Info!CK21,Class!$F:$F,0)),CJ4="FL",IF(Info!CK4="Truck",1,INDEX(Class!$G:$G,MATCH(Info!CK21,Class!$F:$F,0)))),0)</f>
        <v>0</v>
      </c>
      <c r="CK73" s="357" cm="1">
        <f t="array" ref="CK73">IFERROR(_xlfn.IFS(Input!CL12=TRUE,1,CK4="PA",INDEX(Class!$G:$G,MATCH(Info!CL21,Class!$F:$F,0)),CK4="FL",IF(Info!CL4="Truck",1,INDEX(Class!$G:$G,MATCH(Info!CL21,Class!$F:$F,0)))),0)</f>
        <v>0</v>
      </c>
      <c r="CL73" s="357" cm="1">
        <f t="array" ref="CL73">IFERROR(_xlfn.IFS(Input!CM12=TRUE,1,CL4="PA",INDEX(Class!$G:$G,MATCH(Info!CM21,Class!$F:$F,0)),CL4="FL",IF(Info!CM4="Truck",1,INDEX(Class!$G:$G,MATCH(Info!CM21,Class!$F:$F,0)))),0)</f>
        <v>0</v>
      </c>
      <c r="CM73" s="357" cm="1">
        <f t="array" ref="CM73">IFERROR(_xlfn.IFS(Input!CN12=TRUE,1,CM4="PA",INDEX(Class!$G:$G,MATCH(Info!CN21,Class!$F:$F,0)),CM4="FL",IF(Info!CN4="Truck",1,INDEX(Class!$G:$G,MATCH(Info!CN21,Class!$F:$F,0)))),0)</f>
        <v>0</v>
      </c>
      <c r="CN73" s="357" cm="1">
        <f t="array" ref="CN73">IFERROR(_xlfn.IFS(Input!CO12=TRUE,1,CN4="PA",INDEX(Class!$G:$G,MATCH(Info!CO21,Class!$F:$F,0)),CN4="FL",IF(Info!CO4="Truck",1,INDEX(Class!$G:$G,MATCH(Info!CO21,Class!$F:$F,0)))),0)</f>
        <v>0</v>
      </c>
      <c r="CO73" s="357" cm="1">
        <f t="array" ref="CO73">IFERROR(_xlfn.IFS(Input!CP12=TRUE,1,CO4="PA",INDEX(Class!$G:$G,MATCH(Info!CP21,Class!$F:$F,0)),CO4="FL",IF(Info!CP4="Truck",1,INDEX(Class!$G:$G,MATCH(Info!CP21,Class!$F:$F,0)))),0)</f>
        <v>0</v>
      </c>
      <c r="CP73" s="357" cm="1">
        <f t="array" ref="CP73">IFERROR(_xlfn.IFS(Input!CQ12=TRUE,1,CP4="PA",INDEX(Class!$G:$G,MATCH(Info!CQ21,Class!$F:$F,0)),CP4="FL",IF(Info!CQ4="Truck",1,INDEX(Class!$G:$G,MATCH(Info!CQ21,Class!$F:$F,0)))),0)</f>
        <v>0</v>
      </c>
      <c r="CQ73" s="357" cm="1">
        <f t="array" ref="CQ73">IFERROR(_xlfn.IFS(Input!CR12=TRUE,1,CQ4="PA",INDEX(Class!$G:$G,MATCH(Info!CR21,Class!$F:$F,0)),CQ4="FL",IF(Info!CR4="Truck",1,INDEX(Class!$G:$G,MATCH(Info!CR21,Class!$F:$F,0)))),0)</f>
        <v>0</v>
      </c>
      <c r="CR73" s="357" cm="1">
        <f t="array" ref="CR73">IFERROR(_xlfn.IFS(Input!CS12=TRUE,1,CR4="PA",INDEX(Class!$G:$G,MATCH(Info!CS21,Class!$F:$F,0)),CR4="FL",IF(Info!CS4="Truck",1,INDEX(Class!$G:$G,MATCH(Info!CS21,Class!$F:$F,0)))),0)</f>
        <v>0</v>
      </c>
      <c r="CS73" s="357" cm="1">
        <f t="array" ref="CS73">IFERROR(_xlfn.IFS(Input!CT12=TRUE,1,CS4="PA",INDEX(Class!$G:$G,MATCH(Info!CT21,Class!$F:$F,0)),CS4="FL",IF(Info!CT4="Truck",1,INDEX(Class!$G:$G,MATCH(Info!CT21,Class!$F:$F,0)))),0)</f>
        <v>0</v>
      </c>
      <c r="CT73" s="357" cm="1">
        <f t="array" ref="CT73">IFERROR(_xlfn.IFS(Input!CU12=TRUE,1,CT4="PA",INDEX(Class!$G:$G,MATCH(Info!CU21,Class!$F:$F,0)),CT4="FL",IF(Info!CU4="Truck",1,INDEX(Class!$G:$G,MATCH(Info!CU21,Class!$F:$F,0)))),0)</f>
        <v>0</v>
      </c>
      <c r="CU73" s="357" cm="1">
        <f t="array" ref="CU73">IFERROR(_xlfn.IFS(Input!CV12=TRUE,1,CU4="PA",INDEX(Class!$G:$G,MATCH(Info!CV21,Class!$F:$F,0)),CU4="FL",IF(Info!CV4="Truck",1,INDEX(Class!$G:$G,MATCH(Info!CV21,Class!$F:$F,0)))),0)</f>
        <v>0</v>
      </c>
      <c r="CV73" s="357" cm="1">
        <f t="array" ref="CV73">IFERROR(_xlfn.IFS(Input!CW12=TRUE,1,CV4="PA",INDEX(Class!$G:$G,MATCH(Info!CW21,Class!$F:$F,0)),CV4="FL",IF(Info!CW4="Truck",1,INDEX(Class!$G:$G,MATCH(Info!CW21,Class!$F:$F,0)))),0)</f>
        <v>0</v>
      </c>
      <c r="CW73" s="357" cm="1">
        <f t="array" ref="CW73">IFERROR(_xlfn.IFS(Input!CX12=TRUE,1,CW4="PA",INDEX(Class!$G:$G,MATCH(Info!CX21,Class!$F:$F,0)),CW4="FL",IF(Info!CX4="Truck",1,INDEX(Class!$G:$G,MATCH(Info!CX21,Class!$F:$F,0)))),0)</f>
        <v>0</v>
      </c>
      <c r="CX73" s="357" cm="1">
        <f t="array" ref="CX73">IFERROR(_xlfn.IFS(Input!CY12=TRUE,1,CX4="PA",INDEX(Class!$G:$G,MATCH(Info!CY21,Class!$F:$F,0)),CX4="FL",IF(Info!CY4="Truck",1,INDEX(Class!$G:$G,MATCH(Info!CY21,Class!$F:$F,0)))),0)</f>
        <v>0</v>
      </c>
      <c r="CY73" s="357" cm="1">
        <f t="array" ref="CY73">IFERROR(_xlfn.IFS(Input!CZ12=TRUE,1,CY4="PA",INDEX(Class!$G:$G,MATCH(Info!CZ21,Class!$F:$F,0)),CY4="FL",IF(Info!CZ4="Truck",1,INDEX(Class!$G:$G,MATCH(Info!CZ21,Class!$F:$F,0)))),0)</f>
        <v>0</v>
      </c>
      <c r="CZ73" s="357" cm="1">
        <f t="array" ref="CZ73">IFERROR(_xlfn.IFS(Input!DA12=TRUE,1,CZ4="PA",INDEX(Class!$G:$G,MATCH(Info!DA21,Class!$F:$F,0)),CZ4="FL",IF(Info!DA4="Truck",1,INDEX(Class!$G:$G,MATCH(Info!DA21,Class!$F:$F,0)))),0)</f>
        <v>0</v>
      </c>
      <c r="DA73" s="357" cm="1">
        <f t="array" ref="DA73">IFERROR(_xlfn.IFS(Input!DB12=TRUE,1,DA4="PA",INDEX(Class!$G:$G,MATCH(Info!DB21,Class!$F:$F,0)),DA4="FL",IF(Info!DB4="Truck",1,INDEX(Class!$G:$G,MATCH(Info!DB21,Class!$F:$F,0)))),0)</f>
        <v>0</v>
      </c>
      <c r="DB73" s="357" cm="1">
        <f t="array" ref="DB73">IFERROR(_xlfn.IFS(Input!DC12=TRUE,1,DB4="PA",INDEX(Class!$G:$G,MATCH(Info!DC21,Class!$F:$F,0)),DB4="FL",IF(Info!DC4="Truck",1,INDEX(Class!$G:$G,MATCH(Info!DC21,Class!$F:$F,0)))),0)</f>
        <v>0</v>
      </c>
      <c r="DC73" s="357" cm="1">
        <f t="array" ref="DC73">IFERROR(_xlfn.IFS(Input!DD12=TRUE,1,DC4="PA",INDEX(Class!$G:$G,MATCH(Info!DD21,Class!$F:$F,0)),DC4="FL",IF(Info!DD4="Truck",1,INDEX(Class!$G:$G,MATCH(Info!DD21,Class!$F:$F,0)))),0)</f>
        <v>0</v>
      </c>
      <c r="DD73" s="357" cm="1">
        <f t="array" ref="DD73">IFERROR(_xlfn.IFS(Input!DE12=TRUE,1,DD4="PA",INDEX(Class!$G:$G,MATCH(Info!DE21,Class!$F:$F,0)),DD4="FL",IF(Info!DE4="Truck",1,INDEX(Class!$G:$G,MATCH(Info!DE21,Class!$F:$F,0)))),0)</f>
        <v>0</v>
      </c>
      <c r="DE73" s="357" cm="1">
        <f t="array" ref="DE73">IFERROR(_xlfn.IFS(Input!DF12=TRUE,1,DE4="PA",INDEX(Class!$G:$G,MATCH(Info!DF21,Class!$F:$F,0)),DE4="FL",IF(Info!DF4="Truck",1,INDEX(Class!$G:$G,MATCH(Info!DF21,Class!$F:$F,0)))),0)</f>
        <v>0</v>
      </c>
      <c r="DF73" s="357" cm="1">
        <f t="array" ref="DF73">IFERROR(_xlfn.IFS(Input!DG12=TRUE,1,DF4="PA",INDEX(Class!$G:$G,MATCH(Info!DG21,Class!$F:$F,0)),DF4="FL",IF(Info!DG4="Truck",1,INDEX(Class!$G:$G,MATCH(Info!DG21,Class!$F:$F,0)))),0)</f>
        <v>0</v>
      </c>
      <c r="DG73" s="357" cm="1">
        <f t="array" ref="DG73">IFERROR(_xlfn.IFS(Input!DH12=TRUE,1,DG4="PA",INDEX(Class!$G:$G,MATCH(Info!DH21,Class!$F:$F,0)),DG4="FL",IF(Info!DH4="Truck",1,INDEX(Class!$G:$G,MATCH(Info!DH21,Class!$F:$F,0)))),0)</f>
        <v>0</v>
      </c>
      <c r="DH73" s="357" cm="1">
        <f t="array" ref="DH73">IFERROR(_xlfn.IFS(Input!DI12=TRUE,1,DH4="PA",INDEX(Class!$G:$G,MATCH(Info!DI21,Class!$F:$F,0)),DH4="FL",IF(Info!DI4="Truck",1,INDEX(Class!$G:$G,MATCH(Info!DI21,Class!$F:$F,0)))),0)</f>
        <v>0</v>
      </c>
      <c r="DI73" s="357" cm="1">
        <f t="array" ref="DI73">IFERROR(_xlfn.IFS(Input!DJ12=TRUE,1,DI4="PA",INDEX(Class!$G:$G,MATCH(Info!DJ21,Class!$F:$F,0)),DI4="FL",IF(Info!DJ4="Truck",1,INDEX(Class!$G:$G,MATCH(Info!DJ21,Class!$F:$F,0)))),0)</f>
        <v>0</v>
      </c>
      <c r="DJ73" s="357" cm="1">
        <f t="array" ref="DJ73">IFERROR(_xlfn.IFS(Input!DK12=TRUE,1,DJ4="PA",INDEX(Class!$G:$G,MATCH(Info!DK21,Class!$F:$F,0)),DJ4="FL",IF(Info!DK4="Truck",1,INDEX(Class!$G:$G,MATCH(Info!DK21,Class!$F:$F,0)))),0)</f>
        <v>0</v>
      </c>
      <c r="DK73" s="357" cm="1">
        <f t="array" ref="DK73">IFERROR(_xlfn.IFS(Input!DL12=TRUE,1,DK4="PA",INDEX(Class!$G:$G,MATCH(Info!DL21,Class!$F:$F,0)),DK4="FL",IF(Info!DL4="Truck",1,INDEX(Class!$G:$G,MATCH(Info!DL21,Class!$F:$F,0)))),0)</f>
        <v>0</v>
      </c>
      <c r="DL73" s="357" cm="1">
        <f t="array" ref="DL73">IFERROR(_xlfn.IFS(Input!DM12=TRUE,1,DL4="PA",INDEX(Class!$G:$G,MATCH(Info!DM21,Class!$F:$F,0)),DL4="FL",IF(Info!DM4="Truck",1,INDEX(Class!$G:$G,MATCH(Info!DM21,Class!$F:$F,0)))),0)</f>
        <v>0</v>
      </c>
      <c r="DM73" s="357" cm="1">
        <f t="array" ref="DM73">IFERROR(_xlfn.IFS(Input!DN12=TRUE,1,DM4="PA",INDEX(Class!$G:$G,MATCH(Info!DN21,Class!$F:$F,0)),DM4="FL",IF(Info!DN4="Truck",1,INDEX(Class!$G:$G,MATCH(Info!DN21,Class!$F:$F,0)))),0)</f>
        <v>0</v>
      </c>
      <c r="DN73" s="357" cm="1">
        <f t="array" ref="DN73">IFERROR(_xlfn.IFS(Input!DO12=TRUE,1,DN4="PA",INDEX(Class!$G:$G,MATCH(Info!DO21,Class!$F:$F,0)),DN4="FL",IF(Info!DO4="Truck",1,INDEX(Class!$G:$G,MATCH(Info!DO21,Class!$F:$F,0)))),0)</f>
        <v>0</v>
      </c>
      <c r="DO73" s="357" cm="1">
        <f t="array" ref="DO73">IFERROR(_xlfn.IFS(Input!DP12=TRUE,1,DO4="PA",INDEX(Class!$G:$G,MATCH(Info!DP21,Class!$F:$F,0)),DO4="FL",IF(Info!DP4="Truck",1,INDEX(Class!$G:$G,MATCH(Info!DP21,Class!$F:$F,0)))),0)</f>
        <v>0</v>
      </c>
      <c r="DP73" s="357" cm="1">
        <f t="array" ref="DP73">IFERROR(_xlfn.IFS(Input!DQ12=TRUE,1,DP4="PA",INDEX(Class!$G:$G,MATCH(Info!DQ21,Class!$F:$F,0)),DP4="FL",IF(Info!DQ4="Truck",1,INDEX(Class!$G:$G,MATCH(Info!DQ21,Class!$F:$F,0)))),0)</f>
        <v>0</v>
      </c>
      <c r="DQ73" s="357" cm="1">
        <f t="array" ref="DQ73">IFERROR(_xlfn.IFS(Input!DR12=TRUE,1,DQ4="PA",INDEX(Class!$G:$G,MATCH(Info!DR21,Class!$F:$F,0)),DQ4="FL",IF(Info!DR4="Truck",1,INDEX(Class!$G:$G,MATCH(Info!DR21,Class!$F:$F,0)))),0)</f>
        <v>0</v>
      </c>
      <c r="DR73" s="357" cm="1">
        <f t="array" ref="DR73">IFERROR(_xlfn.IFS(Input!DS12=TRUE,1,DR4="PA",INDEX(Class!$G:$G,MATCH(Info!DS21,Class!$F:$F,0)),DR4="FL",IF(Info!DS4="Truck",1,INDEX(Class!$G:$G,MATCH(Info!DS21,Class!$F:$F,0)))),0)</f>
        <v>0</v>
      </c>
      <c r="DS73" s="357" cm="1">
        <f t="array" ref="DS73">IFERROR(_xlfn.IFS(Input!DT12=TRUE,1,DS4="PA",INDEX(Class!$G:$G,MATCH(Info!DT21,Class!$F:$F,0)),DS4="FL",IF(Info!DT4="Truck",1,INDEX(Class!$G:$G,MATCH(Info!DT21,Class!$F:$F,0)))),0)</f>
        <v>0</v>
      </c>
      <c r="DT73" s="357" cm="1">
        <f t="array" ref="DT73">IFERROR(_xlfn.IFS(Input!DU12=TRUE,1,DT4="PA",INDEX(Class!$G:$G,MATCH(Info!DU21,Class!$F:$F,0)),DT4="FL",IF(Info!DU4="Truck",1,INDEX(Class!$G:$G,MATCH(Info!DU21,Class!$F:$F,0)))),0)</f>
        <v>0</v>
      </c>
      <c r="DU73" s="357" cm="1">
        <f t="array" ref="DU73">IFERROR(_xlfn.IFS(Input!DV12=TRUE,1,DU4="PA",INDEX(Class!$G:$G,MATCH(Info!DV21,Class!$F:$F,0)),DU4="FL",IF(Info!DV4="Truck",1,INDEX(Class!$G:$G,MATCH(Info!DV21,Class!$F:$F,0)))),0)</f>
        <v>0</v>
      </c>
      <c r="DV73" s="357" cm="1">
        <f t="array" ref="DV73">IFERROR(_xlfn.IFS(Input!DW12=TRUE,1,DV4="PA",INDEX(Class!$G:$G,MATCH(Info!DW21,Class!$F:$F,0)),DV4="FL",IF(Info!DW4="Truck",1,INDEX(Class!$G:$G,MATCH(Info!DW21,Class!$F:$F,0)))),0)</f>
        <v>0</v>
      </c>
      <c r="DW73" s="357" cm="1">
        <f t="array" ref="DW73">IFERROR(_xlfn.IFS(Input!DX12=TRUE,1,DW4="PA",INDEX(Class!$G:$G,MATCH(Info!DX21,Class!$F:$F,0)),DW4="FL",IF(Info!DX4="Truck",1,INDEX(Class!$G:$G,MATCH(Info!DX21,Class!$F:$F,0)))),0)</f>
        <v>0</v>
      </c>
      <c r="DX73" s="357" cm="1">
        <f t="array" ref="DX73">IFERROR(_xlfn.IFS(Input!DY12=TRUE,1,DX4="PA",INDEX(Class!$G:$G,MATCH(Info!DY21,Class!$F:$F,0)),DX4="FL",IF(Info!DY4="Truck",1,INDEX(Class!$G:$G,MATCH(Info!DY21,Class!$F:$F,0)))),0)</f>
        <v>0</v>
      </c>
      <c r="DY73" s="357" cm="1">
        <f t="array" ref="DY73">IFERROR(_xlfn.IFS(Input!DZ12=TRUE,1,DY4="PA",INDEX(Class!$G:$G,MATCH(Info!DZ21,Class!$F:$F,0)),DY4="FL",IF(Info!DZ4="Truck",1,INDEX(Class!$G:$G,MATCH(Info!DZ21,Class!$F:$F,0)))),0)</f>
        <v>0</v>
      </c>
      <c r="DZ73" s="357" cm="1">
        <f t="array" ref="DZ73">IFERROR(_xlfn.IFS(Input!EA12=TRUE,1,DZ4="PA",INDEX(Class!$G:$G,MATCH(Info!EA21,Class!$F:$F,0)),DZ4="FL",IF(Info!EA4="Truck",1,INDEX(Class!$G:$G,MATCH(Info!EA21,Class!$F:$F,0)))),0)</f>
        <v>0</v>
      </c>
      <c r="EA73" s="357" cm="1">
        <f t="array" ref="EA73">IFERROR(_xlfn.IFS(Input!EB12=TRUE,1,EA4="PA",INDEX(Class!$G:$G,MATCH(Info!EB21,Class!$F:$F,0)),EA4="FL",IF(Info!EB4="Truck",1,INDEX(Class!$G:$G,MATCH(Info!EB21,Class!$F:$F,0)))),0)</f>
        <v>0</v>
      </c>
      <c r="EB73" s="357" cm="1">
        <f t="array" ref="EB73">IFERROR(_xlfn.IFS(Input!EC12=TRUE,1,EB4="PA",INDEX(Class!$G:$G,MATCH(Info!EC21,Class!$F:$F,0)),EB4="FL",IF(Info!EC4="Truck",1,INDEX(Class!$G:$G,MATCH(Info!EC21,Class!$F:$F,0)))),0)</f>
        <v>0</v>
      </c>
      <c r="EC73" s="357" cm="1">
        <f t="array" ref="EC73">IFERROR(_xlfn.IFS(Input!ED12=TRUE,1,EC4="PA",INDEX(Class!$G:$G,MATCH(Info!ED21,Class!$F:$F,0)),EC4="FL",IF(Info!ED4="Truck",1,INDEX(Class!$G:$G,MATCH(Info!ED21,Class!$F:$F,0)))),0)</f>
        <v>0</v>
      </c>
      <c r="ED73" s="357" cm="1">
        <f t="array" ref="ED73">IFERROR(_xlfn.IFS(Input!EE12=TRUE,1,ED4="PA",INDEX(Class!$G:$G,MATCH(Info!EE21,Class!$F:$F,0)),ED4="FL",IF(Info!EE4="Truck",1,INDEX(Class!$G:$G,MATCH(Info!EE21,Class!$F:$F,0)))),0)</f>
        <v>0</v>
      </c>
      <c r="EE73" s="357" cm="1">
        <f t="array" ref="EE73">IFERROR(_xlfn.IFS(Input!EF12=TRUE,1,EE4="PA",INDEX(Class!$G:$G,MATCH(Info!EF21,Class!$F:$F,0)),EE4="FL",IF(Info!EF4="Truck",1,INDEX(Class!$G:$G,MATCH(Info!EF21,Class!$F:$F,0)))),0)</f>
        <v>0</v>
      </c>
      <c r="EF73" s="357" cm="1">
        <f t="array" ref="EF73">IFERROR(_xlfn.IFS(Input!EG12=TRUE,1,EF4="PA",INDEX(Class!$G:$G,MATCH(Info!EG21,Class!$F:$F,0)),EF4="FL",IF(Info!EG4="Truck",1,INDEX(Class!$G:$G,MATCH(Info!EG21,Class!$F:$F,0)))),0)</f>
        <v>0</v>
      </c>
      <c r="EG73" s="357" cm="1">
        <f t="array" ref="EG73">IFERROR(_xlfn.IFS(Input!EH12=TRUE,1,EG4="PA",INDEX(Class!$G:$G,MATCH(Info!EH21,Class!$F:$F,0)),EG4="FL",IF(Info!EH4="Truck",1,INDEX(Class!$G:$G,MATCH(Info!EH21,Class!$F:$F,0)))),0)</f>
        <v>0</v>
      </c>
      <c r="EH73" s="357" cm="1">
        <f t="array" ref="EH73">IFERROR(_xlfn.IFS(Input!EI12=TRUE,1,EH4="PA",INDEX(Class!$G:$G,MATCH(Info!EI21,Class!$F:$F,0)),EH4="FL",IF(Info!EI4="Truck",1,INDEX(Class!$G:$G,MATCH(Info!EI21,Class!$F:$F,0)))),0)</f>
        <v>0</v>
      </c>
      <c r="EI73" s="357" cm="1">
        <f t="array" ref="EI73">IFERROR(_xlfn.IFS(Input!EJ12=TRUE,1,EI4="PA",INDEX(Class!$G:$G,MATCH(Info!EJ21,Class!$F:$F,0)),EI4="FL",IF(Info!EJ4="Truck",1,INDEX(Class!$G:$G,MATCH(Info!EJ21,Class!$F:$F,0)))),0)</f>
        <v>0</v>
      </c>
      <c r="EJ73" s="357" cm="1">
        <f t="array" ref="EJ73">IFERROR(_xlfn.IFS(Input!EK12=TRUE,1,EJ4="PA",INDEX(Class!$G:$G,MATCH(Info!EK21,Class!$F:$F,0)),EJ4="FL",IF(Info!EK4="Truck",1,INDEX(Class!$G:$G,MATCH(Info!EK21,Class!$F:$F,0)))),0)</f>
        <v>0</v>
      </c>
      <c r="EK73" s="357" cm="1">
        <f t="array" ref="EK73">IFERROR(_xlfn.IFS(Input!EL12=TRUE,1,EK4="PA",INDEX(Class!$G:$G,MATCH(Info!EL21,Class!$F:$F,0)),EK4="FL",IF(Info!EL4="Truck",1,INDEX(Class!$G:$G,MATCH(Info!EL21,Class!$F:$F,0)))),0)</f>
        <v>0</v>
      </c>
      <c r="EL73" s="357" cm="1">
        <f t="array" ref="EL73">IFERROR(_xlfn.IFS(Input!EM12=TRUE,1,EL4="PA",INDEX(Class!$G:$G,MATCH(Info!EM21,Class!$F:$F,0)),EL4="FL",IF(Info!EM4="Truck",1,INDEX(Class!$G:$G,MATCH(Info!EM21,Class!$F:$F,0)))),0)</f>
        <v>0</v>
      </c>
      <c r="EM73" s="357" cm="1">
        <f t="array" ref="EM73">IFERROR(_xlfn.IFS(Input!EN12=TRUE,1,EM4="PA",INDEX(Class!$G:$G,MATCH(Info!EN21,Class!$F:$F,0)),EM4="FL",IF(Info!EN4="Truck",1,INDEX(Class!$G:$G,MATCH(Info!EN21,Class!$F:$F,0)))),0)</f>
        <v>0</v>
      </c>
      <c r="EN73" s="357" cm="1">
        <f t="array" ref="EN73">IFERROR(_xlfn.IFS(Input!EO12=TRUE,1,EN4="PA",INDEX(Class!$G:$G,MATCH(Info!EO21,Class!$F:$F,0)),EN4="FL",IF(Info!EO4="Truck",1,INDEX(Class!$G:$G,MATCH(Info!EO21,Class!$F:$F,0)))),0)</f>
        <v>0</v>
      </c>
      <c r="EO73" s="357" cm="1">
        <f t="array" ref="EO73">IFERROR(_xlfn.IFS(Input!EP12=TRUE,1,EO4="PA",INDEX(Class!$G:$G,MATCH(Info!EP21,Class!$F:$F,0)),EO4="FL",IF(Info!EP4="Truck",1,INDEX(Class!$G:$G,MATCH(Info!EP21,Class!$F:$F,0)))),0)</f>
        <v>0</v>
      </c>
      <c r="EP73" s="357" cm="1">
        <f t="array" ref="EP73">IFERROR(_xlfn.IFS(Input!EQ12=TRUE,1,EP4="PA",INDEX(Class!$G:$G,MATCH(Info!EQ21,Class!$F:$F,0)),EP4="FL",IF(Info!EQ4="Truck",1,INDEX(Class!$G:$G,MATCH(Info!EQ21,Class!$F:$F,0)))),0)</f>
        <v>0</v>
      </c>
      <c r="EQ73" s="357" cm="1">
        <f t="array" ref="EQ73">IFERROR(_xlfn.IFS(Input!ER12=TRUE,1,EQ4="PA",INDEX(Class!$G:$G,MATCH(Info!ER21,Class!$F:$F,0)),EQ4="FL",IF(Info!ER4="Truck",1,INDEX(Class!$G:$G,MATCH(Info!ER21,Class!$F:$F,0)))),0)</f>
        <v>0</v>
      </c>
      <c r="ER73" s="357" cm="1">
        <f t="array" ref="ER73">IFERROR(_xlfn.IFS(Input!ES12=TRUE,1,ER4="PA",INDEX(Class!$G:$G,MATCH(Info!ES21,Class!$F:$F,0)),ER4="FL",IF(Info!ES4="Truck",1,INDEX(Class!$G:$G,MATCH(Info!ES21,Class!$F:$F,0)))),0)</f>
        <v>0</v>
      </c>
      <c r="ES73" s="357" cm="1">
        <f t="array" ref="ES73">IFERROR(_xlfn.IFS(Input!ET12=TRUE,1,ES4="PA",INDEX(Class!$G:$G,MATCH(Info!ET21,Class!$F:$F,0)),ES4="FL",IF(Info!ET4="Truck",1,INDEX(Class!$G:$G,MATCH(Info!ET21,Class!$F:$F,0)))),0)</f>
        <v>0</v>
      </c>
      <c r="ET73" s="357" cm="1">
        <f t="array" ref="ET73">IFERROR(_xlfn.IFS(Input!EU12=TRUE,1,ET4="PA",INDEX(Class!$G:$G,MATCH(Info!EU21,Class!$F:$F,0)),ET4="FL",IF(Info!EU4="Truck",1,INDEX(Class!$G:$G,MATCH(Info!EU21,Class!$F:$F,0)))),0)</f>
        <v>0</v>
      </c>
      <c r="EU73" s="357" cm="1">
        <f t="array" ref="EU73">IFERROR(_xlfn.IFS(Input!EV12=TRUE,1,EU4="PA",INDEX(Class!$G:$G,MATCH(Info!EV21,Class!$F:$F,0)),EU4="FL",IF(Info!EV4="Truck",1,INDEX(Class!$G:$G,MATCH(Info!EV21,Class!$F:$F,0)))),0)</f>
        <v>0</v>
      </c>
      <c r="EV73" s="357" cm="1">
        <f t="array" ref="EV73">IFERROR(_xlfn.IFS(Input!EW12=TRUE,1,EV4="PA",INDEX(Class!$G:$G,MATCH(Info!EW21,Class!$F:$F,0)),EV4="FL",IF(Info!EW4="Truck",1,INDEX(Class!$G:$G,MATCH(Info!EW21,Class!$F:$F,0)))),0)</f>
        <v>0</v>
      </c>
      <c r="EW73" s="357" cm="1">
        <f t="array" ref="EW73">IFERROR(_xlfn.IFS(Input!EX12=TRUE,1,EW4="PA",INDEX(Class!$G:$G,MATCH(Info!EX21,Class!$F:$F,0)),EW4="FL",IF(Info!EX4="Truck",1,INDEX(Class!$G:$G,MATCH(Info!EX21,Class!$F:$F,0)))),0)</f>
        <v>0</v>
      </c>
      <c r="EX73" s="357" cm="1">
        <f t="array" ref="EX73">IFERROR(_xlfn.IFS(Input!EY12=TRUE,1,EX4="PA",INDEX(Class!$G:$G,MATCH(Info!EY21,Class!$F:$F,0)),EX4="FL",IF(Info!EY4="Truck",1,INDEX(Class!$G:$G,MATCH(Info!EY21,Class!$F:$F,0)))),0)</f>
        <v>0</v>
      </c>
      <c r="EY73" s="357" cm="1">
        <f t="array" ref="EY73">IFERROR(_xlfn.IFS(Input!EZ12=TRUE,1,EY4="PA",INDEX(Class!$G:$G,MATCH(Info!EZ21,Class!$F:$F,0)),EY4="FL",IF(Info!EZ4="Truck",1,INDEX(Class!$G:$G,MATCH(Info!EZ21,Class!$F:$F,0)))),0)</f>
        <v>0</v>
      </c>
      <c r="EZ73" s="357" cm="1">
        <f t="array" ref="EZ73">IFERROR(_xlfn.IFS(Input!FA12=TRUE,1,EZ4="PA",INDEX(Class!$G:$G,MATCH(Info!FA21,Class!$F:$F,0)),EZ4="FL",IF(Info!FA4="Truck",1,INDEX(Class!$G:$G,MATCH(Info!FA21,Class!$F:$F,0)))),0)</f>
        <v>0</v>
      </c>
      <c r="FA73" s="357" cm="1">
        <f t="array" ref="FA73">IFERROR(_xlfn.IFS(Input!FB12=TRUE,1,FA4="PA",INDEX(Class!$G:$G,MATCH(Info!FB21,Class!$F:$F,0)),FA4="FL",IF(Info!FB4="Truck",1,INDEX(Class!$G:$G,MATCH(Info!FB21,Class!$F:$F,0)))),0)</f>
        <v>0</v>
      </c>
      <c r="FB73" s="357" cm="1">
        <f t="array" ref="FB73">IFERROR(_xlfn.IFS(Input!FC12=TRUE,1,FB4="PA",INDEX(Class!$G:$G,MATCH(Info!FC21,Class!$F:$F,0)),FB4="FL",IF(Info!FC4="Truck",1,INDEX(Class!$G:$G,MATCH(Info!FC21,Class!$F:$F,0)))),0)</f>
        <v>0</v>
      </c>
      <c r="FC73" s="357" cm="1">
        <f t="array" ref="FC73">IFERROR(_xlfn.IFS(Input!FD12=TRUE,1,FC4="PA",INDEX(Class!$G:$G,MATCH(Info!FD21,Class!$F:$F,0)),FC4="FL",IF(Info!FD4="Truck",1,INDEX(Class!$G:$G,MATCH(Info!FD21,Class!$F:$F,0)))),0)</f>
        <v>0</v>
      </c>
      <c r="FD73" s="357" cm="1">
        <f t="array" ref="FD73">IFERROR(_xlfn.IFS(Input!FE12=TRUE,1,FD4="PA",INDEX(Class!$G:$G,MATCH(Info!FE21,Class!$F:$F,0)),FD4="FL",IF(Info!FE4="Truck",1,INDEX(Class!$G:$G,MATCH(Info!FE21,Class!$F:$F,0)))),0)</f>
        <v>0</v>
      </c>
      <c r="FE73" s="357" cm="1">
        <f t="array" ref="FE73">IFERROR(_xlfn.IFS(Input!FF12=TRUE,1,FE4="PA",INDEX(Class!$G:$G,MATCH(Info!FF21,Class!$F:$F,0)),FE4="FL",IF(Info!FF4="Truck",1,INDEX(Class!$G:$G,MATCH(Info!FF21,Class!$F:$F,0)))),0)</f>
        <v>0</v>
      </c>
      <c r="FF73" s="357" cm="1">
        <f t="array" ref="FF73">IFERROR(_xlfn.IFS(Input!FG12=TRUE,1,FF4="PA",INDEX(Class!$G:$G,MATCH(Info!FG21,Class!$F:$F,0)),FF4="FL",IF(Info!FG4="Truck",1,INDEX(Class!$G:$G,MATCH(Info!FG21,Class!$F:$F,0)))),0)</f>
        <v>0</v>
      </c>
      <c r="FG73" s="357" cm="1">
        <f t="array" ref="FG73">IFERROR(_xlfn.IFS(Input!FH12=TRUE,1,FG4="PA",INDEX(Class!$G:$G,MATCH(Info!FH21,Class!$F:$F,0)),FG4="FL",IF(Info!FH4="Truck",1,INDEX(Class!$G:$G,MATCH(Info!FH21,Class!$F:$F,0)))),0)</f>
        <v>0</v>
      </c>
      <c r="FH73" s="357" cm="1">
        <f t="array" ref="FH73">IFERROR(_xlfn.IFS(Input!FI12=TRUE,1,FH4="PA",INDEX(Class!$G:$G,MATCH(Info!FI21,Class!$F:$F,0)),FH4="FL",IF(Info!FI4="Truck",1,INDEX(Class!$G:$G,MATCH(Info!FI21,Class!$F:$F,0)))),0)</f>
        <v>0</v>
      </c>
      <c r="FI73" s="357" cm="1">
        <f t="array" ref="FI73">IFERROR(_xlfn.IFS(Input!FJ12=TRUE,1,FI4="PA",INDEX(Class!$G:$G,MATCH(Info!FJ21,Class!$F:$F,0)),FI4="FL",IF(Info!FJ4="Truck",1,INDEX(Class!$G:$G,MATCH(Info!FJ21,Class!$F:$F,0)))),0)</f>
        <v>0</v>
      </c>
      <c r="FJ73" s="357" cm="1">
        <f t="array" ref="FJ73">IFERROR(_xlfn.IFS(Input!FK12=TRUE,1,FJ4="PA",INDEX(Class!$G:$G,MATCH(Info!FK21,Class!$F:$F,0)),FJ4="FL",IF(Info!FK4="Truck",1,INDEX(Class!$G:$G,MATCH(Info!FK21,Class!$F:$F,0)))),0)</f>
        <v>0</v>
      </c>
      <c r="FK73" s="357" cm="1">
        <f t="array" ref="FK73">IFERROR(_xlfn.IFS(Input!FL12=TRUE,1,FK4="PA",INDEX(Class!$G:$G,MATCH(Info!FL21,Class!$F:$F,0)),FK4="FL",IF(Info!FL4="Truck",1,INDEX(Class!$G:$G,MATCH(Info!FL21,Class!$F:$F,0)))),0)</f>
        <v>0</v>
      </c>
      <c r="FL73" s="357" cm="1">
        <f t="array" ref="FL73">IFERROR(_xlfn.IFS(Input!FM12=TRUE,1,FL4="PA",INDEX(Class!$G:$G,MATCH(Info!FM21,Class!$F:$F,0)),FL4="FL",IF(Info!FM4="Truck",1,INDEX(Class!$G:$G,MATCH(Info!FM21,Class!$F:$F,0)))),0)</f>
        <v>0</v>
      </c>
      <c r="FM73" s="357" cm="1">
        <f t="array" ref="FM73">IFERROR(_xlfn.IFS(Input!FN12=TRUE,1,FM4="PA",INDEX(Class!$G:$G,MATCH(Info!FN21,Class!$F:$F,0)),FM4="FL",IF(Info!FN4="Truck",1,INDEX(Class!$G:$G,MATCH(Info!FN21,Class!$F:$F,0)))),0)</f>
        <v>0</v>
      </c>
      <c r="FN73" s="357" cm="1">
        <f t="array" ref="FN73">IFERROR(_xlfn.IFS(Input!FO12=TRUE,1,FN4="PA",INDEX(Class!$G:$G,MATCH(Info!FO21,Class!$F:$F,0)),FN4="FL",IF(Info!FO4="Truck",1,INDEX(Class!$G:$G,MATCH(Info!FO21,Class!$F:$F,0)))),0)</f>
        <v>0</v>
      </c>
      <c r="FO73" s="357" cm="1">
        <f t="array" ref="FO73">IFERROR(_xlfn.IFS(Input!FP12=TRUE,1,FO4="PA",INDEX(Class!$G:$G,MATCH(Info!FP21,Class!$F:$F,0)),FO4="FL",IF(Info!FP4="Truck",1,INDEX(Class!$G:$G,MATCH(Info!FP21,Class!$F:$F,0)))),0)</f>
        <v>0</v>
      </c>
      <c r="FP73" s="357" cm="1">
        <f t="array" ref="FP73">IFERROR(_xlfn.IFS(Input!FQ12=TRUE,1,FP4="PA",INDEX(Class!$G:$G,MATCH(Info!FQ21,Class!$F:$F,0)),FP4="FL",IF(Info!FQ4="Truck",1,INDEX(Class!$G:$G,MATCH(Info!FQ21,Class!$F:$F,0)))),0)</f>
        <v>0</v>
      </c>
      <c r="FQ73" s="357" cm="1">
        <f t="array" ref="FQ73">IFERROR(_xlfn.IFS(Input!FR12=TRUE,1,FQ4="PA",INDEX(Class!$G:$G,MATCH(Info!FR21,Class!$F:$F,0)),FQ4="FL",IF(Info!FR4="Truck",1,INDEX(Class!$G:$G,MATCH(Info!FR21,Class!$F:$F,0)))),0)</f>
        <v>0</v>
      </c>
      <c r="FR73" s="357" cm="1">
        <f t="array" ref="FR73">IFERROR(_xlfn.IFS(Input!FS12=TRUE,1,FR4="PA",INDEX(Class!$G:$G,MATCH(Info!FS21,Class!$F:$F,0)),FR4="FL",IF(Info!FS4="Truck",1,INDEX(Class!$G:$G,MATCH(Info!FS21,Class!$F:$F,0)))),0)</f>
        <v>0</v>
      </c>
      <c r="FS73" s="357" cm="1">
        <f t="array" ref="FS73">IFERROR(_xlfn.IFS(Input!FT12=TRUE,1,FS4="PA",INDEX(Class!$G:$G,MATCH(Info!FT21,Class!$F:$F,0)),FS4="FL",IF(Info!FT4="Truck",1,INDEX(Class!$G:$G,MATCH(Info!FT21,Class!$F:$F,0)))),0)</f>
        <v>0</v>
      </c>
      <c r="FT73" s="357" cm="1">
        <f t="array" ref="FT73">IFERROR(_xlfn.IFS(Input!FU12=TRUE,1,FT4="PA",INDEX(Class!$G:$G,MATCH(Info!FU21,Class!$F:$F,0)),FT4="FL",IF(Info!FU4="Truck",1,INDEX(Class!$G:$G,MATCH(Info!FU21,Class!$F:$F,0)))),0)</f>
        <v>0</v>
      </c>
      <c r="FU73" s="357" cm="1">
        <f t="array" ref="FU73">IFERROR(_xlfn.IFS(Input!FV12=TRUE,1,FU4="PA",INDEX(Class!$G:$G,MATCH(Info!FV21,Class!$F:$F,0)),FU4="FL",IF(Info!FV4="Truck",1,INDEX(Class!$G:$G,MATCH(Info!FV21,Class!$F:$F,0)))),0)</f>
        <v>0</v>
      </c>
      <c r="FV73" s="357" cm="1">
        <f t="array" ref="FV73">IFERROR(_xlfn.IFS(Input!FW12=TRUE,1,FV4="PA",INDEX(Class!$G:$G,MATCH(Info!FW21,Class!$F:$F,0)),FV4="FL",IF(Info!FW4="Truck",1,INDEX(Class!$G:$G,MATCH(Info!FW21,Class!$F:$F,0)))),0)</f>
        <v>0</v>
      </c>
      <c r="FW73" s="357" cm="1">
        <f t="array" ref="FW73">IFERROR(_xlfn.IFS(Input!FX12=TRUE,1,FW4="PA",INDEX(Class!$G:$G,MATCH(Info!FX21,Class!$F:$F,0)),FW4="FL",IF(Info!FX4="Truck",1,INDEX(Class!$G:$G,MATCH(Info!FX21,Class!$F:$F,0)))),0)</f>
        <v>0</v>
      </c>
      <c r="FX73" s="357" cm="1">
        <f t="array" ref="FX73">IFERROR(_xlfn.IFS(Input!FY12=TRUE,1,FX4="PA",INDEX(Class!$G:$G,MATCH(Info!FY21,Class!$F:$F,0)),FX4="FL",IF(Info!FY4="Truck",1,INDEX(Class!$G:$G,MATCH(Info!FY21,Class!$F:$F,0)))),0)</f>
        <v>0</v>
      </c>
      <c r="FY73" s="357" cm="1">
        <f t="array" ref="FY73">IFERROR(_xlfn.IFS(Input!FZ12=TRUE,1,FY4="PA",INDEX(Class!$G:$G,MATCH(Info!FZ21,Class!$F:$F,0)),FY4="FL",IF(Info!FZ4="Truck",1,INDEX(Class!$G:$G,MATCH(Info!FZ21,Class!$F:$F,0)))),0)</f>
        <v>0</v>
      </c>
      <c r="FZ73" s="357" cm="1">
        <f t="array" ref="FZ73">IFERROR(_xlfn.IFS(Input!GA12=TRUE,1,FZ4="PA",INDEX(Class!$G:$G,MATCH(Info!GA21,Class!$F:$F,0)),FZ4="FL",IF(Info!GA4="Truck",1,INDEX(Class!$G:$G,MATCH(Info!GA21,Class!$F:$F,0)))),0)</f>
        <v>0</v>
      </c>
      <c r="GA73" s="357" cm="1">
        <f t="array" ref="GA73">IFERROR(_xlfn.IFS(Input!GB12=TRUE,1,GA4="PA",INDEX(Class!$G:$G,MATCH(Info!GB21,Class!$F:$F,0)),GA4="FL",IF(Info!GB4="Truck",1,INDEX(Class!$G:$G,MATCH(Info!GB21,Class!$F:$F,0)))),0)</f>
        <v>0</v>
      </c>
      <c r="GB73" s="357" cm="1">
        <f t="array" ref="GB73">IFERROR(_xlfn.IFS(Input!GC12=TRUE,1,GB4="PA",INDEX(Class!$G:$G,MATCH(Info!GC21,Class!$F:$F,0)),GB4="FL",IF(Info!GC4="Truck",1,INDEX(Class!$G:$G,MATCH(Info!GC21,Class!$F:$F,0)))),0)</f>
        <v>0</v>
      </c>
      <c r="GC73" s="357" cm="1">
        <f t="array" ref="GC73">IFERROR(_xlfn.IFS(Input!GD12=TRUE,1,GC4="PA",INDEX(Class!$G:$G,MATCH(Info!GD21,Class!$F:$F,0)),GC4="FL",IF(Info!GD4="Truck",1,INDEX(Class!$G:$G,MATCH(Info!GD21,Class!$F:$F,0)))),0)</f>
        <v>0</v>
      </c>
      <c r="GD73" s="357" cm="1">
        <f t="array" ref="GD73">IFERROR(_xlfn.IFS(Input!GE12=TRUE,1,GD4="PA",INDEX(Class!$G:$G,MATCH(Info!GE21,Class!$F:$F,0)),GD4="FL",IF(Info!GE4="Truck",1,INDEX(Class!$G:$G,MATCH(Info!GE21,Class!$F:$F,0)))),0)</f>
        <v>0</v>
      </c>
      <c r="GE73" s="357" cm="1">
        <f t="array" ref="GE73">IFERROR(_xlfn.IFS(Input!GF12=TRUE,1,GE4="PA",INDEX(Class!$G:$G,MATCH(Info!GF21,Class!$F:$F,0)),GE4="FL",IF(Info!GF4="Truck",1,INDEX(Class!$G:$G,MATCH(Info!GF21,Class!$F:$F,0)))),0)</f>
        <v>0</v>
      </c>
      <c r="GF73" s="357" cm="1">
        <f t="array" ref="GF73">IFERROR(_xlfn.IFS(Input!GG12=TRUE,1,GF4="PA",INDEX(Class!$G:$G,MATCH(Info!GG21,Class!$F:$F,0)),GF4="FL",IF(Info!GG4="Truck",1,INDEX(Class!$G:$G,MATCH(Info!GG21,Class!$F:$F,0)))),0)</f>
        <v>0</v>
      </c>
      <c r="GG73" s="357" cm="1">
        <f t="array" ref="GG73">IFERROR(_xlfn.IFS(Input!GH12=TRUE,1,GG4="PA",INDEX(Class!$G:$G,MATCH(Info!GH21,Class!$F:$F,0)),GG4="FL",IF(Info!GH4="Truck",1,INDEX(Class!$G:$G,MATCH(Info!GH21,Class!$F:$F,0)))),0)</f>
        <v>0</v>
      </c>
      <c r="GH73" s="357" cm="1">
        <f t="array" ref="GH73">IFERROR(_xlfn.IFS(Input!GI12=TRUE,1,GH4="PA",INDEX(Class!$G:$G,MATCH(Info!GI21,Class!$F:$F,0)),GH4="FL",IF(Info!GI4="Truck",1,INDEX(Class!$G:$G,MATCH(Info!GI21,Class!$F:$F,0)))),0)</f>
        <v>0</v>
      </c>
      <c r="GI73" s="357" cm="1">
        <f t="array" ref="GI73">IFERROR(_xlfn.IFS(Input!GJ12=TRUE,1,GI4="PA",INDEX(Class!$G:$G,MATCH(Info!GJ21,Class!$F:$F,0)),GI4="FL",IF(Info!GJ4="Truck",1,INDEX(Class!$G:$G,MATCH(Info!GJ21,Class!$F:$F,0)))),0)</f>
        <v>0</v>
      </c>
      <c r="GJ73" s="357" cm="1">
        <f t="array" ref="GJ73">IFERROR(_xlfn.IFS(Input!GK12=TRUE,1,GJ4="PA",INDEX(Class!$G:$G,MATCH(Info!GK21,Class!$F:$F,0)),GJ4="FL",IF(Info!GK4="Truck",1,INDEX(Class!$G:$G,MATCH(Info!GK21,Class!$F:$F,0)))),0)</f>
        <v>0</v>
      </c>
      <c r="GK73" s="357" cm="1">
        <f t="array" ref="GK73">IFERROR(_xlfn.IFS(Input!GL12=TRUE,1,GK4="PA",INDEX(Class!$G:$G,MATCH(Info!GL21,Class!$F:$F,0)),GK4="FL",IF(Info!GL4="Truck",1,INDEX(Class!$G:$G,MATCH(Info!GL21,Class!$F:$F,0)))),0)</f>
        <v>0</v>
      </c>
      <c r="GL73" s="357" cm="1">
        <f t="array" ref="GL73">IFERROR(_xlfn.IFS(Input!GM12=TRUE,1,GL4="PA",INDEX(Class!$G:$G,MATCH(Info!GM21,Class!$F:$F,0)),GL4="FL",IF(Info!GM4="Truck",1,INDEX(Class!$G:$G,MATCH(Info!GM21,Class!$F:$F,0)))),0)</f>
        <v>0</v>
      </c>
      <c r="GM73" s="357" cm="1">
        <f t="array" ref="GM73">IFERROR(_xlfn.IFS(Input!GN12=TRUE,1,GM4="PA",INDEX(Class!$G:$G,MATCH(Info!GN21,Class!$F:$F,0)),GM4="FL",IF(Info!GN4="Truck",1,INDEX(Class!$G:$G,MATCH(Info!GN21,Class!$F:$F,0)))),0)</f>
        <v>0</v>
      </c>
      <c r="GN73" s="357" cm="1">
        <f t="array" ref="GN73">IFERROR(_xlfn.IFS(Input!GO12=TRUE,1,GN4="PA",INDEX(Class!$G:$G,MATCH(Info!GO21,Class!$F:$F,0)),GN4="FL",IF(Info!GO4="Truck",1,INDEX(Class!$G:$G,MATCH(Info!GO21,Class!$F:$F,0)))),0)</f>
        <v>0</v>
      </c>
      <c r="GO73" s="357" cm="1">
        <f t="array" ref="GO73">IFERROR(_xlfn.IFS(Input!GP12=TRUE,1,GO4="PA",INDEX(Class!$G:$G,MATCH(Info!GP21,Class!$F:$F,0)),GO4="FL",IF(Info!GP4="Truck",1,INDEX(Class!$G:$G,MATCH(Info!GP21,Class!$F:$F,0)))),0)</f>
        <v>0</v>
      </c>
      <c r="GP73" s="357" cm="1">
        <f t="array" ref="GP73">IFERROR(_xlfn.IFS(Input!GQ12=TRUE,1,GP4="PA",INDEX(Class!$G:$G,MATCH(Info!GQ21,Class!$F:$F,0)),GP4="FL",IF(Info!GQ4="Truck",1,INDEX(Class!$G:$G,MATCH(Info!GQ21,Class!$F:$F,0)))),0)</f>
        <v>0</v>
      </c>
      <c r="GQ73" s="357" cm="1">
        <f t="array" ref="GQ73">IFERROR(_xlfn.IFS(Input!GR12=TRUE,1,GQ4="PA",INDEX(Class!$G:$G,MATCH(Info!GR21,Class!$F:$F,0)),GQ4="FL",IF(Info!GR4="Truck",1,INDEX(Class!$G:$G,MATCH(Info!GR21,Class!$F:$F,0)))),0)</f>
        <v>0</v>
      </c>
      <c r="GR73" s="357" cm="1">
        <f t="array" ref="GR73">IFERROR(_xlfn.IFS(Input!GS12=TRUE,1,GR4="PA",INDEX(Class!$G:$G,MATCH(Info!GS21,Class!$F:$F,0)),GR4="FL",IF(Info!GS4="Truck",1,INDEX(Class!$G:$G,MATCH(Info!GS21,Class!$F:$F,0)))),0)</f>
        <v>0</v>
      </c>
      <c r="GS73" s="357" cm="1">
        <f t="array" ref="GS73">IFERROR(_xlfn.IFS(Input!GT12=TRUE,1,GS4="PA",INDEX(Class!$G:$G,MATCH(Info!GT21,Class!$F:$F,0)),GS4="FL",IF(Info!GT4="Truck",1,INDEX(Class!$G:$G,MATCH(Info!GT21,Class!$F:$F,0)))),0)</f>
        <v>0</v>
      </c>
    </row>
    <row r="74" spans="1:201" s="328" customFormat="1" outlineLevel="1">
      <c r="A74" s="356" t="s">
        <v>9383</v>
      </c>
      <c r="B74" s="387">
        <f>IF(Info!C6=TRUE,INDEX(Other!$20:$20,MATCH(B4,Other!$11:$11,0)),1)</f>
        <v>1</v>
      </c>
      <c r="C74" s="387">
        <f>IF(Info!D6=TRUE,INDEX(Other!$20:$20,MATCH(C4,Other!$11:$11,0)),1)</f>
        <v>1</v>
      </c>
      <c r="D74" s="387">
        <f>IF(Info!E6=TRUE,INDEX(Other!$20:$20,MATCH(D4,Other!$11:$11,0)),1)</f>
        <v>1</v>
      </c>
      <c r="E74" s="387">
        <f>IF(Info!F6=TRUE,INDEX(Other!$20:$20,MATCH(E4,Other!$11:$11,0)),1)</f>
        <v>1</v>
      </c>
      <c r="F74" s="387">
        <f>IF(Info!G6=TRUE,INDEX(Other!$20:$20,MATCH(F4,Other!$11:$11,0)),1)</f>
        <v>1</v>
      </c>
      <c r="G74" s="387">
        <f>IF(Info!H6=TRUE,INDEX(Other!$20:$20,MATCH(G4,Other!$11:$11,0)),1)</f>
        <v>1</v>
      </c>
      <c r="H74" s="387">
        <f>IF(Info!I6=TRUE,INDEX(Other!$20:$20,MATCH(H4,Other!$11:$11,0)),1)</f>
        <v>1</v>
      </c>
      <c r="I74" s="387">
        <f>IF(Info!J6=TRUE,INDEX(Other!$20:$20,MATCH(I4,Other!$11:$11,0)),1)</f>
        <v>1</v>
      </c>
      <c r="J74" s="387">
        <f>IF(Info!K6=TRUE,INDEX(Other!$20:$20,MATCH(J4,Other!$11:$11,0)),1)</f>
        <v>1</v>
      </c>
      <c r="K74" s="387">
        <f>IF(Info!L6=TRUE,INDEX(Other!$20:$20,MATCH(K4,Other!$11:$11,0)),1)</f>
        <v>1</v>
      </c>
      <c r="L74" s="387">
        <f>IF(Info!M6=TRUE,INDEX(Other!$20:$20,MATCH(L4,Other!$11:$11,0)),1)</f>
        <v>1</v>
      </c>
      <c r="M74" s="387">
        <f>IF(Info!N6=TRUE,INDEX(Other!$20:$20,MATCH(M4,Other!$11:$11,0)),1)</f>
        <v>1</v>
      </c>
      <c r="N74" s="387">
        <f>IF(Info!O6=TRUE,INDEX(Other!$20:$20,MATCH(N4,Other!$11:$11,0)),1)</f>
        <v>1</v>
      </c>
      <c r="O74" s="387">
        <f>IF(Info!P6=TRUE,INDEX(Other!$20:$20,MATCH(O4,Other!$11:$11,0)),1)</f>
        <v>1</v>
      </c>
      <c r="P74" s="387">
        <f>IF(Info!Q6=TRUE,INDEX(Other!$20:$20,MATCH(P4,Other!$11:$11,0)),1)</f>
        <v>1</v>
      </c>
      <c r="Q74" s="387">
        <f>IF(Info!R6=TRUE,INDEX(Other!$20:$20,MATCH(Q4,Other!$11:$11,0)),1)</f>
        <v>1</v>
      </c>
      <c r="R74" s="387">
        <f>IF(Info!S6=TRUE,INDEX(Other!$20:$20,MATCH(R4,Other!$11:$11,0)),1)</f>
        <v>1</v>
      </c>
      <c r="S74" s="387">
        <f>IF(Info!T6=TRUE,INDEX(Other!$20:$20,MATCH(S4,Other!$11:$11,0)),1)</f>
        <v>1</v>
      </c>
      <c r="T74" s="387">
        <f>IF(Info!U6=TRUE,INDEX(Other!$20:$20,MATCH(T4,Other!$11:$11,0)),1)</f>
        <v>1</v>
      </c>
      <c r="U74" s="387">
        <f>IF(Info!V6=TRUE,INDEX(Other!$20:$20,MATCH(U4,Other!$11:$11,0)),1)</f>
        <v>1</v>
      </c>
      <c r="V74" s="387">
        <f>IF(Info!W6=TRUE,INDEX(Other!$20:$20,MATCH(V4,Other!$11:$11,0)),1)</f>
        <v>1</v>
      </c>
      <c r="W74" s="387">
        <f>IF(Info!X6=TRUE,INDEX(Other!$20:$20,MATCH(W4,Other!$11:$11,0)),1)</f>
        <v>1</v>
      </c>
      <c r="X74" s="387">
        <f>IF(Info!Y6=TRUE,INDEX(Other!$20:$20,MATCH(X4,Other!$11:$11,0)),1)</f>
        <v>1</v>
      </c>
      <c r="Y74" s="387">
        <f>IF(Info!Z6=TRUE,INDEX(Other!$20:$20,MATCH(Y4,Other!$11:$11,0)),1)</f>
        <v>1</v>
      </c>
      <c r="Z74" s="387">
        <f>IF(Info!AA6=TRUE,INDEX(Other!$20:$20,MATCH(Z4,Other!$11:$11,0)),1)</f>
        <v>1</v>
      </c>
      <c r="AA74" s="387">
        <f>IF(Info!AB6=TRUE,INDEX(Other!$20:$20,MATCH(AA4,Other!$11:$11,0)),1)</f>
        <v>1</v>
      </c>
      <c r="AB74" s="387">
        <f>IF(Info!AC6=TRUE,INDEX(Other!$20:$20,MATCH(AB4,Other!$11:$11,0)),1)</f>
        <v>1</v>
      </c>
      <c r="AC74" s="387">
        <f>IF(Info!AD6=TRUE,INDEX(Other!$20:$20,MATCH(AC4,Other!$11:$11,0)),1)</f>
        <v>1</v>
      </c>
      <c r="AD74" s="387">
        <f>IF(Info!AE6=TRUE,INDEX(Other!$20:$20,MATCH(AD4,Other!$11:$11,0)),1)</f>
        <v>1</v>
      </c>
      <c r="AE74" s="387">
        <f>IF(Info!AF6=TRUE,INDEX(Other!$20:$20,MATCH(AE4,Other!$11:$11,0)),1)</f>
        <v>1</v>
      </c>
      <c r="AF74" s="387">
        <f>IF(Info!AG6=TRUE,INDEX(Other!$20:$20,MATCH(AF4,Other!$11:$11,0)),1)</f>
        <v>1</v>
      </c>
      <c r="AG74" s="387">
        <f>IF(Info!AH6=TRUE,INDEX(Other!$20:$20,MATCH(AG4,Other!$11:$11,0)),1)</f>
        <v>1</v>
      </c>
      <c r="AH74" s="387">
        <f>IF(Info!AI6=TRUE,INDEX(Other!$20:$20,MATCH(AH4,Other!$11:$11,0)),1)</f>
        <v>1</v>
      </c>
      <c r="AI74" s="387">
        <f>IF(Info!AJ6=TRUE,INDEX(Other!$20:$20,MATCH(AI4,Other!$11:$11,0)),1)</f>
        <v>1</v>
      </c>
      <c r="AJ74" s="387">
        <f>IF(Info!AK6=TRUE,INDEX(Other!$20:$20,MATCH(AJ4,Other!$11:$11,0)),1)</f>
        <v>1</v>
      </c>
      <c r="AK74" s="387">
        <f>IF(Info!AL6=TRUE,INDEX(Other!$20:$20,MATCH(AK4,Other!$11:$11,0)),1)</f>
        <v>1</v>
      </c>
      <c r="AL74" s="387">
        <f>IF(Info!AM6=TRUE,INDEX(Other!$20:$20,MATCH(AL4,Other!$11:$11,0)),1)</f>
        <v>1</v>
      </c>
      <c r="AM74" s="387">
        <f>IF(Info!AN6=TRUE,INDEX(Other!$20:$20,MATCH(AM4,Other!$11:$11,0)),1)</f>
        <v>1</v>
      </c>
      <c r="AN74" s="387">
        <f>IF(Info!AO6=TRUE,INDEX(Other!$20:$20,MATCH(AN4,Other!$11:$11,0)),1)</f>
        <v>1</v>
      </c>
      <c r="AO74" s="387">
        <f>IF(Info!AP6=TRUE,INDEX(Other!$20:$20,MATCH(AO4,Other!$11:$11,0)),1)</f>
        <v>1</v>
      </c>
      <c r="AP74" s="387">
        <f>IF(Info!AQ6=TRUE,INDEX(Other!$20:$20,MATCH(AP4,Other!$11:$11,0)),1)</f>
        <v>1</v>
      </c>
      <c r="AQ74" s="387">
        <f>IF(Info!AR6=TRUE,INDEX(Other!$20:$20,MATCH(AQ4,Other!$11:$11,0)),1)</f>
        <v>1</v>
      </c>
      <c r="AR74" s="387">
        <f>IF(Info!AS6=TRUE,INDEX(Other!$20:$20,MATCH(AR4,Other!$11:$11,0)),1)</f>
        <v>1</v>
      </c>
      <c r="AS74" s="387">
        <f>IF(Info!AT6=TRUE,INDEX(Other!$20:$20,MATCH(AS4,Other!$11:$11,0)),1)</f>
        <v>1</v>
      </c>
      <c r="AT74" s="387">
        <f>IF(Info!AU6=TRUE,INDEX(Other!$20:$20,MATCH(AT4,Other!$11:$11,0)),1)</f>
        <v>1</v>
      </c>
      <c r="AU74" s="387">
        <f>IF(Info!AV6=TRUE,INDEX(Other!$20:$20,MATCH(AU4,Other!$11:$11,0)),1)</f>
        <v>1</v>
      </c>
      <c r="AV74" s="387">
        <f>IF(Info!AW6=TRUE,INDEX(Other!$20:$20,MATCH(AV4,Other!$11:$11,0)),1)</f>
        <v>1</v>
      </c>
      <c r="AW74" s="387">
        <f>IF(Info!AX6=TRUE,INDEX(Other!$20:$20,MATCH(AW4,Other!$11:$11,0)),1)</f>
        <v>1</v>
      </c>
      <c r="AX74" s="387">
        <f>IF(Info!AY6=TRUE,INDEX(Other!$20:$20,MATCH(AX4,Other!$11:$11,0)),1)</f>
        <v>1</v>
      </c>
      <c r="AY74" s="387">
        <f>IF(Info!AZ6=TRUE,INDEX(Other!$20:$20,MATCH(AY4,Other!$11:$11,0)),1)</f>
        <v>1</v>
      </c>
      <c r="AZ74" s="387">
        <f>IF(Info!BA6=TRUE,INDEX(Other!$20:$20,MATCH(AZ4,Other!$11:$11,0)),1)</f>
        <v>1</v>
      </c>
      <c r="BA74" s="387">
        <f>IF(Info!BB6=TRUE,INDEX(Other!$20:$20,MATCH(BA4,Other!$11:$11,0)),1)</f>
        <v>1</v>
      </c>
      <c r="BB74" s="387">
        <f>IF(Info!BC6=TRUE,INDEX(Other!$20:$20,MATCH(BB4,Other!$11:$11,0)),1)</f>
        <v>1</v>
      </c>
      <c r="BC74" s="387">
        <f>IF(Info!BD6=TRUE,INDEX(Other!$20:$20,MATCH(BC4,Other!$11:$11,0)),1)</f>
        <v>1</v>
      </c>
      <c r="BD74" s="387">
        <f>IF(Info!BE6=TRUE,INDEX(Other!$20:$20,MATCH(BD4,Other!$11:$11,0)),1)</f>
        <v>1</v>
      </c>
      <c r="BE74" s="387">
        <f>IF(Info!BF6=TRUE,INDEX(Other!$20:$20,MATCH(BE4,Other!$11:$11,0)),1)</f>
        <v>1</v>
      </c>
      <c r="BF74" s="387">
        <f>IF(Info!BG6=TRUE,INDEX(Other!$20:$20,MATCH(BF4,Other!$11:$11,0)),1)</f>
        <v>1</v>
      </c>
      <c r="BG74" s="387">
        <f>IF(Info!BH6=TRUE,INDEX(Other!$20:$20,MATCH(BG4,Other!$11:$11,0)),1)</f>
        <v>1</v>
      </c>
      <c r="BH74" s="387">
        <f>IF(Info!BI6=TRUE,INDEX(Other!$20:$20,MATCH(BH4,Other!$11:$11,0)),1)</f>
        <v>1</v>
      </c>
      <c r="BI74" s="387">
        <f>IF(Info!BJ6=TRUE,INDEX(Other!$20:$20,MATCH(BI4,Other!$11:$11,0)),1)</f>
        <v>1</v>
      </c>
      <c r="BJ74" s="387">
        <f>IF(Info!BK6=TRUE,INDEX(Other!$20:$20,MATCH(BJ4,Other!$11:$11,0)),1)</f>
        <v>1</v>
      </c>
      <c r="BK74" s="387">
        <f>IF(Info!BL6=TRUE,INDEX(Other!$20:$20,MATCH(BK4,Other!$11:$11,0)),1)</f>
        <v>1</v>
      </c>
      <c r="BL74" s="387">
        <f>IF(Info!BM6=TRUE,INDEX(Other!$20:$20,MATCH(BL4,Other!$11:$11,0)),1)</f>
        <v>1</v>
      </c>
      <c r="BM74" s="387">
        <f>IF(Info!BN6=TRUE,INDEX(Other!$20:$20,MATCH(BM4,Other!$11:$11,0)),1)</f>
        <v>1</v>
      </c>
      <c r="BN74" s="387">
        <f>IF(Info!BO6=TRUE,INDEX(Other!$20:$20,MATCH(BN4,Other!$11:$11,0)),1)</f>
        <v>1</v>
      </c>
      <c r="BO74" s="387">
        <f>IF(Info!BP6=TRUE,INDEX(Other!$20:$20,MATCH(BO4,Other!$11:$11,0)),1)</f>
        <v>1</v>
      </c>
      <c r="BP74" s="387">
        <f>IF(Info!BQ6=TRUE,INDEX(Other!$20:$20,MATCH(BP4,Other!$11:$11,0)),1)</f>
        <v>1</v>
      </c>
      <c r="BQ74" s="387">
        <f>IF(Info!BR6=TRUE,INDEX(Other!$20:$20,MATCH(BQ4,Other!$11:$11,0)),1)</f>
        <v>1</v>
      </c>
      <c r="BR74" s="387">
        <f>IF(Info!BS6=TRUE,INDEX(Other!$20:$20,MATCH(BR4,Other!$11:$11,0)),1)</f>
        <v>1</v>
      </c>
      <c r="BS74" s="387">
        <f>IF(Info!BT6=TRUE,INDEX(Other!$20:$20,MATCH(BS4,Other!$11:$11,0)),1)</f>
        <v>1</v>
      </c>
      <c r="BT74" s="387">
        <f>IF(Info!BU6=TRUE,INDEX(Other!$20:$20,MATCH(BT4,Other!$11:$11,0)),1)</f>
        <v>1</v>
      </c>
      <c r="BU74" s="387">
        <f>IF(Info!BV6=TRUE,INDEX(Other!$20:$20,MATCH(BU4,Other!$11:$11,0)),1)</f>
        <v>1</v>
      </c>
      <c r="BV74" s="387">
        <f>IF(Info!BW6=TRUE,INDEX(Other!$20:$20,MATCH(BV4,Other!$11:$11,0)),1)</f>
        <v>1</v>
      </c>
      <c r="BW74" s="387">
        <f>IF(Info!BX6=TRUE,INDEX(Other!$20:$20,MATCH(BW4,Other!$11:$11,0)),1)</f>
        <v>1</v>
      </c>
      <c r="BX74" s="387">
        <f>IF(Info!BY6=TRUE,INDEX(Other!$20:$20,MATCH(BX4,Other!$11:$11,0)),1)</f>
        <v>1</v>
      </c>
      <c r="BY74" s="387">
        <f>IF(Info!BZ6=TRUE,INDEX(Other!$20:$20,MATCH(BY4,Other!$11:$11,0)),1)</f>
        <v>1</v>
      </c>
      <c r="BZ74" s="387">
        <f>IF(Info!CA6=TRUE,INDEX(Other!$20:$20,MATCH(BZ4,Other!$11:$11,0)),1)</f>
        <v>1</v>
      </c>
      <c r="CA74" s="387">
        <f>IF(Info!CB6=TRUE,INDEX(Other!$20:$20,MATCH(CA4,Other!$11:$11,0)),1)</f>
        <v>1</v>
      </c>
      <c r="CB74" s="387">
        <f>IF(Info!CC6=TRUE,INDEX(Other!$20:$20,MATCH(CB4,Other!$11:$11,0)),1)</f>
        <v>1</v>
      </c>
      <c r="CC74" s="387">
        <f>IF(Info!CD6=TRUE,INDEX(Other!$20:$20,MATCH(CC4,Other!$11:$11,0)),1)</f>
        <v>1</v>
      </c>
      <c r="CD74" s="387">
        <f>IF(Info!CE6=TRUE,INDEX(Other!$20:$20,MATCH(CD4,Other!$11:$11,0)),1)</f>
        <v>1</v>
      </c>
      <c r="CE74" s="387">
        <f>IF(Info!CF6=TRUE,INDEX(Other!$20:$20,MATCH(CE4,Other!$11:$11,0)),1)</f>
        <v>1</v>
      </c>
      <c r="CF74" s="387">
        <f>IF(Info!CG6=TRUE,INDEX(Other!$20:$20,MATCH(CF4,Other!$11:$11,0)),1)</f>
        <v>1</v>
      </c>
      <c r="CG74" s="387">
        <f>IF(Info!CH6=TRUE,INDEX(Other!$20:$20,MATCH(CG4,Other!$11:$11,0)),1)</f>
        <v>1</v>
      </c>
      <c r="CH74" s="387">
        <f>IF(Info!CI6=TRUE,INDEX(Other!$20:$20,MATCH(CH4,Other!$11:$11,0)),1)</f>
        <v>1</v>
      </c>
      <c r="CI74" s="387">
        <f>IF(Info!CJ6=TRUE,INDEX(Other!$20:$20,MATCH(CI4,Other!$11:$11,0)),1)</f>
        <v>1</v>
      </c>
      <c r="CJ74" s="387">
        <f>IF(Info!CK6=TRUE,INDEX(Other!$20:$20,MATCH(CJ4,Other!$11:$11,0)),1)</f>
        <v>1</v>
      </c>
      <c r="CK74" s="387">
        <f>IF(Info!CL6=TRUE,INDEX(Other!$20:$20,MATCH(CK4,Other!$11:$11,0)),1)</f>
        <v>1</v>
      </c>
      <c r="CL74" s="387">
        <f>IF(Info!CM6=TRUE,INDEX(Other!$20:$20,MATCH(CL4,Other!$11:$11,0)),1)</f>
        <v>1</v>
      </c>
      <c r="CM74" s="387">
        <f>IF(Info!CN6=TRUE,INDEX(Other!$20:$20,MATCH(CM4,Other!$11:$11,0)),1)</f>
        <v>1</v>
      </c>
      <c r="CN74" s="387">
        <f>IF(Info!CO6=TRUE,INDEX(Other!$20:$20,MATCH(CN4,Other!$11:$11,0)),1)</f>
        <v>1</v>
      </c>
      <c r="CO74" s="387">
        <f>IF(Info!CP6=TRUE,INDEX(Other!$20:$20,MATCH(CO4,Other!$11:$11,0)),1)</f>
        <v>1</v>
      </c>
      <c r="CP74" s="387">
        <f>IF(Info!CQ6=TRUE,INDEX(Other!$20:$20,MATCH(CP4,Other!$11:$11,0)),1)</f>
        <v>1</v>
      </c>
      <c r="CQ74" s="387">
        <f>IF(Info!CR6=TRUE,INDEX(Other!$20:$20,MATCH(CQ4,Other!$11:$11,0)),1)</f>
        <v>1</v>
      </c>
      <c r="CR74" s="387">
        <f>IF(Info!CS6=TRUE,INDEX(Other!$20:$20,MATCH(CR4,Other!$11:$11,0)),1)</f>
        <v>1</v>
      </c>
      <c r="CS74" s="387">
        <f>IF(Info!CT6=TRUE,INDEX(Other!$20:$20,MATCH(CS4,Other!$11:$11,0)),1)</f>
        <v>1</v>
      </c>
      <c r="CT74" s="387">
        <f>IF(Info!CU6=TRUE,INDEX(Other!$20:$20,MATCH(CT4,Other!$11:$11,0)),1)</f>
        <v>1</v>
      </c>
      <c r="CU74" s="387">
        <f>IF(Info!CV6=TRUE,INDEX(Other!$20:$20,MATCH(CU4,Other!$11:$11,0)),1)</f>
        <v>1</v>
      </c>
      <c r="CV74" s="387">
        <f>IF(Info!CW6=TRUE,INDEX(Other!$20:$20,MATCH(CV4,Other!$11:$11,0)),1)</f>
        <v>1</v>
      </c>
      <c r="CW74" s="387">
        <f>IF(Info!CX6=TRUE,INDEX(Other!$20:$20,MATCH(CW4,Other!$11:$11,0)),1)</f>
        <v>1</v>
      </c>
      <c r="CX74" s="387">
        <f>IF(Info!CY6=TRUE,INDEX(Other!$20:$20,MATCH(CX4,Other!$11:$11,0)),1)</f>
        <v>1</v>
      </c>
      <c r="CY74" s="387">
        <f>IF(Info!CZ6=TRUE,INDEX(Other!$20:$20,MATCH(CY4,Other!$11:$11,0)),1)</f>
        <v>1</v>
      </c>
      <c r="CZ74" s="387">
        <f>IF(Info!DA6=TRUE,INDEX(Other!$20:$20,MATCH(CZ4,Other!$11:$11,0)),1)</f>
        <v>1</v>
      </c>
      <c r="DA74" s="387">
        <f>IF(Info!DB6=TRUE,INDEX(Other!$20:$20,MATCH(DA4,Other!$11:$11,0)),1)</f>
        <v>1</v>
      </c>
      <c r="DB74" s="387">
        <f>IF(Info!DC6=TRUE,INDEX(Other!$20:$20,MATCH(DB4,Other!$11:$11,0)),1)</f>
        <v>1</v>
      </c>
      <c r="DC74" s="387">
        <f>IF(Info!DD6=TRUE,INDEX(Other!$20:$20,MATCH(DC4,Other!$11:$11,0)),1)</f>
        <v>1</v>
      </c>
      <c r="DD74" s="387">
        <f>IF(Info!DE6=TRUE,INDEX(Other!$20:$20,MATCH(DD4,Other!$11:$11,0)),1)</f>
        <v>1</v>
      </c>
      <c r="DE74" s="387">
        <f>IF(Info!DF6=TRUE,INDEX(Other!$20:$20,MATCH(DE4,Other!$11:$11,0)),1)</f>
        <v>1</v>
      </c>
      <c r="DF74" s="387">
        <f>IF(Info!DG6=TRUE,INDEX(Other!$20:$20,MATCH(DF4,Other!$11:$11,0)),1)</f>
        <v>1</v>
      </c>
      <c r="DG74" s="387">
        <f>IF(Info!DH6=TRUE,INDEX(Other!$20:$20,MATCH(DG4,Other!$11:$11,0)),1)</f>
        <v>1</v>
      </c>
      <c r="DH74" s="387">
        <f>IF(Info!DI6=TRUE,INDEX(Other!$20:$20,MATCH(DH4,Other!$11:$11,0)),1)</f>
        <v>1</v>
      </c>
      <c r="DI74" s="387">
        <f>IF(Info!DJ6=TRUE,INDEX(Other!$20:$20,MATCH(DI4,Other!$11:$11,0)),1)</f>
        <v>1</v>
      </c>
      <c r="DJ74" s="387">
        <f>IF(Info!DK6=TRUE,INDEX(Other!$20:$20,MATCH(DJ4,Other!$11:$11,0)),1)</f>
        <v>1</v>
      </c>
      <c r="DK74" s="387">
        <f>IF(Info!DL6=TRUE,INDEX(Other!$20:$20,MATCH(DK4,Other!$11:$11,0)),1)</f>
        <v>1</v>
      </c>
      <c r="DL74" s="387">
        <f>IF(Info!DM6=TRUE,INDEX(Other!$20:$20,MATCH(DL4,Other!$11:$11,0)),1)</f>
        <v>1</v>
      </c>
      <c r="DM74" s="387">
        <f>IF(Info!DN6=TRUE,INDEX(Other!$20:$20,MATCH(DM4,Other!$11:$11,0)),1)</f>
        <v>1</v>
      </c>
      <c r="DN74" s="387">
        <f>IF(Info!DO6=TRUE,INDEX(Other!$20:$20,MATCH(DN4,Other!$11:$11,0)),1)</f>
        <v>1</v>
      </c>
      <c r="DO74" s="387">
        <f>IF(Info!DP6=TRUE,INDEX(Other!$20:$20,MATCH(DO4,Other!$11:$11,0)),1)</f>
        <v>1</v>
      </c>
      <c r="DP74" s="387">
        <f>IF(Info!DQ6=TRUE,INDEX(Other!$20:$20,MATCH(DP4,Other!$11:$11,0)),1)</f>
        <v>1</v>
      </c>
      <c r="DQ74" s="387">
        <f>IF(Info!DR6=TRUE,INDEX(Other!$20:$20,MATCH(DQ4,Other!$11:$11,0)),1)</f>
        <v>1</v>
      </c>
      <c r="DR74" s="387">
        <f>IF(Info!DS6=TRUE,INDEX(Other!$20:$20,MATCH(DR4,Other!$11:$11,0)),1)</f>
        <v>1</v>
      </c>
      <c r="DS74" s="387">
        <f>IF(Info!DT6=TRUE,INDEX(Other!$20:$20,MATCH(DS4,Other!$11:$11,0)),1)</f>
        <v>1</v>
      </c>
      <c r="DT74" s="387">
        <f>IF(Info!DU6=TRUE,INDEX(Other!$20:$20,MATCH(DT4,Other!$11:$11,0)),1)</f>
        <v>1</v>
      </c>
      <c r="DU74" s="387">
        <f>IF(Info!DV6=TRUE,INDEX(Other!$20:$20,MATCH(DU4,Other!$11:$11,0)),1)</f>
        <v>1</v>
      </c>
      <c r="DV74" s="387">
        <f>IF(Info!DW6=TRUE,INDEX(Other!$20:$20,MATCH(DV4,Other!$11:$11,0)),1)</f>
        <v>1</v>
      </c>
      <c r="DW74" s="387">
        <f>IF(Info!DX6=TRUE,INDEX(Other!$20:$20,MATCH(DW4,Other!$11:$11,0)),1)</f>
        <v>1</v>
      </c>
      <c r="DX74" s="387">
        <f>IF(Info!DY6=TRUE,INDEX(Other!$20:$20,MATCH(DX4,Other!$11:$11,0)),1)</f>
        <v>1</v>
      </c>
      <c r="DY74" s="387">
        <f>IF(Info!DZ6=TRUE,INDEX(Other!$20:$20,MATCH(DY4,Other!$11:$11,0)),1)</f>
        <v>1</v>
      </c>
      <c r="DZ74" s="387">
        <f>IF(Info!EA6=TRUE,INDEX(Other!$20:$20,MATCH(DZ4,Other!$11:$11,0)),1)</f>
        <v>1</v>
      </c>
      <c r="EA74" s="387">
        <f>IF(Info!EB6=TRUE,INDEX(Other!$20:$20,MATCH(EA4,Other!$11:$11,0)),1)</f>
        <v>1</v>
      </c>
      <c r="EB74" s="387">
        <f>IF(Info!EC6=TRUE,INDEX(Other!$20:$20,MATCH(EB4,Other!$11:$11,0)),1)</f>
        <v>1</v>
      </c>
      <c r="EC74" s="387">
        <f>IF(Info!ED6=TRUE,INDEX(Other!$20:$20,MATCH(EC4,Other!$11:$11,0)),1)</f>
        <v>1</v>
      </c>
      <c r="ED74" s="387">
        <f>IF(Info!EE6=TRUE,INDEX(Other!$20:$20,MATCH(ED4,Other!$11:$11,0)),1)</f>
        <v>1</v>
      </c>
      <c r="EE74" s="387">
        <f>IF(Info!EF6=TRUE,INDEX(Other!$20:$20,MATCH(EE4,Other!$11:$11,0)),1)</f>
        <v>1</v>
      </c>
      <c r="EF74" s="387">
        <f>IF(Info!EG6=TRUE,INDEX(Other!$20:$20,MATCH(EF4,Other!$11:$11,0)),1)</f>
        <v>1</v>
      </c>
      <c r="EG74" s="387">
        <f>IF(Info!EH6=TRUE,INDEX(Other!$20:$20,MATCH(EG4,Other!$11:$11,0)),1)</f>
        <v>1</v>
      </c>
      <c r="EH74" s="387">
        <f>IF(Info!EI6=TRUE,INDEX(Other!$20:$20,MATCH(EH4,Other!$11:$11,0)),1)</f>
        <v>1</v>
      </c>
      <c r="EI74" s="387">
        <f>IF(Info!EJ6=TRUE,INDEX(Other!$20:$20,MATCH(EI4,Other!$11:$11,0)),1)</f>
        <v>1</v>
      </c>
      <c r="EJ74" s="387">
        <f>IF(Info!EK6=TRUE,INDEX(Other!$20:$20,MATCH(EJ4,Other!$11:$11,0)),1)</f>
        <v>1</v>
      </c>
      <c r="EK74" s="387">
        <f>IF(Info!EL6=TRUE,INDEX(Other!$20:$20,MATCH(EK4,Other!$11:$11,0)),1)</f>
        <v>1</v>
      </c>
      <c r="EL74" s="387">
        <f>IF(Info!EM6=TRUE,INDEX(Other!$20:$20,MATCH(EL4,Other!$11:$11,0)),1)</f>
        <v>1</v>
      </c>
      <c r="EM74" s="387">
        <f>IF(Info!EN6=TRUE,INDEX(Other!$20:$20,MATCH(EM4,Other!$11:$11,0)),1)</f>
        <v>1</v>
      </c>
      <c r="EN74" s="387">
        <f>IF(Info!EO6=TRUE,INDEX(Other!$20:$20,MATCH(EN4,Other!$11:$11,0)),1)</f>
        <v>1</v>
      </c>
      <c r="EO74" s="387">
        <f>IF(Info!EP6=TRUE,INDEX(Other!$20:$20,MATCH(EO4,Other!$11:$11,0)),1)</f>
        <v>1</v>
      </c>
      <c r="EP74" s="387">
        <f>IF(Info!EQ6=TRUE,INDEX(Other!$20:$20,MATCH(EP4,Other!$11:$11,0)),1)</f>
        <v>1</v>
      </c>
      <c r="EQ74" s="387">
        <f>IF(Info!ER6=TRUE,INDEX(Other!$20:$20,MATCH(EQ4,Other!$11:$11,0)),1)</f>
        <v>1</v>
      </c>
      <c r="ER74" s="387">
        <f>IF(Info!ES6=TRUE,INDEX(Other!$20:$20,MATCH(ER4,Other!$11:$11,0)),1)</f>
        <v>1</v>
      </c>
      <c r="ES74" s="387">
        <f>IF(Info!ET6=TRUE,INDEX(Other!$20:$20,MATCH(ES4,Other!$11:$11,0)),1)</f>
        <v>1</v>
      </c>
      <c r="ET74" s="387">
        <f>IF(Info!EU6=TRUE,INDEX(Other!$20:$20,MATCH(ET4,Other!$11:$11,0)),1)</f>
        <v>1</v>
      </c>
      <c r="EU74" s="387">
        <f>IF(Info!EV6=TRUE,INDEX(Other!$20:$20,MATCH(EU4,Other!$11:$11,0)),1)</f>
        <v>1</v>
      </c>
      <c r="EV74" s="387">
        <f>IF(Info!EW6=TRUE,INDEX(Other!$20:$20,MATCH(EV4,Other!$11:$11,0)),1)</f>
        <v>1</v>
      </c>
      <c r="EW74" s="387">
        <f>IF(Info!EX6=TRUE,INDEX(Other!$20:$20,MATCH(EW4,Other!$11:$11,0)),1)</f>
        <v>1</v>
      </c>
      <c r="EX74" s="387">
        <f>IF(Info!EY6=TRUE,INDEX(Other!$20:$20,MATCH(EX4,Other!$11:$11,0)),1)</f>
        <v>1</v>
      </c>
      <c r="EY74" s="387">
        <f>IF(Info!EZ6=TRUE,INDEX(Other!$20:$20,MATCH(EY4,Other!$11:$11,0)),1)</f>
        <v>1</v>
      </c>
      <c r="EZ74" s="387">
        <f>IF(Info!FA6=TRUE,INDEX(Other!$20:$20,MATCH(EZ4,Other!$11:$11,0)),1)</f>
        <v>1</v>
      </c>
      <c r="FA74" s="387">
        <f>IF(Info!FB6=TRUE,INDEX(Other!$20:$20,MATCH(FA4,Other!$11:$11,0)),1)</f>
        <v>1</v>
      </c>
      <c r="FB74" s="387">
        <f>IF(Info!FC6=TRUE,INDEX(Other!$20:$20,MATCH(FB4,Other!$11:$11,0)),1)</f>
        <v>1</v>
      </c>
      <c r="FC74" s="387">
        <f>IF(Info!FD6=TRUE,INDEX(Other!$20:$20,MATCH(FC4,Other!$11:$11,0)),1)</f>
        <v>1</v>
      </c>
      <c r="FD74" s="387">
        <f>IF(Info!FE6=TRUE,INDEX(Other!$20:$20,MATCH(FD4,Other!$11:$11,0)),1)</f>
        <v>1</v>
      </c>
      <c r="FE74" s="387">
        <f>IF(Info!FF6=TRUE,INDEX(Other!$20:$20,MATCH(FE4,Other!$11:$11,0)),1)</f>
        <v>1</v>
      </c>
      <c r="FF74" s="387">
        <f>IF(Info!FG6=TRUE,INDEX(Other!$20:$20,MATCH(FF4,Other!$11:$11,0)),1)</f>
        <v>1</v>
      </c>
      <c r="FG74" s="387">
        <f>IF(Info!FH6=TRUE,INDEX(Other!$20:$20,MATCH(FG4,Other!$11:$11,0)),1)</f>
        <v>1</v>
      </c>
      <c r="FH74" s="387">
        <f>IF(Info!FI6=TRUE,INDEX(Other!$20:$20,MATCH(FH4,Other!$11:$11,0)),1)</f>
        <v>1</v>
      </c>
      <c r="FI74" s="387">
        <f>IF(Info!FJ6=TRUE,INDEX(Other!$20:$20,MATCH(FI4,Other!$11:$11,0)),1)</f>
        <v>1</v>
      </c>
      <c r="FJ74" s="387">
        <f>IF(Info!FK6=TRUE,INDEX(Other!$20:$20,MATCH(FJ4,Other!$11:$11,0)),1)</f>
        <v>1</v>
      </c>
      <c r="FK74" s="387">
        <f>IF(Info!FL6=TRUE,INDEX(Other!$20:$20,MATCH(FK4,Other!$11:$11,0)),1)</f>
        <v>1</v>
      </c>
      <c r="FL74" s="387">
        <f>IF(Info!FM6=TRUE,INDEX(Other!$20:$20,MATCH(FL4,Other!$11:$11,0)),1)</f>
        <v>1</v>
      </c>
      <c r="FM74" s="387">
        <f>IF(Info!FN6=TRUE,INDEX(Other!$20:$20,MATCH(FM4,Other!$11:$11,0)),1)</f>
        <v>1</v>
      </c>
      <c r="FN74" s="387">
        <f>IF(Info!FO6=TRUE,INDEX(Other!$20:$20,MATCH(FN4,Other!$11:$11,0)),1)</f>
        <v>1</v>
      </c>
      <c r="FO74" s="387">
        <f>IF(Info!FP6=TRUE,INDEX(Other!$20:$20,MATCH(FO4,Other!$11:$11,0)),1)</f>
        <v>1</v>
      </c>
      <c r="FP74" s="387">
        <f>IF(Info!FQ6=TRUE,INDEX(Other!$20:$20,MATCH(FP4,Other!$11:$11,0)),1)</f>
        <v>1</v>
      </c>
      <c r="FQ74" s="387">
        <f>IF(Info!FR6=TRUE,INDEX(Other!$20:$20,MATCH(FQ4,Other!$11:$11,0)),1)</f>
        <v>1</v>
      </c>
      <c r="FR74" s="387">
        <f>IF(Info!FS6=TRUE,INDEX(Other!$20:$20,MATCH(FR4,Other!$11:$11,0)),1)</f>
        <v>1</v>
      </c>
      <c r="FS74" s="387">
        <f>IF(Info!FT6=TRUE,INDEX(Other!$20:$20,MATCH(FS4,Other!$11:$11,0)),1)</f>
        <v>1</v>
      </c>
      <c r="FT74" s="387">
        <f>IF(Info!FU6=TRUE,INDEX(Other!$20:$20,MATCH(FT4,Other!$11:$11,0)),1)</f>
        <v>1</v>
      </c>
      <c r="FU74" s="387">
        <f>IF(Info!FV6=TRUE,INDEX(Other!$20:$20,MATCH(FU4,Other!$11:$11,0)),1)</f>
        <v>1</v>
      </c>
      <c r="FV74" s="387">
        <f>IF(Info!FW6=TRUE,INDEX(Other!$20:$20,MATCH(FV4,Other!$11:$11,0)),1)</f>
        <v>1</v>
      </c>
      <c r="FW74" s="387">
        <f>IF(Info!FX6=TRUE,INDEX(Other!$20:$20,MATCH(FW4,Other!$11:$11,0)),1)</f>
        <v>1</v>
      </c>
      <c r="FX74" s="387">
        <f>IF(Info!FY6=TRUE,INDEX(Other!$20:$20,MATCH(FX4,Other!$11:$11,0)),1)</f>
        <v>1</v>
      </c>
      <c r="FY74" s="387">
        <f>IF(Info!FZ6=TRUE,INDEX(Other!$20:$20,MATCH(FY4,Other!$11:$11,0)),1)</f>
        <v>1</v>
      </c>
      <c r="FZ74" s="387">
        <f>IF(Info!GA6=TRUE,INDEX(Other!$20:$20,MATCH(FZ4,Other!$11:$11,0)),1)</f>
        <v>1</v>
      </c>
      <c r="GA74" s="387">
        <f>IF(Info!GB6=TRUE,INDEX(Other!$20:$20,MATCH(GA4,Other!$11:$11,0)),1)</f>
        <v>1</v>
      </c>
      <c r="GB74" s="387">
        <f>IF(Info!GC6=TRUE,INDEX(Other!$20:$20,MATCH(GB4,Other!$11:$11,0)),1)</f>
        <v>1</v>
      </c>
      <c r="GC74" s="387">
        <f>IF(Info!GD6=TRUE,INDEX(Other!$20:$20,MATCH(GC4,Other!$11:$11,0)),1)</f>
        <v>1</v>
      </c>
      <c r="GD74" s="387">
        <f>IF(Info!GE6=TRUE,INDEX(Other!$20:$20,MATCH(GD4,Other!$11:$11,0)),1)</f>
        <v>1</v>
      </c>
      <c r="GE74" s="387">
        <f>IF(Info!GF6=TRUE,INDEX(Other!$20:$20,MATCH(GE4,Other!$11:$11,0)),1)</f>
        <v>1</v>
      </c>
      <c r="GF74" s="387">
        <f>IF(Info!GG6=TRUE,INDEX(Other!$20:$20,MATCH(GF4,Other!$11:$11,0)),1)</f>
        <v>1</v>
      </c>
      <c r="GG74" s="387">
        <f>IF(Info!GH6=TRUE,INDEX(Other!$20:$20,MATCH(GG4,Other!$11:$11,0)),1)</f>
        <v>1</v>
      </c>
      <c r="GH74" s="387">
        <f>IF(Info!GI6=TRUE,INDEX(Other!$20:$20,MATCH(GH4,Other!$11:$11,0)),1)</f>
        <v>1</v>
      </c>
      <c r="GI74" s="387">
        <f>IF(Info!GJ6=TRUE,INDEX(Other!$20:$20,MATCH(GI4,Other!$11:$11,0)),1)</f>
        <v>1</v>
      </c>
      <c r="GJ74" s="387">
        <f>IF(Info!GK6=TRUE,INDEX(Other!$20:$20,MATCH(GJ4,Other!$11:$11,0)),1)</f>
        <v>1</v>
      </c>
      <c r="GK74" s="387">
        <f>IF(Info!GL6=TRUE,INDEX(Other!$20:$20,MATCH(GK4,Other!$11:$11,0)),1)</f>
        <v>1</v>
      </c>
      <c r="GL74" s="387">
        <f>IF(Info!GM6=TRUE,INDEX(Other!$20:$20,MATCH(GL4,Other!$11:$11,0)),1)</f>
        <v>1</v>
      </c>
      <c r="GM74" s="387">
        <f>IF(Info!GN6=TRUE,INDEX(Other!$20:$20,MATCH(GM4,Other!$11:$11,0)),1)</f>
        <v>1</v>
      </c>
      <c r="GN74" s="387">
        <f>IF(Info!GO6=TRUE,INDEX(Other!$20:$20,MATCH(GN4,Other!$11:$11,0)),1)</f>
        <v>1</v>
      </c>
      <c r="GO74" s="387">
        <f>IF(Info!GP6=TRUE,INDEX(Other!$20:$20,MATCH(GO4,Other!$11:$11,0)),1)</f>
        <v>1</v>
      </c>
      <c r="GP74" s="387">
        <f>IF(Info!GQ6=TRUE,INDEX(Other!$20:$20,MATCH(GP4,Other!$11:$11,0)),1)</f>
        <v>1</v>
      </c>
      <c r="GQ74" s="387">
        <f>IF(Info!GR6=TRUE,INDEX(Other!$20:$20,MATCH(GQ4,Other!$11:$11,0)),1)</f>
        <v>1</v>
      </c>
      <c r="GR74" s="387">
        <f>IF(Info!GS6=TRUE,INDEX(Other!$20:$20,MATCH(GR4,Other!$11:$11,0)),1)</f>
        <v>1</v>
      </c>
      <c r="GS74" s="387">
        <f>IF(Info!GT6=TRUE,INDEX(Other!$20:$20,MATCH(GS4,Other!$11:$11,0)),1)</f>
        <v>1</v>
      </c>
    </row>
    <row r="75" spans="1:201" s="345" customFormat="1" outlineLevel="1">
      <c r="A75" s="354" t="s">
        <v>9384</v>
      </c>
      <c r="B75" s="344">
        <f>IFERROR(ROUND(B76*B10*B77,0)*N(Input!C28),0)</f>
        <v>0</v>
      </c>
      <c r="C75" s="344">
        <f>IFERROR(ROUND(C76*C10*C77,0)*N(Input!D28),0)</f>
        <v>0</v>
      </c>
      <c r="D75" s="344">
        <f>IFERROR(ROUND(D76*D10*D77,0)*N(Input!E28),0)</f>
        <v>0</v>
      </c>
      <c r="E75" s="344">
        <f>IFERROR(ROUND(E76*E10*E77,0)*N(Input!F28),0)</f>
        <v>0</v>
      </c>
      <c r="F75" s="344">
        <f>IFERROR(ROUND(F76*F10*F77,0)*N(Input!G28),0)</f>
        <v>0</v>
      </c>
      <c r="G75" s="344">
        <f>IFERROR(ROUND(G76*G10*G77,0)*N(Input!H28),0)</f>
        <v>0</v>
      </c>
      <c r="H75" s="344">
        <f>IFERROR(ROUND(H76*H10*H77,0)*N(Input!I28),0)</f>
        <v>0</v>
      </c>
      <c r="I75" s="344">
        <f>IFERROR(ROUND(I76*I10*I77,0)*N(Input!J28),0)</f>
        <v>0</v>
      </c>
      <c r="J75" s="344">
        <f>IFERROR(ROUND(J76*J10*J77,0)*N(Input!K28),0)</f>
        <v>0</v>
      </c>
      <c r="K75" s="344">
        <f>IFERROR(ROUND(K76*K10*K77,0)*N(Input!L28),0)</f>
        <v>0</v>
      </c>
      <c r="L75" s="344">
        <f>IFERROR(ROUND(L76*L10*L77,0)*N(Input!M28),0)</f>
        <v>0</v>
      </c>
      <c r="M75" s="344">
        <f>IFERROR(ROUND(M76*M10*M77,0)*N(Input!N28),0)</f>
        <v>0</v>
      </c>
      <c r="N75" s="344">
        <f>IFERROR(ROUND(N76*N10*N77,0)*N(Input!O28),0)</f>
        <v>0</v>
      </c>
      <c r="O75" s="344">
        <f>IFERROR(ROUND(O76*O10*O77,0)*N(Input!P28),0)</f>
        <v>0</v>
      </c>
      <c r="P75" s="344">
        <f>IFERROR(ROUND(P76*P10*P77,0)*N(Input!Q28),0)</f>
        <v>0</v>
      </c>
      <c r="Q75" s="344">
        <f>IFERROR(ROUND(Q76*Q10*Q77,0)*N(Input!R28),0)</f>
        <v>0</v>
      </c>
      <c r="R75" s="344">
        <f>IFERROR(ROUND(R76*R10*R77,0)*N(Input!S28),0)</f>
        <v>0</v>
      </c>
      <c r="S75" s="344">
        <f>IFERROR(ROUND(S76*S10*S77,0)*N(Input!T28),0)</f>
        <v>0</v>
      </c>
      <c r="T75" s="344">
        <f>IFERROR(ROUND(T76*T10*T77,0)*N(Input!U28),0)</f>
        <v>0</v>
      </c>
      <c r="U75" s="344">
        <f>IFERROR(ROUND(U76*U10*U77,0)*N(Input!V28),0)</f>
        <v>0</v>
      </c>
      <c r="V75" s="344">
        <f>IFERROR(ROUND(V76*V10*V77,0)*N(Input!W28),0)</f>
        <v>0</v>
      </c>
      <c r="W75" s="344">
        <f>IFERROR(ROUND(W76*W10*W77,0)*N(Input!X28),0)</f>
        <v>0</v>
      </c>
      <c r="X75" s="344">
        <f>IFERROR(ROUND(X76*X10*X77,0)*N(Input!Y28),0)</f>
        <v>0</v>
      </c>
      <c r="Y75" s="344">
        <f>IFERROR(ROUND(Y76*Y10*Y77,0)*N(Input!Z28),0)</f>
        <v>0</v>
      </c>
      <c r="Z75" s="344">
        <f>IFERROR(ROUND(Z76*Z10*Z77,0)*N(Input!AA28),0)</f>
        <v>0</v>
      </c>
      <c r="AA75" s="344">
        <f>IFERROR(ROUND(AA76*AA10*AA77,0)*N(Input!AB28),0)</f>
        <v>0</v>
      </c>
      <c r="AB75" s="344">
        <f>IFERROR(ROUND(AB76*AB10*AB77,0)*N(Input!AC28),0)</f>
        <v>0</v>
      </c>
      <c r="AC75" s="344">
        <f>IFERROR(ROUND(AC76*AC10*AC77,0)*N(Input!AD28),0)</f>
        <v>0</v>
      </c>
      <c r="AD75" s="344">
        <f>IFERROR(ROUND(AD76*AD10*AD77,0)*N(Input!AE28),0)</f>
        <v>0</v>
      </c>
      <c r="AE75" s="344">
        <f>IFERROR(ROUND(AE76*AE10*AE77,0)*N(Input!AF28),0)</f>
        <v>0</v>
      </c>
      <c r="AF75" s="344">
        <f>IFERROR(ROUND(AF76*AF10*AF77,0)*N(Input!AG28),0)</f>
        <v>0</v>
      </c>
      <c r="AG75" s="344">
        <f>IFERROR(ROUND(AG76*AG10*AG77,0)*N(Input!AH28),0)</f>
        <v>0</v>
      </c>
      <c r="AH75" s="344">
        <f>IFERROR(ROUND(AH76*AH10*AH77,0)*N(Input!AI28),0)</f>
        <v>0</v>
      </c>
      <c r="AI75" s="344">
        <f>IFERROR(ROUND(AI76*AI10*AI77,0)*N(Input!AJ28),0)</f>
        <v>0</v>
      </c>
      <c r="AJ75" s="344">
        <f>IFERROR(ROUND(AJ76*AJ10*AJ77,0)*N(Input!AK28),0)</f>
        <v>0</v>
      </c>
      <c r="AK75" s="344">
        <f>IFERROR(ROUND(AK76*AK10*AK77,0)*N(Input!AL28),0)</f>
        <v>0</v>
      </c>
      <c r="AL75" s="344">
        <f>IFERROR(ROUND(AL76*AL10*AL77,0)*N(Input!AM28),0)</f>
        <v>0</v>
      </c>
      <c r="AM75" s="344">
        <f>IFERROR(ROUND(AM76*AM10*AM77,0)*N(Input!AN28),0)</f>
        <v>0</v>
      </c>
      <c r="AN75" s="344">
        <f>IFERROR(ROUND(AN76*AN10*AN77,0)*N(Input!AO28),0)</f>
        <v>0</v>
      </c>
      <c r="AO75" s="344">
        <f>IFERROR(ROUND(AO76*AO10*AO77,0)*N(Input!AP28),0)</f>
        <v>0</v>
      </c>
      <c r="AP75" s="344">
        <f>IFERROR(ROUND(AP76*AP10*AP77,0)*N(Input!AQ28),0)</f>
        <v>0</v>
      </c>
      <c r="AQ75" s="344">
        <f>IFERROR(ROUND(AQ76*AQ10*AQ77,0)*N(Input!AR28),0)</f>
        <v>0</v>
      </c>
      <c r="AR75" s="344">
        <f>IFERROR(ROUND(AR76*AR10*AR77,0)*N(Input!AS28),0)</f>
        <v>0</v>
      </c>
      <c r="AS75" s="344">
        <f>IFERROR(ROUND(AS76*AS10*AS77,0)*N(Input!AT28),0)</f>
        <v>0</v>
      </c>
      <c r="AT75" s="344">
        <f>IFERROR(ROUND(AT76*AT10*AT77,0)*N(Input!AU28),0)</f>
        <v>0</v>
      </c>
      <c r="AU75" s="344">
        <f>IFERROR(ROUND(AU76*AU10*AU77,0)*N(Input!AV28),0)</f>
        <v>0</v>
      </c>
      <c r="AV75" s="344">
        <f>IFERROR(ROUND(AV76*AV10*AV77,0)*N(Input!AW28),0)</f>
        <v>0</v>
      </c>
      <c r="AW75" s="344">
        <f>IFERROR(ROUND(AW76*AW10*AW77,0)*N(Input!AX28),0)</f>
        <v>0</v>
      </c>
      <c r="AX75" s="344">
        <f>IFERROR(ROUND(AX76*AX10*AX77,0)*N(Input!AY28),0)</f>
        <v>0</v>
      </c>
      <c r="AY75" s="344">
        <f>IFERROR(ROUND(AY76*AY10*AY77,0)*N(Input!AZ28),0)</f>
        <v>0</v>
      </c>
      <c r="AZ75" s="344">
        <f>IFERROR(ROUND(AZ76*AZ10*AZ77,0)*N(Input!BA28),0)</f>
        <v>0</v>
      </c>
      <c r="BA75" s="344">
        <f>IFERROR(ROUND(BA76*BA10*BA77,0)*N(Input!BB28),0)</f>
        <v>0</v>
      </c>
      <c r="BB75" s="344">
        <f>IFERROR(ROUND(BB76*BB10*BB77,0)*N(Input!BC28),0)</f>
        <v>0</v>
      </c>
      <c r="BC75" s="344">
        <f>IFERROR(ROUND(BC76*BC10*BC77,0)*N(Input!BD28),0)</f>
        <v>0</v>
      </c>
      <c r="BD75" s="344">
        <f>IFERROR(ROUND(BD76*BD10*BD77,0)*N(Input!BE28),0)</f>
        <v>0</v>
      </c>
      <c r="BE75" s="344">
        <f>IFERROR(ROUND(BE76*BE10*BE77,0)*N(Input!BF28),0)</f>
        <v>0</v>
      </c>
      <c r="BF75" s="344">
        <f>IFERROR(ROUND(BF76*BF10*BF77,0)*N(Input!BG28),0)</f>
        <v>0</v>
      </c>
      <c r="BG75" s="344">
        <f>IFERROR(ROUND(BG76*BG10*BG77,0)*N(Input!BH28),0)</f>
        <v>0</v>
      </c>
      <c r="BH75" s="344">
        <f>IFERROR(ROUND(BH76*BH10*BH77,0)*N(Input!BI28),0)</f>
        <v>0</v>
      </c>
      <c r="BI75" s="344">
        <f>IFERROR(ROUND(BI76*BI10*BI77,0)*N(Input!BJ28),0)</f>
        <v>0</v>
      </c>
      <c r="BJ75" s="344">
        <f>IFERROR(ROUND(BJ76*BJ10*BJ77,0)*N(Input!BK28),0)</f>
        <v>0</v>
      </c>
      <c r="BK75" s="344">
        <f>IFERROR(ROUND(BK76*BK10*BK77,0)*N(Input!BL28),0)</f>
        <v>0</v>
      </c>
      <c r="BL75" s="344">
        <f>IFERROR(ROUND(BL76*BL10*BL77,0)*N(Input!BM28),0)</f>
        <v>0</v>
      </c>
      <c r="BM75" s="344">
        <f>IFERROR(ROUND(BM76*BM10*BM77,0)*N(Input!BN28),0)</f>
        <v>0</v>
      </c>
      <c r="BN75" s="344">
        <f>IFERROR(ROUND(BN76*BN10*BN77,0)*N(Input!BO28),0)</f>
        <v>0</v>
      </c>
      <c r="BO75" s="344">
        <f>IFERROR(ROUND(BO76*BO10*BO77,0)*N(Input!BP28),0)</f>
        <v>0</v>
      </c>
      <c r="BP75" s="344">
        <f>IFERROR(ROUND(BP76*BP10*BP77,0)*N(Input!BQ28),0)</f>
        <v>0</v>
      </c>
      <c r="BQ75" s="344">
        <f>IFERROR(ROUND(BQ76*BQ10*BQ77,0)*N(Input!BR28),0)</f>
        <v>0</v>
      </c>
      <c r="BR75" s="344">
        <f>IFERROR(ROUND(BR76*BR10*BR77,0)*N(Input!BS28),0)</f>
        <v>0</v>
      </c>
      <c r="BS75" s="344">
        <f>IFERROR(ROUND(BS76*BS10*BS77,0)*N(Input!BT28),0)</f>
        <v>0</v>
      </c>
      <c r="BT75" s="344">
        <f>IFERROR(ROUND(BT76*BT10*BT77,0)*N(Input!BU28),0)</f>
        <v>0</v>
      </c>
      <c r="BU75" s="344">
        <f>IFERROR(ROUND(BU76*BU10*BU77,0)*N(Input!BV28),0)</f>
        <v>0</v>
      </c>
      <c r="BV75" s="344">
        <f>IFERROR(ROUND(BV76*BV10*BV77,0)*N(Input!BW28),0)</f>
        <v>0</v>
      </c>
      <c r="BW75" s="344">
        <f>IFERROR(ROUND(BW76*BW10*BW77,0)*N(Input!BX28),0)</f>
        <v>0</v>
      </c>
      <c r="BX75" s="344">
        <f>IFERROR(ROUND(BX76*BX10*BX77,0)*N(Input!BY28),0)</f>
        <v>0</v>
      </c>
      <c r="BY75" s="344">
        <f>IFERROR(ROUND(BY76*BY10*BY77,0)*N(Input!BZ28),0)</f>
        <v>0</v>
      </c>
      <c r="BZ75" s="344">
        <f>IFERROR(ROUND(BZ76*BZ10*BZ77,0)*N(Input!CA28),0)</f>
        <v>0</v>
      </c>
      <c r="CA75" s="344">
        <f>IFERROR(ROUND(CA76*CA10*CA77,0)*N(Input!CB28),0)</f>
        <v>0</v>
      </c>
      <c r="CB75" s="344">
        <f>IFERROR(ROUND(CB76*CB10*CB77,0)*N(Input!CC28),0)</f>
        <v>0</v>
      </c>
      <c r="CC75" s="344">
        <f>IFERROR(ROUND(CC76*CC10*CC77,0)*N(Input!CD28),0)</f>
        <v>0</v>
      </c>
      <c r="CD75" s="344">
        <f>IFERROR(ROUND(CD76*CD10*CD77,0)*N(Input!CE28),0)</f>
        <v>0</v>
      </c>
      <c r="CE75" s="344">
        <f>IFERROR(ROUND(CE76*CE10*CE77,0)*N(Input!CF28),0)</f>
        <v>0</v>
      </c>
      <c r="CF75" s="344">
        <f>IFERROR(ROUND(CF76*CF10*CF77,0)*N(Input!CG28),0)</f>
        <v>0</v>
      </c>
      <c r="CG75" s="344">
        <f>IFERROR(ROUND(CG76*CG10*CG77,0)*N(Input!CH28),0)</f>
        <v>0</v>
      </c>
      <c r="CH75" s="344">
        <f>IFERROR(ROUND(CH76*CH10*CH77,0)*N(Input!CI28),0)</f>
        <v>0</v>
      </c>
      <c r="CI75" s="344">
        <f>IFERROR(ROUND(CI76*CI10*CI77,0)*N(Input!CJ28),0)</f>
        <v>0</v>
      </c>
      <c r="CJ75" s="344">
        <f>IFERROR(ROUND(CJ76*CJ10*CJ77,0)*N(Input!CK28),0)</f>
        <v>0</v>
      </c>
      <c r="CK75" s="344">
        <f>IFERROR(ROUND(CK76*CK10*CK77,0)*N(Input!CL28),0)</f>
        <v>0</v>
      </c>
      <c r="CL75" s="344">
        <f>IFERROR(ROUND(CL76*CL10*CL77,0)*N(Input!CM28),0)</f>
        <v>0</v>
      </c>
      <c r="CM75" s="344">
        <f>IFERROR(ROUND(CM76*CM10*CM77,0)*N(Input!CN28),0)</f>
        <v>0</v>
      </c>
      <c r="CN75" s="344">
        <f>IFERROR(ROUND(CN76*CN10*CN77,0)*N(Input!CO28),0)</f>
        <v>0</v>
      </c>
      <c r="CO75" s="344">
        <f>IFERROR(ROUND(CO76*CO10*CO77,0)*N(Input!CP28),0)</f>
        <v>0</v>
      </c>
      <c r="CP75" s="344">
        <f>IFERROR(ROUND(CP76*CP10*CP77,0)*N(Input!CQ28),0)</f>
        <v>0</v>
      </c>
      <c r="CQ75" s="344">
        <f>IFERROR(ROUND(CQ76*CQ10*CQ77,0)*N(Input!CR28),0)</f>
        <v>0</v>
      </c>
      <c r="CR75" s="344">
        <f>IFERROR(ROUND(CR76*CR10*CR77,0)*N(Input!CS28),0)</f>
        <v>0</v>
      </c>
      <c r="CS75" s="344">
        <f>IFERROR(ROUND(CS76*CS10*CS77,0)*N(Input!CT28),0)</f>
        <v>0</v>
      </c>
      <c r="CT75" s="344">
        <f>IFERROR(ROUND(CT76*CT10*CT77,0)*N(Input!CU28),0)</f>
        <v>0</v>
      </c>
      <c r="CU75" s="344">
        <f>IFERROR(ROUND(CU76*CU10*CU77,0)*N(Input!CV28),0)</f>
        <v>0</v>
      </c>
      <c r="CV75" s="344">
        <f>IFERROR(ROUND(CV76*CV10*CV77,0)*N(Input!CW28),0)</f>
        <v>0</v>
      </c>
      <c r="CW75" s="344">
        <f>IFERROR(ROUND(CW76*CW10*CW77,0)*N(Input!CX28),0)</f>
        <v>0</v>
      </c>
      <c r="CX75" s="344">
        <f>IFERROR(ROUND(CX76*CX10*CX77,0)*N(Input!CY28),0)</f>
        <v>0</v>
      </c>
      <c r="CY75" s="344">
        <f>IFERROR(ROUND(CY76*CY10*CY77,0)*N(Input!CZ28),0)</f>
        <v>0</v>
      </c>
      <c r="CZ75" s="344">
        <f>IFERROR(ROUND(CZ76*CZ10*CZ77,0)*N(Input!DA28),0)</f>
        <v>0</v>
      </c>
      <c r="DA75" s="344">
        <f>IFERROR(ROUND(DA76*DA10*DA77,0)*N(Input!DB28),0)</f>
        <v>0</v>
      </c>
      <c r="DB75" s="344">
        <f>IFERROR(ROUND(DB76*DB10*DB77,0)*N(Input!DC28),0)</f>
        <v>0</v>
      </c>
      <c r="DC75" s="344">
        <f>IFERROR(ROUND(DC76*DC10*DC77,0)*N(Input!DD28),0)</f>
        <v>0</v>
      </c>
      <c r="DD75" s="344">
        <f>IFERROR(ROUND(DD76*DD10*DD77,0)*N(Input!DE28),0)</f>
        <v>0</v>
      </c>
      <c r="DE75" s="344">
        <f>IFERROR(ROUND(DE76*DE10*DE77,0)*N(Input!DF28),0)</f>
        <v>0</v>
      </c>
      <c r="DF75" s="344">
        <f>IFERROR(ROUND(DF76*DF10*DF77,0)*N(Input!DG28),0)</f>
        <v>0</v>
      </c>
      <c r="DG75" s="344">
        <f>IFERROR(ROUND(DG76*DG10*DG77,0)*N(Input!DH28),0)</f>
        <v>0</v>
      </c>
      <c r="DH75" s="344">
        <f>IFERROR(ROUND(DH76*DH10*DH77,0)*N(Input!DI28),0)</f>
        <v>0</v>
      </c>
      <c r="DI75" s="344">
        <f>IFERROR(ROUND(DI76*DI10*DI77,0)*N(Input!DJ28),0)</f>
        <v>0</v>
      </c>
      <c r="DJ75" s="344">
        <f>IFERROR(ROUND(DJ76*DJ10*DJ77,0)*N(Input!DK28),0)</f>
        <v>0</v>
      </c>
      <c r="DK75" s="344">
        <f>IFERROR(ROUND(DK76*DK10*DK77,0)*N(Input!DL28),0)</f>
        <v>0</v>
      </c>
      <c r="DL75" s="344">
        <f>IFERROR(ROUND(DL76*DL10*DL77,0)*N(Input!DM28),0)</f>
        <v>0</v>
      </c>
      <c r="DM75" s="344">
        <f>IFERROR(ROUND(DM76*DM10*DM77,0)*N(Input!DN28),0)</f>
        <v>0</v>
      </c>
      <c r="DN75" s="344">
        <f>IFERROR(ROUND(DN76*DN10*DN77,0)*N(Input!DO28),0)</f>
        <v>0</v>
      </c>
      <c r="DO75" s="344">
        <f>IFERROR(ROUND(DO76*DO10*DO77,0)*N(Input!DP28),0)</f>
        <v>0</v>
      </c>
      <c r="DP75" s="344">
        <f>IFERROR(ROUND(DP76*DP10*DP77,0)*N(Input!DQ28),0)</f>
        <v>0</v>
      </c>
      <c r="DQ75" s="344">
        <f>IFERROR(ROUND(DQ76*DQ10*DQ77,0)*N(Input!DR28),0)</f>
        <v>0</v>
      </c>
      <c r="DR75" s="344">
        <f>IFERROR(ROUND(DR76*DR10*DR77,0)*N(Input!DS28),0)</f>
        <v>0</v>
      </c>
      <c r="DS75" s="344">
        <f>IFERROR(ROUND(DS76*DS10*DS77,0)*N(Input!DT28),0)</f>
        <v>0</v>
      </c>
      <c r="DT75" s="344">
        <f>IFERROR(ROUND(DT76*DT10*DT77,0)*N(Input!DU28),0)</f>
        <v>0</v>
      </c>
      <c r="DU75" s="344">
        <f>IFERROR(ROUND(DU76*DU10*DU77,0)*N(Input!DV28),0)</f>
        <v>0</v>
      </c>
      <c r="DV75" s="344">
        <f>IFERROR(ROUND(DV76*DV10*DV77,0)*N(Input!DW28),0)</f>
        <v>0</v>
      </c>
      <c r="DW75" s="344">
        <f>IFERROR(ROUND(DW76*DW10*DW77,0)*N(Input!DX28),0)</f>
        <v>0</v>
      </c>
      <c r="DX75" s="344">
        <f>IFERROR(ROUND(DX76*DX10*DX77,0)*N(Input!DY28),0)</f>
        <v>0</v>
      </c>
      <c r="DY75" s="344">
        <f>IFERROR(ROUND(DY76*DY10*DY77,0)*N(Input!DZ28),0)</f>
        <v>0</v>
      </c>
      <c r="DZ75" s="344">
        <f>IFERROR(ROUND(DZ76*DZ10*DZ77,0)*N(Input!EA28),0)</f>
        <v>0</v>
      </c>
      <c r="EA75" s="344">
        <f>IFERROR(ROUND(EA76*EA10*EA77,0)*N(Input!EB28),0)</f>
        <v>0</v>
      </c>
      <c r="EB75" s="344">
        <f>IFERROR(ROUND(EB76*EB10*EB77,0)*N(Input!EC28),0)</f>
        <v>0</v>
      </c>
      <c r="EC75" s="344">
        <f>IFERROR(ROUND(EC76*EC10*EC77,0)*N(Input!ED28),0)</f>
        <v>0</v>
      </c>
      <c r="ED75" s="344">
        <f>IFERROR(ROUND(ED76*ED10*ED77,0)*N(Input!EE28),0)</f>
        <v>0</v>
      </c>
      <c r="EE75" s="344">
        <f>IFERROR(ROUND(EE76*EE10*EE77,0)*N(Input!EF28),0)</f>
        <v>0</v>
      </c>
      <c r="EF75" s="344">
        <f>IFERROR(ROUND(EF76*EF10*EF77,0)*N(Input!EG28),0)</f>
        <v>0</v>
      </c>
      <c r="EG75" s="344">
        <f>IFERROR(ROUND(EG76*EG10*EG77,0)*N(Input!EH28),0)</f>
        <v>0</v>
      </c>
      <c r="EH75" s="344">
        <f>IFERROR(ROUND(EH76*EH10*EH77,0)*N(Input!EI28),0)</f>
        <v>0</v>
      </c>
      <c r="EI75" s="344">
        <f>IFERROR(ROUND(EI76*EI10*EI77,0)*N(Input!EJ28),0)</f>
        <v>0</v>
      </c>
      <c r="EJ75" s="344">
        <f>IFERROR(ROUND(EJ76*EJ10*EJ77,0)*N(Input!EK28),0)</f>
        <v>0</v>
      </c>
      <c r="EK75" s="344">
        <f>IFERROR(ROUND(EK76*EK10*EK77,0)*N(Input!EL28),0)</f>
        <v>0</v>
      </c>
      <c r="EL75" s="344">
        <f>IFERROR(ROUND(EL76*EL10*EL77,0)*N(Input!EM28),0)</f>
        <v>0</v>
      </c>
      <c r="EM75" s="344">
        <f>IFERROR(ROUND(EM76*EM10*EM77,0)*N(Input!EN28),0)</f>
        <v>0</v>
      </c>
      <c r="EN75" s="344">
        <f>IFERROR(ROUND(EN76*EN10*EN77,0)*N(Input!EO28),0)</f>
        <v>0</v>
      </c>
      <c r="EO75" s="344">
        <f>IFERROR(ROUND(EO76*EO10*EO77,0)*N(Input!EP28),0)</f>
        <v>0</v>
      </c>
      <c r="EP75" s="344">
        <f>IFERROR(ROUND(EP76*EP10*EP77,0)*N(Input!EQ28),0)</f>
        <v>0</v>
      </c>
      <c r="EQ75" s="344">
        <f>IFERROR(ROUND(EQ76*EQ10*EQ77,0)*N(Input!ER28),0)</f>
        <v>0</v>
      </c>
      <c r="ER75" s="344">
        <f>IFERROR(ROUND(ER76*ER10*ER77,0)*N(Input!ES28),0)</f>
        <v>0</v>
      </c>
      <c r="ES75" s="344">
        <f>IFERROR(ROUND(ES76*ES10*ES77,0)*N(Input!ET28),0)</f>
        <v>0</v>
      </c>
      <c r="ET75" s="344">
        <f>IFERROR(ROUND(ET76*ET10*ET77,0)*N(Input!EU28),0)</f>
        <v>0</v>
      </c>
      <c r="EU75" s="344">
        <f>IFERROR(ROUND(EU76*EU10*EU77,0)*N(Input!EV28),0)</f>
        <v>0</v>
      </c>
      <c r="EV75" s="344">
        <f>IFERROR(ROUND(EV76*EV10*EV77,0)*N(Input!EW28),0)</f>
        <v>0</v>
      </c>
      <c r="EW75" s="344">
        <f>IFERROR(ROUND(EW76*EW10*EW77,0)*N(Input!EX28),0)</f>
        <v>0</v>
      </c>
      <c r="EX75" s="344">
        <f>IFERROR(ROUND(EX76*EX10*EX77,0)*N(Input!EY28),0)</f>
        <v>0</v>
      </c>
      <c r="EY75" s="344">
        <f>IFERROR(ROUND(EY76*EY10*EY77,0)*N(Input!EZ28),0)</f>
        <v>0</v>
      </c>
      <c r="EZ75" s="344">
        <f>IFERROR(ROUND(EZ76*EZ10*EZ77,0)*N(Input!FA28),0)</f>
        <v>0</v>
      </c>
      <c r="FA75" s="344">
        <f>IFERROR(ROUND(FA76*FA10*FA77,0)*N(Input!FB28),0)</f>
        <v>0</v>
      </c>
      <c r="FB75" s="344">
        <f>IFERROR(ROUND(FB76*FB10*FB77,0)*N(Input!FC28),0)</f>
        <v>0</v>
      </c>
      <c r="FC75" s="344">
        <f>IFERROR(ROUND(FC76*FC10*FC77,0)*N(Input!FD28),0)</f>
        <v>0</v>
      </c>
      <c r="FD75" s="344">
        <f>IFERROR(ROUND(FD76*FD10*FD77,0)*N(Input!FE28),0)</f>
        <v>0</v>
      </c>
      <c r="FE75" s="344">
        <f>IFERROR(ROUND(FE76*FE10*FE77,0)*N(Input!FF28),0)</f>
        <v>0</v>
      </c>
      <c r="FF75" s="344">
        <f>IFERROR(ROUND(FF76*FF10*FF77,0)*N(Input!FG28),0)</f>
        <v>0</v>
      </c>
      <c r="FG75" s="344">
        <f>IFERROR(ROUND(FG76*FG10*FG77,0)*N(Input!FH28),0)</f>
        <v>0</v>
      </c>
      <c r="FH75" s="344">
        <f>IFERROR(ROUND(FH76*FH10*FH77,0)*N(Input!FI28),0)</f>
        <v>0</v>
      </c>
      <c r="FI75" s="344">
        <f>IFERROR(ROUND(FI76*FI10*FI77,0)*N(Input!FJ28),0)</f>
        <v>0</v>
      </c>
      <c r="FJ75" s="344">
        <f>IFERROR(ROUND(FJ76*FJ10*FJ77,0)*N(Input!FK28),0)</f>
        <v>0</v>
      </c>
      <c r="FK75" s="344">
        <f>IFERROR(ROUND(FK76*FK10*FK77,0)*N(Input!FL28),0)</f>
        <v>0</v>
      </c>
      <c r="FL75" s="344">
        <f>IFERROR(ROUND(FL76*FL10*FL77,0)*N(Input!FM28),0)</f>
        <v>0</v>
      </c>
      <c r="FM75" s="344">
        <f>IFERROR(ROUND(FM76*FM10*FM77,0)*N(Input!FN28),0)</f>
        <v>0</v>
      </c>
      <c r="FN75" s="344">
        <f>IFERROR(ROUND(FN76*FN10*FN77,0)*N(Input!FO28),0)</f>
        <v>0</v>
      </c>
      <c r="FO75" s="344">
        <f>IFERROR(ROUND(FO76*FO10*FO77,0)*N(Input!FP28),0)</f>
        <v>0</v>
      </c>
      <c r="FP75" s="344">
        <f>IFERROR(ROUND(FP76*FP10*FP77,0)*N(Input!FQ28),0)</f>
        <v>0</v>
      </c>
      <c r="FQ75" s="344">
        <f>IFERROR(ROUND(FQ76*FQ10*FQ77,0)*N(Input!FR28),0)</f>
        <v>0</v>
      </c>
      <c r="FR75" s="344">
        <f>IFERROR(ROUND(FR76*FR10*FR77,0)*N(Input!FS28),0)</f>
        <v>0</v>
      </c>
      <c r="FS75" s="344">
        <f>IFERROR(ROUND(FS76*FS10*FS77,0)*N(Input!FT28),0)</f>
        <v>0</v>
      </c>
      <c r="FT75" s="344">
        <f>IFERROR(ROUND(FT76*FT10*FT77,0)*N(Input!FU28),0)</f>
        <v>0</v>
      </c>
      <c r="FU75" s="344">
        <f>IFERROR(ROUND(FU76*FU10*FU77,0)*N(Input!FV28),0)</f>
        <v>0</v>
      </c>
      <c r="FV75" s="344">
        <f>IFERROR(ROUND(FV76*FV10*FV77,0)*N(Input!FW28),0)</f>
        <v>0</v>
      </c>
      <c r="FW75" s="344">
        <f>IFERROR(ROUND(FW76*FW10*FW77,0)*N(Input!FX28),0)</f>
        <v>0</v>
      </c>
      <c r="FX75" s="344">
        <f>IFERROR(ROUND(FX76*FX10*FX77,0)*N(Input!FY28),0)</f>
        <v>0</v>
      </c>
      <c r="FY75" s="344">
        <f>IFERROR(ROUND(FY76*FY10*FY77,0)*N(Input!FZ28),0)</f>
        <v>0</v>
      </c>
      <c r="FZ75" s="344">
        <f>IFERROR(ROUND(FZ76*FZ10*FZ77,0)*N(Input!GA28),0)</f>
        <v>0</v>
      </c>
      <c r="GA75" s="344">
        <f>IFERROR(ROUND(GA76*GA10*GA77,0)*N(Input!GB28),0)</f>
        <v>0</v>
      </c>
      <c r="GB75" s="344">
        <f>IFERROR(ROUND(GB76*GB10*GB77,0)*N(Input!GC28),0)</f>
        <v>0</v>
      </c>
      <c r="GC75" s="344">
        <f>IFERROR(ROUND(GC76*GC10*GC77,0)*N(Input!GD28),0)</f>
        <v>0</v>
      </c>
      <c r="GD75" s="344">
        <f>IFERROR(ROUND(GD76*GD10*GD77,0)*N(Input!GE28),0)</f>
        <v>0</v>
      </c>
      <c r="GE75" s="344">
        <f>IFERROR(ROUND(GE76*GE10*GE77,0)*N(Input!GF28),0)</f>
        <v>0</v>
      </c>
      <c r="GF75" s="344">
        <f>IFERROR(ROUND(GF76*GF10*GF77,0)*N(Input!GG28),0)</f>
        <v>0</v>
      </c>
      <c r="GG75" s="344">
        <f>IFERROR(ROUND(GG76*GG10*GG77,0)*N(Input!GH28),0)</f>
        <v>0</v>
      </c>
      <c r="GH75" s="344">
        <f>IFERROR(ROUND(GH76*GH10*GH77,0)*N(Input!GI28),0)</f>
        <v>0</v>
      </c>
      <c r="GI75" s="344">
        <f>IFERROR(ROUND(GI76*GI10*GI77,0)*N(Input!GJ28),0)</f>
        <v>0</v>
      </c>
      <c r="GJ75" s="344">
        <f>IFERROR(ROUND(GJ76*GJ10*GJ77,0)*N(Input!GK28),0)</f>
        <v>0</v>
      </c>
      <c r="GK75" s="344">
        <f>IFERROR(ROUND(GK76*GK10*GK77,0)*N(Input!GL28),0)</f>
        <v>0</v>
      </c>
      <c r="GL75" s="344">
        <f>IFERROR(ROUND(GL76*GL10*GL77,0)*N(Input!GM28),0)</f>
        <v>0</v>
      </c>
      <c r="GM75" s="344">
        <f>IFERROR(ROUND(GM76*GM10*GM77,0)*N(Input!GN28),0)</f>
        <v>0</v>
      </c>
      <c r="GN75" s="344">
        <f>IFERROR(ROUND(GN76*GN10*GN77,0)*N(Input!GO28),0)</f>
        <v>0</v>
      </c>
      <c r="GO75" s="344">
        <f>IFERROR(ROUND(GO76*GO10*GO77,0)*N(Input!GP28),0)</f>
        <v>0</v>
      </c>
      <c r="GP75" s="344">
        <f>IFERROR(ROUND(GP76*GP10*GP77,0)*N(Input!GQ28),0)</f>
        <v>0</v>
      </c>
      <c r="GQ75" s="344">
        <f>IFERROR(ROUND(GQ76*GQ10*GQ77,0)*N(Input!GR28),0)</f>
        <v>0</v>
      </c>
      <c r="GR75" s="344">
        <f>IFERROR(ROUND(GR76*GR10*GR77,0)*N(Input!GS28),0)</f>
        <v>0</v>
      </c>
      <c r="GS75" s="344">
        <f>IFERROR(ROUND(GS76*GS10*GS77,0)*N(Input!GT28),0)</f>
        <v>0</v>
      </c>
    </row>
    <row r="76" spans="1:201" s="328" customFormat="1" outlineLevel="1">
      <c r="A76" s="356" t="s">
        <v>9385</v>
      </c>
      <c r="B76" s="357">
        <f>IF(B4="TX",IF(Info!C6=TRUE,B13,INDEX(PIP!$H$143:$J$194,MATCH(B6,PIP!$G$143:$G$194,0),MATCH(Info!C4,PIP!$H$142:$J$142,0))),0)</f>
        <v>0</v>
      </c>
      <c r="C76" s="357">
        <f>IF(C4="TX",IF(Info!D6=TRUE,C13,INDEX(PIP!$H$143:$J$194,MATCH(C6,PIP!$G$143:$G$194,0),MATCH(Info!D4,PIP!$H$142:$J$142,0))),0)</f>
        <v>0</v>
      </c>
      <c r="D76" s="357">
        <f>IF(D4="TX",IF(Info!E6=TRUE,D13,INDEX(PIP!$H$143:$J$194,MATCH(D6,PIP!$G$143:$G$194,0),MATCH(Info!E4,PIP!$H$142:$J$142,0))),0)</f>
        <v>0</v>
      </c>
      <c r="E76" s="357">
        <f>IF(E4="TX",IF(Info!F6=TRUE,E13,INDEX(PIP!$H$143:$J$194,MATCH(E6,PIP!$G$143:$G$194,0),MATCH(Info!F4,PIP!$H$142:$J$142,0))),0)</f>
        <v>0</v>
      </c>
      <c r="F76" s="357">
        <f>IF(F4="TX",IF(Info!G6=TRUE,F13,INDEX(PIP!$H$143:$J$194,MATCH(F6,PIP!$G$143:$G$194,0),MATCH(Info!G4,PIP!$H$142:$J$142,0))),0)</f>
        <v>0</v>
      </c>
      <c r="G76" s="357">
        <f>IF(G4="TX",IF(Info!H6=TRUE,G13,INDEX(PIP!$H$143:$J$194,MATCH(G6,PIP!$G$143:$G$194,0),MATCH(Info!H4,PIP!$H$142:$J$142,0))),0)</f>
        <v>0</v>
      </c>
      <c r="H76" s="357">
        <f>IF(H4="TX",IF(Info!I6=TRUE,H13,INDEX(PIP!$H$143:$J$194,MATCH(H6,PIP!$G$143:$G$194,0),MATCH(Info!I4,PIP!$H$142:$J$142,0))),0)</f>
        <v>0</v>
      </c>
      <c r="I76" s="357">
        <f>IF(I4="TX",IF(Info!J6=TRUE,I13,INDEX(PIP!$H$143:$J$194,MATCH(I6,PIP!$G$143:$G$194,0),MATCH(Info!J4,PIP!$H$142:$J$142,0))),0)</f>
        <v>0</v>
      </c>
      <c r="J76" s="357">
        <f>IF(J4="TX",IF(Info!K6=TRUE,J13,INDEX(PIP!$H$143:$J$194,MATCH(J6,PIP!$G$143:$G$194,0),MATCH(Info!K4,PIP!$H$142:$J$142,0))),0)</f>
        <v>0</v>
      </c>
      <c r="K76" s="357">
        <f>IF(K4="TX",IF(Info!L6=TRUE,K13,INDEX(PIP!$H$143:$J$194,MATCH(K6,PIP!$G$143:$G$194,0),MATCH(Info!L4,PIP!$H$142:$J$142,0))),0)</f>
        <v>0</v>
      </c>
      <c r="L76" s="357">
        <f>IF(L4="TX",IF(Info!M6=TRUE,L13,INDEX(PIP!$H$143:$J$194,MATCH(L6,PIP!$G$143:$G$194,0),MATCH(Info!M4,PIP!$H$142:$J$142,0))),0)</f>
        <v>0</v>
      </c>
      <c r="M76" s="357">
        <f>IF(M4="TX",IF(Info!N6=TRUE,M13,INDEX(PIP!$H$143:$J$194,MATCH(M6,PIP!$G$143:$G$194,0),MATCH(Info!N4,PIP!$H$142:$J$142,0))),0)</f>
        <v>0</v>
      </c>
      <c r="N76" s="357">
        <f>IF(N4="TX",IF(Info!O6=TRUE,N13,INDEX(PIP!$H$143:$J$194,MATCH(N6,PIP!$G$143:$G$194,0),MATCH(Info!O4,PIP!$H$142:$J$142,0))),0)</f>
        <v>0</v>
      </c>
      <c r="O76" s="357">
        <f>IF(O4="TX",IF(Info!P6=TRUE,O13,INDEX(PIP!$H$143:$J$194,MATCH(O6,PIP!$G$143:$G$194,0),MATCH(Info!P4,PIP!$H$142:$J$142,0))),0)</f>
        <v>0</v>
      </c>
      <c r="P76" s="357">
        <f>IF(P4="TX",IF(Info!Q6=TRUE,P13,INDEX(PIP!$H$143:$J$194,MATCH(P6,PIP!$G$143:$G$194,0),MATCH(Info!Q4,PIP!$H$142:$J$142,0))),0)</f>
        <v>0</v>
      </c>
      <c r="Q76" s="357">
        <f>IF(Q4="TX",IF(Info!R6=TRUE,Q13,INDEX(PIP!$H$143:$J$194,MATCH(Q6,PIP!$G$143:$G$194,0),MATCH(Info!R4,PIP!$H$142:$J$142,0))),0)</f>
        <v>0</v>
      </c>
      <c r="R76" s="357">
        <f>IF(R4="TX",IF(Info!S6=TRUE,R13,INDEX(PIP!$H$143:$J$194,MATCH(R6,PIP!$G$143:$G$194,0),MATCH(Info!S4,PIP!$H$142:$J$142,0))),0)</f>
        <v>0</v>
      </c>
      <c r="S76" s="357">
        <f>IF(S4="TX",IF(Info!T6=TRUE,S13,INDEX(PIP!$H$143:$J$194,MATCH(S6,PIP!$G$143:$G$194,0),MATCH(Info!T4,PIP!$H$142:$J$142,0))),0)</f>
        <v>0</v>
      </c>
      <c r="T76" s="357">
        <f>IF(T4="TX",IF(Info!U6=TRUE,T13,INDEX(PIP!$H$143:$J$194,MATCH(T6,PIP!$G$143:$G$194,0),MATCH(Info!U4,PIP!$H$142:$J$142,0))),0)</f>
        <v>0</v>
      </c>
      <c r="U76" s="357">
        <f>IF(U4="TX",IF(Info!V6=TRUE,U13,INDEX(PIP!$H$143:$J$194,MATCH(U6,PIP!$G$143:$G$194,0),MATCH(Info!V4,PIP!$H$142:$J$142,0))),0)</f>
        <v>0</v>
      </c>
      <c r="V76" s="357">
        <f>IF(V4="TX",IF(Info!W6=TRUE,V13,INDEX(PIP!$H$143:$J$194,MATCH(V6,PIP!$G$143:$G$194,0),MATCH(Info!W4,PIP!$H$142:$J$142,0))),0)</f>
        <v>0</v>
      </c>
      <c r="W76" s="357">
        <f>IF(W4="TX",IF(Info!X6=TRUE,W13,INDEX(PIP!$H$143:$J$194,MATCH(W6,PIP!$G$143:$G$194,0),MATCH(Info!X4,PIP!$H$142:$J$142,0))),0)</f>
        <v>0</v>
      </c>
      <c r="X76" s="357">
        <f>IF(X4="TX",IF(Info!Y6=TRUE,X13,INDEX(PIP!$H$143:$J$194,MATCH(X6,PIP!$G$143:$G$194,0),MATCH(Info!Y4,PIP!$H$142:$J$142,0))),0)</f>
        <v>0</v>
      </c>
      <c r="Y76" s="357">
        <f>IF(Y4="TX",IF(Info!Z6=TRUE,Y13,INDEX(PIP!$H$143:$J$194,MATCH(Y6,PIP!$G$143:$G$194,0),MATCH(Info!Z4,PIP!$H$142:$J$142,0))),0)</f>
        <v>0</v>
      </c>
      <c r="Z76" s="357">
        <f>IF(Z4="TX",IF(Info!AA6=TRUE,Z13,INDEX(PIP!$H$143:$J$194,MATCH(Z6,PIP!$G$143:$G$194,0),MATCH(Info!AA4,PIP!$H$142:$J$142,0))),0)</f>
        <v>0</v>
      </c>
      <c r="AA76" s="357">
        <f>IF(AA4="TX",IF(Info!AB6=TRUE,AA13,INDEX(PIP!$H$143:$J$194,MATCH(AA6,PIP!$G$143:$G$194,0),MATCH(Info!AB4,PIP!$H$142:$J$142,0))),0)</f>
        <v>0</v>
      </c>
      <c r="AB76" s="357">
        <f>IF(AB4="TX",IF(Info!AC6=TRUE,AB13,INDEX(PIP!$H$143:$J$194,MATCH(AB6,PIP!$G$143:$G$194,0),MATCH(Info!AC4,PIP!$H$142:$J$142,0))),0)</f>
        <v>0</v>
      </c>
      <c r="AC76" s="357">
        <f>IF(AC4="TX",IF(Info!AD6=TRUE,AC13,INDEX(PIP!$H$143:$J$194,MATCH(AC6,PIP!$G$143:$G$194,0),MATCH(Info!AD4,PIP!$H$142:$J$142,0))),0)</f>
        <v>0</v>
      </c>
      <c r="AD76" s="357">
        <f>IF(AD4="TX",IF(Info!AE6=TRUE,AD13,INDEX(PIP!$H$143:$J$194,MATCH(AD6,PIP!$G$143:$G$194,0),MATCH(Info!AE4,PIP!$H$142:$J$142,0))),0)</f>
        <v>0</v>
      </c>
      <c r="AE76" s="357">
        <f>IF(AE4="TX",IF(Info!AF6=TRUE,AE13,INDEX(PIP!$H$143:$J$194,MATCH(AE6,PIP!$G$143:$G$194,0),MATCH(Info!AF4,PIP!$H$142:$J$142,0))),0)</f>
        <v>0</v>
      </c>
      <c r="AF76" s="357">
        <f>IF(AF4="TX",IF(Info!AG6=TRUE,AF13,INDEX(PIP!$H$143:$J$194,MATCH(AF6,PIP!$G$143:$G$194,0),MATCH(Info!AG4,PIP!$H$142:$J$142,0))),0)</f>
        <v>0</v>
      </c>
      <c r="AG76" s="357">
        <f>IF(AG4="TX",IF(Info!AH6=TRUE,AG13,INDEX(PIP!$H$143:$J$194,MATCH(AG6,PIP!$G$143:$G$194,0),MATCH(Info!AH4,PIP!$H$142:$J$142,0))),0)</f>
        <v>0</v>
      </c>
      <c r="AH76" s="357">
        <f>IF(AH4="TX",IF(Info!AI6=TRUE,AH13,INDEX(PIP!$H$143:$J$194,MATCH(AH6,PIP!$G$143:$G$194,0),MATCH(Info!AI4,PIP!$H$142:$J$142,0))),0)</f>
        <v>0</v>
      </c>
      <c r="AI76" s="357">
        <f>IF(AI4="TX",IF(Info!AJ6=TRUE,AI13,INDEX(PIP!$H$143:$J$194,MATCH(AI6,PIP!$G$143:$G$194,0),MATCH(Info!AJ4,PIP!$H$142:$J$142,0))),0)</f>
        <v>0</v>
      </c>
      <c r="AJ76" s="357">
        <f>IF(AJ4="TX",IF(Info!AK6=TRUE,AJ13,INDEX(PIP!$H$143:$J$194,MATCH(AJ6,PIP!$G$143:$G$194,0),MATCH(Info!AK4,PIP!$H$142:$J$142,0))),0)</f>
        <v>0</v>
      </c>
      <c r="AK76" s="357">
        <f>IF(AK4="TX",IF(Info!AL6=TRUE,AK13,INDEX(PIP!$H$143:$J$194,MATCH(AK6,PIP!$G$143:$G$194,0),MATCH(Info!AL4,PIP!$H$142:$J$142,0))),0)</f>
        <v>0</v>
      </c>
      <c r="AL76" s="357">
        <f>IF(AL4="TX",IF(Info!AM6=TRUE,AL13,INDEX(PIP!$H$143:$J$194,MATCH(AL6,PIP!$G$143:$G$194,0),MATCH(Info!AM4,PIP!$H$142:$J$142,0))),0)</f>
        <v>0</v>
      </c>
      <c r="AM76" s="357">
        <f>IF(AM4="TX",IF(Info!AN6=TRUE,AM13,INDEX(PIP!$H$143:$J$194,MATCH(AM6,PIP!$G$143:$G$194,0),MATCH(Info!AN4,PIP!$H$142:$J$142,0))),0)</f>
        <v>0</v>
      </c>
      <c r="AN76" s="357">
        <f>IF(AN4="TX",IF(Info!AO6=TRUE,AN13,INDEX(PIP!$H$143:$J$194,MATCH(AN6,PIP!$G$143:$G$194,0),MATCH(Info!AO4,PIP!$H$142:$J$142,0))),0)</f>
        <v>0</v>
      </c>
      <c r="AO76" s="357">
        <f>IF(AO4="TX",IF(Info!AP6=TRUE,AO13,INDEX(PIP!$H$143:$J$194,MATCH(AO6,PIP!$G$143:$G$194,0),MATCH(Info!AP4,PIP!$H$142:$J$142,0))),0)</f>
        <v>0</v>
      </c>
      <c r="AP76" s="357">
        <f>IF(AP4="TX",IF(Info!AQ6=TRUE,AP13,INDEX(PIP!$H$143:$J$194,MATCH(AP6,PIP!$G$143:$G$194,0),MATCH(Info!AQ4,PIP!$H$142:$J$142,0))),0)</f>
        <v>0</v>
      </c>
      <c r="AQ76" s="357">
        <f>IF(AQ4="TX",IF(Info!AR6=TRUE,AQ13,INDEX(PIP!$H$143:$J$194,MATCH(AQ6,PIP!$G$143:$G$194,0),MATCH(Info!AR4,PIP!$H$142:$J$142,0))),0)</f>
        <v>0</v>
      </c>
      <c r="AR76" s="357">
        <f>IF(AR4="TX",IF(Info!AS6=TRUE,AR13,INDEX(PIP!$H$143:$J$194,MATCH(AR6,PIP!$G$143:$G$194,0),MATCH(Info!AS4,PIP!$H$142:$J$142,0))),0)</f>
        <v>0</v>
      </c>
      <c r="AS76" s="357">
        <f>IF(AS4="TX",IF(Info!AT6=TRUE,AS13,INDEX(PIP!$H$143:$J$194,MATCH(AS6,PIP!$G$143:$G$194,0),MATCH(Info!AT4,PIP!$H$142:$J$142,0))),0)</f>
        <v>0</v>
      </c>
      <c r="AT76" s="357">
        <f>IF(AT4="TX",IF(Info!AU6=TRUE,AT13,INDEX(PIP!$H$143:$J$194,MATCH(AT6,PIP!$G$143:$G$194,0),MATCH(Info!AU4,PIP!$H$142:$J$142,0))),0)</f>
        <v>0</v>
      </c>
      <c r="AU76" s="357">
        <f>IF(AU4="TX",IF(Info!AV6=TRUE,AU13,INDEX(PIP!$H$143:$J$194,MATCH(AU6,PIP!$G$143:$G$194,0),MATCH(Info!AV4,PIP!$H$142:$J$142,0))),0)</f>
        <v>0</v>
      </c>
      <c r="AV76" s="357">
        <f>IF(AV4="TX",IF(Info!AW6=TRUE,AV13,INDEX(PIP!$H$143:$J$194,MATCH(AV6,PIP!$G$143:$G$194,0),MATCH(Info!AW4,PIP!$H$142:$J$142,0))),0)</f>
        <v>0</v>
      </c>
      <c r="AW76" s="357">
        <f>IF(AW4="TX",IF(Info!AX6=TRUE,AW13,INDEX(PIP!$H$143:$J$194,MATCH(AW6,PIP!$G$143:$G$194,0),MATCH(Info!AX4,PIP!$H$142:$J$142,0))),0)</f>
        <v>0</v>
      </c>
      <c r="AX76" s="357">
        <f>IF(AX4="TX",IF(Info!AY6=TRUE,AX13,INDEX(PIP!$H$143:$J$194,MATCH(AX6,PIP!$G$143:$G$194,0),MATCH(Info!AY4,PIP!$H$142:$J$142,0))),0)</f>
        <v>0</v>
      </c>
      <c r="AY76" s="357">
        <f>IF(AY4="TX",IF(Info!AZ6=TRUE,AY13,INDEX(PIP!$H$143:$J$194,MATCH(AY6,PIP!$G$143:$G$194,0),MATCH(Info!AZ4,PIP!$H$142:$J$142,0))),0)</f>
        <v>0</v>
      </c>
      <c r="AZ76" s="357">
        <f>IF(AZ4="TX",IF(Info!BA6=TRUE,AZ13,INDEX(PIP!$H$143:$J$194,MATCH(AZ6,PIP!$G$143:$G$194,0),MATCH(Info!BA4,PIP!$H$142:$J$142,0))),0)</f>
        <v>0</v>
      </c>
      <c r="BA76" s="357">
        <f>IF(BA4="TX",IF(Info!BB6=TRUE,BA13,INDEX(PIP!$H$143:$J$194,MATCH(BA6,PIP!$G$143:$G$194,0),MATCH(Info!BB4,PIP!$H$142:$J$142,0))),0)</f>
        <v>0</v>
      </c>
      <c r="BB76" s="357">
        <f>IF(BB4="TX",IF(Info!BC6=TRUE,BB13,INDEX(PIP!$H$143:$J$194,MATCH(BB6,PIP!$G$143:$G$194,0),MATCH(Info!BC4,PIP!$H$142:$J$142,0))),0)</f>
        <v>0</v>
      </c>
      <c r="BC76" s="357">
        <f>IF(BC4="TX",IF(Info!BD6=TRUE,BC13,INDEX(PIP!$H$143:$J$194,MATCH(BC6,PIP!$G$143:$G$194,0),MATCH(Info!BD4,PIP!$H$142:$J$142,0))),0)</f>
        <v>0</v>
      </c>
      <c r="BD76" s="357">
        <f>IF(BD4="TX",IF(Info!BE6=TRUE,BD13,INDEX(PIP!$H$143:$J$194,MATCH(BD6,PIP!$G$143:$G$194,0),MATCH(Info!BE4,PIP!$H$142:$J$142,0))),0)</f>
        <v>0</v>
      </c>
      <c r="BE76" s="357">
        <f>IF(BE4="TX",IF(Info!BF6=TRUE,BE13,INDEX(PIP!$H$143:$J$194,MATCH(BE6,PIP!$G$143:$G$194,0),MATCH(Info!BF4,PIP!$H$142:$J$142,0))),0)</f>
        <v>0</v>
      </c>
      <c r="BF76" s="357">
        <f>IF(BF4="TX",IF(Info!BG6=TRUE,BF13,INDEX(PIP!$H$143:$J$194,MATCH(BF6,PIP!$G$143:$G$194,0),MATCH(Info!BG4,PIP!$H$142:$J$142,0))),0)</f>
        <v>0</v>
      </c>
      <c r="BG76" s="357">
        <f>IF(BG4="TX",IF(Info!BH6=TRUE,BG13,INDEX(PIP!$H$143:$J$194,MATCH(BG6,PIP!$G$143:$G$194,0),MATCH(Info!BH4,PIP!$H$142:$J$142,0))),0)</f>
        <v>0</v>
      </c>
      <c r="BH76" s="357">
        <f>IF(BH4="TX",IF(Info!BI6=TRUE,BH13,INDEX(PIP!$H$143:$J$194,MATCH(BH6,PIP!$G$143:$G$194,0),MATCH(Info!BI4,PIP!$H$142:$J$142,0))),0)</f>
        <v>0</v>
      </c>
      <c r="BI76" s="357">
        <f>IF(BI4="TX",IF(Info!BJ6=TRUE,BI13,INDEX(PIP!$H$143:$J$194,MATCH(BI6,PIP!$G$143:$G$194,0),MATCH(Info!BJ4,PIP!$H$142:$J$142,0))),0)</f>
        <v>0</v>
      </c>
      <c r="BJ76" s="357">
        <f>IF(BJ4="TX",IF(Info!BK6=TRUE,BJ13,INDEX(PIP!$H$143:$J$194,MATCH(BJ6,PIP!$G$143:$G$194,0),MATCH(Info!BK4,PIP!$H$142:$J$142,0))),0)</f>
        <v>0</v>
      </c>
      <c r="BK76" s="357">
        <f>IF(BK4="TX",IF(Info!BL6=TRUE,BK13,INDEX(PIP!$H$143:$J$194,MATCH(BK6,PIP!$G$143:$G$194,0),MATCH(Info!BL4,PIP!$H$142:$J$142,0))),0)</f>
        <v>0</v>
      </c>
      <c r="BL76" s="357">
        <f>IF(BL4="TX",IF(Info!BM6=TRUE,BL13,INDEX(PIP!$H$143:$J$194,MATCH(BL6,PIP!$G$143:$G$194,0),MATCH(Info!BM4,PIP!$H$142:$J$142,0))),0)</f>
        <v>0</v>
      </c>
      <c r="BM76" s="357">
        <f>IF(BM4="TX",IF(Info!BN6=TRUE,BM13,INDEX(PIP!$H$143:$J$194,MATCH(BM6,PIP!$G$143:$G$194,0),MATCH(Info!BN4,PIP!$H$142:$J$142,0))),0)</f>
        <v>0</v>
      </c>
      <c r="BN76" s="357">
        <f>IF(BN4="TX",IF(Info!BO6=TRUE,BN13,INDEX(PIP!$H$143:$J$194,MATCH(BN6,PIP!$G$143:$G$194,0),MATCH(Info!BO4,PIP!$H$142:$J$142,0))),0)</f>
        <v>0</v>
      </c>
      <c r="BO76" s="357">
        <f>IF(BO4="TX",IF(Info!BP6=TRUE,BO13,INDEX(PIP!$H$143:$J$194,MATCH(BO6,PIP!$G$143:$G$194,0),MATCH(Info!BP4,PIP!$H$142:$J$142,0))),0)</f>
        <v>0</v>
      </c>
      <c r="BP76" s="357">
        <f>IF(BP4="TX",IF(Info!BQ6=TRUE,BP13,INDEX(PIP!$H$143:$J$194,MATCH(BP6,PIP!$G$143:$G$194,0),MATCH(Info!BQ4,PIP!$H$142:$J$142,0))),0)</f>
        <v>0</v>
      </c>
      <c r="BQ76" s="357">
        <f>IF(BQ4="TX",IF(Info!BR6=TRUE,BQ13,INDEX(PIP!$H$143:$J$194,MATCH(BQ6,PIP!$G$143:$G$194,0),MATCH(Info!BR4,PIP!$H$142:$J$142,0))),0)</f>
        <v>0</v>
      </c>
      <c r="BR76" s="357">
        <f>IF(BR4="TX",IF(Info!BS6=TRUE,BR13,INDEX(PIP!$H$143:$J$194,MATCH(BR6,PIP!$G$143:$G$194,0),MATCH(Info!BS4,PIP!$H$142:$J$142,0))),0)</f>
        <v>0</v>
      </c>
      <c r="BS76" s="357">
        <f>IF(BS4="TX",IF(Info!BT6=TRUE,BS13,INDEX(PIP!$H$143:$J$194,MATCH(BS6,PIP!$G$143:$G$194,0),MATCH(Info!BT4,PIP!$H$142:$J$142,0))),0)</f>
        <v>0</v>
      </c>
      <c r="BT76" s="357">
        <f>IF(BT4="TX",IF(Info!BU6=TRUE,BT13,INDEX(PIP!$H$143:$J$194,MATCH(BT6,PIP!$G$143:$G$194,0),MATCH(Info!BU4,PIP!$H$142:$J$142,0))),0)</f>
        <v>0</v>
      </c>
      <c r="BU76" s="357">
        <f>IF(BU4="TX",IF(Info!BV6=TRUE,BU13,INDEX(PIP!$H$143:$J$194,MATCH(BU6,PIP!$G$143:$G$194,0),MATCH(Info!BV4,PIP!$H$142:$J$142,0))),0)</f>
        <v>0</v>
      </c>
      <c r="BV76" s="357">
        <f>IF(BV4="TX",IF(Info!BW6=TRUE,BV13,INDEX(PIP!$H$143:$J$194,MATCH(BV6,PIP!$G$143:$G$194,0),MATCH(Info!BW4,PIP!$H$142:$J$142,0))),0)</f>
        <v>0</v>
      </c>
      <c r="BW76" s="357">
        <f>IF(BW4="TX",IF(Info!BX6=TRUE,BW13,INDEX(PIP!$H$143:$J$194,MATCH(BW6,PIP!$G$143:$G$194,0),MATCH(Info!BX4,PIP!$H$142:$J$142,0))),0)</f>
        <v>0</v>
      </c>
      <c r="BX76" s="357">
        <f>IF(BX4="TX",IF(Info!BY6=TRUE,BX13,INDEX(PIP!$H$143:$J$194,MATCH(BX6,PIP!$G$143:$G$194,0),MATCH(Info!BY4,PIP!$H$142:$J$142,0))),0)</f>
        <v>0</v>
      </c>
      <c r="BY76" s="357">
        <f>IF(BY4="TX",IF(Info!BZ6=TRUE,BY13,INDEX(PIP!$H$143:$J$194,MATCH(BY6,PIP!$G$143:$G$194,0),MATCH(Info!BZ4,PIP!$H$142:$J$142,0))),0)</f>
        <v>0</v>
      </c>
      <c r="BZ76" s="357">
        <f>IF(BZ4="TX",IF(Info!CA6=TRUE,BZ13,INDEX(PIP!$H$143:$J$194,MATCH(BZ6,PIP!$G$143:$G$194,0),MATCH(Info!CA4,PIP!$H$142:$J$142,0))),0)</f>
        <v>0</v>
      </c>
      <c r="CA76" s="357">
        <f>IF(CA4="TX",IF(Info!CB6=TRUE,CA13,INDEX(PIP!$H$143:$J$194,MATCH(CA6,PIP!$G$143:$G$194,0),MATCH(Info!CB4,PIP!$H$142:$J$142,0))),0)</f>
        <v>0</v>
      </c>
      <c r="CB76" s="357">
        <f>IF(CB4="TX",IF(Info!CC6=TRUE,CB13,INDEX(PIP!$H$143:$J$194,MATCH(CB6,PIP!$G$143:$G$194,0),MATCH(Info!CC4,PIP!$H$142:$J$142,0))),0)</f>
        <v>0</v>
      </c>
      <c r="CC76" s="357">
        <f>IF(CC4="TX",IF(Info!CD6=TRUE,CC13,INDEX(PIP!$H$143:$J$194,MATCH(CC6,PIP!$G$143:$G$194,0),MATCH(Info!CD4,PIP!$H$142:$J$142,0))),0)</f>
        <v>0</v>
      </c>
      <c r="CD76" s="357">
        <f>IF(CD4="TX",IF(Info!CE6=TRUE,CD13,INDEX(PIP!$H$143:$J$194,MATCH(CD6,PIP!$G$143:$G$194,0),MATCH(Info!CE4,PIP!$H$142:$J$142,0))),0)</f>
        <v>0</v>
      </c>
      <c r="CE76" s="357">
        <f>IF(CE4="TX",IF(Info!CF6=TRUE,CE13,INDEX(PIP!$H$143:$J$194,MATCH(CE6,PIP!$G$143:$G$194,0),MATCH(Info!CF4,PIP!$H$142:$J$142,0))),0)</f>
        <v>0</v>
      </c>
      <c r="CF76" s="357">
        <f>IF(CF4="TX",IF(Info!CG6=TRUE,CF13,INDEX(PIP!$H$143:$J$194,MATCH(CF6,PIP!$G$143:$G$194,0),MATCH(Info!CG4,PIP!$H$142:$J$142,0))),0)</f>
        <v>0</v>
      </c>
      <c r="CG76" s="357">
        <f>IF(CG4="TX",IF(Info!CH6=TRUE,CG13,INDEX(PIP!$H$143:$J$194,MATCH(CG6,PIP!$G$143:$G$194,0),MATCH(Info!CH4,PIP!$H$142:$J$142,0))),0)</f>
        <v>0</v>
      </c>
      <c r="CH76" s="357">
        <f>IF(CH4="TX",IF(Info!CI6=TRUE,CH13,INDEX(PIP!$H$143:$J$194,MATCH(CH6,PIP!$G$143:$G$194,0),MATCH(Info!CI4,PIP!$H$142:$J$142,0))),0)</f>
        <v>0</v>
      </c>
      <c r="CI76" s="357">
        <f>IF(CI4="TX",IF(Info!CJ6=TRUE,CI13,INDEX(PIP!$H$143:$J$194,MATCH(CI6,PIP!$G$143:$G$194,0),MATCH(Info!CJ4,PIP!$H$142:$J$142,0))),0)</f>
        <v>0</v>
      </c>
      <c r="CJ76" s="357">
        <f>IF(CJ4="TX",IF(Info!CK6=TRUE,CJ13,INDEX(PIP!$H$143:$J$194,MATCH(CJ6,PIP!$G$143:$G$194,0),MATCH(Info!CK4,PIP!$H$142:$J$142,0))),0)</f>
        <v>0</v>
      </c>
      <c r="CK76" s="357">
        <f>IF(CK4="TX",IF(Info!CL6=TRUE,CK13,INDEX(PIP!$H$143:$J$194,MATCH(CK6,PIP!$G$143:$G$194,0),MATCH(Info!CL4,PIP!$H$142:$J$142,0))),0)</f>
        <v>0</v>
      </c>
      <c r="CL76" s="357">
        <f>IF(CL4="TX",IF(Info!CM6=TRUE,CL13,INDEX(PIP!$H$143:$J$194,MATCH(CL6,PIP!$G$143:$G$194,0),MATCH(Info!CM4,PIP!$H$142:$J$142,0))),0)</f>
        <v>0</v>
      </c>
      <c r="CM76" s="357">
        <f>IF(CM4="TX",IF(Info!CN6=TRUE,CM13,INDEX(PIP!$H$143:$J$194,MATCH(CM6,PIP!$G$143:$G$194,0),MATCH(Info!CN4,PIP!$H$142:$J$142,0))),0)</f>
        <v>0</v>
      </c>
      <c r="CN76" s="357">
        <f>IF(CN4="TX",IF(Info!CO6=TRUE,CN13,INDEX(PIP!$H$143:$J$194,MATCH(CN6,PIP!$G$143:$G$194,0),MATCH(Info!CO4,PIP!$H$142:$J$142,0))),0)</f>
        <v>0</v>
      </c>
      <c r="CO76" s="357">
        <f>IF(CO4="TX",IF(Info!CP6=TRUE,CO13,INDEX(PIP!$H$143:$J$194,MATCH(CO6,PIP!$G$143:$G$194,0),MATCH(Info!CP4,PIP!$H$142:$J$142,0))),0)</f>
        <v>0</v>
      </c>
      <c r="CP76" s="357">
        <f>IF(CP4="TX",IF(Info!CQ6=TRUE,CP13,INDEX(PIP!$H$143:$J$194,MATCH(CP6,PIP!$G$143:$G$194,0),MATCH(Info!CQ4,PIP!$H$142:$J$142,0))),0)</f>
        <v>0</v>
      </c>
      <c r="CQ76" s="357">
        <f>IF(CQ4="TX",IF(Info!CR6=TRUE,CQ13,INDEX(PIP!$H$143:$J$194,MATCH(CQ6,PIP!$G$143:$G$194,0),MATCH(Info!CR4,PIP!$H$142:$J$142,0))),0)</f>
        <v>0</v>
      </c>
      <c r="CR76" s="357">
        <f>IF(CR4="TX",IF(Info!CS6=TRUE,CR13,INDEX(PIP!$H$143:$J$194,MATCH(CR6,PIP!$G$143:$G$194,0),MATCH(Info!CS4,PIP!$H$142:$J$142,0))),0)</f>
        <v>0</v>
      </c>
      <c r="CS76" s="357">
        <f>IF(CS4="TX",IF(Info!CT6=TRUE,CS13,INDEX(PIP!$H$143:$J$194,MATCH(CS6,PIP!$G$143:$G$194,0),MATCH(Info!CT4,PIP!$H$142:$J$142,0))),0)</f>
        <v>0</v>
      </c>
      <c r="CT76" s="357">
        <f>IF(CT4="TX",IF(Info!CU6=TRUE,CT13,INDEX(PIP!$H$143:$J$194,MATCH(CT6,PIP!$G$143:$G$194,0),MATCH(Info!CU4,PIP!$H$142:$J$142,0))),0)</f>
        <v>0</v>
      </c>
      <c r="CU76" s="357">
        <f>IF(CU4="TX",IF(Info!CV6=TRUE,CU13,INDEX(PIP!$H$143:$J$194,MATCH(CU6,PIP!$G$143:$G$194,0),MATCH(Info!CV4,PIP!$H$142:$J$142,0))),0)</f>
        <v>0</v>
      </c>
      <c r="CV76" s="357">
        <f>IF(CV4="TX",IF(Info!CW6=TRUE,CV13,INDEX(PIP!$H$143:$J$194,MATCH(CV6,PIP!$G$143:$G$194,0),MATCH(Info!CW4,PIP!$H$142:$J$142,0))),0)</f>
        <v>0</v>
      </c>
      <c r="CW76" s="357">
        <f>IF(CW4="TX",IF(Info!CX6=TRUE,CW13,INDEX(PIP!$H$143:$J$194,MATCH(CW6,PIP!$G$143:$G$194,0),MATCH(Info!CX4,PIP!$H$142:$J$142,0))),0)</f>
        <v>0</v>
      </c>
      <c r="CX76" s="357">
        <f>IF(CX4="TX",IF(Info!CY6=TRUE,CX13,INDEX(PIP!$H$143:$J$194,MATCH(CX6,PIP!$G$143:$G$194,0),MATCH(Info!CY4,PIP!$H$142:$J$142,0))),0)</f>
        <v>0</v>
      </c>
      <c r="CY76" s="357">
        <f>IF(CY4="TX",IF(Info!CZ6=TRUE,CY13,INDEX(PIP!$H$143:$J$194,MATCH(CY6,PIP!$G$143:$G$194,0),MATCH(Info!CZ4,PIP!$H$142:$J$142,0))),0)</f>
        <v>0</v>
      </c>
      <c r="CZ76" s="357">
        <f>IF(CZ4="TX",IF(Info!DA6=TRUE,CZ13,INDEX(PIP!$H$143:$J$194,MATCH(CZ6,PIP!$G$143:$G$194,0),MATCH(Info!DA4,PIP!$H$142:$J$142,0))),0)</f>
        <v>0</v>
      </c>
      <c r="DA76" s="357">
        <f>IF(DA4="TX",IF(Info!DB6=TRUE,DA13,INDEX(PIP!$H$143:$J$194,MATCH(DA6,PIP!$G$143:$G$194,0),MATCH(Info!DB4,PIP!$H$142:$J$142,0))),0)</f>
        <v>0</v>
      </c>
      <c r="DB76" s="357">
        <f>IF(DB4="TX",IF(Info!DC6=TRUE,DB13,INDEX(PIP!$H$143:$J$194,MATCH(DB6,PIP!$G$143:$G$194,0),MATCH(Info!DC4,PIP!$H$142:$J$142,0))),0)</f>
        <v>0</v>
      </c>
      <c r="DC76" s="357">
        <f>IF(DC4="TX",IF(Info!DD6=TRUE,DC13,INDEX(PIP!$H$143:$J$194,MATCH(DC6,PIP!$G$143:$G$194,0),MATCH(Info!DD4,PIP!$H$142:$J$142,0))),0)</f>
        <v>0</v>
      </c>
      <c r="DD76" s="357">
        <f>IF(DD4="TX",IF(Info!DE6=TRUE,DD13,INDEX(PIP!$H$143:$J$194,MATCH(DD6,PIP!$G$143:$G$194,0),MATCH(Info!DE4,PIP!$H$142:$J$142,0))),0)</f>
        <v>0</v>
      </c>
      <c r="DE76" s="357">
        <f>IF(DE4="TX",IF(Info!DF6=TRUE,DE13,INDEX(PIP!$H$143:$J$194,MATCH(DE6,PIP!$G$143:$G$194,0),MATCH(Info!DF4,PIP!$H$142:$J$142,0))),0)</f>
        <v>0</v>
      </c>
      <c r="DF76" s="357">
        <f>IF(DF4="TX",IF(Info!DG6=TRUE,DF13,INDEX(PIP!$H$143:$J$194,MATCH(DF6,PIP!$G$143:$G$194,0),MATCH(Info!DG4,PIP!$H$142:$J$142,0))),0)</f>
        <v>0</v>
      </c>
      <c r="DG76" s="357">
        <f>IF(DG4="TX",IF(Info!DH6=TRUE,DG13,INDEX(PIP!$H$143:$J$194,MATCH(DG6,PIP!$G$143:$G$194,0),MATCH(Info!DH4,PIP!$H$142:$J$142,0))),0)</f>
        <v>0</v>
      </c>
      <c r="DH76" s="357">
        <f>IF(DH4="TX",IF(Info!DI6=TRUE,DH13,INDEX(PIP!$H$143:$J$194,MATCH(DH6,PIP!$G$143:$G$194,0),MATCH(Info!DI4,PIP!$H$142:$J$142,0))),0)</f>
        <v>0</v>
      </c>
      <c r="DI76" s="357">
        <f>IF(DI4="TX",IF(Info!DJ6=TRUE,DI13,INDEX(PIP!$H$143:$J$194,MATCH(DI6,PIP!$G$143:$G$194,0),MATCH(Info!DJ4,PIP!$H$142:$J$142,0))),0)</f>
        <v>0</v>
      </c>
      <c r="DJ76" s="357">
        <f>IF(DJ4="TX",IF(Info!DK6=TRUE,DJ13,INDEX(PIP!$H$143:$J$194,MATCH(DJ6,PIP!$G$143:$G$194,0),MATCH(Info!DK4,PIP!$H$142:$J$142,0))),0)</f>
        <v>0</v>
      </c>
      <c r="DK76" s="357">
        <f>IF(DK4="TX",IF(Info!DL6=TRUE,DK13,INDEX(PIP!$H$143:$J$194,MATCH(DK6,PIP!$G$143:$G$194,0),MATCH(Info!DL4,PIP!$H$142:$J$142,0))),0)</f>
        <v>0</v>
      </c>
      <c r="DL76" s="357">
        <f>IF(DL4="TX",IF(Info!DM6=TRUE,DL13,INDEX(PIP!$H$143:$J$194,MATCH(DL6,PIP!$G$143:$G$194,0),MATCH(Info!DM4,PIP!$H$142:$J$142,0))),0)</f>
        <v>0</v>
      </c>
      <c r="DM76" s="357">
        <f>IF(DM4="TX",IF(Info!DN6=TRUE,DM13,INDEX(PIP!$H$143:$J$194,MATCH(DM6,PIP!$G$143:$G$194,0),MATCH(Info!DN4,PIP!$H$142:$J$142,0))),0)</f>
        <v>0</v>
      </c>
      <c r="DN76" s="357">
        <f>IF(DN4="TX",IF(Info!DO6=TRUE,DN13,INDEX(PIP!$H$143:$J$194,MATCH(DN6,PIP!$G$143:$G$194,0),MATCH(Info!DO4,PIP!$H$142:$J$142,0))),0)</f>
        <v>0</v>
      </c>
      <c r="DO76" s="357">
        <f>IF(DO4="TX",IF(Info!DP6=TRUE,DO13,INDEX(PIP!$H$143:$J$194,MATCH(DO6,PIP!$G$143:$G$194,0),MATCH(Info!DP4,PIP!$H$142:$J$142,0))),0)</f>
        <v>0</v>
      </c>
      <c r="DP76" s="357">
        <f>IF(DP4="TX",IF(Info!DQ6=TRUE,DP13,INDEX(PIP!$H$143:$J$194,MATCH(DP6,PIP!$G$143:$G$194,0),MATCH(Info!DQ4,PIP!$H$142:$J$142,0))),0)</f>
        <v>0</v>
      </c>
      <c r="DQ76" s="357">
        <f>IF(DQ4="TX",IF(Info!DR6=TRUE,DQ13,INDEX(PIP!$H$143:$J$194,MATCH(DQ6,PIP!$G$143:$G$194,0),MATCH(Info!DR4,PIP!$H$142:$J$142,0))),0)</f>
        <v>0</v>
      </c>
      <c r="DR76" s="357">
        <f>IF(DR4="TX",IF(Info!DS6=TRUE,DR13,INDEX(PIP!$H$143:$J$194,MATCH(DR6,PIP!$G$143:$G$194,0),MATCH(Info!DS4,PIP!$H$142:$J$142,0))),0)</f>
        <v>0</v>
      </c>
      <c r="DS76" s="357">
        <f>IF(DS4="TX",IF(Info!DT6=TRUE,DS13,INDEX(PIP!$H$143:$J$194,MATCH(DS6,PIP!$G$143:$G$194,0),MATCH(Info!DT4,PIP!$H$142:$J$142,0))),0)</f>
        <v>0</v>
      </c>
      <c r="DT76" s="357">
        <f>IF(DT4="TX",IF(Info!DU6=TRUE,DT13,INDEX(PIP!$H$143:$J$194,MATCH(DT6,PIP!$G$143:$G$194,0),MATCH(Info!DU4,PIP!$H$142:$J$142,0))),0)</f>
        <v>0</v>
      </c>
      <c r="DU76" s="357">
        <f>IF(DU4="TX",IF(Info!DV6=TRUE,DU13,INDEX(PIP!$H$143:$J$194,MATCH(DU6,PIP!$G$143:$G$194,0),MATCH(Info!DV4,PIP!$H$142:$J$142,0))),0)</f>
        <v>0</v>
      </c>
      <c r="DV76" s="357">
        <f>IF(DV4="TX",IF(Info!DW6=TRUE,DV13,INDEX(PIP!$H$143:$J$194,MATCH(DV6,PIP!$G$143:$G$194,0),MATCH(Info!DW4,PIP!$H$142:$J$142,0))),0)</f>
        <v>0</v>
      </c>
      <c r="DW76" s="357">
        <f>IF(DW4="TX",IF(Info!DX6=TRUE,DW13,INDEX(PIP!$H$143:$J$194,MATCH(DW6,PIP!$G$143:$G$194,0),MATCH(Info!DX4,PIP!$H$142:$J$142,0))),0)</f>
        <v>0</v>
      </c>
      <c r="DX76" s="357">
        <f>IF(DX4="TX",IF(Info!DY6=TRUE,DX13,INDEX(PIP!$H$143:$J$194,MATCH(DX6,PIP!$G$143:$G$194,0),MATCH(Info!DY4,PIP!$H$142:$J$142,0))),0)</f>
        <v>0</v>
      </c>
      <c r="DY76" s="357">
        <f>IF(DY4="TX",IF(Info!DZ6=TRUE,DY13,INDEX(PIP!$H$143:$J$194,MATCH(DY6,PIP!$G$143:$G$194,0),MATCH(Info!DZ4,PIP!$H$142:$J$142,0))),0)</f>
        <v>0</v>
      </c>
      <c r="DZ76" s="357">
        <f>IF(DZ4="TX",IF(Info!EA6=TRUE,DZ13,INDEX(PIP!$H$143:$J$194,MATCH(DZ6,PIP!$G$143:$G$194,0),MATCH(Info!EA4,PIP!$H$142:$J$142,0))),0)</f>
        <v>0</v>
      </c>
      <c r="EA76" s="357">
        <f>IF(EA4="TX",IF(Info!EB6=TRUE,EA13,INDEX(PIP!$H$143:$J$194,MATCH(EA6,PIP!$G$143:$G$194,0),MATCH(Info!EB4,PIP!$H$142:$J$142,0))),0)</f>
        <v>0</v>
      </c>
      <c r="EB76" s="357">
        <f>IF(EB4="TX",IF(Info!EC6=TRUE,EB13,INDEX(PIP!$H$143:$J$194,MATCH(EB6,PIP!$G$143:$G$194,0),MATCH(Info!EC4,PIP!$H$142:$J$142,0))),0)</f>
        <v>0</v>
      </c>
      <c r="EC76" s="357">
        <f>IF(EC4="TX",IF(Info!ED6=TRUE,EC13,INDEX(PIP!$H$143:$J$194,MATCH(EC6,PIP!$G$143:$G$194,0),MATCH(Info!ED4,PIP!$H$142:$J$142,0))),0)</f>
        <v>0</v>
      </c>
      <c r="ED76" s="357">
        <f>IF(ED4="TX",IF(Info!EE6=TRUE,ED13,INDEX(PIP!$H$143:$J$194,MATCH(ED6,PIP!$G$143:$G$194,0),MATCH(Info!EE4,PIP!$H$142:$J$142,0))),0)</f>
        <v>0</v>
      </c>
      <c r="EE76" s="357">
        <f>IF(EE4="TX",IF(Info!EF6=TRUE,EE13,INDEX(PIP!$H$143:$J$194,MATCH(EE6,PIP!$G$143:$G$194,0),MATCH(Info!EF4,PIP!$H$142:$J$142,0))),0)</f>
        <v>0</v>
      </c>
      <c r="EF76" s="357">
        <f>IF(EF4="TX",IF(Info!EG6=TRUE,EF13,INDEX(PIP!$H$143:$J$194,MATCH(EF6,PIP!$G$143:$G$194,0),MATCH(Info!EG4,PIP!$H$142:$J$142,0))),0)</f>
        <v>0</v>
      </c>
      <c r="EG76" s="357">
        <f>IF(EG4="TX",IF(Info!EH6=TRUE,EG13,INDEX(PIP!$H$143:$J$194,MATCH(EG6,PIP!$G$143:$G$194,0),MATCH(Info!EH4,PIP!$H$142:$J$142,0))),0)</f>
        <v>0</v>
      </c>
      <c r="EH76" s="357">
        <f>IF(EH4="TX",IF(Info!EI6=TRUE,EH13,INDEX(PIP!$H$143:$J$194,MATCH(EH6,PIP!$G$143:$G$194,0),MATCH(Info!EI4,PIP!$H$142:$J$142,0))),0)</f>
        <v>0</v>
      </c>
      <c r="EI76" s="357">
        <f>IF(EI4="TX",IF(Info!EJ6=TRUE,EI13,INDEX(PIP!$H$143:$J$194,MATCH(EI6,PIP!$G$143:$G$194,0),MATCH(Info!EJ4,PIP!$H$142:$J$142,0))),0)</f>
        <v>0</v>
      </c>
      <c r="EJ76" s="357">
        <f>IF(EJ4="TX",IF(Info!EK6=TRUE,EJ13,INDEX(PIP!$H$143:$J$194,MATCH(EJ6,PIP!$G$143:$G$194,0),MATCH(Info!EK4,PIP!$H$142:$J$142,0))),0)</f>
        <v>0</v>
      </c>
      <c r="EK76" s="357">
        <f>IF(EK4="TX",IF(Info!EL6=TRUE,EK13,INDEX(PIP!$H$143:$J$194,MATCH(EK6,PIP!$G$143:$G$194,0),MATCH(Info!EL4,PIP!$H$142:$J$142,0))),0)</f>
        <v>0</v>
      </c>
      <c r="EL76" s="357">
        <f>IF(EL4="TX",IF(Info!EM6=TRUE,EL13,INDEX(PIP!$H$143:$J$194,MATCH(EL6,PIP!$G$143:$G$194,0),MATCH(Info!EM4,PIP!$H$142:$J$142,0))),0)</f>
        <v>0</v>
      </c>
      <c r="EM76" s="357">
        <f>IF(EM4="TX",IF(Info!EN6=TRUE,EM13,INDEX(PIP!$H$143:$J$194,MATCH(EM6,PIP!$G$143:$G$194,0),MATCH(Info!EN4,PIP!$H$142:$J$142,0))),0)</f>
        <v>0</v>
      </c>
      <c r="EN76" s="357">
        <f>IF(EN4="TX",IF(Info!EO6=TRUE,EN13,INDEX(PIP!$H$143:$J$194,MATCH(EN6,PIP!$G$143:$G$194,0),MATCH(Info!EO4,PIP!$H$142:$J$142,0))),0)</f>
        <v>0</v>
      </c>
      <c r="EO76" s="357">
        <f>IF(EO4="TX",IF(Info!EP6=TRUE,EO13,INDEX(PIP!$H$143:$J$194,MATCH(EO6,PIP!$G$143:$G$194,0),MATCH(Info!EP4,PIP!$H$142:$J$142,0))),0)</f>
        <v>0</v>
      </c>
      <c r="EP76" s="357">
        <f>IF(EP4="TX",IF(Info!EQ6=TRUE,EP13,INDEX(PIP!$H$143:$J$194,MATCH(EP6,PIP!$G$143:$G$194,0),MATCH(Info!EQ4,PIP!$H$142:$J$142,0))),0)</f>
        <v>0</v>
      </c>
      <c r="EQ76" s="357">
        <f>IF(EQ4="TX",IF(Info!ER6=TRUE,EQ13,INDEX(PIP!$H$143:$J$194,MATCH(EQ6,PIP!$G$143:$G$194,0),MATCH(Info!ER4,PIP!$H$142:$J$142,0))),0)</f>
        <v>0</v>
      </c>
      <c r="ER76" s="357">
        <f>IF(ER4="TX",IF(Info!ES6=TRUE,ER13,INDEX(PIP!$H$143:$J$194,MATCH(ER6,PIP!$G$143:$G$194,0),MATCH(Info!ES4,PIP!$H$142:$J$142,0))),0)</f>
        <v>0</v>
      </c>
      <c r="ES76" s="357">
        <f>IF(ES4="TX",IF(Info!ET6=TRUE,ES13,INDEX(PIP!$H$143:$J$194,MATCH(ES6,PIP!$G$143:$G$194,0),MATCH(Info!ET4,PIP!$H$142:$J$142,0))),0)</f>
        <v>0</v>
      </c>
      <c r="ET76" s="357">
        <f>IF(ET4="TX",IF(Info!EU6=TRUE,ET13,INDEX(PIP!$H$143:$J$194,MATCH(ET6,PIP!$G$143:$G$194,0),MATCH(Info!EU4,PIP!$H$142:$J$142,0))),0)</f>
        <v>0</v>
      </c>
      <c r="EU76" s="357">
        <f>IF(EU4="TX",IF(Info!EV6=TRUE,EU13,INDEX(PIP!$H$143:$J$194,MATCH(EU6,PIP!$G$143:$G$194,0),MATCH(Info!EV4,PIP!$H$142:$J$142,0))),0)</f>
        <v>0</v>
      </c>
      <c r="EV76" s="357">
        <f>IF(EV4="TX",IF(Info!EW6=TRUE,EV13,INDEX(PIP!$H$143:$J$194,MATCH(EV6,PIP!$G$143:$G$194,0),MATCH(Info!EW4,PIP!$H$142:$J$142,0))),0)</f>
        <v>0</v>
      </c>
      <c r="EW76" s="357">
        <f>IF(EW4="TX",IF(Info!EX6=TRUE,EW13,INDEX(PIP!$H$143:$J$194,MATCH(EW6,PIP!$G$143:$G$194,0),MATCH(Info!EX4,PIP!$H$142:$J$142,0))),0)</f>
        <v>0</v>
      </c>
      <c r="EX76" s="357">
        <f>IF(EX4="TX",IF(Info!EY6=TRUE,EX13,INDEX(PIP!$H$143:$J$194,MATCH(EX6,PIP!$G$143:$G$194,0),MATCH(Info!EY4,PIP!$H$142:$J$142,0))),0)</f>
        <v>0</v>
      </c>
      <c r="EY76" s="357">
        <f>IF(EY4="TX",IF(Info!EZ6=TRUE,EY13,INDEX(PIP!$H$143:$J$194,MATCH(EY6,PIP!$G$143:$G$194,0),MATCH(Info!EZ4,PIP!$H$142:$J$142,0))),0)</f>
        <v>0</v>
      </c>
      <c r="EZ76" s="357">
        <f>IF(EZ4="TX",IF(Info!FA6=TRUE,EZ13,INDEX(PIP!$H$143:$J$194,MATCH(EZ6,PIP!$G$143:$G$194,0),MATCH(Info!FA4,PIP!$H$142:$J$142,0))),0)</f>
        <v>0</v>
      </c>
      <c r="FA76" s="357">
        <f>IF(FA4="TX",IF(Info!FB6=TRUE,FA13,INDEX(PIP!$H$143:$J$194,MATCH(FA6,PIP!$G$143:$G$194,0),MATCH(Info!FB4,PIP!$H$142:$J$142,0))),0)</f>
        <v>0</v>
      </c>
      <c r="FB76" s="357">
        <f>IF(FB4="TX",IF(Info!FC6=TRUE,FB13,INDEX(PIP!$H$143:$J$194,MATCH(FB6,PIP!$G$143:$G$194,0),MATCH(Info!FC4,PIP!$H$142:$J$142,0))),0)</f>
        <v>0</v>
      </c>
      <c r="FC76" s="357">
        <f>IF(FC4="TX",IF(Info!FD6=TRUE,FC13,INDEX(PIP!$H$143:$J$194,MATCH(FC6,PIP!$G$143:$G$194,0),MATCH(Info!FD4,PIP!$H$142:$J$142,0))),0)</f>
        <v>0</v>
      </c>
      <c r="FD76" s="357">
        <f>IF(FD4="TX",IF(Info!FE6=TRUE,FD13,INDEX(PIP!$H$143:$J$194,MATCH(FD6,PIP!$G$143:$G$194,0),MATCH(Info!FE4,PIP!$H$142:$J$142,0))),0)</f>
        <v>0</v>
      </c>
      <c r="FE76" s="357">
        <f>IF(FE4="TX",IF(Info!FF6=TRUE,FE13,INDEX(PIP!$H$143:$J$194,MATCH(FE6,PIP!$G$143:$G$194,0),MATCH(Info!FF4,PIP!$H$142:$J$142,0))),0)</f>
        <v>0</v>
      </c>
      <c r="FF76" s="357">
        <f>IF(FF4="TX",IF(Info!FG6=TRUE,FF13,INDEX(PIP!$H$143:$J$194,MATCH(FF6,PIP!$G$143:$G$194,0),MATCH(Info!FG4,PIP!$H$142:$J$142,0))),0)</f>
        <v>0</v>
      </c>
      <c r="FG76" s="357">
        <f>IF(FG4="TX",IF(Info!FH6=TRUE,FG13,INDEX(PIP!$H$143:$J$194,MATCH(FG6,PIP!$G$143:$G$194,0),MATCH(Info!FH4,PIP!$H$142:$J$142,0))),0)</f>
        <v>0</v>
      </c>
      <c r="FH76" s="357">
        <f>IF(FH4="TX",IF(Info!FI6=TRUE,FH13,INDEX(PIP!$H$143:$J$194,MATCH(FH6,PIP!$G$143:$G$194,0),MATCH(Info!FI4,PIP!$H$142:$J$142,0))),0)</f>
        <v>0</v>
      </c>
      <c r="FI76" s="357">
        <f>IF(FI4="TX",IF(Info!FJ6=TRUE,FI13,INDEX(PIP!$H$143:$J$194,MATCH(FI6,PIP!$G$143:$G$194,0),MATCH(Info!FJ4,PIP!$H$142:$J$142,0))),0)</f>
        <v>0</v>
      </c>
      <c r="FJ76" s="357">
        <f>IF(FJ4="TX",IF(Info!FK6=TRUE,FJ13,INDEX(PIP!$H$143:$J$194,MATCH(FJ6,PIP!$G$143:$G$194,0),MATCH(Info!FK4,PIP!$H$142:$J$142,0))),0)</f>
        <v>0</v>
      </c>
      <c r="FK76" s="357">
        <f>IF(FK4="TX",IF(Info!FL6=TRUE,FK13,INDEX(PIP!$H$143:$J$194,MATCH(FK6,PIP!$G$143:$G$194,0),MATCH(Info!FL4,PIP!$H$142:$J$142,0))),0)</f>
        <v>0</v>
      </c>
      <c r="FL76" s="357">
        <f>IF(FL4="TX",IF(Info!FM6=TRUE,FL13,INDEX(PIP!$H$143:$J$194,MATCH(FL6,PIP!$G$143:$G$194,0),MATCH(Info!FM4,PIP!$H$142:$J$142,0))),0)</f>
        <v>0</v>
      </c>
      <c r="FM76" s="357">
        <f>IF(FM4="TX",IF(Info!FN6=TRUE,FM13,INDEX(PIP!$H$143:$J$194,MATCH(FM6,PIP!$G$143:$G$194,0),MATCH(Info!FN4,PIP!$H$142:$J$142,0))),0)</f>
        <v>0</v>
      </c>
      <c r="FN76" s="357">
        <f>IF(FN4="TX",IF(Info!FO6=TRUE,FN13,INDEX(PIP!$H$143:$J$194,MATCH(FN6,PIP!$G$143:$G$194,0),MATCH(Info!FO4,PIP!$H$142:$J$142,0))),0)</f>
        <v>0</v>
      </c>
      <c r="FO76" s="357">
        <f>IF(FO4="TX",IF(Info!FP6=TRUE,FO13,INDEX(PIP!$H$143:$J$194,MATCH(FO6,PIP!$G$143:$G$194,0),MATCH(Info!FP4,PIP!$H$142:$J$142,0))),0)</f>
        <v>0</v>
      </c>
      <c r="FP76" s="357">
        <f>IF(FP4="TX",IF(Info!FQ6=TRUE,FP13,INDEX(PIP!$H$143:$J$194,MATCH(FP6,PIP!$G$143:$G$194,0),MATCH(Info!FQ4,PIP!$H$142:$J$142,0))),0)</f>
        <v>0</v>
      </c>
      <c r="FQ76" s="357">
        <f>IF(FQ4="TX",IF(Info!FR6=TRUE,FQ13,INDEX(PIP!$H$143:$J$194,MATCH(FQ6,PIP!$G$143:$G$194,0),MATCH(Info!FR4,PIP!$H$142:$J$142,0))),0)</f>
        <v>0</v>
      </c>
      <c r="FR76" s="357">
        <f>IF(FR4="TX",IF(Info!FS6=TRUE,FR13,INDEX(PIP!$H$143:$J$194,MATCH(FR6,PIP!$G$143:$G$194,0),MATCH(Info!FS4,PIP!$H$142:$J$142,0))),0)</f>
        <v>0</v>
      </c>
      <c r="FS76" s="357">
        <f>IF(FS4="TX",IF(Info!FT6=TRUE,FS13,INDEX(PIP!$H$143:$J$194,MATCH(FS6,PIP!$G$143:$G$194,0),MATCH(Info!FT4,PIP!$H$142:$J$142,0))),0)</f>
        <v>0</v>
      </c>
      <c r="FT76" s="357">
        <f>IF(FT4="TX",IF(Info!FU6=TRUE,FT13,INDEX(PIP!$H$143:$J$194,MATCH(FT6,PIP!$G$143:$G$194,0),MATCH(Info!FU4,PIP!$H$142:$J$142,0))),0)</f>
        <v>0</v>
      </c>
      <c r="FU76" s="357">
        <f>IF(FU4="TX",IF(Info!FV6=TRUE,FU13,INDEX(PIP!$H$143:$J$194,MATCH(FU6,PIP!$G$143:$G$194,0),MATCH(Info!FV4,PIP!$H$142:$J$142,0))),0)</f>
        <v>0</v>
      </c>
      <c r="FV76" s="357">
        <f>IF(FV4="TX",IF(Info!FW6=TRUE,FV13,INDEX(PIP!$H$143:$J$194,MATCH(FV6,PIP!$G$143:$G$194,0),MATCH(Info!FW4,PIP!$H$142:$J$142,0))),0)</f>
        <v>0</v>
      </c>
      <c r="FW76" s="357">
        <f>IF(FW4="TX",IF(Info!FX6=TRUE,FW13,INDEX(PIP!$H$143:$J$194,MATCH(FW6,PIP!$G$143:$G$194,0),MATCH(Info!FX4,PIP!$H$142:$J$142,0))),0)</f>
        <v>0</v>
      </c>
      <c r="FX76" s="357">
        <f>IF(FX4="TX",IF(Info!FY6=TRUE,FX13,INDEX(PIP!$H$143:$J$194,MATCH(FX6,PIP!$G$143:$G$194,0),MATCH(Info!FY4,PIP!$H$142:$J$142,0))),0)</f>
        <v>0</v>
      </c>
      <c r="FY76" s="357">
        <f>IF(FY4="TX",IF(Info!FZ6=TRUE,FY13,INDEX(PIP!$H$143:$J$194,MATCH(FY6,PIP!$G$143:$G$194,0),MATCH(Info!FZ4,PIP!$H$142:$J$142,0))),0)</f>
        <v>0</v>
      </c>
      <c r="FZ76" s="357">
        <f>IF(FZ4="TX",IF(Info!GA6=TRUE,FZ13,INDEX(PIP!$H$143:$J$194,MATCH(FZ6,PIP!$G$143:$G$194,0),MATCH(Info!GA4,PIP!$H$142:$J$142,0))),0)</f>
        <v>0</v>
      </c>
      <c r="GA76" s="357">
        <f>IF(GA4="TX",IF(Info!GB6=TRUE,GA13,INDEX(PIP!$H$143:$J$194,MATCH(GA6,PIP!$G$143:$G$194,0),MATCH(Info!GB4,PIP!$H$142:$J$142,0))),0)</f>
        <v>0</v>
      </c>
      <c r="GB76" s="357">
        <f>IF(GB4="TX",IF(Info!GC6=TRUE,GB13,INDEX(PIP!$H$143:$J$194,MATCH(GB6,PIP!$G$143:$G$194,0),MATCH(Info!GC4,PIP!$H$142:$J$142,0))),0)</f>
        <v>0</v>
      </c>
      <c r="GC76" s="357">
        <f>IF(GC4="TX",IF(Info!GD6=TRUE,GC13,INDEX(PIP!$H$143:$J$194,MATCH(GC6,PIP!$G$143:$G$194,0),MATCH(Info!GD4,PIP!$H$142:$J$142,0))),0)</f>
        <v>0</v>
      </c>
      <c r="GD76" s="357">
        <f>IF(GD4="TX",IF(Info!GE6=TRUE,GD13,INDEX(PIP!$H$143:$J$194,MATCH(GD6,PIP!$G$143:$G$194,0),MATCH(Info!GE4,PIP!$H$142:$J$142,0))),0)</f>
        <v>0</v>
      </c>
      <c r="GE76" s="357">
        <f>IF(GE4="TX",IF(Info!GF6=TRUE,GE13,INDEX(PIP!$H$143:$J$194,MATCH(GE6,PIP!$G$143:$G$194,0),MATCH(Info!GF4,PIP!$H$142:$J$142,0))),0)</f>
        <v>0</v>
      </c>
      <c r="GF76" s="357">
        <f>IF(GF4="TX",IF(Info!GG6=TRUE,GF13,INDEX(PIP!$H$143:$J$194,MATCH(GF6,PIP!$G$143:$G$194,0),MATCH(Info!GG4,PIP!$H$142:$J$142,0))),0)</f>
        <v>0</v>
      </c>
      <c r="GG76" s="357">
        <f>IF(GG4="TX",IF(Info!GH6=TRUE,GG13,INDEX(PIP!$H$143:$J$194,MATCH(GG6,PIP!$G$143:$G$194,0),MATCH(Info!GH4,PIP!$H$142:$J$142,0))),0)</f>
        <v>0</v>
      </c>
      <c r="GH76" s="357">
        <f>IF(GH4="TX",IF(Info!GI6=TRUE,GH13,INDEX(PIP!$H$143:$J$194,MATCH(GH6,PIP!$G$143:$G$194,0),MATCH(Info!GI4,PIP!$H$142:$J$142,0))),0)</f>
        <v>0</v>
      </c>
      <c r="GI76" s="357">
        <f>IF(GI4="TX",IF(Info!GJ6=TRUE,GI13,INDEX(PIP!$H$143:$J$194,MATCH(GI6,PIP!$G$143:$G$194,0),MATCH(Info!GJ4,PIP!$H$142:$J$142,0))),0)</f>
        <v>0</v>
      </c>
      <c r="GJ76" s="357">
        <f>IF(GJ4="TX",IF(Info!GK6=TRUE,GJ13,INDEX(PIP!$H$143:$J$194,MATCH(GJ6,PIP!$G$143:$G$194,0),MATCH(Info!GK4,PIP!$H$142:$J$142,0))),0)</f>
        <v>0</v>
      </c>
      <c r="GK76" s="357">
        <f>IF(GK4="TX",IF(Info!GL6=TRUE,GK13,INDEX(PIP!$H$143:$J$194,MATCH(GK6,PIP!$G$143:$G$194,0),MATCH(Info!GL4,PIP!$H$142:$J$142,0))),0)</f>
        <v>0</v>
      </c>
      <c r="GL76" s="357">
        <f>IF(GL4="TX",IF(Info!GM6=TRUE,GL13,INDEX(PIP!$H$143:$J$194,MATCH(GL6,PIP!$G$143:$G$194,0),MATCH(Info!GM4,PIP!$H$142:$J$142,0))),0)</f>
        <v>0</v>
      </c>
      <c r="GM76" s="357">
        <f>IF(GM4="TX",IF(Info!GN6=TRUE,GM13,INDEX(PIP!$H$143:$J$194,MATCH(GM6,PIP!$G$143:$G$194,0),MATCH(Info!GN4,PIP!$H$142:$J$142,0))),0)</f>
        <v>0</v>
      </c>
      <c r="GN76" s="357">
        <f>IF(GN4="TX",IF(Info!GO6=TRUE,GN13,INDEX(PIP!$H$143:$J$194,MATCH(GN6,PIP!$G$143:$G$194,0),MATCH(Info!GO4,PIP!$H$142:$J$142,0))),0)</f>
        <v>0</v>
      </c>
      <c r="GO76" s="357">
        <f>IF(GO4="TX",IF(Info!GP6=TRUE,GO13,INDEX(PIP!$H$143:$J$194,MATCH(GO6,PIP!$G$143:$G$194,0),MATCH(Info!GP4,PIP!$H$142:$J$142,0))),0)</f>
        <v>0</v>
      </c>
      <c r="GP76" s="357">
        <f>IF(GP4="TX",IF(Info!GQ6=TRUE,GP13,INDEX(PIP!$H$143:$J$194,MATCH(GP6,PIP!$G$143:$G$194,0),MATCH(Info!GQ4,PIP!$H$142:$J$142,0))),0)</f>
        <v>0</v>
      </c>
      <c r="GQ76" s="357">
        <f>IF(GQ4="TX",IF(Info!GR6=TRUE,GQ13,INDEX(PIP!$H$143:$J$194,MATCH(GQ6,PIP!$G$143:$G$194,0),MATCH(Info!GR4,PIP!$H$142:$J$142,0))),0)</f>
        <v>0</v>
      </c>
      <c r="GR76" s="357">
        <f>IF(GR4="TX",IF(Info!GS6=TRUE,GR13,INDEX(PIP!$H$143:$J$194,MATCH(GR6,PIP!$G$143:$G$194,0),MATCH(Info!GS4,PIP!$H$142:$J$142,0))),0)</f>
        <v>0</v>
      </c>
      <c r="GS76" s="357">
        <f>IF(GS4="TX",IF(Info!GT6=TRUE,GS13,INDEX(PIP!$H$143:$J$194,MATCH(GS6,PIP!$G$143:$G$194,0),MATCH(Info!GT4,PIP!$H$142:$J$142,0))),0)</f>
        <v>0</v>
      </c>
    </row>
    <row r="77" spans="1:201" s="328" customFormat="1" outlineLevel="1">
      <c r="A77" s="356" t="s">
        <v>9386</v>
      </c>
      <c r="B77" s="387">
        <f>IFERROR(INDEX(PIP!$M$144:$M$149,MATCH(Input!$C$156,PIP!$L$144:$L$149,0)),0)</f>
        <v>0</v>
      </c>
      <c r="C77" s="387">
        <f>IFERROR(INDEX(PIP!$M$144:$M$149,MATCH(Input!$C$156,PIP!$L$144:$L$149,0)),0)</f>
        <v>0</v>
      </c>
      <c r="D77" s="387">
        <f>IFERROR(INDEX(PIP!$M$144:$M$149,MATCH(Input!$C$156,PIP!$L$144:$L$149,0)),0)</f>
        <v>0</v>
      </c>
      <c r="E77" s="387">
        <f>IFERROR(INDEX(PIP!$M$144:$M$149,MATCH(Input!$C$156,PIP!$L$144:$L$149,0)),0)</f>
        <v>0</v>
      </c>
      <c r="F77" s="387">
        <f>IFERROR(INDEX(PIP!$M$144:$M$149,MATCH(Input!$C$156,PIP!$L$144:$L$149,0)),0)</f>
        <v>0</v>
      </c>
      <c r="G77" s="387">
        <f>IFERROR(INDEX(PIP!$M$144:$M$149,MATCH(Input!$C$156,PIP!$L$144:$L$149,0)),0)</f>
        <v>0</v>
      </c>
      <c r="H77" s="387">
        <f>IFERROR(INDEX(PIP!$M$144:$M$149,MATCH(Input!$C$156,PIP!$L$144:$L$149,0)),0)</f>
        <v>0</v>
      </c>
      <c r="I77" s="387">
        <f>IFERROR(INDEX(PIP!$M$144:$M$149,MATCH(Input!$C$156,PIP!$L$144:$L$149,0)),0)</f>
        <v>0</v>
      </c>
      <c r="J77" s="387">
        <f>IFERROR(INDEX(PIP!$M$144:$M$149,MATCH(Input!$C$156,PIP!$L$144:$L$149,0)),0)</f>
        <v>0</v>
      </c>
      <c r="K77" s="387">
        <f>IFERROR(INDEX(PIP!$M$144:$M$149,MATCH(Input!$C$156,PIP!$L$144:$L$149,0)),0)</f>
        <v>0</v>
      </c>
      <c r="L77" s="387">
        <f>IFERROR(INDEX(PIP!$M$144:$M$149,MATCH(Input!$C$156,PIP!$L$144:$L$149,0)),0)</f>
        <v>0</v>
      </c>
      <c r="M77" s="387">
        <f>IFERROR(INDEX(PIP!$M$144:$M$149,MATCH(Input!$C$156,PIP!$L$144:$L$149,0)),0)</f>
        <v>0</v>
      </c>
      <c r="N77" s="387">
        <f>IFERROR(INDEX(PIP!$M$144:$M$149,MATCH(Input!$C$156,PIP!$L$144:$L$149,0)),0)</f>
        <v>0</v>
      </c>
      <c r="O77" s="387">
        <f>IFERROR(INDEX(PIP!$M$144:$M$149,MATCH(Input!$C$156,PIP!$L$144:$L$149,0)),0)</f>
        <v>0</v>
      </c>
      <c r="P77" s="387">
        <f>IFERROR(INDEX(PIP!$M$144:$M$149,MATCH(Input!$C$156,PIP!$L$144:$L$149,0)),0)</f>
        <v>0</v>
      </c>
      <c r="Q77" s="387">
        <f>IFERROR(INDEX(PIP!$M$144:$M$149,MATCH(Input!$C$156,PIP!$L$144:$L$149,0)),0)</f>
        <v>0</v>
      </c>
      <c r="R77" s="387">
        <f>IFERROR(INDEX(PIP!$M$144:$M$149,MATCH(Input!$C$156,PIP!$L$144:$L$149,0)),0)</f>
        <v>0</v>
      </c>
      <c r="S77" s="387">
        <f>IFERROR(INDEX(PIP!$M$144:$M$149,MATCH(Input!$C$156,PIP!$L$144:$L$149,0)),0)</f>
        <v>0</v>
      </c>
      <c r="T77" s="387">
        <f>IFERROR(INDEX(PIP!$M$144:$M$149,MATCH(Input!$C$156,PIP!$L$144:$L$149,0)),0)</f>
        <v>0</v>
      </c>
      <c r="U77" s="387">
        <f>IFERROR(INDEX(PIP!$M$144:$M$149,MATCH(Input!$C$156,PIP!$L$144:$L$149,0)),0)</f>
        <v>0</v>
      </c>
      <c r="V77" s="387">
        <f>IFERROR(INDEX(PIP!$M$144:$M$149,MATCH(Input!$C$156,PIP!$L$144:$L$149,0)),0)</f>
        <v>0</v>
      </c>
      <c r="W77" s="387">
        <f>IFERROR(INDEX(PIP!$M$144:$M$149,MATCH(Input!$C$156,PIP!$L$144:$L$149,0)),0)</f>
        <v>0</v>
      </c>
      <c r="X77" s="387">
        <f>IFERROR(INDEX(PIP!$M$144:$M$149,MATCH(Input!$C$156,PIP!$L$144:$L$149,0)),0)</f>
        <v>0</v>
      </c>
      <c r="Y77" s="387">
        <f>IFERROR(INDEX(PIP!$M$144:$M$149,MATCH(Input!$C$156,PIP!$L$144:$L$149,0)),0)</f>
        <v>0</v>
      </c>
      <c r="Z77" s="387">
        <f>IFERROR(INDEX(PIP!$M$144:$M$149,MATCH(Input!$C$156,PIP!$L$144:$L$149,0)),0)</f>
        <v>0</v>
      </c>
      <c r="AA77" s="387">
        <f>IFERROR(INDEX(PIP!$M$144:$M$149,MATCH(Input!$C$156,PIP!$L$144:$L$149,0)),0)</f>
        <v>0</v>
      </c>
      <c r="AB77" s="387">
        <f>IFERROR(INDEX(PIP!$M$144:$M$149,MATCH(Input!$C$156,PIP!$L$144:$L$149,0)),0)</f>
        <v>0</v>
      </c>
      <c r="AC77" s="387">
        <f>IFERROR(INDEX(PIP!$M$144:$M$149,MATCH(Input!$C$156,PIP!$L$144:$L$149,0)),0)</f>
        <v>0</v>
      </c>
      <c r="AD77" s="387">
        <f>IFERROR(INDEX(PIP!$M$144:$M$149,MATCH(Input!$C$156,PIP!$L$144:$L$149,0)),0)</f>
        <v>0</v>
      </c>
      <c r="AE77" s="387">
        <f>IFERROR(INDEX(PIP!$M$144:$M$149,MATCH(Input!$C$156,PIP!$L$144:$L$149,0)),0)</f>
        <v>0</v>
      </c>
      <c r="AF77" s="387">
        <f>IFERROR(INDEX(PIP!$M$144:$M$149,MATCH(Input!$C$156,PIP!$L$144:$L$149,0)),0)</f>
        <v>0</v>
      </c>
      <c r="AG77" s="387">
        <f>IFERROR(INDEX(PIP!$M$144:$M$149,MATCH(Input!$C$156,PIP!$L$144:$L$149,0)),0)</f>
        <v>0</v>
      </c>
      <c r="AH77" s="387">
        <f>IFERROR(INDEX(PIP!$M$144:$M$149,MATCH(Input!$C$156,PIP!$L$144:$L$149,0)),0)</f>
        <v>0</v>
      </c>
      <c r="AI77" s="387">
        <f>IFERROR(INDEX(PIP!$M$144:$M$149,MATCH(Input!$C$156,PIP!$L$144:$L$149,0)),0)</f>
        <v>0</v>
      </c>
      <c r="AJ77" s="387">
        <f>IFERROR(INDEX(PIP!$M$144:$M$149,MATCH(Input!$C$156,PIP!$L$144:$L$149,0)),0)</f>
        <v>0</v>
      </c>
      <c r="AK77" s="387">
        <f>IFERROR(INDEX(PIP!$M$144:$M$149,MATCH(Input!$C$156,PIP!$L$144:$L$149,0)),0)</f>
        <v>0</v>
      </c>
      <c r="AL77" s="387">
        <f>IFERROR(INDEX(PIP!$M$144:$M$149,MATCH(Input!$C$156,PIP!$L$144:$L$149,0)),0)</f>
        <v>0</v>
      </c>
      <c r="AM77" s="387">
        <f>IFERROR(INDEX(PIP!$M$144:$M$149,MATCH(Input!$C$156,PIP!$L$144:$L$149,0)),0)</f>
        <v>0</v>
      </c>
      <c r="AN77" s="387">
        <f>IFERROR(INDEX(PIP!$M$144:$M$149,MATCH(Input!$C$156,PIP!$L$144:$L$149,0)),0)</f>
        <v>0</v>
      </c>
      <c r="AO77" s="387">
        <f>IFERROR(INDEX(PIP!$M$144:$M$149,MATCH(Input!$C$156,PIP!$L$144:$L$149,0)),0)</f>
        <v>0</v>
      </c>
      <c r="AP77" s="387">
        <f>IFERROR(INDEX(PIP!$M$144:$M$149,MATCH(Input!$C$156,PIP!$L$144:$L$149,0)),0)</f>
        <v>0</v>
      </c>
      <c r="AQ77" s="387">
        <f>IFERROR(INDEX(PIP!$M$144:$M$149,MATCH(Input!$C$156,PIP!$L$144:$L$149,0)),0)</f>
        <v>0</v>
      </c>
      <c r="AR77" s="387">
        <f>IFERROR(INDEX(PIP!$M$144:$M$149,MATCH(Input!$C$156,PIP!$L$144:$L$149,0)),0)</f>
        <v>0</v>
      </c>
      <c r="AS77" s="387">
        <f>IFERROR(INDEX(PIP!$M$144:$M$149,MATCH(Input!$C$156,PIP!$L$144:$L$149,0)),0)</f>
        <v>0</v>
      </c>
      <c r="AT77" s="387">
        <f>IFERROR(INDEX(PIP!$M$144:$M$149,MATCH(Input!$C$156,PIP!$L$144:$L$149,0)),0)</f>
        <v>0</v>
      </c>
      <c r="AU77" s="387">
        <f>IFERROR(INDEX(PIP!$M$144:$M$149,MATCH(Input!$C$156,PIP!$L$144:$L$149,0)),0)</f>
        <v>0</v>
      </c>
      <c r="AV77" s="387">
        <f>IFERROR(INDEX(PIP!$M$144:$M$149,MATCH(Input!$C$156,PIP!$L$144:$L$149,0)),0)</f>
        <v>0</v>
      </c>
      <c r="AW77" s="387">
        <f>IFERROR(INDEX(PIP!$M$144:$M$149,MATCH(Input!$C$156,PIP!$L$144:$L$149,0)),0)</f>
        <v>0</v>
      </c>
      <c r="AX77" s="387">
        <f>IFERROR(INDEX(PIP!$M$144:$M$149,MATCH(Input!$C$156,PIP!$L$144:$L$149,0)),0)</f>
        <v>0</v>
      </c>
      <c r="AY77" s="387">
        <f>IFERROR(INDEX(PIP!$M$144:$M$149,MATCH(Input!$C$156,PIP!$L$144:$L$149,0)),0)</f>
        <v>0</v>
      </c>
      <c r="AZ77" s="387">
        <f>IFERROR(INDEX(PIP!$M$144:$M$149,MATCH(Input!$C$156,PIP!$L$144:$L$149,0)),0)</f>
        <v>0</v>
      </c>
      <c r="BA77" s="387">
        <f>IFERROR(INDEX(PIP!$M$144:$M$149,MATCH(Input!$C$156,PIP!$L$144:$L$149,0)),0)</f>
        <v>0</v>
      </c>
      <c r="BB77" s="387">
        <f>IFERROR(INDEX(PIP!$M$144:$M$149,MATCH(Input!$C$156,PIP!$L$144:$L$149,0)),0)</f>
        <v>0</v>
      </c>
      <c r="BC77" s="387">
        <f>IFERROR(INDEX(PIP!$M$144:$M$149,MATCH(Input!$C$156,PIP!$L$144:$L$149,0)),0)</f>
        <v>0</v>
      </c>
      <c r="BD77" s="387">
        <f>IFERROR(INDEX(PIP!$M$144:$M$149,MATCH(Input!$C$156,PIP!$L$144:$L$149,0)),0)</f>
        <v>0</v>
      </c>
      <c r="BE77" s="387">
        <f>IFERROR(INDEX(PIP!$M$144:$M$149,MATCH(Input!$C$156,PIP!$L$144:$L$149,0)),0)</f>
        <v>0</v>
      </c>
      <c r="BF77" s="387">
        <f>IFERROR(INDEX(PIP!$M$144:$M$149,MATCH(Input!$C$156,PIP!$L$144:$L$149,0)),0)</f>
        <v>0</v>
      </c>
      <c r="BG77" s="387">
        <f>IFERROR(INDEX(PIP!$M$144:$M$149,MATCH(Input!$C$156,PIP!$L$144:$L$149,0)),0)</f>
        <v>0</v>
      </c>
      <c r="BH77" s="387">
        <f>IFERROR(INDEX(PIP!$M$144:$M$149,MATCH(Input!$C$156,PIP!$L$144:$L$149,0)),0)</f>
        <v>0</v>
      </c>
      <c r="BI77" s="387">
        <f>IFERROR(INDEX(PIP!$M$144:$M$149,MATCH(Input!$C$156,PIP!$L$144:$L$149,0)),0)</f>
        <v>0</v>
      </c>
      <c r="BJ77" s="387">
        <f>IFERROR(INDEX(PIP!$M$144:$M$149,MATCH(Input!$C$156,PIP!$L$144:$L$149,0)),0)</f>
        <v>0</v>
      </c>
      <c r="BK77" s="387">
        <f>IFERROR(INDEX(PIP!$M$144:$M$149,MATCH(Input!$C$156,PIP!$L$144:$L$149,0)),0)</f>
        <v>0</v>
      </c>
      <c r="BL77" s="387">
        <f>IFERROR(INDEX(PIP!$M$144:$M$149,MATCH(Input!$C$156,PIP!$L$144:$L$149,0)),0)</f>
        <v>0</v>
      </c>
      <c r="BM77" s="387">
        <f>IFERROR(INDEX(PIP!$M$144:$M$149,MATCH(Input!$C$156,PIP!$L$144:$L$149,0)),0)</f>
        <v>0</v>
      </c>
      <c r="BN77" s="387">
        <f>IFERROR(INDEX(PIP!$M$144:$M$149,MATCH(Input!$C$156,PIP!$L$144:$L$149,0)),0)</f>
        <v>0</v>
      </c>
      <c r="BO77" s="387">
        <f>IFERROR(INDEX(PIP!$M$144:$M$149,MATCH(Input!$C$156,PIP!$L$144:$L$149,0)),0)</f>
        <v>0</v>
      </c>
      <c r="BP77" s="387">
        <f>IFERROR(INDEX(PIP!$M$144:$M$149,MATCH(Input!$C$156,PIP!$L$144:$L$149,0)),0)</f>
        <v>0</v>
      </c>
      <c r="BQ77" s="387">
        <f>IFERROR(INDEX(PIP!$M$144:$M$149,MATCH(Input!$C$156,PIP!$L$144:$L$149,0)),0)</f>
        <v>0</v>
      </c>
      <c r="BR77" s="387">
        <f>IFERROR(INDEX(PIP!$M$144:$M$149,MATCH(Input!$C$156,PIP!$L$144:$L$149,0)),0)</f>
        <v>0</v>
      </c>
      <c r="BS77" s="387">
        <f>IFERROR(INDEX(PIP!$M$144:$M$149,MATCH(Input!$C$156,PIP!$L$144:$L$149,0)),0)</f>
        <v>0</v>
      </c>
      <c r="BT77" s="387">
        <f>IFERROR(INDEX(PIP!$M$144:$M$149,MATCH(Input!$C$156,PIP!$L$144:$L$149,0)),0)</f>
        <v>0</v>
      </c>
      <c r="BU77" s="387">
        <f>IFERROR(INDEX(PIP!$M$144:$M$149,MATCH(Input!$C$156,PIP!$L$144:$L$149,0)),0)</f>
        <v>0</v>
      </c>
      <c r="BV77" s="387">
        <f>IFERROR(INDEX(PIP!$M$144:$M$149,MATCH(Input!$C$156,PIP!$L$144:$L$149,0)),0)</f>
        <v>0</v>
      </c>
      <c r="BW77" s="387">
        <f>IFERROR(INDEX(PIP!$M$144:$M$149,MATCH(Input!$C$156,PIP!$L$144:$L$149,0)),0)</f>
        <v>0</v>
      </c>
      <c r="BX77" s="387">
        <f>IFERROR(INDEX(PIP!$M$144:$M$149,MATCH(Input!$C$156,PIP!$L$144:$L$149,0)),0)</f>
        <v>0</v>
      </c>
      <c r="BY77" s="387">
        <f>IFERROR(INDEX(PIP!$M$144:$M$149,MATCH(Input!$C$156,PIP!$L$144:$L$149,0)),0)</f>
        <v>0</v>
      </c>
      <c r="BZ77" s="387">
        <f>IFERROR(INDEX(PIP!$M$144:$M$149,MATCH(Input!$C$156,PIP!$L$144:$L$149,0)),0)</f>
        <v>0</v>
      </c>
      <c r="CA77" s="387">
        <f>IFERROR(INDEX(PIP!$M$144:$M$149,MATCH(Input!$C$156,PIP!$L$144:$L$149,0)),0)</f>
        <v>0</v>
      </c>
      <c r="CB77" s="387">
        <f>IFERROR(INDEX(PIP!$M$144:$M$149,MATCH(Input!$C$156,PIP!$L$144:$L$149,0)),0)</f>
        <v>0</v>
      </c>
      <c r="CC77" s="387">
        <f>IFERROR(INDEX(PIP!$M$144:$M$149,MATCH(Input!$C$156,PIP!$L$144:$L$149,0)),0)</f>
        <v>0</v>
      </c>
      <c r="CD77" s="387">
        <f>IFERROR(INDEX(PIP!$M$144:$M$149,MATCH(Input!$C$156,PIP!$L$144:$L$149,0)),0)</f>
        <v>0</v>
      </c>
      <c r="CE77" s="387">
        <f>IFERROR(INDEX(PIP!$M$144:$M$149,MATCH(Input!$C$156,PIP!$L$144:$L$149,0)),0)</f>
        <v>0</v>
      </c>
      <c r="CF77" s="387">
        <f>IFERROR(INDEX(PIP!$M$144:$M$149,MATCH(Input!$C$156,PIP!$L$144:$L$149,0)),0)</f>
        <v>0</v>
      </c>
      <c r="CG77" s="387">
        <f>IFERROR(INDEX(PIP!$M$144:$M$149,MATCH(Input!$C$156,PIP!$L$144:$L$149,0)),0)</f>
        <v>0</v>
      </c>
      <c r="CH77" s="387">
        <f>IFERROR(INDEX(PIP!$M$144:$M$149,MATCH(Input!$C$156,PIP!$L$144:$L$149,0)),0)</f>
        <v>0</v>
      </c>
      <c r="CI77" s="387">
        <f>IFERROR(INDEX(PIP!$M$144:$M$149,MATCH(Input!$C$156,PIP!$L$144:$L$149,0)),0)</f>
        <v>0</v>
      </c>
      <c r="CJ77" s="387">
        <f>IFERROR(INDEX(PIP!$M$144:$M$149,MATCH(Input!$C$156,PIP!$L$144:$L$149,0)),0)</f>
        <v>0</v>
      </c>
      <c r="CK77" s="387">
        <f>IFERROR(INDEX(PIP!$M$144:$M$149,MATCH(Input!$C$156,PIP!$L$144:$L$149,0)),0)</f>
        <v>0</v>
      </c>
      <c r="CL77" s="387">
        <f>IFERROR(INDEX(PIP!$M$144:$M$149,MATCH(Input!$C$156,PIP!$L$144:$L$149,0)),0)</f>
        <v>0</v>
      </c>
      <c r="CM77" s="387">
        <f>IFERROR(INDEX(PIP!$M$144:$M$149,MATCH(Input!$C$156,PIP!$L$144:$L$149,0)),0)</f>
        <v>0</v>
      </c>
      <c r="CN77" s="387">
        <f>IFERROR(INDEX(PIP!$M$144:$M$149,MATCH(Input!$C$156,PIP!$L$144:$L$149,0)),0)</f>
        <v>0</v>
      </c>
      <c r="CO77" s="387">
        <f>IFERROR(INDEX(PIP!$M$144:$M$149,MATCH(Input!$C$156,PIP!$L$144:$L$149,0)),0)</f>
        <v>0</v>
      </c>
      <c r="CP77" s="387">
        <f>IFERROR(INDEX(PIP!$M$144:$M$149,MATCH(Input!$C$156,PIP!$L$144:$L$149,0)),0)</f>
        <v>0</v>
      </c>
      <c r="CQ77" s="387">
        <f>IFERROR(INDEX(PIP!$M$144:$M$149,MATCH(Input!$C$156,PIP!$L$144:$L$149,0)),0)</f>
        <v>0</v>
      </c>
      <c r="CR77" s="387">
        <f>IFERROR(INDEX(PIP!$M$144:$M$149,MATCH(Input!$C$156,PIP!$L$144:$L$149,0)),0)</f>
        <v>0</v>
      </c>
      <c r="CS77" s="387">
        <f>IFERROR(INDEX(PIP!$M$144:$M$149,MATCH(Input!$C$156,PIP!$L$144:$L$149,0)),0)</f>
        <v>0</v>
      </c>
      <c r="CT77" s="387">
        <f>IFERROR(INDEX(PIP!$M$144:$M$149,MATCH(Input!$C$156,PIP!$L$144:$L$149,0)),0)</f>
        <v>0</v>
      </c>
      <c r="CU77" s="387">
        <f>IFERROR(INDEX(PIP!$M$144:$M$149,MATCH(Input!$C$156,PIP!$L$144:$L$149,0)),0)</f>
        <v>0</v>
      </c>
      <c r="CV77" s="387">
        <f>IFERROR(INDEX(PIP!$M$144:$M$149,MATCH(Input!$C$156,PIP!$L$144:$L$149,0)),0)</f>
        <v>0</v>
      </c>
      <c r="CW77" s="387">
        <f>IFERROR(INDEX(PIP!$M$144:$M$149,MATCH(Input!$C$156,PIP!$L$144:$L$149,0)),0)</f>
        <v>0</v>
      </c>
      <c r="CX77" s="387">
        <f>IFERROR(INDEX(PIP!$M$144:$M$149,MATCH(Input!$C$156,PIP!$L$144:$L$149,0)),0)</f>
        <v>0</v>
      </c>
      <c r="CY77" s="387">
        <f>IFERROR(INDEX(PIP!$M$144:$M$149,MATCH(Input!$C$156,PIP!$L$144:$L$149,0)),0)</f>
        <v>0</v>
      </c>
      <c r="CZ77" s="387">
        <f>IFERROR(INDEX(PIP!$M$144:$M$149,MATCH(Input!$C$156,PIP!$L$144:$L$149,0)),0)</f>
        <v>0</v>
      </c>
      <c r="DA77" s="387">
        <f>IFERROR(INDEX(PIP!$M$144:$M$149,MATCH(Input!$C$156,PIP!$L$144:$L$149,0)),0)</f>
        <v>0</v>
      </c>
      <c r="DB77" s="387">
        <f>IFERROR(INDEX(PIP!$M$144:$M$149,MATCH(Input!$C$156,PIP!$L$144:$L$149,0)),0)</f>
        <v>0</v>
      </c>
      <c r="DC77" s="387">
        <f>IFERROR(INDEX(PIP!$M$144:$M$149,MATCH(Input!$C$156,PIP!$L$144:$L$149,0)),0)</f>
        <v>0</v>
      </c>
      <c r="DD77" s="387">
        <f>IFERROR(INDEX(PIP!$M$144:$M$149,MATCH(Input!$C$156,PIP!$L$144:$L$149,0)),0)</f>
        <v>0</v>
      </c>
      <c r="DE77" s="387">
        <f>IFERROR(INDEX(PIP!$M$144:$M$149,MATCH(Input!$C$156,PIP!$L$144:$L$149,0)),0)</f>
        <v>0</v>
      </c>
      <c r="DF77" s="387">
        <f>IFERROR(INDEX(PIP!$M$144:$M$149,MATCH(Input!$C$156,PIP!$L$144:$L$149,0)),0)</f>
        <v>0</v>
      </c>
      <c r="DG77" s="387">
        <f>IFERROR(INDEX(PIP!$M$144:$M$149,MATCH(Input!$C$156,PIP!$L$144:$L$149,0)),0)</f>
        <v>0</v>
      </c>
      <c r="DH77" s="387">
        <f>IFERROR(INDEX(PIP!$M$144:$M$149,MATCH(Input!$C$156,PIP!$L$144:$L$149,0)),0)</f>
        <v>0</v>
      </c>
      <c r="DI77" s="387">
        <f>IFERROR(INDEX(PIP!$M$144:$M$149,MATCH(Input!$C$156,PIP!$L$144:$L$149,0)),0)</f>
        <v>0</v>
      </c>
      <c r="DJ77" s="387">
        <f>IFERROR(INDEX(PIP!$M$144:$M$149,MATCH(Input!$C$156,PIP!$L$144:$L$149,0)),0)</f>
        <v>0</v>
      </c>
      <c r="DK77" s="387">
        <f>IFERROR(INDEX(PIP!$M$144:$M$149,MATCH(Input!$C$156,PIP!$L$144:$L$149,0)),0)</f>
        <v>0</v>
      </c>
      <c r="DL77" s="387">
        <f>IFERROR(INDEX(PIP!$M$144:$M$149,MATCH(Input!$C$156,PIP!$L$144:$L$149,0)),0)</f>
        <v>0</v>
      </c>
      <c r="DM77" s="387">
        <f>IFERROR(INDEX(PIP!$M$144:$M$149,MATCH(Input!$C$156,PIP!$L$144:$L$149,0)),0)</f>
        <v>0</v>
      </c>
      <c r="DN77" s="387">
        <f>IFERROR(INDEX(PIP!$M$144:$M$149,MATCH(Input!$C$156,PIP!$L$144:$L$149,0)),0)</f>
        <v>0</v>
      </c>
      <c r="DO77" s="387">
        <f>IFERROR(INDEX(PIP!$M$144:$M$149,MATCH(Input!$C$156,PIP!$L$144:$L$149,0)),0)</f>
        <v>0</v>
      </c>
      <c r="DP77" s="387">
        <f>IFERROR(INDEX(PIP!$M$144:$M$149,MATCH(Input!$C$156,PIP!$L$144:$L$149,0)),0)</f>
        <v>0</v>
      </c>
      <c r="DQ77" s="387">
        <f>IFERROR(INDEX(PIP!$M$144:$M$149,MATCH(Input!$C$156,PIP!$L$144:$L$149,0)),0)</f>
        <v>0</v>
      </c>
      <c r="DR77" s="387">
        <f>IFERROR(INDEX(PIP!$M$144:$M$149,MATCH(Input!$C$156,PIP!$L$144:$L$149,0)),0)</f>
        <v>0</v>
      </c>
      <c r="DS77" s="387">
        <f>IFERROR(INDEX(PIP!$M$144:$M$149,MATCH(Input!$C$156,PIP!$L$144:$L$149,0)),0)</f>
        <v>0</v>
      </c>
      <c r="DT77" s="387">
        <f>IFERROR(INDEX(PIP!$M$144:$M$149,MATCH(Input!$C$156,PIP!$L$144:$L$149,0)),0)</f>
        <v>0</v>
      </c>
      <c r="DU77" s="387">
        <f>IFERROR(INDEX(PIP!$M$144:$M$149,MATCH(Input!$C$156,PIP!$L$144:$L$149,0)),0)</f>
        <v>0</v>
      </c>
      <c r="DV77" s="387">
        <f>IFERROR(INDEX(PIP!$M$144:$M$149,MATCH(Input!$C$156,PIP!$L$144:$L$149,0)),0)</f>
        <v>0</v>
      </c>
      <c r="DW77" s="387">
        <f>IFERROR(INDEX(PIP!$M$144:$M$149,MATCH(Input!$C$156,PIP!$L$144:$L$149,0)),0)</f>
        <v>0</v>
      </c>
      <c r="DX77" s="387">
        <f>IFERROR(INDEX(PIP!$M$144:$M$149,MATCH(Input!$C$156,PIP!$L$144:$L$149,0)),0)</f>
        <v>0</v>
      </c>
      <c r="DY77" s="387">
        <f>IFERROR(INDEX(PIP!$M$144:$M$149,MATCH(Input!$C$156,PIP!$L$144:$L$149,0)),0)</f>
        <v>0</v>
      </c>
      <c r="DZ77" s="387">
        <f>IFERROR(INDEX(PIP!$M$144:$M$149,MATCH(Input!$C$156,PIP!$L$144:$L$149,0)),0)</f>
        <v>0</v>
      </c>
      <c r="EA77" s="387">
        <f>IFERROR(INDEX(PIP!$M$144:$M$149,MATCH(Input!$C$156,PIP!$L$144:$L$149,0)),0)</f>
        <v>0</v>
      </c>
      <c r="EB77" s="387">
        <f>IFERROR(INDEX(PIP!$M$144:$M$149,MATCH(Input!$C$156,PIP!$L$144:$L$149,0)),0)</f>
        <v>0</v>
      </c>
      <c r="EC77" s="387">
        <f>IFERROR(INDEX(PIP!$M$144:$M$149,MATCH(Input!$C$156,PIP!$L$144:$L$149,0)),0)</f>
        <v>0</v>
      </c>
      <c r="ED77" s="387">
        <f>IFERROR(INDEX(PIP!$M$144:$M$149,MATCH(Input!$C$156,PIP!$L$144:$L$149,0)),0)</f>
        <v>0</v>
      </c>
      <c r="EE77" s="387">
        <f>IFERROR(INDEX(PIP!$M$144:$M$149,MATCH(Input!$C$156,PIP!$L$144:$L$149,0)),0)</f>
        <v>0</v>
      </c>
      <c r="EF77" s="387">
        <f>IFERROR(INDEX(PIP!$M$144:$M$149,MATCH(Input!$C$156,PIP!$L$144:$L$149,0)),0)</f>
        <v>0</v>
      </c>
      <c r="EG77" s="387">
        <f>IFERROR(INDEX(PIP!$M$144:$M$149,MATCH(Input!$C$156,PIP!$L$144:$L$149,0)),0)</f>
        <v>0</v>
      </c>
      <c r="EH77" s="387">
        <f>IFERROR(INDEX(PIP!$M$144:$M$149,MATCH(Input!$C$156,PIP!$L$144:$L$149,0)),0)</f>
        <v>0</v>
      </c>
      <c r="EI77" s="387">
        <f>IFERROR(INDEX(PIP!$M$144:$M$149,MATCH(Input!$C$156,PIP!$L$144:$L$149,0)),0)</f>
        <v>0</v>
      </c>
      <c r="EJ77" s="387">
        <f>IFERROR(INDEX(PIP!$M$144:$M$149,MATCH(Input!$C$156,PIP!$L$144:$L$149,0)),0)</f>
        <v>0</v>
      </c>
      <c r="EK77" s="387">
        <f>IFERROR(INDEX(PIP!$M$144:$M$149,MATCH(Input!$C$156,PIP!$L$144:$L$149,0)),0)</f>
        <v>0</v>
      </c>
      <c r="EL77" s="387">
        <f>IFERROR(INDEX(PIP!$M$144:$M$149,MATCH(Input!$C$156,PIP!$L$144:$L$149,0)),0)</f>
        <v>0</v>
      </c>
      <c r="EM77" s="387">
        <f>IFERROR(INDEX(PIP!$M$144:$M$149,MATCH(Input!$C$156,PIP!$L$144:$L$149,0)),0)</f>
        <v>0</v>
      </c>
      <c r="EN77" s="387">
        <f>IFERROR(INDEX(PIP!$M$144:$M$149,MATCH(Input!$C$156,PIP!$L$144:$L$149,0)),0)</f>
        <v>0</v>
      </c>
      <c r="EO77" s="387">
        <f>IFERROR(INDEX(PIP!$M$144:$M$149,MATCH(Input!$C$156,PIP!$L$144:$L$149,0)),0)</f>
        <v>0</v>
      </c>
      <c r="EP77" s="387">
        <f>IFERROR(INDEX(PIP!$M$144:$M$149,MATCH(Input!$C$156,PIP!$L$144:$L$149,0)),0)</f>
        <v>0</v>
      </c>
      <c r="EQ77" s="387">
        <f>IFERROR(INDEX(PIP!$M$144:$M$149,MATCH(Input!$C$156,PIP!$L$144:$L$149,0)),0)</f>
        <v>0</v>
      </c>
      <c r="ER77" s="387">
        <f>IFERROR(INDEX(PIP!$M$144:$M$149,MATCH(Input!$C$156,PIP!$L$144:$L$149,0)),0)</f>
        <v>0</v>
      </c>
      <c r="ES77" s="387">
        <f>IFERROR(INDEX(PIP!$M$144:$M$149,MATCH(Input!$C$156,PIP!$L$144:$L$149,0)),0)</f>
        <v>0</v>
      </c>
      <c r="ET77" s="387">
        <f>IFERROR(INDEX(PIP!$M$144:$M$149,MATCH(Input!$C$156,PIP!$L$144:$L$149,0)),0)</f>
        <v>0</v>
      </c>
      <c r="EU77" s="387">
        <f>IFERROR(INDEX(PIP!$M$144:$M$149,MATCH(Input!$C$156,PIP!$L$144:$L$149,0)),0)</f>
        <v>0</v>
      </c>
      <c r="EV77" s="387">
        <f>IFERROR(INDEX(PIP!$M$144:$M$149,MATCH(Input!$C$156,PIP!$L$144:$L$149,0)),0)</f>
        <v>0</v>
      </c>
      <c r="EW77" s="387">
        <f>IFERROR(INDEX(PIP!$M$144:$M$149,MATCH(Input!$C$156,PIP!$L$144:$L$149,0)),0)</f>
        <v>0</v>
      </c>
      <c r="EX77" s="387">
        <f>IFERROR(INDEX(PIP!$M$144:$M$149,MATCH(Input!$C$156,PIP!$L$144:$L$149,0)),0)</f>
        <v>0</v>
      </c>
      <c r="EY77" s="387">
        <f>IFERROR(INDEX(PIP!$M$144:$M$149,MATCH(Input!$C$156,PIP!$L$144:$L$149,0)),0)</f>
        <v>0</v>
      </c>
      <c r="EZ77" s="387">
        <f>IFERROR(INDEX(PIP!$M$144:$M$149,MATCH(Input!$C$156,PIP!$L$144:$L$149,0)),0)</f>
        <v>0</v>
      </c>
      <c r="FA77" s="387">
        <f>IFERROR(INDEX(PIP!$M$144:$M$149,MATCH(Input!$C$156,PIP!$L$144:$L$149,0)),0)</f>
        <v>0</v>
      </c>
      <c r="FB77" s="387">
        <f>IFERROR(INDEX(PIP!$M$144:$M$149,MATCH(Input!$C$156,PIP!$L$144:$L$149,0)),0)</f>
        <v>0</v>
      </c>
      <c r="FC77" s="387">
        <f>IFERROR(INDEX(PIP!$M$144:$M$149,MATCH(Input!$C$156,PIP!$L$144:$L$149,0)),0)</f>
        <v>0</v>
      </c>
      <c r="FD77" s="387">
        <f>IFERROR(INDEX(PIP!$M$144:$M$149,MATCH(Input!$C$156,PIP!$L$144:$L$149,0)),0)</f>
        <v>0</v>
      </c>
      <c r="FE77" s="387">
        <f>IFERROR(INDEX(PIP!$M$144:$M$149,MATCH(Input!$C$156,PIP!$L$144:$L$149,0)),0)</f>
        <v>0</v>
      </c>
      <c r="FF77" s="387">
        <f>IFERROR(INDEX(PIP!$M$144:$M$149,MATCH(Input!$C$156,PIP!$L$144:$L$149,0)),0)</f>
        <v>0</v>
      </c>
      <c r="FG77" s="387">
        <f>IFERROR(INDEX(PIP!$M$144:$M$149,MATCH(Input!$C$156,PIP!$L$144:$L$149,0)),0)</f>
        <v>0</v>
      </c>
      <c r="FH77" s="387">
        <f>IFERROR(INDEX(PIP!$M$144:$M$149,MATCH(Input!$C$156,PIP!$L$144:$L$149,0)),0)</f>
        <v>0</v>
      </c>
      <c r="FI77" s="387">
        <f>IFERROR(INDEX(PIP!$M$144:$M$149,MATCH(Input!$C$156,PIP!$L$144:$L$149,0)),0)</f>
        <v>0</v>
      </c>
      <c r="FJ77" s="387">
        <f>IFERROR(INDEX(PIP!$M$144:$M$149,MATCH(Input!$C$156,PIP!$L$144:$L$149,0)),0)</f>
        <v>0</v>
      </c>
      <c r="FK77" s="387">
        <f>IFERROR(INDEX(PIP!$M$144:$M$149,MATCH(Input!$C$156,PIP!$L$144:$L$149,0)),0)</f>
        <v>0</v>
      </c>
      <c r="FL77" s="387">
        <f>IFERROR(INDEX(PIP!$M$144:$M$149,MATCH(Input!$C$156,PIP!$L$144:$L$149,0)),0)</f>
        <v>0</v>
      </c>
      <c r="FM77" s="387">
        <f>IFERROR(INDEX(PIP!$M$144:$M$149,MATCH(Input!$C$156,PIP!$L$144:$L$149,0)),0)</f>
        <v>0</v>
      </c>
      <c r="FN77" s="387">
        <f>IFERROR(INDEX(PIP!$M$144:$M$149,MATCH(Input!$C$156,PIP!$L$144:$L$149,0)),0)</f>
        <v>0</v>
      </c>
      <c r="FO77" s="387">
        <f>IFERROR(INDEX(PIP!$M$144:$M$149,MATCH(Input!$C$156,PIP!$L$144:$L$149,0)),0)</f>
        <v>0</v>
      </c>
      <c r="FP77" s="387">
        <f>IFERROR(INDEX(PIP!$M$144:$M$149,MATCH(Input!$C$156,PIP!$L$144:$L$149,0)),0)</f>
        <v>0</v>
      </c>
      <c r="FQ77" s="387">
        <f>IFERROR(INDEX(PIP!$M$144:$M$149,MATCH(Input!$C$156,PIP!$L$144:$L$149,0)),0)</f>
        <v>0</v>
      </c>
      <c r="FR77" s="387">
        <f>IFERROR(INDEX(PIP!$M$144:$M$149,MATCH(Input!$C$156,PIP!$L$144:$L$149,0)),0)</f>
        <v>0</v>
      </c>
      <c r="FS77" s="387">
        <f>IFERROR(INDEX(PIP!$M$144:$M$149,MATCH(Input!$C$156,PIP!$L$144:$L$149,0)),0)</f>
        <v>0</v>
      </c>
      <c r="FT77" s="387">
        <f>IFERROR(INDEX(PIP!$M$144:$M$149,MATCH(Input!$C$156,PIP!$L$144:$L$149,0)),0)</f>
        <v>0</v>
      </c>
      <c r="FU77" s="387">
        <f>IFERROR(INDEX(PIP!$M$144:$M$149,MATCH(Input!$C$156,PIP!$L$144:$L$149,0)),0)</f>
        <v>0</v>
      </c>
      <c r="FV77" s="387">
        <f>IFERROR(INDEX(PIP!$M$144:$M$149,MATCH(Input!$C$156,PIP!$L$144:$L$149,0)),0)</f>
        <v>0</v>
      </c>
      <c r="FW77" s="387">
        <f>IFERROR(INDEX(PIP!$M$144:$M$149,MATCH(Input!$C$156,PIP!$L$144:$L$149,0)),0)</f>
        <v>0</v>
      </c>
      <c r="FX77" s="387">
        <f>IFERROR(INDEX(PIP!$M$144:$M$149,MATCH(Input!$C$156,PIP!$L$144:$L$149,0)),0)</f>
        <v>0</v>
      </c>
      <c r="FY77" s="387">
        <f>IFERROR(INDEX(PIP!$M$144:$M$149,MATCH(Input!$C$156,PIP!$L$144:$L$149,0)),0)</f>
        <v>0</v>
      </c>
      <c r="FZ77" s="387">
        <f>IFERROR(INDEX(PIP!$M$144:$M$149,MATCH(Input!$C$156,PIP!$L$144:$L$149,0)),0)</f>
        <v>0</v>
      </c>
      <c r="GA77" s="387">
        <f>IFERROR(INDEX(PIP!$M$144:$M$149,MATCH(Input!$C$156,PIP!$L$144:$L$149,0)),0)</f>
        <v>0</v>
      </c>
      <c r="GB77" s="387">
        <f>IFERROR(INDEX(PIP!$M$144:$M$149,MATCH(Input!$C$156,PIP!$L$144:$L$149,0)),0)</f>
        <v>0</v>
      </c>
      <c r="GC77" s="387">
        <f>IFERROR(INDEX(PIP!$M$144:$M$149,MATCH(Input!$C$156,PIP!$L$144:$L$149,0)),0)</f>
        <v>0</v>
      </c>
      <c r="GD77" s="387">
        <f>IFERROR(INDEX(PIP!$M$144:$M$149,MATCH(Input!$C$156,PIP!$L$144:$L$149,0)),0)</f>
        <v>0</v>
      </c>
      <c r="GE77" s="387">
        <f>IFERROR(INDEX(PIP!$M$144:$M$149,MATCH(Input!$C$156,PIP!$L$144:$L$149,0)),0)</f>
        <v>0</v>
      </c>
      <c r="GF77" s="387">
        <f>IFERROR(INDEX(PIP!$M$144:$M$149,MATCH(Input!$C$156,PIP!$L$144:$L$149,0)),0)</f>
        <v>0</v>
      </c>
      <c r="GG77" s="387">
        <f>IFERROR(INDEX(PIP!$M$144:$M$149,MATCH(Input!$C$156,PIP!$L$144:$L$149,0)),0)</f>
        <v>0</v>
      </c>
      <c r="GH77" s="387">
        <f>IFERROR(INDEX(PIP!$M$144:$M$149,MATCH(Input!$C$156,PIP!$L$144:$L$149,0)),0)</f>
        <v>0</v>
      </c>
      <c r="GI77" s="387">
        <f>IFERROR(INDEX(PIP!$M$144:$M$149,MATCH(Input!$C$156,PIP!$L$144:$L$149,0)),0)</f>
        <v>0</v>
      </c>
      <c r="GJ77" s="387">
        <f>IFERROR(INDEX(PIP!$M$144:$M$149,MATCH(Input!$C$156,PIP!$L$144:$L$149,0)),0)</f>
        <v>0</v>
      </c>
      <c r="GK77" s="387">
        <f>IFERROR(INDEX(PIP!$M$144:$M$149,MATCH(Input!$C$156,PIP!$L$144:$L$149,0)),0)</f>
        <v>0</v>
      </c>
      <c r="GL77" s="387">
        <f>IFERROR(INDEX(PIP!$M$144:$M$149,MATCH(Input!$C$156,PIP!$L$144:$L$149,0)),0)</f>
        <v>0</v>
      </c>
      <c r="GM77" s="387">
        <f>IFERROR(INDEX(PIP!$M$144:$M$149,MATCH(Input!$C$156,PIP!$L$144:$L$149,0)),0)</f>
        <v>0</v>
      </c>
      <c r="GN77" s="387">
        <f>IFERROR(INDEX(PIP!$M$144:$M$149,MATCH(Input!$C$156,PIP!$L$144:$L$149,0)),0)</f>
        <v>0</v>
      </c>
      <c r="GO77" s="387">
        <f>IFERROR(INDEX(PIP!$M$144:$M$149,MATCH(Input!$C$156,PIP!$L$144:$L$149,0)),0)</f>
        <v>0</v>
      </c>
      <c r="GP77" s="387">
        <f>IFERROR(INDEX(PIP!$M$144:$M$149,MATCH(Input!$C$156,PIP!$L$144:$L$149,0)),0)</f>
        <v>0</v>
      </c>
      <c r="GQ77" s="387">
        <f>IFERROR(INDEX(PIP!$M$144:$M$149,MATCH(Input!$C$156,PIP!$L$144:$L$149,0)),0)</f>
        <v>0</v>
      </c>
      <c r="GR77" s="387">
        <f>IFERROR(INDEX(PIP!$M$144:$M$149,MATCH(Input!$C$156,PIP!$L$144:$L$149,0)),0)</f>
        <v>0</v>
      </c>
      <c r="GS77" s="387">
        <f>IFERROR(INDEX(PIP!$M$144:$M$149,MATCH(Input!$C$156,PIP!$L$144:$L$149,0)),0)</f>
        <v>0</v>
      </c>
    </row>
    <row r="78" spans="1:201">
      <c r="A78" s="326" t="s">
        <v>8679</v>
      </c>
      <c r="B78" s="327">
        <f>IFERROR(ROUND(B79*B80*B10,0)*N(Input!C29),0)</f>
        <v>0</v>
      </c>
      <c r="C78" s="327">
        <f>IFERROR(ROUND(C79*C80*C10,0)*N(Input!D29),0)</f>
        <v>0</v>
      </c>
      <c r="D78" s="327">
        <f>IFERROR(ROUND(D79*D80*D10,0)*N(Input!E29),0)</f>
        <v>0</v>
      </c>
      <c r="E78" s="327">
        <f>IFERROR(ROUND(E79*E80*E10,0)*N(Input!F29),0)</f>
        <v>0</v>
      </c>
      <c r="F78" s="327">
        <f>IFERROR(ROUND(F79*F80*F10,0)*N(Input!G29),0)</f>
        <v>0</v>
      </c>
      <c r="G78" s="327">
        <f>IFERROR(ROUND(G79*G80*G10,0)*N(Input!H29),0)</f>
        <v>0</v>
      </c>
      <c r="H78" s="327">
        <f>IFERROR(ROUND(H79*H80*H10,0)*N(Input!I29),0)</f>
        <v>0</v>
      </c>
      <c r="I78" s="327">
        <f>IFERROR(ROUND(I79*I80*I10,0)*N(Input!J29),0)</f>
        <v>0</v>
      </c>
      <c r="J78" s="327">
        <f>IFERROR(ROUND(J79*J80*J10,0)*N(Input!K29),0)</f>
        <v>0</v>
      </c>
      <c r="K78" s="327">
        <f>IFERROR(ROUND(K79*K80*K10,0)*N(Input!L29),0)</f>
        <v>0</v>
      </c>
      <c r="L78" s="327">
        <f>IFERROR(ROUND(L79*L80*L10,0)*N(Input!M29),0)</f>
        <v>0</v>
      </c>
      <c r="M78" s="327">
        <f>IFERROR(ROUND(M79*M80*M10,0)*N(Input!N29),0)</f>
        <v>0</v>
      </c>
      <c r="N78" s="327">
        <f>IFERROR(ROUND(N79*N80*N10,0)*N(Input!O29),0)</f>
        <v>0</v>
      </c>
      <c r="O78" s="327">
        <f>IFERROR(ROUND(O79*O80*O10,0)*N(Input!P29),0)</f>
        <v>0</v>
      </c>
      <c r="P78" s="327">
        <f>IFERROR(ROUND(P79*P80*P10,0)*N(Input!Q29),0)</f>
        <v>0</v>
      </c>
      <c r="Q78" s="327">
        <f>IFERROR(ROUND(Q79*Q80*Q10,0)*N(Input!R29),0)</f>
        <v>0</v>
      </c>
      <c r="R78" s="327">
        <f>IFERROR(ROUND(R79*R80*R10,0)*N(Input!S29),0)</f>
        <v>0</v>
      </c>
      <c r="S78" s="327">
        <f>IFERROR(ROUND(S79*S80*S10,0)*N(Input!T29),0)</f>
        <v>0</v>
      </c>
      <c r="T78" s="327">
        <f>IFERROR(ROUND(T79*T80*T10,0)*N(Input!U29),0)</f>
        <v>0</v>
      </c>
      <c r="U78" s="327">
        <f>IFERROR(ROUND(U79*U80*U10,0)*N(Input!V29),0)</f>
        <v>0</v>
      </c>
      <c r="V78" s="327">
        <f>IFERROR(ROUND(V79*V80*V10,0)*N(Input!W29),0)</f>
        <v>0</v>
      </c>
      <c r="W78" s="327">
        <f>IFERROR(ROUND(W79*W80*W10,0)*N(Input!X29),0)</f>
        <v>0</v>
      </c>
      <c r="X78" s="327">
        <f>IFERROR(ROUND(X79*X80*X10,0)*N(Input!Y29),0)</f>
        <v>0</v>
      </c>
      <c r="Y78" s="327">
        <f>IFERROR(ROUND(Y79*Y80*Y10,0)*N(Input!Z29),0)</f>
        <v>0</v>
      </c>
      <c r="Z78" s="327">
        <f>IFERROR(ROUND(Z79*Z80*Z10,0)*N(Input!AA29),0)</f>
        <v>0</v>
      </c>
      <c r="AA78" s="327">
        <f>IFERROR(ROUND(AA79*AA80*AA10,0)*N(Input!AB29),0)</f>
        <v>0</v>
      </c>
      <c r="AB78" s="327">
        <f>IFERROR(ROUND(AB79*AB80*AB10,0)*N(Input!AC29),0)</f>
        <v>0</v>
      </c>
      <c r="AC78" s="327">
        <f>IFERROR(ROUND(AC79*AC80*AC10,0)*N(Input!AD29),0)</f>
        <v>0</v>
      </c>
      <c r="AD78" s="327">
        <f>IFERROR(ROUND(AD79*AD80*AD10,0)*N(Input!AE29),0)</f>
        <v>0</v>
      </c>
      <c r="AE78" s="327">
        <f>IFERROR(ROUND(AE79*AE80*AE10,0)*N(Input!AF29),0)</f>
        <v>0</v>
      </c>
      <c r="AF78" s="327">
        <f>IFERROR(ROUND(AF79*AF80*AF10,0)*N(Input!AG29),0)</f>
        <v>0</v>
      </c>
      <c r="AG78" s="327">
        <f>IFERROR(ROUND(AG79*AG80*AG10,0)*N(Input!AH29),0)</f>
        <v>0</v>
      </c>
      <c r="AH78" s="327">
        <f>IFERROR(ROUND(AH79*AH80*AH10,0)*N(Input!AI29),0)</f>
        <v>0</v>
      </c>
      <c r="AI78" s="327">
        <f>IFERROR(ROUND(AI79*AI80*AI10,0)*N(Input!AJ29),0)</f>
        <v>0</v>
      </c>
      <c r="AJ78" s="327">
        <f>IFERROR(ROUND(AJ79*AJ80*AJ10,0)*N(Input!AK29),0)</f>
        <v>0</v>
      </c>
      <c r="AK78" s="327">
        <f>IFERROR(ROUND(AK79*AK80*AK10,0)*N(Input!AL29),0)</f>
        <v>0</v>
      </c>
      <c r="AL78" s="327">
        <f>IFERROR(ROUND(AL79*AL80*AL10,0)*N(Input!AM29),0)</f>
        <v>0</v>
      </c>
      <c r="AM78" s="327">
        <f>IFERROR(ROUND(AM79*AM80*AM10,0)*N(Input!AN29),0)</f>
        <v>0</v>
      </c>
      <c r="AN78" s="327">
        <f>IFERROR(ROUND(AN79*AN80*AN10,0)*N(Input!AO29),0)</f>
        <v>0</v>
      </c>
      <c r="AO78" s="327">
        <f>IFERROR(ROUND(AO79*AO80*AO10,0)*N(Input!AP29),0)</f>
        <v>0</v>
      </c>
      <c r="AP78" s="327">
        <f>IFERROR(ROUND(AP79*AP80*AP10,0)*N(Input!AQ29),0)</f>
        <v>0</v>
      </c>
      <c r="AQ78" s="327">
        <f>IFERROR(ROUND(AQ79*AQ80*AQ10,0)*N(Input!AR29),0)</f>
        <v>0</v>
      </c>
      <c r="AR78" s="327">
        <f>IFERROR(ROUND(AR79*AR80*AR10,0)*N(Input!AS29),0)</f>
        <v>0</v>
      </c>
      <c r="AS78" s="327">
        <f>IFERROR(ROUND(AS79*AS80*AS10,0)*N(Input!AT29),0)</f>
        <v>0</v>
      </c>
      <c r="AT78" s="327">
        <f>IFERROR(ROUND(AT79*AT80*AT10,0)*N(Input!AU29),0)</f>
        <v>0</v>
      </c>
      <c r="AU78" s="327">
        <f>IFERROR(ROUND(AU79*AU80*AU10,0)*N(Input!AV29),0)</f>
        <v>0</v>
      </c>
      <c r="AV78" s="327">
        <f>IFERROR(ROUND(AV79*AV80*AV10,0)*N(Input!AW29),0)</f>
        <v>0</v>
      </c>
      <c r="AW78" s="327">
        <f>IFERROR(ROUND(AW79*AW80*AW10,0)*N(Input!AX29),0)</f>
        <v>0</v>
      </c>
      <c r="AX78" s="327">
        <f>IFERROR(ROUND(AX79*AX80*AX10,0)*N(Input!AY29),0)</f>
        <v>0</v>
      </c>
      <c r="AY78" s="327">
        <f>IFERROR(ROUND(AY79*AY80*AY10,0)*N(Input!AZ29),0)</f>
        <v>0</v>
      </c>
      <c r="AZ78" s="327">
        <f>IFERROR(ROUND(AZ79*AZ80*AZ10,0)*N(Input!BA29),0)</f>
        <v>0</v>
      </c>
      <c r="BA78" s="327">
        <f>IFERROR(ROUND(BA79*BA80*BA10,0)*N(Input!BB29),0)</f>
        <v>0</v>
      </c>
      <c r="BB78" s="327">
        <f>IFERROR(ROUND(BB79*BB80*BB10,0)*N(Input!BC29),0)</f>
        <v>0</v>
      </c>
      <c r="BC78" s="327">
        <f>IFERROR(ROUND(BC79*BC80*BC10,0)*N(Input!BD29),0)</f>
        <v>0</v>
      </c>
      <c r="BD78" s="327">
        <f>IFERROR(ROUND(BD79*BD80*BD10,0)*N(Input!BE29),0)</f>
        <v>0</v>
      </c>
      <c r="BE78" s="327">
        <f>IFERROR(ROUND(BE79*BE80*BE10,0)*N(Input!BF29),0)</f>
        <v>0</v>
      </c>
      <c r="BF78" s="327">
        <f>IFERROR(ROUND(BF79*BF80*BF10,0)*N(Input!BG29),0)</f>
        <v>0</v>
      </c>
      <c r="BG78" s="327">
        <f>IFERROR(ROUND(BG79*BG80*BG10,0)*N(Input!BH29),0)</f>
        <v>0</v>
      </c>
      <c r="BH78" s="327">
        <f>IFERROR(ROUND(BH79*BH80*BH10,0)*N(Input!BI29),0)</f>
        <v>0</v>
      </c>
      <c r="BI78" s="327">
        <f>IFERROR(ROUND(BI79*BI80*BI10,0)*N(Input!BJ29),0)</f>
        <v>0</v>
      </c>
      <c r="BJ78" s="327">
        <f>IFERROR(ROUND(BJ79*BJ80*BJ10,0)*N(Input!BK29),0)</f>
        <v>0</v>
      </c>
      <c r="BK78" s="327">
        <f>IFERROR(ROUND(BK79*BK80*BK10,0)*N(Input!BL29),0)</f>
        <v>0</v>
      </c>
      <c r="BL78" s="327">
        <f>IFERROR(ROUND(BL79*BL80*BL10,0)*N(Input!BM29),0)</f>
        <v>0</v>
      </c>
      <c r="BM78" s="327">
        <f>IFERROR(ROUND(BM79*BM80*BM10,0)*N(Input!BN29),0)</f>
        <v>0</v>
      </c>
      <c r="BN78" s="327">
        <f>IFERROR(ROUND(BN79*BN80*BN10,0)*N(Input!BO29),0)</f>
        <v>0</v>
      </c>
      <c r="BO78" s="327">
        <f>IFERROR(ROUND(BO79*BO80*BO10,0)*N(Input!BP29),0)</f>
        <v>0</v>
      </c>
      <c r="BP78" s="327">
        <f>IFERROR(ROUND(BP79*BP80*BP10,0)*N(Input!BQ29),0)</f>
        <v>0</v>
      </c>
      <c r="BQ78" s="327">
        <f>IFERROR(ROUND(BQ79*BQ80*BQ10,0)*N(Input!BR29),0)</f>
        <v>0</v>
      </c>
      <c r="BR78" s="327">
        <f>IFERROR(ROUND(BR79*BR80*BR10,0)*N(Input!BS29),0)</f>
        <v>0</v>
      </c>
      <c r="BS78" s="327">
        <f>IFERROR(ROUND(BS79*BS80*BS10,0)*N(Input!BT29),0)</f>
        <v>0</v>
      </c>
      <c r="BT78" s="327">
        <f>IFERROR(ROUND(BT79*BT80*BT10,0)*N(Input!BU29),0)</f>
        <v>0</v>
      </c>
      <c r="BU78" s="327">
        <f>IFERROR(ROUND(BU79*BU80*BU10,0)*N(Input!BV29),0)</f>
        <v>0</v>
      </c>
      <c r="BV78" s="327">
        <f>IFERROR(ROUND(BV79*BV80*BV10,0)*N(Input!BW29),0)</f>
        <v>0</v>
      </c>
      <c r="BW78" s="327">
        <f>IFERROR(ROUND(BW79*BW80*BW10,0)*N(Input!BX29),0)</f>
        <v>0</v>
      </c>
      <c r="BX78" s="327">
        <f>IFERROR(ROUND(BX79*BX80*BX10,0)*N(Input!BY29),0)</f>
        <v>0</v>
      </c>
      <c r="BY78" s="327">
        <f>IFERROR(ROUND(BY79*BY80*BY10,0)*N(Input!BZ29),0)</f>
        <v>0</v>
      </c>
      <c r="BZ78" s="327">
        <f>IFERROR(ROUND(BZ79*BZ80*BZ10,0)*N(Input!CA29),0)</f>
        <v>0</v>
      </c>
      <c r="CA78" s="327">
        <f>IFERROR(ROUND(CA79*CA80*CA10,0)*N(Input!CB29),0)</f>
        <v>0</v>
      </c>
      <c r="CB78" s="327">
        <f>IFERROR(ROUND(CB79*CB80*CB10,0)*N(Input!CC29),0)</f>
        <v>0</v>
      </c>
      <c r="CC78" s="327">
        <f>IFERROR(ROUND(CC79*CC80*CC10,0)*N(Input!CD29),0)</f>
        <v>0</v>
      </c>
      <c r="CD78" s="327">
        <f>IFERROR(ROUND(CD79*CD80*CD10,0)*N(Input!CE29),0)</f>
        <v>0</v>
      </c>
      <c r="CE78" s="327">
        <f>IFERROR(ROUND(CE79*CE80*CE10,0)*N(Input!CF29),0)</f>
        <v>0</v>
      </c>
      <c r="CF78" s="327">
        <f>IFERROR(ROUND(CF79*CF80*CF10,0)*N(Input!CG29),0)</f>
        <v>0</v>
      </c>
      <c r="CG78" s="327">
        <f>IFERROR(ROUND(CG79*CG80*CG10,0)*N(Input!CH29),0)</f>
        <v>0</v>
      </c>
      <c r="CH78" s="327">
        <f>IFERROR(ROUND(CH79*CH80*CH10,0)*N(Input!CI29),0)</f>
        <v>0</v>
      </c>
      <c r="CI78" s="327">
        <f>IFERROR(ROUND(CI79*CI80*CI10,0)*N(Input!CJ29),0)</f>
        <v>0</v>
      </c>
      <c r="CJ78" s="327">
        <f>IFERROR(ROUND(CJ79*CJ80*CJ10,0)*N(Input!CK29),0)</f>
        <v>0</v>
      </c>
      <c r="CK78" s="327">
        <f>IFERROR(ROUND(CK79*CK80*CK10,0)*N(Input!CL29),0)</f>
        <v>0</v>
      </c>
      <c r="CL78" s="327">
        <f>IFERROR(ROUND(CL79*CL80*CL10,0)*N(Input!CM29),0)</f>
        <v>0</v>
      </c>
      <c r="CM78" s="327">
        <f>IFERROR(ROUND(CM79*CM80*CM10,0)*N(Input!CN29),0)</f>
        <v>0</v>
      </c>
      <c r="CN78" s="327">
        <f>IFERROR(ROUND(CN79*CN80*CN10,0)*N(Input!CO29),0)</f>
        <v>0</v>
      </c>
      <c r="CO78" s="327">
        <f>IFERROR(ROUND(CO79*CO80*CO10,0)*N(Input!CP29),0)</f>
        <v>0</v>
      </c>
      <c r="CP78" s="327">
        <f>IFERROR(ROUND(CP79*CP80*CP10,0)*N(Input!CQ29),0)</f>
        <v>0</v>
      </c>
      <c r="CQ78" s="327">
        <f>IFERROR(ROUND(CQ79*CQ80*CQ10,0)*N(Input!CR29),0)</f>
        <v>0</v>
      </c>
      <c r="CR78" s="327">
        <f>IFERROR(ROUND(CR79*CR80*CR10,0)*N(Input!CS29),0)</f>
        <v>0</v>
      </c>
      <c r="CS78" s="327">
        <f>IFERROR(ROUND(CS79*CS80*CS10,0)*N(Input!CT29),0)</f>
        <v>0</v>
      </c>
      <c r="CT78" s="327">
        <f>IFERROR(ROUND(CT79*CT80*CT10,0)*N(Input!CU29),0)</f>
        <v>0</v>
      </c>
      <c r="CU78" s="327">
        <f>IFERROR(ROUND(CU79*CU80*CU10,0)*N(Input!CV29),0)</f>
        <v>0</v>
      </c>
      <c r="CV78" s="327">
        <f>IFERROR(ROUND(CV79*CV80*CV10,0)*N(Input!CW29),0)</f>
        <v>0</v>
      </c>
      <c r="CW78" s="327">
        <f>IFERROR(ROUND(CW79*CW80*CW10,0)*N(Input!CX29),0)</f>
        <v>0</v>
      </c>
      <c r="CX78" s="327">
        <f>IFERROR(ROUND(CX79*CX80*CX10,0)*N(Input!CY29),0)</f>
        <v>0</v>
      </c>
      <c r="CY78" s="327">
        <f>IFERROR(ROUND(CY79*CY80*CY10,0)*N(Input!CZ29),0)</f>
        <v>0</v>
      </c>
      <c r="CZ78" s="327">
        <f>IFERROR(ROUND(CZ79*CZ80*CZ10,0)*N(Input!DA29),0)</f>
        <v>0</v>
      </c>
      <c r="DA78" s="327">
        <f>IFERROR(ROUND(DA79*DA80*DA10,0)*N(Input!DB29),0)</f>
        <v>0</v>
      </c>
      <c r="DB78" s="327">
        <f>IFERROR(ROUND(DB79*DB80*DB10,0)*N(Input!DC29),0)</f>
        <v>0</v>
      </c>
      <c r="DC78" s="327">
        <f>IFERROR(ROUND(DC79*DC80*DC10,0)*N(Input!DD29),0)</f>
        <v>0</v>
      </c>
      <c r="DD78" s="327">
        <f>IFERROR(ROUND(DD79*DD80*DD10,0)*N(Input!DE29),0)</f>
        <v>0</v>
      </c>
      <c r="DE78" s="327">
        <f>IFERROR(ROUND(DE79*DE80*DE10,0)*N(Input!DF29),0)</f>
        <v>0</v>
      </c>
      <c r="DF78" s="327">
        <f>IFERROR(ROUND(DF79*DF80*DF10,0)*N(Input!DG29),0)</f>
        <v>0</v>
      </c>
      <c r="DG78" s="327">
        <f>IFERROR(ROUND(DG79*DG80*DG10,0)*N(Input!DH29),0)</f>
        <v>0</v>
      </c>
      <c r="DH78" s="327">
        <f>IFERROR(ROUND(DH79*DH80*DH10,0)*N(Input!DI29),0)</f>
        <v>0</v>
      </c>
      <c r="DI78" s="327">
        <f>IFERROR(ROUND(DI79*DI80*DI10,0)*N(Input!DJ29),0)</f>
        <v>0</v>
      </c>
      <c r="DJ78" s="327">
        <f>IFERROR(ROUND(DJ79*DJ80*DJ10,0)*N(Input!DK29),0)</f>
        <v>0</v>
      </c>
      <c r="DK78" s="327">
        <f>IFERROR(ROUND(DK79*DK80*DK10,0)*N(Input!DL29),0)</f>
        <v>0</v>
      </c>
      <c r="DL78" s="327">
        <f>IFERROR(ROUND(DL79*DL80*DL10,0)*N(Input!DM29),0)</f>
        <v>0</v>
      </c>
      <c r="DM78" s="327">
        <f>IFERROR(ROUND(DM79*DM80*DM10,0)*N(Input!DN29),0)</f>
        <v>0</v>
      </c>
      <c r="DN78" s="327">
        <f>IFERROR(ROUND(DN79*DN80*DN10,0)*N(Input!DO29),0)</f>
        <v>0</v>
      </c>
      <c r="DO78" s="327">
        <f>IFERROR(ROUND(DO79*DO80*DO10,0)*N(Input!DP29),0)</f>
        <v>0</v>
      </c>
      <c r="DP78" s="327">
        <f>IFERROR(ROUND(DP79*DP80*DP10,0)*N(Input!DQ29),0)</f>
        <v>0</v>
      </c>
      <c r="DQ78" s="327">
        <f>IFERROR(ROUND(DQ79*DQ80*DQ10,0)*N(Input!DR29),0)</f>
        <v>0</v>
      </c>
      <c r="DR78" s="327">
        <f>IFERROR(ROUND(DR79*DR80*DR10,0)*N(Input!DS29),0)</f>
        <v>0</v>
      </c>
      <c r="DS78" s="327">
        <f>IFERROR(ROUND(DS79*DS80*DS10,0)*N(Input!DT29),0)</f>
        <v>0</v>
      </c>
      <c r="DT78" s="327">
        <f>IFERROR(ROUND(DT79*DT80*DT10,0)*N(Input!DU29),0)</f>
        <v>0</v>
      </c>
      <c r="DU78" s="327">
        <f>IFERROR(ROUND(DU79*DU80*DU10,0)*N(Input!DV29),0)</f>
        <v>0</v>
      </c>
      <c r="DV78" s="327">
        <f>IFERROR(ROUND(DV79*DV80*DV10,0)*N(Input!DW29),0)</f>
        <v>0</v>
      </c>
      <c r="DW78" s="327">
        <f>IFERROR(ROUND(DW79*DW80*DW10,0)*N(Input!DX29),0)</f>
        <v>0</v>
      </c>
      <c r="DX78" s="327">
        <f>IFERROR(ROUND(DX79*DX80*DX10,0)*N(Input!DY29),0)</f>
        <v>0</v>
      </c>
      <c r="DY78" s="327">
        <f>IFERROR(ROUND(DY79*DY80*DY10,0)*N(Input!DZ29),0)</f>
        <v>0</v>
      </c>
      <c r="DZ78" s="327">
        <f>IFERROR(ROUND(DZ79*DZ80*DZ10,0)*N(Input!EA29),0)</f>
        <v>0</v>
      </c>
      <c r="EA78" s="327">
        <f>IFERROR(ROUND(EA79*EA80*EA10,0)*N(Input!EB29),0)</f>
        <v>0</v>
      </c>
      <c r="EB78" s="327">
        <f>IFERROR(ROUND(EB79*EB80*EB10,0)*N(Input!EC29),0)</f>
        <v>0</v>
      </c>
      <c r="EC78" s="327">
        <f>IFERROR(ROUND(EC79*EC80*EC10,0)*N(Input!ED29),0)</f>
        <v>0</v>
      </c>
      <c r="ED78" s="327">
        <f>IFERROR(ROUND(ED79*ED80*ED10,0)*N(Input!EE29),0)</f>
        <v>0</v>
      </c>
      <c r="EE78" s="327">
        <f>IFERROR(ROUND(EE79*EE80*EE10,0)*N(Input!EF29),0)</f>
        <v>0</v>
      </c>
      <c r="EF78" s="327">
        <f>IFERROR(ROUND(EF79*EF80*EF10,0)*N(Input!EG29),0)</f>
        <v>0</v>
      </c>
      <c r="EG78" s="327">
        <f>IFERROR(ROUND(EG79*EG80*EG10,0)*N(Input!EH29),0)</f>
        <v>0</v>
      </c>
      <c r="EH78" s="327">
        <f>IFERROR(ROUND(EH79*EH80*EH10,0)*N(Input!EI29),0)</f>
        <v>0</v>
      </c>
      <c r="EI78" s="327">
        <f>IFERROR(ROUND(EI79*EI80*EI10,0)*N(Input!EJ29),0)</f>
        <v>0</v>
      </c>
      <c r="EJ78" s="327">
        <f>IFERROR(ROUND(EJ79*EJ80*EJ10,0)*N(Input!EK29),0)</f>
        <v>0</v>
      </c>
      <c r="EK78" s="327">
        <f>IFERROR(ROUND(EK79*EK80*EK10,0)*N(Input!EL29),0)</f>
        <v>0</v>
      </c>
      <c r="EL78" s="327">
        <f>IFERROR(ROUND(EL79*EL80*EL10,0)*N(Input!EM29),0)</f>
        <v>0</v>
      </c>
      <c r="EM78" s="327">
        <f>IFERROR(ROUND(EM79*EM80*EM10,0)*N(Input!EN29),0)</f>
        <v>0</v>
      </c>
      <c r="EN78" s="327">
        <f>IFERROR(ROUND(EN79*EN80*EN10,0)*N(Input!EO29),0)</f>
        <v>0</v>
      </c>
      <c r="EO78" s="327">
        <f>IFERROR(ROUND(EO79*EO80*EO10,0)*N(Input!EP29),0)</f>
        <v>0</v>
      </c>
      <c r="EP78" s="327">
        <f>IFERROR(ROUND(EP79*EP80*EP10,0)*N(Input!EQ29),0)</f>
        <v>0</v>
      </c>
      <c r="EQ78" s="327">
        <f>IFERROR(ROUND(EQ79*EQ80*EQ10,0)*N(Input!ER29),0)</f>
        <v>0</v>
      </c>
      <c r="ER78" s="327">
        <f>IFERROR(ROUND(ER79*ER80*ER10,0)*N(Input!ES29),0)</f>
        <v>0</v>
      </c>
      <c r="ES78" s="327">
        <f>IFERROR(ROUND(ES79*ES80*ES10,0)*N(Input!ET29),0)</f>
        <v>0</v>
      </c>
      <c r="ET78" s="327">
        <f>IFERROR(ROUND(ET79*ET80*ET10,0)*N(Input!EU29),0)</f>
        <v>0</v>
      </c>
      <c r="EU78" s="327">
        <f>IFERROR(ROUND(EU79*EU80*EU10,0)*N(Input!EV29),0)</f>
        <v>0</v>
      </c>
      <c r="EV78" s="327">
        <f>IFERROR(ROUND(EV79*EV80*EV10,0)*N(Input!EW29),0)</f>
        <v>0</v>
      </c>
      <c r="EW78" s="327">
        <f>IFERROR(ROUND(EW79*EW80*EW10,0)*N(Input!EX29),0)</f>
        <v>0</v>
      </c>
      <c r="EX78" s="327">
        <f>IFERROR(ROUND(EX79*EX80*EX10,0)*N(Input!EY29),0)</f>
        <v>0</v>
      </c>
      <c r="EY78" s="327">
        <f>IFERROR(ROUND(EY79*EY80*EY10,0)*N(Input!EZ29),0)</f>
        <v>0</v>
      </c>
      <c r="EZ78" s="327">
        <f>IFERROR(ROUND(EZ79*EZ80*EZ10,0)*N(Input!FA29),0)</f>
        <v>0</v>
      </c>
      <c r="FA78" s="327">
        <f>IFERROR(ROUND(FA79*FA80*FA10,0)*N(Input!FB29),0)</f>
        <v>0</v>
      </c>
      <c r="FB78" s="327">
        <f>IFERROR(ROUND(FB79*FB80*FB10,0)*N(Input!FC29),0)</f>
        <v>0</v>
      </c>
      <c r="FC78" s="327">
        <f>IFERROR(ROUND(FC79*FC80*FC10,0)*N(Input!FD29),0)</f>
        <v>0</v>
      </c>
      <c r="FD78" s="327">
        <f>IFERROR(ROUND(FD79*FD80*FD10,0)*N(Input!FE29),0)</f>
        <v>0</v>
      </c>
      <c r="FE78" s="327">
        <f>IFERROR(ROUND(FE79*FE80*FE10,0)*N(Input!FF29),0)</f>
        <v>0</v>
      </c>
      <c r="FF78" s="327">
        <f>IFERROR(ROUND(FF79*FF80*FF10,0)*N(Input!FG29),0)</f>
        <v>0</v>
      </c>
      <c r="FG78" s="327">
        <f>IFERROR(ROUND(FG79*FG80*FG10,0)*N(Input!FH29),0)</f>
        <v>0</v>
      </c>
      <c r="FH78" s="327">
        <f>IFERROR(ROUND(FH79*FH80*FH10,0)*N(Input!FI29),0)</f>
        <v>0</v>
      </c>
      <c r="FI78" s="327">
        <f>IFERROR(ROUND(FI79*FI80*FI10,0)*N(Input!FJ29),0)</f>
        <v>0</v>
      </c>
      <c r="FJ78" s="327">
        <f>IFERROR(ROUND(FJ79*FJ80*FJ10,0)*N(Input!FK29),0)</f>
        <v>0</v>
      </c>
      <c r="FK78" s="327">
        <f>IFERROR(ROUND(FK79*FK80*FK10,0)*N(Input!FL29),0)</f>
        <v>0</v>
      </c>
      <c r="FL78" s="327">
        <f>IFERROR(ROUND(FL79*FL80*FL10,0)*N(Input!FM29),0)</f>
        <v>0</v>
      </c>
      <c r="FM78" s="327">
        <f>IFERROR(ROUND(FM79*FM80*FM10,0)*N(Input!FN29),0)</f>
        <v>0</v>
      </c>
      <c r="FN78" s="327">
        <f>IFERROR(ROUND(FN79*FN80*FN10,0)*N(Input!FO29),0)</f>
        <v>0</v>
      </c>
      <c r="FO78" s="327">
        <f>IFERROR(ROUND(FO79*FO80*FO10,0)*N(Input!FP29),0)</f>
        <v>0</v>
      </c>
      <c r="FP78" s="327">
        <f>IFERROR(ROUND(FP79*FP80*FP10,0)*N(Input!FQ29),0)</f>
        <v>0</v>
      </c>
      <c r="FQ78" s="327">
        <f>IFERROR(ROUND(FQ79*FQ80*FQ10,0)*N(Input!FR29),0)</f>
        <v>0</v>
      </c>
      <c r="FR78" s="327">
        <f>IFERROR(ROUND(FR79*FR80*FR10,0)*N(Input!FS29),0)</f>
        <v>0</v>
      </c>
      <c r="FS78" s="327">
        <f>IFERROR(ROUND(FS79*FS80*FS10,0)*N(Input!FT29),0)</f>
        <v>0</v>
      </c>
      <c r="FT78" s="327">
        <f>IFERROR(ROUND(FT79*FT80*FT10,0)*N(Input!FU29),0)</f>
        <v>0</v>
      </c>
      <c r="FU78" s="327">
        <f>IFERROR(ROUND(FU79*FU80*FU10,0)*N(Input!FV29),0)</f>
        <v>0</v>
      </c>
      <c r="FV78" s="327">
        <f>IFERROR(ROUND(FV79*FV80*FV10,0)*N(Input!FW29),0)</f>
        <v>0</v>
      </c>
      <c r="FW78" s="327">
        <f>IFERROR(ROUND(FW79*FW80*FW10,0)*N(Input!FX29),0)</f>
        <v>0</v>
      </c>
      <c r="FX78" s="327">
        <f>IFERROR(ROUND(FX79*FX80*FX10,0)*N(Input!FY29),0)</f>
        <v>0</v>
      </c>
      <c r="FY78" s="327">
        <f>IFERROR(ROUND(FY79*FY80*FY10,0)*N(Input!FZ29),0)</f>
        <v>0</v>
      </c>
      <c r="FZ78" s="327">
        <f>IFERROR(ROUND(FZ79*FZ80*FZ10,0)*N(Input!GA29),0)</f>
        <v>0</v>
      </c>
      <c r="GA78" s="327">
        <f>IFERROR(ROUND(GA79*GA80*GA10,0)*N(Input!GB29),0)</f>
        <v>0</v>
      </c>
      <c r="GB78" s="327">
        <f>IFERROR(ROUND(GB79*GB80*GB10,0)*N(Input!GC29),0)</f>
        <v>0</v>
      </c>
      <c r="GC78" s="327">
        <f>IFERROR(ROUND(GC79*GC80*GC10,0)*N(Input!GD29),0)</f>
        <v>0</v>
      </c>
      <c r="GD78" s="327">
        <f>IFERROR(ROUND(GD79*GD80*GD10,0)*N(Input!GE29),0)</f>
        <v>0</v>
      </c>
      <c r="GE78" s="327">
        <f>IFERROR(ROUND(GE79*GE80*GE10,0)*N(Input!GF29),0)</f>
        <v>0</v>
      </c>
      <c r="GF78" s="327">
        <f>IFERROR(ROUND(GF79*GF80*GF10,0)*N(Input!GG29),0)</f>
        <v>0</v>
      </c>
      <c r="GG78" s="327">
        <f>IFERROR(ROUND(GG79*GG80*GG10,0)*N(Input!GH29),0)</f>
        <v>0</v>
      </c>
      <c r="GH78" s="327">
        <f>IFERROR(ROUND(GH79*GH80*GH10,0)*N(Input!GI29),0)</f>
        <v>0</v>
      </c>
      <c r="GI78" s="327">
        <f>IFERROR(ROUND(GI79*GI80*GI10,0)*N(Input!GJ29),0)</f>
        <v>0</v>
      </c>
      <c r="GJ78" s="327">
        <f>IFERROR(ROUND(GJ79*GJ80*GJ10,0)*N(Input!GK29),0)</f>
        <v>0</v>
      </c>
      <c r="GK78" s="327">
        <f>IFERROR(ROUND(GK79*GK80*GK10,0)*N(Input!GL29),0)</f>
        <v>0</v>
      </c>
      <c r="GL78" s="327">
        <f>IFERROR(ROUND(GL79*GL80*GL10,0)*N(Input!GM29),0)</f>
        <v>0</v>
      </c>
      <c r="GM78" s="327">
        <f>IFERROR(ROUND(GM79*GM80*GM10,0)*N(Input!GN29),0)</f>
        <v>0</v>
      </c>
      <c r="GN78" s="327">
        <f>IFERROR(ROUND(GN79*GN80*GN10,0)*N(Input!GO29),0)</f>
        <v>0</v>
      </c>
      <c r="GO78" s="327">
        <f>IFERROR(ROUND(GO79*GO80*GO10,0)*N(Input!GP29),0)</f>
        <v>0</v>
      </c>
      <c r="GP78" s="327">
        <f>IFERROR(ROUND(GP79*GP80*GP10,0)*N(Input!GQ29),0)</f>
        <v>0</v>
      </c>
      <c r="GQ78" s="327">
        <f>IFERROR(ROUND(GQ79*GQ80*GQ10,0)*N(Input!GR29),0)</f>
        <v>0</v>
      </c>
      <c r="GR78" s="327">
        <f>IFERROR(ROUND(GR79*GR80*GR10,0)*N(Input!GS29),0)</f>
        <v>0</v>
      </c>
      <c r="GS78" s="327">
        <f>IFERROR(ROUND(GS79*GS80*GS10,0)*N(Input!GT29),0)</f>
        <v>0</v>
      </c>
    </row>
    <row r="79" spans="1:201" s="328" customFormat="1" outlineLevel="1">
      <c r="A79" s="356" t="s">
        <v>9370</v>
      </c>
      <c r="B79" s="357">
        <f>IF(B4="NJ",INDEX(PIP!$D$75:$D$101,MATCH(_xlfn.CONCAT(B4,B6),PIP!$A$75:$A$101,0)),0)</f>
        <v>0</v>
      </c>
      <c r="C79" s="357">
        <f>IF(C4="NJ",INDEX(PIP!$D$75:$D$101,MATCH(_xlfn.CONCAT(C4,C6),PIP!$A$75:$A$101,0)),0)</f>
        <v>0</v>
      </c>
      <c r="D79" s="357">
        <f>IF(D4="NJ",INDEX(PIP!$D$75:$D$101,MATCH(_xlfn.CONCAT(D4,D6),PIP!$A$75:$A$101,0)),0)</f>
        <v>0</v>
      </c>
      <c r="E79" s="357">
        <f>IF(E4="NJ",INDEX(PIP!$D$75:$D$101,MATCH(_xlfn.CONCAT(E4,E6),PIP!$A$75:$A$101,0)),0)</f>
        <v>0</v>
      </c>
      <c r="F79" s="357">
        <f>IF(F4="NJ",INDEX(PIP!$D$75:$D$101,MATCH(_xlfn.CONCAT(F4,F6),PIP!$A$75:$A$101,0)),0)</f>
        <v>0</v>
      </c>
      <c r="G79" s="357">
        <f>IF(G4="NJ",INDEX(PIP!$D$75:$D$101,MATCH(_xlfn.CONCAT(G4,G6),PIP!$A$75:$A$101,0)),0)</f>
        <v>0</v>
      </c>
      <c r="H79" s="357">
        <f>IF(H4="NJ",INDEX(PIP!$D$75:$D$101,MATCH(_xlfn.CONCAT(H4,H6),PIP!$A$75:$A$101,0)),0)</f>
        <v>0</v>
      </c>
      <c r="I79" s="357">
        <f>IF(I4="NJ",INDEX(PIP!$D$75:$D$101,MATCH(_xlfn.CONCAT(I4,I6),PIP!$A$75:$A$101,0)),0)</f>
        <v>0</v>
      </c>
      <c r="J79" s="357">
        <f>IF(J4="NJ",INDEX(PIP!$D$75:$D$101,MATCH(_xlfn.CONCAT(J4,J6),PIP!$A$75:$A$101,0)),0)</f>
        <v>0</v>
      </c>
      <c r="K79" s="357">
        <f>IF(K4="NJ",INDEX(PIP!$D$75:$D$101,MATCH(_xlfn.CONCAT(K4,K6),PIP!$A$75:$A$101,0)),0)</f>
        <v>0</v>
      </c>
      <c r="L79" s="357">
        <f>IF(L4="NJ",INDEX(PIP!$D$75:$D$101,MATCH(_xlfn.CONCAT(L4,L6),PIP!$A$75:$A$101,0)),0)</f>
        <v>0</v>
      </c>
      <c r="M79" s="357">
        <f>IF(M4="NJ",INDEX(PIP!$D$75:$D$101,MATCH(_xlfn.CONCAT(M4,M6),PIP!$A$75:$A$101,0)),0)</f>
        <v>0</v>
      </c>
      <c r="N79" s="357">
        <f>IF(N4="NJ",INDEX(PIP!$D$75:$D$101,MATCH(_xlfn.CONCAT(N4,N6),PIP!$A$75:$A$101,0)),0)</f>
        <v>0</v>
      </c>
      <c r="O79" s="357">
        <f>IF(O4="NJ",INDEX(PIP!$D$75:$D$101,MATCH(_xlfn.CONCAT(O4,O6),PIP!$A$75:$A$101,0)),0)</f>
        <v>0</v>
      </c>
      <c r="P79" s="357">
        <f>IF(P4="NJ",INDEX(PIP!$D$75:$D$101,MATCH(_xlfn.CONCAT(P4,P6),PIP!$A$75:$A$101,0)),0)</f>
        <v>0</v>
      </c>
      <c r="Q79" s="357">
        <f>IF(Q4="NJ",INDEX(PIP!$D$75:$D$101,MATCH(_xlfn.CONCAT(Q4,Q6),PIP!$A$75:$A$101,0)),0)</f>
        <v>0</v>
      </c>
      <c r="R79" s="357">
        <f>IF(R4="NJ",INDEX(PIP!$D$75:$D$101,MATCH(_xlfn.CONCAT(R4,R6),PIP!$A$75:$A$101,0)),0)</f>
        <v>0</v>
      </c>
      <c r="S79" s="357">
        <f>IF(S4="NJ",INDEX(PIP!$D$75:$D$101,MATCH(_xlfn.CONCAT(S4,S6),PIP!$A$75:$A$101,0)),0)</f>
        <v>0</v>
      </c>
      <c r="T79" s="357">
        <f>IF(T4="NJ",INDEX(PIP!$D$75:$D$101,MATCH(_xlfn.CONCAT(T4,T6),PIP!$A$75:$A$101,0)),0)</f>
        <v>0</v>
      </c>
      <c r="U79" s="357">
        <f>IF(U4="NJ",INDEX(PIP!$D$75:$D$101,MATCH(_xlfn.CONCAT(U4,U6),PIP!$A$75:$A$101,0)),0)</f>
        <v>0</v>
      </c>
      <c r="V79" s="357">
        <f>IF(V4="NJ",INDEX(PIP!$D$75:$D$101,MATCH(_xlfn.CONCAT(V4,V6),PIP!$A$75:$A$101,0)),0)</f>
        <v>0</v>
      </c>
      <c r="W79" s="357">
        <f>IF(W4="NJ",INDEX(PIP!$D$75:$D$101,MATCH(_xlfn.CONCAT(W4,W6),PIP!$A$75:$A$101,0)),0)</f>
        <v>0</v>
      </c>
      <c r="X79" s="357">
        <f>IF(X4="NJ",INDEX(PIP!$D$75:$D$101,MATCH(_xlfn.CONCAT(X4,X6),PIP!$A$75:$A$101,0)),0)</f>
        <v>0</v>
      </c>
      <c r="Y79" s="357">
        <f>IF(Y4="NJ",INDEX(PIP!$D$75:$D$101,MATCH(_xlfn.CONCAT(Y4,Y6),PIP!$A$75:$A$101,0)),0)</f>
        <v>0</v>
      </c>
      <c r="Z79" s="357">
        <f>IF(Z4="NJ",INDEX(PIP!$D$75:$D$101,MATCH(_xlfn.CONCAT(Z4,Z6),PIP!$A$75:$A$101,0)),0)</f>
        <v>0</v>
      </c>
      <c r="AA79" s="357">
        <f>IF(AA4="NJ",INDEX(PIP!$D$75:$D$101,MATCH(_xlfn.CONCAT(AA4,AA6),PIP!$A$75:$A$101,0)),0)</f>
        <v>0</v>
      </c>
      <c r="AB79" s="357">
        <f>IF(AB4="NJ",INDEX(PIP!$D$75:$D$101,MATCH(_xlfn.CONCAT(AB4,AB6),PIP!$A$75:$A$101,0)),0)</f>
        <v>0</v>
      </c>
      <c r="AC79" s="357">
        <f>IF(AC4="NJ",INDEX(PIP!$D$75:$D$101,MATCH(_xlfn.CONCAT(AC4,AC6),PIP!$A$75:$A$101,0)),0)</f>
        <v>0</v>
      </c>
      <c r="AD79" s="357">
        <f>IF(AD4="NJ",INDEX(PIP!$D$75:$D$101,MATCH(_xlfn.CONCAT(AD4,AD6),PIP!$A$75:$A$101,0)),0)</f>
        <v>0</v>
      </c>
      <c r="AE79" s="357">
        <f>IF(AE4="NJ",INDEX(PIP!$D$75:$D$101,MATCH(_xlfn.CONCAT(AE4,AE6),PIP!$A$75:$A$101,0)),0)</f>
        <v>0</v>
      </c>
      <c r="AF79" s="357">
        <f>IF(AF4="NJ",INDEX(PIP!$D$75:$D$101,MATCH(_xlfn.CONCAT(AF4,AF6),PIP!$A$75:$A$101,0)),0)</f>
        <v>0</v>
      </c>
      <c r="AG79" s="357">
        <f>IF(AG4="NJ",INDEX(PIP!$D$75:$D$101,MATCH(_xlfn.CONCAT(AG4,AG6),PIP!$A$75:$A$101,0)),0)</f>
        <v>0</v>
      </c>
      <c r="AH79" s="357">
        <f>IF(AH4="NJ",INDEX(PIP!$D$75:$D$101,MATCH(_xlfn.CONCAT(AH4,AH6),PIP!$A$75:$A$101,0)),0)</f>
        <v>0</v>
      </c>
      <c r="AI79" s="357">
        <f>IF(AI4="NJ",INDEX(PIP!$D$75:$D$101,MATCH(_xlfn.CONCAT(AI4,AI6),PIP!$A$75:$A$101,0)),0)</f>
        <v>0</v>
      </c>
      <c r="AJ79" s="357">
        <f>IF(AJ4="NJ",INDEX(PIP!$D$75:$D$101,MATCH(_xlfn.CONCAT(AJ4,AJ6),PIP!$A$75:$A$101,0)),0)</f>
        <v>0</v>
      </c>
      <c r="AK79" s="357">
        <f>IF(AK4="NJ",INDEX(PIP!$D$75:$D$101,MATCH(_xlfn.CONCAT(AK4,AK6),PIP!$A$75:$A$101,0)),0)</f>
        <v>0</v>
      </c>
      <c r="AL79" s="357">
        <f>IF(AL4="NJ",INDEX(PIP!$D$75:$D$101,MATCH(_xlfn.CONCAT(AL4,AL6),PIP!$A$75:$A$101,0)),0)</f>
        <v>0</v>
      </c>
      <c r="AM79" s="357">
        <f>IF(AM4="NJ",INDEX(PIP!$D$75:$D$101,MATCH(_xlfn.CONCAT(AM4,AM6),PIP!$A$75:$A$101,0)),0)</f>
        <v>0</v>
      </c>
      <c r="AN79" s="357">
        <f>IF(AN4="NJ",INDEX(PIP!$D$75:$D$101,MATCH(_xlfn.CONCAT(AN4,AN6),PIP!$A$75:$A$101,0)),0)</f>
        <v>0</v>
      </c>
      <c r="AO79" s="357">
        <f>IF(AO4="NJ",INDEX(PIP!$D$75:$D$101,MATCH(_xlfn.CONCAT(AO4,AO6),PIP!$A$75:$A$101,0)),0)</f>
        <v>0</v>
      </c>
      <c r="AP79" s="357">
        <f>IF(AP4="NJ",INDEX(PIP!$D$75:$D$101,MATCH(_xlfn.CONCAT(AP4,AP6),PIP!$A$75:$A$101,0)),0)</f>
        <v>0</v>
      </c>
      <c r="AQ79" s="357">
        <f>IF(AQ4="NJ",INDEX(PIP!$D$75:$D$101,MATCH(_xlfn.CONCAT(AQ4,AQ6),PIP!$A$75:$A$101,0)),0)</f>
        <v>0</v>
      </c>
      <c r="AR79" s="357">
        <f>IF(AR4="NJ",INDEX(PIP!$D$75:$D$101,MATCH(_xlfn.CONCAT(AR4,AR6),PIP!$A$75:$A$101,0)),0)</f>
        <v>0</v>
      </c>
      <c r="AS79" s="357">
        <f>IF(AS4="NJ",INDEX(PIP!$D$75:$D$101,MATCH(_xlfn.CONCAT(AS4,AS6),PIP!$A$75:$A$101,0)),0)</f>
        <v>0</v>
      </c>
      <c r="AT79" s="357">
        <f>IF(AT4="NJ",INDEX(PIP!$D$75:$D$101,MATCH(_xlfn.CONCAT(AT4,AT6),PIP!$A$75:$A$101,0)),0)</f>
        <v>0</v>
      </c>
      <c r="AU79" s="357">
        <f>IF(AU4="NJ",INDEX(PIP!$D$75:$D$101,MATCH(_xlfn.CONCAT(AU4,AU6),PIP!$A$75:$A$101,0)),0)</f>
        <v>0</v>
      </c>
      <c r="AV79" s="357">
        <f>IF(AV4="NJ",INDEX(PIP!$D$75:$D$101,MATCH(_xlfn.CONCAT(AV4,AV6),PIP!$A$75:$A$101,0)),0)</f>
        <v>0</v>
      </c>
      <c r="AW79" s="357">
        <f>IF(AW4="NJ",INDEX(PIP!$D$75:$D$101,MATCH(_xlfn.CONCAT(AW4,AW6),PIP!$A$75:$A$101,0)),0)</f>
        <v>0</v>
      </c>
      <c r="AX79" s="357">
        <f>IF(AX4="NJ",INDEX(PIP!$D$75:$D$101,MATCH(_xlfn.CONCAT(AX4,AX6),PIP!$A$75:$A$101,0)),0)</f>
        <v>0</v>
      </c>
      <c r="AY79" s="357">
        <f>IF(AY4="NJ",INDEX(PIP!$D$75:$D$101,MATCH(_xlfn.CONCAT(AY4,AY6),PIP!$A$75:$A$101,0)),0)</f>
        <v>0</v>
      </c>
      <c r="AZ79" s="357">
        <f>IF(AZ4="NJ",INDEX(PIP!$D$75:$D$101,MATCH(_xlfn.CONCAT(AZ4,AZ6),PIP!$A$75:$A$101,0)),0)</f>
        <v>0</v>
      </c>
      <c r="BA79" s="357">
        <f>IF(BA4="NJ",INDEX(PIP!$D$75:$D$101,MATCH(_xlfn.CONCAT(BA4,BA6),PIP!$A$75:$A$101,0)),0)</f>
        <v>0</v>
      </c>
      <c r="BB79" s="357">
        <f>IF(BB4="NJ",INDEX(PIP!$D$75:$D$101,MATCH(_xlfn.CONCAT(BB4,BB6),PIP!$A$75:$A$101,0)),0)</f>
        <v>0</v>
      </c>
      <c r="BC79" s="357">
        <f>IF(BC4="NJ",INDEX(PIP!$D$75:$D$101,MATCH(_xlfn.CONCAT(BC4,BC6),PIP!$A$75:$A$101,0)),0)</f>
        <v>0</v>
      </c>
      <c r="BD79" s="357">
        <f>IF(BD4="NJ",INDEX(PIP!$D$75:$D$101,MATCH(_xlfn.CONCAT(BD4,BD6),PIP!$A$75:$A$101,0)),0)</f>
        <v>0</v>
      </c>
      <c r="BE79" s="357">
        <f>IF(BE4="NJ",INDEX(PIP!$D$75:$D$101,MATCH(_xlfn.CONCAT(BE4,BE6),PIP!$A$75:$A$101,0)),0)</f>
        <v>0</v>
      </c>
      <c r="BF79" s="357">
        <f>IF(BF4="NJ",INDEX(PIP!$D$75:$D$101,MATCH(_xlfn.CONCAT(BF4,BF6),PIP!$A$75:$A$101,0)),0)</f>
        <v>0</v>
      </c>
      <c r="BG79" s="357">
        <f>IF(BG4="NJ",INDEX(PIP!$D$75:$D$101,MATCH(_xlfn.CONCAT(BG4,BG6),PIP!$A$75:$A$101,0)),0)</f>
        <v>0</v>
      </c>
      <c r="BH79" s="357">
        <f>IF(BH4="NJ",INDEX(PIP!$D$75:$D$101,MATCH(_xlfn.CONCAT(BH4,BH6),PIP!$A$75:$A$101,0)),0)</f>
        <v>0</v>
      </c>
      <c r="BI79" s="357">
        <f>IF(BI4="NJ",INDEX(PIP!$D$75:$D$101,MATCH(_xlfn.CONCAT(BI4,BI6),PIP!$A$75:$A$101,0)),0)</f>
        <v>0</v>
      </c>
      <c r="BJ79" s="357">
        <f>IF(BJ4="NJ",INDEX(PIP!$D$75:$D$101,MATCH(_xlfn.CONCAT(BJ4,BJ6),PIP!$A$75:$A$101,0)),0)</f>
        <v>0</v>
      </c>
      <c r="BK79" s="357">
        <f>IF(BK4="NJ",INDEX(PIP!$D$75:$D$101,MATCH(_xlfn.CONCAT(BK4,BK6),PIP!$A$75:$A$101,0)),0)</f>
        <v>0</v>
      </c>
      <c r="BL79" s="357">
        <f>IF(BL4="NJ",INDEX(PIP!$D$75:$D$101,MATCH(_xlfn.CONCAT(BL4,BL6),PIP!$A$75:$A$101,0)),0)</f>
        <v>0</v>
      </c>
      <c r="BM79" s="357">
        <f>IF(BM4="NJ",INDEX(PIP!$D$75:$D$101,MATCH(_xlfn.CONCAT(BM4,BM6),PIP!$A$75:$A$101,0)),0)</f>
        <v>0</v>
      </c>
      <c r="BN79" s="357">
        <f>IF(BN4="NJ",INDEX(PIP!$D$75:$D$101,MATCH(_xlfn.CONCAT(BN4,BN6),PIP!$A$75:$A$101,0)),0)</f>
        <v>0</v>
      </c>
      <c r="BO79" s="357">
        <f>IF(BO4="NJ",INDEX(PIP!$D$75:$D$101,MATCH(_xlfn.CONCAT(BO4,BO6),PIP!$A$75:$A$101,0)),0)</f>
        <v>0</v>
      </c>
      <c r="BP79" s="357">
        <f>IF(BP4="NJ",INDEX(PIP!$D$75:$D$101,MATCH(_xlfn.CONCAT(BP4,BP6),PIP!$A$75:$A$101,0)),0)</f>
        <v>0</v>
      </c>
      <c r="BQ79" s="357">
        <f>IF(BQ4="NJ",INDEX(PIP!$D$75:$D$101,MATCH(_xlfn.CONCAT(BQ4,BQ6),PIP!$A$75:$A$101,0)),0)</f>
        <v>0</v>
      </c>
      <c r="BR79" s="357">
        <f>IF(BR4="NJ",INDEX(PIP!$D$75:$D$101,MATCH(_xlfn.CONCAT(BR4,BR6),PIP!$A$75:$A$101,0)),0)</f>
        <v>0</v>
      </c>
      <c r="BS79" s="357">
        <f>IF(BS4="NJ",INDEX(PIP!$D$75:$D$101,MATCH(_xlfn.CONCAT(BS4,BS6),PIP!$A$75:$A$101,0)),0)</f>
        <v>0</v>
      </c>
      <c r="BT79" s="357">
        <f>IF(BT4="NJ",INDEX(PIP!$D$75:$D$101,MATCH(_xlfn.CONCAT(BT4,BT6),PIP!$A$75:$A$101,0)),0)</f>
        <v>0</v>
      </c>
      <c r="BU79" s="357">
        <f>IF(BU4="NJ",INDEX(PIP!$D$75:$D$101,MATCH(_xlfn.CONCAT(BU4,BU6),PIP!$A$75:$A$101,0)),0)</f>
        <v>0</v>
      </c>
      <c r="BV79" s="357">
        <f>IF(BV4="NJ",INDEX(PIP!$D$75:$D$101,MATCH(_xlfn.CONCAT(BV4,BV6),PIP!$A$75:$A$101,0)),0)</f>
        <v>0</v>
      </c>
      <c r="BW79" s="357">
        <f>IF(BW4="NJ",INDEX(PIP!$D$75:$D$101,MATCH(_xlfn.CONCAT(BW4,BW6),PIP!$A$75:$A$101,0)),0)</f>
        <v>0</v>
      </c>
      <c r="BX79" s="357">
        <f>IF(BX4="NJ",INDEX(PIP!$D$75:$D$101,MATCH(_xlfn.CONCAT(BX4,BX6),PIP!$A$75:$A$101,0)),0)</f>
        <v>0</v>
      </c>
      <c r="BY79" s="357">
        <f>IF(BY4="NJ",INDEX(PIP!$D$75:$D$101,MATCH(_xlfn.CONCAT(BY4,BY6),PIP!$A$75:$A$101,0)),0)</f>
        <v>0</v>
      </c>
      <c r="BZ79" s="357">
        <f>IF(BZ4="NJ",INDEX(PIP!$D$75:$D$101,MATCH(_xlfn.CONCAT(BZ4,BZ6),PIP!$A$75:$A$101,0)),0)</f>
        <v>0</v>
      </c>
      <c r="CA79" s="357">
        <f>IF(CA4="NJ",INDEX(PIP!$D$75:$D$101,MATCH(_xlfn.CONCAT(CA4,CA6),PIP!$A$75:$A$101,0)),0)</f>
        <v>0</v>
      </c>
      <c r="CB79" s="357">
        <f>IF(CB4="NJ",INDEX(PIP!$D$75:$D$101,MATCH(_xlfn.CONCAT(CB4,CB6),PIP!$A$75:$A$101,0)),0)</f>
        <v>0</v>
      </c>
      <c r="CC79" s="357">
        <f>IF(CC4="NJ",INDEX(PIP!$D$75:$D$101,MATCH(_xlfn.CONCAT(CC4,CC6),PIP!$A$75:$A$101,0)),0)</f>
        <v>0</v>
      </c>
      <c r="CD79" s="357">
        <f>IF(CD4="NJ",INDEX(PIP!$D$75:$D$101,MATCH(_xlfn.CONCAT(CD4,CD6),PIP!$A$75:$A$101,0)),0)</f>
        <v>0</v>
      </c>
      <c r="CE79" s="357">
        <f>IF(CE4="NJ",INDEX(PIP!$D$75:$D$101,MATCH(_xlfn.CONCAT(CE4,CE6),PIP!$A$75:$A$101,0)),0)</f>
        <v>0</v>
      </c>
      <c r="CF79" s="357">
        <f>IF(CF4="NJ",INDEX(PIP!$D$75:$D$101,MATCH(_xlfn.CONCAT(CF4,CF6),PIP!$A$75:$A$101,0)),0)</f>
        <v>0</v>
      </c>
      <c r="CG79" s="357">
        <f>IF(CG4="NJ",INDEX(PIP!$D$75:$D$101,MATCH(_xlfn.CONCAT(CG4,CG6),PIP!$A$75:$A$101,0)),0)</f>
        <v>0</v>
      </c>
      <c r="CH79" s="357">
        <f>IF(CH4="NJ",INDEX(PIP!$D$75:$D$101,MATCH(_xlfn.CONCAT(CH4,CH6),PIP!$A$75:$A$101,0)),0)</f>
        <v>0</v>
      </c>
      <c r="CI79" s="357">
        <f>IF(CI4="NJ",INDEX(PIP!$D$75:$D$101,MATCH(_xlfn.CONCAT(CI4,CI6),PIP!$A$75:$A$101,0)),0)</f>
        <v>0</v>
      </c>
      <c r="CJ79" s="357">
        <f>IF(CJ4="NJ",INDEX(PIP!$D$75:$D$101,MATCH(_xlfn.CONCAT(CJ4,CJ6),PIP!$A$75:$A$101,0)),0)</f>
        <v>0</v>
      </c>
      <c r="CK79" s="357">
        <f>IF(CK4="NJ",INDEX(PIP!$D$75:$D$101,MATCH(_xlfn.CONCAT(CK4,CK6),PIP!$A$75:$A$101,0)),0)</f>
        <v>0</v>
      </c>
      <c r="CL79" s="357">
        <f>IF(CL4="NJ",INDEX(PIP!$D$75:$D$101,MATCH(_xlfn.CONCAT(CL4,CL6),PIP!$A$75:$A$101,0)),0)</f>
        <v>0</v>
      </c>
      <c r="CM79" s="357">
        <f>IF(CM4="NJ",INDEX(PIP!$D$75:$D$101,MATCH(_xlfn.CONCAT(CM4,CM6),PIP!$A$75:$A$101,0)),0)</f>
        <v>0</v>
      </c>
      <c r="CN79" s="357">
        <f>IF(CN4="NJ",INDEX(PIP!$D$75:$D$101,MATCH(_xlfn.CONCAT(CN4,CN6),PIP!$A$75:$A$101,0)),0)</f>
        <v>0</v>
      </c>
      <c r="CO79" s="357">
        <f>IF(CO4="NJ",INDEX(PIP!$D$75:$D$101,MATCH(_xlfn.CONCAT(CO4,CO6),PIP!$A$75:$A$101,0)),0)</f>
        <v>0</v>
      </c>
      <c r="CP79" s="357">
        <f>IF(CP4="NJ",INDEX(PIP!$D$75:$D$101,MATCH(_xlfn.CONCAT(CP4,CP6),PIP!$A$75:$A$101,0)),0)</f>
        <v>0</v>
      </c>
      <c r="CQ79" s="357">
        <f>IF(CQ4="NJ",INDEX(PIP!$D$75:$D$101,MATCH(_xlfn.CONCAT(CQ4,CQ6),PIP!$A$75:$A$101,0)),0)</f>
        <v>0</v>
      </c>
      <c r="CR79" s="357">
        <f>IF(CR4="NJ",INDEX(PIP!$D$75:$D$101,MATCH(_xlfn.CONCAT(CR4,CR6),PIP!$A$75:$A$101,0)),0)</f>
        <v>0</v>
      </c>
      <c r="CS79" s="357">
        <f>IF(CS4="NJ",INDEX(PIP!$D$75:$D$101,MATCH(_xlfn.CONCAT(CS4,CS6),PIP!$A$75:$A$101,0)),0)</f>
        <v>0</v>
      </c>
      <c r="CT79" s="357">
        <f>IF(CT4="NJ",INDEX(PIP!$D$75:$D$101,MATCH(_xlfn.CONCAT(CT4,CT6),PIP!$A$75:$A$101,0)),0)</f>
        <v>0</v>
      </c>
      <c r="CU79" s="357">
        <f>IF(CU4="NJ",INDEX(PIP!$D$75:$D$101,MATCH(_xlfn.CONCAT(CU4,CU6),PIP!$A$75:$A$101,0)),0)</f>
        <v>0</v>
      </c>
      <c r="CV79" s="357">
        <f>IF(CV4="NJ",INDEX(PIP!$D$75:$D$101,MATCH(_xlfn.CONCAT(CV4,CV6),PIP!$A$75:$A$101,0)),0)</f>
        <v>0</v>
      </c>
      <c r="CW79" s="357">
        <f>IF(CW4="NJ",INDEX(PIP!$D$75:$D$101,MATCH(_xlfn.CONCAT(CW4,CW6),PIP!$A$75:$A$101,0)),0)</f>
        <v>0</v>
      </c>
      <c r="CX79" s="357">
        <f>IF(CX4="NJ",INDEX(PIP!$D$75:$D$101,MATCH(_xlfn.CONCAT(CX4,CX6),PIP!$A$75:$A$101,0)),0)</f>
        <v>0</v>
      </c>
      <c r="CY79" s="357">
        <f>IF(CY4="NJ",INDEX(PIP!$D$75:$D$101,MATCH(_xlfn.CONCAT(CY4,CY6),PIP!$A$75:$A$101,0)),0)</f>
        <v>0</v>
      </c>
      <c r="CZ79" s="357">
        <f>IF(CZ4="NJ",INDEX(PIP!$D$75:$D$101,MATCH(_xlfn.CONCAT(CZ4,CZ6),PIP!$A$75:$A$101,0)),0)</f>
        <v>0</v>
      </c>
      <c r="DA79" s="357">
        <f>IF(DA4="NJ",INDEX(PIP!$D$75:$D$101,MATCH(_xlfn.CONCAT(DA4,DA6),PIP!$A$75:$A$101,0)),0)</f>
        <v>0</v>
      </c>
      <c r="DB79" s="357">
        <f>IF(DB4="NJ",INDEX(PIP!$D$75:$D$101,MATCH(_xlfn.CONCAT(DB4,DB6),PIP!$A$75:$A$101,0)),0)</f>
        <v>0</v>
      </c>
      <c r="DC79" s="357">
        <f>IF(DC4="NJ",INDEX(PIP!$D$75:$D$101,MATCH(_xlfn.CONCAT(DC4,DC6),PIP!$A$75:$A$101,0)),0)</f>
        <v>0</v>
      </c>
      <c r="DD79" s="357">
        <f>IF(DD4="NJ",INDEX(PIP!$D$75:$D$101,MATCH(_xlfn.CONCAT(DD4,DD6),PIP!$A$75:$A$101,0)),0)</f>
        <v>0</v>
      </c>
      <c r="DE79" s="357">
        <f>IF(DE4="NJ",INDEX(PIP!$D$75:$D$101,MATCH(_xlfn.CONCAT(DE4,DE6),PIP!$A$75:$A$101,0)),0)</f>
        <v>0</v>
      </c>
      <c r="DF79" s="357">
        <f>IF(DF4="NJ",INDEX(PIP!$D$75:$D$101,MATCH(_xlfn.CONCAT(DF4,DF6),PIP!$A$75:$A$101,0)),0)</f>
        <v>0</v>
      </c>
      <c r="DG79" s="357">
        <f>IF(DG4="NJ",INDEX(PIP!$D$75:$D$101,MATCH(_xlfn.CONCAT(DG4,DG6),PIP!$A$75:$A$101,0)),0)</f>
        <v>0</v>
      </c>
      <c r="DH79" s="357">
        <f>IF(DH4="NJ",INDEX(PIP!$D$75:$D$101,MATCH(_xlfn.CONCAT(DH4,DH6),PIP!$A$75:$A$101,0)),0)</f>
        <v>0</v>
      </c>
      <c r="DI79" s="357">
        <f>IF(DI4="NJ",INDEX(PIP!$D$75:$D$101,MATCH(_xlfn.CONCAT(DI4,DI6),PIP!$A$75:$A$101,0)),0)</f>
        <v>0</v>
      </c>
      <c r="DJ79" s="357">
        <f>IF(DJ4="NJ",INDEX(PIP!$D$75:$D$101,MATCH(_xlfn.CONCAT(DJ4,DJ6),PIP!$A$75:$A$101,0)),0)</f>
        <v>0</v>
      </c>
      <c r="DK79" s="357">
        <f>IF(DK4="NJ",INDEX(PIP!$D$75:$D$101,MATCH(_xlfn.CONCAT(DK4,DK6),PIP!$A$75:$A$101,0)),0)</f>
        <v>0</v>
      </c>
      <c r="DL79" s="357">
        <f>IF(DL4="NJ",INDEX(PIP!$D$75:$D$101,MATCH(_xlfn.CONCAT(DL4,DL6),PIP!$A$75:$A$101,0)),0)</f>
        <v>0</v>
      </c>
      <c r="DM79" s="357">
        <f>IF(DM4="NJ",INDEX(PIP!$D$75:$D$101,MATCH(_xlfn.CONCAT(DM4,DM6),PIP!$A$75:$A$101,0)),0)</f>
        <v>0</v>
      </c>
      <c r="DN79" s="357">
        <f>IF(DN4="NJ",INDEX(PIP!$D$75:$D$101,MATCH(_xlfn.CONCAT(DN4,DN6),PIP!$A$75:$A$101,0)),0)</f>
        <v>0</v>
      </c>
      <c r="DO79" s="357">
        <f>IF(DO4="NJ",INDEX(PIP!$D$75:$D$101,MATCH(_xlfn.CONCAT(DO4,DO6),PIP!$A$75:$A$101,0)),0)</f>
        <v>0</v>
      </c>
      <c r="DP79" s="357">
        <f>IF(DP4="NJ",INDEX(PIP!$D$75:$D$101,MATCH(_xlfn.CONCAT(DP4,DP6),PIP!$A$75:$A$101,0)),0)</f>
        <v>0</v>
      </c>
      <c r="DQ79" s="357">
        <f>IF(DQ4="NJ",INDEX(PIP!$D$75:$D$101,MATCH(_xlfn.CONCAT(DQ4,DQ6),PIP!$A$75:$A$101,0)),0)</f>
        <v>0</v>
      </c>
      <c r="DR79" s="357">
        <f>IF(DR4="NJ",INDEX(PIP!$D$75:$D$101,MATCH(_xlfn.CONCAT(DR4,DR6),PIP!$A$75:$A$101,0)),0)</f>
        <v>0</v>
      </c>
      <c r="DS79" s="357">
        <f>IF(DS4="NJ",INDEX(PIP!$D$75:$D$101,MATCH(_xlfn.CONCAT(DS4,DS6),PIP!$A$75:$A$101,0)),0)</f>
        <v>0</v>
      </c>
      <c r="DT79" s="357">
        <f>IF(DT4="NJ",INDEX(PIP!$D$75:$D$101,MATCH(_xlfn.CONCAT(DT4,DT6),PIP!$A$75:$A$101,0)),0)</f>
        <v>0</v>
      </c>
      <c r="DU79" s="357">
        <f>IF(DU4="NJ",INDEX(PIP!$D$75:$D$101,MATCH(_xlfn.CONCAT(DU4,DU6),PIP!$A$75:$A$101,0)),0)</f>
        <v>0</v>
      </c>
      <c r="DV79" s="357">
        <f>IF(DV4="NJ",INDEX(PIP!$D$75:$D$101,MATCH(_xlfn.CONCAT(DV4,DV6),PIP!$A$75:$A$101,0)),0)</f>
        <v>0</v>
      </c>
      <c r="DW79" s="357">
        <f>IF(DW4="NJ",INDEX(PIP!$D$75:$D$101,MATCH(_xlfn.CONCAT(DW4,DW6),PIP!$A$75:$A$101,0)),0)</f>
        <v>0</v>
      </c>
      <c r="DX79" s="357">
        <f>IF(DX4="NJ",INDEX(PIP!$D$75:$D$101,MATCH(_xlfn.CONCAT(DX4,DX6),PIP!$A$75:$A$101,0)),0)</f>
        <v>0</v>
      </c>
      <c r="DY79" s="357">
        <f>IF(DY4="NJ",INDEX(PIP!$D$75:$D$101,MATCH(_xlfn.CONCAT(DY4,DY6),PIP!$A$75:$A$101,0)),0)</f>
        <v>0</v>
      </c>
      <c r="DZ79" s="357">
        <f>IF(DZ4="NJ",INDEX(PIP!$D$75:$D$101,MATCH(_xlfn.CONCAT(DZ4,DZ6),PIP!$A$75:$A$101,0)),0)</f>
        <v>0</v>
      </c>
      <c r="EA79" s="357">
        <f>IF(EA4="NJ",INDEX(PIP!$D$75:$D$101,MATCH(_xlfn.CONCAT(EA4,EA6),PIP!$A$75:$A$101,0)),0)</f>
        <v>0</v>
      </c>
      <c r="EB79" s="357">
        <f>IF(EB4="NJ",INDEX(PIP!$D$75:$D$101,MATCH(_xlfn.CONCAT(EB4,EB6),PIP!$A$75:$A$101,0)),0)</f>
        <v>0</v>
      </c>
      <c r="EC79" s="357">
        <f>IF(EC4="NJ",INDEX(PIP!$D$75:$D$101,MATCH(_xlfn.CONCAT(EC4,EC6),PIP!$A$75:$A$101,0)),0)</f>
        <v>0</v>
      </c>
      <c r="ED79" s="357">
        <f>IF(ED4="NJ",INDEX(PIP!$D$75:$D$101,MATCH(_xlfn.CONCAT(ED4,ED6),PIP!$A$75:$A$101,0)),0)</f>
        <v>0</v>
      </c>
      <c r="EE79" s="357">
        <f>IF(EE4="NJ",INDEX(PIP!$D$75:$D$101,MATCH(_xlfn.CONCAT(EE4,EE6),PIP!$A$75:$A$101,0)),0)</f>
        <v>0</v>
      </c>
      <c r="EF79" s="357">
        <f>IF(EF4="NJ",INDEX(PIP!$D$75:$D$101,MATCH(_xlfn.CONCAT(EF4,EF6),PIP!$A$75:$A$101,0)),0)</f>
        <v>0</v>
      </c>
      <c r="EG79" s="357">
        <f>IF(EG4="NJ",INDEX(PIP!$D$75:$D$101,MATCH(_xlfn.CONCAT(EG4,EG6),PIP!$A$75:$A$101,0)),0)</f>
        <v>0</v>
      </c>
      <c r="EH79" s="357">
        <f>IF(EH4="NJ",INDEX(PIP!$D$75:$D$101,MATCH(_xlfn.CONCAT(EH4,EH6),PIP!$A$75:$A$101,0)),0)</f>
        <v>0</v>
      </c>
      <c r="EI79" s="357">
        <f>IF(EI4="NJ",INDEX(PIP!$D$75:$D$101,MATCH(_xlfn.CONCAT(EI4,EI6),PIP!$A$75:$A$101,0)),0)</f>
        <v>0</v>
      </c>
      <c r="EJ79" s="357">
        <f>IF(EJ4="NJ",INDEX(PIP!$D$75:$D$101,MATCH(_xlfn.CONCAT(EJ4,EJ6),PIP!$A$75:$A$101,0)),0)</f>
        <v>0</v>
      </c>
      <c r="EK79" s="357">
        <f>IF(EK4="NJ",INDEX(PIP!$D$75:$D$101,MATCH(_xlfn.CONCAT(EK4,EK6),PIP!$A$75:$A$101,0)),0)</f>
        <v>0</v>
      </c>
      <c r="EL79" s="357">
        <f>IF(EL4="NJ",INDEX(PIP!$D$75:$D$101,MATCH(_xlfn.CONCAT(EL4,EL6),PIP!$A$75:$A$101,0)),0)</f>
        <v>0</v>
      </c>
      <c r="EM79" s="357">
        <f>IF(EM4="NJ",INDEX(PIP!$D$75:$D$101,MATCH(_xlfn.CONCAT(EM4,EM6),PIP!$A$75:$A$101,0)),0)</f>
        <v>0</v>
      </c>
      <c r="EN79" s="357">
        <f>IF(EN4="NJ",INDEX(PIP!$D$75:$D$101,MATCH(_xlfn.CONCAT(EN4,EN6),PIP!$A$75:$A$101,0)),0)</f>
        <v>0</v>
      </c>
      <c r="EO79" s="357">
        <f>IF(EO4="NJ",INDEX(PIP!$D$75:$D$101,MATCH(_xlfn.CONCAT(EO4,EO6),PIP!$A$75:$A$101,0)),0)</f>
        <v>0</v>
      </c>
      <c r="EP79" s="357">
        <f>IF(EP4="NJ",INDEX(PIP!$D$75:$D$101,MATCH(_xlfn.CONCAT(EP4,EP6),PIP!$A$75:$A$101,0)),0)</f>
        <v>0</v>
      </c>
      <c r="EQ79" s="357">
        <f>IF(EQ4="NJ",INDEX(PIP!$D$75:$D$101,MATCH(_xlfn.CONCAT(EQ4,EQ6),PIP!$A$75:$A$101,0)),0)</f>
        <v>0</v>
      </c>
      <c r="ER79" s="357">
        <f>IF(ER4="NJ",INDEX(PIP!$D$75:$D$101,MATCH(_xlfn.CONCAT(ER4,ER6),PIP!$A$75:$A$101,0)),0)</f>
        <v>0</v>
      </c>
      <c r="ES79" s="357">
        <f>IF(ES4="NJ",INDEX(PIP!$D$75:$D$101,MATCH(_xlfn.CONCAT(ES4,ES6),PIP!$A$75:$A$101,0)),0)</f>
        <v>0</v>
      </c>
      <c r="ET79" s="357">
        <f>IF(ET4="NJ",INDEX(PIP!$D$75:$D$101,MATCH(_xlfn.CONCAT(ET4,ET6),PIP!$A$75:$A$101,0)),0)</f>
        <v>0</v>
      </c>
      <c r="EU79" s="357">
        <f>IF(EU4="NJ",INDEX(PIP!$D$75:$D$101,MATCH(_xlfn.CONCAT(EU4,EU6),PIP!$A$75:$A$101,0)),0)</f>
        <v>0</v>
      </c>
      <c r="EV79" s="357">
        <f>IF(EV4="NJ",INDEX(PIP!$D$75:$D$101,MATCH(_xlfn.CONCAT(EV4,EV6),PIP!$A$75:$A$101,0)),0)</f>
        <v>0</v>
      </c>
      <c r="EW79" s="357">
        <f>IF(EW4="NJ",INDEX(PIP!$D$75:$D$101,MATCH(_xlfn.CONCAT(EW4,EW6),PIP!$A$75:$A$101,0)),0)</f>
        <v>0</v>
      </c>
      <c r="EX79" s="357">
        <f>IF(EX4="NJ",INDEX(PIP!$D$75:$D$101,MATCH(_xlfn.CONCAT(EX4,EX6),PIP!$A$75:$A$101,0)),0)</f>
        <v>0</v>
      </c>
      <c r="EY79" s="357">
        <f>IF(EY4="NJ",INDEX(PIP!$D$75:$D$101,MATCH(_xlfn.CONCAT(EY4,EY6),PIP!$A$75:$A$101,0)),0)</f>
        <v>0</v>
      </c>
      <c r="EZ79" s="357">
        <f>IF(EZ4="NJ",INDEX(PIP!$D$75:$D$101,MATCH(_xlfn.CONCAT(EZ4,EZ6),PIP!$A$75:$A$101,0)),0)</f>
        <v>0</v>
      </c>
      <c r="FA79" s="357">
        <f>IF(FA4="NJ",INDEX(PIP!$D$75:$D$101,MATCH(_xlfn.CONCAT(FA4,FA6),PIP!$A$75:$A$101,0)),0)</f>
        <v>0</v>
      </c>
      <c r="FB79" s="357">
        <f>IF(FB4="NJ",INDEX(PIP!$D$75:$D$101,MATCH(_xlfn.CONCAT(FB4,FB6),PIP!$A$75:$A$101,0)),0)</f>
        <v>0</v>
      </c>
      <c r="FC79" s="357">
        <f>IF(FC4="NJ",INDEX(PIP!$D$75:$D$101,MATCH(_xlfn.CONCAT(FC4,FC6),PIP!$A$75:$A$101,0)),0)</f>
        <v>0</v>
      </c>
      <c r="FD79" s="357">
        <f>IF(FD4="NJ",INDEX(PIP!$D$75:$D$101,MATCH(_xlfn.CONCAT(FD4,FD6),PIP!$A$75:$A$101,0)),0)</f>
        <v>0</v>
      </c>
      <c r="FE79" s="357">
        <f>IF(FE4="NJ",INDEX(PIP!$D$75:$D$101,MATCH(_xlfn.CONCAT(FE4,FE6),PIP!$A$75:$A$101,0)),0)</f>
        <v>0</v>
      </c>
      <c r="FF79" s="357">
        <f>IF(FF4="NJ",INDEX(PIP!$D$75:$D$101,MATCH(_xlfn.CONCAT(FF4,FF6),PIP!$A$75:$A$101,0)),0)</f>
        <v>0</v>
      </c>
      <c r="FG79" s="357">
        <f>IF(FG4="NJ",INDEX(PIP!$D$75:$D$101,MATCH(_xlfn.CONCAT(FG4,FG6),PIP!$A$75:$A$101,0)),0)</f>
        <v>0</v>
      </c>
      <c r="FH79" s="357">
        <f>IF(FH4="NJ",INDEX(PIP!$D$75:$D$101,MATCH(_xlfn.CONCAT(FH4,FH6),PIP!$A$75:$A$101,0)),0)</f>
        <v>0</v>
      </c>
      <c r="FI79" s="357">
        <f>IF(FI4="NJ",INDEX(PIP!$D$75:$D$101,MATCH(_xlfn.CONCAT(FI4,FI6),PIP!$A$75:$A$101,0)),0)</f>
        <v>0</v>
      </c>
      <c r="FJ79" s="357">
        <f>IF(FJ4="NJ",INDEX(PIP!$D$75:$D$101,MATCH(_xlfn.CONCAT(FJ4,FJ6),PIP!$A$75:$A$101,0)),0)</f>
        <v>0</v>
      </c>
      <c r="FK79" s="357">
        <f>IF(FK4="NJ",INDEX(PIP!$D$75:$D$101,MATCH(_xlfn.CONCAT(FK4,FK6),PIP!$A$75:$A$101,0)),0)</f>
        <v>0</v>
      </c>
      <c r="FL79" s="357">
        <f>IF(FL4="NJ",INDEX(PIP!$D$75:$D$101,MATCH(_xlfn.CONCAT(FL4,FL6),PIP!$A$75:$A$101,0)),0)</f>
        <v>0</v>
      </c>
      <c r="FM79" s="357">
        <f>IF(FM4="NJ",INDEX(PIP!$D$75:$D$101,MATCH(_xlfn.CONCAT(FM4,FM6),PIP!$A$75:$A$101,0)),0)</f>
        <v>0</v>
      </c>
      <c r="FN79" s="357">
        <f>IF(FN4="NJ",INDEX(PIP!$D$75:$D$101,MATCH(_xlfn.CONCAT(FN4,FN6),PIP!$A$75:$A$101,0)),0)</f>
        <v>0</v>
      </c>
      <c r="FO79" s="357">
        <f>IF(FO4="NJ",INDEX(PIP!$D$75:$D$101,MATCH(_xlfn.CONCAT(FO4,FO6),PIP!$A$75:$A$101,0)),0)</f>
        <v>0</v>
      </c>
      <c r="FP79" s="357">
        <f>IF(FP4="NJ",INDEX(PIP!$D$75:$D$101,MATCH(_xlfn.CONCAT(FP4,FP6),PIP!$A$75:$A$101,0)),0)</f>
        <v>0</v>
      </c>
      <c r="FQ79" s="357">
        <f>IF(FQ4="NJ",INDEX(PIP!$D$75:$D$101,MATCH(_xlfn.CONCAT(FQ4,FQ6),PIP!$A$75:$A$101,0)),0)</f>
        <v>0</v>
      </c>
      <c r="FR79" s="357">
        <f>IF(FR4="NJ",INDEX(PIP!$D$75:$D$101,MATCH(_xlfn.CONCAT(FR4,FR6),PIP!$A$75:$A$101,0)),0)</f>
        <v>0</v>
      </c>
      <c r="FS79" s="357">
        <f>IF(FS4="NJ",INDEX(PIP!$D$75:$D$101,MATCH(_xlfn.CONCAT(FS4,FS6),PIP!$A$75:$A$101,0)),0)</f>
        <v>0</v>
      </c>
      <c r="FT79" s="357">
        <f>IF(FT4="NJ",INDEX(PIP!$D$75:$D$101,MATCH(_xlfn.CONCAT(FT4,FT6),PIP!$A$75:$A$101,0)),0)</f>
        <v>0</v>
      </c>
      <c r="FU79" s="357">
        <f>IF(FU4="NJ",INDEX(PIP!$D$75:$D$101,MATCH(_xlfn.CONCAT(FU4,FU6),PIP!$A$75:$A$101,0)),0)</f>
        <v>0</v>
      </c>
      <c r="FV79" s="357">
        <f>IF(FV4="NJ",INDEX(PIP!$D$75:$D$101,MATCH(_xlfn.CONCAT(FV4,FV6),PIP!$A$75:$A$101,0)),0)</f>
        <v>0</v>
      </c>
      <c r="FW79" s="357">
        <f>IF(FW4="NJ",INDEX(PIP!$D$75:$D$101,MATCH(_xlfn.CONCAT(FW4,FW6),PIP!$A$75:$A$101,0)),0)</f>
        <v>0</v>
      </c>
      <c r="FX79" s="357">
        <f>IF(FX4="NJ",INDEX(PIP!$D$75:$D$101,MATCH(_xlfn.CONCAT(FX4,FX6),PIP!$A$75:$A$101,0)),0)</f>
        <v>0</v>
      </c>
      <c r="FY79" s="357">
        <f>IF(FY4="NJ",INDEX(PIP!$D$75:$D$101,MATCH(_xlfn.CONCAT(FY4,FY6),PIP!$A$75:$A$101,0)),0)</f>
        <v>0</v>
      </c>
      <c r="FZ79" s="357">
        <f>IF(FZ4="NJ",INDEX(PIP!$D$75:$D$101,MATCH(_xlfn.CONCAT(FZ4,FZ6),PIP!$A$75:$A$101,0)),0)</f>
        <v>0</v>
      </c>
      <c r="GA79" s="357">
        <f>IF(GA4="NJ",INDEX(PIP!$D$75:$D$101,MATCH(_xlfn.CONCAT(GA4,GA6),PIP!$A$75:$A$101,0)),0)</f>
        <v>0</v>
      </c>
      <c r="GB79" s="357">
        <f>IF(GB4="NJ",INDEX(PIP!$D$75:$D$101,MATCH(_xlfn.CONCAT(GB4,GB6),PIP!$A$75:$A$101,0)),0)</f>
        <v>0</v>
      </c>
      <c r="GC79" s="357">
        <f>IF(GC4="NJ",INDEX(PIP!$D$75:$D$101,MATCH(_xlfn.CONCAT(GC4,GC6),PIP!$A$75:$A$101,0)),0)</f>
        <v>0</v>
      </c>
      <c r="GD79" s="357">
        <f>IF(GD4="NJ",INDEX(PIP!$D$75:$D$101,MATCH(_xlfn.CONCAT(GD4,GD6),PIP!$A$75:$A$101,0)),0)</f>
        <v>0</v>
      </c>
      <c r="GE79" s="357">
        <f>IF(GE4="NJ",INDEX(PIP!$D$75:$D$101,MATCH(_xlfn.CONCAT(GE4,GE6),PIP!$A$75:$A$101,0)),0)</f>
        <v>0</v>
      </c>
      <c r="GF79" s="357">
        <f>IF(GF4="NJ",INDEX(PIP!$D$75:$D$101,MATCH(_xlfn.CONCAT(GF4,GF6),PIP!$A$75:$A$101,0)),0)</f>
        <v>0</v>
      </c>
      <c r="GG79" s="357">
        <f>IF(GG4="NJ",INDEX(PIP!$D$75:$D$101,MATCH(_xlfn.CONCAT(GG4,GG6),PIP!$A$75:$A$101,0)),0)</f>
        <v>0</v>
      </c>
      <c r="GH79" s="357">
        <f>IF(GH4="NJ",INDEX(PIP!$D$75:$D$101,MATCH(_xlfn.CONCAT(GH4,GH6),PIP!$A$75:$A$101,0)),0)</f>
        <v>0</v>
      </c>
      <c r="GI79" s="357">
        <f>IF(GI4="NJ",INDEX(PIP!$D$75:$D$101,MATCH(_xlfn.CONCAT(GI4,GI6),PIP!$A$75:$A$101,0)),0)</f>
        <v>0</v>
      </c>
      <c r="GJ79" s="357">
        <f>IF(GJ4="NJ",INDEX(PIP!$D$75:$D$101,MATCH(_xlfn.CONCAT(GJ4,GJ6),PIP!$A$75:$A$101,0)),0)</f>
        <v>0</v>
      </c>
      <c r="GK79" s="357">
        <f>IF(GK4="NJ",INDEX(PIP!$D$75:$D$101,MATCH(_xlfn.CONCAT(GK4,GK6),PIP!$A$75:$A$101,0)),0)</f>
        <v>0</v>
      </c>
      <c r="GL79" s="357">
        <f>IF(GL4="NJ",INDEX(PIP!$D$75:$D$101,MATCH(_xlfn.CONCAT(GL4,GL6),PIP!$A$75:$A$101,0)),0)</f>
        <v>0</v>
      </c>
      <c r="GM79" s="357">
        <f>IF(GM4="NJ",INDEX(PIP!$D$75:$D$101,MATCH(_xlfn.CONCAT(GM4,GM6),PIP!$A$75:$A$101,0)),0)</f>
        <v>0</v>
      </c>
      <c r="GN79" s="357">
        <f>IF(GN4="NJ",INDEX(PIP!$D$75:$D$101,MATCH(_xlfn.CONCAT(GN4,GN6),PIP!$A$75:$A$101,0)),0)</f>
        <v>0</v>
      </c>
      <c r="GO79" s="357">
        <f>IF(GO4="NJ",INDEX(PIP!$D$75:$D$101,MATCH(_xlfn.CONCAT(GO4,GO6),PIP!$A$75:$A$101,0)),0)</f>
        <v>0</v>
      </c>
      <c r="GP79" s="357">
        <f>IF(GP4="NJ",INDEX(PIP!$D$75:$D$101,MATCH(_xlfn.CONCAT(GP4,GP6),PIP!$A$75:$A$101,0)),0)</f>
        <v>0</v>
      </c>
      <c r="GQ79" s="357">
        <f>IF(GQ4="NJ",INDEX(PIP!$D$75:$D$101,MATCH(_xlfn.CONCAT(GQ4,GQ6),PIP!$A$75:$A$101,0)),0)</f>
        <v>0</v>
      </c>
      <c r="GR79" s="357">
        <f>IF(GR4="NJ",INDEX(PIP!$D$75:$D$101,MATCH(_xlfn.CONCAT(GR4,GR6),PIP!$A$75:$A$101,0)),0)</f>
        <v>0</v>
      </c>
      <c r="GS79" s="357">
        <f>IF(GS4="NJ",INDEX(PIP!$D$75:$D$101,MATCH(_xlfn.CONCAT(GS4,GS6),PIP!$A$75:$A$101,0)),0)</f>
        <v>0</v>
      </c>
    </row>
    <row r="80" spans="1:201" s="328" customFormat="1" outlineLevel="1">
      <c r="A80" s="356" t="s">
        <v>9371</v>
      </c>
      <c r="B80" s="357">
        <f>IFERROR(INDEX(Other!$19:$19,MATCH(B4,Other!$11:$11,0)),0)</f>
        <v>0</v>
      </c>
      <c r="C80" s="357">
        <f>IFERROR(INDEX(Other!$19:$19,MATCH(C4,Other!$11:$11,0)),0)</f>
        <v>0</v>
      </c>
      <c r="D80" s="357">
        <f>IFERROR(INDEX(Other!$19:$19,MATCH(D4,Other!$11:$11,0)),0)</f>
        <v>0</v>
      </c>
      <c r="E80" s="357">
        <f>IFERROR(INDEX(Other!$19:$19,MATCH(E4,Other!$11:$11,0)),0)</f>
        <v>0</v>
      </c>
      <c r="F80" s="357">
        <f>IFERROR(INDEX(Other!$19:$19,MATCH(F4,Other!$11:$11,0)),0)</f>
        <v>0</v>
      </c>
      <c r="G80" s="357">
        <f>IFERROR(INDEX(Other!$19:$19,MATCH(G4,Other!$11:$11,0)),0)</f>
        <v>0</v>
      </c>
      <c r="H80" s="357">
        <f>IFERROR(INDEX(Other!$19:$19,MATCH(H4,Other!$11:$11,0)),0)</f>
        <v>0</v>
      </c>
      <c r="I80" s="357">
        <f>IFERROR(INDEX(Other!$19:$19,MATCH(I4,Other!$11:$11,0)),0)</f>
        <v>0</v>
      </c>
      <c r="J80" s="357">
        <f>IFERROR(INDEX(Other!$19:$19,MATCH(J4,Other!$11:$11,0)),0)</f>
        <v>0</v>
      </c>
      <c r="K80" s="357">
        <f>IFERROR(INDEX(Other!$19:$19,MATCH(K4,Other!$11:$11,0)),0)</f>
        <v>0</v>
      </c>
      <c r="L80" s="357">
        <f>IFERROR(INDEX(Other!$19:$19,MATCH(L4,Other!$11:$11,0)),0)</f>
        <v>0</v>
      </c>
      <c r="M80" s="357">
        <f>IFERROR(INDEX(Other!$19:$19,MATCH(M4,Other!$11:$11,0)),0)</f>
        <v>0</v>
      </c>
      <c r="N80" s="357">
        <f>IFERROR(INDEX(Other!$19:$19,MATCH(N4,Other!$11:$11,0)),0)</f>
        <v>0</v>
      </c>
      <c r="O80" s="357">
        <f>IFERROR(INDEX(Other!$19:$19,MATCH(O4,Other!$11:$11,0)),0)</f>
        <v>0</v>
      </c>
      <c r="P80" s="357">
        <f>IFERROR(INDEX(Other!$19:$19,MATCH(P4,Other!$11:$11,0)),0)</f>
        <v>0</v>
      </c>
      <c r="Q80" s="357">
        <f>IFERROR(INDEX(Other!$19:$19,MATCH(Q4,Other!$11:$11,0)),0)</f>
        <v>0</v>
      </c>
      <c r="R80" s="357">
        <f>IFERROR(INDEX(Other!$19:$19,MATCH(R4,Other!$11:$11,0)),0)</f>
        <v>0</v>
      </c>
      <c r="S80" s="357">
        <f>IFERROR(INDEX(Other!$19:$19,MATCH(S4,Other!$11:$11,0)),0)</f>
        <v>0</v>
      </c>
      <c r="T80" s="357">
        <f>IFERROR(INDEX(Other!$19:$19,MATCH(T4,Other!$11:$11,0)),0)</f>
        <v>0</v>
      </c>
      <c r="U80" s="357">
        <f>IFERROR(INDEX(Other!$19:$19,MATCH(U4,Other!$11:$11,0)),0)</f>
        <v>0</v>
      </c>
      <c r="V80" s="357">
        <f>IFERROR(INDEX(Other!$19:$19,MATCH(V4,Other!$11:$11,0)),0)</f>
        <v>0</v>
      </c>
      <c r="W80" s="357">
        <f>IFERROR(INDEX(Other!$19:$19,MATCH(W4,Other!$11:$11,0)),0)</f>
        <v>0</v>
      </c>
      <c r="X80" s="357">
        <f>IFERROR(INDEX(Other!$19:$19,MATCH(X4,Other!$11:$11,0)),0)</f>
        <v>0</v>
      </c>
      <c r="Y80" s="357">
        <f>IFERROR(INDEX(Other!$19:$19,MATCH(Y4,Other!$11:$11,0)),0)</f>
        <v>0</v>
      </c>
      <c r="Z80" s="357">
        <f>IFERROR(INDEX(Other!$19:$19,MATCH(Z4,Other!$11:$11,0)),0)</f>
        <v>0</v>
      </c>
      <c r="AA80" s="357">
        <f>IFERROR(INDEX(Other!$19:$19,MATCH(AA4,Other!$11:$11,0)),0)</f>
        <v>0</v>
      </c>
      <c r="AB80" s="357">
        <f>IFERROR(INDEX(Other!$19:$19,MATCH(AB4,Other!$11:$11,0)),0)</f>
        <v>0</v>
      </c>
      <c r="AC80" s="357">
        <f>IFERROR(INDEX(Other!$19:$19,MATCH(AC4,Other!$11:$11,0)),0)</f>
        <v>0</v>
      </c>
      <c r="AD80" s="357">
        <f>IFERROR(INDEX(Other!$19:$19,MATCH(AD4,Other!$11:$11,0)),0)</f>
        <v>0</v>
      </c>
      <c r="AE80" s="357">
        <f>IFERROR(INDEX(Other!$19:$19,MATCH(AE4,Other!$11:$11,0)),0)</f>
        <v>0</v>
      </c>
      <c r="AF80" s="357">
        <f>IFERROR(INDEX(Other!$19:$19,MATCH(AF4,Other!$11:$11,0)),0)</f>
        <v>0</v>
      </c>
      <c r="AG80" s="357">
        <f>IFERROR(INDEX(Other!$19:$19,MATCH(AG4,Other!$11:$11,0)),0)</f>
        <v>0</v>
      </c>
      <c r="AH80" s="357">
        <f>IFERROR(INDEX(Other!$19:$19,MATCH(AH4,Other!$11:$11,0)),0)</f>
        <v>0</v>
      </c>
      <c r="AI80" s="357">
        <f>IFERROR(INDEX(Other!$19:$19,MATCH(AI4,Other!$11:$11,0)),0)</f>
        <v>0</v>
      </c>
      <c r="AJ80" s="357">
        <f>IFERROR(INDEX(Other!$19:$19,MATCH(AJ4,Other!$11:$11,0)),0)</f>
        <v>0</v>
      </c>
      <c r="AK80" s="357">
        <f>IFERROR(INDEX(Other!$19:$19,MATCH(AK4,Other!$11:$11,0)),0)</f>
        <v>0</v>
      </c>
      <c r="AL80" s="357">
        <f>IFERROR(INDEX(Other!$19:$19,MATCH(AL4,Other!$11:$11,0)),0)</f>
        <v>0</v>
      </c>
      <c r="AM80" s="357">
        <f>IFERROR(INDEX(Other!$19:$19,MATCH(AM4,Other!$11:$11,0)),0)</f>
        <v>0</v>
      </c>
      <c r="AN80" s="357">
        <f>IFERROR(INDEX(Other!$19:$19,MATCH(AN4,Other!$11:$11,0)),0)</f>
        <v>0</v>
      </c>
      <c r="AO80" s="357">
        <f>IFERROR(INDEX(Other!$19:$19,MATCH(AO4,Other!$11:$11,0)),0)</f>
        <v>0</v>
      </c>
      <c r="AP80" s="357">
        <f>IFERROR(INDEX(Other!$19:$19,MATCH(AP4,Other!$11:$11,0)),0)</f>
        <v>0</v>
      </c>
      <c r="AQ80" s="357">
        <f>IFERROR(INDEX(Other!$19:$19,MATCH(AQ4,Other!$11:$11,0)),0)</f>
        <v>0</v>
      </c>
      <c r="AR80" s="357">
        <f>IFERROR(INDEX(Other!$19:$19,MATCH(AR4,Other!$11:$11,0)),0)</f>
        <v>0</v>
      </c>
      <c r="AS80" s="357">
        <f>IFERROR(INDEX(Other!$19:$19,MATCH(AS4,Other!$11:$11,0)),0)</f>
        <v>0</v>
      </c>
      <c r="AT80" s="357">
        <f>IFERROR(INDEX(Other!$19:$19,MATCH(AT4,Other!$11:$11,0)),0)</f>
        <v>0</v>
      </c>
      <c r="AU80" s="357">
        <f>IFERROR(INDEX(Other!$19:$19,MATCH(AU4,Other!$11:$11,0)),0)</f>
        <v>0</v>
      </c>
      <c r="AV80" s="357">
        <f>IFERROR(INDEX(Other!$19:$19,MATCH(AV4,Other!$11:$11,0)),0)</f>
        <v>0</v>
      </c>
      <c r="AW80" s="357">
        <f>IFERROR(INDEX(Other!$19:$19,MATCH(AW4,Other!$11:$11,0)),0)</f>
        <v>0</v>
      </c>
      <c r="AX80" s="357">
        <f>IFERROR(INDEX(Other!$19:$19,MATCH(AX4,Other!$11:$11,0)),0)</f>
        <v>0</v>
      </c>
      <c r="AY80" s="357">
        <f>IFERROR(INDEX(Other!$19:$19,MATCH(AY4,Other!$11:$11,0)),0)</f>
        <v>0</v>
      </c>
      <c r="AZ80" s="357">
        <f>IFERROR(INDEX(Other!$19:$19,MATCH(AZ4,Other!$11:$11,0)),0)</f>
        <v>0</v>
      </c>
      <c r="BA80" s="357">
        <f>IFERROR(INDEX(Other!$19:$19,MATCH(BA4,Other!$11:$11,0)),0)</f>
        <v>0</v>
      </c>
      <c r="BB80" s="357">
        <f>IFERROR(INDEX(Other!$19:$19,MATCH(BB4,Other!$11:$11,0)),0)</f>
        <v>0</v>
      </c>
      <c r="BC80" s="357">
        <f>IFERROR(INDEX(Other!$19:$19,MATCH(BC4,Other!$11:$11,0)),0)</f>
        <v>0</v>
      </c>
      <c r="BD80" s="357">
        <f>IFERROR(INDEX(Other!$19:$19,MATCH(BD4,Other!$11:$11,0)),0)</f>
        <v>0</v>
      </c>
      <c r="BE80" s="357">
        <f>IFERROR(INDEX(Other!$19:$19,MATCH(BE4,Other!$11:$11,0)),0)</f>
        <v>0</v>
      </c>
      <c r="BF80" s="357">
        <f>IFERROR(INDEX(Other!$19:$19,MATCH(BF4,Other!$11:$11,0)),0)</f>
        <v>0</v>
      </c>
      <c r="BG80" s="357">
        <f>IFERROR(INDEX(Other!$19:$19,MATCH(BG4,Other!$11:$11,0)),0)</f>
        <v>0</v>
      </c>
      <c r="BH80" s="357">
        <f>IFERROR(INDEX(Other!$19:$19,MATCH(BH4,Other!$11:$11,0)),0)</f>
        <v>0</v>
      </c>
      <c r="BI80" s="357">
        <f>IFERROR(INDEX(Other!$19:$19,MATCH(BI4,Other!$11:$11,0)),0)</f>
        <v>0</v>
      </c>
      <c r="BJ80" s="357">
        <f>IFERROR(INDEX(Other!$19:$19,MATCH(BJ4,Other!$11:$11,0)),0)</f>
        <v>0</v>
      </c>
      <c r="BK80" s="357">
        <f>IFERROR(INDEX(Other!$19:$19,MATCH(BK4,Other!$11:$11,0)),0)</f>
        <v>0</v>
      </c>
      <c r="BL80" s="357">
        <f>IFERROR(INDEX(Other!$19:$19,MATCH(BL4,Other!$11:$11,0)),0)</f>
        <v>0</v>
      </c>
      <c r="BM80" s="357">
        <f>IFERROR(INDEX(Other!$19:$19,MATCH(BM4,Other!$11:$11,0)),0)</f>
        <v>0</v>
      </c>
      <c r="BN80" s="357">
        <f>IFERROR(INDEX(Other!$19:$19,MATCH(BN4,Other!$11:$11,0)),0)</f>
        <v>0</v>
      </c>
      <c r="BO80" s="357">
        <f>IFERROR(INDEX(Other!$19:$19,MATCH(BO4,Other!$11:$11,0)),0)</f>
        <v>0</v>
      </c>
      <c r="BP80" s="357">
        <f>IFERROR(INDEX(Other!$19:$19,MATCH(BP4,Other!$11:$11,0)),0)</f>
        <v>0</v>
      </c>
      <c r="BQ80" s="357">
        <f>IFERROR(INDEX(Other!$19:$19,MATCH(BQ4,Other!$11:$11,0)),0)</f>
        <v>0</v>
      </c>
      <c r="BR80" s="357">
        <f>IFERROR(INDEX(Other!$19:$19,MATCH(BR4,Other!$11:$11,0)),0)</f>
        <v>0</v>
      </c>
      <c r="BS80" s="357">
        <f>IFERROR(INDEX(Other!$19:$19,MATCH(BS4,Other!$11:$11,0)),0)</f>
        <v>0</v>
      </c>
      <c r="BT80" s="357">
        <f>IFERROR(INDEX(Other!$19:$19,MATCH(BT4,Other!$11:$11,0)),0)</f>
        <v>0</v>
      </c>
      <c r="BU80" s="357">
        <f>IFERROR(INDEX(Other!$19:$19,MATCH(BU4,Other!$11:$11,0)),0)</f>
        <v>0</v>
      </c>
      <c r="BV80" s="357">
        <f>IFERROR(INDEX(Other!$19:$19,MATCH(BV4,Other!$11:$11,0)),0)</f>
        <v>0</v>
      </c>
      <c r="BW80" s="357">
        <f>IFERROR(INDEX(Other!$19:$19,MATCH(BW4,Other!$11:$11,0)),0)</f>
        <v>0</v>
      </c>
      <c r="BX80" s="357">
        <f>IFERROR(INDEX(Other!$19:$19,MATCH(BX4,Other!$11:$11,0)),0)</f>
        <v>0</v>
      </c>
      <c r="BY80" s="357">
        <f>IFERROR(INDEX(Other!$19:$19,MATCH(BY4,Other!$11:$11,0)),0)</f>
        <v>0</v>
      </c>
      <c r="BZ80" s="357">
        <f>IFERROR(INDEX(Other!$19:$19,MATCH(BZ4,Other!$11:$11,0)),0)</f>
        <v>0</v>
      </c>
      <c r="CA80" s="357">
        <f>IFERROR(INDEX(Other!$19:$19,MATCH(CA4,Other!$11:$11,0)),0)</f>
        <v>0</v>
      </c>
      <c r="CB80" s="357">
        <f>IFERROR(INDEX(Other!$19:$19,MATCH(CB4,Other!$11:$11,0)),0)</f>
        <v>0</v>
      </c>
      <c r="CC80" s="357">
        <f>IFERROR(INDEX(Other!$19:$19,MATCH(CC4,Other!$11:$11,0)),0)</f>
        <v>0</v>
      </c>
      <c r="CD80" s="357">
        <f>IFERROR(INDEX(Other!$19:$19,MATCH(CD4,Other!$11:$11,0)),0)</f>
        <v>0</v>
      </c>
      <c r="CE80" s="357">
        <f>IFERROR(INDEX(Other!$19:$19,MATCH(CE4,Other!$11:$11,0)),0)</f>
        <v>0</v>
      </c>
      <c r="CF80" s="357">
        <f>IFERROR(INDEX(Other!$19:$19,MATCH(CF4,Other!$11:$11,0)),0)</f>
        <v>0</v>
      </c>
      <c r="CG80" s="357">
        <f>IFERROR(INDEX(Other!$19:$19,MATCH(CG4,Other!$11:$11,0)),0)</f>
        <v>0</v>
      </c>
      <c r="CH80" s="357">
        <f>IFERROR(INDEX(Other!$19:$19,MATCH(CH4,Other!$11:$11,0)),0)</f>
        <v>0</v>
      </c>
      <c r="CI80" s="357">
        <f>IFERROR(INDEX(Other!$19:$19,MATCH(CI4,Other!$11:$11,0)),0)</f>
        <v>0</v>
      </c>
      <c r="CJ80" s="357">
        <f>IFERROR(INDEX(Other!$19:$19,MATCH(CJ4,Other!$11:$11,0)),0)</f>
        <v>0</v>
      </c>
      <c r="CK80" s="357">
        <f>IFERROR(INDEX(Other!$19:$19,MATCH(CK4,Other!$11:$11,0)),0)</f>
        <v>0</v>
      </c>
      <c r="CL80" s="357">
        <f>IFERROR(INDEX(Other!$19:$19,MATCH(CL4,Other!$11:$11,0)),0)</f>
        <v>0</v>
      </c>
      <c r="CM80" s="357">
        <f>IFERROR(INDEX(Other!$19:$19,MATCH(CM4,Other!$11:$11,0)),0)</f>
        <v>0</v>
      </c>
      <c r="CN80" s="357">
        <f>IFERROR(INDEX(Other!$19:$19,MATCH(CN4,Other!$11:$11,0)),0)</f>
        <v>0</v>
      </c>
      <c r="CO80" s="357">
        <f>IFERROR(INDEX(Other!$19:$19,MATCH(CO4,Other!$11:$11,0)),0)</f>
        <v>0</v>
      </c>
      <c r="CP80" s="357">
        <f>IFERROR(INDEX(Other!$19:$19,MATCH(CP4,Other!$11:$11,0)),0)</f>
        <v>0</v>
      </c>
      <c r="CQ80" s="357">
        <f>IFERROR(INDEX(Other!$19:$19,MATCH(CQ4,Other!$11:$11,0)),0)</f>
        <v>0</v>
      </c>
      <c r="CR80" s="357">
        <f>IFERROR(INDEX(Other!$19:$19,MATCH(CR4,Other!$11:$11,0)),0)</f>
        <v>0</v>
      </c>
      <c r="CS80" s="357">
        <f>IFERROR(INDEX(Other!$19:$19,MATCH(CS4,Other!$11:$11,0)),0)</f>
        <v>0</v>
      </c>
      <c r="CT80" s="357">
        <f>IFERROR(INDEX(Other!$19:$19,MATCH(CT4,Other!$11:$11,0)),0)</f>
        <v>0</v>
      </c>
      <c r="CU80" s="357">
        <f>IFERROR(INDEX(Other!$19:$19,MATCH(CU4,Other!$11:$11,0)),0)</f>
        <v>0</v>
      </c>
      <c r="CV80" s="357">
        <f>IFERROR(INDEX(Other!$19:$19,MATCH(CV4,Other!$11:$11,0)),0)</f>
        <v>0</v>
      </c>
      <c r="CW80" s="357">
        <f>IFERROR(INDEX(Other!$19:$19,MATCH(CW4,Other!$11:$11,0)),0)</f>
        <v>0</v>
      </c>
      <c r="CX80" s="357">
        <f>IFERROR(INDEX(Other!$19:$19,MATCH(CX4,Other!$11:$11,0)),0)</f>
        <v>0</v>
      </c>
      <c r="CY80" s="357">
        <f>IFERROR(INDEX(Other!$19:$19,MATCH(CY4,Other!$11:$11,0)),0)</f>
        <v>0</v>
      </c>
      <c r="CZ80" s="357">
        <f>IFERROR(INDEX(Other!$19:$19,MATCH(CZ4,Other!$11:$11,0)),0)</f>
        <v>0</v>
      </c>
      <c r="DA80" s="357">
        <f>IFERROR(INDEX(Other!$19:$19,MATCH(DA4,Other!$11:$11,0)),0)</f>
        <v>0</v>
      </c>
      <c r="DB80" s="357">
        <f>IFERROR(INDEX(Other!$19:$19,MATCH(DB4,Other!$11:$11,0)),0)</f>
        <v>0</v>
      </c>
      <c r="DC80" s="357">
        <f>IFERROR(INDEX(Other!$19:$19,MATCH(DC4,Other!$11:$11,0)),0)</f>
        <v>0</v>
      </c>
      <c r="DD80" s="357">
        <f>IFERROR(INDEX(Other!$19:$19,MATCH(DD4,Other!$11:$11,0)),0)</f>
        <v>0</v>
      </c>
      <c r="DE80" s="357">
        <f>IFERROR(INDEX(Other!$19:$19,MATCH(DE4,Other!$11:$11,0)),0)</f>
        <v>0</v>
      </c>
      <c r="DF80" s="357">
        <f>IFERROR(INDEX(Other!$19:$19,MATCH(DF4,Other!$11:$11,0)),0)</f>
        <v>0</v>
      </c>
      <c r="DG80" s="357">
        <f>IFERROR(INDEX(Other!$19:$19,MATCH(DG4,Other!$11:$11,0)),0)</f>
        <v>0</v>
      </c>
      <c r="DH80" s="357">
        <f>IFERROR(INDEX(Other!$19:$19,MATCH(DH4,Other!$11:$11,0)),0)</f>
        <v>0</v>
      </c>
      <c r="DI80" s="357">
        <f>IFERROR(INDEX(Other!$19:$19,MATCH(DI4,Other!$11:$11,0)),0)</f>
        <v>0</v>
      </c>
      <c r="DJ80" s="357">
        <f>IFERROR(INDEX(Other!$19:$19,MATCH(DJ4,Other!$11:$11,0)),0)</f>
        <v>0</v>
      </c>
      <c r="DK80" s="357">
        <f>IFERROR(INDEX(Other!$19:$19,MATCH(DK4,Other!$11:$11,0)),0)</f>
        <v>0</v>
      </c>
      <c r="DL80" s="357">
        <f>IFERROR(INDEX(Other!$19:$19,MATCH(DL4,Other!$11:$11,0)),0)</f>
        <v>0</v>
      </c>
      <c r="DM80" s="357">
        <f>IFERROR(INDEX(Other!$19:$19,MATCH(DM4,Other!$11:$11,0)),0)</f>
        <v>0</v>
      </c>
      <c r="DN80" s="357">
        <f>IFERROR(INDEX(Other!$19:$19,MATCH(DN4,Other!$11:$11,0)),0)</f>
        <v>0</v>
      </c>
      <c r="DO80" s="357">
        <f>IFERROR(INDEX(Other!$19:$19,MATCH(DO4,Other!$11:$11,0)),0)</f>
        <v>0</v>
      </c>
      <c r="DP80" s="357">
        <f>IFERROR(INDEX(Other!$19:$19,MATCH(DP4,Other!$11:$11,0)),0)</f>
        <v>0</v>
      </c>
      <c r="DQ80" s="357">
        <f>IFERROR(INDEX(Other!$19:$19,MATCH(DQ4,Other!$11:$11,0)),0)</f>
        <v>0</v>
      </c>
      <c r="DR80" s="357">
        <f>IFERROR(INDEX(Other!$19:$19,MATCH(DR4,Other!$11:$11,0)),0)</f>
        <v>0</v>
      </c>
      <c r="DS80" s="357">
        <f>IFERROR(INDEX(Other!$19:$19,MATCH(DS4,Other!$11:$11,0)),0)</f>
        <v>0</v>
      </c>
      <c r="DT80" s="357">
        <f>IFERROR(INDEX(Other!$19:$19,MATCH(DT4,Other!$11:$11,0)),0)</f>
        <v>0</v>
      </c>
      <c r="DU80" s="357">
        <f>IFERROR(INDEX(Other!$19:$19,MATCH(DU4,Other!$11:$11,0)),0)</f>
        <v>0</v>
      </c>
      <c r="DV80" s="357">
        <f>IFERROR(INDEX(Other!$19:$19,MATCH(DV4,Other!$11:$11,0)),0)</f>
        <v>0</v>
      </c>
      <c r="DW80" s="357">
        <f>IFERROR(INDEX(Other!$19:$19,MATCH(DW4,Other!$11:$11,0)),0)</f>
        <v>0</v>
      </c>
      <c r="DX80" s="357">
        <f>IFERROR(INDEX(Other!$19:$19,MATCH(DX4,Other!$11:$11,0)),0)</f>
        <v>0</v>
      </c>
      <c r="DY80" s="357">
        <f>IFERROR(INDEX(Other!$19:$19,MATCH(DY4,Other!$11:$11,0)),0)</f>
        <v>0</v>
      </c>
      <c r="DZ80" s="357">
        <f>IFERROR(INDEX(Other!$19:$19,MATCH(DZ4,Other!$11:$11,0)),0)</f>
        <v>0</v>
      </c>
      <c r="EA80" s="357">
        <f>IFERROR(INDEX(Other!$19:$19,MATCH(EA4,Other!$11:$11,0)),0)</f>
        <v>0</v>
      </c>
      <c r="EB80" s="357">
        <f>IFERROR(INDEX(Other!$19:$19,MATCH(EB4,Other!$11:$11,0)),0)</f>
        <v>0</v>
      </c>
      <c r="EC80" s="357">
        <f>IFERROR(INDEX(Other!$19:$19,MATCH(EC4,Other!$11:$11,0)),0)</f>
        <v>0</v>
      </c>
      <c r="ED80" s="357">
        <f>IFERROR(INDEX(Other!$19:$19,MATCH(ED4,Other!$11:$11,0)),0)</f>
        <v>0</v>
      </c>
      <c r="EE80" s="357">
        <f>IFERROR(INDEX(Other!$19:$19,MATCH(EE4,Other!$11:$11,0)),0)</f>
        <v>0</v>
      </c>
      <c r="EF80" s="357">
        <f>IFERROR(INDEX(Other!$19:$19,MATCH(EF4,Other!$11:$11,0)),0)</f>
        <v>0</v>
      </c>
      <c r="EG80" s="357">
        <f>IFERROR(INDEX(Other!$19:$19,MATCH(EG4,Other!$11:$11,0)),0)</f>
        <v>0</v>
      </c>
      <c r="EH80" s="357">
        <f>IFERROR(INDEX(Other!$19:$19,MATCH(EH4,Other!$11:$11,0)),0)</f>
        <v>0</v>
      </c>
      <c r="EI80" s="357">
        <f>IFERROR(INDEX(Other!$19:$19,MATCH(EI4,Other!$11:$11,0)),0)</f>
        <v>0</v>
      </c>
      <c r="EJ80" s="357">
        <f>IFERROR(INDEX(Other!$19:$19,MATCH(EJ4,Other!$11:$11,0)),0)</f>
        <v>0</v>
      </c>
      <c r="EK80" s="357">
        <f>IFERROR(INDEX(Other!$19:$19,MATCH(EK4,Other!$11:$11,0)),0)</f>
        <v>0</v>
      </c>
      <c r="EL80" s="357">
        <f>IFERROR(INDEX(Other!$19:$19,MATCH(EL4,Other!$11:$11,0)),0)</f>
        <v>0</v>
      </c>
      <c r="EM80" s="357">
        <f>IFERROR(INDEX(Other!$19:$19,MATCH(EM4,Other!$11:$11,0)),0)</f>
        <v>0</v>
      </c>
      <c r="EN80" s="357">
        <f>IFERROR(INDEX(Other!$19:$19,MATCH(EN4,Other!$11:$11,0)),0)</f>
        <v>0</v>
      </c>
      <c r="EO80" s="357">
        <f>IFERROR(INDEX(Other!$19:$19,MATCH(EO4,Other!$11:$11,0)),0)</f>
        <v>0</v>
      </c>
      <c r="EP80" s="357">
        <f>IFERROR(INDEX(Other!$19:$19,MATCH(EP4,Other!$11:$11,0)),0)</f>
        <v>0</v>
      </c>
      <c r="EQ80" s="357">
        <f>IFERROR(INDEX(Other!$19:$19,MATCH(EQ4,Other!$11:$11,0)),0)</f>
        <v>0</v>
      </c>
      <c r="ER80" s="357">
        <f>IFERROR(INDEX(Other!$19:$19,MATCH(ER4,Other!$11:$11,0)),0)</f>
        <v>0</v>
      </c>
      <c r="ES80" s="357">
        <f>IFERROR(INDEX(Other!$19:$19,MATCH(ES4,Other!$11:$11,0)),0)</f>
        <v>0</v>
      </c>
      <c r="ET80" s="357">
        <f>IFERROR(INDEX(Other!$19:$19,MATCH(ET4,Other!$11:$11,0)),0)</f>
        <v>0</v>
      </c>
      <c r="EU80" s="357">
        <f>IFERROR(INDEX(Other!$19:$19,MATCH(EU4,Other!$11:$11,0)),0)</f>
        <v>0</v>
      </c>
      <c r="EV80" s="357">
        <f>IFERROR(INDEX(Other!$19:$19,MATCH(EV4,Other!$11:$11,0)),0)</f>
        <v>0</v>
      </c>
      <c r="EW80" s="357">
        <f>IFERROR(INDEX(Other!$19:$19,MATCH(EW4,Other!$11:$11,0)),0)</f>
        <v>0</v>
      </c>
      <c r="EX80" s="357">
        <f>IFERROR(INDEX(Other!$19:$19,MATCH(EX4,Other!$11:$11,0)),0)</f>
        <v>0</v>
      </c>
      <c r="EY80" s="357">
        <f>IFERROR(INDEX(Other!$19:$19,MATCH(EY4,Other!$11:$11,0)),0)</f>
        <v>0</v>
      </c>
      <c r="EZ80" s="357">
        <f>IFERROR(INDEX(Other!$19:$19,MATCH(EZ4,Other!$11:$11,0)),0)</f>
        <v>0</v>
      </c>
      <c r="FA80" s="357">
        <f>IFERROR(INDEX(Other!$19:$19,MATCH(FA4,Other!$11:$11,0)),0)</f>
        <v>0</v>
      </c>
      <c r="FB80" s="357">
        <f>IFERROR(INDEX(Other!$19:$19,MATCH(FB4,Other!$11:$11,0)),0)</f>
        <v>0</v>
      </c>
      <c r="FC80" s="357">
        <f>IFERROR(INDEX(Other!$19:$19,MATCH(FC4,Other!$11:$11,0)),0)</f>
        <v>0</v>
      </c>
      <c r="FD80" s="357">
        <f>IFERROR(INDEX(Other!$19:$19,MATCH(FD4,Other!$11:$11,0)),0)</f>
        <v>0</v>
      </c>
      <c r="FE80" s="357">
        <f>IFERROR(INDEX(Other!$19:$19,MATCH(FE4,Other!$11:$11,0)),0)</f>
        <v>0</v>
      </c>
      <c r="FF80" s="357">
        <f>IFERROR(INDEX(Other!$19:$19,MATCH(FF4,Other!$11:$11,0)),0)</f>
        <v>0</v>
      </c>
      <c r="FG80" s="357">
        <f>IFERROR(INDEX(Other!$19:$19,MATCH(FG4,Other!$11:$11,0)),0)</f>
        <v>0</v>
      </c>
      <c r="FH80" s="357">
        <f>IFERROR(INDEX(Other!$19:$19,MATCH(FH4,Other!$11:$11,0)),0)</f>
        <v>0</v>
      </c>
      <c r="FI80" s="357">
        <f>IFERROR(INDEX(Other!$19:$19,MATCH(FI4,Other!$11:$11,0)),0)</f>
        <v>0</v>
      </c>
      <c r="FJ80" s="357">
        <f>IFERROR(INDEX(Other!$19:$19,MATCH(FJ4,Other!$11:$11,0)),0)</f>
        <v>0</v>
      </c>
      <c r="FK80" s="357">
        <f>IFERROR(INDEX(Other!$19:$19,MATCH(FK4,Other!$11:$11,0)),0)</f>
        <v>0</v>
      </c>
      <c r="FL80" s="357">
        <f>IFERROR(INDEX(Other!$19:$19,MATCH(FL4,Other!$11:$11,0)),0)</f>
        <v>0</v>
      </c>
      <c r="FM80" s="357">
        <f>IFERROR(INDEX(Other!$19:$19,MATCH(FM4,Other!$11:$11,0)),0)</f>
        <v>0</v>
      </c>
      <c r="FN80" s="357">
        <f>IFERROR(INDEX(Other!$19:$19,MATCH(FN4,Other!$11:$11,0)),0)</f>
        <v>0</v>
      </c>
      <c r="FO80" s="357">
        <f>IFERROR(INDEX(Other!$19:$19,MATCH(FO4,Other!$11:$11,0)),0)</f>
        <v>0</v>
      </c>
      <c r="FP80" s="357">
        <f>IFERROR(INDEX(Other!$19:$19,MATCH(FP4,Other!$11:$11,0)),0)</f>
        <v>0</v>
      </c>
      <c r="FQ80" s="357">
        <f>IFERROR(INDEX(Other!$19:$19,MATCH(FQ4,Other!$11:$11,0)),0)</f>
        <v>0</v>
      </c>
      <c r="FR80" s="357">
        <f>IFERROR(INDEX(Other!$19:$19,MATCH(FR4,Other!$11:$11,0)),0)</f>
        <v>0</v>
      </c>
      <c r="FS80" s="357">
        <f>IFERROR(INDEX(Other!$19:$19,MATCH(FS4,Other!$11:$11,0)),0)</f>
        <v>0</v>
      </c>
      <c r="FT80" s="357">
        <f>IFERROR(INDEX(Other!$19:$19,MATCH(FT4,Other!$11:$11,0)),0)</f>
        <v>0</v>
      </c>
      <c r="FU80" s="357">
        <f>IFERROR(INDEX(Other!$19:$19,MATCH(FU4,Other!$11:$11,0)),0)</f>
        <v>0</v>
      </c>
      <c r="FV80" s="357">
        <f>IFERROR(INDEX(Other!$19:$19,MATCH(FV4,Other!$11:$11,0)),0)</f>
        <v>0</v>
      </c>
      <c r="FW80" s="357">
        <f>IFERROR(INDEX(Other!$19:$19,MATCH(FW4,Other!$11:$11,0)),0)</f>
        <v>0</v>
      </c>
      <c r="FX80" s="357">
        <f>IFERROR(INDEX(Other!$19:$19,MATCH(FX4,Other!$11:$11,0)),0)</f>
        <v>0</v>
      </c>
      <c r="FY80" s="357">
        <f>IFERROR(INDEX(Other!$19:$19,MATCH(FY4,Other!$11:$11,0)),0)</f>
        <v>0</v>
      </c>
      <c r="FZ80" s="357">
        <f>IFERROR(INDEX(Other!$19:$19,MATCH(FZ4,Other!$11:$11,0)),0)</f>
        <v>0</v>
      </c>
      <c r="GA80" s="357">
        <f>IFERROR(INDEX(Other!$19:$19,MATCH(GA4,Other!$11:$11,0)),0)</f>
        <v>0</v>
      </c>
      <c r="GB80" s="357">
        <f>IFERROR(INDEX(Other!$19:$19,MATCH(GB4,Other!$11:$11,0)),0)</f>
        <v>0</v>
      </c>
      <c r="GC80" s="357">
        <f>IFERROR(INDEX(Other!$19:$19,MATCH(GC4,Other!$11:$11,0)),0)</f>
        <v>0</v>
      </c>
      <c r="GD80" s="357">
        <f>IFERROR(INDEX(Other!$19:$19,MATCH(GD4,Other!$11:$11,0)),0)</f>
        <v>0</v>
      </c>
      <c r="GE80" s="357">
        <f>IFERROR(INDEX(Other!$19:$19,MATCH(GE4,Other!$11:$11,0)),0)</f>
        <v>0</v>
      </c>
      <c r="GF80" s="357">
        <f>IFERROR(INDEX(Other!$19:$19,MATCH(GF4,Other!$11:$11,0)),0)</f>
        <v>0</v>
      </c>
      <c r="GG80" s="357">
        <f>IFERROR(INDEX(Other!$19:$19,MATCH(GG4,Other!$11:$11,0)),0)</f>
        <v>0</v>
      </c>
      <c r="GH80" s="357">
        <f>IFERROR(INDEX(Other!$19:$19,MATCH(GH4,Other!$11:$11,0)),0)</f>
        <v>0</v>
      </c>
      <c r="GI80" s="357">
        <f>IFERROR(INDEX(Other!$19:$19,MATCH(GI4,Other!$11:$11,0)),0)</f>
        <v>0</v>
      </c>
      <c r="GJ80" s="357">
        <f>IFERROR(INDEX(Other!$19:$19,MATCH(GJ4,Other!$11:$11,0)),0)</f>
        <v>0</v>
      </c>
      <c r="GK80" s="357">
        <f>IFERROR(INDEX(Other!$19:$19,MATCH(GK4,Other!$11:$11,0)),0)</f>
        <v>0</v>
      </c>
      <c r="GL80" s="357">
        <f>IFERROR(INDEX(Other!$19:$19,MATCH(GL4,Other!$11:$11,0)),0)</f>
        <v>0</v>
      </c>
      <c r="GM80" s="357">
        <f>IFERROR(INDEX(Other!$19:$19,MATCH(GM4,Other!$11:$11,0)),0)</f>
        <v>0</v>
      </c>
      <c r="GN80" s="357">
        <f>IFERROR(INDEX(Other!$19:$19,MATCH(GN4,Other!$11:$11,0)),0)</f>
        <v>0</v>
      </c>
      <c r="GO80" s="357">
        <f>IFERROR(INDEX(Other!$19:$19,MATCH(GO4,Other!$11:$11,0)),0)</f>
        <v>0</v>
      </c>
      <c r="GP80" s="357">
        <f>IFERROR(INDEX(Other!$19:$19,MATCH(GP4,Other!$11:$11,0)),0)</f>
        <v>0</v>
      </c>
      <c r="GQ80" s="357">
        <f>IFERROR(INDEX(Other!$19:$19,MATCH(GQ4,Other!$11:$11,0)),0)</f>
        <v>0</v>
      </c>
      <c r="GR80" s="357">
        <f>IFERROR(INDEX(Other!$19:$19,MATCH(GR4,Other!$11:$11,0)),0)</f>
        <v>0</v>
      </c>
      <c r="GS80" s="357">
        <f>IFERROR(INDEX(Other!$19:$19,MATCH(GS4,Other!$11:$11,0)),0)</f>
        <v>0</v>
      </c>
    </row>
    <row r="81" spans="1:201">
      <c r="A81" s="326" t="s">
        <v>8680</v>
      </c>
      <c r="B81" s="327">
        <f>IFERROR(IF(AND(Input!$C$135=TRUE,B4="NJ",$B$104="NJ",OR(Input!C28=TRUE,Input!C29=TRUE)),IF(Input!$C$136=1000,"Incl",ROUND(0.62*B10,0)),0),0)</f>
        <v>0</v>
      </c>
      <c r="C81" s="327">
        <f>IFERROR(IF(AND(Input!$C$135=TRUE,C4="NJ",$B$104="NJ",OR(Input!D28=TRUE,Input!D29=TRUE)),IF(Input!$C$136=1000,"Incl",ROUND(0.62*C10,0)),0),0)</f>
        <v>0</v>
      </c>
      <c r="D81" s="327">
        <f>IFERROR(IF(AND(Input!$C$135=TRUE,D4="NJ",$B$104="NJ",OR(Input!E28=TRUE,Input!E29=TRUE)),IF(Input!$C$136=1000,"Incl",ROUND(0.62*D10,0)),0),0)</f>
        <v>0</v>
      </c>
      <c r="E81" s="327">
        <f>IFERROR(IF(AND(Input!$C$135=TRUE,E4="NJ",$B$104="NJ",OR(Input!F28=TRUE,Input!F29=TRUE)),IF(Input!$C$136=1000,"Incl",ROUND(0.62*E10,0)),0),0)</f>
        <v>0</v>
      </c>
      <c r="F81" s="327">
        <f>IFERROR(IF(AND(Input!$C$135=TRUE,F4="NJ",$B$104="NJ",OR(Input!G28=TRUE,Input!G29=TRUE)),IF(Input!$C$136=1000,"Incl",ROUND(0.62*F10,0)),0),0)</f>
        <v>0</v>
      </c>
      <c r="G81" s="327">
        <f>IFERROR(IF(AND(Input!$C$135=TRUE,G4="NJ",$B$104="NJ",OR(Input!H28=TRUE,Input!H29=TRUE)),IF(Input!$C$136=1000,"Incl",ROUND(0.62*G10,0)),0),0)</f>
        <v>0</v>
      </c>
      <c r="H81" s="327">
        <f>IFERROR(IF(AND(Input!$C$135=TRUE,H4="NJ",$B$104="NJ",OR(Input!I28=TRUE,Input!I29=TRUE)),IF(Input!$C$136=1000,"Incl",ROUND(0.62*H10,0)),0),0)</f>
        <v>0</v>
      </c>
      <c r="I81" s="327">
        <f>IFERROR(IF(AND(Input!$C$135=TRUE,I4="NJ",$B$104="NJ",OR(Input!J28=TRUE,Input!J29=TRUE)),IF(Input!$C$136=1000,"Incl",ROUND(0.62*I10,0)),0),0)</f>
        <v>0</v>
      </c>
      <c r="J81" s="327">
        <f>IFERROR(IF(AND(Input!$C$135=TRUE,J4="NJ",$B$104="NJ",OR(Input!K28=TRUE,Input!K29=TRUE)),IF(Input!$C$136=1000,"Incl",ROUND(0.62*J10,0)),0),0)</f>
        <v>0</v>
      </c>
      <c r="K81" s="327">
        <f>IFERROR(IF(AND(Input!$C$135=TRUE,K4="NJ",$B$104="NJ",OR(Input!L28=TRUE,Input!L29=TRUE)),IF(Input!$C$136=1000,"Incl",ROUND(0.62*K10,0)),0),0)</f>
        <v>0</v>
      </c>
      <c r="L81" s="327">
        <f>IFERROR(IF(AND(Input!$C$135=TRUE,L4="NJ",$B$104="NJ",OR(Input!M28=TRUE,Input!M29=TRUE)),IF(Input!$C$136=1000,"Incl",ROUND(0.62*L10,0)),0),0)</f>
        <v>0</v>
      </c>
      <c r="M81" s="327">
        <f>IFERROR(IF(AND(Input!$C$135=TRUE,M4="NJ",$B$104="NJ",OR(Input!N28=TRUE,Input!N29=TRUE)),IF(Input!$C$136=1000,"Incl",ROUND(0.62*M10,0)),0),0)</f>
        <v>0</v>
      </c>
      <c r="N81" s="327">
        <f>IFERROR(IF(AND(Input!$C$135=TRUE,N4="NJ",$B$104="NJ",OR(Input!O28=TRUE,Input!O29=TRUE)),IF(Input!$C$136=1000,"Incl",ROUND(0.62*N10,0)),0),0)</f>
        <v>0</v>
      </c>
      <c r="O81" s="327">
        <f>IFERROR(IF(AND(Input!$C$135=TRUE,O4="NJ",$B$104="NJ",OR(Input!P28=TRUE,Input!P29=TRUE)),IF(Input!$C$136=1000,"Incl",ROUND(0.62*O10,0)),0),0)</f>
        <v>0</v>
      </c>
      <c r="P81" s="327">
        <f>IFERROR(IF(AND(Input!$C$135=TRUE,P4="NJ",$B$104="NJ",OR(Input!Q28=TRUE,Input!Q29=TRUE)),IF(Input!$C$136=1000,"Incl",ROUND(0.62*P10,0)),0),0)</f>
        <v>0</v>
      </c>
      <c r="Q81" s="327">
        <f>IFERROR(IF(AND(Input!$C$135=TRUE,Q4="NJ",$B$104="NJ",OR(Input!R28=TRUE,Input!R29=TRUE)),IF(Input!$C$136=1000,"Incl",ROUND(0.62*Q10,0)),0),0)</f>
        <v>0</v>
      </c>
      <c r="R81" s="327">
        <f>IFERROR(IF(AND(Input!$C$135=TRUE,R4="NJ",$B$104="NJ",OR(Input!S28=TRUE,Input!S29=TRUE)),IF(Input!$C$136=1000,"Incl",ROUND(0.62*R10,0)),0),0)</f>
        <v>0</v>
      </c>
      <c r="S81" s="327">
        <f>IFERROR(IF(AND(Input!$C$135=TRUE,S4="NJ",$B$104="NJ",OR(Input!T28=TRUE,Input!T29=TRUE)),IF(Input!$C$136=1000,"Incl",ROUND(0.62*S10,0)),0),0)</f>
        <v>0</v>
      </c>
      <c r="T81" s="327">
        <f>IFERROR(IF(AND(Input!$C$135=TRUE,T4="NJ",$B$104="NJ",OR(Input!U28=TRUE,Input!U29=TRUE)),IF(Input!$C$136=1000,"Incl",ROUND(0.62*T10,0)),0),0)</f>
        <v>0</v>
      </c>
      <c r="U81" s="327">
        <f>IFERROR(IF(AND(Input!$C$135=TRUE,U4="NJ",$B$104="NJ",OR(Input!V28=TRUE,Input!V29=TRUE)),IF(Input!$C$136=1000,"Incl",ROUND(0.62*U10,0)),0),0)</f>
        <v>0</v>
      </c>
      <c r="V81" s="327">
        <f>IFERROR(IF(AND(Input!$C$135=TRUE,V4="NJ",$B$104="NJ",OR(Input!W28=TRUE,Input!W29=TRUE)),IF(Input!$C$136=1000,"Incl",ROUND(0.62*V10,0)),0),0)</f>
        <v>0</v>
      </c>
      <c r="W81" s="327">
        <f>IFERROR(IF(AND(Input!$C$135=TRUE,W4="NJ",$B$104="NJ",OR(Input!X28=TRUE,Input!X29=TRUE)),IF(Input!$C$136=1000,"Incl",ROUND(0.62*W10,0)),0),0)</f>
        <v>0</v>
      </c>
      <c r="X81" s="327">
        <f>IFERROR(IF(AND(Input!$C$135=TRUE,X4="NJ",$B$104="NJ",OR(Input!Y28=TRUE,Input!Y29=TRUE)),IF(Input!$C$136=1000,"Incl",ROUND(0.62*X10,0)),0),0)</f>
        <v>0</v>
      </c>
      <c r="Y81" s="327">
        <f>IFERROR(IF(AND(Input!$C$135=TRUE,Y4="NJ",$B$104="NJ",OR(Input!Z28=TRUE,Input!Z29=TRUE)),IF(Input!$C$136=1000,"Incl",ROUND(0.62*Y10,0)),0),0)</f>
        <v>0</v>
      </c>
      <c r="Z81" s="327">
        <f>IFERROR(IF(AND(Input!$C$135=TRUE,Z4="NJ",$B$104="NJ",OR(Input!AA28=TRUE,Input!AA29=TRUE)),IF(Input!$C$136=1000,"Incl",ROUND(0.62*Z10,0)),0),0)</f>
        <v>0</v>
      </c>
      <c r="AA81" s="327">
        <f>IFERROR(IF(AND(Input!$C$135=TRUE,AA4="NJ",$B$104="NJ",OR(Input!AB28=TRUE,Input!AB29=TRUE)),IF(Input!$C$136=1000,"Incl",ROUND(0.62*AA10,0)),0),0)</f>
        <v>0</v>
      </c>
      <c r="AB81" s="327">
        <f>IFERROR(IF(AND(Input!$C$135=TRUE,AB4="NJ",$B$104="NJ",OR(Input!AC28=TRUE,Input!AC29=TRUE)),IF(Input!$C$136=1000,"Incl",ROUND(0.62*AB10,0)),0),0)</f>
        <v>0</v>
      </c>
      <c r="AC81" s="327">
        <f>IFERROR(IF(AND(Input!$C$135=TRUE,AC4="NJ",$B$104="NJ",OR(Input!AD28=TRUE,Input!AD29=TRUE)),IF(Input!$C$136=1000,"Incl",ROUND(0.62*AC10,0)),0),0)</f>
        <v>0</v>
      </c>
      <c r="AD81" s="327">
        <f>IFERROR(IF(AND(Input!$C$135=TRUE,AD4="NJ",$B$104="NJ",OR(Input!AE28=TRUE,Input!AE29=TRUE)),IF(Input!$C$136=1000,"Incl",ROUND(0.62*AD10,0)),0),0)</f>
        <v>0</v>
      </c>
      <c r="AE81" s="327">
        <f>IFERROR(IF(AND(Input!$C$135=TRUE,AE4="NJ",$B$104="NJ",OR(Input!AF28=TRUE,Input!AF29=TRUE)),IF(Input!$C$136=1000,"Incl",ROUND(0.62*AE10,0)),0),0)</f>
        <v>0</v>
      </c>
      <c r="AF81" s="327">
        <f>IFERROR(IF(AND(Input!$C$135=TRUE,AF4="NJ",$B$104="NJ",OR(Input!AG28=TRUE,Input!AG29=TRUE)),IF(Input!$C$136=1000,"Incl",ROUND(0.62*AF10,0)),0),0)</f>
        <v>0</v>
      </c>
      <c r="AG81" s="327">
        <f>IFERROR(IF(AND(Input!$C$135=TRUE,AG4="NJ",$B$104="NJ",OR(Input!AH28=TRUE,Input!AH29=TRUE)),IF(Input!$C$136=1000,"Incl",ROUND(0.62*AG10,0)),0),0)</f>
        <v>0</v>
      </c>
      <c r="AH81" s="327">
        <f>IFERROR(IF(AND(Input!$C$135=TRUE,AH4="NJ",$B$104="NJ",OR(Input!AI28=TRUE,Input!AI29=TRUE)),IF(Input!$C$136=1000,"Incl",ROUND(0.62*AH10,0)),0),0)</f>
        <v>0</v>
      </c>
      <c r="AI81" s="327">
        <f>IFERROR(IF(AND(Input!$C$135=TRUE,AI4="NJ",$B$104="NJ",OR(Input!AJ28=TRUE,Input!AJ29=TRUE)),IF(Input!$C$136=1000,"Incl",ROUND(0.62*AI10,0)),0),0)</f>
        <v>0</v>
      </c>
      <c r="AJ81" s="327">
        <f>IFERROR(IF(AND(Input!$C$135=TRUE,AJ4="NJ",$B$104="NJ",OR(Input!AK28=TRUE,Input!AK29=TRUE)),IF(Input!$C$136=1000,"Incl",ROUND(0.62*AJ10,0)),0),0)</f>
        <v>0</v>
      </c>
      <c r="AK81" s="327">
        <f>IFERROR(IF(AND(Input!$C$135=TRUE,AK4="NJ",$B$104="NJ",OR(Input!AL28=TRUE,Input!AL29=TRUE)),IF(Input!$C$136=1000,"Incl",ROUND(0.62*AK10,0)),0),0)</f>
        <v>0</v>
      </c>
      <c r="AL81" s="327">
        <f>IFERROR(IF(AND(Input!$C$135=TRUE,AL4="NJ",$B$104="NJ",OR(Input!AM28=TRUE,Input!AM29=TRUE)),IF(Input!$C$136=1000,"Incl",ROUND(0.62*AL10,0)),0),0)</f>
        <v>0</v>
      </c>
      <c r="AM81" s="327">
        <f>IFERROR(IF(AND(Input!$C$135=TRUE,AM4="NJ",$B$104="NJ",OR(Input!AN28=TRUE,Input!AN29=TRUE)),IF(Input!$C$136=1000,"Incl",ROUND(0.62*AM10,0)),0),0)</f>
        <v>0</v>
      </c>
      <c r="AN81" s="327">
        <f>IFERROR(IF(AND(Input!$C$135=TRUE,AN4="NJ",$B$104="NJ",OR(Input!AO28=TRUE,Input!AO29=TRUE)),IF(Input!$C$136=1000,"Incl",ROUND(0.62*AN10,0)),0),0)</f>
        <v>0</v>
      </c>
      <c r="AO81" s="327">
        <f>IFERROR(IF(AND(Input!$C$135=TRUE,AO4="NJ",$B$104="NJ",OR(Input!AP28=TRUE,Input!AP29=TRUE)),IF(Input!$C$136=1000,"Incl",ROUND(0.62*AO10,0)),0),0)</f>
        <v>0</v>
      </c>
      <c r="AP81" s="327">
        <f>IFERROR(IF(AND(Input!$C$135=TRUE,AP4="NJ",$B$104="NJ",OR(Input!AQ28=TRUE,Input!AQ29=TRUE)),IF(Input!$C$136=1000,"Incl",ROUND(0.62*AP10,0)),0),0)</f>
        <v>0</v>
      </c>
      <c r="AQ81" s="327">
        <f>IFERROR(IF(AND(Input!$C$135=TRUE,AQ4="NJ",$B$104="NJ",OR(Input!AR28=TRUE,Input!AR29=TRUE)),IF(Input!$C$136=1000,"Incl",ROUND(0.62*AQ10,0)),0),0)</f>
        <v>0</v>
      </c>
      <c r="AR81" s="327">
        <f>IFERROR(IF(AND(Input!$C$135=TRUE,AR4="NJ",$B$104="NJ",OR(Input!AS28=TRUE,Input!AS29=TRUE)),IF(Input!$C$136=1000,"Incl",ROUND(0.62*AR10,0)),0),0)</f>
        <v>0</v>
      </c>
      <c r="AS81" s="327">
        <f>IFERROR(IF(AND(Input!$C$135=TRUE,AS4="NJ",$B$104="NJ",OR(Input!AT28=TRUE,Input!AT29=TRUE)),IF(Input!$C$136=1000,"Incl",ROUND(0.62*AS10,0)),0),0)</f>
        <v>0</v>
      </c>
      <c r="AT81" s="327">
        <f>IFERROR(IF(AND(Input!$C$135=TRUE,AT4="NJ",$B$104="NJ",OR(Input!AU28=TRUE,Input!AU29=TRUE)),IF(Input!$C$136=1000,"Incl",ROUND(0.62*AT10,0)),0),0)</f>
        <v>0</v>
      </c>
      <c r="AU81" s="327">
        <f>IFERROR(IF(AND(Input!$C$135=TRUE,AU4="NJ",$B$104="NJ",OR(Input!AV28=TRUE,Input!AV29=TRUE)),IF(Input!$C$136=1000,"Incl",ROUND(0.62*AU10,0)),0),0)</f>
        <v>0</v>
      </c>
      <c r="AV81" s="327">
        <f>IFERROR(IF(AND(Input!$C$135=TRUE,AV4="NJ",$B$104="NJ",OR(Input!AW28=TRUE,Input!AW29=TRUE)),IF(Input!$C$136=1000,"Incl",ROUND(0.62*AV10,0)),0),0)</f>
        <v>0</v>
      </c>
      <c r="AW81" s="327">
        <f>IFERROR(IF(AND(Input!$C$135=TRUE,AW4="NJ",$B$104="NJ",OR(Input!AX28=TRUE,Input!AX29=TRUE)),IF(Input!$C$136=1000,"Incl",ROUND(0.62*AW10,0)),0),0)</f>
        <v>0</v>
      </c>
      <c r="AX81" s="327">
        <f>IFERROR(IF(AND(Input!$C$135=TRUE,AX4="NJ",$B$104="NJ",OR(Input!AY28=TRUE,Input!AY29=TRUE)),IF(Input!$C$136=1000,"Incl",ROUND(0.62*AX10,0)),0),0)</f>
        <v>0</v>
      </c>
      <c r="AY81" s="327">
        <f>IFERROR(IF(AND(Input!$C$135=TRUE,AY4="NJ",$B$104="NJ",OR(Input!AZ28=TRUE,Input!AZ29=TRUE)),IF(Input!$C$136=1000,"Incl",ROUND(0.62*AY10,0)),0),0)</f>
        <v>0</v>
      </c>
      <c r="AZ81" s="327">
        <f>IFERROR(IF(AND(Input!$C$135=TRUE,AZ4="NJ",$B$104="NJ",OR(Input!BA28=TRUE,Input!BA29=TRUE)),IF(Input!$C$136=1000,"Incl",ROUND(0.62*AZ10,0)),0),0)</f>
        <v>0</v>
      </c>
      <c r="BA81" s="327">
        <f>IFERROR(IF(AND(Input!$C$135=TRUE,BA4="NJ",$B$104="NJ",OR(Input!BB28=TRUE,Input!BB29=TRUE)),IF(Input!$C$136=1000,"Incl",ROUND(0.62*BA10,0)),0),0)</f>
        <v>0</v>
      </c>
      <c r="BB81" s="327">
        <f>IFERROR(IF(AND(Input!$C$135=TRUE,BB4="NJ",$B$104="NJ",OR(Input!BC28=TRUE,Input!BC29=TRUE)),IF(Input!$C$136=1000,"Incl",ROUND(0.62*BB10,0)),0),0)</f>
        <v>0</v>
      </c>
      <c r="BC81" s="327">
        <f>IFERROR(IF(AND(Input!$C$135=TRUE,BC4="NJ",$B$104="NJ",OR(Input!BD28=TRUE,Input!BD29=TRUE)),IF(Input!$C$136=1000,"Incl",ROUND(0.62*BC10,0)),0),0)</f>
        <v>0</v>
      </c>
      <c r="BD81" s="327">
        <f>IFERROR(IF(AND(Input!$C$135=TRUE,BD4="NJ",$B$104="NJ",OR(Input!BE28=TRUE,Input!BE29=TRUE)),IF(Input!$C$136=1000,"Incl",ROUND(0.62*BD10,0)),0),0)</f>
        <v>0</v>
      </c>
      <c r="BE81" s="327">
        <f>IFERROR(IF(AND(Input!$C$135=TRUE,BE4="NJ",$B$104="NJ",OR(Input!BF28=TRUE,Input!BF29=TRUE)),IF(Input!$C$136=1000,"Incl",ROUND(0.62*BE10,0)),0),0)</f>
        <v>0</v>
      </c>
      <c r="BF81" s="327">
        <f>IFERROR(IF(AND(Input!$C$135=TRUE,BF4="NJ",$B$104="NJ",OR(Input!BG28=TRUE,Input!BG29=TRUE)),IF(Input!$C$136=1000,"Incl",ROUND(0.62*BF10,0)),0),0)</f>
        <v>0</v>
      </c>
      <c r="BG81" s="327">
        <f>IFERROR(IF(AND(Input!$C$135=TRUE,BG4="NJ",$B$104="NJ",OR(Input!BH28=TRUE,Input!BH29=TRUE)),IF(Input!$C$136=1000,"Incl",ROUND(0.62*BG10,0)),0),0)</f>
        <v>0</v>
      </c>
      <c r="BH81" s="327">
        <f>IFERROR(IF(AND(Input!$C$135=TRUE,BH4="NJ",$B$104="NJ",OR(Input!BI28=TRUE,Input!BI29=TRUE)),IF(Input!$C$136=1000,"Incl",ROUND(0.62*BH10,0)),0),0)</f>
        <v>0</v>
      </c>
      <c r="BI81" s="327">
        <f>IFERROR(IF(AND(Input!$C$135=TRUE,BI4="NJ",$B$104="NJ",OR(Input!BJ28=TRUE,Input!BJ29=TRUE)),IF(Input!$C$136=1000,"Incl",ROUND(0.62*BI10,0)),0),0)</f>
        <v>0</v>
      </c>
      <c r="BJ81" s="327">
        <f>IFERROR(IF(AND(Input!$C$135=TRUE,BJ4="NJ",$B$104="NJ",OR(Input!BK28=TRUE,Input!BK29=TRUE)),IF(Input!$C$136=1000,"Incl",ROUND(0.62*BJ10,0)),0),0)</f>
        <v>0</v>
      </c>
      <c r="BK81" s="327">
        <f>IFERROR(IF(AND(Input!$C$135=TRUE,BK4="NJ",$B$104="NJ",OR(Input!BL28=TRUE,Input!BL29=TRUE)),IF(Input!$C$136=1000,"Incl",ROUND(0.62*BK10,0)),0),0)</f>
        <v>0</v>
      </c>
      <c r="BL81" s="327">
        <f>IFERROR(IF(AND(Input!$C$135=TRUE,BL4="NJ",$B$104="NJ",OR(Input!BM28=TRUE,Input!BM29=TRUE)),IF(Input!$C$136=1000,"Incl",ROUND(0.62*BL10,0)),0),0)</f>
        <v>0</v>
      </c>
      <c r="BM81" s="327">
        <f>IFERROR(IF(AND(Input!$C$135=TRUE,BM4="NJ",$B$104="NJ",OR(Input!BN28=TRUE,Input!BN29=TRUE)),IF(Input!$C$136=1000,"Incl",ROUND(0.62*BM10,0)),0),0)</f>
        <v>0</v>
      </c>
      <c r="BN81" s="327">
        <f>IFERROR(IF(AND(Input!$C$135=TRUE,BN4="NJ",$B$104="NJ",OR(Input!BO28=TRUE,Input!BO29=TRUE)),IF(Input!$C$136=1000,"Incl",ROUND(0.62*BN10,0)),0),0)</f>
        <v>0</v>
      </c>
      <c r="BO81" s="327">
        <f>IFERROR(IF(AND(Input!$C$135=TRUE,BO4="NJ",$B$104="NJ",OR(Input!BP28=TRUE,Input!BP29=TRUE)),IF(Input!$C$136=1000,"Incl",ROUND(0.62*BO10,0)),0),0)</f>
        <v>0</v>
      </c>
      <c r="BP81" s="327">
        <f>IFERROR(IF(AND(Input!$C$135=TRUE,BP4="NJ",$B$104="NJ",OR(Input!BQ28=TRUE,Input!BQ29=TRUE)),IF(Input!$C$136=1000,"Incl",ROUND(0.62*BP10,0)),0),0)</f>
        <v>0</v>
      </c>
      <c r="BQ81" s="327">
        <f>IFERROR(IF(AND(Input!$C$135=TRUE,BQ4="NJ",$B$104="NJ",OR(Input!BR28=TRUE,Input!BR29=TRUE)),IF(Input!$C$136=1000,"Incl",ROUND(0.62*BQ10,0)),0),0)</f>
        <v>0</v>
      </c>
      <c r="BR81" s="327">
        <f>IFERROR(IF(AND(Input!$C$135=TRUE,BR4="NJ",$B$104="NJ",OR(Input!BS28=TRUE,Input!BS29=TRUE)),IF(Input!$C$136=1000,"Incl",ROUND(0.62*BR10,0)),0),0)</f>
        <v>0</v>
      </c>
      <c r="BS81" s="327">
        <f>IFERROR(IF(AND(Input!$C$135=TRUE,BS4="NJ",$B$104="NJ",OR(Input!BT28=TRUE,Input!BT29=TRUE)),IF(Input!$C$136=1000,"Incl",ROUND(0.62*BS10,0)),0),0)</f>
        <v>0</v>
      </c>
      <c r="BT81" s="327">
        <f>IFERROR(IF(AND(Input!$C$135=TRUE,BT4="NJ",$B$104="NJ",OR(Input!BU28=TRUE,Input!BU29=TRUE)),IF(Input!$C$136=1000,"Incl",ROUND(0.62*BT10,0)),0),0)</f>
        <v>0</v>
      </c>
      <c r="BU81" s="327">
        <f>IFERROR(IF(AND(Input!$C$135=TRUE,BU4="NJ",$B$104="NJ",OR(Input!BV28=TRUE,Input!BV29=TRUE)),IF(Input!$C$136=1000,"Incl",ROUND(0.62*BU10,0)),0),0)</f>
        <v>0</v>
      </c>
      <c r="BV81" s="327">
        <f>IFERROR(IF(AND(Input!$C$135=TRUE,BV4="NJ",$B$104="NJ",OR(Input!BW28=TRUE,Input!BW29=TRUE)),IF(Input!$C$136=1000,"Incl",ROUND(0.62*BV10,0)),0),0)</f>
        <v>0</v>
      </c>
      <c r="BW81" s="327">
        <f>IFERROR(IF(AND(Input!$C$135=TRUE,BW4="NJ",$B$104="NJ",OR(Input!BX28=TRUE,Input!BX29=TRUE)),IF(Input!$C$136=1000,"Incl",ROUND(0.62*BW10,0)),0),0)</f>
        <v>0</v>
      </c>
      <c r="BX81" s="327">
        <f>IFERROR(IF(AND(Input!$C$135=TRUE,BX4="NJ",$B$104="NJ",OR(Input!BY28=TRUE,Input!BY29=TRUE)),IF(Input!$C$136=1000,"Incl",ROUND(0.62*BX10,0)),0),0)</f>
        <v>0</v>
      </c>
      <c r="BY81" s="327">
        <f>IFERROR(IF(AND(Input!$C$135=TRUE,BY4="NJ",$B$104="NJ",OR(Input!BZ28=TRUE,Input!BZ29=TRUE)),IF(Input!$C$136=1000,"Incl",ROUND(0.62*BY10,0)),0),0)</f>
        <v>0</v>
      </c>
      <c r="BZ81" s="327">
        <f>IFERROR(IF(AND(Input!$C$135=TRUE,BZ4="NJ",$B$104="NJ",OR(Input!CA28=TRUE,Input!CA29=TRUE)),IF(Input!$C$136=1000,"Incl",ROUND(0.62*BZ10,0)),0),0)</f>
        <v>0</v>
      </c>
      <c r="CA81" s="327">
        <f>IFERROR(IF(AND(Input!$C$135=TRUE,CA4="NJ",$B$104="NJ",OR(Input!CB28=TRUE,Input!CB29=TRUE)),IF(Input!$C$136=1000,"Incl",ROUND(0.62*CA10,0)),0),0)</f>
        <v>0</v>
      </c>
      <c r="CB81" s="327">
        <f>IFERROR(IF(AND(Input!$C$135=TRUE,CB4="NJ",$B$104="NJ",OR(Input!CC28=TRUE,Input!CC29=TRUE)),IF(Input!$C$136=1000,"Incl",ROUND(0.62*CB10,0)),0),0)</f>
        <v>0</v>
      </c>
      <c r="CC81" s="327">
        <f>IFERROR(IF(AND(Input!$C$135=TRUE,CC4="NJ",$B$104="NJ",OR(Input!CD28=TRUE,Input!CD29=TRUE)),IF(Input!$C$136=1000,"Incl",ROUND(0.62*CC10,0)),0),0)</f>
        <v>0</v>
      </c>
      <c r="CD81" s="327">
        <f>IFERROR(IF(AND(Input!$C$135=TRUE,CD4="NJ",$B$104="NJ",OR(Input!CE28=TRUE,Input!CE29=TRUE)),IF(Input!$C$136=1000,"Incl",ROUND(0.62*CD10,0)),0),0)</f>
        <v>0</v>
      </c>
      <c r="CE81" s="327">
        <f>IFERROR(IF(AND(Input!$C$135=TRUE,CE4="NJ",$B$104="NJ",OR(Input!CF28=TRUE,Input!CF29=TRUE)),IF(Input!$C$136=1000,"Incl",ROUND(0.62*CE10,0)),0),0)</f>
        <v>0</v>
      </c>
      <c r="CF81" s="327">
        <f>IFERROR(IF(AND(Input!$C$135=TRUE,CF4="NJ",$B$104="NJ",OR(Input!CG28=TRUE,Input!CG29=TRUE)),IF(Input!$C$136=1000,"Incl",ROUND(0.62*CF10,0)),0),0)</f>
        <v>0</v>
      </c>
      <c r="CG81" s="327">
        <f>IFERROR(IF(AND(Input!$C$135=TRUE,CG4="NJ",$B$104="NJ",OR(Input!CH28=TRUE,Input!CH29=TRUE)),IF(Input!$C$136=1000,"Incl",ROUND(0.62*CG10,0)),0),0)</f>
        <v>0</v>
      </c>
      <c r="CH81" s="327">
        <f>IFERROR(IF(AND(Input!$C$135=TRUE,CH4="NJ",$B$104="NJ",OR(Input!CI28=TRUE,Input!CI29=TRUE)),IF(Input!$C$136=1000,"Incl",ROUND(0.62*CH10,0)),0),0)</f>
        <v>0</v>
      </c>
      <c r="CI81" s="327">
        <f>IFERROR(IF(AND(Input!$C$135=TRUE,CI4="NJ",$B$104="NJ",OR(Input!CJ28=TRUE,Input!CJ29=TRUE)),IF(Input!$C$136=1000,"Incl",ROUND(0.62*CI10,0)),0),0)</f>
        <v>0</v>
      </c>
      <c r="CJ81" s="327">
        <f>IFERROR(IF(AND(Input!$C$135=TRUE,CJ4="NJ",$B$104="NJ",OR(Input!CK28=TRUE,Input!CK29=TRUE)),IF(Input!$C$136=1000,"Incl",ROUND(0.62*CJ10,0)),0),0)</f>
        <v>0</v>
      </c>
      <c r="CK81" s="327">
        <f>IFERROR(IF(AND(Input!$C$135=TRUE,CK4="NJ",$B$104="NJ",OR(Input!CL28=TRUE,Input!CL29=TRUE)),IF(Input!$C$136=1000,"Incl",ROUND(0.62*CK10,0)),0),0)</f>
        <v>0</v>
      </c>
      <c r="CL81" s="327">
        <f>IFERROR(IF(AND(Input!$C$135=TRUE,CL4="NJ",$B$104="NJ",OR(Input!CM28=TRUE,Input!CM29=TRUE)),IF(Input!$C$136=1000,"Incl",ROUND(0.62*CL10,0)),0),0)</f>
        <v>0</v>
      </c>
      <c r="CM81" s="327">
        <f>IFERROR(IF(AND(Input!$C$135=TRUE,CM4="NJ",$B$104="NJ",OR(Input!CN28=TRUE,Input!CN29=TRUE)),IF(Input!$C$136=1000,"Incl",ROUND(0.62*CM10,0)),0),0)</f>
        <v>0</v>
      </c>
      <c r="CN81" s="327">
        <f>IFERROR(IF(AND(Input!$C$135=TRUE,CN4="NJ",$B$104="NJ",OR(Input!CO28=TRUE,Input!CO29=TRUE)),IF(Input!$C$136=1000,"Incl",ROUND(0.62*CN10,0)),0),0)</f>
        <v>0</v>
      </c>
      <c r="CO81" s="327">
        <f>IFERROR(IF(AND(Input!$C$135=TRUE,CO4="NJ",$B$104="NJ",OR(Input!CP28=TRUE,Input!CP29=TRUE)),IF(Input!$C$136=1000,"Incl",ROUND(0.62*CO10,0)),0),0)</f>
        <v>0</v>
      </c>
      <c r="CP81" s="327">
        <f>IFERROR(IF(AND(Input!$C$135=TRUE,CP4="NJ",$B$104="NJ",OR(Input!CQ28=TRUE,Input!CQ29=TRUE)),IF(Input!$C$136=1000,"Incl",ROUND(0.62*CP10,0)),0),0)</f>
        <v>0</v>
      </c>
      <c r="CQ81" s="327">
        <f>IFERROR(IF(AND(Input!$C$135=TRUE,CQ4="NJ",$B$104="NJ",OR(Input!CR28=TRUE,Input!CR29=TRUE)),IF(Input!$C$136=1000,"Incl",ROUND(0.62*CQ10,0)),0),0)</f>
        <v>0</v>
      </c>
      <c r="CR81" s="327">
        <f>IFERROR(IF(AND(Input!$C$135=TRUE,CR4="NJ",$B$104="NJ",OR(Input!CS28=TRUE,Input!CS29=TRUE)),IF(Input!$C$136=1000,"Incl",ROUND(0.62*CR10,0)),0),0)</f>
        <v>0</v>
      </c>
      <c r="CS81" s="327">
        <f>IFERROR(IF(AND(Input!$C$135=TRUE,CS4="NJ",$B$104="NJ",OR(Input!CT28=TRUE,Input!CT29=TRUE)),IF(Input!$C$136=1000,"Incl",ROUND(0.62*CS10,0)),0),0)</f>
        <v>0</v>
      </c>
      <c r="CT81" s="327">
        <f>IFERROR(IF(AND(Input!$C$135=TRUE,CT4="NJ",$B$104="NJ",OR(Input!CU28=TRUE,Input!CU29=TRUE)),IF(Input!$C$136=1000,"Incl",ROUND(0.62*CT10,0)),0),0)</f>
        <v>0</v>
      </c>
      <c r="CU81" s="327">
        <f>IFERROR(IF(AND(Input!$C$135=TRUE,CU4="NJ",$B$104="NJ",OR(Input!CV28=TRUE,Input!CV29=TRUE)),IF(Input!$C$136=1000,"Incl",ROUND(0.62*CU10,0)),0),0)</f>
        <v>0</v>
      </c>
      <c r="CV81" s="327">
        <f>IFERROR(IF(AND(Input!$C$135=TRUE,CV4="NJ",$B$104="NJ",OR(Input!CW28=TRUE,Input!CW29=TRUE)),IF(Input!$C$136=1000,"Incl",ROUND(0.62*CV10,0)),0),0)</f>
        <v>0</v>
      </c>
      <c r="CW81" s="327">
        <f>IFERROR(IF(AND(Input!$C$135=TRUE,CW4="NJ",$B$104="NJ",OR(Input!CX28=TRUE,Input!CX29=TRUE)),IF(Input!$C$136=1000,"Incl",ROUND(0.62*CW10,0)),0),0)</f>
        <v>0</v>
      </c>
      <c r="CX81" s="327">
        <f>IFERROR(IF(AND(Input!$C$135=TRUE,CX4="NJ",$B$104="NJ",OR(Input!CY28=TRUE,Input!CY29=TRUE)),IF(Input!$C$136=1000,"Incl",ROUND(0.62*CX10,0)),0),0)</f>
        <v>0</v>
      </c>
      <c r="CY81" s="327">
        <f>IFERROR(IF(AND(Input!$C$135=TRUE,CY4="NJ",$B$104="NJ",OR(Input!CZ28=TRUE,Input!CZ29=TRUE)),IF(Input!$C$136=1000,"Incl",ROUND(0.62*CY10,0)),0),0)</f>
        <v>0</v>
      </c>
      <c r="CZ81" s="327">
        <f>IFERROR(IF(AND(Input!$C$135=TRUE,CZ4="NJ",$B$104="NJ",OR(Input!DA28=TRUE,Input!DA29=TRUE)),IF(Input!$C$136=1000,"Incl",ROUND(0.62*CZ10,0)),0),0)</f>
        <v>0</v>
      </c>
      <c r="DA81" s="327">
        <f>IFERROR(IF(AND(Input!$C$135=TRUE,DA4="NJ",$B$104="NJ",OR(Input!DB28=TRUE,Input!DB29=TRUE)),IF(Input!$C$136=1000,"Incl",ROUND(0.62*DA10,0)),0),0)</f>
        <v>0</v>
      </c>
      <c r="DB81" s="327">
        <f>IFERROR(IF(AND(Input!$C$135=TRUE,DB4="NJ",$B$104="NJ",OR(Input!DC28=TRUE,Input!DC29=TRUE)),IF(Input!$C$136=1000,"Incl",ROUND(0.62*DB10,0)),0),0)</f>
        <v>0</v>
      </c>
      <c r="DC81" s="327">
        <f>IFERROR(IF(AND(Input!$C$135=TRUE,DC4="NJ",$B$104="NJ",OR(Input!DD28=TRUE,Input!DD29=TRUE)),IF(Input!$C$136=1000,"Incl",ROUND(0.62*DC10,0)),0),0)</f>
        <v>0</v>
      </c>
      <c r="DD81" s="327">
        <f>IFERROR(IF(AND(Input!$C$135=TRUE,DD4="NJ",$B$104="NJ",OR(Input!DE28=TRUE,Input!DE29=TRUE)),IF(Input!$C$136=1000,"Incl",ROUND(0.62*DD10,0)),0),0)</f>
        <v>0</v>
      </c>
      <c r="DE81" s="327">
        <f>IFERROR(IF(AND(Input!$C$135=TRUE,DE4="NJ",$B$104="NJ",OR(Input!DF28=TRUE,Input!DF29=TRUE)),IF(Input!$C$136=1000,"Incl",ROUND(0.62*DE10,0)),0),0)</f>
        <v>0</v>
      </c>
      <c r="DF81" s="327">
        <f>IFERROR(IF(AND(Input!$C$135=TRUE,DF4="NJ",$B$104="NJ",OR(Input!DG28=TRUE,Input!DG29=TRUE)),IF(Input!$C$136=1000,"Incl",ROUND(0.62*DF10,0)),0),0)</f>
        <v>0</v>
      </c>
      <c r="DG81" s="327">
        <f>IFERROR(IF(AND(Input!$C$135=TRUE,DG4="NJ",$B$104="NJ",OR(Input!DH28=TRUE,Input!DH29=TRUE)),IF(Input!$C$136=1000,"Incl",ROUND(0.62*DG10,0)),0),0)</f>
        <v>0</v>
      </c>
      <c r="DH81" s="327">
        <f>IFERROR(IF(AND(Input!$C$135=TRUE,DH4="NJ",$B$104="NJ",OR(Input!DI28=TRUE,Input!DI29=TRUE)),IF(Input!$C$136=1000,"Incl",ROUND(0.62*DH10,0)),0),0)</f>
        <v>0</v>
      </c>
      <c r="DI81" s="327">
        <f>IFERROR(IF(AND(Input!$C$135=TRUE,DI4="NJ",$B$104="NJ",OR(Input!DJ28=TRUE,Input!DJ29=TRUE)),IF(Input!$C$136=1000,"Incl",ROUND(0.62*DI10,0)),0),0)</f>
        <v>0</v>
      </c>
      <c r="DJ81" s="327">
        <f>IFERROR(IF(AND(Input!$C$135=TRUE,DJ4="NJ",$B$104="NJ",OR(Input!DK28=TRUE,Input!DK29=TRUE)),IF(Input!$C$136=1000,"Incl",ROUND(0.62*DJ10,0)),0),0)</f>
        <v>0</v>
      </c>
      <c r="DK81" s="327">
        <f>IFERROR(IF(AND(Input!$C$135=TRUE,DK4="NJ",$B$104="NJ",OR(Input!DL28=TRUE,Input!DL29=TRUE)),IF(Input!$C$136=1000,"Incl",ROUND(0.62*DK10,0)),0),0)</f>
        <v>0</v>
      </c>
      <c r="DL81" s="327">
        <f>IFERROR(IF(AND(Input!$C$135=TRUE,DL4="NJ",$B$104="NJ",OR(Input!DM28=TRUE,Input!DM29=TRUE)),IF(Input!$C$136=1000,"Incl",ROUND(0.62*DL10,0)),0),0)</f>
        <v>0</v>
      </c>
      <c r="DM81" s="327">
        <f>IFERROR(IF(AND(Input!$C$135=TRUE,DM4="NJ",$B$104="NJ",OR(Input!DN28=TRUE,Input!DN29=TRUE)),IF(Input!$C$136=1000,"Incl",ROUND(0.62*DM10,0)),0),0)</f>
        <v>0</v>
      </c>
      <c r="DN81" s="327">
        <f>IFERROR(IF(AND(Input!$C$135=TRUE,DN4="NJ",$B$104="NJ",OR(Input!DO28=TRUE,Input!DO29=TRUE)),IF(Input!$C$136=1000,"Incl",ROUND(0.62*DN10,0)),0),0)</f>
        <v>0</v>
      </c>
      <c r="DO81" s="327">
        <f>IFERROR(IF(AND(Input!$C$135=TRUE,DO4="NJ",$B$104="NJ",OR(Input!DP28=TRUE,Input!DP29=TRUE)),IF(Input!$C$136=1000,"Incl",ROUND(0.62*DO10,0)),0),0)</f>
        <v>0</v>
      </c>
      <c r="DP81" s="327">
        <f>IFERROR(IF(AND(Input!$C$135=TRUE,DP4="NJ",$B$104="NJ",OR(Input!DQ28=TRUE,Input!DQ29=TRUE)),IF(Input!$C$136=1000,"Incl",ROUND(0.62*DP10,0)),0),0)</f>
        <v>0</v>
      </c>
      <c r="DQ81" s="327">
        <f>IFERROR(IF(AND(Input!$C$135=TRUE,DQ4="NJ",$B$104="NJ",OR(Input!DR28=TRUE,Input!DR29=TRUE)),IF(Input!$C$136=1000,"Incl",ROUND(0.62*DQ10,0)),0),0)</f>
        <v>0</v>
      </c>
      <c r="DR81" s="327">
        <f>IFERROR(IF(AND(Input!$C$135=TRUE,DR4="NJ",$B$104="NJ",OR(Input!DS28=TRUE,Input!DS29=TRUE)),IF(Input!$C$136=1000,"Incl",ROUND(0.62*DR10,0)),0),0)</f>
        <v>0</v>
      </c>
      <c r="DS81" s="327">
        <f>IFERROR(IF(AND(Input!$C$135=TRUE,DS4="NJ",$B$104="NJ",OR(Input!DT28=TRUE,Input!DT29=TRUE)),IF(Input!$C$136=1000,"Incl",ROUND(0.62*DS10,0)),0),0)</f>
        <v>0</v>
      </c>
      <c r="DT81" s="327">
        <f>IFERROR(IF(AND(Input!$C$135=TRUE,DT4="NJ",$B$104="NJ",OR(Input!DU28=TRUE,Input!DU29=TRUE)),IF(Input!$C$136=1000,"Incl",ROUND(0.62*DT10,0)),0),0)</f>
        <v>0</v>
      </c>
      <c r="DU81" s="327">
        <f>IFERROR(IF(AND(Input!$C$135=TRUE,DU4="NJ",$B$104="NJ",OR(Input!DV28=TRUE,Input!DV29=TRUE)),IF(Input!$C$136=1000,"Incl",ROUND(0.62*DU10,0)),0),0)</f>
        <v>0</v>
      </c>
      <c r="DV81" s="327">
        <f>IFERROR(IF(AND(Input!$C$135=TRUE,DV4="NJ",$B$104="NJ",OR(Input!DW28=TRUE,Input!DW29=TRUE)),IF(Input!$C$136=1000,"Incl",ROUND(0.62*DV10,0)),0),0)</f>
        <v>0</v>
      </c>
      <c r="DW81" s="327">
        <f>IFERROR(IF(AND(Input!$C$135=TRUE,DW4="NJ",$B$104="NJ",OR(Input!DX28=TRUE,Input!DX29=TRUE)),IF(Input!$C$136=1000,"Incl",ROUND(0.62*DW10,0)),0),0)</f>
        <v>0</v>
      </c>
      <c r="DX81" s="327">
        <f>IFERROR(IF(AND(Input!$C$135=TRUE,DX4="NJ",$B$104="NJ",OR(Input!DY28=TRUE,Input!DY29=TRUE)),IF(Input!$C$136=1000,"Incl",ROUND(0.62*DX10,0)),0),0)</f>
        <v>0</v>
      </c>
      <c r="DY81" s="327">
        <f>IFERROR(IF(AND(Input!$C$135=TRUE,DY4="NJ",$B$104="NJ",OR(Input!DZ28=TRUE,Input!DZ29=TRUE)),IF(Input!$C$136=1000,"Incl",ROUND(0.62*DY10,0)),0),0)</f>
        <v>0</v>
      </c>
      <c r="DZ81" s="327">
        <f>IFERROR(IF(AND(Input!$C$135=TRUE,DZ4="NJ",$B$104="NJ",OR(Input!EA28=TRUE,Input!EA29=TRUE)),IF(Input!$C$136=1000,"Incl",ROUND(0.62*DZ10,0)),0),0)</f>
        <v>0</v>
      </c>
      <c r="EA81" s="327">
        <f>IFERROR(IF(AND(Input!$C$135=TRUE,EA4="NJ",$B$104="NJ",OR(Input!EB28=TRUE,Input!EB29=TRUE)),IF(Input!$C$136=1000,"Incl",ROUND(0.62*EA10,0)),0),0)</f>
        <v>0</v>
      </c>
      <c r="EB81" s="327">
        <f>IFERROR(IF(AND(Input!$C$135=TRUE,EB4="NJ",$B$104="NJ",OR(Input!EC28=TRUE,Input!EC29=TRUE)),IF(Input!$C$136=1000,"Incl",ROUND(0.62*EB10,0)),0),0)</f>
        <v>0</v>
      </c>
      <c r="EC81" s="327">
        <f>IFERROR(IF(AND(Input!$C$135=TRUE,EC4="NJ",$B$104="NJ",OR(Input!ED28=TRUE,Input!ED29=TRUE)),IF(Input!$C$136=1000,"Incl",ROUND(0.62*EC10,0)),0),0)</f>
        <v>0</v>
      </c>
      <c r="ED81" s="327">
        <f>IFERROR(IF(AND(Input!$C$135=TRUE,ED4="NJ",$B$104="NJ",OR(Input!EE28=TRUE,Input!EE29=TRUE)),IF(Input!$C$136=1000,"Incl",ROUND(0.62*ED10,0)),0),0)</f>
        <v>0</v>
      </c>
      <c r="EE81" s="327">
        <f>IFERROR(IF(AND(Input!$C$135=TRUE,EE4="NJ",$B$104="NJ",OR(Input!EF28=TRUE,Input!EF29=TRUE)),IF(Input!$C$136=1000,"Incl",ROUND(0.62*EE10,0)),0),0)</f>
        <v>0</v>
      </c>
      <c r="EF81" s="327">
        <f>IFERROR(IF(AND(Input!$C$135=TRUE,EF4="NJ",$B$104="NJ",OR(Input!EG28=TRUE,Input!EG29=TRUE)),IF(Input!$C$136=1000,"Incl",ROUND(0.62*EF10,0)),0),0)</f>
        <v>0</v>
      </c>
      <c r="EG81" s="327">
        <f>IFERROR(IF(AND(Input!$C$135=TRUE,EG4="NJ",$B$104="NJ",OR(Input!EH28=TRUE,Input!EH29=TRUE)),IF(Input!$C$136=1000,"Incl",ROUND(0.62*EG10,0)),0),0)</f>
        <v>0</v>
      </c>
      <c r="EH81" s="327">
        <f>IFERROR(IF(AND(Input!$C$135=TRUE,EH4="NJ",$B$104="NJ",OR(Input!EI28=TRUE,Input!EI29=TRUE)),IF(Input!$C$136=1000,"Incl",ROUND(0.62*EH10,0)),0),0)</f>
        <v>0</v>
      </c>
      <c r="EI81" s="327">
        <f>IFERROR(IF(AND(Input!$C$135=TRUE,EI4="NJ",$B$104="NJ",OR(Input!EJ28=TRUE,Input!EJ29=TRUE)),IF(Input!$C$136=1000,"Incl",ROUND(0.62*EI10,0)),0),0)</f>
        <v>0</v>
      </c>
      <c r="EJ81" s="327">
        <f>IFERROR(IF(AND(Input!$C$135=TRUE,EJ4="NJ",$B$104="NJ",OR(Input!EK28=TRUE,Input!EK29=TRUE)),IF(Input!$C$136=1000,"Incl",ROUND(0.62*EJ10,0)),0),0)</f>
        <v>0</v>
      </c>
      <c r="EK81" s="327">
        <f>IFERROR(IF(AND(Input!$C$135=TRUE,EK4="NJ",$B$104="NJ",OR(Input!EL28=TRUE,Input!EL29=TRUE)),IF(Input!$C$136=1000,"Incl",ROUND(0.62*EK10,0)),0),0)</f>
        <v>0</v>
      </c>
      <c r="EL81" s="327">
        <f>IFERROR(IF(AND(Input!$C$135=TRUE,EL4="NJ",$B$104="NJ",OR(Input!EM28=TRUE,Input!EM29=TRUE)),IF(Input!$C$136=1000,"Incl",ROUND(0.62*EL10,0)),0),0)</f>
        <v>0</v>
      </c>
      <c r="EM81" s="327">
        <f>IFERROR(IF(AND(Input!$C$135=TRUE,EM4="NJ",$B$104="NJ",OR(Input!EN28=TRUE,Input!EN29=TRUE)),IF(Input!$C$136=1000,"Incl",ROUND(0.62*EM10,0)),0),0)</f>
        <v>0</v>
      </c>
      <c r="EN81" s="327">
        <f>IFERROR(IF(AND(Input!$C$135=TRUE,EN4="NJ",$B$104="NJ",OR(Input!EO28=TRUE,Input!EO29=TRUE)),IF(Input!$C$136=1000,"Incl",ROUND(0.62*EN10,0)),0),0)</f>
        <v>0</v>
      </c>
      <c r="EO81" s="327">
        <f>IFERROR(IF(AND(Input!$C$135=TRUE,EO4="NJ",$B$104="NJ",OR(Input!EP28=TRUE,Input!EP29=TRUE)),IF(Input!$C$136=1000,"Incl",ROUND(0.62*EO10,0)),0),0)</f>
        <v>0</v>
      </c>
      <c r="EP81" s="327">
        <f>IFERROR(IF(AND(Input!$C$135=TRUE,EP4="NJ",$B$104="NJ",OR(Input!EQ28=TRUE,Input!EQ29=TRUE)),IF(Input!$C$136=1000,"Incl",ROUND(0.62*EP10,0)),0),0)</f>
        <v>0</v>
      </c>
      <c r="EQ81" s="327">
        <f>IFERROR(IF(AND(Input!$C$135=TRUE,EQ4="NJ",$B$104="NJ",OR(Input!ER28=TRUE,Input!ER29=TRUE)),IF(Input!$C$136=1000,"Incl",ROUND(0.62*EQ10,0)),0),0)</f>
        <v>0</v>
      </c>
      <c r="ER81" s="327">
        <f>IFERROR(IF(AND(Input!$C$135=TRUE,ER4="NJ",$B$104="NJ",OR(Input!ES28=TRUE,Input!ES29=TRUE)),IF(Input!$C$136=1000,"Incl",ROUND(0.62*ER10,0)),0),0)</f>
        <v>0</v>
      </c>
      <c r="ES81" s="327">
        <f>IFERROR(IF(AND(Input!$C$135=TRUE,ES4="NJ",$B$104="NJ",OR(Input!ET28=TRUE,Input!ET29=TRUE)),IF(Input!$C$136=1000,"Incl",ROUND(0.62*ES10,0)),0),0)</f>
        <v>0</v>
      </c>
      <c r="ET81" s="327">
        <f>IFERROR(IF(AND(Input!$C$135=TRUE,ET4="NJ",$B$104="NJ",OR(Input!EU28=TRUE,Input!EU29=TRUE)),IF(Input!$C$136=1000,"Incl",ROUND(0.62*ET10,0)),0),0)</f>
        <v>0</v>
      </c>
      <c r="EU81" s="327">
        <f>IFERROR(IF(AND(Input!$C$135=TRUE,EU4="NJ",$B$104="NJ",OR(Input!EV28=TRUE,Input!EV29=TRUE)),IF(Input!$C$136=1000,"Incl",ROUND(0.62*EU10,0)),0),0)</f>
        <v>0</v>
      </c>
      <c r="EV81" s="327">
        <f>IFERROR(IF(AND(Input!$C$135=TRUE,EV4="NJ",$B$104="NJ",OR(Input!EW28=TRUE,Input!EW29=TRUE)),IF(Input!$C$136=1000,"Incl",ROUND(0.62*EV10,0)),0),0)</f>
        <v>0</v>
      </c>
      <c r="EW81" s="327">
        <f>IFERROR(IF(AND(Input!$C$135=TRUE,EW4="NJ",$B$104="NJ",OR(Input!EX28=TRUE,Input!EX29=TRUE)),IF(Input!$C$136=1000,"Incl",ROUND(0.62*EW10,0)),0),0)</f>
        <v>0</v>
      </c>
      <c r="EX81" s="327">
        <f>IFERROR(IF(AND(Input!$C$135=TRUE,EX4="NJ",$B$104="NJ",OR(Input!EY28=TRUE,Input!EY29=TRUE)),IF(Input!$C$136=1000,"Incl",ROUND(0.62*EX10,0)),0),0)</f>
        <v>0</v>
      </c>
      <c r="EY81" s="327">
        <f>IFERROR(IF(AND(Input!$C$135=TRUE,EY4="NJ",$B$104="NJ",OR(Input!EZ28=TRUE,Input!EZ29=TRUE)),IF(Input!$C$136=1000,"Incl",ROUND(0.62*EY10,0)),0),0)</f>
        <v>0</v>
      </c>
      <c r="EZ81" s="327">
        <f>IFERROR(IF(AND(Input!$C$135=TRUE,EZ4="NJ",$B$104="NJ",OR(Input!FA28=TRUE,Input!FA29=TRUE)),IF(Input!$C$136=1000,"Incl",ROUND(0.62*EZ10,0)),0),0)</f>
        <v>0</v>
      </c>
      <c r="FA81" s="327">
        <f>IFERROR(IF(AND(Input!$C$135=TRUE,FA4="NJ",$B$104="NJ",OR(Input!FB28=TRUE,Input!FB29=TRUE)),IF(Input!$C$136=1000,"Incl",ROUND(0.62*FA10,0)),0),0)</f>
        <v>0</v>
      </c>
      <c r="FB81" s="327">
        <f>IFERROR(IF(AND(Input!$C$135=TRUE,FB4="NJ",$B$104="NJ",OR(Input!FC28=TRUE,Input!FC29=TRUE)),IF(Input!$C$136=1000,"Incl",ROUND(0.62*FB10,0)),0),0)</f>
        <v>0</v>
      </c>
      <c r="FC81" s="327">
        <f>IFERROR(IF(AND(Input!$C$135=TRUE,FC4="NJ",$B$104="NJ",OR(Input!FD28=TRUE,Input!FD29=TRUE)),IF(Input!$C$136=1000,"Incl",ROUND(0.62*FC10,0)),0),0)</f>
        <v>0</v>
      </c>
      <c r="FD81" s="327">
        <f>IFERROR(IF(AND(Input!$C$135=TRUE,FD4="NJ",$B$104="NJ",OR(Input!FE28=TRUE,Input!FE29=TRUE)),IF(Input!$C$136=1000,"Incl",ROUND(0.62*FD10,0)),0),0)</f>
        <v>0</v>
      </c>
      <c r="FE81" s="327">
        <f>IFERROR(IF(AND(Input!$C$135=TRUE,FE4="NJ",$B$104="NJ",OR(Input!FF28=TRUE,Input!FF29=TRUE)),IF(Input!$C$136=1000,"Incl",ROUND(0.62*FE10,0)),0),0)</f>
        <v>0</v>
      </c>
      <c r="FF81" s="327">
        <f>IFERROR(IF(AND(Input!$C$135=TRUE,FF4="NJ",$B$104="NJ",OR(Input!FG28=TRUE,Input!FG29=TRUE)),IF(Input!$C$136=1000,"Incl",ROUND(0.62*FF10,0)),0),0)</f>
        <v>0</v>
      </c>
      <c r="FG81" s="327">
        <f>IFERROR(IF(AND(Input!$C$135=TRUE,FG4="NJ",$B$104="NJ",OR(Input!FH28=TRUE,Input!FH29=TRUE)),IF(Input!$C$136=1000,"Incl",ROUND(0.62*FG10,0)),0),0)</f>
        <v>0</v>
      </c>
      <c r="FH81" s="327">
        <f>IFERROR(IF(AND(Input!$C$135=TRUE,FH4="NJ",$B$104="NJ",OR(Input!FI28=TRUE,Input!FI29=TRUE)),IF(Input!$C$136=1000,"Incl",ROUND(0.62*FH10,0)),0),0)</f>
        <v>0</v>
      </c>
      <c r="FI81" s="327">
        <f>IFERROR(IF(AND(Input!$C$135=TRUE,FI4="NJ",$B$104="NJ",OR(Input!FJ28=TRUE,Input!FJ29=TRUE)),IF(Input!$C$136=1000,"Incl",ROUND(0.62*FI10,0)),0),0)</f>
        <v>0</v>
      </c>
      <c r="FJ81" s="327">
        <f>IFERROR(IF(AND(Input!$C$135=TRUE,FJ4="NJ",$B$104="NJ",OR(Input!FK28=TRUE,Input!FK29=TRUE)),IF(Input!$C$136=1000,"Incl",ROUND(0.62*FJ10,0)),0),0)</f>
        <v>0</v>
      </c>
      <c r="FK81" s="327">
        <f>IFERROR(IF(AND(Input!$C$135=TRUE,FK4="NJ",$B$104="NJ",OR(Input!FL28=TRUE,Input!FL29=TRUE)),IF(Input!$C$136=1000,"Incl",ROUND(0.62*FK10,0)),0),0)</f>
        <v>0</v>
      </c>
      <c r="FL81" s="327">
        <f>IFERROR(IF(AND(Input!$C$135=TRUE,FL4="NJ",$B$104="NJ",OR(Input!FM28=TRUE,Input!FM29=TRUE)),IF(Input!$C$136=1000,"Incl",ROUND(0.62*FL10,0)),0),0)</f>
        <v>0</v>
      </c>
      <c r="FM81" s="327">
        <f>IFERROR(IF(AND(Input!$C$135=TRUE,FM4="NJ",$B$104="NJ",OR(Input!FN28=TRUE,Input!FN29=TRUE)),IF(Input!$C$136=1000,"Incl",ROUND(0.62*FM10,0)),0),0)</f>
        <v>0</v>
      </c>
      <c r="FN81" s="327">
        <f>IFERROR(IF(AND(Input!$C$135=TRUE,FN4="NJ",$B$104="NJ",OR(Input!FO28=TRUE,Input!FO29=TRUE)),IF(Input!$C$136=1000,"Incl",ROUND(0.62*FN10,0)),0),0)</f>
        <v>0</v>
      </c>
      <c r="FO81" s="327">
        <f>IFERROR(IF(AND(Input!$C$135=TRUE,FO4="NJ",$B$104="NJ",OR(Input!FP28=TRUE,Input!FP29=TRUE)),IF(Input!$C$136=1000,"Incl",ROUND(0.62*FO10,0)),0),0)</f>
        <v>0</v>
      </c>
      <c r="FP81" s="327">
        <f>IFERROR(IF(AND(Input!$C$135=TRUE,FP4="NJ",$B$104="NJ",OR(Input!FQ28=TRUE,Input!FQ29=TRUE)),IF(Input!$C$136=1000,"Incl",ROUND(0.62*FP10,0)),0),0)</f>
        <v>0</v>
      </c>
      <c r="FQ81" s="327">
        <f>IFERROR(IF(AND(Input!$C$135=TRUE,FQ4="NJ",$B$104="NJ",OR(Input!FR28=TRUE,Input!FR29=TRUE)),IF(Input!$C$136=1000,"Incl",ROUND(0.62*FQ10,0)),0),0)</f>
        <v>0</v>
      </c>
      <c r="FR81" s="327">
        <f>IFERROR(IF(AND(Input!$C$135=TRUE,FR4="NJ",$B$104="NJ",OR(Input!FS28=TRUE,Input!FS29=TRUE)),IF(Input!$C$136=1000,"Incl",ROUND(0.62*FR10,0)),0),0)</f>
        <v>0</v>
      </c>
      <c r="FS81" s="327">
        <f>IFERROR(IF(AND(Input!$C$135=TRUE,FS4="NJ",$B$104="NJ",OR(Input!FT28=TRUE,Input!FT29=TRUE)),IF(Input!$C$136=1000,"Incl",ROUND(0.62*FS10,0)),0),0)</f>
        <v>0</v>
      </c>
      <c r="FT81" s="327">
        <f>IFERROR(IF(AND(Input!$C$135=TRUE,FT4="NJ",$B$104="NJ",OR(Input!FU28=TRUE,Input!FU29=TRUE)),IF(Input!$C$136=1000,"Incl",ROUND(0.62*FT10,0)),0),0)</f>
        <v>0</v>
      </c>
      <c r="FU81" s="327">
        <f>IFERROR(IF(AND(Input!$C$135=TRUE,FU4="NJ",$B$104="NJ",OR(Input!FV28=TRUE,Input!FV29=TRUE)),IF(Input!$C$136=1000,"Incl",ROUND(0.62*FU10,0)),0),0)</f>
        <v>0</v>
      </c>
      <c r="FV81" s="327">
        <f>IFERROR(IF(AND(Input!$C$135=TRUE,FV4="NJ",$B$104="NJ",OR(Input!FW28=TRUE,Input!FW29=TRUE)),IF(Input!$C$136=1000,"Incl",ROUND(0.62*FV10,0)),0),0)</f>
        <v>0</v>
      </c>
      <c r="FW81" s="327">
        <f>IFERROR(IF(AND(Input!$C$135=TRUE,FW4="NJ",$B$104="NJ",OR(Input!FX28=TRUE,Input!FX29=TRUE)),IF(Input!$C$136=1000,"Incl",ROUND(0.62*FW10,0)),0),0)</f>
        <v>0</v>
      </c>
      <c r="FX81" s="327">
        <f>IFERROR(IF(AND(Input!$C$135=TRUE,FX4="NJ",$B$104="NJ",OR(Input!FY28=TRUE,Input!FY29=TRUE)),IF(Input!$C$136=1000,"Incl",ROUND(0.62*FX10,0)),0),0)</f>
        <v>0</v>
      </c>
      <c r="FY81" s="327">
        <f>IFERROR(IF(AND(Input!$C$135=TRUE,FY4="NJ",$B$104="NJ",OR(Input!FZ28=TRUE,Input!FZ29=TRUE)),IF(Input!$C$136=1000,"Incl",ROUND(0.62*FY10,0)),0),0)</f>
        <v>0</v>
      </c>
      <c r="FZ81" s="327">
        <f>IFERROR(IF(AND(Input!$C$135=TRUE,FZ4="NJ",$B$104="NJ",OR(Input!GA28=TRUE,Input!GA29=TRUE)),IF(Input!$C$136=1000,"Incl",ROUND(0.62*FZ10,0)),0),0)</f>
        <v>0</v>
      </c>
      <c r="GA81" s="327">
        <f>IFERROR(IF(AND(Input!$C$135=TRUE,GA4="NJ",$B$104="NJ",OR(Input!GB28=TRUE,Input!GB29=TRUE)),IF(Input!$C$136=1000,"Incl",ROUND(0.62*GA10,0)),0),0)</f>
        <v>0</v>
      </c>
      <c r="GB81" s="327">
        <f>IFERROR(IF(AND(Input!$C$135=TRUE,GB4="NJ",$B$104="NJ",OR(Input!GC28=TRUE,Input!GC29=TRUE)),IF(Input!$C$136=1000,"Incl",ROUND(0.62*GB10,0)),0),0)</f>
        <v>0</v>
      </c>
      <c r="GC81" s="327">
        <f>IFERROR(IF(AND(Input!$C$135=TRUE,GC4="NJ",$B$104="NJ",OR(Input!GD28=TRUE,Input!GD29=TRUE)),IF(Input!$C$136=1000,"Incl",ROUND(0.62*GC10,0)),0),0)</f>
        <v>0</v>
      </c>
      <c r="GD81" s="327">
        <f>IFERROR(IF(AND(Input!$C$135=TRUE,GD4="NJ",$B$104="NJ",OR(Input!GE28=TRUE,Input!GE29=TRUE)),IF(Input!$C$136=1000,"Incl",ROUND(0.62*GD10,0)),0),0)</f>
        <v>0</v>
      </c>
      <c r="GE81" s="327">
        <f>IFERROR(IF(AND(Input!$C$135=TRUE,GE4="NJ",$B$104="NJ",OR(Input!GF28=TRUE,Input!GF29=TRUE)),IF(Input!$C$136=1000,"Incl",ROUND(0.62*GE10,0)),0),0)</f>
        <v>0</v>
      </c>
      <c r="GF81" s="327">
        <f>IFERROR(IF(AND(Input!$C$135=TRUE,GF4="NJ",$B$104="NJ",OR(Input!GG28=TRUE,Input!GG29=TRUE)),IF(Input!$C$136=1000,"Incl",ROUND(0.62*GF10,0)),0),0)</f>
        <v>0</v>
      </c>
      <c r="GG81" s="327">
        <f>IFERROR(IF(AND(Input!$C$135=TRUE,GG4="NJ",$B$104="NJ",OR(Input!GH28=TRUE,Input!GH29=TRUE)),IF(Input!$C$136=1000,"Incl",ROUND(0.62*GG10,0)),0),0)</f>
        <v>0</v>
      </c>
      <c r="GH81" s="327">
        <f>IFERROR(IF(AND(Input!$C$135=TRUE,GH4="NJ",$B$104="NJ",OR(Input!GI28=TRUE,Input!GI29=TRUE)),IF(Input!$C$136=1000,"Incl",ROUND(0.62*GH10,0)),0),0)</f>
        <v>0</v>
      </c>
      <c r="GI81" s="327">
        <f>IFERROR(IF(AND(Input!$C$135=TRUE,GI4="NJ",$B$104="NJ",OR(Input!GJ28=TRUE,Input!GJ29=TRUE)),IF(Input!$C$136=1000,"Incl",ROUND(0.62*GI10,0)),0),0)</f>
        <v>0</v>
      </c>
      <c r="GJ81" s="327">
        <f>IFERROR(IF(AND(Input!$C$135=TRUE,GJ4="NJ",$B$104="NJ",OR(Input!GK28=TRUE,Input!GK29=TRUE)),IF(Input!$C$136=1000,"Incl",ROUND(0.62*GJ10,0)),0),0)</f>
        <v>0</v>
      </c>
      <c r="GK81" s="327">
        <f>IFERROR(IF(AND(Input!$C$135=TRUE,GK4="NJ",$B$104="NJ",OR(Input!GL28=TRUE,Input!GL29=TRUE)),IF(Input!$C$136=1000,"Incl",ROUND(0.62*GK10,0)),0),0)</f>
        <v>0</v>
      </c>
      <c r="GL81" s="327">
        <f>IFERROR(IF(AND(Input!$C$135=TRUE,GL4="NJ",$B$104="NJ",OR(Input!GM28=TRUE,Input!GM29=TRUE)),IF(Input!$C$136=1000,"Incl",ROUND(0.62*GL10,0)),0),0)</f>
        <v>0</v>
      </c>
      <c r="GM81" s="327">
        <f>IFERROR(IF(AND(Input!$C$135=TRUE,GM4="NJ",$B$104="NJ",OR(Input!GN28=TRUE,Input!GN29=TRUE)),IF(Input!$C$136=1000,"Incl",ROUND(0.62*GM10,0)),0),0)</f>
        <v>0</v>
      </c>
      <c r="GN81" s="327">
        <f>IFERROR(IF(AND(Input!$C$135=TRUE,GN4="NJ",$B$104="NJ",OR(Input!GO28=TRUE,Input!GO29=TRUE)),IF(Input!$C$136=1000,"Incl",ROUND(0.62*GN10,0)),0),0)</f>
        <v>0</v>
      </c>
      <c r="GO81" s="327">
        <f>IFERROR(IF(AND(Input!$C$135=TRUE,GO4="NJ",$B$104="NJ",OR(Input!GP28=TRUE,Input!GP29=TRUE)),IF(Input!$C$136=1000,"Incl",ROUND(0.62*GO10,0)),0),0)</f>
        <v>0</v>
      </c>
      <c r="GP81" s="327">
        <f>IFERROR(IF(AND(Input!$C$135=TRUE,GP4="NJ",$B$104="NJ",OR(Input!GQ28=TRUE,Input!GQ29=TRUE)),IF(Input!$C$136=1000,"Incl",ROUND(0.62*GP10,0)),0),0)</f>
        <v>0</v>
      </c>
      <c r="GQ81" s="327">
        <f>IFERROR(IF(AND(Input!$C$135=TRUE,GQ4="NJ",$B$104="NJ",OR(Input!GR28=TRUE,Input!GR29=TRUE)),IF(Input!$C$136=1000,"Incl",ROUND(0.62*GQ10,0)),0),0)</f>
        <v>0</v>
      </c>
      <c r="GR81" s="327">
        <f>IFERROR(IF(AND(Input!$C$135=TRUE,GR4="NJ",$B$104="NJ",OR(Input!GS28=TRUE,Input!GS29=TRUE)),IF(Input!$C$136=1000,"Incl",ROUND(0.62*GR10,0)),0),0)</f>
        <v>0</v>
      </c>
      <c r="GS81" s="327">
        <f>IFERROR(IF(AND(Input!$C$135=TRUE,GS4="NJ",$B$104="NJ",OR(Input!GT28=TRUE,Input!GT29=TRUE)),IF(Input!$C$136=1000,"Incl",ROUND(0.62*GS10,0)),0),0)</f>
        <v>0</v>
      </c>
    </row>
    <row r="82" spans="1:201">
      <c r="A82" s="326" t="s">
        <v>8681</v>
      </c>
      <c r="B82" s="327">
        <f>IFERROR(ROUND(B83*B10,0)*N(Input!C37),0)</f>
        <v>0</v>
      </c>
      <c r="C82" s="327">
        <f>IFERROR(ROUND(C83*C10,0)*N(Input!D37),0)</f>
        <v>0</v>
      </c>
      <c r="D82" s="327">
        <f>IFERROR(ROUND(D83*D10,0)*N(Input!E37),0)</f>
        <v>0</v>
      </c>
      <c r="E82" s="327">
        <f>IFERROR(ROUND(E83*E10,0)*N(Input!F37),0)</f>
        <v>0</v>
      </c>
      <c r="F82" s="327">
        <f>IFERROR(ROUND(F83*F10,0)*N(Input!G37),0)</f>
        <v>0</v>
      </c>
      <c r="G82" s="327">
        <f>IFERROR(ROUND(G83*G10,0)*N(Input!H37),0)</f>
        <v>0</v>
      </c>
      <c r="H82" s="327">
        <f>IFERROR(ROUND(H83*H10,0)*N(Input!I37),0)</f>
        <v>0</v>
      </c>
      <c r="I82" s="327">
        <f>IFERROR(ROUND(I83*I10,0)*N(Input!J37),0)</f>
        <v>0</v>
      </c>
      <c r="J82" s="327">
        <f>IFERROR(ROUND(J83*J10,0)*N(Input!K37),0)</f>
        <v>0</v>
      </c>
      <c r="K82" s="327">
        <f>IFERROR(ROUND(K83*K10,0)*N(Input!L37),0)</f>
        <v>0</v>
      </c>
      <c r="L82" s="327">
        <f>IFERROR(ROUND(L83*L10,0)*N(Input!M37),0)</f>
        <v>0</v>
      </c>
      <c r="M82" s="327">
        <f>IFERROR(ROUND(M83*M10,0)*N(Input!N37),0)</f>
        <v>0</v>
      </c>
      <c r="N82" s="327">
        <f>IFERROR(ROUND(N83*N10,0)*N(Input!O37),0)</f>
        <v>0</v>
      </c>
      <c r="O82" s="327">
        <f>IFERROR(ROUND(O83*O10,0)*N(Input!P37),0)</f>
        <v>0</v>
      </c>
      <c r="P82" s="327">
        <f>IFERROR(ROUND(P83*P10,0)*N(Input!Q37),0)</f>
        <v>0</v>
      </c>
      <c r="Q82" s="327">
        <f>IFERROR(ROUND(Q83*Q10,0)*N(Input!R37),0)</f>
        <v>0</v>
      </c>
      <c r="R82" s="327">
        <f>IFERROR(ROUND(R83*R10,0)*N(Input!S37),0)</f>
        <v>0</v>
      </c>
      <c r="S82" s="327">
        <f>IFERROR(ROUND(S83*S10,0)*N(Input!T37),0)</f>
        <v>0</v>
      </c>
      <c r="T82" s="327">
        <f>IFERROR(ROUND(T83*T10,0)*N(Input!U37),0)</f>
        <v>0</v>
      </c>
      <c r="U82" s="327">
        <f>IFERROR(ROUND(U83*U10,0)*N(Input!V37),0)</f>
        <v>0</v>
      </c>
      <c r="V82" s="327">
        <f>IFERROR(ROUND(V83*V10,0)*N(Input!W37),0)</f>
        <v>0</v>
      </c>
      <c r="W82" s="327">
        <f>IFERROR(ROUND(W83*W10,0)*N(Input!X37),0)</f>
        <v>0</v>
      </c>
      <c r="X82" s="327">
        <f>IFERROR(ROUND(X83*X10,0)*N(Input!Y37),0)</f>
        <v>0</v>
      </c>
      <c r="Y82" s="327">
        <f>IFERROR(ROUND(Y83*Y10,0)*N(Input!Z37),0)</f>
        <v>0</v>
      </c>
      <c r="Z82" s="327">
        <f>IFERROR(ROUND(Z83*Z10,0)*N(Input!AA37),0)</f>
        <v>0</v>
      </c>
      <c r="AA82" s="327">
        <f>IFERROR(ROUND(AA83*AA10,0)*N(Input!AB37),0)</f>
        <v>0</v>
      </c>
      <c r="AB82" s="327">
        <f>IFERROR(ROUND(AB83*AB10,0)*N(Input!AC37),0)</f>
        <v>0</v>
      </c>
      <c r="AC82" s="327">
        <f>IFERROR(ROUND(AC83*AC10,0)*N(Input!AD37),0)</f>
        <v>0</v>
      </c>
      <c r="AD82" s="327">
        <f>IFERROR(ROUND(AD83*AD10,0)*N(Input!AE37),0)</f>
        <v>0</v>
      </c>
      <c r="AE82" s="327">
        <f>IFERROR(ROUND(AE83*AE10,0)*N(Input!AF37),0)</f>
        <v>0</v>
      </c>
      <c r="AF82" s="327">
        <f>IFERROR(ROUND(AF83*AF10,0)*N(Input!AG37),0)</f>
        <v>0</v>
      </c>
      <c r="AG82" s="327">
        <f>IFERROR(ROUND(AG83*AG10,0)*N(Input!AH37),0)</f>
        <v>0</v>
      </c>
      <c r="AH82" s="327">
        <f>IFERROR(ROUND(AH83*AH10,0)*N(Input!AI37),0)</f>
        <v>0</v>
      </c>
      <c r="AI82" s="327">
        <f>IFERROR(ROUND(AI83*AI10,0)*N(Input!AJ37),0)</f>
        <v>0</v>
      </c>
      <c r="AJ82" s="327">
        <f>IFERROR(ROUND(AJ83*AJ10,0)*N(Input!AK37),0)</f>
        <v>0</v>
      </c>
      <c r="AK82" s="327">
        <f>IFERROR(ROUND(AK83*AK10,0)*N(Input!AL37),0)</f>
        <v>0</v>
      </c>
      <c r="AL82" s="327">
        <f>IFERROR(ROUND(AL83*AL10,0)*N(Input!AM37),0)</f>
        <v>0</v>
      </c>
      <c r="AM82" s="327">
        <f>IFERROR(ROUND(AM83*AM10,0)*N(Input!AN37),0)</f>
        <v>0</v>
      </c>
      <c r="AN82" s="327">
        <f>IFERROR(ROUND(AN83*AN10,0)*N(Input!AO37),0)</f>
        <v>0</v>
      </c>
      <c r="AO82" s="327">
        <f>IFERROR(ROUND(AO83*AO10,0)*N(Input!AP37),0)</f>
        <v>0</v>
      </c>
      <c r="AP82" s="327">
        <f>IFERROR(ROUND(AP83*AP10,0)*N(Input!AQ37),0)</f>
        <v>0</v>
      </c>
      <c r="AQ82" s="327">
        <f>IFERROR(ROUND(AQ83*AQ10,0)*N(Input!AR37),0)</f>
        <v>0</v>
      </c>
      <c r="AR82" s="327">
        <f>IFERROR(ROUND(AR83*AR10,0)*N(Input!AS37),0)</f>
        <v>0</v>
      </c>
      <c r="AS82" s="327">
        <f>IFERROR(ROUND(AS83*AS10,0)*N(Input!AT37),0)</f>
        <v>0</v>
      </c>
      <c r="AT82" s="327">
        <f>IFERROR(ROUND(AT83*AT10,0)*N(Input!AU37),0)</f>
        <v>0</v>
      </c>
      <c r="AU82" s="327">
        <f>IFERROR(ROUND(AU83*AU10,0)*N(Input!AV37),0)</f>
        <v>0</v>
      </c>
      <c r="AV82" s="327">
        <f>IFERROR(ROUND(AV83*AV10,0)*N(Input!AW37),0)</f>
        <v>0</v>
      </c>
      <c r="AW82" s="327">
        <f>IFERROR(ROUND(AW83*AW10,0)*N(Input!AX37),0)</f>
        <v>0</v>
      </c>
      <c r="AX82" s="327">
        <f>IFERROR(ROUND(AX83*AX10,0)*N(Input!AY37),0)</f>
        <v>0</v>
      </c>
      <c r="AY82" s="327">
        <f>IFERROR(ROUND(AY83*AY10,0)*N(Input!AZ37),0)</f>
        <v>0</v>
      </c>
      <c r="AZ82" s="327">
        <f>IFERROR(ROUND(AZ83*AZ10,0)*N(Input!BA37),0)</f>
        <v>0</v>
      </c>
      <c r="BA82" s="327">
        <f>IFERROR(ROUND(BA83*BA10,0)*N(Input!BB37),0)</f>
        <v>0</v>
      </c>
      <c r="BB82" s="327">
        <f>IFERROR(ROUND(BB83*BB10,0)*N(Input!BC37),0)</f>
        <v>0</v>
      </c>
      <c r="BC82" s="327">
        <f>IFERROR(ROUND(BC83*BC10,0)*N(Input!BD37),0)</f>
        <v>0</v>
      </c>
      <c r="BD82" s="327">
        <f>IFERROR(ROUND(BD83*BD10,0)*N(Input!BE37),0)</f>
        <v>0</v>
      </c>
      <c r="BE82" s="327">
        <f>IFERROR(ROUND(BE83*BE10,0)*N(Input!BF37),0)</f>
        <v>0</v>
      </c>
      <c r="BF82" s="327">
        <f>IFERROR(ROUND(BF83*BF10,0)*N(Input!BG37),0)</f>
        <v>0</v>
      </c>
      <c r="BG82" s="327">
        <f>IFERROR(ROUND(BG83*BG10,0)*N(Input!BH37),0)</f>
        <v>0</v>
      </c>
      <c r="BH82" s="327">
        <f>IFERROR(ROUND(BH83*BH10,0)*N(Input!BI37),0)</f>
        <v>0</v>
      </c>
      <c r="BI82" s="327">
        <f>IFERROR(ROUND(BI83*BI10,0)*N(Input!BJ37),0)</f>
        <v>0</v>
      </c>
      <c r="BJ82" s="327">
        <f>IFERROR(ROUND(BJ83*BJ10,0)*N(Input!BK37),0)</f>
        <v>0</v>
      </c>
      <c r="BK82" s="327">
        <f>IFERROR(ROUND(BK83*BK10,0)*N(Input!BL37),0)</f>
        <v>0</v>
      </c>
      <c r="BL82" s="327">
        <f>IFERROR(ROUND(BL83*BL10,0)*N(Input!BM37),0)</f>
        <v>0</v>
      </c>
      <c r="BM82" s="327">
        <f>IFERROR(ROUND(BM83*BM10,0)*N(Input!BN37),0)</f>
        <v>0</v>
      </c>
      <c r="BN82" s="327">
        <f>IFERROR(ROUND(BN83*BN10,0)*N(Input!BO37),0)</f>
        <v>0</v>
      </c>
      <c r="BO82" s="327">
        <f>IFERROR(ROUND(BO83*BO10,0)*N(Input!BP37),0)</f>
        <v>0</v>
      </c>
      <c r="BP82" s="327">
        <f>IFERROR(ROUND(BP83*BP10,0)*N(Input!BQ37),0)</f>
        <v>0</v>
      </c>
      <c r="BQ82" s="327">
        <f>IFERROR(ROUND(BQ83*BQ10,0)*N(Input!BR37),0)</f>
        <v>0</v>
      </c>
      <c r="BR82" s="327">
        <f>IFERROR(ROUND(BR83*BR10,0)*N(Input!BS37),0)</f>
        <v>0</v>
      </c>
      <c r="BS82" s="327">
        <f>IFERROR(ROUND(BS83*BS10,0)*N(Input!BT37),0)</f>
        <v>0</v>
      </c>
      <c r="BT82" s="327">
        <f>IFERROR(ROUND(BT83*BT10,0)*N(Input!BU37),0)</f>
        <v>0</v>
      </c>
      <c r="BU82" s="327">
        <f>IFERROR(ROUND(BU83*BU10,0)*N(Input!BV37),0)</f>
        <v>0</v>
      </c>
      <c r="BV82" s="327">
        <f>IFERROR(ROUND(BV83*BV10,0)*N(Input!BW37),0)</f>
        <v>0</v>
      </c>
      <c r="BW82" s="327">
        <f>IFERROR(ROUND(BW83*BW10,0)*N(Input!BX37),0)</f>
        <v>0</v>
      </c>
      <c r="BX82" s="327">
        <f>IFERROR(ROUND(BX83*BX10,0)*N(Input!BY37),0)</f>
        <v>0</v>
      </c>
      <c r="BY82" s="327">
        <f>IFERROR(ROUND(BY83*BY10,0)*N(Input!BZ37),0)</f>
        <v>0</v>
      </c>
      <c r="BZ82" s="327">
        <f>IFERROR(ROUND(BZ83*BZ10,0)*N(Input!CA37),0)</f>
        <v>0</v>
      </c>
      <c r="CA82" s="327">
        <f>IFERROR(ROUND(CA83*CA10,0)*N(Input!CB37),0)</f>
        <v>0</v>
      </c>
      <c r="CB82" s="327">
        <f>IFERROR(ROUND(CB83*CB10,0)*N(Input!CC37),0)</f>
        <v>0</v>
      </c>
      <c r="CC82" s="327">
        <f>IFERROR(ROUND(CC83*CC10,0)*N(Input!CD37),0)</f>
        <v>0</v>
      </c>
      <c r="CD82" s="327">
        <f>IFERROR(ROUND(CD83*CD10,0)*N(Input!CE37),0)</f>
        <v>0</v>
      </c>
      <c r="CE82" s="327">
        <f>IFERROR(ROUND(CE83*CE10,0)*N(Input!CF37),0)</f>
        <v>0</v>
      </c>
      <c r="CF82" s="327">
        <f>IFERROR(ROUND(CF83*CF10,0)*N(Input!CG37),0)</f>
        <v>0</v>
      </c>
      <c r="CG82" s="327">
        <f>IFERROR(ROUND(CG83*CG10,0)*N(Input!CH37),0)</f>
        <v>0</v>
      </c>
      <c r="CH82" s="327">
        <f>IFERROR(ROUND(CH83*CH10,0)*N(Input!CI37),0)</f>
        <v>0</v>
      </c>
      <c r="CI82" s="327">
        <f>IFERROR(ROUND(CI83*CI10,0)*N(Input!CJ37),0)</f>
        <v>0</v>
      </c>
      <c r="CJ82" s="327">
        <f>IFERROR(ROUND(CJ83*CJ10,0)*N(Input!CK37),0)</f>
        <v>0</v>
      </c>
      <c r="CK82" s="327">
        <f>IFERROR(ROUND(CK83*CK10,0)*N(Input!CL37),0)</f>
        <v>0</v>
      </c>
      <c r="CL82" s="327">
        <f>IFERROR(ROUND(CL83*CL10,0)*N(Input!CM37),0)</f>
        <v>0</v>
      </c>
      <c r="CM82" s="327">
        <f>IFERROR(ROUND(CM83*CM10,0)*N(Input!CN37),0)</f>
        <v>0</v>
      </c>
      <c r="CN82" s="327">
        <f>IFERROR(ROUND(CN83*CN10,0)*N(Input!CO37),0)</f>
        <v>0</v>
      </c>
      <c r="CO82" s="327">
        <f>IFERROR(ROUND(CO83*CO10,0)*N(Input!CP37),0)</f>
        <v>0</v>
      </c>
      <c r="CP82" s="327">
        <f>IFERROR(ROUND(CP83*CP10,0)*N(Input!CQ37),0)</f>
        <v>0</v>
      </c>
      <c r="CQ82" s="327">
        <f>IFERROR(ROUND(CQ83*CQ10,0)*N(Input!CR37),0)</f>
        <v>0</v>
      </c>
      <c r="CR82" s="327">
        <f>IFERROR(ROUND(CR83*CR10,0)*N(Input!CS37),0)</f>
        <v>0</v>
      </c>
      <c r="CS82" s="327">
        <f>IFERROR(ROUND(CS83*CS10,0)*N(Input!CT37),0)</f>
        <v>0</v>
      </c>
      <c r="CT82" s="327">
        <f>IFERROR(ROUND(CT83*CT10,0)*N(Input!CU37),0)</f>
        <v>0</v>
      </c>
      <c r="CU82" s="327">
        <f>IFERROR(ROUND(CU83*CU10,0)*N(Input!CV37),0)</f>
        <v>0</v>
      </c>
      <c r="CV82" s="327">
        <f>IFERROR(ROUND(CV83*CV10,0)*N(Input!CW37),0)</f>
        <v>0</v>
      </c>
      <c r="CW82" s="327">
        <f>IFERROR(ROUND(CW83*CW10,0)*N(Input!CX37),0)</f>
        <v>0</v>
      </c>
      <c r="CX82" s="327">
        <f>IFERROR(ROUND(CX83*CX10,0)*N(Input!CY37),0)</f>
        <v>0</v>
      </c>
      <c r="CY82" s="327">
        <f>IFERROR(ROUND(CY83*CY10,0)*N(Input!CZ37),0)</f>
        <v>0</v>
      </c>
      <c r="CZ82" s="327">
        <f>IFERROR(ROUND(CZ83*CZ10,0)*N(Input!DA37),0)</f>
        <v>0</v>
      </c>
      <c r="DA82" s="327">
        <f>IFERROR(ROUND(DA83*DA10,0)*N(Input!DB37),0)</f>
        <v>0</v>
      </c>
      <c r="DB82" s="327">
        <f>IFERROR(ROUND(DB83*DB10,0)*N(Input!DC37),0)</f>
        <v>0</v>
      </c>
      <c r="DC82" s="327">
        <f>IFERROR(ROUND(DC83*DC10,0)*N(Input!DD37),0)</f>
        <v>0</v>
      </c>
      <c r="DD82" s="327">
        <f>IFERROR(ROUND(DD83*DD10,0)*N(Input!DE37),0)</f>
        <v>0</v>
      </c>
      <c r="DE82" s="327">
        <f>IFERROR(ROUND(DE83*DE10,0)*N(Input!DF37),0)</f>
        <v>0</v>
      </c>
      <c r="DF82" s="327">
        <f>IFERROR(ROUND(DF83*DF10,0)*N(Input!DG37),0)</f>
        <v>0</v>
      </c>
      <c r="DG82" s="327">
        <f>IFERROR(ROUND(DG83*DG10,0)*N(Input!DH37),0)</f>
        <v>0</v>
      </c>
      <c r="DH82" s="327">
        <f>IFERROR(ROUND(DH83*DH10,0)*N(Input!DI37),0)</f>
        <v>0</v>
      </c>
      <c r="DI82" s="327">
        <f>IFERROR(ROUND(DI83*DI10,0)*N(Input!DJ37),0)</f>
        <v>0</v>
      </c>
      <c r="DJ82" s="327">
        <f>IFERROR(ROUND(DJ83*DJ10,0)*N(Input!DK37),0)</f>
        <v>0</v>
      </c>
      <c r="DK82" s="327">
        <f>IFERROR(ROUND(DK83*DK10,0)*N(Input!DL37),0)</f>
        <v>0</v>
      </c>
      <c r="DL82" s="327">
        <f>IFERROR(ROUND(DL83*DL10,0)*N(Input!DM37),0)</f>
        <v>0</v>
      </c>
      <c r="DM82" s="327">
        <f>IFERROR(ROUND(DM83*DM10,0)*N(Input!DN37),0)</f>
        <v>0</v>
      </c>
      <c r="DN82" s="327">
        <f>IFERROR(ROUND(DN83*DN10,0)*N(Input!DO37),0)</f>
        <v>0</v>
      </c>
      <c r="DO82" s="327">
        <f>IFERROR(ROUND(DO83*DO10,0)*N(Input!DP37),0)</f>
        <v>0</v>
      </c>
      <c r="DP82" s="327">
        <f>IFERROR(ROUND(DP83*DP10,0)*N(Input!DQ37),0)</f>
        <v>0</v>
      </c>
      <c r="DQ82" s="327">
        <f>IFERROR(ROUND(DQ83*DQ10,0)*N(Input!DR37),0)</f>
        <v>0</v>
      </c>
      <c r="DR82" s="327">
        <f>IFERROR(ROUND(DR83*DR10,0)*N(Input!DS37),0)</f>
        <v>0</v>
      </c>
      <c r="DS82" s="327">
        <f>IFERROR(ROUND(DS83*DS10,0)*N(Input!DT37),0)</f>
        <v>0</v>
      </c>
      <c r="DT82" s="327">
        <f>IFERROR(ROUND(DT83*DT10,0)*N(Input!DU37),0)</f>
        <v>0</v>
      </c>
      <c r="DU82" s="327">
        <f>IFERROR(ROUND(DU83*DU10,0)*N(Input!DV37),0)</f>
        <v>0</v>
      </c>
      <c r="DV82" s="327">
        <f>IFERROR(ROUND(DV83*DV10,0)*N(Input!DW37),0)</f>
        <v>0</v>
      </c>
      <c r="DW82" s="327">
        <f>IFERROR(ROUND(DW83*DW10,0)*N(Input!DX37),0)</f>
        <v>0</v>
      </c>
      <c r="DX82" s="327">
        <f>IFERROR(ROUND(DX83*DX10,0)*N(Input!DY37),0)</f>
        <v>0</v>
      </c>
      <c r="DY82" s="327">
        <f>IFERROR(ROUND(DY83*DY10,0)*N(Input!DZ37),0)</f>
        <v>0</v>
      </c>
      <c r="DZ82" s="327">
        <f>IFERROR(ROUND(DZ83*DZ10,0)*N(Input!EA37),0)</f>
        <v>0</v>
      </c>
      <c r="EA82" s="327">
        <f>IFERROR(ROUND(EA83*EA10,0)*N(Input!EB37),0)</f>
        <v>0</v>
      </c>
      <c r="EB82" s="327">
        <f>IFERROR(ROUND(EB83*EB10,0)*N(Input!EC37),0)</f>
        <v>0</v>
      </c>
      <c r="EC82" s="327">
        <f>IFERROR(ROUND(EC83*EC10,0)*N(Input!ED37),0)</f>
        <v>0</v>
      </c>
      <c r="ED82" s="327">
        <f>IFERROR(ROUND(ED83*ED10,0)*N(Input!EE37),0)</f>
        <v>0</v>
      </c>
      <c r="EE82" s="327">
        <f>IFERROR(ROUND(EE83*EE10,0)*N(Input!EF37),0)</f>
        <v>0</v>
      </c>
      <c r="EF82" s="327">
        <f>IFERROR(ROUND(EF83*EF10,0)*N(Input!EG37),0)</f>
        <v>0</v>
      </c>
      <c r="EG82" s="327">
        <f>IFERROR(ROUND(EG83*EG10,0)*N(Input!EH37),0)</f>
        <v>0</v>
      </c>
      <c r="EH82" s="327">
        <f>IFERROR(ROUND(EH83*EH10,0)*N(Input!EI37),0)</f>
        <v>0</v>
      </c>
      <c r="EI82" s="327">
        <f>IFERROR(ROUND(EI83*EI10,0)*N(Input!EJ37),0)</f>
        <v>0</v>
      </c>
      <c r="EJ82" s="327">
        <f>IFERROR(ROUND(EJ83*EJ10,0)*N(Input!EK37),0)</f>
        <v>0</v>
      </c>
      <c r="EK82" s="327">
        <f>IFERROR(ROUND(EK83*EK10,0)*N(Input!EL37),0)</f>
        <v>0</v>
      </c>
      <c r="EL82" s="327">
        <f>IFERROR(ROUND(EL83*EL10,0)*N(Input!EM37),0)</f>
        <v>0</v>
      </c>
      <c r="EM82" s="327">
        <f>IFERROR(ROUND(EM83*EM10,0)*N(Input!EN37),0)</f>
        <v>0</v>
      </c>
      <c r="EN82" s="327">
        <f>IFERROR(ROUND(EN83*EN10,0)*N(Input!EO37),0)</f>
        <v>0</v>
      </c>
      <c r="EO82" s="327">
        <f>IFERROR(ROUND(EO83*EO10,0)*N(Input!EP37),0)</f>
        <v>0</v>
      </c>
      <c r="EP82" s="327">
        <f>IFERROR(ROUND(EP83*EP10,0)*N(Input!EQ37),0)</f>
        <v>0</v>
      </c>
      <c r="EQ82" s="327">
        <f>IFERROR(ROUND(EQ83*EQ10,0)*N(Input!ER37),0)</f>
        <v>0</v>
      </c>
      <c r="ER82" s="327">
        <f>IFERROR(ROUND(ER83*ER10,0)*N(Input!ES37),0)</f>
        <v>0</v>
      </c>
      <c r="ES82" s="327">
        <f>IFERROR(ROUND(ES83*ES10,0)*N(Input!ET37),0)</f>
        <v>0</v>
      </c>
      <c r="ET82" s="327">
        <f>IFERROR(ROUND(ET83*ET10,0)*N(Input!EU37),0)</f>
        <v>0</v>
      </c>
      <c r="EU82" s="327">
        <f>IFERROR(ROUND(EU83*EU10,0)*N(Input!EV37),0)</f>
        <v>0</v>
      </c>
      <c r="EV82" s="327">
        <f>IFERROR(ROUND(EV83*EV10,0)*N(Input!EW37),0)</f>
        <v>0</v>
      </c>
      <c r="EW82" s="327">
        <f>IFERROR(ROUND(EW83*EW10,0)*N(Input!EX37),0)</f>
        <v>0</v>
      </c>
      <c r="EX82" s="327">
        <f>IFERROR(ROUND(EX83*EX10,0)*N(Input!EY37),0)</f>
        <v>0</v>
      </c>
      <c r="EY82" s="327">
        <f>IFERROR(ROUND(EY83*EY10,0)*N(Input!EZ37),0)</f>
        <v>0</v>
      </c>
      <c r="EZ82" s="327">
        <f>IFERROR(ROUND(EZ83*EZ10,0)*N(Input!FA37),0)</f>
        <v>0</v>
      </c>
      <c r="FA82" s="327">
        <f>IFERROR(ROUND(FA83*FA10,0)*N(Input!FB37),0)</f>
        <v>0</v>
      </c>
      <c r="FB82" s="327">
        <f>IFERROR(ROUND(FB83*FB10,0)*N(Input!FC37),0)</f>
        <v>0</v>
      </c>
      <c r="FC82" s="327">
        <f>IFERROR(ROUND(FC83*FC10,0)*N(Input!FD37),0)</f>
        <v>0</v>
      </c>
      <c r="FD82" s="327">
        <f>IFERROR(ROUND(FD83*FD10,0)*N(Input!FE37),0)</f>
        <v>0</v>
      </c>
      <c r="FE82" s="327">
        <f>IFERROR(ROUND(FE83*FE10,0)*N(Input!FF37),0)</f>
        <v>0</v>
      </c>
      <c r="FF82" s="327">
        <f>IFERROR(ROUND(FF83*FF10,0)*N(Input!FG37),0)</f>
        <v>0</v>
      </c>
      <c r="FG82" s="327">
        <f>IFERROR(ROUND(FG83*FG10,0)*N(Input!FH37),0)</f>
        <v>0</v>
      </c>
      <c r="FH82" s="327">
        <f>IFERROR(ROUND(FH83*FH10,0)*N(Input!FI37),0)</f>
        <v>0</v>
      </c>
      <c r="FI82" s="327">
        <f>IFERROR(ROUND(FI83*FI10,0)*N(Input!FJ37),0)</f>
        <v>0</v>
      </c>
      <c r="FJ82" s="327">
        <f>IFERROR(ROUND(FJ83*FJ10,0)*N(Input!FK37),0)</f>
        <v>0</v>
      </c>
      <c r="FK82" s="327">
        <f>IFERROR(ROUND(FK83*FK10,0)*N(Input!FL37),0)</f>
        <v>0</v>
      </c>
      <c r="FL82" s="327">
        <f>IFERROR(ROUND(FL83*FL10,0)*N(Input!FM37),0)</f>
        <v>0</v>
      </c>
      <c r="FM82" s="327">
        <f>IFERROR(ROUND(FM83*FM10,0)*N(Input!FN37),0)</f>
        <v>0</v>
      </c>
      <c r="FN82" s="327">
        <f>IFERROR(ROUND(FN83*FN10,0)*N(Input!FO37),0)</f>
        <v>0</v>
      </c>
      <c r="FO82" s="327">
        <f>IFERROR(ROUND(FO83*FO10,0)*N(Input!FP37),0)</f>
        <v>0</v>
      </c>
      <c r="FP82" s="327">
        <f>IFERROR(ROUND(FP83*FP10,0)*N(Input!FQ37),0)</f>
        <v>0</v>
      </c>
      <c r="FQ82" s="327">
        <f>IFERROR(ROUND(FQ83*FQ10,0)*N(Input!FR37),0)</f>
        <v>0</v>
      </c>
      <c r="FR82" s="327">
        <f>IFERROR(ROUND(FR83*FR10,0)*N(Input!FS37),0)</f>
        <v>0</v>
      </c>
      <c r="FS82" s="327">
        <f>IFERROR(ROUND(FS83*FS10,0)*N(Input!FT37),0)</f>
        <v>0</v>
      </c>
      <c r="FT82" s="327">
        <f>IFERROR(ROUND(FT83*FT10,0)*N(Input!FU37),0)</f>
        <v>0</v>
      </c>
      <c r="FU82" s="327">
        <f>IFERROR(ROUND(FU83*FU10,0)*N(Input!FV37),0)</f>
        <v>0</v>
      </c>
      <c r="FV82" s="327">
        <f>IFERROR(ROUND(FV83*FV10,0)*N(Input!FW37),0)</f>
        <v>0</v>
      </c>
      <c r="FW82" s="327">
        <f>IFERROR(ROUND(FW83*FW10,0)*N(Input!FX37),0)</f>
        <v>0</v>
      </c>
      <c r="FX82" s="327">
        <f>IFERROR(ROUND(FX83*FX10,0)*N(Input!FY37),0)</f>
        <v>0</v>
      </c>
      <c r="FY82" s="327">
        <f>IFERROR(ROUND(FY83*FY10,0)*N(Input!FZ37),0)</f>
        <v>0</v>
      </c>
      <c r="FZ82" s="327">
        <f>IFERROR(ROUND(FZ83*FZ10,0)*N(Input!GA37),0)</f>
        <v>0</v>
      </c>
      <c r="GA82" s="327">
        <f>IFERROR(ROUND(GA83*GA10,0)*N(Input!GB37),0)</f>
        <v>0</v>
      </c>
      <c r="GB82" s="327">
        <f>IFERROR(ROUND(GB83*GB10,0)*N(Input!GC37),0)</f>
        <v>0</v>
      </c>
      <c r="GC82" s="327">
        <f>IFERROR(ROUND(GC83*GC10,0)*N(Input!GD37),0)</f>
        <v>0</v>
      </c>
      <c r="GD82" s="327">
        <f>IFERROR(ROUND(GD83*GD10,0)*N(Input!GE37),0)</f>
        <v>0</v>
      </c>
      <c r="GE82" s="327">
        <f>IFERROR(ROUND(GE83*GE10,0)*N(Input!GF37),0)</f>
        <v>0</v>
      </c>
      <c r="GF82" s="327">
        <f>IFERROR(ROUND(GF83*GF10,0)*N(Input!GG37),0)</f>
        <v>0</v>
      </c>
      <c r="GG82" s="327">
        <f>IFERROR(ROUND(GG83*GG10,0)*N(Input!GH37),0)</f>
        <v>0</v>
      </c>
      <c r="GH82" s="327">
        <f>IFERROR(ROUND(GH83*GH10,0)*N(Input!GI37),0)</f>
        <v>0</v>
      </c>
      <c r="GI82" s="327">
        <f>IFERROR(ROUND(GI83*GI10,0)*N(Input!GJ37),0)</f>
        <v>0</v>
      </c>
      <c r="GJ82" s="327">
        <f>IFERROR(ROUND(GJ83*GJ10,0)*N(Input!GK37),0)</f>
        <v>0</v>
      </c>
      <c r="GK82" s="327">
        <f>IFERROR(ROUND(GK83*GK10,0)*N(Input!GL37),0)</f>
        <v>0</v>
      </c>
      <c r="GL82" s="327">
        <f>IFERROR(ROUND(GL83*GL10,0)*N(Input!GM37),0)</f>
        <v>0</v>
      </c>
      <c r="GM82" s="327">
        <f>IFERROR(ROUND(GM83*GM10,0)*N(Input!GN37),0)</f>
        <v>0</v>
      </c>
      <c r="GN82" s="327">
        <f>IFERROR(ROUND(GN83*GN10,0)*N(Input!GO37),0)</f>
        <v>0</v>
      </c>
      <c r="GO82" s="327">
        <f>IFERROR(ROUND(GO83*GO10,0)*N(Input!GP37),0)</f>
        <v>0</v>
      </c>
      <c r="GP82" s="327">
        <f>IFERROR(ROUND(GP83*GP10,0)*N(Input!GQ37),0)</f>
        <v>0</v>
      </c>
      <c r="GQ82" s="327">
        <f>IFERROR(ROUND(GQ83*GQ10,0)*N(Input!GR37),0)</f>
        <v>0</v>
      </c>
      <c r="GR82" s="327">
        <f>IFERROR(ROUND(GR83*GR10,0)*N(Input!GS37),0)</f>
        <v>0</v>
      </c>
      <c r="GS82" s="327">
        <f>IFERROR(ROUND(GS83*GS10,0)*N(Input!GT37),0)</f>
        <v>0</v>
      </c>
    </row>
    <row r="83" spans="1:201" s="328" customFormat="1" outlineLevel="1">
      <c r="A83" s="356" t="s">
        <v>9372</v>
      </c>
      <c r="B83" s="357" cm="1">
        <f t="array" ref="B83">IFERROR(_xlfn.IFS(B4="NJ",INDEX(PIP!$H$79:$H$94,MATCH(Input!$C$137,PIP!$G$79:$G$94,0)),B4="FL",INDEX(PIP!$H$5:$H$8,MATCH(Input!$C$138,PIP!$G$5:$G$8,0))),0)</f>
        <v>0</v>
      </c>
      <c r="C83" s="357" cm="1">
        <f t="array" ref="C83">IFERROR(_xlfn.IFS(C4="NJ",INDEX(PIP!$H$79:$H$94,MATCH(Input!$C$137,PIP!$G$79:$G$94,0)),C4="FL",INDEX(PIP!$H$5:$H$8,MATCH(Input!$C$138,PIP!$G$5:$G$8,0))),0)</f>
        <v>0</v>
      </c>
      <c r="D83" s="357" cm="1">
        <f t="array" ref="D83">IFERROR(_xlfn.IFS(D4="NJ",INDEX(PIP!$H$79:$H$94,MATCH(Input!$C$137,PIP!$G$79:$G$94,0)),D4="FL",INDEX(PIP!$H$5:$H$8,MATCH(Input!$C$138,PIP!$G$5:$G$8,0))),0)</f>
        <v>0</v>
      </c>
      <c r="E83" s="357" cm="1">
        <f t="array" ref="E83">IFERROR(_xlfn.IFS(E4="NJ",INDEX(PIP!$H$79:$H$94,MATCH(Input!$C$137,PIP!$G$79:$G$94,0)),E4="FL",INDEX(PIP!$H$5:$H$8,MATCH(Input!$C$138,PIP!$G$5:$G$8,0))),0)</f>
        <v>0</v>
      </c>
      <c r="F83" s="357" cm="1">
        <f t="array" ref="F83">IFERROR(_xlfn.IFS(F4="NJ",INDEX(PIP!$H$79:$H$94,MATCH(Input!$C$137,PIP!$G$79:$G$94,0)),F4="FL",INDEX(PIP!$H$5:$H$8,MATCH(Input!$C$138,PIP!$G$5:$G$8,0))),0)</f>
        <v>0</v>
      </c>
      <c r="G83" s="357" cm="1">
        <f t="array" ref="G83">IFERROR(_xlfn.IFS(G4="NJ",INDEX(PIP!$H$79:$H$94,MATCH(Input!$C$137,PIP!$G$79:$G$94,0)),G4="FL",INDEX(PIP!$H$5:$H$8,MATCH(Input!$C$138,PIP!$G$5:$G$8,0))),0)</f>
        <v>0</v>
      </c>
      <c r="H83" s="357" cm="1">
        <f t="array" ref="H83">IFERROR(_xlfn.IFS(H4="NJ",INDEX(PIP!$H$79:$H$94,MATCH(Input!$C$137,PIP!$G$79:$G$94,0)),H4="FL",INDEX(PIP!$H$5:$H$8,MATCH(Input!$C$138,PIP!$G$5:$G$8,0))),0)</f>
        <v>0</v>
      </c>
      <c r="I83" s="357" cm="1">
        <f t="array" ref="I83">IFERROR(_xlfn.IFS(I4="NJ",INDEX(PIP!$H$79:$H$94,MATCH(Input!$C$137,PIP!$G$79:$G$94,0)),I4="FL",INDEX(PIP!$H$5:$H$8,MATCH(Input!$C$138,PIP!$G$5:$G$8,0))),0)</f>
        <v>0</v>
      </c>
      <c r="J83" s="357" cm="1">
        <f t="array" ref="J83">IFERROR(_xlfn.IFS(J4="NJ",INDEX(PIP!$H$79:$H$94,MATCH(Input!$C$137,PIP!$G$79:$G$94,0)),J4="FL",INDEX(PIP!$H$5:$H$8,MATCH(Input!$C$138,PIP!$G$5:$G$8,0))),0)</f>
        <v>0</v>
      </c>
      <c r="K83" s="357" cm="1">
        <f t="array" ref="K83">IFERROR(_xlfn.IFS(K4="NJ",INDEX(PIP!$H$79:$H$94,MATCH(Input!$C$137,PIP!$G$79:$G$94,0)),K4="FL",INDEX(PIP!$H$5:$H$8,MATCH(Input!$C$138,PIP!$G$5:$G$8,0))),0)</f>
        <v>0</v>
      </c>
      <c r="L83" s="357" cm="1">
        <f t="array" ref="L83">IFERROR(_xlfn.IFS(L4="NJ",INDEX(PIP!$H$79:$H$94,MATCH(Input!$C$137,PIP!$G$79:$G$94,0)),L4="FL",INDEX(PIP!$H$5:$H$8,MATCH(Input!$C$138,PIP!$G$5:$G$8,0))),0)</f>
        <v>0</v>
      </c>
      <c r="M83" s="357" cm="1">
        <f t="array" ref="M83">IFERROR(_xlfn.IFS(M4="NJ",INDEX(PIP!$H$79:$H$94,MATCH(Input!$C$137,PIP!$G$79:$G$94,0)),M4="FL",INDEX(PIP!$H$5:$H$8,MATCH(Input!$C$138,PIP!$G$5:$G$8,0))),0)</f>
        <v>0</v>
      </c>
      <c r="N83" s="357" cm="1">
        <f t="array" ref="N83">IFERROR(_xlfn.IFS(N4="NJ",INDEX(PIP!$H$79:$H$94,MATCH(Input!$C$137,PIP!$G$79:$G$94,0)),N4="FL",INDEX(PIP!$H$5:$H$8,MATCH(Input!$C$138,PIP!$G$5:$G$8,0))),0)</f>
        <v>0</v>
      </c>
      <c r="O83" s="357" cm="1">
        <f t="array" ref="O83">IFERROR(_xlfn.IFS(O4="NJ",INDEX(PIP!$H$79:$H$94,MATCH(Input!$C$137,PIP!$G$79:$G$94,0)),O4="FL",INDEX(PIP!$H$5:$H$8,MATCH(Input!$C$138,PIP!$G$5:$G$8,0))),0)</f>
        <v>0</v>
      </c>
      <c r="P83" s="357" cm="1">
        <f t="array" ref="P83">IFERROR(_xlfn.IFS(P4="NJ",INDEX(PIP!$H$79:$H$94,MATCH(Input!$C$137,PIP!$G$79:$G$94,0)),P4="FL",INDEX(PIP!$H$5:$H$8,MATCH(Input!$C$138,PIP!$G$5:$G$8,0))),0)</f>
        <v>0</v>
      </c>
      <c r="Q83" s="357" cm="1">
        <f t="array" ref="Q83">IFERROR(_xlfn.IFS(Q4="NJ",INDEX(PIP!$H$79:$H$94,MATCH(Input!$C$137,PIP!$G$79:$G$94,0)),Q4="FL",INDEX(PIP!$H$5:$H$8,MATCH(Input!$C$138,PIP!$G$5:$G$8,0))),0)</f>
        <v>0</v>
      </c>
      <c r="R83" s="357" cm="1">
        <f t="array" ref="R83">IFERROR(_xlfn.IFS(R4="NJ",INDEX(PIP!$H$79:$H$94,MATCH(Input!$C$137,PIP!$G$79:$G$94,0)),R4="FL",INDEX(PIP!$H$5:$H$8,MATCH(Input!$C$138,PIP!$G$5:$G$8,0))),0)</f>
        <v>0</v>
      </c>
      <c r="S83" s="357" cm="1">
        <f t="array" ref="S83">IFERROR(_xlfn.IFS(S4="NJ",INDEX(PIP!$H$79:$H$94,MATCH(Input!$C$137,PIP!$G$79:$G$94,0)),S4="FL",INDEX(PIP!$H$5:$H$8,MATCH(Input!$C$138,PIP!$G$5:$G$8,0))),0)</f>
        <v>0</v>
      </c>
      <c r="T83" s="357" cm="1">
        <f t="array" ref="T83">IFERROR(_xlfn.IFS(T4="NJ",INDEX(PIP!$H$79:$H$94,MATCH(Input!$C$137,PIP!$G$79:$G$94,0)),T4="FL",INDEX(PIP!$H$5:$H$8,MATCH(Input!$C$138,PIP!$G$5:$G$8,0))),0)</f>
        <v>0</v>
      </c>
      <c r="U83" s="357" cm="1">
        <f t="array" ref="U83">IFERROR(_xlfn.IFS(U4="NJ",INDEX(PIP!$H$79:$H$94,MATCH(Input!$C$137,PIP!$G$79:$G$94,0)),U4="FL",INDEX(PIP!$H$5:$H$8,MATCH(Input!$C$138,PIP!$G$5:$G$8,0))),0)</f>
        <v>0</v>
      </c>
      <c r="V83" s="357" cm="1">
        <f t="array" ref="V83">IFERROR(_xlfn.IFS(V4="NJ",INDEX(PIP!$H$79:$H$94,MATCH(Input!$C$137,PIP!$G$79:$G$94,0)),V4="FL",INDEX(PIP!$H$5:$H$8,MATCH(Input!$C$138,PIP!$G$5:$G$8,0))),0)</f>
        <v>0</v>
      </c>
      <c r="W83" s="357" cm="1">
        <f t="array" ref="W83">IFERROR(_xlfn.IFS(W4="NJ",INDEX(PIP!$H$79:$H$94,MATCH(Input!$C$137,PIP!$G$79:$G$94,0)),W4="FL",INDEX(PIP!$H$5:$H$8,MATCH(Input!$C$138,PIP!$G$5:$G$8,0))),0)</f>
        <v>0</v>
      </c>
      <c r="X83" s="357" cm="1">
        <f t="array" ref="X83">IFERROR(_xlfn.IFS(X4="NJ",INDEX(PIP!$H$79:$H$94,MATCH(Input!$C$137,PIP!$G$79:$G$94,0)),X4="FL",INDEX(PIP!$H$5:$H$8,MATCH(Input!$C$138,PIP!$G$5:$G$8,0))),0)</f>
        <v>0</v>
      </c>
      <c r="Y83" s="357" cm="1">
        <f t="array" ref="Y83">IFERROR(_xlfn.IFS(Y4="NJ",INDEX(PIP!$H$79:$H$94,MATCH(Input!$C$137,PIP!$G$79:$G$94,0)),Y4="FL",INDEX(PIP!$H$5:$H$8,MATCH(Input!$C$138,PIP!$G$5:$G$8,0))),0)</f>
        <v>0</v>
      </c>
      <c r="Z83" s="357" cm="1">
        <f t="array" ref="Z83">IFERROR(_xlfn.IFS(Z4="NJ",INDEX(PIP!$H$79:$H$94,MATCH(Input!$C$137,PIP!$G$79:$G$94,0)),Z4="FL",INDEX(PIP!$H$5:$H$8,MATCH(Input!$C$138,PIP!$G$5:$G$8,0))),0)</f>
        <v>0</v>
      </c>
      <c r="AA83" s="357" cm="1">
        <f t="array" ref="AA83">IFERROR(_xlfn.IFS(AA4="NJ",INDEX(PIP!$H$79:$H$94,MATCH(Input!$C$137,PIP!$G$79:$G$94,0)),AA4="FL",INDEX(PIP!$H$5:$H$8,MATCH(Input!$C$138,PIP!$G$5:$G$8,0))),0)</f>
        <v>0</v>
      </c>
      <c r="AB83" s="357" cm="1">
        <f t="array" ref="AB83">IFERROR(_xlfn.IFS(AB4="NJ",INDEX(PIP!$H$79:$H$94,MATCH(Input!$C$137,PIP!$G$79:$G$94,0)),AB4="FL",INDEX(PIP!$H$5:$H$8,MATCH(Input!$C$138,PIP!$G$5:$G$8,0))),0)</f>
        <v>0</v>
      </c>
      <c r="AC83" s="357" cm="1">
        <f t="array" ref="AC83">IFERROR(_xlfn.IFS(AC4="NJ",INDEX(PIP!$H$79:$H$94,MATCH(Input!$C$137,PIP!$G$79:$G$94,0)),AC4="FL",INDEX(PIP!$H$5:$H$8,MATCH(Input!$C$138,PIP!$G$5:$G$8,0))),0)</f>
        <v>0</v>
      </c>
      <c r="AD83" s="357" cm="1">
        <f t="array" ref="AD83">IFERROR(_xlfn.IFS(AD4="NJ",INDEX(PIP!$H$79:$H$94,MATCH(Input!$C$137,PIP!$G$79:$G$94,0)),AD4="FL",INDEX(PIP!$H$5:$H$8,MATCH(Input!$C$138,PIP!$G$5:$G$8,0))),0)</f>
        <v>0</v>
      </c>
      <c r="AE83" s="357" cm="1">
        <f t="array" ref="AE83">IFERROR(_xlfn.IFS(AE4="NJ",INDEX(PIP!$H$79:$H$94,MATCH(Input!$C$137,PIP!$G$79:$G$94,0)),AE4="FL",INDEX(PIP!$H$5:$H$8,MATCH(Input!$C$138,PIP!$G$5:$G$8,0))),0)</f>
        <v>0</v>
      </c>
      <c r="AF83" s="357" cm="1">
        <f t="array" ref="AF83">IFERROR(_xlfn.IFS(AF4="NJ",INDEX(PIP!$H$79:$H$94,MATCH(Input!$C$137,PIP!$G$79:$G$94,0)),AF4="FL",INDEX(PIP!$H$5:$H$8,MATCH(Input!$C$138,PIP!$G$5:$G$8,0))),0)</f>
        <v>0</v>
      </c>
      <c r="AG83" s="357" cm="1">
        <f t="array" ref="AG83">IFERROR(_xlfn.IFS(AG4="NJ",INDEX(PIP!$H$79:$H$94,MATCH(Input!$C$137,PIP!$G$79:$G$94,0)),AG4="FL",INDEX(PIP!$H$5:$H$8,MATCH(Input!$C$138,PIP!$G$5:$G$8,0))),0)</f>
        <v>0</v>
      </c>
      <c r="AH83" s="357" cm="1">
        <f t="array" ref="AH83">IFERROR(_xlfn.IFS(AH4="NJ",INDEX(PIP!$H$79:$H$94,MATCH(Input!$C$137,PIP!$G$79:$G$94,0)),AH4="FL",INDEX(PIP!$H$5:$H$8,MATCH(Input!$C$138,PIP!$G$5:$G$8,0))),0)</f>
        <v>0</v>
      </c>
      <c r="AI83" s="357" cm="1">
        <f t="array" ref="AI83">IFERROR(_xlfn.IFS(AI4="NJ",INDEX(PIP!$H$79:$H$94,MATCH(Input!$C$137,PIP!$G$79:$G$94,0)),AI4="FL",INDEX(PIP!$H$5:$H$8,MATCH(Input!$C$138,PIP!$G$5:$G$8,0))),0)</f>
        <v>0</v>
      </c>
      <c r="AJ83" s="357" cm="1">
        <f t="array" ref="AJ83">IFERROR(_xlfn.IFS(AJ4="NJ",INDEX(PIP!$H$79:$H$94,MATCH(Input!$C$137,PIP!$G$79:$G$94,0)),AJ4="FL",INDEX(PIP!$H$5:$H$8,MATCH(Input!$C$138,PIP!$G$5:$G$8,0))),0)</f>
        <v>0</v>
      </c>
      <c r="AK83" s="357" cm="1">
        <f t="array" ref="AK83">IFERROR(_xlfn.IFS(AK4="NJ",INDEX(PIP!$H$79:$H$94,MATCH(Input!$C$137,PIP!$G$79:$G$94,0)),AK4="FL",INDEX(PIP!$H$5:$H$8,MATCH(Input!$C$138,PIP!$G$5:$G$8,0))),0)</f>
        <v>0</v>
      </c>
      <c r="AL83" s="357" cm="1">
        <f t="array" ref="AL83">IFERROR(_xlfn.IFS(AL4="NJ",INDEX(PIP!$H$79:$H$94,MATCH(Input!$C$137,PIP!$G$79:$G$94,0)),AL4="FL",INDEX(PIP!$H$5:$H$8,MATCH(Input!$C$138,PIP!$G$5:$G$8,0))),0)</f>
        <v>0</v>
      </c>
      <c r="AM83" s="357" cm="1">
        <f t="array" ref="AM83">IFERROR(_xlfn.IFS(AM4="NJ",INDEX(PIP!$H$79:$H$94,MATCH(Input!$C$137,PIP!$G$79:$G$94,0)),AM4="FL",INDEX(PIP!$H$5:$H$8,MATCH(Input!$C$138,PIP!$G$5:$G$8,0))),0)</f>
        <v>0</v>
      </c>
      <c r="AN83" s="357" cm="1">
        <f t="array" ref="AN83">IFERROR(_xlfn.IFS(AN4="NJ",INDEX(PIP!$H$79:$H$94,MATCH(Input!$C$137,PIP!$G$79:$G$94,0)),AN4="FL",INDEX(PIP!$H$5:$H$8,MATCH(Input!$C$138,PIP!$G$5:$G$8,0))),0)</f>
        <v>0</v>
      </c>
      <c r="AO83" s="357" cm="1">
        <f t="array" ref="AO83">IFERROR(_xlfn.IFS(AO4="NJ",INDEX(PIP!$H$79:$H$94,MATCH(Input!$C$137,PIP!$G$79:$G$94,0)),AO4="FL",INDEX(PIP!$H$5:$H$8,MATCH(Input!$C$138,PIP!$G$5:$G$8,0))),0)</f>
        <v>0</v>
      </c>
      <c r="AP83" s="357" cm="1">
        <f t="array" ref="AP83">IFERROR(_xlfn.IFS(AP4="NJ",INDEX(PIP!$H$79:$H$94,MATCH(Input!$C$137,PIP!$G$79:$G$94,0)),AP4="FL",INDEX(PIP!$H$5:$H$8,MATCH(Input!$C$138,PIP!$G$5:$G$8,0))),0)</f>
        <v>0</v>
      </c>
      <c r="AQ83" s="357" cm="1">
        <f t="array" ref="AQ83">IFERROR(_xlfn.IFS(AQ4="NJ",INDEX(PIP!$H$79:$H$94,MATCH(Input!$C$137,PIP!$G$79:$G$94,0)),AQ4="FL",INDEX(PIP!$H$5:$H$8,MATCH(Input!$C$138,PIP!$G$5:$G$8,0))),0)</f>
        <v>0</v>
      </c>
      <c r="AR83" s="357" cm="1">
        <f t="array" ref="AR83">IFERROR(_xlfn.IFS(AR4="NJ",INDEX(PIP!$H$79:$H$94,MATCH(Input!$C$137,PIP!$G$79:$G$94,0)),AR4="FL",INDEX(PIP!$H$5:$H$8,MATCH(Input!$C$138,PIP!$G$5:$G$8,0))),0)</f>
        <v>0</v>
      </c>
      <c r="AS83" s="357" cm="1">
        <f t="array" ref="AS83">IFERROR(_xlfn.IFS(AS4="NJ",INDEX(PIP!$H$79:$H$94,MATCH(Input!$C$137,PIP!$G$79:$G$94,0)),AS4="FL",INDEX(PIP!$H$5:$H$8,MATCH(Input!$C$138,PIP!$G$5:$G$8,0))),0)</f>
        <v>0</v>
      </c>
      <c r="AT83" s="357" cm="1">
        <f t="array" ref="AT83">IFERROR(_xlfn.IFS(AT4="NJ",INDEX(PIP!$H$79:$H$94,MATCH(Input!$C$137,PIP!$G$79:$G$94,0)),AT4="FL",INDEX(PIP!$H$5:$H$8,MATCH(Input!$C$138,PIP!$G$5:$G$8,0))),0)</f>
        <v>0</v>
      </c>
      <c r="AU83" s="357" cm="1">
        <f t="array" ref="AU83">IFERROR(_xlfn.IFS(AU4="NJ",INDEX(PIP!$H$79:$H$94,MATCH(Input!$C$137,PIP!$G$79:$G$94,0)),AU4="FL",INDEX(PIP!$H$5:$H$8,MATCH(Input!$C$138,PIP!$G$5:$G$8,0))),0)</f>
        <v>0</v>
      </c>
      <c r="AV83" s="357" cm="1">
        <f t="array" ref="AV83">IFERROR(_xlfn.IFS(AV4="NJ",INDEX(PIP!$H$79:$H$94,MATCH(Input!$C$137,PIP!$G$79:$G$94,0)),AV4="FL",INDEX(PIP!$H$5:$H$8,MATCH(Input!$C$138,PIP!$G$5:$G$8,0))),0)</f>
        <v>0</v>
      </c>
      <c r="AW83" s="357" cm="1">
        <f t="array" ref="AW83">IFERROR(_xlfn.IFS(AW4="NJ",INDEX(PIP!$H$79:$H$94,MATCH(Input!$C$137,PIP!$G$79:$G$94,0)),AW4="FL",INDEX(PIP!$H$5:$H$8,MATCH(Input!$C$138,PIP!$G$5:$G$8,0))),0)</f>
        <v>0</v>
      </c>
      <c r="AX83" s="357" cm="1">
        <f t="array" ref="AX83">IFERROR(_xlfn.IFS(AX4="NJ",INDEX(PIP!$H$79:$H$94,MATCH(Input!$C$137,PIP!$G$79:$G$94,0)),AX4="FL",INDEX(PIP!$H$5:$H$8,MATCH(Input!$C$138,PIP!$G$5:$G$8,0))),0)</f>
        <v>0</v>
      </c>
      <c r="AY83" s="357" cm="1">
        <f t="array" ref="AY83">IFERROR(_xlfn.IFS(AY4="NJ",INDEX(PIP!$H$79:$H$94,MATCH(Input!$C$137,PIP!$G$79:$G$94,0)),AY4="FL",INDEX(PIP!$H$5:$H$8,MATCH(Input!$C$138,PIP!$G$5:$G$8,0))),0)</f>
        <v>0</v>
      </c>
      <c r="AZ83" s="357" cm="1">
        <f t="array" ref="AZ83">IFERROR(_xlfn.IFS(AZ4="NJ",INDEX(PIP!$H$79:$H$94,MATCH(Input!$C$137,PIP!$G$79:$G$94,0)),AZ4="FL",INDEX(PIP!$H$5:$H$8,MATCH(Input!$C$138,PIP!$G$5:$G$8,0))),0)</f>
        <v>0</v>
      </c>
      <c r="BA83" s="357" cm="1">
        <f t="array" ref="BA83">IFERROR(_xlfn.IFS(BA4="NJ",INDEX(PIP!$H$79:$H$94,MATCH(Input!$C$137,PIP!$G$79:$G$94,0)),BA4="FL",INDEX(PIP!$H$5:$H$8,MATCH(Input!$C$138,PIP!$G$5:$G$8,0))),0)</f>
        <v>0</v>
      </c>
      <c r="BB83" s="357" cm="1">
        <f t="array" ref="BB83">IFERROR(_xlfn.IFS(BB4="NJ",INDEX(PIP!$H$79:$H$94,MATCH(Input!$C$137,PIP!$G$79:$G$94,0)),BB4="FL",INDEX(PIP!$H$5:$H$8,MATCH(Input!$C$138,PIP!$G$5:$G$8,0))),0)</f>
        <v>0</v>
      </c>
      <c r="BC83" s="357" cm="1">
        <f t="array" ref="BC83">IFERROR(_xlfn.IFS(BC4="NJ",INDEX(PIP!$H$79:$H$94,MATCH(Input!$C$137,PIP!$G$79:$G$94,0)),BC4="FL",INDEX(PIP!$H$5:$H$8,MATCH(Input!$C$138,PIP!$G$5:$G$8,0))),0)</f>
        <v>0</v>
      </c>
      <c r="BD83" s="357" cm="1">
        <f t="array" ref="BD83">IFERROR(_xlfn.IFS(BD4="NJ",INDEX(PIP!$H$79:$H$94,MATCH(Input!$C$137,PIP!$G$79:$G$94,0)),BD4="FL",INDEX(PIP!$H$5:$H$8,MATCH(Input!$C$138,PIP!$G$5:$G$8,0))),0)</f>
        <v>0</v>
      </c>
      <c r="BE83" s="357" cm="1">
        <f t="array" ref="BE83">IFERROR(_xlfn.IFS(BE4="NJ",INDEX(PIP!$H$79:$H$94,MATCH(Input!$C$137,PIP!$G$79:$G$94,0)),BE4="FL",INDEX(PIP!$H$5:$H$8,MATCH(Input!$C$138,PIP!$G$5:$G$8,0))),0)</f>
        <v>0</v>
      </c>
      <c r="BF83" s="357" cm="1">
        <f t="array" ref="BF83">IFERROR(_xlfn.IFS(BF4="NJ",INDEX(PIP!$H$79:$H$94,MATCH(Input!$C$137,PIP!$G$79:$G$94,0)),BF4="FL",INDEX(PIP!$H$5:$H$8,MATCH(Input!$C$138,PIP!$G$5:$G$8,0))),0)</f>
        <v>0</v>
      </c>
      <c r="BG83" s="357" cm="1">
        <f t="array" ref="BG83">IFERROR(_xlfn.IFS(BG4="NJ",INDEX(PIP!$H$79:$H$94,MATCH(Input!$C$137,PIP!$G$79:$G$94,0)),BG4="FL",INDEX(PIP!$H$5:$H$8,MATCH(Input!$C$138,PIP!$G$5:$G$8,0))),0)</f>
        <v>0</v>
      </c>
      <c r="BH83" s="357" cm="1">
        <f t="array" ref="BH83">IFERROR(_xlfn.IFS(BH4="NJ",INDEX(PIP!$H$79:$H$94,MATCH(Input!$C$137,PIP!$G$79:$G$94,0)),BH4="FL",INDEX(PIP!$H$5:$H$8,MATCH(Input!$C$138,PIP!$G$5:$G$8,0))),0)</f>
        <v>0</v>
      </c>
      <c r="BI83" s="357" cm="1">
        <f t="array" ref="BI83">IFERROR(_xlfn.IFS(BI4="NJ",INDEX(PIP!$H$79:$H$94,MATCH(Input!$C$137,PIP!$G$79:$G$94,0)),BI4="FL",INDEX(PIP!$H$5:$H$8,MATCH(Input!$C$138,PIP!$G$5:$G$8,0))),0)</f>
        <v>0</v>
      </c>
      <c r="BJ83" s="357" cm="1">
        <f t="array" ref="BJ83">IFERROR(_xlfn.IFS(BJ4="NJ",INDEX(PIP!$H$79:$H$94,MATCH(Input!$C$137,PIP!$G$79:$G$94,0)),BJ4="FL",INDEX(PIP!$H$5:$H$8,MATCH(Input!$C$138,PIP!$G$5:$G$8,0))),0)</f>
        <v>0</v>
      </c>
      <c r="BK83" s="357" cm="1">
        <f t="array" ref="BK83">IFERROR(_xlfn.IFS(BK4="NJ",INDEX(PIP!$H$79:$H$94,MATCH(Input!$C$137,PIP!$G$79:$G$94,0)),BK4="FL",INDEX(PIP!$H$5:$H$8,MATCH(Input!$C$138,PIP!$G$5:$G$8,0))),0)</f>
        <v>0</v>
      </c>
      <c r="BL83" s="357" cm="1">
        <f t="array" ref="BL83">IFERROR(_xlfn.IFS(BL4="NJ",INDEX(PIP!$H$79:$H$94,MATCH(Input!$C$137,PIP!$G$79:$G$94,0)),BL4="FL",INDEX(PIP!$H$5:$H$8,MATCH(Input!$C$138,PIP!$G$5:$G$8,0))),0)</f>
        <v>0</v>
      </c>
      <c r="BM83" s="357" cm="1">
        <f t="array" ref="BM83">IFERROR(_xlfn.IFS(BM4="NJ",INDEX(PIP!$H$79:$H$94,MATCH(Input!$C$137,PIP!$G$79:$G$94,0)),BM4="FL",INDEX(PIP!$H$5:$H$8,MATCH(Input!$C$138,PIP!$G$5:$G$8,0))),0)</f>
        <v>0</v>
      </c>
      <c r="BN83" s="357" cm="1">
        <f t="array" ref="BN83">IFERROR(_xlfn.IFS(BN4="NJ",INDEX(PIP!$H$79:$H$94,MATCH(Input!$C$137,PIP!$G$79:$G$94,0)),BN4="FL",INDEX(PIP!$H$5:$H$8,MATCH(Input!$C$138,PIP!$G$5:$G$8,0))),0)</f>
        <v>0</v>
      </c>
      <c r="BO83" s="357" cm="1">
        <f t="array" ref="BO83">IFERROR(_xlfn.IFS(BO4="NJ",INDEX(PIP!$H$79:$H$94,MATCH(Input!$C$137,PIP!$G$79:$G$94,0)),BO4="FL",INDEX(PIP!$H$5:$H$8,MATCH(Input!$C$138,PIP!$G$5:$G$8,0))),0)</f>
        <v>0</v>
      </c>
      <c r="BP83" s="357" cm="1">
        <f t="array" ref="BP83">IFERROR(_xlfn.IFS(BP4="NJ",INDEX(PIP!$H$79:$H$94,MATCH(Input!$C$137,PIP!$G$79:$G$94,0)),BP4="FL",INDEX(PIP!$H$5:$H$8,MATCH(Input!$C$138,PIP!$G$5:$G$8,0))),0)</f>
        <v>0</v>
      </c>
      <c r="BQ83" s="357" cm="1">
        <f t="array" ref="BQ83">IFERROR(_xlfn.IFS(BQ4="NJ",INDEX(PIP!$H$79:$H$94,MATCH(Input!$C$137,PIP!$G$79:$G$94,0)),BQ4="FL",INDEX(PIP!$H$5:$H$8,MATCH(Input!$C$138,PIP!$G$5:$G$8,0))),0)</f>
        <v>0</v>
      </c>
      <c r="BR83" s="357" cm="1">
        <f t="array" ref="BR83">IFERROR(_xlfn.IFS(BR4="NJ",INDEX(PIP!$H$79:$H$94,MATCH(Input!$C$137,PIP!$G$79:$G$94,0)),BR4="FL",INDEX(PIP!$H$5:$H$8,MATCH(Input!$C$138,PIP!$G$5:$G$8,0))),0)</f>
        <v>0</v>
      </c>
      <c r="BS83" s="357" cm="1">
        <f t="array" ref="BS83">IFERROR(_xlfn.IFS(BS4="NJ",INDEX(PIP!$H$79:$H$94,MATCH(Input!$C$137,PIP!$G$79:$G$94,0)),BS4="FL",INDEX(PIP!$H$5:$H$8,MATCH(Input!$C$138,PIP!$G$5:$G$8,0))),0)</f>
        <v>0</v>
      </c>
      <c r="BT83" s="357" cm="1">
        <f t="array" ref="BT83">IFERROR(_xlfn.IFS(BT4="NJ",INDEX(PIP!$H$79:$H$94,MATCH(Input!$C$137,PIP!$G$79:$G$94,0)),BT4="FL",INDEX(PIP!$H$5:$H$8,MATCH(Input!$C$138,PIP!$G$5:$G$8,0))),0)</f>
        <v>0</v>
      </c>
      <c r="BU83" s="357" cm="1">
        <f t="array" ref="BU83">IFERROR(_xlfn.IFS(BU4="NJ",INDEX(PIP!$H$79:$H$94,MATCH(Input!$C$137,PIP!$G$79:$G$94,0)),BU4="FL",INDEX(PIP!$H$5:$H$8,MATCH(Input!$C$138,PIP!$G$5:$G$8,0))),0)</f>
        <v>0</v>
      </c>
      <c r="BV83" s="357" cm="1">
        <f t="array" ref="BV83">IFERROR(_xlfn.IFS(BV4="NJ",INDEX(PIP!$H$79:$H$94,MATCH(Input!$C$137,PIP!$G$79:$G$94,0)),BV4="FL",INDEX(PIP!$H$5:$H$8,MATCH(Input!$C$138,PIP!$G$5:$G$8,0))),0)</f>
        <v>0</v>
      </c>
      <c r="BW83" s="357" cm="1">
        <f t="array" ref="BW83">IFERROR(_xlfn.IFS(BW4="NJ",INDEX(PIP!$H$79:$H$94,MATCH(Input!$C$137,PIP!$G$79:$G$94,0)),BW4="FL",INDEX(PIP!$H$5:$H$8,MATCH(Input!$C$138,PIP!$G$5:$G$8,0))),0)</f>
        <v>0</v>
      </c>
      <c r="BX83" s="357" cm="1">
        <f t="array" ref="BX83">IFERROR(_xlfn.IFS(BX4="NJ",INDEX(PIP!$H$79:$H$94,MATCH(Input!$C$137,PIP!$G$79:$G$94,0)),BX4="FL",INDEX(PIP!$H$5:$H$8,MATCH(Input!$C$138,PIP!$G$5:$G$8,0))),0)</f>
        <v>0</v>
      </c>
      <c r="BY83" s="357" cm="1">
        <f t="array" ref="BY83">IFERROR(_xlfn.IFS(BY4="NJ",INDEX(PIP!$H$79:$H$94,MATCH(Input!$C$137,PIP!$G$79:$G$94,0)),BY4="FL",INDEX(PIP!$H$5:$H$8,MATCH(Input!$C$138,PIP!$G$5:$G$8,0))),0)</f>
        <v>0</v>
      </c>
      <c r="BZ83" s="357" cm="1">
        <f t="array" ref="BZ83">IFERROR(_xlfn.IFS(BZ4="NJ",INDEX(PIP!$H$79:$H$94,MATCH(Input!$C$137,PIP!$G$79:$G$94,0)),BZ4="FL",INDEX(PIP!$H$5:$H$8,MATCH(Input!$C$138,PIP!$G$5:$G$8,0))),0)</f>
        <v>0</v>
      </c>
      <c r="CA83" s="357" cm="1">
        <f t="array" ref="CA83">IFERROR(_xlfn.IFS(CA4="NJ",INDEX(PIP!$H$79:$H$94,MATCH(Input!$C$137,PIP!$G$79:$G$94,0)),CA4="FL",INDEX(PIP!$H$5:$H$8,MATCH(Input!$C$138,PIP!$G$5:$G$8,0))),0)</f>
        <v>0</v>
      </c>
      <c r="CB83" s="357" cm="1">
        <f t="array" ref="CB83">IFERROR(_xlfn.IFS(CB4="NJ",INDEX(PIP!$H$79:$H$94,MATCH(Input!$C$137,PIP!$G$79:$G$94,0)),CB4="FL",INDEX(PIP!$H$5:$H$8,MATCH(Input!$C$138,PIP!$G$5:$G$8,0))),0)</f>
        <v>0</v>
      </c>
      <c r="CC83" s="357" cm="1">
        <f t="array" ref="CC83">IFERROR(_xlfn.IFS(CC4="NJ",INDEX(PIP!$H$79:$H$94,MATCH(Input!$C$137,PIP!$G$79:$G$94,0)),CC4="FL",INDEX(PIP!$H$5:$H$8,MATCH(Input!$C$138,PIP!$G$5:$G$8,0))),0)</f>
        <v>0</v>
      </c>
      <c r="CD83" s="357" cm="1">
        <f t="array" ref="CD83">IFERROR(_xlfn.IFS(CD4="NJ",INDEX(PIP!$H$79:$H$94,MATCH(Input!$C$137,PIP!$G$79:$G$94,0)),CD4="FL",INDEX(PIP!$H$5:$H$8,MATCH(Input!$C$138,PIP!$G$5:$G$8,0))),0)</f>
        <v>0</v>
      </c>
      <c r="CE83" s="357" cm="1">
        <f t="array" ref="CE83">IFERROR(_xlfn.IFS(CE4="NJ",INDEX(PIP!$H$79:$H$94,MATCH(Input!$C$137,PIP!$G$79:$G$94,0)),CE4="FL",INDEX(PIP!$H$5:$H$8,MATCH(Input!$C$138,PIP!$G$5:$G$8,0))),0)</f>
        <v>0</v>
      </c>
      <c r="CF83" s="357" cm="1">
        <f t="array" ref="CF83">IFERROR(_xlfn.IFS(CF4="NJ",INDEX(PIP!$H$79:$H$94,MATCH(Input!$C$137,PIP!$G$79:$G$94,0)),CF4="FL",INDEX(PIP!$H$5:$H$8,MATCH(Input!$C$138,PIP!$G$5:$G$8,0))),0)</f>
        <v>0</v>
      </c>
      <c r="CG83" s="357" cm="1">
        <f t="array" ref="CG83">IFERROR(_xlfn.IFS(CG4="NJ",INDEX(PIP!$H$79:$H$94,MATCH(Input!$C$137,PIP!$G$79:$G$94,0)),CG4="FL",INDEX(PIP!$H$5:$H$8,MATCH(Input!$C$138,PIP!$G$5:$G$8,0))),0)</f>
        <v>0</v>
      </c>
      <c r="CH83" s="357" cm="1">
        <f t="array" ref="CH83">IFERROR(_xlfn.IFS(CH4="NJ",INDEX(PIP!$H$79:$H$94,MATCH(Input!$C$137,PIP!$G$79:$G$94,0)),CH4="FL",INDEX(PIP!$H$5:$H$8,MATCH(Input!$C$138,PIP!$G$5:$G$8,0))),0)</f>
        <v>0</v>
      </c>
      <c r="CI83" s="357" cm="1">
        <f t="array" ref="CI83">IFERROR(_xlfn.IFS(CI4="NJ",INDEX(PIP!$H$79:$H$94,MATCH(Input!$C$137,PIP!$G$79:$G$94,0)),CI4="FL",INDEX(PIP!$H$5:$H$8,MATCH(Input!$C$138,PIP!$G$5:$G$8,0))),0)</f>
        <v>0</v>
      </c>
      <c r="CJ83" s="357" cm="1">
        <f t="array" ref="CJ83">IFERROR(_xlfn.IFS(CJ4="NJ",INDEX(PIP!$H$79:$H$94,MATCH(Input!$C$137,PIP!$G$79:$G$94,0)),CJ4="FL",INDEX(PIP!$H$5:$H$8,MATCH(Input!$C$138,PIP!$G$5:$G$8,0))),0)</f>
        <v>0</v>
      </c>
      <c r="CK83" s="357" cm="1">
        <f t="array" ref="CK83">IFERROR(_xlfn.IFS(CK4="NJ",INDEX(PIP!$H$79:$H$94,MATCH(Input!$C$137,PIP!$G$79:$G$94,0)),CK4="FL",INDEX(PIP!$H$5:$H$8,MATCH(Input!$C$138,PIP!$G$5:$G$8,0))),0)</f>
        <v>0</v>
      </c>
      <c r="CL83" s="357" cm="1">
        <f t="array" ref="CL83">IFERROR(_xlfn.IFS(CL4="NJ",INDEX(PIP!$H$79:$H$94,MATCH(Input!$C$137,PIP!$G$79:$G$94,0)),CL4="FL",INDEX(PIP!$H$5:$H$8,MATCH(Input!$C$138,PIP!$G$5:$G$8,0))),0)</f>
        <v>0</v>
      </c>
      <c r="CM83" s="357" cm="1">
        <f t="array" ref="CM83">IFERROR(_xlfn.IFS(CM4="NJ",INDEX(PIP!$H$79:$H$94,MATCH(Input!$C$137,PIP!$G$79:$G$94,0)),CM4="FL",INDEX(PIP!$H$5:$H$8,MATCH(Input!$C$138,PIP!$G$5:$G$8,0))),0)</f>
        <v>0</v>
      </c>
      <c r="CN83" s="357" cm="1">
        <f t="array" ref="CN83">IFERROR(_xlfn.IFS(CN4="NJ",INDEX(PIP!$H$79:$H$94,MATCH(Input!$C$137,PIP!$G$79:$G$94,0)),CN4="FL",INDEX(PIP!$H$5:$H$8,MATCH(Input!$C$138,PIP!$G$5:$G$8,0))),0)</f>
        <v>0</v>
      </c>
      <c r="CO83" s="357" cm="1">
        <f t="array" ref="CO83">IFERROR(_xlfn.IFS(CO4="NJ",INDEX(PIP!$H$79:$H$94,MATCH(Input!$C$137,PIP!$G$79:$G$94,0)),CO4="FL",INDEX(PIP!$H$5:$H$8,MATCH(Input!$C$138,PIP!$G$5:$G$8,0))),0)</f>
        <v>0</v>
      </c>
      <c r="CP83" s="357" cm="1">
        <f t="array" ref="CP83">IFERROR(_xlfn.IFS(CP4="NJ",INDEX(PIP!$H$79:$H$94,MATCH(Input!$C$137,PIP!$G$79:$G$94,0)),CP4="FL",INDEX(PIP!$H$5:$H$8,MATCH(Input!$C$138,PIP!$G$5:$G$8,0))),0)</f>
        <v>0</v>
      </c>
      <c r="CQ83" s="357" cm="1">
        <f t="array" ref="CQ83">IFERROR(_xlfn.IFS(CQ4="NJ",INDEX(PIP!$H$79:$H$94,MATCH(Input!$C$137,PIP!$G$79:$G$94,0)),CQ4="FL",INDEX(PIP!$H$5:$H$8,MATCH(Input!$C$138,PIP!$G$5:$G$8,0))),0)</f>
        <v>0</v>
      </c>
      <c r="CR83" s="357" cm="1">
        <f t="array" ref="CR83">IFERROR(_xlfn.IFS(CR4="NJ",INDEX(PIP!$H$79:$H$94,MATCH(Input!$C$137,PIP!$G$79:$G$94,0)),CR4="FL",INDEX(PIP!$H$5:$H$8,MATCH(Input!$C$138,PIP!$G$5:$G$8,0))),0)</f>
        <v>0</v>
      </c>
      <c r="CS83" s="357" cm="1">
        <f t="array" ref="CS83">IFERROR(_xlfn.IFS(CS4="NJ",INDEX(PIP!$H$79:$H$94,MATCH(Input!$C$137,PIP!$G$79:$G$94,0)),CS4="FL",INDEX(PIP!$H$5:$H$8,MATCH(Input!$C$138,PIP!$G$5:$G$8,0))),0)</f>
        <v>0</v>
      </c>
      <c r="CT83" s="357" cm="1">
        <f t="array" ref="CT83">IFERROR(_xlfn.IFS(CT4="NJ",INDEX(PIP!$H$79:$H$94,MATCH(Input!$C$137,PIP!$G$79:$G$94,0)),CT4="FL",INDEX(PIP!$H$5:$H$8,MATCH(Input!$C$138,PIP!$G$5:$G$8,0))),0)</f>
        <v>0</v>
      </c>
      <c r="CU83" s="357" cm="1">
        <f t="array" ref="CU83">IFERROR(_xlfn.IFS(CU4="NJ",INDEX(PIP!$H$79:$H$94,MATCH(Input!$C$137,PIP!$G$79:$G$94,0)),CU4="FL",INDEX(PIP!$H$5:$H$8,MATCH(Input!$C$138,PIP!$G$5:$G$8,0))),0)</f>
        <v>0</v>
      </c>
      <c r="CV83" s="357" cm="1">
        <f t="array" ref="CV83">IFERROR(_xlfn.IFS(CV4="NJ",INDEX(PIP!$H$79:$H$94,MATCH(Input!$C$137,PIP!$G$79:$G$94,0)),CV4="FL",INDEX(PIP!$H$5:$H$8,MATCH(Input!$C$138,PIP!$G$5:$G$8,0))),0)</f>
        <v>0</v>
      </c>
      <c r="CW83" s="357" cm="1">
        <f t="array" ref="CW83">IFERROR(_xlfn.IFS(CW4="NJ",INDEX(PIP!$H$79:$H$94,MATCH(Input!$C$137,PIP!$G$79:$G$94,0)),CW4="FL",INDEX(PIP!$H$5:$H$8,MATCH(Input!$C$138,PIP!$G$5:$G$8,0))),0)</f>
        <v>0</v>
      </c>
      <c r="CX83" s="357" cm="1">
        <f t="array" ref="CX83">IFERROR(_xlfn.IFS(CX4="NJ",INDEX(PIP!$H$79:$H$94,MATCH(Input!$C$137,PIP!$G$79:$G$94,0)),CX4="FL",INDEX(PIP!$H$5:$H$8,MATCH(Input!$C$138,PIP!$G$5:$G$8,0))),0)</f>
        <v>0</v>
      </c>
      <c r="CY83" s="357" cm="1">
        <f t="array" ref="CY83">IFERROR(_xlfn.IFS(CY4="NJ",INDEX(PIP!$H$79:$H$94,MATCH(Input!$C$137,PIP!$G$79:$G$94,0)),CY4="FL",INDEX(PIP!$H$5:$H$8,MATCH(Input!$C$138,PIP!$G$5:$G$8,0))),0)</f>
        <v>0</v>
      </c>
      <c r="CZ83" s="357" cm="1">
        <f t="array" ref="CZ83">IFERROR(_xlfn.IFS(CZ4="NJ",INDEX(PIP!$H$79:$H$94,MATCH(Input!$C$137,PIP!$G$79:$G$94,0)),CZ4="FL",INDEX(PIP!$H$5:$H$8,MATCH(Input!$C$138,PIP!$G$5:$G$8,0))),0)</f>
        <v>0</v>
      </c>
      <c r="DA83" s="357" cm="1">
        <f t="array" ref="DA83">IFERROR(_xlfn.IFS(DA4="NJ",INDEX(PIP!$H$79:$H$94,MATCH(Input!$C$137,PIP!$G$79:$G$94,0)),DA4="FL",INDEX(PIP!$H$5:$H$8,MATCH(Input!$C$138,PIP!$G$5:$G$8,0))),0)</f>
        <v>0</v>
      </c>
      <c r="DB83" s="357" cm="1">
        <f t="array" ref="DB83">IFERROR(_xlfn.IFS(DB4="NJ",INDEX(PIP!$H$79:$H$94,MATCH(Input!$C$137,PIP!$G$79:$G$94,0)),DB4="FL",INDEX(PIP!$H$5:$H$8,MATCH(Input!$C$138,PIP!$G$5:$G$8,0))),0)</f>
        <v>0</v>
      </c>
      <c r="DC83" s="357" cm="1">
        <f t="array" ref="DC83">IFERROR(_xlfn.IFS(DC4="NJ",INDEX(PIP!$H$79:$H$94,MATCH(Input!$C$137,PIP!$G$79:$G$94,0)),DC4="FL",INDEX(PIP!$H$5:$H$8,MATCH(Input!$C$138,PIP!$G$5:$G$8,0))),0)</f>
        <v>0</v>
      </c>
      <c r="DD83" s="357" cm="1">
        <f t="array" ref="DD83">IFERROR(_xlfn.IFS(DD4="NJ",INDEX(PIP!$H$79:$H$94,MATCH(Input!$C$137,PIP!$G$79:$G$94,0)),DD4="FL",INDEX(PIP!$H$5:$H$8,MATCH(Input!$C$138,PIP!$G$5:$G$8,0))),0)</f>
        <v>0</v>
      </c>
      <c r="DE83" s="357" cm="1">
        <f t="array" ref="DE83">IFERROR(_xlfn.IFS(DE4="NJ",INDEX(PIP!$H$79:$H$94,MATCH(Input!$C$137,PIP!$G$79:$G$94,0)),DE4="FL",INDEX(PIP!$H$5:$H$8,MATCH(Input!$C$138,PIP!$G$5:$G$8,0))),0)</f>
        <v>0</v>
      </c>
      <c r="DF83" s="357" cm="1">
        <f t="array" ref="DF83">IFERROR(_xlfn.IFS(DF4="NJ",INDEX(PIP!$H$79:$H$94,MATCH(Input!$C$137,PIP!$G$79:$G$94,0)),DF4="FL",INDEX(PIP!$H$5:$H$8,MATCH(Input!$C$138,PIP!$G$5:$G$8,0))),0)</f>
        <v>0</v>
      </c>
      <c r="DG83" s="357" cm="1">
        <f t="array" ref="DG83">IFERROR(_xlfn.IFS(DG4="NJ",INDEX(PIP!$H$79:$H$94,MATCH(Input!$C$137,PIP!$G$79:$G$94,0)),DG4="FL",INDEX(PIP!$H$5:$H$8,MATCH(Input!$C$138,PIP!$G$5:$G$8,0))),0)</f>
        <v>0</v>
      </c>
      <c r="DH83" s="357" cm="1">
        <f t="array" ref="DH83">IFERROR(_xlfn.IFS(DH4="NJ",INDEX(PIP!$H$79:$H$94,MATCH(Input!$C$137,PIP!$G$79:$G$94,0)),DH4="FL",INDEX(PIP!$H$5:$H$8,MATCH(Input!$C$138,PIP!$G$5:$G$8,0))),0)</f>
        <v>0</v>
      </c>
      <c r="DI83" s="357" cm="1">
        <f t="array" ref="DI83">IFERROR(_xlfn.IFS(DI4="NJ",INDEX(PIP!$H$79:$H$94,MATCH(Input!$C$137,PIP!$G$79:$G$94,0)),DI4="FL",INDEX(PIP!$H$5:$H$8,MATCH(Input!$C$138,PIP!$G$5:$G$8,0))),0)</f>
        <v>0</v>
      </c>
      <c r="DJ83" s="357" cm="1">
        <f t="array" ref="DJ83">IFERROR(_xlfn.IFS(DJ4="NJ",INDEX(PIP!$H$79:$H$94,MATCH(Input!$C$137,PIP!$G$79:$G$94,0)),DJ4="FL",INDEX(PIP!$H$5:$H$8,MATCH(Input!$C$138,PIP!$G$5:$G$8,0))),0)</f>
        <v>0</v>
      </c>
      <c r="DK83" s="357" cm="1">
        <f t="array" ref="DK83">IFERROR(_xlfn.IFS(DK4="NJ",INDEX(PIP!$H$79:$H$94,MATCH(Input!$C$137,PIP!$G$79:$G$94,0)),DK4="FL",INDEX(PIP!$H$5:$H$8,MATCH(Input!$C$138,PIP!$G$5:$G$8,0))),0)</f>
        <v>0</v>
      </c>
      <c r="DL83" s="357" cm="1">
        <f t="array" ref="DL83">IFERROR(_xlfn.IFS(DL4="NJ",INDEX(PIP!$H$79:$H$94,MATCH(Input!$C$137,PIP!$G$79:$G$94,0)),DL4="FL",INDEX(PIP!$H$5:$H$8,MATCH(Input!$C$138,PIP!$G$5:$G$8,0))),0)</f>
        <v>0</v>
      </c>
      <c r="DM83" s="357" cm="1">
        <f t="array" ref="DM83">IFERROR(_xlfn.IFS(DM4="NJ",INDEX(PIP!$H$79:$H$94,MATCH(Input!$C$137,PIP!$G$79:$G$94,0)),DM4="FL",INDEX(PIP!$H$5:$H$8,MATCH(Input!$C$138,PIP!$G$5:$G$8,0))),0)</f>
        <v>0</v>
      </c>
      <c r="DN83" s="357" cm="1">
        <f t="array" ref="DN83">IFERROR(_xlfn.IFS(DN4="NJ",INDEX(PIP!$H$79:$H$94,MATCH(Input!$C$137,PIP!$G$79:$G$94,0)),DN4="FL",INDEX(PIP!$H$5:$H$8,MATCH(Input!$C$138,PIP!$G$5:$G$8,0))),0)</f>
        <v>0</v>
      </c>
      <c r="DO83" s="357" cm="1">
        <f t="array" ref="DO83">IFERROR(_xlfn.IFS(DO4="NJ",INDEX(PIP!$H$79:$H$94,MATCH(Input!$C$137,PIP!$G$79:$G$94,0)),DO4="FL",INDEX(PIP!$H$5:$H$8,MATCH(Input!$C$138,PIP!$G$5:$G$8,0))),0)</f>
        <v>0</v>
      </c>
      <c r="DP83" s="357" cm="1">
        <f t="array" ref="DP83">IFERROR(_xlfn.IFS(DP4="NJ",INDEX(PIP!$H$79:$H$94,MATCH(Input!$C$137,PIP!$G$79:$G$94,0)),DP4="FL",INDEX(PIP!$H$5:$H$8,MATCH(Input!$C$138,PIP!$G$5:$G$8,0))),0)</f>
        <v>0</v>
      </c>
      <c r="DQ83" s="357" cm="1">
        <f t="array" ref="DQ83">IFERROR(_xlfn.IFS(DQ4="NJ",INDEX(PIP!$H$79:$H$94,MATCH(Input!$C$137,PIP!$G$79:$G$94,0)),DQ4="FL",INDEX(PIP!$H$5:$H$8,MATCH(Input!$C$138,PIP!$G$5:$G$8,0))),0)</f>
        <v>0</v>
      </c>
      <c r="DR83" s="357" cm="1">
        <f t="array" ref="DR83">IFERROR(_xlfn.IFS(DR4="NJ",INDEX(PIP!$H$79:$H$94,MATCH(Input!$C$137,PIP!$G$79:$G$94,0)),DR4="FL",INDEX(PIP!$H$5:$H$8,MATCH(Input!$C$138,PIP!$G$5:$G$8,0))),0)</f>
        <v>0</v>
      </c>
      <c r="DS83" s="357" cm="1">
        <f t="array" ref="DS83">IFERROR(_xlfn.IFS(DS4="NJ",INDEX(PIP!$H$79:$H$94,MATCH(Input!$C$137,PIP!$G$79:$G$94,0)),DS4="FL",INDEX(PIP!$H$5:$H$8,MATCH(Input!$C$138,PIP!$G$5:$G$8,0))),0)</f>
        <v>0</v>
      </c>
      <c r="DT83" s="357" cm="1">
        <f t="array" ref="DT83">IFERROR(_xlfn.IFS(DT4="NJ",INDEX(PIP!$H$79:$H$94,MATCH(Input!$C$137,PIP!$G$79:$G$94,0)),DT4="FL",INDEX(PIP!$H$5:$H$8,MATCH(Input!$C$138,PIP!$G$5:$G$8,0))),0)</f>
        <v>0</v>
      </c>
      <c r="DU83" s="357" cm="1">
        <f t="array" ref="DU83">IFERROR(_xlfn.IFS(DU4="NJ",INDEX(PIP!$H$79:$H$94,MATCH(Input!$C$137,PIP!$G$79:$G$94,0)),DU4="FL",INDEX(PIP!$H$5:$H$8,MATCH(Input!$C$138,PIP!$G$5:$G$8,0))),0)</f>
        <v>0</v>
      </c>
      <c r="DV83" s="357" cm="1">
        <f t="array" ref="DV83">IFERROR(_xlfn.IFS(DV4="NJ",INDEX(PIP!$H$79:$H$94,MATCH(Input!$C$137,PIP!$G$79:$G$94,0)),DV4="FL",INDEX(PIP!$H$5:$H$8,MATCH(Input!$C$138,PIP!$G$5:$G$8,0))),0)</f>
        <v>0</v>
      </c>
      <c r="DW83" s="357" cm="1">
        <f t="array" ref="DW83">IFERROR(_xlfn.IFS(DW4="NJ",INDEX(PIP!$H$79:$H$94,MATCH(Input!$C$137,PIP!$G$79:$G$94,0)),DW4="FL",INDEX(PIP!$H$5:$H$8,MATCH(Input!$C$138,PIP!$G$5:$G$8,0))),0)</f>
        <v>0</v>
      </c>
      <c r="DX83" s="357" cm="1">
        <f t="array" ref="DX83">IFERROR(_xlfn.IFS(DX4="NJ",INDEX(PIP!$H$79:$H$94,MATCH(Input!$C$137,PIP!$G$79:$G$94,0)),DX4="FL",INDEX(PIP!$H$5:$H$8,MATCH(Input!$C$138,PIP!$G$5:$G$8,0))),0)</f>
        <v>0</v>
      </c>
      <c r="DY83" s="357" cm="1">
        <f t="array" ref="DY83">IFERROR(_xlfn.IFS(DY4="NJ",INDEX(PIP!$H$79:$H$94,MATCH(Input!$C$137,PIP!$G$79:$G$94,0)),DY4="FL",INDEX(PIP!$H$5:$H$8,MATCH(Input!$C$138,PIP!$G$5:$G$8,0))),0)</f>
        <v>0</v>
      </c>
      <c r="DZ83" s="357" cm="1">
        <f t="array" ref="DZ83">IFERROR(_xlfn.IFS(DZ4="NJ",INDEX(PIP!$H$79:$H$94,MATCH(Input!$C$137,PIP!$G$79:$G$94,0)),DZ4="FL",INDEX(PIP!$H$5:$H$8,MATCH(Input!$C$138,PIP!$G$5:$G$8,0))),0)</f>
        <v>0</v>
      </c>
      <c r="EA83" s="357" cm="1">
        <f t="array" ref="EA83">IFERROR(_xlfn.IFS(EA4="NJ",INDEX(PIP!$H$79:$H$94,MATCH(Input!$C$137,PIP!$G$79:$G$94,0)),EA4="FL",INDEX(PIP!$H$5:$H$8,MATCH(Input!$C$138,PIP!$G$5:$G$8,0))),0)</f>
        <v>0</v>
      </c>
      <c r="EB83" s="357" cm="1">
        <f t="array" ref="EB83">IFERROR(_xlfn.IFS(EB4="NJ",INDEX(PIP!$H$79:$H$94,MATCH(Input!$C$137,PIP!$G$79:$G$94,0)),EB4="FL",INDEX(PIP!$H$5:$H$8,MATCH(Input!$C$138,PIP!$G$5:$G$8,0))),0)</f>
        <v>0</v>
      </c>
      <c r="EC83" s="357" cm="1">
        <f t="array" ref="EC83">IFERROR(_xlfn.IFS(EC4="NJ",INDEX(PIP!$H$79:$H$94,MATCH(Input!$C$137,PIP!$G$79:$G$94,0)),EC4="FL",INDEX(PIP!$H$5:$H$8,MATCH(Input!$C$138,PIP!$G$5:$G$8,0))),0)</f>
        <v>0</v>
      </c>
      <c r="ED83" s="357" cm="1">
        <f t="array" ref="ED83">IFERROR(_xlfn.IFS(ED4="NJ",INDEX(PIP!$H$79:$H$94,MATCH(Input!$C$137,PIP!$G$79:$G$94,0)),ED4="FL",INDEX(PIP!$H$5:$H$8,MATCH(Input!$C$138,PIP!$G$5:$G$8,0))),0)</f>
        <v>0</v>
      </c>
      <c r="EE83" s="357" cm="1">
        <f t="array" ref="EE83">IFERROR(_xlfn.IFS(EE4="NJ",INDEX(PIP!$H$79:$H$94,MATCH(Input!$C$137,PIP!$G$79:$G$94,0)),EE4="FL",INDEX(PIP!$H$5:$H$8,MATCH(Input!$C$138,PIP!$G$5:$G$8,0))),0)</f>
        <v>0</v>
      </c>
      <c r="EF83" s="357" cm="1">
        <f t="array" ref="EF83">IFERROR(_xlfn.IFS(EF4="NJ",INDEX(PIP!$H$79:$H$94,MATCH(Input!$C$137,PIP!$G$79:$G$94,0)),EF4="FL",INDEX(PIP!$H$5:$H$8,MATCH(Input!$C$138,PIP!$G$5:$G$8,0))),0)</f>
        <v>0</v>
      </c>
      <c r="EG83" s="357" cm="1">
        <f t="array" ref="EG83">IFERROR(_xlfn.IFS(EG4="NJ",INDEX(PIP!$H$79:$H$94,MATCH(Input!$C$137,PIP!$G$79:$G$94,0)),EG4="FL",INDEX(PIP!$H$5:$H$8,MATCH(Input!$C$138,PIP!$G$5:$G$8,0))),0)</f>
        <v>0</v>
      </c>
      <c r="EH83" s="357" cm="1">
        <f t="array" ref="EH83">IFERROR(_xlfn.IFS(EH4="NJ",INDEX(PIP!$H$79:$H$94,MATCH(Input!$C$137,PIP!$G$79:$G$94,0)),EH4="FL",INDEX(PIP!$H$5:$H$8,MATCH(Input!$C$138,PIP!$G$5:$G$8,0))),0)</f>
        <v>0</v>
      </c>
      <c r="EI83" s="357" cm="1">
        <f t="array" ref="EI83">IFERROR(_xlfn.IFS(EI4="NJ",INDEX(PIP!$H$79:$H$94,MATCH(Input!$C$137,PIP!$G$79:$G$94,0)),EI4="FL",INDEX(PIP!$H$5:$H$8,MATCH(Input!$C$138,PIP!$G$5:$G$8,0))),0)</f>
        <v>0</v>
      </c>
      <c r="EJ83" s="357" cm="1">
        <f t="array" ref="EJ83">IFERROR(_xlfn.IFS(EJ4="NJ",INDEX(PIP!$H$79:$H$94,MATCH(Input!$C$137,PIP!$G$79:$G$94,0)),EJ4="FL",INDEX(PIP!$H$5:$H$8,MATCH(Input!$C$138,PIP!$G$5:$G$8,0))),0)</f>
        <v>0</v>
      </c>
      <c r="EK83" s="357" cm="1">
        <f t="array" ref="EK83">IFERROR(_xlfn.IFS(EK4="NJ",INDEX(PIP!$H$79:$H$94,MATCH(Input!$C$137,PIP!$G$79:$G$94,0)),EK4="FL",INDEX(PIP!$H$5:$H$8,MATCH(Input!$C$138,PIP!$G$5:$G$8,0))),0)</f>
        <v>0</v>
      </c>
      <c r="EL83" s="357" cm="1">
        <f t="array" ref="EL83">IFERROR(_xlfn.IFS(EL4="NJ",INDEX(PIP!$H$79:$H$94,MATCH(Input!$C$137,PIP!$G$79:$G$94,0)),EL4="FL",INDEX(PIP!$H$5:$H$8,MATCH(Input!$C$138,PIP!$G$5:$G$8,0))),0)</f>
        <v>0</v>
      </c>
      <c r="EM83" s="357" cm="1">
        <f t="array" ref="EM83">IFERROR(_xlfn.IFS(EM4="NJ",INDEX(PIP!$H$79:$H$94,MATCH(Input!$C$137,PIP!$G$79:$G$94,0)),EM4="FL",INDEX(PIP!$H$5:$H$8,MATCH(Input!$C$138,PIP!$G$5:$G$8,0))),0)</f>
        <v>0</v>
      </c>
      <c r="EN83" s="357" cm="1">
        <f t="array" ref="EN83">IFERROR(_xlfn.IFS(EN4="NJ",INDEX(PIP!$H$79:$H$94,MATCH(Input!$C$137,PIP!$G$79:$G$94,0)),EN4="FL",INDEX(PIP!$H$5:$H$8,MATCH(Input!$C$138,PIP!$G$5:$G$8,0))),0)</f>
        <v>0</v>
      </c>
      <c r="EO83" s="357" cm="1">
        <f t="array" ref="EO83">IFERROR(_xlfn.IFS(EO4="NJ",INDEX(PIP!$H$79:$H$94,MATCH(Input!$C$137,PIP!$G$79:$G$94,0)),EO4="FL",INDEX(PIP!$H$5:$H$8,MATCH(Input!$C$138,PIP!$G$5:$G$8,0))),0)</f>
        <v>0</v>
      </c>
      <c r="EP83" s="357" cm="1">
        <f t="array" ref="EP83">IFERROR(_xlfn.IFS(EP4="NJ",INDEX(PIP!$H$79:$H$94,MATCH(Input!$C$137,PIP!$G$79:$G$94,0)),EP4="FL",INDEX(PIP!$H$5:$H$8,MATCH(Input!$C$138,PIP!$G$5:$G$8,0))),0)</f>
        <v>0</v>
      </c>
      <c r="EQ83" s="357" cm="1">
        <f t="array" ref="EQ83">IFERROR(_xlfn.IFS(EQ4="NJ",INDEX(PIP!$H$79:$H$94,MATCH(Input!$C$137,PIP!$G$79:$G$94,0)),EQ4="FL",INDEX(PIP!$H$5:$H$8,MATCH(Input!$C$138,PIP!$G$5:$G$8,0))),0)</f>
        <v>0</v>
      </c>
      <c r="ER83" s="357" cm="1">
        <f t="array" ref="ER83">IFERROR(_xlfn.IFS(ER4="NJ",INDEX(PIP!$H$79:$H$94,MATCH(Input!$C$137,PIP!$G$79:$G$94,0)),ER4="FL",INDEX(PIP!$H$5:$H$8,MATCH(Input!$C$138,PIP!$G$5:$G$8,0))),0)</f>
        <v>0</v>
      </c>
      <c r="ES83" s="357" cm="1">
        <f t="array" ref="ES83">IFERROR(_xlfn.IFS(ES4="NJ",INDEX(PIP!$H$79:$H$94,MATCH(Input!$C$137,PIP!$G$79:$G$94,0)),ES4="FL",INDEX(PIP!$H$5:$H$8,MATCH(Input!$C$138,PIP!$G$5:$G$8,0))),0)</f>
        <v>0</v>
      </c>
      <c r="ET83" s="357" cm="1">
        <f t="array" ref="ET83">IFERROR(_xlfn.IFS(ET4="NJ",INDEX(PIP!$H$79:$H$94,MATCH(Input!$C$137,PIP!$G$79:$G$94,0)),ET4="FL",INDEX(PIP!$H$5:$H$8,MATCH(Input!$C$138,PIP!$G$5:$G$8,0))),0)</f>
        <v>0</v>
      </c>
      <c r="EU83" s="357" cm="1">
        <f t="array" ref="EU83">IFERROR(_xlfn.IFS(EU4="NJ",INDEX(PIP!$H$79:$H$94,MATCH(Input!$C$137,PIP!$G$79:$G$94,0)),EU4="FL",INDEX(PIP!$H$5:$H$8,MATCH(Input!$C$138,PIP!$G$5:$G$8,0))),0)</f>
        <v>0</v>
      </c>
      <c r="EV83" s="357" cm="1">
        <f t="array" ref="EV83">IFERROR(_xlfn.IFS(EV4="NJ",INDEX(PIP!$H$79:$H$94,MATCH(Input!$C$137,PIP!$G$79:$G$94,0)),EV4="FL",INDEX(PIP!$H$5:$H$8,MATCH(Input!$C$138,PIP!$G$5:$G$8,0))),0)</f>
        <v>0</v>
      </c>
      <c r="EW83" s="357" cm="1">
        <f t="array" ref="EW83">IFERROR(_xlfn.IFS(EW4="NJ",INDEX(PIP!$H$79:$H$94,MATCH(Input!$C$137,PIP!$G$79:$G$94,0)),EW4="FL",INDEX(PIP!$H$5:$H$8,MATCH(Input!$C$138,PIP!$G$5:$G$8,0))),0)</f>
        <v>0</v>
      </c>
      <c r="EX83" s="357" cm="1">
        <f t="array" ref="EX83">IFERROR(_xlfn.IFS(EX4="NJ",INDEX(PIP!$H$79:$H$94,MATCH(Input!$C$137,PIP!$G$79:$G$94,0)),EX4="FL",INDEX(PIP!$H$5:$H$8,MATCH(Input!$C$138,PIP!$G$5:$G$8,0))),0)</f>
        <v>0</v>
      </c>
      <c r="EY83" s="357" cm="1">
        <f t="array" ref="EY83">IFERROR(_xlfn.IFS(EY4="NJ",INDEX(PIP!$H$79:$H$94,MATCH(Input!$C$137,PIP!$G$79:$G$94,0)),EY4="FL",INDEX(PIP!$H$5:$H$8,MATCH(Input!$C$138,PIP!$G$5:$G$8,0))),0)</f>
        <v>0</v>
      </c>
      <c r="EZ83" s="357" cm="1">
        <f t="array" ref="EZ83">IFERROR(_xlfn.IFS(EZ4="NJ",INDEX(PIP!$H$79:$H$94,MATCH(Input!$C$137,PIP!$G$79:$G$94,0)),EZ4="FL",INDEX(PIP!$H$5:$H$8,MATCH(Input!$C$138,PIP!$G$5:$G$8,0))),0)</f>
        <v>0</v>
      </c>
      <c r="FA83" s="357" cm="1">
        <f t="array" ref="FA83">IFERROR(_xlfn.IFS(FA4="NJ",INDEX(PIP!$H$79:$H$94,MATCH(Input!$C$137,PIP!$G$79:$G$94,0)),FA4="FL",INDEX(PIP!$H$5:$H$8,MATCH(Input!$C$138,PIP!$G$5:$G$8,0))),0)</f>
        <v>0</v>
      </c>
      <c r="FB83" s="357" cm="1">
        <f t="array" ref="FB83">IFERROR(_xlfn.IFS(FB4="NJ",INDEX(PIP!$H$79:$H$94,MATCH(Input!$C$137,PIP!$G$79:$G$94,0)),FB4="FL",INDEX(PIP!$H$5:$H$8,MATCH(Input!$C$138,PIP!$G$5:$G$8,0))),0)</f>
        <v>0</v>
      </c>
      <c r="FC83" s="357" cm="1">
        <f t="array" ref="FC83">IFERROR(_xlfn.IFS(FC4="NJ",INDEX(PIP!$H$79:$H$94,MATCH(Input!$C$137,PIP!$G$79:$G$94,0)),FC4="FL",INDEX(PIP!$H$5:$H$8,MATCH(Input!$C$138,PIP!$G$5:$G$8,0))),0)</f>
        <v>0</v>
      </c>
      <c r="FD83" s="357" cm="1">
        <f t="array" ref="FD83">IFERROR(_xlfn.IFS(FD4="NJ",INDEX(PIP!$H$79:$H$94,MATCH(Input!$C$137,PIP!$G$79:$G$94,0)),FD4="FL",INDEX(PIP!$H$5:$H$8,MATCH(Input!$C$138,PIP!$G$5:$G$8,0))),0)</f>
        <v>0</v>
      </c>
      <c r="FE83" s="357" cm="1">
        <f t="array" ref="FE83">IFERROR(_xlfn.IFS(FE4="NJ",INDEX(PIP!$H$79:$H$94,MATCH(Input!$C$137,PIP!$G$79:$G$94,0)),FE4="FL",INDEX(PIP!$H$5:$H$8,MATCH(Input!$C$138,PIP!$G$5:$G$8,0))),0)</f>
        <v>0</v>
      </c>
      <c r="FF83" s="357" cm="1">
        <f t="array" ref="FF83">IFERROR(_xlfn.IFS(FF4="NJ",INDEX(PIP!$H$79:$H$94,MATCH(Input!$C$137,PIP!$G$79:$G$94,0)),FF4="FL",INDEX(PIP!$H$5:$H$8,MATCH(Input!$C$138,PIP!$G$5:$G$8,0))),0)</f>
        <v>0</v>
      </c>
      <c r="FG83" s="357" cm="1">
        <f t="array" ref="FG83">IFERROR(_xlfn.IFS(FG4="NJ",INDEX(PIP!$H$79:$H$94,MATCH(Input!$C$137,PIP!$G$79:$G$94,0)),FG4="FL",INDEX(PIP!$H$5:$H$8,MATCH(Input!$C$138,PIP!$G$5:$G$8,0))),0)</f>
        <v>0</v>
      </c>
      <c r="FH83" s="357" cm="1">
        <f t="array" ref="FH83">IFERROR(_xlfn.IFS(FH4="NJ",INDEX(PIP!$H$79:$H$94,MATCH(Input!$C$137,PIP!$G$79:$G$94,0)),FH4="FL",INDEX(PIP!$H$5:$H$8,MATCH(Input!$C$138,PIP!$G$5:$G$8,0))),0)</f>
        <v>0</v>
      </c>
      <c r="FI83" s="357" cm="1">
        <f t="array" ref="FI83">IFERROR(_xlfn.IFS(FI4="NJ",INDEX(PIP!$H$79:$H$94,MATCH(Input!$C$137,PIP!$G$79:$G$94,0)),FI4="FL",INDEX(PIP!$H$5:$H$8,MATCH(Input!$C$138,PIP!$G$5:$G$8,0))),0)</f>
        <v>0</v>
      </c>
      <c r="FJ83" s="357" cm="1">
        <f t="array" ref="FJ83">IFERROR(_xlfn.IFS(FJ4="NJ",INDEX(PIP!$H$79:$H$94,MATCH(Input!$C$137,PIP!$G$79:$G$94,0)),FJ4="FL",INDEX(PIP!$H$5:$H$8,MATCH(Input!$C$138,PIP!$G$5:$G$8,0))),0)</f>
        <v>0</v>
      </c>
      <c r="FK83" s="357" cm="1">
        <f t="array" ref="FK83">IFERROR(_xlfn.IFS(FK4="NJ",INDEX(PIP!$H$79:$H$94,MATCH(Input!$C$137,PIP!$G$79:$G$94,0)),FK4="FL",INDEX(PIP!$H$5:$H$8,MATCH(Input!$C$138,PIP!$G$5:$G$8,0))),0)</f>
        <v>0</v>
      </c>
      <c r="FL83" s="357" cm="1">
        <f t="array" ref="FL83">IFERROR(_xlfn.IFS(FL4="NJ",INDEX(PIP!$H$79:$H$94,MATCH(Input!$C$137,PIP!$G$79:$G$94,0)),FL4="FL",INDEX(PIP!$H$5:$H$8,MATCH(Input!$C$138,PIP!$G$5:$G$8,0))),0)</f>
        <v>0</v>
      </c>
      <c r="FM83" s="357" cm="1">
        <f t="array" ref="FM83">IFERROR(_xlfn.IFS(FM4="NJ",INDEX(PIP!$H$79:$H$94,MATCH(Input!$C$137,PIP!$G$79:$G$94,0)),FM4="FL",INDEX(PIP!$H$5:$H$8,MATCH(Input!$C$138,PIP!$G$5:$G$8,0))),0)</f>
        <v>0</v>
      </c>
      <c r="FN83" s="357" cm="1">
        <f t="array" ref="FN83">IFERROR(_xlfn.IFS(FN4="NJ",INDEX(PIP!$H$79:$H$94,MATCH(Input!$C$137,PIP!$G$79:$G$94,0)),FN4="FL",INDEX(PIP!$H$5:$H$8,MATCH(Input!$C$138,PIP!$G$5:$G$8,0))),0)</f>
        <v>0</v>
      </c>
      <c r="FO83" s="357" cm="1">
        <f t="array" ref="FO83">IFERROR(_xlfn.IFS(FO4="NJ",INDEX(PIP!$H$79:$H$94,MATCH(Input!$C$137,PIP!$G$79:$G$94,0)),FO4="FL",INDEX(PIP!$H$5:$H$8,MATCH(Input!$C$138,PIP!$G$5:$G$8,0))),0)</f>
        <v>0</v>
      </c>
      <c r="FP83" s="357" cm="1">
        <f t="array" ref="FP83">IFERROR(_xlfn.IFS(FP4="NJ",INDEX(PIP!$H$79:$H$94,MATCH(Input!$C$137,PIP!$G$79:$G$94,0)),FP4="FL",INDEX(PIP!$H$5:$H$8,MATCH(Input!$C$138,PIP!$G$5:$G$8,0))),0)</f>
        <v>0</v>
      </c>
      <c r="FQ83" s="357" cm="1">
        <f t="array" ref="FQ83">IFERROR(_xlfn.IFS(FQ4="NJ",INDEX(PIP!$H$79:$H$94,MATCH(Input!$C$137,PIP!$G$79:$G$94,0)),FQ4="FL",INDEX(PIP!$H$5:$H$8,MATCH(Input!$C$138,PIP!$G$5:$G$8,0))),0)</f>
        <v>0</v>
      </c>
      <c r="FR83" s="357" cm="1">
        <f t="array" ref="FR83">IFERROR(_xlfn.IFS(FR4="NJ",INDEX(PIP!$H$79:$H$94,MATCH(Input!$C$137,PIP!$G$79:$G$94,0)),FR4="FL",INDEX(PIP!$H$5:$H$8,MATCH(Input!$C$138,PIP!$G$5:$G$8,0))),0)</f>
        <v>0</v>
      </c>
      <c r="FS83" s="357" cm="1">
        <f t="array" ref="FS83">IFERROR(_xlfn.IFS(FS4="NJ",INDEX(PIP!$H$79:$H$94,MATCH(Input!$C$137,PIP!$G$79:$G$94,0)),FS4="FL",INDEX(PIP!$H$5:$H$8,MATCH(Input!$C$138,PIP!$G$5:$G$8,0))),0)</f>
        <v>0</v>
      </c>
      <c r="FT83" s="357" cm="1">
        <f t="array" ref="FT83">IFERROR(_xlfn.IFS(FT4="NJ",INDEX(PIP!$H$79:$H$94,MATCH(Input!$C$137,PIP!$G$79:$G$94,0)),FT4="FL",INDEX(PIP!$H$5:$H$8,MATCH(Input!$C$138,PIP!$G$5:$G$8,0))),0)</f>
        <v>0</v>
      </c>
      <c r="FU83" s="357" cm="1">
        <f t="array" ref="FU83">IFERROR(_xlfn.IFS(FU4="NJ",INDEX(PIP!$H$79:$H$94,MATCH(Input!$C$137,PIP!$G$79:$G$94,0)),FU4="FL",INDEX(PIP!$H$5:$H$8,MATCH(Input!$C$138,PIP!$G$5:$G$8,0))),0)</f>
        <v>0</v>
      </c>
      <c r="FV83" s="357" cm="1">
        <f t="array" ref="FV83">IFERROR(_xlfn.IFS(FV4="NJ",INDEX(PIP!$H$79:$H$94,MATCH(Input!$C$137,PIP!$G$79:$G$94,0)),FV4="FL",INDEX(PIP!$H$5:$H$8,MATCH(Input!$C$138,PIP!$G$5:$G$8,0))),0)</f>
        <v>0</v>
      </c>
      <c r="FW83" s="357" cm="1">
        <f t="array" ref="FW83">IFERROR(_xlfn.IFS(FW4="NJ",INDEX(PIP!$H$79:$H$94,MATCH(Input!$C$137,PIP!$G$79:$G$94,0)),FW4="FL",INDEX(PIP!$H$5:$H$8,MATCH(Input!$C$138,PIP!$G$5:$G$8,0))),0)</f>
        <v>0</v>
      </c>
      <c r="FX83" s="357" cm="1">
        <f t="array" ref="FX83">IFERROR(_xlfn.IFS(FX4="NJ",INDEX(PIP!$H$79:$H$94,MATCH(Input!$C$137,PIP!$G$79:$G$94,0)),FX4="FL",INDEX(PIP!$H$5:$H$8,MATCH(Input!$C$138,PIP!$G$5:$G$8,0))),0)</f>
        <v>0</v>
      </c>
      <c r="FY83" s="357" cm="1">
        <f t="array" ref="FY83">IFERROR(_xlfn.IFS(FY4="NJ",INDEX(PIP!$H$79:$H$94,MATCH(Input!$C$137,PIP!$G$79:$G$94,0)),FY4="FL",INDEX(PIP!$H$5:$H$8,MATCH(Input!$C$138,PIP!$G$5:$G$8,0))),0)</f>
        <v>0</v>
      </c>
      <c r="FZ83" s="357" cm="1">
        <f t="array" ref="FZ83">IFERROR(_xlfn.IFS(FZ4="NJ",INDEX(PIP!$H$79:$H$94,MATCH(Input!$C$137,PIP!$G$79:$G$94,0)),FZ4="FL",INDEX(PIP!$H$5:$H$8,MATCH(Input!$C$138,PIP!$G$5:$G$8,0))),0)</f>
        <v>0</v>
      </c>
      <c r="GA83" s="357" cm="1">
        <f t="array" ref="GA83">IFERROR(_xlfn.IFS(GA4="NJ",INDEX(PIP!$H$79:$H$94,MATCH(Input!$C$137,PIP!$G$79:$G$94,0)),GA4="FL",INDEX(PIP!$H$5:$H$8,MATCH(Input!$C$138,PIP!$G$5:$G$8,0))),0)</f>
        <v>0</v>
      </c>
      <c r="GB83" s="357" cm="1">
        <f t="array" ref="GB83">IFERROR(_xlfn.IFS(GB4="NJ",INDEX(PIP!$H$79:$H$94,MATCH(Input!$C$137,PIP!$G$79:$G$94,0)),GB4="FL",INDEX(PIP!$H$5:$H$8,MATCH(Input!$C$138,PIP!$G$5:$G$8,0))),0)</f>
        <v>0</v>
      </c>
      <c r="GC83" s="357" cm="1">
        <f t="array" ref="GC83">IFERROR(_xlfn.IFS(GC4="NJ",INDEX(PIP!$H$79:$H$94,MATCH(Input!$C$137,PIP!$G$79:$G$94,0)),GC4="FL",INDEX(PIP!$H$5:$H$8,MATCH(Input!$C$138,PIP!$G$5:$G$8,0))),0)</f>
        <v>0</v>
      </c>
      <c r="GD83" s="357" cm="1">
        <f t="array" ref="GD83">IFERROR(_xlfn.IFS(GD4="NJ",INDEX(PIP!$H$79:$H$94,MATCH(Input!$C$137,PIP!$G$79:$G$94,0)),GD4="FL",INDEX(PIP!$H$5:$H$8,MATCH(Input!$C$138,PIP!$G$5:$G$8,0))),0)</f>
        <v>0</v>
      </c>
      <c r="GE83" s="357" cm="1">
        <f t="array" ref="GE83">IFERROR(_xlfn.IFS(GE4="NJ",INDEX(PIP!$H$79:$H$94,MATCH(Input!$C$137,PIP!$G$79:$G$94,0)),GE4="FL",INDEX(PIP!$H$5:$H$8,MATCH(Input!$C$138,PIP!$G$5:$G$8,0))),0)</f>
        <v>0</v>
      </c>
      <c r="GF83" s="357" cm="1">
        <f t="array" ref="GF83">IFERROR(_xlfn.IFS(GF4="NJ",INDEX(PIP!$H$79:$H$94,MATCH(Input!$C$137,PIP!$G$79:$G$94,0)),GF4="FL",INDEX(PIP!$H$5:$H$8,MATCH(Input!$C$138,PIP!$G$5:$G$8,0))),0)</f>
        <v>0</v>
      </c>
      <c r="GG83" s="357" cm="1">
        <f t="array" ref="GG83">IFERROR(_xlfn.IFS(GG4="NJ",INDEX(PIP!$H$79:$H$94,MATCH(Input!$C$137,PIP!$G$79:$G$94,0)),GG4="FL",INDEX(PIP!$H$5:$H$8,MATCH(Input!$C$138,PIP!$G$5:$G$8,0))),0)</f>
        <v>0</v>
      </c>
      <c r="GH83" s="357" cm="1">
        <f t="array" ref="GH83">IFERROR(_xlfn.IFS(GH4="NJ",INDEX(PIP!$H$79:$H$94,MATCH(Input!$C$137,PIP!$G$79:$G$94,0)),GH4="FL",INDEX(PIP!$H$5:$H$8,MATCH(Input!$C$138,PIP!$G$5:$G$8,0))),0)</f>
        <v>0</v>
      </c>
      <c r="GI83" s="357" cm="1">
        <f t="array" ref="GI83">IFERROR(_xlfn.IFS(GI4="NJ",INDEX(PIP!$H$79:$H$94,MATCH(Input!$C$137,PIP!$G$79:$G$94,0)),GI4="FL",INDEX(PIP!$H$5:$H$8,MATCH(Input!$C$138,PIP!$G$5:$G$8,0))),0)</f>
        <v>0</v>
      </c>
      <c r="GJ83" s="357" cm="1">
        <f t="array" ref="GJ83">IFERROR(_xlfn.IFS(GJ4="NJ",INDEX(PIP!$H$79:$H$94,MATCH(Input!$C$137,PIP!$G$79:$G$94,0)),GJ4="FL",INDEX(PIP!$H$5:$H$8,MATCH(Input!$C$138,PIP!$G$5:$G$8,0))),0)</f>
        <v>0</v>
      </c>
      <c r="GK83" s="357" cm="1">
        <f t="array" ref="GK83">IFERROR(_xlfn.IFS(GK4="NJ",INDEX(PIP!$H$79:$H$94,MATCH(Input!$C$137,PIP!$G$79:$G$94,0)),GK4="FL",INDEX(PIP!$H$5:$H$8,MATCH(Input!$C$138,PIP!$G$5:$G$8,0))),0)</f>
        <v>0</v>
      </c>
      <c r="GL83" s="357" cm="1">
        <f t="array" ref="GL83">IFERROR(_xlfn.IFS(GL4="NJ",INDEX(PIP!$H$79:$H$94,MATCH(Input!$C$137,PIP!$G$79:$G$94,0)),GL4="FL",INDEX(PIP!$H$5:$H$8,MATCH(Input!$C$138,PIP!$G$5:$G$8,0))),0)</f>
        <v>0</v>
      </c>
      <c r="GM83" s="357" cm="1">
        <f t="array" ref="GM83">IFERROR(_xlfn.IFS(GM4="NJ",INDEX(PIP!$H$79:$H$94,MATCH(Input!$C$137,PIP!$G$79:$G$94,0)),GM4="FL",INDEX(PIP!$H$5:$H$8,MATCH(Input!$C$138,PIP!$G$5:$G$8,0))),0)</f>
        <v>0</v>
      </c>
      <c r="GN83" s="357" cm="1">
        <f t="array" ref="GN83">IFERROR(_xlfn.IFS(GN4="NJ",INDEX(PIP!$H$79:$H$94,MATCH(Input!$C$137,PIP!$G$79:$G$94,0)),GN4="FL",INDEX(PIP!$H$5:$H$8,MATCH(Input!$C$138,PIP!$G$5:$G$8,0))),0)</f>
        <v>0</v>
      </c>
      <c r="GO83" s="357" cm="1">
        <f t="array" ref="GO83">IFERROR(_xlfn.IFS(GO4="NJ",INDEX(PIP!$H$79:$H$94,MATCH(Input!$C$137,PIP!$G$79:$G$94,0)),GO4="FL",INDEX(PIP!$H$5:$H$8,MATCH(Input!$C$138,PIP!$G$5:$G$8,0))),0)</f>
        <v>0</v>
      </c>
      <c r="GP83" s="357" cm="1">
        <f t="array" ref="GP83">IFERROR(_xlfn.IFS(GP4="NJ",INDEX(PIP!$H$79:$H$94,MATCH(Input!$C$137,PIP!$G$79:$G$94,0)),GP4="FL",INDEX(PIP!$H$5:$H$8,MATCH(Input!$C$138,PIP!$G$5:$G$8,0))),0)</f>
        <v>0</v>
      </c>
      <c r="GQ83" s="357" cm="1">
        <f t="array" ref="GQ83">IFERROR(_xlfn.IFS(GQ4="NJ",INDEX(PIP!$H$79:$H$94,MATCH(Input!$C$137,PIP!$G$79:$G$94,0)),GQ4="FL",INDEX(PIP!$H$5:$H$8,MATCH(Input!$C$138,PIP!$G$5:$G$8,0))),0)</f>
        <v>0</v>
      </c>
      <c r="GR83" s="357" cm="1">
        <f t="array" ref="GR83">IFERROR(_xlfn.IFS(GR4="NJ",INDEX(PIP!$H$79:$H$94,MATCH(Input!$C$137,PIP!$G$79:$G$94,0)),GR4="FL",INDEX(PIP!$H$5:$H$8,MATCH(Input!$C$138,PIP!$G$5:$G$8,0))),0)</f>
        <v>0</v>
      </c>
      <c r="GS83" s="357" cm="1">
        <f t="array" ref="GS83">IFERROR(_xlfn.IFS(GS4="NJ",INDEX(PIP!$H$79:$H$94,MATCH(Input!$C$137,PIP!$G$79:$G$94,0)),GS4="FL",INDEX(PIP!$H$5:$H$8,MATCH(Input!$C$138,PIP!$G$5:$G$8,0))),0)</f>
        <v>0</v>
      </c>
    </row>
    <row r="84" spans="1:201">
      <c r="A84" s="326" t="s">
        <v>8711</v>
      </c>
      <c r="B84" s="327">
        <f>ROUND(B85*B10,0)*N(Input!$C$139)</f>
        <v>0</v>
      </c>
      <c r="C84" s="327">
        <f>IFERROR(ROUND(C85*C10,0)*N(Input!$C$139),"?")</f>
        <v>0</v>
      </c>
      <c r="D84" s="327">
        <f>IFERROR(ROUND(D85*D10,0)*N(Input!$C$139),"?")</f>
        <v>0</v>
      </c>
      <c r="E84" s="327">
        <f>IFERROR(ROUND(E85*E10,0)*N(Input!$C$139),"?")</f>
        <v>0</v>
      </c>
      <c r="F84" s="327">
        <f>IFERROR(ROUND(F85*F10,0)*N(Input!$C$139),"?")</f>
        <v>0</v>
      </c>
      <c r="G84" s="327">
        <f>IFERROR(ROUND(G85*G10,0)*N(Input!$C$139),"?")</f>
        <v>0</v>
      </c>
      <c r="H84" s="327">
        <f>IFERROR(ROUND(H85*H10,0)*N(Input!$C$139),"?")</f>
        <v>0</v>
      </c>
      <c r="I84" s="327">
        <f>IFERROR(ROUND(I85*I10,0)*N(Input!$C$139),"?")</f>
        <v>0</v>
      </c>
      <c r="J84" s="327">
        <f>IFERROR(ROUND(J85*J10,0)*N(Input!$C$139),"?")</f>
        <v>0</v>
      </c>
      <c r="K84" s="327">
        <f>IFERROR(ROUND(K85*K10,0)*N(Input!$C$139),"?")</f>
        <v>0</v>
      </c>
      <c r="L84" s="327">
        <f>IFERROR(ROUND(L85*L10,0)*N(Input!$C$139),"?")</f>
        <v>0</v>
      </c>
      <c r="M84" s="327">
        <f>IFERROR(ROUND(M85*M10,0)*N(Input!$C$139),"?")</f>
        <v>0</v>
      </c>
      <c r="N84" s="327">
        <f>IFERROR(ROUND(N85*N10,0)*N(Input!$C$139),"?")</f>
        <v>0</v>
      </c>
      <c r="O84" s="327">
        <f>IFERROR(ROUND(O85*O10,0)*N(Input!$C$139),"?")</f>
        <v>0</v>
      </c>
      <c r="P84" s="327">
        <f>IFERROR(ROUND(P85*P10,0)*N(Input!$C$139),"?")</f>
        <v>0</v>
      </c>
      <c r="Q84" s="327">
        <f>IFERROR(ROUND(Q85*Q10,0)*N(Input!$C$139),"?")</f>
        <v>0</v>
      </c>
      <c r="R84" s="327">
        <f>IFERROR(ROUND(R85*R10,0)*N(Input!$C$139),"?")</f>
        <v>0</v>
      </c>
      <c r="S84" s="327">
        <f>IFERROR(ROUND(S85*S10,0)*N(Input!$C$139),"?")</f>
        <v>0</v>
      </c>
      <c r="T84" s="327">
        <f>IFERROR(ROUND(T85*T10,0)*N(Input!$C$139),"?")</f>
        <v>0</v>
      </c>
      <c r="U84" s="327">
        <f>IFERROR(ROUND(U85*U10,0)*N(Input!$C$139),"?")</f>
        <v>0</v>
      </c>
      <c r="V84" s="327">
        <f>IFERROR(ROUND(V85*V10,0)*N(Input!$C$139),"?")</f>
        <v>0</v>
      </c>
      <c r="W84" s="327">
        <f>IFERROR(ROUND(W85*W10,0)*N(Input!$C$139),"?")</f>
        <v>0</v>
      </c>
      <c r="X84" s="327">
        <f>IFERROR(ROUND(X85*X10,0)*N(Input!$C$139),"?")</f>
        <v>0</v>
      </c>
      <c r="Y84" s="327">
        <f>IFERROR(ROUND(Y85*Y10,0)*N(Input!$C$139),"?")</f>
        <v>0</v>
      </c>
      <c r="Z84" s="327">
        <f>IFERROR(ROUND(Z85*Z10,0)*N(Input!$C$139),"?")</f>
        <v>0</v>
      </c>
      <c r="AA84" s="327">
        <f>IFERROR(ROUND(AA85*AA10,0)*N(Input!$C$139),"?")</f>
        <v>0</v>
      </c>
      <c r="AB84" s="327">
        <f>IFERROR(ROUND(AB85*AB10,0)*N(Input!$C$139),"?")</f>
        <v>0</v>
      </c>
      <c r="AC84" s="327">
        <f>IFERROR(ROUND(AC85*AC10,0)*N(Input!$C$139),"?")</f>
        <v>0</v>
      </c>
      <c r="AD84" s="327">
        <f>IFERROR(ROUND(AD85*AD10,0)*N(Input!$C$139),"?")</f>
        <v>0</v>
      </c>
      <c r="AE84" s="327">
        <f>IFERROR(ROUND(AE85*AE10,0)*N(Input!$C$139),"?")</f>
        <v>0</v>
      </c>
      <c r="AF84" s="327">
        <f>IFERROR(ROUND(AF85*AF10,0)*N(Input!$C$139),"?")</f>
        <v>0</v>
      </c>
      <c r="AG84" s="327">
        <f>IFERROR(ROUND(AG85*AG10,0)*N(Input!$C$139),"?")</f>
        <v>0</v>
      </c>
      <c r="AH84" s="327">
        <f>IFERROR(ROUND(AH85*AH10,0)*N(Input!$C$139),"?")</f>
        <v>0</v>
      </c>
      <c r="AI84" s="327">
        <f>IFERROR(ROUND(AI85*AI10,0)*N(Input!$C$139),"?")</f>
        <v>0</v>
      </c>
      <c r="AJ84" s="327">
        <f>IFERROR(ROUND(AJ85*AJ10,0)*N(Input!$C$139),"?")</f>
        <v>0</v>
      </c>
      <c r="AK84" s="327">
        <f>IFERROR(ROUND(AK85*AK10,0)*N(Input!$C$139),"?")</f>
        <v>0</v>
      </c>
      <c r="AL84" s="327">
        <f>IFERROR(ROUND(AL85*AL10,0)*N(Input!$C$139),"?")</f>
        <v>0</v>
      </c>
      <c r="AM84" s="327">
        <f>IFERROR(ROUND(AM85*AM10,0)*N(Input!$C$139),"?")</f>
        <v>0</v>
      </c>
      <c r="AN84" s="327">
        <f>IFERROR(ROUND(AN85*AN10,0)*N(Input!$C$139),"?")</f>
        <v>0</v>
      </c>
      <c r="AO84" s="327">
        <f>IFERROR(ROUND(AO85*AO10,0)*N(Input!$C$139),"?")</f>
        <v>0</v>
      </c>
      <c r="AP84" s="327">
        <f>IFERROR(ROUND(AP85*AP10,0)*N(Input!$C$139),"?")</f>
        <v>0</v>
      </c>
      <c r="AQ84" s="327">
        <f>IFERROR(ROUND(AQ85*AQ10,0)*N(Input!$C$139),"?")</f>
        <v>0</v>
      </c>
      <c r="AR84" s="327">
        <f>IFERROR(ROUND(AR85*AR10,0)*N(Input!$C$139),"?")</f>
        <v>0</v>
      </c>
      <c r="AS84" s="327">
        <f>IFERROR(ROUND(AS85*AS10,0)*N(Input!$C$139),"?")</f>
        <v>0</v>
      </c>
      <c r="AT84" s="327">
        <f>IFERROR(ROUND(AT85*AT10,0)*N(Input!$C$139),"?")</f>
        <v>0</v>
      </c>
      <c r="AU84" s="327">
        <f>IFERROR(ROUND(AU85*AU10,0)*N(Input!$C$139),"?")</f>
        <v>0</v>
      </c>
      <c r="AV84" s="327">
        <f>IFERROR(ROUND(AV85*AV10,0)*N(Input!$C$139),"?")</f>
        <v>0</v>
      </c>
      <c r="AW84" s="327">
        <f>IFERROR(ROUND(AW85*AW10,0)*N(Input!$C$139),"?")</f>
        <v>0</v>
      </c>
      <c r="AX84" s="327">
        <f>IFERROR(ROUND(AX85*AX10,0)*N(Input!$C$139),"?")</f>
        <v>0</v>
      </c>
      <c r="AY84" s="327">
        <f>IFERROR(ROUND(AY85*AY10,0)*N(Input!$C$139),"?")</f>
        <v>0</v>
      </c>
      <c r="AZ84" s="327">
        <f>IFERROR(ROUND(AZ85*AZ10,0)*N(Input!$C$139),"?")</f>
        <v>0</v>
      </c>
      <c r="BA84" s="327">
        <f>IFERROR(ROUND(BA85*BA10,0)*N(Input!$C$139),"?")</f>
        <v>0</v>
      </c>
      <c r="BB84" s="327">
        <f>IFERROR(ROUND(BB85*BB10,0)*N(Input!$C$139),"?")</f>
        <v>0</v>
      </c>
      <c r="BC84" s="327">
        <f>IFERROR(ROUND(BC85*BC10,0)*N(Input!$C$139),"?")</f>
        <v>0</v>
      </c>
      <c r="BD84" s="327">
        <f>IFERROR(ROUND(BD85*BD10,0)*N(Input!$C$139),"?")</f>
        <v>0</v>
      </c>
      <c r="BE84" s="327">
        <f>IFERROR(ROUND(BE85*BE10,0)*N(Input!$C$139),"?")</f>
        <v>0</v>
      </c>
      <c r="BF84" s="327">
        <f>IFERROR(ROUND(BF85*BF10,0)*N(Input!$C$139),"?")</f>
        <v>0</v>
      </c>
      <c r="BG84" s="327">
        <f>IFERROR(ROUND(BG85*BG10,0)*N(Input!$C$139),"?")</f>
        <v>0</v>
      </c>
      <c r="BH84" s="327">
        <f>IFERROR(ROUND(BH85*BH10,0)*N(Input!$C$139),"?")</f>
        <v>0</v>
      </c>
      <c r="BI84" s="327">
        <f>IFERROR(ROUND(BI85*BI10,0)*N(Input!$C$139),"?")</f>
        <v>0</v>
      </c>
      <c r="BJ84" s="327">
        <f>IFERROR(ROUND(BJ85*BJ10,0)*N(Input!$C$139),"?")</f>
        <v>0</v>
      </c>
      <c r="BK84" s="327">
        <f>IFERROR(ROUND(BK85*BK10,0)*N(Input!$C$139),"?")</f>
        <v>0</v>
      </c>
      <c r="BL84" s="327">
        <f>IFERROR(ROUND(BL85*BL10,0)*N(Input!$C$139),"?")</f>
        <v>0</v>
      </c>
      <c r="BM84" s="327">
        <f>IFERROR(ROUND(BM85*BM10,0)*N(Input!$C$139),"?")</f>
        <v>0</v>
      </c>
      <c r="BN84" s="327">
        <f>IFERROR(ROUND(BN85*BN10,0)*N(Input!$C$139),"?")</f>
        <v>0</v>
      </c>
      <c r="BO84" s="327">
        <f>IFERROR(ROUND(BO85*BO10,0)*N(Input!$C$139),"?")</f>
        <v>0</v>
      </c>
      <c r="BP84" s="327">
        <f>IFERROR(ROUND(BP85*BP10,0)*N(Input!$C$139),"?")</f>
        <v>0</v>
      </c>
      <c r="BQ84" s="327">
        <f>IFERROR(ROUND(BQ85*BQ10,0)*N(Input!$C$139),"?")</f>
        <v>0</v>
      </c>
      <c r="BR84" s="327">
        <f>IFERROR(ROUND(BR85*BR10,0)*N(Input!$C$139),"?")</f>
        <v>0</v>
      </c>
      <c r="BS84" s="327">
        <f>IFERROR(ROUND(BS85*BS10,0)*N(Input!$C$139),"?")</f>
        <v>0</v>
      </c>
      <c r="BT84" s="327">
        <f>IFERROR(ROUND(BT85*BT10,0)*N(Input!$C$139),"?")</f>
        <v>0</v>
      </c>
      <c r="BU84" s="327">
        <f>IFERROR(ROUND(BU85*BU10,0)*N(Input!$C$139),"?")</f>
        <v>0</v>
      </c>
      <c r="BV84" s="327">
        <f>IFERROR(ROUND(BV85*BV10,0)*N(Input!$C$139),"?")</f>
        <v>0</v>
      </c>
      <c r="BW84" s="327">
        <f>IFERROR(ROUND(BW85*BW10,0)*N(Input!$C$139),"?")</f>
        <v>0</v>
      </c>
      <c r="BX84" s="327">
        <f>IFERROR(ROUND(BX85*BX10,0)*N(Input!$C$139),"?")</f>
        <v>0</v>
      </c>
      <c r="BY84" s="327">
        <f>IFERROR(ROUND(BY85*BY10,0)*N(Input!$C$139),"?")</f>
        <v>0</v>
      </c>
      <c r="BZ84" s="327">
        <f>IFERROR(ROUND(BZ85*BZ10,0)*N(Input!$C$139),"?")</f>
        <v>0</v>
      </c>
      <c r="CA84" s="327">
        <f>IFERROR(ROUND(CA85*CA10,0)*N(Input!$C$139),"?")</f>
        <v>0</v>
      </c>
      <c r="CB84" s="327">
        <f>IFERROR(ROUND(CB85*CB10,0)*N(Input!$C$139),"?")</f>
        <v>0</v>
      </c>
      <c r="CC84" s="327">
        <f>IFERROR(ROUND(CC85*CC10,0)*N(Input!$C$139),"?")</f>
        <v>0</v>
      </c>
      <c r="CD84" s="327">
        <f>IFERROR(ROUND(CD85*CD10,0)*N(Input!$C$139),"?")</f>
        <v>0</v>
      </c>
      <c r="CE84" s="327">
        <f>IFERROR(ROUND(CE85*CE10,0)*N(Input!$C$139),"?")</f>
        <v>0</v>
      </c>
      <c r="CF84" s="327">
        <f>IFERROR(ROUND(CF85*CF10,0)*N(Input!$C$139),"?")</f>
        <v>0</v>
      </c>
      <c r="CG84" s="327">
        <f>IFERROR(ROUND(CG85*CG10,0)*N(Input!$C$139),"?")</f>
        <v>0</v>
      </c>
      <c r="CH84" s="327">
        <f>IFERROR(ROUND(CH85*CH10,0)*N(Input!$C$139),"?")</f>
        <v>0</v>
      </c>
      <c r="CI84" s="327">
        <f>IFERROR(ROUND(CI85*CI10,0)*N(Input!$C$139),"?")</f>
        <v>0</v>
      </c>
      <c r="CJ84" s="327">
        <f>IFERROR(ROUND(CJ85*CJ10,0)*N(Input!$C$139),"?")</f>
        <v>0</v>
      </c>
      <c r="CK84" s="327">
        <f>IFERROR(ROUND(CK85*CK10,0)*N(Input!$C$139),"?")</f>
        <v>0</v>
      </c>
      <c r="CL84" s="327">
        <f>IFERROR(ROUND(CL85*CL10,0)*N(Input!$C$139),"?")</f>
        <v>0</v>
      </c>
      <c r="CM84" s="327">
        <f>IFERROR(ROUND(CM85*CM10,0)*N(Input!$C$139),"?")</f>
        <v>0</v>
      </c>
      <c r="CN84" s="327">
        <f>IFERROR(ROUND(CN85*CN10,0)*N(Input!$C$139),"?")</f>
        <v>0</v>
      </c>
      <c r="CO84" s="327">
        <f>IFERROR(ROUND(CO85*CO10,0)*N(Input!$C$139),"?")</f>
        <v>0</v>
      </c>
      <c r="CP84" s="327">
        <f>IFERROR(ROUND(CP85*CP10,0)*N(Input!$C$139),"?")</f>
        <v>0</v>
      </c>
      <c r="CQ84" s="327">
        <f>IFERROR(ROUND(CQ85*CQ10,0)*N(Input!$C$139),"?")</f>
        <v>0</v>
      </c>
      <c r="CR84" s="327">
        <f>IFERROR(ROUND(CR85*CR10,0)*N(Input!$C$139),"?")</f>
        <v>0</v>
      </c>
      <c r="CS84" s="327">
        <f>IFERROR(ROUND(CS85*CS10,0)*N(Input!$C$139),"?")</f>
        <v>0</v>
      </c>
      <c r="CT84" s="327">
        <f>IFERROR(ROUND(CT85*CT10,0)*N(Input!$C$139),"?")</f>
        <v>0</v>
      </c>
      <c r="CU84" s="327">
        <f>IFERROR(ROUND(CU85*CU10,0)*N(Input!$C$139),"?")</f>
        <v>0</v>
      </c>
      <c r="CV84" s="327">
        <f>IFERROR(ROUND(CV85*CV10,0)*N(Input!$C$139),"?")</f>
        <v>0</v>
      </c>
      <c r="CW84" s="327">
        <f>IFERROR(ROUND(CW85*CW10,0)*N(Input!$C$139),"?")</f>
        <v>0</v>
      </c>
      <c r="CX84" s="327">
        <f>IFERROR(ROUND(CX85*CX10,0)*N(Input!$C$139),"?")</f>
        <v>0</v>
      </c>
      <c r="CY84" s="327">
        <f>IFERROR(ROUND(CY85*CY10,0)*N(Input!$C$139),"?")</f>
        <v>0</v>
      </c>
      <c r="CZ84" s="327">
        <f>IFERROR(ROUND(CZ85*CZ10,0)*N(Input!$C$139),"?")</f>
        <v>0</v>
      </c>
      <c r="DA84" s="327">
        <f>IFERROR(ROUND(DA85*DA10,0)*N(Input!$C$139),"?")</f>
        <v>0</v>
      </c>
      <c r="DB84" s="327">
        <f>IFERROR(ROUND(DB85*DB10,0)*N(Input!$C$139),"?")</f>
        <v>0</v>
      </c>
      <c r="DC84" s="327">
        <f>IFERROR(ROUND(DC85*DC10,0)*N(Input!$C$139),"?")</f>
        <v>0</v>
      </c>
      <c r="DD84" s="327">
        <f>IFERROR(ROUND(DD85*DD10,0)*N(Input!$C$139),"?")</f>
        <v>0</v>
      </c>
      <c r="DE84" s="327">
        <f>IFERROR(ROUND(DE85*DE10,0)*N(Input!$C$139),"?")</f>
        <v>0</v>
      </c>
      <c r="DF84" s="327">
        <f>IFERROR(ROUND(DF85*DF10,0)*N(Input!$C$139),"?")</f>
        <v>0</v>
      </c>
      <c r="DG84" s="327">
        <f>IFERROR(ROUND(DG85*DG10,0)*N(Input!$C$139),"?")</f>
        <v>0</v>
      </c>
      <c r="DH84" s="327">
        <f>IFERROR(ROUND(DH85*DH10,0)*N(Input!$C$139),"?")</f>
        <v>0</v>
      </c>
      <c r="DI84" s="327">
        <f>IFERROR(ROUND(DI85*DI10,0)*N(Input!$C$139),"?")</f>
        <v>0</v>
      </c>
      <c r="DJ84" s="327">
        <f>IFERROR(ROUND(DJ85*DJ10,0)*N(Input!$C$139),"?")</f>
        <v>0</v>
      </c>
      <c r="DK84" s="327">
        <f>IFERROR(ROUND(DK85*DK10,0)*N(Input!$C$139),"?")</f>
        <v>0</v>
      </c>
      <c r="DL84" s="327">
        <f>IFERROR(ROUND(DL85*DL10,0)*N(Input!$C$139),"?")</f>
        <v>0</v>
      </c>
      <c r="DM84" s="327">
        <f>IFERROR(ROUND(DM85*DM10,0)*N(Input!$C$139),"?")</f>
        <v>0</v>
      </c>
      <c r="DN84" s="327">
        <f>IFERROR(ROUND(DN85*DN10,0)*N(Input!$C$139),"?")</f>
        <v>0</v>
      </c>
      <c r="DO84" s="327">
        <f>IFERROR(ROUND(DO85*DO10,0)*N(Input!$C$139),"?")</f>
        <v>0</v>
      </c>
      <c r="DP84" s="327">
        <f>IFERROR(ROUND(DP85*DP10,0)*N(Input!$C$139),"?")</f>
        <v>0</v>
      </c>
      <c r="DQ84" s="327">
        <f>IFERROR(ROUND(DQ85*DQ10,0)*N(Input!$C$139),"?")</f>
        <v>0</v>
      </c>
      <c r="DR84" s="327">
        <f>IFERROR(ROUND(DR85*DR10,0)*N(Input!$C$139),"?")</f>
        <v>0</v>
      </c>
      <c r="DS84" s="327">
        <f>IFERROR(ROUND(DS85*DS10,0)*N(Input!$C$139),"?")</f>
        <v>0</v>
      </c>
      <c r="DT84" s="327">
        <f>IFERROR(ROUND(DT85*DT10,0)*N(Input!$C$139),"?")</f>
        <v>0</v>
      </c>
      <c r="DU84" s="327">
        <f>IFERROR(ROUND(DU85*DU10,0)*N(Input!$C$139),"?")</f>
        <v>0</v>
      </c>
      <c r="DV84" s="327">
        <f>IFERROR(ROUND(DV85*DV10,0)*N(Input!$C$139),"?")</f>
        <v>0</v>
      </c>
      <c r="DW84" s="327">
        <f>IFERROR(ROUND(DW85*DW10,0)*N(Input!$C$139),"?")</f>
        <v>0</v>
      </c>
      <c r="DX84" s="327">
        <f>IFERROR(ROUND(DX85*DX10,0)*N(Input!$C$139),"?")</f>
        <v>0</v>
      </c>
      <c r="DY84" s="327">
        <f>IFERROR(ROUND(DY85*DY10,0)*N(Input!$C$139),"?")</f>
        <v>0</v>
      </c>
      <c r="DZ84" s="327">
        <f>IFERROR(ROUND(DZ85*DZ10,0)*N(Input!$C$139),"?")</f>
        <v>0</v>
      </c>
      <c r="EA84" s="327">
        <f>IFERROR(ROUND(EA85*EA10,0)*N(Input!$C$139),"?")</f>
        <v>0</v>
      </c>
      <c r="EB84" s="327">
        <f>IFERROR(ROUND(EB85*EB10,0)*N(Input!$C$139),"?")</f>
        <v>0</v>
      </c>
      <c r="EC84" s="327">
        <f>IFERROR(ROUND(EC85*EC10,0)*N(Input!$C$139),"?")</f>
        <v>0</v>
      </c>
      <c r="ED84" s="327">
        <f>IFERROR(ROUND(ED85*ED10,0)*N(Input!$C$139),"?")</f>
        <v>0</v>
      </c>
      <c r="EE84" s="327">
        <f>IFERROR(ROUND(EE85*EE10,0)*N(Input!$C$139),"?")</f>
        <v>0</v>
      </c>
      <c r="EF84" s="327">
        <f>IFERROR(ROUND(EF85*EF10,0)*N(Input!$C$139),"?")</f>
        <v>0</v>
      </c>
      <c r="EG84" s="327">
        <f>IFERROR(ROUND(EG85*EG10,0)*N(Input!$C$139),"?")</f>
        <v>0</v>
      </c>
      <c r="EH84" s="327">
        <f>IFERROR(ROUND(EH85*EH10,0)*N(Input!$C$139),"?")</f>
        <v>0</v>
      </c>
      <c r="EI84" s="327">
        <f>IFERROR(ROUND(EI85*EI10,0)*N(Input!$C$139),"?")</f>
        <v>0</v>
      </c>
      <c r="EJ84" s="327">
        <f>IFERROR(ROUND(EJ85*EJ10,0)*N(Input!$C$139),"?")</f>
        <v>0</v>
      </c>
      <c r="EK84" s="327">
        <f>IFERROR(ROUND(EK85*EK10,0)*N(Input!$C$139),"?")</f>
        <v>0</v>
      </c>
      <c r="EL84" s="327">
        <f>IFERROR(ROUND(EL85*EL10,0)*N(Input!$C$139),"?")</f>
        <v>0</v>
      </c>
      <c r="EM84" s="327">
        <f>IFERROR(ROUND(EM85*EM10,0)*N(Input!$C$139),"?")</f>
        <v>0</v>
      </c>
      <c r="EN84" s="327">
        <f>IFERROR(ROUND(EN85*EN10,0)*N(Input!$C$139),"?")</f>
        <v>0</v>
      </c>
      <c r="EO84" s="327">
        <f>IFERROR(ROUND(EO85*EO10,0)*N(Input!$C$139),"?")</f>
        <v>0</v>
      </c>
      <c r="EP84" s="327">
        <f>IFERROR(ROUND(EP85*EP10,0)*N(Input!$C$139),"?")</f>
        <v>0</v>
      </c>
      <c r="EQ84" s="327">
        <f>IFERROR(ROUND(EQ85*EQ10,0)*N(Input!$C$139),"?")</f>
        <v>0</v>
      </c>
      <c r="ER84" s="327">
        <f>IFERROR(ROUND(ER85*ER10,0)*N(Input!$C$139),"?")</f>
        <v>0</v>
      </c>
      <c r="ES84" s="327">
        <f>IFERROR(ROUND(ES85*ES10,0)*N(Input!$C$139),"?")</f>
        <v>0</v>
      </c>
      <c r="ET84" s="327">
        <f>IFERROR(ROUND(ET85*ET10,0)*N(Input!$C$139),"?")</f>
        <v>0</v>
      </c>
      <c r="EU84" s="327">
        <f>IFERROR(ROUND(EU85*EU10,0)*N(Input!$C$139),"?")</f>
        <v>0</v>
      </c>
      <c r="EV84" s="327">
        <f>IFERROR(ROUND(EV85*EV10,0)*N(Input!$C$139),"?")</f>
        <v>0</v>
      </c>
      <c r="EW84" s="327">
        <f>IFERROR(ROUND(EW85*EW10,0)*N(Input!$C$139),"?")</f>
        <v>0</v>
      </c>
      <c r="EX84" s="327">
        <f>IFERROR(ROUND(EX85*EX10,0)*N(Input!$C$139),"?")</f>
        <v>0</v>
      </c>
      <c r="EY84" s="327">
        <f>IFERROR(ROUND(EY85*EY10,0)*N(Input!$C$139),"?")</f>
        <v>0</v>
      </c>
      <c r="EZ84" s="327">
        <f>IFERROR(ROUND(EZ85*EZ10,0)*N(Input!$C$139),"?")</f>
        <v>0</v>
      </c>
      <c r="FA84" s="327">
        <f>IFERROR(ROUND(FA85*FA10,0)*N(Input!$C$139),"?")</f>
        <v>0</v>
      </c>
      <c r="FB84" s="327">
        <f>IFERROR(ROUND(FB85*FB10,0)*N(Input!$C$139),"?")</f>
        <v>0</v>
      </c>
      <c r="FC84" s="327">
        <f>IFERROR(ROUND(FC85*FC10,0)*N(Input!$C$139),"?")</f>
        <v>0</v>
      </c>
      <c r="FD84" s="327">
        <f>IFERROR(ROUND(FD85*FD10,0)*N(Input!$C$139),"?")</f>
        <v>0</v>
      </c>
      <c r="FE84" s="327">
        <f>IFERROR(ROUND(FE85*FE10,0)*N(Input!$C$139),"?")</f>
        <v>0</v>
      </c>
      <c r="FF84" s="327">
        <f>IFERROR(ROUND(FF85*FF10,0)*N(Input!$C$139),"?")</f>
        <v>0</v>
      </c>
      <c r="FG84" s="327">
        <f>IFERROR(ROUND(FG85*FG10,0)*N(Input!$C$139),"?")</f>
        <v>0</v>
      </c>
      <c r="FH84" s="327">
        <f>IFERROR(ROUND(FH85*FH10,0)*N(Input!$C$139),"?")</f>
        <v>0</v>
      </c>
      <c r="FI84" s="327">
        <f>IFERROR(ROUND(FI85*FI10,0)*N(Input!$C$139),"?")</f>
        <v>0</v>
      </c>
      <c r="FJ84" s="327">
        <f>IFERROR(ROUND(FJ85*FJ10,0)*N(Input!$C$139),"?")</f>
        <v>0</v>
      </c>
      <c r="FK84" s="327">
        <f>IFERROR(ROUND(FK85*FK10,0)*N(Input!$C$139),"?")</f>
        <v>0</v>
      </c>
      <c r="FL84" s="327">
        <f>IFERROR(ROUND(FL85*FL10,0)*N(Input!$C$139),"?")</f>
        <v>0</v>
      </c>
      <c r="FM84" s="327">
        <f>IFERROR(ROUND(FM85*FM10,0)*N(Input!$C$139),"?")</f>
        <v>0</v>
      </c>
      <c r="FN84" s="327">
        <f>IFERROR(ROUND(FN85*FN10,0)*N(Input!$C$139),"?")</f>
        <v>0</v>
      </c>
      <c r="FO84" s="327">
        <f>IFERROR(ROUND(FO85*FO10,0)*N(Input!$C$139),"?")</f>
        <v>0</v>
      </c>
      <c r="FP84" s="327">
        <f>IFERROR(ROUND(FP85*FP10,0)*N(Input!$C$139),"?")</f>
        <v>0</v>
      </c>
      <c r="FQ84" s="327">
        <f>IFERROR(ROUND(FQ85*FQ10,0)*N(Input!$C$139),"?")</f>
        <v>0</v>
      </c>
      <c r="FR84" s="327">
        <f>IFERROR(ROUND(FR85*FR10,0)*N(Input!$C$139),"?")</f>
        <v>0</v>
      </c>
      <c r="FS84" s="327">
        <f>IFERROR(ROUND(FS85*FS10,0)*N(Input!$C$139),"?")</f>
        <v>0</v>
      </c>
      <c r="FT84" s="327">
        <f>IFERROR(ROUND(FT85*FT10,0)*N(Input!$C$139),"?")</f>
        <v>0</v>
      </c>
      <c r="FU84" s="327">
        <f>IFERROR(ROUND(FU85*FU10,0)*N(Input!$C$139),"?")</f>
        <v>0</v>
      </c>
      <c r="FV84" s="327">
        <f>IFERROR(ROUND(FV85*FV10,0)*N(Input!$C$139),"?")</f>
        <v>0</v>
      </c>
      <c r="FW84" s="327">
        <f>IFERROR(ROUND(FW85*FW10,0)*N(Input!$C$139),"?")</f>
        <v>0</v>
      </c>
      <c r="FX84" s="327">
        <f>IFERROR(ROUND(FX85*FX10,0)*N(Input!$C$139),"?")</f>
        <v>0</v>
      </c>
      <c r="FY84" s="327">
        <f>IFERROR(ROUND(FY85*FY10,0)*N(Input!$C$139),"?")</f>
        <v>0</v>
      </c>
      <c r="FZ84" s="327">
        <f>IFERROR(ROUND(FZ85*FZ10,0)*N(Input!$C$139),"?")</f>
        <v>0</v>
      </c>
      <c r="GA84" s="327">
        <f>IFERROR(ROUND(GA85*GA10,0)*N(Input!$C$139),"?")</f>
        <v>0</v>
      </c>
      <c r="GB84" s="327">
        <f>IFERROR(ROUND(GB85*GB10,0)*N(Input!$C$139),"?")</f>
        <v>0</v>
      </c>
      <c r="GC84" s="327">
        <f>IFERROR(ROUND(GC85*GC10,0)*N(Input!$C$139),"?")</f>
        <v>0</v>
      </c>
      <c r="GD84" s="327">
        <f>IFERROR(ROUND(GD85*GD10,0)*N(Input!$C$139),"?")</f>
        <v>0</v>
      </c>
      <c r="GE84" s="327">
        <f>IFERROR(ROUND(GE85*GE10,0)*N(Input!$C$139),"?")</f>
        <v>0</v>
      </c>
      <c r="GF84" s="327">
        <f>IFERROR(ROUND(GF85*GF10,0)*N(Input!$C$139),"?")</f>
        <v>0</v>
      </c>
      <c r="GG84" s="327">
        <f>IFERROR(ROUND(GG85*GG10,0)*N(Input!$C$139),"?")</f>
        <v>0</v>
      </c>
      <c r="GH84" s="327">
        <f>IFERROR(ROUND(GH85*GH10,0)*N(Input!$C$139),"?")</f>
        <v>0</v>
      </c>
      <c r="GI84" s="327">
        <f>IFERROR(ROUND(GI85*GI10,0)*N(Input!$C$139),"?")</f>
        <v>0</v>
      </c>
      <c r="GJ84" s="327">
        <f>IFERROR(ROUND(GJ85*GJ10,0)*N(Input!$C$139),"?")</f>
        <v>0</v>
      </c>
      <c r="GK84" s="327">
        <f>IFERROR(ROUND(GK85*GK10,0)*N(Input!$C$139),"?")</f>
        <v>0</v>
      </c>
      <c r="GL84" s="327">
        <f>IFERROR(ROUND(GL85*GL10,0)*N(Input!$C$139),"?")</f>
        <v>0</v>
      </c>
      <c r="GM84" s="327">
        <f>IFERROR(ROUND(GM85*GM10,0)*N(Input!$C$139),"?")</f>
        <v>0</v>
      </c>
      <c r="GN84" s="327">
        <f>IFERROR(ROUND(GN85*GN10,0)*N(Input!$C$139),"?")</f>
        <v>0</v>
      </c>
      <c r="GO84" s="327">
        <f>IFERROR(ROUND(GO85*GO10,0)*N(Input!$C$139),"?")</f>
        <v>0</v>
      </c>
      <c r="GP84" s="327">
        <f>IFERROR(ROUND(GP85*GP10,0)*N(Input!$C$139),"?")</f>
        <v>0</v>
      </c>
      <c r="GQ84" s="327">
        <f>IFERROR(ROUND(GQ85*GQ10,0)*N(Input!$C$139),"?")</f>
        <v>0</v>
      </c>
      <c r="GR84" s="327">
        <f>IFERROR(ROUND(GR85*GR10,0)*N(Input!$C$139),"?")</f>
        <v>0</v>
      </c>
      <c r="GS84" s="327">
        <f>IFERROR(ROUND(GS85*GS10,0)*N(Input!$C$139),"?")</f>
        <v>0</v>
      </c>
    </row>
    <row r="85" spans="1:201" s="328" customFormat="1" outlineLevel="1">
      <c r="A85" s="356" t="s">
        <v>9364</v>
      </c>
      <c r="B85" s="357">
        <f>IFERROR(IF(AND(B4="PA",$B$104="PA"),INDEX(PIP!$H$106:$H$109,MATCH(Input!$C$140,PIP!$G$106:$G$109,0)),0),0)</f>
        <v>0</v>
      </c>
      <c r="C85" s="357">
        <f>IFERROR(IF(AND(C4="PA",$B$104="PA"),INDEX(PIP!$H$106:$H$109,MATCH(Input!$C$140,PIP!$G$106:$G$109,0)),0),0)</f>
        <v>0</v>
      </c>
      <c r="D85" s="357">
        <f>IFERROR(IF(AND(D4="PA",$B$104="PA"),INDEX(PIP!$H$106:$H$109,MATCH(Input!$C$140,PIP!$G$106:$G$109,0)),0),0)</f>
        <v>0</v>
      </c>
      <c r="E85" s="357">
        <f>IFERROR(IF(AND(E4="PA",$B$104="PA"),INDEX(PIP!$H$106:$H$109,MATCH(Input!$C$140,PIP!$G$106:$G$109,0)),0),0)</f>
        <v>0</v>
      </c>
      <c r="F85" s="357">
        <f>IFERROR(IF(AND(F4="PA",$B$104="PA"),INDEX(PIP!$H$106:$H$109,MATCH(Input!$C$140,PIP!$G$106:$G$109,0)),0),0)</f>
        <v>0</v>
      </c>
      <c r="G85" s="357">
        <f>IFERROR(IF(AND(G4="PA",$B$104="PA"),INDEX(PIP!$H$106:$H$109,MATCH(Input!$C$140,PIP!$G$106:$G$109,0)),0),0)</f>
        <v>0</v>
      </c>
      <c r="H85" s="357">
        <f>IFERROR(IF(AND(H4="PA",$B$104="PA"),INDEX(PIP!$H$106:$H$109,MATCH(Input!$C$140,PIP!$G$106:$G$109,0)),0),0)</f>
        <v>0</v>
      </c>
      <c r="I85" s="357">
        <f>IFERROR(IF(AND(I4="PA",$B$104="PA"),INDEX(PIP!$H$106:$H$109,MATCH(Input!$C$140,PIP!$G$106:$G$109,0)),0),0)</f>
        <v>0</v>
      </c>
      <c r="J85" s="357">
        <f>IFERROR(IF(AND(J4="PA",$B$104="PA"),INDEX(PIP!$H$106:$H$109,MATCH(Input!$C$140,PIP!$G$106:$G$109,0)),0),0)</f>
        <v>0</v>
      </c>
      <c r="K85" s="357">
        <f>IFERROR(IF(AND(K4="PA",$B$104="PA"),INDEX(PIP!$H$106:$H$109,MATCH(Input!$C$140,PIP!$G$106:$G$109,0)),0),0)</f>
        <v>0</v>
      </c>
      <c r="L85" s="357">
        <f>IFERROR(IF(AND(L4="PA",$B$104="PA"),INDEX(PIP!$H$106:$H$109,MATCH(Input!$C$140,PIP!$G$106:$G$109,0)),0),0)</f>
        <v>0</v>
      </c>
      <c r="M85" s="357">
        <f>IFERROR(IF(AND(M4="PA",$B$104="PA"),INDEX(PIP!$H$106:$H$109,MATCH(Input!$C$140,PIP!$G$106:$G$109,0)),0),0)</f>
        <v>0</v>
      </c>
      <c r="N85" s="357">
        <f>IFERROR(IF(AND(N4="PA",$B$104="PA"),INDEX(PIP!$H$106:$H$109,MATCH(Input!$C$140,PIP!$G$106:$G$109,0)),0),0)</f>
        <v>0</v>
      </c>
      <c r="O85" s="357">
        <f>IFERROR(IF(AND(O4="PA",$B$104="PA"),INDEX(PIP!$H$106:$H$109,MATCH(Input!$C$140,PIP!$G$106:$G$109,0)),0),0)</f>
        <v>0</v>
      </c>
      <c r="P85" s="357">
        <f>IFERROR(IF(AND(P4="PA",$B$104="PA"),INDEX(PIP!$H$106:$H$109,MATCH(Input!$C$140,PIP!$G$106:$G$109,0)),0),0)</f>
        <v>0</v>
      </c>
      <c r="Q85" s="357">
        <f>IFERROR(IF(AND(Q4="PA",$B$104="PA"),INDEX(PIP!$H$106:$H$109,MATCH(Input!$C$140,PIP!$G$106:$G$109,0)),0),0)</f>
        <v>0</v>
      </c>
      <c r="R85" s="357">
        <f>IFERROR(IF(AND(R4="PA",$B$104="PA"),INDEX(PIP!$H$106:$H$109,MATCH(Input!$C$140,PIP!$G$106:$G$109,0)),0),0)</f>
        <v>0</v>
      </c>
      <c r="S85" s="357">
        <f>IFERROR(IF(AND(S4="PA",$B$104="PA"),INDEX(PIP!$H$106:$H$109,MATCH(Input!$C$140,PIP!$G$106:$G$109,0)),0),0)</f>
        <v>0</v>
      </c>
      <c r="T85" s="357">
        <f>IFERROR(IF(AND(T4="PA",$B$104="PA"),INDEX(PIP!$H$106:$H$109,MATCH(Input!$C$140,PIP!$G$106:$G$109,0)),0),0)</f>
        <v>0</v>
      </c>
      <c r="U85" s="357">
        <f>IFERROR(IF(AND(U4="PA",$B$104="PA"),INDEX(PIP!$H$106:$H$109,MATCH(Input!$C$140,PIP!$G$106:$G$109,0)),0),0)</f>
        <v>0</v>
      </c>
      <c r="V85" s="357">
        <f>IFERROR(IF(AND(V4="PA",$B$104="PA"),INDEX(PIP!$H$106:$H$109,MATCH(Input!$C$140,PIP!$G$106:$G$109,0)),0),0)</f>
        <v>0</v>
      </c>
      <c r="W85" s="357">
        <f>IFERROR(IF(AND(W4="PA",$B$104="PA"),INDEX(PIP!$H$106:$H$109,MATCH(Input!$C$140,PIP!$G$106:$G$109,0)),0),0)</f>
        <v>0</v>
      </c>
      <c r="X85" s="357">
        <f>IFERROR(IF(AND(X4="PA",$B$104="PA"),INDEX(PIP!$H$106:$H$109,MATCH(Input!$C$140,PIP!$G$106:$G$109,0)),0),0)</f>
        <v>0</v>
      </c>
      <c r="Y85" s="357">
        <f>IFERROR(IF(AND(Y4="PA",$B$104="PA"),INDEX(PIP!$H$106:$H$109,MATCH(Input!$C$140,PIP!$G$106:$G$109,0)),0),0)</f>
        <v>0</v>
      </c>
      <c r="Z85" s="357">
        <f>IFERROR(IF(AND(Z4="PA",$B$104="PA"),INDEX(PIP!$H$106:$H$109,MATCH(Input!$C$140,PIP!$G$106:$G$109,0)),0),0)</f>
        <v>0</v>
      </c>
      <c r="AA85" s="357">
        <f>IFERROR(IF(AND(AA4="PA",$B$104="PA"),INDEX(PIP!$H$106:$H$109,MATCH(Input!$C$140,PIP!$G$106:$G$109,0)),0),0)</f>
        <v>0</v>
      </c>
      <c r="AB85" s="357">
        <f>IFERROR(IF(AND(AB4="PA",$B$104="PA"),INDEX(PIP!$H$106:$H$109,MATCH(Input!$C$140,PIP!$G$106:$G$109,0)),0),0)</f>
        <v>0</v>
      </c>
      <c r="AC85" s="357">
        <f>IFERROR(IF(AND(AC4="PA",$B$104="PA"),INDEX(PIP!$H$106:$H$109,MATCH(Input!$C$140,PIP!$G$106:$G$109,0)),0),0)</f>
        <v>0</v>
      </c>
      <c r="AD85" s="357">
        <f>IFERROR(IF(AND(AD4="PA",$B$104="PA"),INDEX(PIP!$H$106:$H$109,MATCH(Input!$C$140,PIP!$G$106:$G$109,0)),0),0)</f>
        <v>0</v>
      </c>
      <c r="AE85" s="357">
        <f>IFERROR(IF(AND(AE4="PA",$B$104="PA"),INDEX(PIP!$H$106:$H$109,MATCH(Input!$C$140,PIP!$G$106:$G$109,0)),0),0)</f>
        <v>0</v>
      </c>
      <c r="AF85" s="357">
        <f>IFERROR(IF(AND(AF4="PA",$B$104="PA"),INDEX(PIP!$H$106:$H$109,MATCH(Input!$C$140,PIP!$G$106:$G$109,0)),0),0)</f>
        <v>0</v>
      </c>
      <c r="AG85" s="357">
        <f>IFERROR(IF(AND(AG4="PA",$B$104="PA"),INDEX(PIP!$H$106:$H$109,MATCH(Input!$C$140,PIP!$G$106:$G$109,0)),0),0)</f>
        <v>0</v>
      </c>
      <c r="AH85" s="357">
        <f>IFERROR(IF(AND(AH4="PA",$B$104="PA"),INDEX(PIP!$H$106:$H$109,MATCH(Input!$C$140,PIP!$G$106:$G$109,0)),0),0)</f>
        <v>0</v>
      </c>
      <c r="AI85" s="357">
        <f>IFERROR(IF(AND(AI4="PA",$B$104="PA"),INDEX(PIP!$H$106:$H$109,MATCH(Input!$C$140,PIP!$G$106:$G$109,0)),0),0)</f>
        <v>0</v>
      </c>
      <c r="AJ85" s="357">
        <f>IFERROR(IF(AND(AJ4="PA",$B$104="PA"),INDEX(PIP!$H$106:$H$109,MATCH(Input!$C$140,PIP!$G$106:$G$109,0)),0),0)</f>
        <v>0</v>
      </c>
      <c r="AK85" s="357">
        <f>IFERROR(IF(AND(AK4="PA",$B$104="PA"),INDEX(PIP!$H$106:$H$109,MATCH(Input!$C$140,PIP!$G$106:$G$109,0)),0),0)</f>
        <v>0</v>
      </c>
      <c r="AL85" s="357">
        <f>IFERROR(IF(AND(AL4="PA",$B$104="PA"),INDEX(PIP!$H$106:$H$109,MATCH(Input!$C$140,PIP!$G$106:$G$109,0)),0),0)</f>
        <v>0</v>
      </c>
      <c r="AM85" s="357">
        <f>IFERROR(IF(AND(AM4="PA",$B$104="PA"),INDEX(PIP!$H$106:$H$109,MATCH(Input!$C$140,PIP!$G$106:$G$109,0)),0),0)</f>
        <v>0</v>
      </c>
      <c r="AN85" s="357">
        <f>IFERROR(IF(AND(AN4="PA",$B$104="PA"),INDEX(PIP!$H$106:$H$109,MATCH(Input!$C$140,PIP!$G$106:$G$109,0)),0),0)</f>
        <v>0</v>
      </c>
      <c r="AO85" s="357">
        <f>IFERROR(IF(AND(AO4="PA",$B$104="PA"),INDEX(PIP!$H$106:$H$109,MATCH(Input!$C$140,PIP!$G$106:$G$109,0)),0),0)</f>
        <v>0</v>
      </c>
      <c r="AP85" s="357">
        <f>IFERROR(IF(AND(AP4="PA",$B$104="PA"),INDEX(PIP!$H$106:$H$109,MATCH(Input!$C$140,PIP!$G$106:$G$109,0)),0),0)</f>
        <v>0</v>
      </c>
      <c r="AQ85" s="357">
        <f>IFERROR(IF(AND(AQ4="PA",$B$104="PA"),INDEX(PIP!$H$106:$H$109,MATCH(Input!$C$140,PIP!$G$106:$G$109,0)),0),0)</f>
        <v>0</v>
      </c>
      <c r="AR85" s="357">
        <f>IFERROR(IF(AND(AR4="PA",$B$104="PA"),INDEX(PIP!$H$106:$H$109,MATCH(Input!$C$140,PIP!$G$106:$G$109,0)),0),0)</f>
        <v>0</v>
      </c>
      <c r="AS85" s="357">
        <f>IFERROR(IF(AND(AS4="PA",$B$104="PA"),INDEX(PIP!$H$106:$H$109,MATCH(Input!$C$140,PIP!$G$106:$G$109,0)),0),0)</f>
        <v>0</v>
      </c>
      <c r="AT85" s="357">
        <f>IFERROR(IF(AND(AT4="PA",$B$104="PA"),INDEX(PIP!$H$106:$H$109,MATCH(Input!$C$140,PIP!$G$106:$G$109,0)),0),0)</f>
        <v>0</v>
      </c>
      <c r="AU85" s="357">
        <f>IFERROR(IF(AND(AU4="PA",$B$104="PA"),INDEX(PIP!$H$106:$H$109,MATCH(Input!$C$140,PIP!$G$106:$G$109,0)),0),0)</f>
        <v>0</v>
      </c>
      <c r="AV85" s="357">
        <f>IFERROR(IF(AND(AV4="PA",$B$104="PA"),INDEX(PIP!$H$106:$H$109,MATCH(Input!$C$140,PIP!$G$106:$G$109,0)),0),0)</f>
        <v>0</v>
      </c>
      <c r="AW85" s="357">
        <f>IFERROR(IF(AND(AW4="PA",$B$104="PA"),INDEX(PIP!$H$106:$H$109,MATCH(Input!$C$140,PIP!$G$106:$G$109,0)),0),0)</f>
        <v>0</v>
      </c>
      <c r="AX85" s="357">
        <f>IFERROR(IF(AND(AX4="PA",$B$104="PA"),INDEX(PIP!$H$106:$H$109,MATCH(Input!$C$140,PIP!$G$106:$G$109,0)),0),0)</f>
        <v>0</v>
      </c>
      <c r="AY85" s="357">
        <f>IFERROR(IF(AND(AY4="PA",$B$104="PA"),INDEX(PIP!$H$106:$H$109,MATCH(Input!$C$140,PIP!$G$106:$G$109,0)),0),0)</f>
        <v>0</v>
      </c>
      <c r="AZ85" s="357">
        <f>IFERROR(IF(AND(AZ4="PA",$B$104="PA"),INDEX(PIP!$H$106:$H$109,MATCH(Input!$C$140,PIP!$G$106:$G$109,0)),0),0)</f>
        <v>0</v>
      </c>
      <c r="BA85" s="357">
        <f>IFERROR(IF(AND(BA4="PA",$B$104="PA"),INDEX(PIP!$H$106:$H$109,MATCH(Input!$C$140,PIP!$G$106:$G$109,0)),0),0)</f>
        <v>0</v>
      </c>
      <c r="BB85" s="357">
        <f>IFERROR(IF(AND(BB4="PA",$B$104="PA"),INDEX(PIP!$H$106:$H$109,MATCH(Input!$C$140,PIP!$G$106:$G$109,0)),0),0)</f>
        <v>0</v>
      </c>
      <c r="BC85" s="357">
        <f>IFERROR(IF(AND(BC4="PA",$B$104="PA"),INDEX(PIP!$H$106:$H$109,MATCH(Input!$C$140,PIP!$G$106:$G$109,0)),0),0)</f>
        <v>0</v>
      </c>
      <c r="BD85" s="357">
        <f>IFERROR(IF(AND(BD4="PA",$B$104="PA"),INDEX(PIP!$H$106:$H$109,MATCH(Input!$C$140,PIP!$G$106:$G$109,0)),0),0)</f>
        <v>0</v>
      </c>
      <c r="BE85" s="357">
        <f>IFERROR(IF(AND(BE4="PA",$B$104="PA"),INDEX(PIP!$H$106:$H$109,MATCH(Input!$C$140,PIP!$G$106:$G$109,0)),0),0)</f>
        <v>0</v>
      </c>
      <c r="BF85" s="357">
        <f>IFERROR(IF(AND(BF4="PA",$B$104="PA"),INDEX(PIP!$H$106:$H$109,MATCH(Input!$C$140,PIP!$G$106:$G$109,0)),0),0)</f>
        <v>0</v>
      </c>
      <c r="BG85" s="357">
        <f>IFERROR(IF(AND(BG4="PA",$B$104="PA"),INDEX(PIP!$H$106:$H$109,MATCH(Input!$C$140,PIP!$G$106:$G$109,0)),0),0)</f>
        <v>0</v>
      </c>
      <c r="BH85" s="357">
        <f>IFERROR(IF(AND(BH4="PA",$B$104="PA"),INDEX(PIP!$H$106:$H$109,MATCH(Input!$C$140,PIP!$G$106:$G$109,0)),0),0)</f>
        <v>0</v>
      </c>
      <c r="BI85" s="357">
        <f>IFERROR(IF(AND(BI4="PA",$B$104="PA"),INDEX(PIP!$H$106:$H$109,MATCH(Input!$C$140,PIP!$G$106:$G$109,0)),0),0)</f>
        <v>0</v>
      </c>
      <c r="BJ85" s="357">
        <f>IFERROR(IF(AND(BJ4="PA",$B$104="PA"),INDEX(PIP!$H$106:$H$109,MATCH(Input!$C$140,PIP!$G$106:$G$109,0)),0),0)</f>
        <v>0</v>
      </c>
      <c r="BK85" s="357">
        <f>IFERROR(IF(AND(BK4="PA",$B$104="PA"),INDEX(PIP!$H$106:$H$109,MATCH(Input!$C$140,PIP!$G$106:$G$109,0)),0),0)</f>
        <v>0</v>
      </c>
      <c r="BL85" s="357">
        <f>IFERROR(IF(AND(BL4="PA",$B$104="PA"),INDEX(PIP!$H$106:$H$109,MATCH(Input!$C$140,PIP!$G$106:$G$109,0)),0),0)</f>
        <v>0</v>
      </c>
      <c r="BM85" s="357">
        <f>IFERROR(IF(AND(BM4="PA",$B$104="PA"),INDEX(PIP!$H$106:$H$109,MATCH(Input!$C$140,PIP!$G$106:$G$109,0)),0),0)</f>
        <v>0</v>
      </c>
      <c r="BN85" s="357">
        <f>IFERROR(IF(AND(BN4="PA",$B$104="PA"),INDEX(PIP!$H$106:$H$109,MATCH(Input!$C$140,PIP!$G$106:$G$109,0)),0),0)</f>
        <v>0</v>
      </c>
      <c r="BO85" s="357">
        <f>IFERROR(IF(AND(BO4="PA",$B$104="PA"),INDEX(PIP!$H$106:$H$109,MATCH(Input!$C$140,PIP!$G$106:$G$109,0)),0),0)</f>
        <v>0</v>
      </c>
      <c r="BP85" s="357">
        <f>IFERROR(IF(AND(BP4="PA",$B$104="PA"),INDEX(PIP!$H$106:$H$109,MATCH(Input!$C$140,PIP!$G$106:$G$109,0)),0),0)</f>
        <v>0</v>
      </c>
      <c r="BQ85" s="357">
        <f>IFERROR(IF(AND(BQ4="PA",$B$104="PA"),INDEX(PIP!$H$106:$H$109,MATCH(Input!$C$140,PIP!$G$106:$G$109,0)),0),0)</f>
        <v>0</v>
      </c>
      <c r="BR85" s="357">
        <f>IFERROR(IF(AND(BR4="PA",$B$104="PA"),INDEX(PIP!$H$106:$H$109,MATCH(Input!$C$140,PIP!$G$106:$G$109,0)),0),0)</f>
        <v>0</v>
      </c>
      <c r="BS85" s="357">
        <f>IFERROR(IF(AND(BS4="PA",$B$104="PA"),INDEX(PIP!$H$106:$H$109,MATCH(Input!$C$140,PIP!$G$106:$G$109,0)),0),0)</f>
        <v>0</v>
      </c>
      <c r="BT85" s="357">
        <f>IFERROR(IF(AND(BT4="PA",$B$104="PA"),INDEX(PIP!$H$106:$H$109,MATCH(Input!$C$140,PIP!$G$106:$G$109,0)),0),0)</f>
        <v>0</v>
      </c>
      <c r="BU85" s="357">
        <f>IFERROR(IF(AND(BU4="PA",$B$104="PA"),INDEX(PIP!$H$106:$H$109,MATCH(Input!$C$140,PIP!$G$106:$G$109,0)),0),0)</f>
        <v>0</v>
      </c>
      <c r="BV85" s="357">
        <f>IFERROR(IF(AND(BV4="PA",$B$104="PA"),INDEX(PIP!$H$106:$H$109,MATCH(Input!$C$140,PIP!$G$106:$G$109,0)),0),0)</f>
        <v>0</v>
      </c>
      <c r="BW85" s="357">
        <f>IFERROR(IF(AND(BW4="PA",$B$104="PA"),INDEX(PIP!$H$106:$H$109,MATCH(Input!$C$140,PIP!$G$106:$G$109,0)),0),0)</f>
        <v>0</v>
      </c>
      <c r="BX85" s="357">
        <f>IFERROR(IF(AND(BX4="PA",$B$104="PA"),INDEX(PIP!$H$106:$H$109,MATCH(Input!$C$140,PIP!$G$106:$G$109,0)),0),0)</f>
        <v>0</v>
      </c>
      <c r="BY85" s="357">
        <f>IFERROR(IF(AND(BY4="PA",$B$104="PA"),INDEX(PIP!$H$106:$H$109,MATCH(Input!$C$140,PIP!$G$106:$G$109,0)),0),0)</f>
        <v>0</v>
      </c>
      <c r="BZ85" s="357">
        <f>IFERROR(IF(AND(BZ4="PA",$B$104="PA"),INDEX(PIP!$H$106:$H$109,MATCH(Input!$C$140,PIP!$G$106:$G$109,0)),0),0)</f>
        <v>0</v>
      </c>
      <c r="CA85" s="357">
        <f>IFERROR(IF(AND(CA4="PA",$B$104="PA"),INDEX(PIP!$H$106:$H$109,MATCH(Input!$C$140,PIP!$G$106:$G$109,0)),0),0)</f>
        <v>0</v>
      </c>
      <c r="CB85" s="357">
        <f>IFERROR(IF(AND(CB4="PA",$B$104="PA"),INDEX(PIP!$H$106:$H$109,MATCH(Input!$C$140,PIP!$G$106:$G$109,0)),0),0)</f>
        <v>0</v>
      </c>
      <c r="CC85" s="357">
        <f>IFERROR(IF(AND(CC4="PA",$B$104="PA"),INDEX(PIP!$H$106:$H$109,MATCH(Input!$C$140,PIP!$G$106:$G$109,0)),0),0)</f>
        <v>0</v>
      </c>
      <c r="CD85" s="357">
        <f>IFERROR(IF(AND(CD4="PA",$B$104="PA"),INDEX(PIP!$H$106:$H$109,MATCH(Input!$C$140,PIP!$G$106:$G$109,0)),0),0)</f>
        <v>0</v>
      </c>
      <c r="CE85" s="357">
        <f>IFERROR(IF(AND(CE4="PA",$B$104="PA"),INDEX(PIP!$H$106:$H$109,MATCH(Input!$C$140,PIP!$G$106:$G$109,0)),0),0)</f>
        <v>0</v>
      </c>
      <c r="CF85" s="357">
        <f>IFERROR(IF(AND(CF4="PA",$B$104="PA"),INDEX(PIP!$H$106:$H$109,MATCH(Input!$C$140,PIP!$G$106:$G$109,0)),0),0)</f>
        <v>0</v>
      </c>
      <c r="CG85" s="357">
        <f>IFERROR(IF(AND(CG4="PA",$B$104="PA"),INDEX(PIP!$H$106:$H$109,MATCH(Input!$C$140,PIP!$G$106:$G$109,0)),0),0)</f>
        <v>0</v>
      </c>
      <c r="CH85" s="357">
        <f>IFERROR(IF(AND(CH4="PA",$B$104="PA"),INDEX(PIP!$H$106:$H$109,MATCH(Input!$C$140,PIP!$G$106:$G$109,0)),0),0)</f>
        <v>0</v>
      </c>
      <c r="CI85" s="357">
        <f>IFERROR(IF(AND(CI4="PA",$B$104="PA"),INDEX(PIP!$H$106:$H$109,MATCH(Input!$C$140,PIP!$G$106:$G$109,0)),0),0)</f>
        <v>0</v>
      </c>
      <c r="CJ85" s="357">
        <f>IFERROR(IF(AND(CJ4="PA",$B$104="PA"),INDEX(PIP!$H$106:$H$109,MATCH(Input!$C$140,PIP!$G$106:$G$109,0)),0),0)</f>
        <v>0</v>
      </c>
      <c r="CK85" s="357">
        <f>IFERROR(IF(AND(CK4="PA",$B$104="PA"),INDEX(PIP!$H$106:$H$109,MATCH(Input!$C$140,PIP!$G$106:$G$109,0)),0),0)</f>
        <v>0</v>
      </c>
      <c r="CL85" s="357">
        <f>IFERROR(IF(AND(CL4="PA",$B$104="PA"),INDEX(PIP!$H$106:$H$109,MATCH(Input!$C$140,PIP!$G$106:$G$109,0)),0),0)</f>
        <v>0</v>
      </c>
      <c r="CM85" s="357">
        <f>IFERROR(IF(AND(CM4="PA",$B$104="PA"),INDEX(PIP!$H$106:$H$109,MATCH(Input!$C$140,PIP!$G$106:$G$109,0)),0),0)</f>
        <v>0</v>
      </c>
      <c r="CN85" s="357">
        <f>IFERROR(IF(AND(CN4="PA",$B$104="PA"),INDEX(PIP!$H$106:$H$109,MATCH(Input!$C$140,PIP!$G$106:$G$109,0)),0),0)</f>
        <v>0</v>
      </c>
      <c r="CO85" s="357">
        <f>IFERROR(IF(AND(CO4="PA",$B$104="PA"),INDEX(PIP!$H$106:$H$109,MATCH(Input!$C$140,PIP!$G$106:$G$109,0)),0),0)</f>
        <v>0</v>
      </c>
      <c r="CP85" s="357">
        <f>IFERROR(IF(AND(CP4="PA",$B$104="PA"),INDEX(PIP!$H$106:$H$109,MATCH(Input!$C$140,PIP!$G$106:$G$109,0)),0),0)</f>
        <v>0</v>
      </c>
      <c r="CQ85" s="357">
        <f>IFERROR(IF(AND(CQ4="PA",$B$104="PA"),INDEX(PIP!$H$106:$H$109,MATCH(Input!$C$140,PIP!$G$106:$G$109,0)),0),0)</f>
        <v>0</v>
      </c>
      <c r="CR85" s="357">
        <f>IFERROR(IF(AND(CR4="PA",$B$104="PA"),INDEX(PIP!$H$106:$H$109,MATCH(Input!$C$140,PIP!$G$106:$G$109,0)),0),0)</f>
        <v>0</v>
      </c>
      <c r="CS85" s="357">
        <f>IFERROR(IF(AND(CS4="PA",$B$104="PA"),INDEX(PIP!$H$106:$H$109,MATCH(Input!$C$140,PIP!$G$106:$G$109,0)),0),0)</f>
        <v>0</v>
      </c>
      <c r="CT85" s="357">
        <f>IFERROR(IF(AND(CT4="PA",$B$104="PA"),INDEX(PIP!$H$106:$H$109,MATCH(Input!$C$140,PIP!$G$106:$G$109,0)),0),0)</f>
        <v>0</v>
      </c>
      <c r="CU85" s="357">
        <f>IFERROR(IF(AND(CU4="PA",$B$104="PA"),INDEX(PIP!$H$106:$H$109,MATCH(Input!$C$140,PIP!$G$106:$G$109,0)),0),0)</f>
        <v>0</v>
      </c>
      <c r="CV85" s="357">
        <f>IFERROR(IF(AND(CV4="PA",$B$104="PA"),INDEX(PIP!$H$106:$H$109,MATCH(Input!$C$140,PIP!$G$106:$G$109,0)),0),0)</f>
        <v>0</v>
      </c>
      <c r="CW85" s="357">
        <f>IFERROR(IF(AND(CW4="PA",$B$104="PA"),INDEX(PIP!$H$106:$H$109,MATCH(Input!$C$140,PIP!$G$106:$G$109,0)),0),0)</f>
        <v>0</v>
      </c>
      <c r="CX85" s="357">
        <f>IFERROR(IF(AND(CX4="PA",$B$104="PA"),INDEX(PIP!$H$106:$H$109,MATCH(Input!$C$140,PIP!$G$106:$G$109,0)),0),0)</f>
        <v>0</v>
      </c>
      <c r="CY85" s="357">
        <f>IFERROR(IF(AND(CY4="PA",$B$104="PA"),INDEX(PIP!$H$106:$H$109,MATCH(Input!$C$140,PIP!$G$106:$G$109,0)),0),0)</f>
        <v>0</v>
      </c>
      <c r="CZ85" s="357">
        <f>IFERROR(IF(AND(CZ4="PA",$B$104="PA"),INDEX(PIP!$H$106:$H$109,MATCH(Input!$C$140,PIP!$G$106:$G$109,0)),0),0)</f>
        <v>0</v>
      </c>
      <c r="DA85" s="357">
        <f>IFERROR(IF(AND(DA4="PA",$B$104="PA"),INDEX(PIP!$H$106:$H$109,MATCH(Input!$C$140,PIP!$G$106:$G$109,0)),0),0)</f>
        <v>0</v>
      </c>
      <c r="DB85" s="357">
        <f>IFERROR(IF(AND(DB4="PA",$B$104="PA"),INDEX(PIP!$H$106:$H$109,MATCH(Input!$C$140,PIP!$G$106:$G$109,0)),0),0)</f>
        <v>0</v>
      </c>
      <c r="DC85" s="357">
        <f>IFERROR(IF(AND(DC4="PA",$B$104="PA"),INDEX(PIP!$H$106:$H$109,MATCH(Input!$C$140,PIP!$G$106:$G$109,0)),0),0)</f>
        <v>0</v>
      </c>
      <c r="DD85" s="357">
        <f>IFERROR(IF(AND(DD4="PA",$B$104="PA"),INDEX(PIP!$H$106:$H$109,MATCH(Input!$C$140,PIP!$G$106:$G$109,0)),0),0)</f>
        <v>0</v>
      </c>
      <c r="DE85" s="357">
        <f>IFERROR(IF(AND(DE4="PA",$B$104="PA"),INDEX(PIP!$H$106:$H$109,MATCH(Input!$C$140,PIP!$G$106:$G$109,0)),0),0)</f>
        <v>0</v>
      </c>
      <c r="DF85" s="357">
        <f>IFERROR(IF(AND(DF4="PA",$B$104="PA"),INDEX(PIP!$H$106:$H$109,MATCH(Input!$C$140,PIP!$G$106:$G$109,0)),0),0)</f>
        <v>0</v>
      </c>
      <c r="DG85" s="357">
        <f>IFERROR(IF(AND(DG4="PA",$B$104="PA"),INDEX(PIP!$H$106:$H$109,MATCH(Input!$C$140,PIP!$G$106:$G$109,0)),0),0)</f>
        <v>0</v>
      </c>
      <c r="DH85" s="357">
        <f>IFERROR(IF(AND(DH4="PA",$B$104="PA"),INDEX(PIP!$H$106:$H$109,MATCH(Input!$C$140,PIP!$G$106:$G$109,0)),0),0)</f>
        <v>0</v>
      </c>
      <c r="DI85" s="357">
        <f>IFERROR(IF(AND(DI4="PA",$B$104="PA"),INDEX(PIP!$H$106:$H$109,MATCH(Input!$C$140,PIP!$G$106:$G$109,0)),0),0)</f>
        <v>0</v>
      </c>
      <c r="DJ85" s="357">
        <f>IFERROR(IF(AND(DJ4="PA",$B$104="PA"),INDEX(PIP!$H$106:$H$109,MATCH(Input!$C$140,PIP!$G$106:$G$109,0)),0),0)</f>
        <v>0</v>
      </c>
      <c r="DK85" s="357">
        <f>IFERROR(IF(AND(DK4="PA",$B$104="PA"),INDEX(PIP!$H$106:$H$109,MATCH(Input!$C$140,PIP!$G$106:$G$109,0)),0),0)</f>
        <v>0</v>
      </c>
      <c r="DL85" s="357">
        <f>IFERROR(IF(AND(DL4="PA",$B$104="PA"),INDEX(PIP!$H$106:$H$109,MATCH(Input!$C$140,PIP!$G$106:$G$109,0)),0),0)</f>
        <v>0</v>
      </c>
      <c r="DM85" s="357">
        <f>IFERROR(IF(AND(DM4="PA",$B$104="PA"),INDEX(PIP!$H$106:$H$109,MATCH(Input!$C$140,PIP!$G$106:$G$109,0)),0),0)</f>
        <v>0</v>
      </c>
      <c r="DN85" s="357">
        <f>IFERROR(IF(AND(DN4="PA",$B$104="PA"),INDEX(PIP!$H$106:$H$109,MATCH(Input!$C$140,PIP!$G$106:$G$109,0)),0),0)</f>
        <v>0</v>
      </c>
      <c r="DO85" s="357">
        <f>IFERROR(IF(AND(DO4="PA",$B$104="PA"),INDEX(PIP!$H$106:$H$109,MATCH(Input!$C$140,PIP!$G$106:$G$109,0)),0),0)</f>
        <v>0</v>
      </c>
      <c r="DP85" s="357">
        <f>IFERROR(IF(AND(DP4="PA",$B$104="PA"),INDEX(PIP!$H$106:$H$109,MATCH(Input!$C$140,PIP!$G$106:$G$109,0)),0),0)</f>
        <v>0</v>
      </c>
      <c r="DQ85" s="357">
        <f>IFERROR(IF(AND(DQ4="PA",$B$104="PA"),INDEX(PIP!$H$106:$H$109,MATCH(Input!$C$140,PIP!$G$106:$G$109,0)),0),0)</f>
        <v>0</v>
      </c>
      <c r="DR85" s="357">
        <f>IFERROR(IF(AND(DR4="PA",$B$104="PA"),INDEX(PIP!$H$106:$H$109,MATCH(Input!$C$140,PIP!$G$106:$G$109,0)),0),0)</f>
        <v>0</v>
      </c>
      <c r="DS85" s="357">
        <f>IFERROR(IF(AND(DS4="PA",$B$104="PA"),INDEX(PIP!$H$106:$H$109,MATCH(Input!$C$140,PIP!$G$106:$G$109,0)),0),0)</f>
        <v>0</v>
      </c>
      <c r="DT85" s="357">
        <f>IFERROR(IF(AND(DT4="PA",$B$104="PA"),INDEX(PIP!$H$106:$H$109,MATCH(Input!$C$140,PIP!$G$106:$G$109,0)),0),0)</f>
        <v>0</v>
      </c>
      <c r="DU85" s="357">
        <f>IFERROR(IF(AND(DU4="PA",$B$104="PA"),INDEX(PIP!$H$106:$H$109,MATCH(Input!$C$140,PIP!$G$106:$G$109,0)),0),0)</f>
        <v>0</v>
      </c>
      <c r="DV85" s="357">
        <f>IFERROR(IF(AND(DV4="PA",$B$104="PA"),INDEX(PIP!$H$106:$H$109,MATCH(Input!$C$140,PIP!$G$106:$G$109,0)),0),0)</f>
        <v>0</v>
      </c>
      <c r="DW85" s="357">
        <f>IFERROR(IF(AND(DW4="PA",$B$104="PA"),INDEX(PIP!$H$106:$H$109,MATCH(Input!$C$140,PIP!$G$106:$G$109,0)),0),0)</f>
        <v>0</v>
      </c>
      <c r="DX85" s="357">
        <f>IFERROR(IF(AND(DX4="PA",$B$104="PA"),INDEX(PIP!$H$106:$H$109,MATCH(Input!$C$140,PIP!$G$106:$G$109,0)),0),0)</f>
        <v>0</v>
      </c>
      <c r="DY85" s="357">
        <f>IFERROR(IF(AND(DY4="PA",$B$104="PA"),INDEX(PIP!$H$106:$H$109,MATCH(Input!$C$140,PIP!$G$106:$G$109,0)),0),0)</f>
        <v>0</v>
      </c>
      <c r="DZ85" s="357">
        <f>IFERROR(IF(AND(DZ4="PA",$B$104="PA"),INDEX(PIP!$H$106:$H$109,MATCH(Input!$C$140,PIP!$G$106:$G$109,0)),0),0)</f>
        <v>0</v>
      </c>
      <c r="EA85" s="357">
        <f>IFERROR(IF(AND(EA4="PA",$B$104="PA"),INDEX(PIP!$H$106:$H$109,MATCH(Input!$C$140,PIP!$G$106:$G$109,0)),0),0)</f>
        <v>0</v>
      </c>
      <c r="EB85" s="357">
        <f>IFERROR(IF(AND(EB4="PA",$B$104="PA"),INDEX(PIP!$H$106:$H$109,MATCH(Input!$C$140,PIP!$G$106:$G$109,0)),0),0)</f>
        <v>0</v>
      </c>
      <c r="EC85" s="357">
        <f>IFERROR(IF(AND(EC4="PA",$B$104="PA"),INDEX(PIP!$H$106:$H$109,MATCH(Input!$C$140,PIP!$G$106:$G$109,0)),0),0)</f>
        <v>0</v>
      </c>
      <c r="ED85" s="357">
        <f>IFERROR(IF(AND(ED4="PA",$B$104="PA"),INDEX(PIP!$H$106:$H$109,MATCH(Input!$C$140,PIP!$G$106:$G$109,0)),0),0)</f>
        <v>0</v>
      </c>
      <c r="EE85" s="357">
        <f>IFERROR(IF(AND(EE4="PA",$B$104="PA"),INDEX(PIP!$H$106:$H$109,MATCH(Input!$C$140,PIP!$G$106:$G$109,0)),0),0)</f>
        <v>0</v>
      </c>
      <c r="EF85" s="357">
        <f>IFERROR(IF(AND(EF4="PA",$B$104="PA"),INDEX(PIP!$H$106:$H$109,MATCH(Input!$C$140,PIP!$G$106:$G$109,0)),0),0)</f>
        <v>0</v>
      </c>
      <c r="EG85" s="357">
        <f>IFERROR(IF(AND(EG4="PA",$B$104="PA"),INDEX(PIP!$H$106:$H$109,MATCH(Input!$C$140,PIP!$G$106:$G$109,0)),0),0)</f>
        <v>0</v>
      </c>
      <c r="EH85" s="357">
        <f>IFERROR(IF(AND(EH4="PA",$B$104="PA"),INDEX(PIP!$H$106:$H$109,MATCH(Input!$C$140,PIP!$G$106:$G$109,0)),0),0)</f>
        <v>0</v>
      </c>
      <c r="EI85" s="357">
        <f>IFERROR(IF(AND(EI4="PA",$B$104="PA"),INDEX(PIP!$H$106:$H$109,MATCH(Input!$C$140,PIP!$G$106:$G$109,0)),0),0)</f>
        <v>0</v>
      </c>
      <c r="EJ85" s="357">
        <f>IFERROR(IF(AND(EJ4="PA",$B$104="PA"),INDEX(PIP!$H$106:$H$109,MATCH(Input!$C$140,PIP!$G$106:$G$109,0)),0),0)</f>
        <v>0</v>
      </c>
      <c r="EK85" s="357">
        <f>IFERROR(IF(AND(EK4="PA",$B$104="PA"),INDEX(PIP!$H$106:$H$109,MATCH(Input!$C$140,PIP!$G$106:$G$109,0)),0),0)</f>
        <v>0</v>
      </c>
      <c r="EL85" s="357">
        <f>IFERROR(IF(AND(EL4="PA",$B$104="PA"),INDEX(PIP!$H$106:$H$109,MATCH(Input!$C$140,PIP!$G$106:$G$109,0)),0),0)</f>
        <v>0</v>
      </c>
      <c r="EM85" s="357">
        <f>IFERROR(IF(AND(EM4="PA",$B$104="PA"),INDEX(PIP!$H$106:$H$109,MATCH(Input!$C$140,PIP!$G$106:$G$109,0)),0),0)</f>
        <v>0</v>
      </c>
      <c r="EN85" s="357">
        <f>IFERROR(IF(AND(EN4="PA",$B$104="PA"),INDEX(PIP!$H$106:$H$109,MATCH(Input!$C$140,PIP!$G$106:$G$109,0)),0),0)</f>
        <v>0</v>
      </c>
      <c r="EO85" s="357">
        <f>IFERROR(IF(AND(EO4="PA",$B$104="PA"),INDEX(PIP!$H$106:$H$109,MATCH(Input!$C$140,PIP!$G$106:$G$109,0)),0),0)</f>
        <v>0</v>
      </c>
      <c r="EP85" s="357">
        <f>IFERROR(IF(AND(EP4="PA",$B$104="PA"),INDEX(PIP!$H$106:$H$109,MATCH(Input!$C$140,PIP!$G$106:$G$109,0)),0),0)</f>
        <v>0</v>
      </c>
      <c r="EQ85" s="357">
        <f>IFERROR(IF(AND(EQ4="PA",$B$104="PA"),INDEX(PIP!$H$106:$H$109,MATCH(Input!$C$140,PIP!$G$106:$G$109,0)),0),0)</f>
        <v>0</v>
      </c>
      <c r="ER85" s="357">
        <f>IFERROR(IF(AND(ER4="PA",$B$104="PA"),INDEX(PIP!$H$106:$H$109,MATCH(Input!$C$140,PIP!$G$106:$G$109,0)),0),0)</f>
        <v>0</v>
      </c>
      <c r="ES85" s="357">
        <f>IFERROR(IF(AND(ES4="PA",$B$104="PA"),INDEX(PIP!$H$106:$H$109,MATCH(Input!$C$140,PIP!$G$106:$G$109,0)),0),0)</f>
        <v>0</v>
      </c>
      <c r="ET85" s="357">
        <f>IFERROR(IF(AND(ET4="PA",$B$104="PA"),INDEX(PIP!$H$106:$H$109,MATCH(Input!$C$140,PIP!$G$106:$G$109,0)),0),0)</f>
        <v>0</v>
      </c>
      <c r="EU85" s="357">
        <f>IFERROR(IF(AND(EU4="PA",$B$104="PA"),INDEX(PIP!$H$106:$H$109,MATCH(Input!$C$140,PIP!$G$106:$G$109,0)),0),0)</f>
        <v>0</v>
      </c>
      <c r="EV85" s="357">
        <f>IFERROR(IF(AND(EV4="PA",$B$104="PA"),INDEX(PIP!$H$106:$H$109,MATCH(Input!$C$140,PIP!$G$106:$G$109,0)),0),0)</f>
        <v>0</v>
      </c>
      <c r="EW85" s="357">
        <f>IFERROR(IF(AND(EW4="PA",$B$104="PA"),INDEX(PIP!$H$106:$H$109,MATCH(Input!$C$140,PIP!$G$106:$G$109,0)),0),0)</f>
        <v>0</v>
      </c>
      <c r="EX85" s="357">
        <f>IFERROR(IF(AND(EX4="PA",$B$104="PA"),INDEX(PIP!$H$106:$H$109,MATCH(Input!$C$140,PIP!$G$106:$G$109,0)),0),0)</f>
        <v>0</v>
      </c>
      <c r="EY85" s="357">
        <f>IFERROR(IF(AND(EY4="PA",$B$104="PA"),INDEX(PIP!$H$106:$H$109,MATCH(Input!$C$140,PIP!$G$106:$G$109,0)),0),0)</f>
        <v>0</v>
      </c>
      <c r="EZ85" s="357">
        <f>IFERROR(IF(AND(EZ4="PA",$B$104="PA"),INDEX(PIP!$H$106:$H$109,MATCH(Input!$C$140,PIP!$G$106:$G$109,0)),0),0)</f>
        <v>0</v>
      </c>
      <c r="FA85" s="357">
        <f>IFERROR(IF(AND(FA4="PA",$B$104="PA"),INDEX(PIP!$H$106:$H$109,MATCH(Input!$C$140,PIP!$G$106:$G$109,0)),0),0)</f>
        <v>0</v>
      </c>
      <c r="FB85" s="357">
        <f>IFERROR(IF(AND(FB4="PA",$B$104="PA"),INDEX(PIP!$H$106:$H$109,MATCH(Input!$C$140,PIP!$G$106:$G$109,0)),0),0)</f>
        <v>0</v>
      </c>
      <c r="FC85" s="357">
        <f>IFERROR(IF(AND(FC4="PA",$B$104="PA"),INDEX(PIP!$H$106:$H$109,MATCH(Input!$C$140,PIP!$G$106:$G$109,0)),0),0)</f>
        <v>0</v>
      </c>
      <c r="FD85" s="357">
        <f>IFERROR(IF(AND(FD4="PA",$B$104="PA"),INDEX(PIP!$H$106:$H$109,MATCH(Input!$C$140,PIP!$G$106:$G$109,0)),0),0)</f>
        <v>0</v>
      </c>
      <c r="FE85" s="357">
        <f>IFERROR(IF(AND(FE4="PA",$B$104="PA"),INDEX(PIP!$H$106:$H$109,MATCH(Input!$C$140,PIP!$G$106:$G$109,0)),0),0)</f>
        <v>0</v>
      </c>
      <c r="FF85" s="357">
        <f>IFERROR(IF(AND(FF4="PA",$B$104="PA"),INDEX(PIP!$H$106:$H$109,MATCH(Input!$C$140,PIP!$G$106:$G$109,0)),0),0)</f>
        <v>0</v>
      </c>
      <c r="FG85" s="357">
        <f>IFERROR(IF(AND(FG4="PA",$B$104="PA"),INDEX(PIP!$H$106:$H$109,MATCH(Input!$C$140,PIP!$G$106:$G$109,0)),0),0)</f>
        <v>0</v>
      </c>
      <c r="FH85" s="357">
        <f>IFERROR(IF(AND(FH4="PA",$B$104="PA"),INDEX(PIP!$H$106:$H$109,MATCH(Input!$C$140,PIP!$G$106:$G$109,0)),0),0)</f>
        <v>0</v>
      </c>
      <c r="FI85" s="357">
        <f>IFERROR(IF(AND(FI4="PA",$B$104="PA"),INDEX(PIP!$H$106:$H$109,MATCH(Input!$C$140,PIP!$G$106:$G$109,0)),0),0)</f>
        <v>0</v>
      </c>
      <c r="FJ85" s="357">
        <f>IFERROR(IF(AND(FJ4="PA",$B$104="PA"),INDEX(PIP!$H$106:$H$109,MATCH(Input!$C$140,PIP!$G$106:$G$109,0)),0),0)</f>
        <v>0</v>
      </c>
      <c r="FK85" s="357">
        <f>IFERROR(IF(AND(FK4="PA",$B$104="PA"),INDEX(PIP!$H$106:$H$109,MATCH(Input!$C$140,PIP!$G$106:$G$109,0)),0),0)</f>
        <v>0</v>
      </c>
      <c r="FL85" s="357">
        <f>IFERROR(IF(AND(FL4="PA",$B$104="PA"),INDEX(PIP!$H$106:$H$109,MATCH(Input!$C$140,PIP!$G$106:$G$109,0)),0),0)</f>
        <v>0</v>
      </c>
      <c r="FM85" s="357">
        <f>IFERROR(IF(AND(FM4="PA",$B$104="PA"),INDEX(PIP!$H$106:$H$109,MATCH(Input!$C$140,PIP!$G$106:$G$109,0)),0),0)</f>
        <v>0</v>
      </c>
      <c r="FN85" s="357">
        <f>IFERROR(IF(AND(FN4="PA",$B$104="PA"),INDEX(PIP!$H$106:$H$109,MATCH(Input!$C$140,PIP!$G$106:$G$109,0)),0),0)</f>
        <v>0</v>
      </c>
      <c r="FO85" s="357">
        <f>IFERROR(IF(AND(FO4="PA",$B$104="PA"),INDEX(PIP!$H$106:$H$109,MATCH(Input!$C$140,PIP!$G$106:$G$109,0)),0),0)</f>
        <v>0</v>
      </c>
      <c r="FP85" s="357">
        <f>IFERROR(IF(AND(FP4="PA",$B$104="PA"),INDEX(PIP!$H$106:$H$109,MATCH(Input!$C$140,PIP!$G$106:$G$109,0)),0),0)</f>
        <v>0</v>
      </c>
      <c r="FQ85" s="357">
        <f>IFERROR(IF(AND(FQ4="PA",$B$104="PA"),INDEX(PIP!$H$106:$H$109,MATCH(Input!$C$140,PIP!$G$106:$G$109,0)),0),0)</f>
        <v>0</v>
      </c>
      <c r="FR85" s="357">
        <f>IFERROR(IF(AND(FR4="PA",$B$104="PA"),INDEX(PIP!$H$106:$H$109,MATCH(Input!$C$140,PIP!$G$106:$G$109,0)),0),0)</f>
        <v>0</v>
      </c>
      <c r="FS85" s="357">
        <f>IFERROR(IF(AND(FS4="PA",$B$104="PA"),INDEX(PIP!$H$106:$H$109,MATCH(Input!$C$140,PIP!$G$106:$G$109,0)),0),0)</f>
        <v>0</v>
      </c>
      <c r="FT85" s="357">
        <f>IFERROR(IF(AND(FT4="PA",$B$104="PA"),INDEX(PIP!$H$106:$H$109,MATCH(Input!$C$140,PIP!$G$106:$G$109,0)),0),0)</f>
        <v>0</v>
      </c>
      <c r="FU85" s="357">
        <f>IFERROR(IF(AND(FU4="PA",$B$104="PA"),INDEX(PIP!$H$106:$H$109,MATCH(Input!$C$140,PIP!$G$106:$G$109,0)),0),0)</f>
        <v>0</v>
      </c>
      <c r="FV85" s="357">
        <f>IFERROR(IF(AND(FV4="PA",$B$104="PA"),INDEX(PIP!$H$106:$H$109,MATCH(Input!$C$140,PIP!$G$106:$G$109,0)),0),0)</f>
        <v>0</v>
      </c>
      <c r="FW85" s="357">
        <f>IFERROR(IF(AND(FW4="PA",$B$104="PA"),INDEX(PIP!$H$106:$H$109,MATCH(Input!$C$140,PIP!$G$106:$G$109,0)),0),0)</f>
        <v>0</v>
      </c>
      <c r="FX85" s="357">
        <f>IFERROR(IF(AND(FX4="PA",$B$104="PA"),INDEX(PIP!$H$106:$H$109,MATCH(Input!$C$140,PIP!$G$106:$G$109,0)),0),0)</f>
        <v>0</v>
      </c>
      <c r="FY85" s="357">
        <f>IFERROR(IF(AND(FY4="PA",$B$104="PA"),INDEX(PIP!$H$106:$H$109,MATCH(Input!$C$140,PIP!$G$106:$G$109,0)),0),0)</f>
        <v>0</v>
      </c>
      <c r="FZ85" s="357">
        <f>IFERROR(IF(AND(FZ4="PA",$B$104="PA"),INDEX(PIP!$H$106:$H$109,MATCH(Input!$C$140,PIP!$G$106:$G$109,0)),0),0)</f>
        <v>0</v>
      </c>
      <c r="GA85" s="357">
        <f>IFERROR(IF(AND(GA4="PA",$B$104="PA"),INDEX(PIP!$H$106:$H$109,MATCH(Input!$C$140,PIP!$G$106:$G$109,0)),0),0)</f>
        <v>0</v>
      </c>
      <c r="GB85" s="357">
        <f>IFERROR(IF(AND(GB4="PA",$B$104="PA"),INDEX(PIP!$H$106:$H$109,MATCH(Input!$C$140,PIP!$G$106:$G$109,0)),0),0)</f>
        <v>0</v>
      </c>
      <c r="GC85" s="357">
        <f>IFERROR(IF(AND(GC4="PA",$B$104="PA"),INDEX(PIP!$H$106:$H$109,MATCH(Input!$C$140,PIP!$G$106:$G$109,0)),0),0)</f>
        <v>0</v>
      </c>
      <c r="GD85" s="357">
        <f>IFERROR(IF(AND(GD4="PA",$B$104="PA"),INDEX(PIP!$H$106:$H$109,MATCH(Input!$C$140,PIP!$G$106:$G$109,0)),0),0)</f>
        <v>0</v>
      </c>
      <c r="GE85" s="357">
        <f>IFERROR(IF(AND(GE4="PA",$B$104="PA"),INDEX(PIP!$H$106:$H$109,MATCH(Input!$C$140,PIP!$G$106:$G$109,0)),0),0)</f>
        <v>0</v>
      </c>
      <c r="GF85" s="357">
        <f>IFERROR(IF(AND(GF4="PA",$B$104="PA"),INDEX(PIP!$H$106:$H$109,MATCH(Input!$C$140,PIP!$G$106:$G$109,0)),0),0)</f>
        <v>0</v>
      </c>
      <c r="GG85" s="357">
        <f>IFERROR(IF(AND(GG4="PA",$B$104="PA"),INDEX(PIP!$H$106:$H$109,MATCH(Input!$C$140,PIP!$G$106:$G$109,0)),0),0)</f>
        <v>0</v>
      </c>
      <c r="GH85" s="357">
        <f>IFERROR(IF(AND(GH4="PA",$B$104="PA"),INDEX(PIP!$H$106:$H$109,MATCH(Input!$C$140,PIP!$G$106:$G$109,0)),0),0)</f>
        <v>0</v>
      </c>
      <c r="GI85" s="357">
        <f>IFERROR(IF(AND(GI4="PA",$B$104="PA"),INDEX(PIP!$H$106:$H$109,MATCH(Input!$C$140,PIP!$G$106:$G$109,0)),0),0)</f>
        <v>0</v>
      </c>
      <c r="GJ85" s="357">
        <f>IFERROR(IF(AND(GJ4="PA",$B$104="PA"),INDEX(PIP!$H$106:$H$109,MATCH(Input!$C$140,PIP!$G$106:$G$109,0)),0),0)</f>
        <v>0</v>
      </c>
      <c r="GK85" s="357">
        <f>IFERROR(IF(AND(GK4="PA",$B$104="PA"),INDEX(PIP!$H$106:$H$109,MATCH(Input!$C$140,PIP!$G$106:$G$109,0)),0),0)</f>
        <v>0</v>
      </c>
      <c r="GL85" s="357">
        <f>IFERROR(IF(AND(GL4="PA",$B$104="PA"),INDEX(PIP!$H$106:$H$109,MATCH(Input!$C$140,PIP!$G$106:$G$109,0)),0),0)</f>
        <v>0</v>
      </c>
      <c r="GM85" s="357">
        <f>IFERROR(IF(AND(GM4="PA",$B$104="PA"),INDEX(PIP!$H$106:$H$109,MATCH(Input!$C$140,PIP!$G$106:$G$109,0)),0),0)</f>
        <v>0</v>
      </c>
      <c r="GN85" s="357">
        <f>IFERROR(IF(AND(GN4="PA",$B$104="PA"),INDEX(PIP!$H$106:$H$109,MATCH(Input!$C$140,PIP!$G$106:$G$109,0)),0),0)</f>
        <v>0</v>
      </c>
      <c r="GO85" s="357">
        <f>IFERROR(IF(AND(GO4="PA",$B$104="PA"),INDEX(PIP!$H$106:$H$109,MATCH(Input!$C$140,PIP!$G$106:$G$109,0)),0),0)</f>
        <v>0</v>
      </c>
      <c r="GP85" s="357">
        <f>IFERROR(IF(AND(GP4="PA",$B$104="PA"),INDEX(PIP!$H$106:$H$109,MATCH(Input!$C$140,PIP!$G$106:$G$109,0)),0),0)</f>
        <v>0</v>
      </c>
      <c r="GQ85" s="357">
        <f>IFERROR(IF(AND(GQ4="PA",$B$104="PA"),INDEX(PIP!$H$106:$H$109,MATCH(Input!$C$140,PIP!$G$106:$G$109,0)),0),0)</f>
        <v>0</v>
      </c>
      <c r="GR85" s="357">
        <f>IFERROR(IF(AND(GR4="PA",$B$104="PA"),INDEX(PIP!$H$106:$H$109,MATCH(Input!$C$140,PIP!$G$106:$G$109,0)),0),0)</f>
        <v>0</v>
      </c>
      <c r="GS85" s="357">
        <f>IFERROR(IF(AND(GS4="PA",$B$104="PA"),INDEX(PIP!$H$106:$H$109,MATCH(Input!$C$140,PIP!$G$106:$G$109,0)),0),0)</f>
        <v>0</v>
      </c>
    </row>
    <row r="86" spans="1:201">
      <c r="A86" s="326" t="s">
        <v>8712</v>
      </c>
      <c r="B86" s="327">
        <f>ROUND(B87*B10,0)*N(Input!$C$141)</f>
        <v>0</v>
      </c>
      <c r="C86" s="327">
        <f>ROUND(C87*C10,0)*N(Input!$C$141)</f>
        <v>0</v>
      </c>
      <c r="D86" s="327">
        <f>ROUND(D87*D10,0)*N(Input!$C$141)</f>
        <v>0</v>
      </c>
      <c r="E86" s="327">
        <f>ROUND(E87*E10,0)*N(Input!$C$141)</f>
        <v>0</v>
      </c>
      <c r="F86" s="327">
        <f>ROUND(F87*F10,0)*N(Input!$C$141)</f>
        <v>0</v>
      </c>
      <c r="G86" s="327">
        <f>ROUND(G87*G10,0)*N(Input!$C$141)</f>
        <v>0</v>
      </c>
      <c r="H86" s="327">
        <f>ROUND(H87*H10,0)*N(Input!$C$141)</f>
        <v>0</v>
      </c>
      <c r="I86" s="327">
        <f>ROUND(I87*I10,0)*N(Input!$C$141)</f>
        <v>0</v>
      </c>
      <c r="J86" s="327">
        <f>ROUND(J87*J10,0)*N(Input!$C$141)</f>
        <v>0</v>
      </c>
      <c r="K86" s="327">
        <f>ROUND(K87*K10,0)*N(Input!$C$141)</f>
        <v>0</v>
      </c>
      <c r="L86" s="327">
        <f>ROUND(L87*L10,0)*N(Input!$C$141)</f>
        <v>0</v>
      </c>
      <c r="M86" s="327">
        <f>ROUND(M87*M10,0)*N(Input!$C$141)</f>
        <v>0</v>
      </c>
      <c r="N86" s="327">
        <f>ROUND(N87*N10,0)*N(Input!$C$141)</f>
        <v>0</v>
      </c>
      <c r="O86" s="327">
        <f>ROUND(O87*O10,0)*N(Input!$C$141)</f>
        <v>0</v>
      </c>
      <c r="P86" s="327">
        <f>ROUND(P87*P10,0)*N(Input!$C$141)</f>
        <v>0</v>
      </c>
      <c r="Q86" s="327">
        <f>ROUND(Q87*Q10,0)*N(Input!$C$141)</f>
        <v>0</v>
      </c>
      <c r="R86" s="327">
        <f>ROUND(R87*R10,0)*N(Input!$C$141)</f>
        <v>0</v>
      </c>
      <c r="S86" s="327">
        <f>ROUND(S87*S10,0)*N(Input!$C$141)</f>
        <v>0</v>
      </c>
      <c r="T86" s="327">
        <f>ROUND(T87*T10,0)*N(Input!$C$141)</f>
        <v>0</v>
      </c>
      <c r="U86" s="327">
        <f>ROUND(U87*U10,0)*N(Input!$C$141)</f>
        <v>0</v>
      </c>
      <c r="V86" s="327">
        <f>ROUND(V87*V10,0)*N(Input!$C$141)</f>
        <v>0</v>
      </c>
      <c r="W86" s="327">
        <f>ROUND(W87*W10,0)*N(Input!$C$141)</f>
        <v>0</v>
      </c>
      <c r="X86" s="327">
        <f>ROUND(X87*X10,0)*N(Input!$C$141)</f>
        <v>0</v>
      </c>
      <c r="Y86" s="327">
        <f>ROUND(Y87*Y10,0)*N(Input!$C$141)</f>
        <v>0</v>
      </c>
      <c r="Z86" s="327">
        <f>ROUND(Z87*Z10,0)*N(Input!$C$141)</f>
        <v>0</v>
      </c>
      <c r="AA86" s="327">
        <f>ROUND(AA87*AA10,0)*N(Input!$C$141)</f>
        <v>0</v>
      </c>
      <c r="AB86" s="327">
        <f>ROUND(AB87*AB10,0)*N(Input!$C$141)</f>
        <v>0</v>
      </c>
      <c r="AC86" s="327">
        <f>ROUND(AC87*AC10,0)*N(Input!$C$141)</f>
        <v>0</v>
      </c>
      <c r="AD86" s="327">
        <f>ROUND(AD87*AD10,0)*N(Input!$C$141)</f>
        <v>0</v>
      </c>
      <c r="AE86" s="327">
        <f>ROUND(AE87*AE10,0)*N(Input!$C$141)</f>
        <v>0</v>
      </c>
      <c r="AF86" s="327">
        <f>ROUND(AF87*AF10,0)*N(Input!$C$141)</f>
        <v>0</v>
      </c>
      <c r="AG86" s="327">
        <f>ROUND(AG87*AG10,0)*N(Input!$C$141)</f>
        <v>0</v>
      </c>
      <c r="AH86" s="327">
        <f>ROUND(AH87*AH10,0)*N(Input!$C$141)</f>
        <v>0</v>
      </c>
      <c r="AI86" s="327">
        <f>ROUND(AI87*AI10,0)*N(Input!$C$141)</f>
        <v>0</v>
      </c>
      <c r="AJ86" s="327">
        <f>ROUND(AJ87*AJ10,0)*N(Input!$C$141)</f>
        <v>0</v>
      </c>
      <c r="AK86" s="327">
        <f>ROUND(AK87*AK10,0)*N(Input!$C$141)</f>
        <v>0</v>
      </c>
      <c r="AL86" s="327">
        <f>ROUND(AL87*AL10,0)*N(Input!$C$141)</f>
        <v>0</v>
      </c>
      <c r="AM86" s="327">
        <f>ROUND(AM87*AM10,0)*N(Input!$C$141)</f>
        <v>0</v>
      </c>
      <c r="AN86" s="327">
        <f>ROUND(AN87*AN10,0)*N(Input!$C$141)</f>
        <v>0</v>
      </c>
      <c r="AO86" s="327">
        <f>ROUND(AO87*AO10,0)*N(Input!$C$141)</f>
        <v>0</v>
      </c>
      <c r="AP86" s="327">
        <f>ROUND(AP87*AP10,0)*N(Input!$C$141)</f>
        <v>0</v>
      </c>
      <c r="AQ86" s="327">
        <f>ROUND(AQ87*AQ10,0)*N(Input!$C$141)</f>
        <v>0</v>
      </c>
      <c r="AR86" s="327">
        <f>ROUND(AR87*AR10,0)*N(Input!$C$141)</f>
        <v>0</v>
      </c>
      <c r="AS86" s="327">
        <f>ROUND(AS87*AS10,0)*N(Input!$C$141)</f>
        <v>0</v>
      </c>
      <c r="AT86" s="327">
        <f>ROUND(AT87*AT10,0)*N(Input!$C$141)</f>
        <v>0</v>
      </c>
      <c r="AU86" s="327">
        <f>ROUND(AU87*AU10,0)*N(Input!$C$141)</f>
        <v>0</v>
      </c>
      <c r="AV86" s="327">
        <f>ROUND(AV87*AV10,0)*N(Input!$C$141)</f>
        <v>0</v>
      </c>
      <c r="AW86" s="327">
        <f>ROUND(AW87*AW10,0)*N(Input!$C$141)</f>
        <v>0</v>
      </c>
      <c r="AX86" s="327">
        <f>ROUND(AX87*AX10,0)*N(Input!$C$141)</f>
        <v>0</v>
      </c>
      <c r="AY86" s="327">
        <f>ROUND(AY87*AY10,0)*N(Input!$C$141)</f>
        <v>0</v>
      </c>
      <c r="AZ86" s="327">
        <f>ROUND(AZ87*AZ10,0)*N(Input!$C$141)</f>
        <v>0</v>
      </c>
      <c r="BA86" s="327">
        <f>ROUND(BA87*BA10,0)*N(Input!$C$141)</f>
        <v>0</v>
      </c>
      <c r="BB86" s="327">
        <f>ROUND(BB87*BB10,0)*N(Input!$C$141)</f>
        <v>0</v>
      </c>
      <c r="BC86" s="327">
        <f>ROUND(BC87*BC10,0)*N(Input!$C$141)</f>
        <v>0</v>
      </c>
      <c r="BD86" s="327">
        <f>ROUND(BD87*BD10,0)*N(Input!$C$141)</f>
        <v>0</v>
      </c>
      <c r="BE86" s="327">
        <f>ROUND(BE87*BE10,0)*N(Input!$C$141)</f>
        <v>0</v>
      </c>
      <c r="BF86" s="327">
        <f>ROUND(BF87*BF10,0)*N(Input!$C$141)</f>
        <v>0</v>
      </c>
      <c r="BG86" s="327">
        <f>ROUND(BG87*BG10,0)*N(Input!$C$141)</f>
        <v>0</v>
      </c>
      <c r="BH86" s="327">
        <f>ROUND(BH87*BH10,0)*N(Input!$C$141)</f>
        <v>0</v>
      </c>
      <c r="BI86" s="327">
        <f>ROUND(BI87*BI10,0)*N(Input!$C$141)</f>
        <v>0</v>
      </c>
      <c r="BJ86" s="327">
        <f>ROUND(BJ87*BJ10,0)*N(Input!$C$141)</f>
        <v>0</v>
      </c>
      <c r="BK86" s="327">
        <f>ROUND(BK87*BK10,0)*N(Input!$C$141)</f>
        <v>0</v>
      </c>
      <c r="BL86" s="327">
        <f>ROUND(BL87*BL10,0)*N(Input!$C$141)</f>
        <v>0</v>
      </c>
      <c r="BM86" s="327">
        <f>ROUND(BM87*BM10,0)*N(Input!$C$141)</f>
        <v>0</v>
      </c>
      <c r="BN86" s="327">
        <f>ROUND(BN87*BN10,0)*N(Input!$C$141)</f>
        <v>0</v>
      </c>
      <c r="BO86" s="327">
        <f>ROUND(BO87*BO10,0)*N(Input!$C$141)</f>
        <v>0</v>
      </c>
      <c r="BP86" s="327">
        <f>ROUND(BP87*BP10,0)*N(Input!$C$141)</f>
        <v>0</v>
      </c>
      <c r="BQ86" s="327">
        <f>ROUND(BQ87*BQ10,0)*N(Input!$C$141)</f>
        <v>0</v>
      </c>
      <c r="BR86" s="327">
        <f>ROUND(BR87*BR10,0)*N(Input!$C$141)</f>
        <v>0</v>
      </c>
      <c r="BS86" s="327">
        <f>ROUND(BS87*BS10,0)*N(Input!$C$141)</f>
        <v>0</v>
      </c>
      <c r="BT86" s="327">
        <f>ROUND(BT87*BT10,0)*N(Input!$C$141)</f>
        <v>0</v>
      </c>
      <c r="BU86" s="327">
        <f>ROUND(BU87*BU10,0)*N(Input!$C$141)</f>
        <v>0</v>
      </c>
      <c r="BV86" s="327">
        <f>ROUND(BV87*BV10,0)*N(Input!$C$141)</f>
        <v>0</v>
      </c>
      <c r="BW86" s="327">
        <f>ROUND(BW87*BW10,0)*N(Input!$C$141)</f>
        <v>0</v>
      </c>
      <c r="BX86" s="327">
        <f>ROUND(BX87*BX10,0)*N(Input!$C$141)</f>
        <v>0</v>
      </c>
      <c r="BY86" s="327">
        <f>ROUND(BY87*BY10,0)*N(Input!$C$141)</f>
        <v>0</v>
      </c>
      <c r="BZ86" s="327">
        <f>ROUND(BZ87*BZ10,0)*N(Input!$C$141)</f>
        <v>0</v>
      </c>
      <c r="CA86" s="327">
        <f>ROUND(CA87*CA10,0)*N(Input!$C$141)</f>
        <v>0</v>
      </c>
      <c r="CB86" s="327">
        <f>ROUND(CB87*CB10,0)*N(Input!$C$141)</f>
        <v>0</v>
      </c>
      <c r="CC86" s="327">
        <f>ROUND(CC87*CC10,0)*N(Input!$C$141)</f>
        <v>0</v>
      </c>
      <c r="CD86" s="327">
        <f>ROUND(CD87*CD10,0)*N(Input!$C$141)</f>
        <v>0</v>
      </c>
      <c r="CE86" s="327">
        <f>ROUND(CE87*CE10,0)*N(Input!$C$141)</f>
        <v>0</v>
      </c>
      <c r="CF86" s="327">
        <f>ROUND(CF87*CF10,0)*N(Input!$C$141)</f>
        <v>0</v>
      </c>
      <c r="CG86" s="327">
        <f>ROUND(CG87*CG10,0)*N(Input!$C$141)</f>
        <v>0</v>
      </c>
      <c r="CH86" s="327">
        <f>ROUND(CH87*CH10,0)*N(Input!$C$141)</f>
        <v>0</v>
      </c>
      <c r="CI86" s="327">
        <f>ROUND(CI87*CI10,0)*N(Input!$C$141)</f>
        <v>0</v>
      </c>
      <c r="CJ86" s="327">
        <f>ROUND(CJ87*CJ10,0)*N(Input!$C$141)</f>
        <v>0</v>
      </c>
      <c r="CK86" s="327">
        <f>ROUND(CK87*CK10,0)*N(Input!$C$141)</f>
        <v>0</v>
      </c>
      <c r="CL86" s="327">
        <f>ROUND(CL87*CL10,0)*N(Input!$C$141)</f>
        <v>0</v>
      </c>
      <c r="CM86" s="327">
        <f>ROUND(CM87*CM10,0)*N(Input!$C$141)</f>
        <v>0</v>
      </c>
      <c r="CN86" s="327">
        <f>ROUND(CN87*CN10,0)*N(Input!$C$141)</f>
        <v>0</v>
      </c>
      <c r="CO86" s="327">
        <f>ROUND(CO87*CO10,0)*N(Input!$C$141)</f>
        <v>0</v>
      </c>
      <c r="CP86" s="327">
        <f>ROUND(CP87*CP10,0)*N(Input!$C$141)</f>
        <v>0</v>
      </c>
      <c r="CQ86" s="327">
        <f>ROUND(CQ87*CQ10,0)*N(Input!$C$141)</f>
        <v>0</v>
      </c>
      <c r="CR86" s="327">
        <f>ROUND(CR87*CR10,0)*N(Input!$C$141)</f>
        <v>0</v>
      </c>
      <c r="CS86" s="327">
        <f>ROUND(CS87*CS10,0)*N(Input!$C$141)</f>
        <v>0</v>
      </c>
      <c r="CT86" s="327">
        <f>ROUND(CT87*CT10,0)*N(Input!$C$141)</f>
        <v>0</v>
      </c>
      <c r="CU86" s="327">
        <f>ROUND(CU87*CU10,0)*N(Input!$C$141)</f>
        <v>0</v>
      </c>
      <c r="CV86" s="327">
        <f>ROUND(CV87*CV10,0)*N(Input!$C$141)</f>
        <v>0</v>
      </c>
      <c r="CW86" s="327">
        <f>ROUND(CW87*CW10,0)*N(Input!$C$141)</f>
        <v>0</v>
      </c>
      <c r="CX86" s="327">
        <f>ROUND(CX87*CX10,0)*N(Input!$C$141)</f>
        <v>0</v>
      </c>
      <c r="CY86" s="327">
        <f>ROUND(CY87*CY10,0)*N(Input!$C$141)</f>
        <v>0</v>
      </c>
      <c r="CZ86" s="327">
        <f>ROUND(CZ87*CZ10,0)*N(Input!$C$141)</f>
        <v>0</v>
      </c>
      <c r="DA86" s="327">
        <f>ROUND(DA87*DA10,0)*N(Input!$C$141)</f>
        <v>0</v>
      </c>
      <c r="DB86" s="327">
        <f>ROUND(DB87*DB10,0)*N(Input!$C$141)</f>
        <v>0</v>
      </c>
      <c r="DC86" s="327">
        <f>ROUND(DC87*DC10,0)*N(Input!$C$141)</f>
        <v>0</v>
      </c>
      <c r="DD86" s="327">
        <f>ROUND(DD87*DD10,0)*N(Input!$C$141)</f>
        <v>0</v>
      </c>
      <c r="DE86" s="327">
        <f>ROUND(DE87*DE10,0)*N(Input!$C$141)</f>
        <v>0</v>
      </c>
      <c r="DF86" s="327">
        <f>ROUND(DF87*DF10,0)*N(Input!$C$141)</f>
        <v>0</v>
      </c>
      <c r="DG86" s="327">
        <f>ROUND(DG87*DG10,0)*N(Input!$C$141)</f>
        <v>0</v>
      </c>
      <c r="DH86" s="327">
        <f>ROUND(DH87*DH10,0)*N(Input!$C$141)</f>
        <v>0</v>
      </c>
      <c r="DI86" s="327">
        <f>ROUND(DI87*DI10,0)*N(Input!$C$141)</f>
        <v>0</v>
      </c>
      <c r="DJ86" s="327">
        <f>ROUND(DJ87*DJ10,0)*N(Input!$C$141)</f>
        <v>0</v>
      </c>
      <c r="DK86" s="327">
        <f>ROUND(DK87*DK10,0)*N(Input!$C$141)</f>
        <v>0</v>
      </c>
      <c r="DL86" s="327">
        <f>ROUND(DL87*DL10,0)*N(Input!$C$141)</f>
        <v>0</v>
      </c>
      <c r="DM86" s="327">
        <f>ROUND(DM87*DM10,0)*N(Input!$C$141)</f>
        <v>0</v>
      </c>
      <c r="DN86" s="327">
        <f>ROUND(DN87*DN10,0)*N(Input!$C$141)</f>
        <v>0</v>
      </c>
      <c r="DO86" s="327">
        <f>ROUND(DO87*DO10,0)*N(Input!$C$141)</f>
        <v>0</v>
      </c>
      <c r="DP86" s="327">
        <f>ROUND(DP87*DP10,0)*N(Input!$C$141)</f>
        <v>0</v>
      </c>
      <c r="DQ86" s="327">
        <f>ROUND(DQ87*DQ10,0)*N(Input!$C$141)</f>
        <v>0</v>
      </c>
      <c r="DR86" s="327">
        <f>ROUND(DR87*DR10,0)*N(Input!$C$141)</f>
        <v>0</v>
      </c>
      <c r="DS86" s="327">
        <f>ROUND(DS87*DS10,0)*N(Input!$C$141)</f>
        <v>0</v>
      </c>
      <c r="DT86" s="327">
        <f>ROUND(DT87*DT10,0)*N(Input!$C$141)</f>
        <v>0</v>
      </c>
      <c r="DU86" s="327">
        <f>ROUND(DU87*DU10,0)*N(Input!$C$141)</f>
        <v>0</v>
      </c>
      <c r="DV86" s="327">
        <f>ROUND(DV87*DV10,0)*N(Input!$C$141)</f>
        <v>0</v>
      </c>
      <c r="DW86" s="327">
        <f>ROUND(DW87*DW10,0)*N(Input!$C$141)</f>
        <v>0</v>
      </c>
      <c r="DX86" s="327">
        <f>ROUND(DX87*DX10,0)*N(Input!$C$141)</f>
        <v>0</v>
      </c>
      <c r="DY86" s="327">
        <f>ROUND(DY87*DY10,0)*N(Input!$C$141)</f>
        <v>0</v>
      </c>
      <c r="DZ86" s="327">
        <f>ROUND(DZ87*DZ10,0)*N(Input!$C$141)</f>
        <v>0</v>
      </c>
      <c r="EA86" s="327">
        <f>ROUND(EA87*EA10,0)*N(Input!$C$141)</f>
        <v>0</v>
      </c>
      <c r="EB86" s="327">
        <f>ROUND(EB87*EB10,0)*N(Input!$C$141)</f>
        <v>0</v>
      </c>
      <c r="EC86" s="327">
        <f>ROUND(EC87*EC10,0)*N(Input!$C$141)</f>
        <v>0</v>
      </c>
      <c r="ED86" s="327">
        <f>ROUND(ED87*ED10,0)*N(Input!$C$141)</f>
        <v>0</v>
      </c>
      <c r="EE86" s="327">
        <f>ROUND(EE87*EE10,0)*N(Input!$C$141)</f>
        <v>0</v>
      </c>
      <c r="EF86" s="327">
        <f>ROUND(EF87*EF10,0)*N(Input!$C$141)</f>
        <v>0</v>
      </c>
      <c r="EG86" s="327">
        <f>ROUND(EG87*EG10,0)*N(Input!$C$141)</f>
        <v>0</v>
      </c>
      <c r="EH86" s="327">
        <f>ROUND(EH87*EH10,0)*N(Input!$C$141)</f>
        <v>0</v>
      </c>
      <c r="EI86" s="327">
        <f>ROUND(EI87*EI10,0)*N(Input!$C$141)</f>
        <v>0</v>
      </c>
      <c r="EJ86" s="327">
        <f>ROUND(EJ87*EJ10,0)*N(Input!$C$141)</f>
        <v>0</v>
      </c>
      <c r="EK86" s="327">
        <f>ROUND(EK87*EK10,0)*N(Input!$C$141)</f>
        <v>0</v>
      </c>
      <c r="EL86" s="327">
        <f>ROUND(EL87*EL10,0)*N(Input!$C$141)</f>
        <v>0</v>
      </c>
      <c r="EM86" s="327">
        <f>ROUND(EM87*EM10,0)*N(Input!$C$141)</f>
        <v>0</v>
      </c>
      <c r="EN86" s="327">
        <f>ROUND(EN87*EN10,0)*N(Input!$C$141)</f>
        <v>0</v>
      </c>
      <c r="EO86" s="327">
        <f>ROUND(EO87*EO10,0)*N(Input!$C$141)</f>
        <v>0</v>
      </c>
      <c r="EP86" s="327">
        <f>ROUND(EP87*EP10,0)*N(Input!$C$141)</f>
        <v>0</v>
      </c>
      <c r="EQ86" s="327">
        <f>ROUND(EQ87*EQ10,0)*N(Input!$C$141)</f>
        <v>0</v>
      </c>
      <c r="ER86" s="327">
        <f>ROUND(ER87*ER10,0)*N(Input!$C$141)</f>
        <v>0</v>
      </c>
      <c r="ES86" s="327">
        <f>ROUND(ES87*ES10,0)*N(Input!$C$141)</f>
        <v>0</v>
      </c>
      <c r="ET86" s="327">
        <f>ROUND(ET87*ET10,0)*N(Input!$C$141)</f>
        <v>0</v>
      </c>
      <c r="EU86" s="327">
        <f>ROUND(EU87*EU10,0)*N(Input!$C$141)</f>
        <v>0</v>
      </c>
      <c r="EV86" s="327">
        <f>ROUND(EV87*EV10,0)*N(Input!$C$141)</f>
        <v>0</v>
      </c>
      <c r="EW86" s="327">
        <f>ROUND(EW87*EW10,0)*N(Input!$C$141)</f>
        <v>0</v>
      </c>
      <c r="EX86" s="327">
        <f>ROUND(EX87*EX10,0)*N(Input!$C$141)</f>
        <v>0</v>
      </c>
      <c r="EY86" s="327">
        <f>ROUND(EY87*EY10,0)*N(Input!$C$141)</f>
        <v>0</v>
      </c>
      <c r="EZ86" s="327">
        <f>ROUND(EZ87*EZ10,0)*N(Input!$C$141)</f>
        <v>0</v>
      </c>
      <c r="FA86" s="327">
        <f>ROUND(FA87*FA10,0)*N(Input!$C$141)</f>
        <v>0</v>
      </c>
      <c r="FB86" s="327">
        <f>ROUND(FB87*FB10,0)*N(Input!$C$141)</f>
        <v>0</v>
      </c>
      <c r="FC86" s="327">
        <f>ROUND(FC87*FC10,0)*N(Input!$C$141)</f>
        <v>0</v>
      </c>
      <c r="FD86" s="327">
        <f>ROUND(FD87*FD10,0)*N(Input!$C$141)</f>
        <v>0</v>
      </c>
      <c r="FE86" s="327">
        <f>ROUND(FE87*FE10,0)*N(Input!$C$141)</f>
        <v>0</v>
      </c>
      <c r="FF86" s="327">
        <f>ROUND(FF87*FF10,0)*N(Input!$C$141)</f>
        <v>0</v>
      </c>
      <c r="FG86" s="327">
        <f>ROUND(FG87*FG10,0)*N(Input!$C$141)</f>
        <v>0</v>
      </c>
      <c r="FH86" s="327">
        <f>ROUND(FH87*FH10,0)*N(Input!$C$141)</f>
        <v>0</v>
      </c>
      <c r="FI86" s="327">
        <f>ROUND(FI87*FI10,0)*N(Input!$C$141)</f>
        <v>0</v>
      </c>
      <c r="FJ86" s="327">
        <f>ROUND(FJ87*FJ10,0)*N(Input!$C$141)</f>
        <v>0</v>
      </c>
      <c r="FK86" s="327">
        <f>ROUND(FK87*FK10,0)*N(Input!$C$141)</f>
        <v>0</v>
      </c>
      <c r="FL86" s="327">
        <f>ROUND(FL87*FL10,0)*N(Input!$C$141)</f>
        <v>0</v>
      </c>
      <c r="FM86" s="327">
        <f>ROUND(FM87*FM10,0)*N(Input!$C$141)</f>
        <v>0</v>
      </c>
      <c r="FN86" s="327">
        <f>ROUND(FN87*FN10,0)*N(Input!$C$141)</f>
        <v>0</v>
      </c>
      <c r="FO86" s="327">
        <f>ROUND(FO87*FO10,0)*N(Input!$C$141)</f>
        <v>0</v>
      </c>
      <c r="FP86" s="327">
        <f>ROUND(FP87*FP10,0)*N(Input!$C$141)</f>
        <v>0</v>
      </c>
      <c r="FQ86" s="327">
        <f>ROUND(FQ87*FQ10,0)*N(Input!$C$141)</f>
        <v>0</v>
      </c>
      <c r="FR86" s="327">
        <f>ROUND(FR87*FR10,0)*N(Input!$C$141)</f>
        <v>0</v>
      </c>
      <c r="FS86" s="327">
        <f>ROUND(FS87*FS10,0)*N(Input!$C$141)</f>
        <v>0</v>
      </c>
      <c r="FT86" s="327">
        <f>ROUND(FT87*FT10,0)*N(Input!$C$141)</f>
        <v>0</v>
      </c>
      <c r="FU86" s="327">
        <f>ROUND(FU87*FU10,0)*N(Input!$C$141)</f>
        <v>0</v>
      </c>
      <c r="FV86" s="327">
        <f>ROUND(FV87*FV10,0)*N(Input!$C$141)</f>
        <v>0</v>
      </c>
      <c r="FW86" s="327">
        <f>ROUND(FW87*FW10,0)*N(Input!$C$141)</f>
        <v>0</v>
      </c>
      <c r="FX86" s="327">
        <f>ROUND(FX87*FX10,0)*N(Input!$C$141)</f>
        <v>0</v>
      </c>
      <c r="FY86" s="327">
        <f>ROUND(FY87*FY10,0)*N(Input!$C$141)</f>
        <v>0</v>
      </c>
      <c r="FZ86" s="327">
        <f>ROUND(FZ87*FZ10,0)*N(Input!$C$141)</f>
        <v>0</v>
      </c>
      <c r="GA86" s="327">
        <f>ROUND(GA87*GA10,0)*N(Input!$C$141)</f>
        <v>0</v>
      </c>
      <c r="GB86" s="327">
        <f>ROUND(GB87*GB10,0)*N(Input!$C$141)</f>
        <v>0</v>
      </c>
      <c r="GC86" s="327">
        <f>ROUND(GC87*GC10,0)*N(Input!$C$141)</f>
        <v>0</v>
      </c>
      <c r="GD86" s="327">
        <f>ROUND(GD87*GD10,0)*N(Input!$C$141)</f>
        <v>0</v>
      </c>
      <c r="GE86" s="327">
        <f>ROUND(GE87*GE10,0)*N(Input!$C$141)</f>
        <v>0</v>
      </c>
      <c r="GF86" s="327">
        <f>ROUND(GF87*GF10,0)*N(Input!$C$141)</f>
        <v>0</v>
      </c>
      <c r="GG86" s="327">
        <f>ROUND(GG87*GG10,0)*N(Input!$C$141)</f>
        <v>0</v>
      </c>
      <c r="GH86" s="327">
        <f>ROUND(GH87*GH10,0)*N(Input!$C$141)</f>
        <v>0</v>
      </c>
      <c r="GI86" s="327">
        <f>ROUND(GI87*GI10,0)*N(Input!$C$141)</f>
        <v>0</v>
      </c>
      <c r="GJ86" s="327">
        <f>ROUND(GJ87*GJ10,0)*N(Input!$C$141)</f>
        <v>0</v>
      </c>
      <c r="GK86" s="327">
        <f>ROUND(GK87*GK10,0)*N(Input!$C$141)</f>
        <v>0</v>
      </c>
      <c r="GL86" s="327">
        <f>ROUND(GL87*GL10,0)*N(Input!$C$141)</f>
        <v>0</v>
      </c>
      <c r="GM86" s="327">
        <f>ROUND(GM87*GM10,0)*N(Input!$C$141)</f>
        <v>0</v>
      </c>
      <c r="GN86" s="327">
        <f>ROUND(GN87*GN10,0)*N(Input!$C$141)</f>
        <v>0</v>
      </c>
      <c r="GO86" s="327">
        <f>ROUND(GO87*GO10,0)*N(Input!$C$141)</f>
        <v>0</v>
      </c>
      <c r="GP86" s="327">
        <f>ROUND(GP87*GP10,0)*N(Input!$C$141)</f>
        <v>0</v>
      </c>
      <c r="GQ86" s="327">
        <f>ROUND(GQ87*GQ10,0)*N(Input!$C$141)</f>
        <v>0</v>
      </c>
      <c r="GR86" s="327">
        <f>ROUND(GR87*GR10,0)*N(Input!$C$141)</f>
        <v>0</v>
      </c>
      <c r="GS86" s="327">
        <f>ROUND(GS87*GS10,0)*N(Input!$C$141)</f>
        <v>0</v>
      </c>
    </row>
    <row r="87" spans="1:201" s="328" customFormat="1" outlineLevel="1">
      <c r="A87" s="356" t="s">
        <v>9365</v>
      </c>
      <c r="B87" s="357">
        <f>IFERROR(IF(AND(B4="PA",$B$104="PA"),INDEX(PIP!$H$112:$H$115,MATCH(TRUE,Input!$C$142:$C$145,0)),0),0)</f>
        <v>0</v>
      </c>
      <c r="C87" s="357">
        <f>IFERROR(IF(AND(C4="PA",$B$104="PA"),INDEX(PIP!$H$112:$H$115,MATCH(TRUE,Input!$C$142:$C$145,0)),0),0)</f>
        <v>0</v>
      </c>
      <c r="D87" s="357">
        <f>IFERROR(IF(AND(D4="PA",$B$104="PA"),INDEX(PIP!$H$112:$H$115,MATCH(TRUE,Input!$C$142:$C$145,0)),0),0)</f>
        <v>0</v>
      </c>
      <c r="E87" s="357">
        <f>IFERROR(IF(AND(E4="PA",$B$104="PA"),INDEX(PIP!$H$112:$H$115,MATCH(TRUE,Input!$C$142:$C$145,0)),0),0)</f>
        <v>0</v>
      </c>
      <c r="F87" s="357">
        <f>IFERROR(IF(AND(F4="PA",$B$104="PA"),INDEX(PIP!$H$112:$H$115,MATCH(TRUE,Input!$C$142:$C$145,0)),0),0)</f>
        <v>0</v>
      </c>
      <c r="G87" s="357">
        <f>IFERROR(IF(AND(G4="PA",$B$104="PA"),INDEX(PIP!$H$112:$H$115,MATCH(TRUE,Input!$C$142:$C$145,0)),0),0)</f>
        <v>0</v>
      </c>
      <c r="H87" s="357">
        <f>IFERROR(IF(AND(H4="PA",$B$104="PA"),INDEX(PIP!$H$112:$H$115,MATCH(TRUE,Input!$C$142:$C$145,0)),0),0)</f>
        <v>0</v>
      </c>
      <c r="I87" s="357">
        <f>IFERROR(IF(AND(I4="PA",$B$104="PA"),INDEX(PIP!$H$112:$H$115,MATCH(TRUE,Input!$C$142:$C$145,0)),0),0)</f>
        <v>0</v>
      </c>
      <c r="J87" s="357">
        <f>IFERROR(IF(AND(J4="PA",$B$104="PA"),INDEX(PIP!$H$112:$H$115,MATCH(TRUE,Input!$C$142:$C$145,0)),0),0)</f>
        <v>0</v>
      </c>
      <c r="K87" s="357">
        <f>IFERROR(IF(AND(K4="PA",$B$104="PA"),INDEX(PIP!$H$112:$H$115,MATCH(TRUE,Input!$C$142:$C$145,0)),0),0)</f>
        <v>0</v>
      </c>
      <c r="L87" s="357">
        <f>IFERROR(IF(AND(L4="PA",$B$104="PA"),INDEX(PIP!$H$112:$H$115,MATCH(TRUE,Input!$C$142:$C$145,0)),0),0)</f>
        <v>0</v>
      </c>
      <c r="M87" s="357">
        <f>IFERROR(IF(AND(M4="PA",$B$104="PA"),INDEX(PIP!$H$112:$H$115,MATCH(TRUE,Input!$C$142:$C$145,0)),0),0)</f>
        <v>0</v>
      </c>
      <c r="N87" s="357">
        <f>IFERROR(IF(AND(N4="PA",$B$104="PA"),INDEX(PIP!$H$112:$H$115,MATCH(TRUE,Input!$C$142:$C$145,0)),0),0)</f>
        <v>0</v>
      </c>
      <c r="O87" s="357">
        <f>IFERROR(IF(AND(O4="PA",$B$104="PA"),INDEX(PIP!$H$112:$H$115,MATCH(TRUE,Input!$C$142:$C$145,0)),0),0)</f>
        <v>0</v>
      </c>
      <c r="P87" s="357">
        <f>IFERROR(IF(AND(P4="PA",$B$104="PA"),INDEX(PIP!$H$112:$H$115,MATCH(TRUE,Input!$C$142:$C$145,0)),0),0)</f>
        <v>0</v>
      </c>
      <c r="Q87" s="357">
        <f>IFERROR(IF(AND(Q4="PA",$B$104="PA"),INDEX(PIP!$H$112:$H$115,MATCH(TRUE,Input!$C$142:$C$145,0)),0),0)</f>
        <v>0</v>
      </c>
      <c r="R87" s="357">
        <f>IFERROR(IF(AND(R4="PA",$B$104="PA"),INDEX(PIP!$H$112:$H$115,MATCH(TRUE,Input!$C$142:$C$145,0)),0),0)</f>
        <v>0</v>
      </c>
      <c r="S87" s="357">
        <f>IFERROR(IF(AND(S4="PA",$B$104="PA"),INDEX(PIP!$H$112:$H$115,MATCH(TRUE,Input!$C$142:$C$145,0)),0),0)</f>
        <v>0</v>
      </c>
      <c r="T87" s="357">
        <f>IFERROR(IF(AND(T4="PA",$B$104="PA"),INDEX(PIP!$H$112:$H$115,MATCH(TRUE,Input!$C$142:$C$145,0)),0),0)</f>
        <v>0</v>
      </c>
      <c r="U87" s="357">
        <f>IFERROR(IF(AND(U4="PA",$B$104="PA"),INDEX(PIP!$H$112:$H$115,MATCH(TRUE,Input!$C$142:$C$145,0)),0),0)</f>
        <v>0</v>
      </c>
      <c r="V87" s="357">
        <f>IFERROR(IF(AND(V4="PA",$B$104="PA"),INDEX(PIP!$H$112:$H$115,MATCH(TRUE,Input!$C$142:$C$145,0)),0),0)</f>
        <v>0</v>
      </c>
      <c r="W87" s="357">
        <f>IFERROR(IF(AND(W4="PA",$B$104="PA"),INDEX(PIP!$H$112:$H$115,MATCH(TRUE,Input!$C$142:$C$145,0)),0),0)</f>
        <v>0</v>
      </c>
      <c r="X87" s="357">
        <f>IFERROR(IF(AND(X4="PA",$B$104="PA"),INDEX(PIP!$H$112:$H$115,MATCH(TRUE,Input!$C$142:$C$145,0)),0),0)</f>
        <v>0</v>
      </c>
      <c r="Y87" s="357">
        <f>IFERROR(IF(AND(Y4="PA",$B$104="PA"),INDEX(PIP!$H$112:$H$115,MATCH(TRUE,Input!$C$142:$C$145,0)),0),0)</f>
        <v>0</v>
      </c>
      <c r="Z87" s="357">
        <f>IFERROR(IF(AND(Z4="PA",$B$104="PA"),INDEX(PIP!$H$112:$H$115,MATCH(TRUE,Input!$C$142:$C$145,0)),0),0)</f>
        <v>0</v>
      </c>
      <c r="AA87" s="357">
        <f>IFERROR(IF(AND(AA4="PA",$B$104="PA"),INDEX(PIP!$H$112:$H$115,MATCH(TRUE,Input!$C$142:$C$145,0)),0),0)</f>
        <v>0</v>
      </c>
      <c r="AB87" s="357">
        <f>IFERROR(IF(AND(AB4="PA",$B$104="PA"),INDEX(PIP!$H$112:$H$115,MATCH(TRUE,Input!$C$142:$C$145,0)),0),0)</f>
        <v>0</v>
      </c>
      <c r="AC87" s="357">
        <f>IFERROR(IF(AND(AC4="PA",$B$104="PA"),INDEX(PIP!$H$112:$H$115,MATCH(TRUE,Input!$C$142:$C$145,0)),0),0)</f>
        <v>0</v>
      </c>
      <c r="AD87" s="357">
        <f>IFERROR(IF(AND(AD4="PA",$B$104="PA"),INDEX(PIP!$H$112:$H$115,MATCH(TRUE,Input!$C$142:$C$145,0)),0),0)</f>
        <v>0</v>
      </c>
      <c r="AE87" s="357">
        <f>IFERROR(IF(AND(AE4="PA",$B$104="PA"),INDEX(PIP!$H$112:$H$115,MATCH(TRUE,Input!$C$142:$C$145,0)),0),0)</f>
        <v>0</v>
      </c>
      <c r="AF87" s="357">
        <f>IFERROR(IF(AND(AF4="PA",$B$104="PA"),INDEX(PIP!$H$112:$H$115,MATCH(TRUE,Input!$C$142:$C$145,0)),0),0)</f>
        <v>0</v>
      </c>
      <c r="AG87" s="357">
        <f>IFERROR(IF(AND(AG4="PA",$B$104="PA"),INDEX(PIP!$H$112:$H$115,MATCH(TRUE,Input!$C$142:$C$145,0)),0),0)</f>
        <v>0</v>
      </c>
      <c r="AH87" s="357">
        <f>IFERROR(IF(AND(AH4="PA",$B$104="PA"),INDEX(PIP!$H$112:$H$115,MATCH(TRUE,Input!$C$142:$C$145,0)),0),0)</f>
        <v>0</v>
      </c>
      <c r="AI87" s="357">
        <f>IFERROR(IF(AND(AI4="PA",$B$104="PA"),INDEX(PIP!$H$112:$H$115,MATCH(TRUE,Input!$C$142:$C$145,0)),0),0)</f>
        <v>0</v>
      </c>
      <c r="AJ87" s="357">
        <f>IFERROR(IF(AND(AJ4="PA",$B$104="PA"),INDEX(PIP!$H$112:$H$115,MATCH(TRUE,Input!$C$142:$C$145,0)),0),0)</f>
        <v>0</v>
      </c>
      <c r="AK87" s="357">
        <f>IFERROR(IF(AND(AK4="PA",$B$104="PA"),INDEX(PIP!$H$112:$H$115,MATCH(TRUE,Input!$C$142:$C$145,0)),0),0)</f>
        <v>0</v>
      </c>
      <c r="AL87" s="357">
        <f>IFERROR(IF(AND(AL4="PA",$B$104="PA"),INDEX(PIP!$H$112:$H$115,MATCH(TRUE,Input!$C$142:$C$145,0)),0),0)</f>
        <v>0</v>
      </c>
      <c r="AM87" s="357">
        <f>IFERROR(IF(AND(AM4="PA",$B$104="PA"),INDEX(PIP!$H$112:$H$115,MATCH(TRUE,Input!$C$142:$C$145,0)),0),0)</f>
        <v>0</v>
      </c>
      <c r="AN87" s="357">
        <f>IFERROR(IF(AND(AN4="PA",$B$104="PA"),INDEX(PIP!$H$112:$H$115,MATCH(TRUE,Input!$C$142:$C$145,0)),0),0)</f>
        <v>0</v>
      </c>
      <c r="AO87" s="357">
        <f>IFERROR(IF(AND(AO4="PA",$B$104="PA"),INDEX(PIP!$H$112:$H$115,MATCH(TRUE,Input!$C$142:$C$145,0)),0),0)</f>
        <v>0</v>
      </c>
      <c r="AP87" s="357">
        <f>IFERROR(IF(AND(AP4="PA",$B$104="PA"),INDEX(PIP!$H$112:$H$115,MATCH(TRUE,Input!$C$142:$C$145,0)),0),0)</f>
        <v>0</v>
      </c>
      <c r="AQ87" s="357">
        <f>IFERROR(IF(AND(AQ4="PA",$B$104="PA"),INDEX(PIP!$H$112:$H$115,MATCH(TRUE,Input!$C$142:$C$145,0)),0),0)</f>
        <v>0</v>
      </c>
      <c r="AR87" s="357">
        <f>IFERROR(IF(AND(AR4="PA",$B$104="PA"),INDEX(PIP!$H$112:$H$115,MATCH(TRUE,Input!$C$142:$C$145,0)),0),0)</f>
        <v>0</v>
      </c>
      <c r="AS87" s="357">
        <f>IFERROR(IF(AND(AS4="PA",$B$104="PA"),INDEX(PIP!$H$112:$H$115,MATCH(TRUE,Input!$C$142:$C$145,0)),0),0)</f>
        <v>0</v>
      </c>
      <c r="AT87" s="357">
        <f>IFERROR(IF(AND(AT4="PA",$B$104="PA"),INDEX(PIP!$H$112:$H$115,MATCH(TRUE,Input!$C$142:$C$145,0)),0),0)</f>
        <v>0</v>
      </c>
      <c r="AU87" s="357">
        <f>IFERROR(IF(AND(AU4="PA",$B$104="PA"),INDEX(PIP!$H$112:$H$115,MATCH(TRUE,Input!$C$142:$C$145,0)),0),0)</f>
        <v>0</v>
      </c>
      <c r="AV87" s="357">
        <f>IFERROR(IF(AND(AV4="PA",$B$104="PA"),INDEX(PIP!$H$112:$H$115,MATCH(TRUE,Input!$C$142:$C$145,0)),0),0)</f>
        <v>0</v>
      </c>
      <c r="AW87" s="357">
        <f>IFERROR(IF(AND(AW4="PA",$B$104="PA"),INDEX(PIP!$H$112:$H$115,MATCH(TRUE,Input!$C$142:$C$145,0)),0),0)</f>
        <v>0</v>
      </c>
      <c r="AX87" s="357">
        <f>IFERROR(IF(AND(AX4="PA",$B$104="PA"),INDEX(PIP!$H$112:$H$115,MATCH(TRUE,Input!$C$142:$C$145,0)),0),0)</f>
        <v>0</v>
      </c>
      <c r="AY87" s="357">
        <f>IFERROR(IF(AND(AY4="PA",$B$104="PA"),INDEX(PIP!$H$112:$H$115,MATCH(TRUE,Input!$C$142:$C$145,0)),0),0)</f>
        <v>0</v>
      </c>
      <c r="AZ87" s="357">
        <f>IFERROR(IF(AND(AZ4="PA",$B$104="PA"),INDEX(PIP!$H$112:$H$115,MATCH(TRUE,Input!$C$142:$C$145,0)),0),0)</f>
        <v>0</v>
      </c>
      <c r="BA87" s="357">
        <f>IFERROR(IF(AND(BA4="PA",$B$104="PA"),INDEX(PIP!$H$112:$H$115,MATCH(TRUE,Input!$C$142:$C$145,0)),0),0)</f>
        <v>0</v>
      </c>
      <c r="BB87" s="357">
        <f>IFERROR(IF(AND(BB4="PA",$B$104="PA"),INDEX(PIP!$H$112:$H$115,MATCH(TRUE,Input!$C$142:$C$145,0)),0),0)</f>
        <v>0</v>
      </c>
      <c r="BC87" s="357">
        <f>IFERROR(IF(AND(BC4="PA",$B$104="PA"),INDEX(PIP!$H$112:$H$115,MATCH(TRUE,Input!$C$142:$C$145,0)),0),0)</f>
        <v>0</v>
      </c>
      <c r="BD87" s="357">
        <f>IFERROR(IF(AND(BD4="PA",$B$104="PA"),INDEX(PIP!$H$112:$H$115,MATCH(TRUE,Input!$C$142:$C$145,0)),0),0)</f>
        <v>0</v>
      </c>
      <c r="BE87" s="357">
        <f>IFERROR(IF(AND(BE4="PA",$B$104="PA"),INDEX(PIP!$H$112:$H$115,MATCH(TRUE,Input!$C$142:$C$145,0)),0),0)</f>
        <v>0</v>
      </c>
      <c r="BF87" s="357">
        <f>IFERROR(IF(AND(BF4="PA",$B$104="PA"),INDEX(PIP!$H$112:$H$115,MATCH(TRUE,Input!$C$142:$C$145,0)),0),0)</f>
        <v>0</v>
      </c>
      <c r="BG87" s="357">
        <f>IFERROR(IF(AND(BG4="PA",$B$104="PA"),INDEX(PIP!$H$112:$H$115,MATCH(TRUE,Input!$C$142:$C$145,0)),0),0)</f>
        <v>0</v>
      </c>
      <c r="BH87" s="357">
        <f>IFERROR(IF(AND(BH4="PA",$B$104="PA"),INDEX(PIP!$H$112:$H$115,MATCH(TRUE,Input!$C$142:$C$145,0)),0),0)</f>
        <v>0</v>
      </c>
      <c r="BI87" s="357">
        <f>IFERROR(IF(AND(BI4="PA",$B$104="PA"),INDEX(PIP!$H$112:$H$115,MATCH(TRUE,Input!$C$142:$C$145,0)),0),0)</f>
        <v>0</v>
      </c>
      <c r="BJ87" s="357">
        <f>IFERROR(IF(AND(BJ4="PA",$B$104="PA"),INDEX(PIP!$H$112:$H$115,MATCH(TRUE,Input!$C$142:$C$145,0)),0),0)</f>
        <v>0</v>
      </c>
      <c r="BK87" s="357">
        <f>IFERROR(IF(AND(BK4="PA",$B$104="PA"),INDEX(PIP!$H$112:$H$115,MATCH(TRUE,Input!$C$142:$C$145,0)),0),0)</f>
        <v>0</v>
      </c>
      <c r="BL87" s="357">
        <f>IFERROR(IF(AND(BL4="PA",$B$104="PA"),INDEX(PIP!$H$112:$H$115,MATCH(TRUE,Input!$C$142:$C$145,0)),0),0)</f>
        <v>0</v>
      </c>
      <c r="BM87" s="357">
        <f>IFERROR(IF(AND(BM4="PA",$B$104="PA"),INDEX(PIP!$H$112:$H$115,MATCH(TRUE,Input!$C$142:$C$145,0)),0),0)</f>
        <v>0</v>
      </c>
      <c r="BN87" s="357">
        <f>IFERROR(IF(AND(BN4="PA",$B$104="PA"),INDEX(PIP!$H$112:$H$115,MATCH(TRUE,Input!$C$142:$C$145,0)),0),0)</f>
        <v>0</v>
      </c>
      <c r="BO87" s="357">
        <f>IFERROR(IF(AND(BO4="PA",$B$104="PA"),INDEX(PIP!$H$112:$H$115,MATCH(TRUE,Input!$C$142:$C$145,0)),0),0)</f>
        <v>0</v>
      </c>
      <c r="BP87" s="357">
        <f>IFERROR(IF(AND(BP4="PA",$B$104="PA"),INDEX(PIP!$H$112:$H$115,MATCH(TRUE,Input!$C$142:$C$145,0)),0),0)</f>
        <v>0</v>
      </c>
      <c r="BQ87" s="357">
        <f>IFERROR(IF(AND(BQ4="PA",$B$104="PA"),INDEX(PIP!$H$112:$H$115,MATCH(TRUE,Input!$C$142:$C$145,0)),0),0)</f>
        <v>0</v>
      </c>
      <c r="BR87" s="357">
        <f>IFERROR(IF(AND(BR4="PA",$B$104="PA"),INDEX(PIP!$H$112:$H$115,MATCH(TRUE,Input!$C$142:$C$145,0)),0),0)</f>
        <v>0</v>
      </c>
      <c r="BS87" s="357">
        <f>IFERROR(IF(AND(BS4="PA",$B$104="PA"),INDEX(PIP!$H$112:$H$115,MATCH(TRUE,Input!$C$142:$C$145,0)),0),0)</f>
        <v>0</v>
      </c>
      <c r="BT87" s="357">
        <f>IFERROR(IF(AND(BT4="PA",$B$104="PA"),INDEX(PIP!$H$112:$H$115,MATCH(TRUE,Input!$C$142:$C$145,0)),0),0)</f>
        <v>0</v>
      </c>
      <c r="BU87" s="357">
        <f>IFERROR(IF(AND(BU4="PA",$B$104="PA"),INDEX(PIP!$H$112:$H$115,MATCH(TRUE,Input!$C$142:$C$145,0)),0),0)</f>
        <v>0</v>
      </c>
      <c r="BV87" s="357">
        <f>IFERROR(IF(AND(BV4="PA",$B$104="PA"),INDEX(PIP!$H$112:$H$115,MATCH(TRUE,Input!$C$142:$C$145,0)),0),0)</f>
        <v>0</v>
      </c>
      <c r="BW87" s="357">
        <f>IFERROR(IF(AND(BW4="PA",$B$104="PA"),INDEX(PIP!$H$112:$H$115,MATCH(TRUE,Input!$C$142:$C$145,0)),0),0)</f>
        <v>0</v>
      </c>
      <c r="BX87" s="357">
        <f>IFERROR(IF(AND(BX4="PA",$B$104="PA"),INDEX(PIP!$H$112:$H$115,MATCH(TRUE,Input!$C$142:$C$145,0)),0),0)</f>
        <v>0</v>
      </c>
      <c r="BY87" s="357">
        <f>IFERROR(IF(AND(BY4="PA",$B$104="PA"),INDEX(PIP!$H$112:$H$115,MATCH(TRUE,Input!$C$142:$C$145,0)),0),0)</f>
        <v>0</v>
      </c>
      <c r="BZ87" s="357">
        <f>IFERROR(IF(AND(BZ4="PA",$B$104="PA"),INDEX(PIP!$H$112:$H$115,MATCH(TRUE,Input!$C$142:$C$145,0)),0),0)</f>
        <v>0</v>
      </c>
      <c r="CA87" s="357">
        <f>IFERROR(IF(AND(CA4="PA",$B$104="PA"),INDEX(PIP!$H$112:$H$115,MATCH(TRUE,Input!$C$142:$C$145,0)),0),0)</f>
        <v>0</v>
      </c>
      <c r="CB87" s="357">
        <f>IFERROR(IF(AND(CB4="PA",$B$104="PA"),INDEX(PIP!$H$112:$H$115,MATCH(TRUE,Input!$C$142:$C$145,0)),0),0)</f>
        <v>0</v>
      </c>
      <c r="CC87" s="357">
        <f>IFERROR(IF(AND(CC4="PA",$B$104="PA"),INDEX(PIP!$H$112:$H$115,MATCH(TRUE,Input!$C$142:$C$145,0)),0),0)</f>
        <v>0</v>
      </c>
      <c r="CD87" s="357">
        <f>IFERROR(IF(AND(CD4="PA",$B$104="PA"),INDEX(PIP!$H$112:$H$115,MATCH(TRUE,Input!$C$142:$C$145,0)),0),0)</f>
        <v>0</v>
      </c>
      <c r="CE87" s="357">
        <f>IFERROR(IF(AND(CE4="PA",$B$104="PA"),INDEX(PIP!$H$112:$H$115,MATCH(TRUE,Input!$C$142:$C$145,0)),0),0)</f>
        <v>0</v>
      </c>
      <c r="CF87" s="357">
        <f>IFERROR(IF(AND(CF4="PA",$B$104="PA"),INDEX(PIP!$H$112:$H$115,MATCH(TRUE,Input!$C$142:$C$145,0)),0),0)</f>
        <v>0</v>
      </c>
      <c r="CG87" s="357">
        <f>IFERROR(IF(AND(CG4="PA",$B$104="PA"),INDEX(PIP!$H$112:$H$115,MATCH(TRUE,Input!$C$142:$C$145,0)),0),0)</f>
        <v>0</v>
      </c>
      <c r="CH87" s="357">
        <f>IFERROR(IF(AND(CH4="PA",$B$104="PA"),INDEX(PIP!$H$112:$H$115,MATCH(TRUE,Input!$C$142:$C$145,0)),0),0)</f>
        <v>0</v>
      </c>
      <c r="CI87" s="357">
        <f>IFERROR(IF(AND(CI4="PA",$B$104="PA"),INDEX(PIP!$H$112:$H$115,MATCH(TRUE,Input!$C$142:$C$145,0)),0),0)</f>
        <v>0</v>
      </c>
      <c r="CJ87" s="357">
        <f>IFERROR(IF(AND(CJ4="PA",$B$104="PA"),INDEX(PIP!$H$112:$H$115,MATCH(TRUE,Input!$C$142:$C$145,0)),0),0)</f>
        <v>0</v>
      </c>
      <c r="CK87" s="357">
        <f>IFERROR(IF(AND(CK4="PA",$B$104="PA"),INDEX(PIP!$H$112:$H$115,MATCH(TRUE,Input!$C$142:$C$145,0)),0),0)</f>
        <v>0</v>
      </c>
      <c r="CL87" s="357">
        <f>IFERROR(IF(AND(CL4="PA",$B$104="PA"),INDEX(PIP!$H$112:$H$115,MATCH(TRUE,Input!$C$142:$C$145,0)),0),0)</f>
        <v>0</v>
      </c>
      <c r="CM87" s="357">
        <f>IFERROR(IF(AND(CM4="PA",$B$104="PA"),INDEX(PIP!$H$112:$H$115,MATCH(TRUE,Input!$C$142:$C$145,0)),0),0)</f>
        <v>0</v>
      </c>
      <c r="CN87" s="357">
        <f>IFERROR(IF(AND(CN4="PA",$B$104="PA"),INDEX(PIP!$H$112:$H$115,MATCH(TRUE,Input!$C$142:$C$145,0)),0),0)</f>
        <v>0</v>
      </c>
      <c r="CO87" s="357">
        <f>IFERROR(IF(AND(CO4="PA",$B$104="PA"),INDEX(PIP!$H$112:$H$115,MATCH(TRUE,Input!$C$142:$C$145,0)),0),0)</f>
        <v>0</v>
      </c>
      <c r="CP87" s="357">
        <f>IFERROR(IF(AND(CP4="PA",$B$104="PA"),INDEX(PIP!$H$112:$H$115,MATCH(TRUE,Input!$C$142:$C$145,0)),0),0)</f>
        <v>0</v>
      </c>
      <c r="CQ87" s="357">
        <f>IFERROR(IF(AND(CQ4="PA",$B$104="PA"),INDEX(PIP!$H$112:$H$115,MATCH(TRUE,Input!$C$142:$C$145,0)),0),0)</f>
        <v>0</v>
      </c>
      <c r="CR87" s="357">
        <f>IFERROR(IF(AND(CR4="PA",$B$104="PA"),INDEX(PIP!$H$112:$H$115,MATCH(TRUE,Input!$C$142:$C$145,0)),0),0)</f>
        <v>0</v>
      </c>
      <c r="CS87" s="357">
        <f>IFERROR(IF(AND(CS4="PA",$B$104="PA"),INDEX(PIP!$H$112:$H$115,MATCH(TRUE,Input!$C$142:$C$145,0)),0),0)</f>
        <v>0</v>
      </c>
      <c r="CT87" s="357">
        <f>IFERROR(IF(AND(CT4="PA",$B$104="PA"),INDEX(PIP!$H$112:$H$115,MATCH(TRUE,Input!$C$142:$C$145,0)),0),0)</f>
        <v>0</v>
      </c>
      <c r="CU87" s="357">
        <f>IFERROR(IF(AND(CU4="PA",$B$104="PA"),INDEX(PIP!$H$112:$H$115,MATCH(TRUE,Input!$C$142:$C$145,0)),0),0)</f>
        <v>0</v>
      </c>
      <c r="CV87" s="357">
        <f>IFERROR(IF(AND(CV4="PA",$B$104="PA"),INDEX(PIP!$H$112:$H$115,MATCH(TRUE,Input!$C$142:$C$145,0)),0),0)</f>
        <v>0</v>
      </c>
      <c r="CW87" s="357">
        <f>IFERROR(IF(AND(CW4="PA",$B$104="PA"),INDEX(PIP!$H$112:$H$115,MATCH(TRUE,Input!$C$142:$C$145,0)),0),0)</f>
        <v>0</v>
      </c>
      <c r="CX87" s="357">
        <f>IFERROR(IF(AND(CX4="PA",$B$104="PA"),INDEX(PIP!$H$112:$H$115,MATCH(TRUE,Input!$C$142:$C$145,0)),0),0)</f>
        <v>0</v>
      </c>
      <c r="CY87" s="357">
        <f>IFERROR(IF(AND(CY4="PA",$B$104="PA"),INDEX(PIP!$H$112:$H$115,MATCH(TRUE,Input!$C$142:$C$145,0)),0),0)</f>
        <v>0</v>
      </c>
      <c r="CZ87" s="357">
        <f>IFERROR(IF(AND(CZ4="PA",$B$104="PA"),INDEX(PIP!$H$112:$H$115,MATCH(TRUE,Input!$C$142:$C$145,0)),0),0)</f>
        <v>0</v>
      </c>
      <c r="DA87" s="357">
        <f>IFERROR(IF(AND(DA4="PA",$B$104="PA"),INDEX(PIP!$H$112:$H$115,MATCH(TRUE,Input!$C$142:$C$145,0)),0),0)</f>
        <v>0</v>
      </c>
      <c r="DB87" s="357">
        <f>IFERROR(IF(AND(DB4="PA",$B$104="PA"),INDEX(PIP!$H$112:$H$115,MATCH(TRUE,Input!$C$142:$C$145,0)),0),0)</f>
        <v>0</v>
      </c>
      <c r="DC87" s="357">
        <f>IFERROR(IF(AND(DC4="PA",$B$104="PA"),INDEX(PIP!$H$112:$H$115,MATCH(TRUE,Input!$C$142:$C$145,0)),0),0)</f>
        <v>0</v>
      </c>
      <c r="DD87" s="357">
        <f>IFERROR(IF(AND(DD4="PA",$B$104="PA"),INDEX(PIP!$H$112:$H$115,MATCH(TRUE,Input!$C$142:$C$145,0)),0),0)</f>
        <v>0</v>
      </c>
      <c r="DE87" s="357">
        <f>IFERROR(IF(AND(DE4="PA",$B$104="PA"),INDEX(PIP!$H$112:$H$115,MATCH(TRUE,Input!$C$142:$C$145,0)),0),0)</f>
        <v>0</v>
      </c>
      <c r="DF87" s="357">
        <f>IFERROR(IF(AND(DF4="PA",$B$104="PA"),INDEX(PIP!$H$112:$H$115,MATCH(TRUE,Input!$C$142:$C$145,0)),0),0)</f>
        <v>0</v>
      </c>
      <c r="DG87" s="357">
        <f>IFERROR(IF(AND(DG4="PA",$B$104="PA"),INDEX(PIP!$H$112:$H$115,MATCH(TRUE,Input!$C$142:$C$145,0)),0),0)</f>
        <v>0</v>
      </c>
      <c r="DH87" s="357">
        <f>IFERROR(IF(AND(DH4="PA",$B$104="PA"),INDEX(PIP!$H$112:$H$115,MATCH(TRUE,Input!$C$142:$C$145,0)),0),0)</f>
        <v>0</v>
      </c>
      <c r="DI87" s="357">
        <f>IFERROR(IF(AND(DI4="PA",$B$104="PA"),INDEX(PIP!$H$112:$H$115,MATCH(TRUE,Input!$C$142:$C$145,0)),0),0)</f>
        <v>0</v>
      </c>
      <c r="DJ87" s="357">
        <f>IFERROR(IF(AND(DJ4="PA",$B$104="PA"),INDEX(PIP!$H$112:$H$115,MATCH(TRUE,Input!$C$142:$C$145,0)),0),0)</f>
        <v>0</v>
      </c>
      <c r="DK87" s="357">
        <f>IFERROR(IF(AND(DK4="PA",$B$104="PA"),INDEX(PIP!$H$112:$H$115,MATCH(TRUE,Input!$C$142:$C$145,0)),0),0)</f>
        <v>0</v>
      </c>
      <c r="DL87" s="357">
        <f>IFERROR(IF(AND(DL4="PA",$B$104="PA"),INDEX(PIP!$H$112:$H$115,MATCH(TRUE,Input!$C$142:$C$145,0)),0),0)</f>
        <v>0</v>
      </c>
      <c r="DM87" s="357">
        <f>IFERROR(IF(AND(DM4="PA",$B$104="PA"),INDEX(PIP!$H$112:$H$115,MATCH(TRUE,Input!$C$142:$C$145,0)),0),0)</f>
        <v>0</v>
      </c>
      <c r="DN87" s="357">
        <f>IFERROR(IF(AND(DN4="PA",$B$104="PA"),INDEX(PIP!$H$112:$H$115,MATCH(TRUE,Input!$C$142:$C$145,0)),0),0)</f>
        <v>0</v>
      </c>
      <c r="DO87" s="357">
        <f>IFERROR(IF(AND(DO4="PA",$B$104="PA"),INDEX(PIP!$H$112:$H$115,MATCH(TRUE,Input!$C$142:$C$145,0)),0),0)</f>
        <v>0</v>
      </c>
      <c r="DP87" s="357">
        <f>IFERROR(IF(AND(DP4="PA",$B$104="PA"),INDEX(PIP!$H$112:$H$115,MATCH(TRUE,Input!$C$142:$C$145,0)),0),0)</f>
        <v>0</v>
      </c>
      <c r="DQ87" s="357">
        <f>IFERROR(IF(AND(DQ4="PA",$B$104="PA"),INDEX(PIP!$H$112:$H$115,MATCH(TRUE,Input!$C$142:$C$145,0)),0),0)</f>
        <v>0</v>
      </c>
      <c r="DR87" s="357">
        <f>IFERROR(IF(AND(DR4="PA",$B$104="PA"),INDEX(PIP!$H$112:$H$115,MATCH(TRUE,Input!$C$142:$C$145,0)),0),0)</f>
        <v>0</v>
      </c>
      <c r="DS87" s="357">
        <f>IFERROR(IF(AND(DS4="PA",$B$104="PA"),INDEX(PIP!$H$112:$H$115,MATCH(TRUE,Input!$C$142:$C$145,0)),0),0)</f>
        <v>0</v>
      </c>
      <c r="DT87" s="357">
        <f>IFERROR(IF(AND(DT4="PA",$B$104="PA"),INDEX(PIP!$H$112:$H$115,MATCH(TRUE,Input!$C$142:$C$145,0)),0),0)</f>
        <v>0</v>
      </c>
      <c r="DU87" s="357">
        <f>IFERROR(IF(AND(DU4="PA",$B$104="PA"),INDEX(PIP!$H$112:$H$115,MATCH(TRUE,Input!$C$142:$C$145,0)),0),0)</f>
        <v>0</v>
      </c>
      <c r="DV87" s="357">
        <f>IFERROR(IF(AND(DV4="PA",$B$104="PA"),INDEX(PIP!$H$112:$H$115,MATCH(TRUE,Input!$C$142:$C$145,0)),0),0)</f>
        <v>0</v>
      </c>
      <c r="DW87" s="357">
        <f>IFERROR(IF(AND(DW4="PA",$B$104="PA"),INDEX(PIP!$H$112:$H$115,MATCH(TRUE,Input!$C$142:$C$145,0)),0),0)</f>
        <v>0</v>
      </c>
      <c r="DX87" s="357">
        <f>IFERROR(IF(AND(DX4="PA",$B$104="PA"),INDEX(PIP!$H$112:$H$115,MATCH(TRUE,Input!$C$142:$C$145,0)),0),0)</f>
        <v>0</v>
      </c>
      <c r="DY87" s="357">
        <f>IFERROR(IF(AND(DY4="PA",$B$104="PA"),INDEX(PIP!$H$112:$H$115,MATCH(TRUE,Input!$C$142:$C$145,0)),0),0)</f>
        <v>0</v>
      </c>
      <c r="DZ87" s="357">
        <f>IFERROR(IF(AND(DZ4="PA",$B$104="PA"),INDEX(PIP!$H$112:$H$115,MATCH(TRUE,Input!$C$142:$C$145,0)),0),0)</f>
        <v>0</v>
      </c>
      <c r="EA87" s="357">
        <f>IFERROR(IF(AND(EA4="PA",$B$104="PA"),INDEX(PIP!$H$112:$H$115,MATCH(TRUE,Input!$C$142:$C$145,0)),0),0)</f>
        <v>0</v>
      </c>
      <c r="EB87" s="357">
        <f>IFERROR(IF(AND(EB4="PA",$B$104="PA"),INDEX(PIP!$H$112:$H$115,MATCH(TRUE,Input!$C$142:$C$145,0)),0),0)</f>
        <v>0</v>
      </c>
      <c r="EC87" s="357">
        <f>IFERROR(IF(AND(EC4="PA",$B$104="PA"),INDEX(PIP!$H$112:$H$115,MATCH(TRUE,Input!$C$142:$C$145,0)),0),0)</f>
        <v>0</v>
      </c>
      <c r="ED87" s="357">
        <f>IFERROR(IF(AND(ED4="PA",$B$104="PA"),INDEX(PIP!$H$112:$H$115,MATCH(TRUE,Input!$C$142:$C$145,0)),0),0)</f>
        <v>0</v>
      </c>
      <c r="EE87" s="357">
        <f>IFERROR(IF(AND(EE4="PA",$B$104="PA"),INDEX(PIP!$H$112:$H$115,MATCH(TRUE,Input!$C$142:$C$145,0)),0),0)</f>
        <v>0</v>
      </c>
      <c r="EF87" s="357">
        <f>IFERROR(IF(AND(EF4="PA",$B$104="PA"),INDEX(PIP!$H$112:$H$115,MATCH(TRUE,Input!$C$142:$C$145,0)),0),0)</f>
        <v>0</v>
      </c>
      <c r="EG87" s="357">
        <f>IFERROR(IF(AND(EG4="PA",$B$104="PA"),INDEX(PIP!$H$112:$H$115,MATCH(TRUE,Input!$C$142:$C$145,0)),0),0)</f>
        <v>0</v>
      </c>
      <c r="EH87" s="357">
        <f>IFERROR(IF(AND(EH4="PA",$B$104="PA"),INDEX(PIP!$H$112:$H$115,MATCH(TRUE,Input!$C$142:$C$145,0)),0),0)</f>
        <v>0</v>
      </c>
      <c r="EI87" s="357">
        <f>IFERROR(IF(AND(EI4="PA",$B$104="PA"),INDEX(PIP!$H$112:$H$115,MATCH(TRUE,Input!$C$142:$C$145,0)),0),0)</f>
        <v>0</v>
      </c>
      <c r="EJ87" s="357">
        <f>IFERROR(IF(AND(EJ4="PA",$B$104="PA"),INDEX(PIP!$H$112:$H$115,MATCH(TRUE,Input!$C$142:$C$145,0)),0),0)</f>
        <v>0</v>
      </c>
      <c r="EK87" s="357">
        <f>IFERROR(IF(AND(EK4="PA",$B$104="PA"),INDEX(PIP!$H$112:$H$115,MATCH(TRUE,Input!$C$142:$C$145,0)),0),0)</f>
        <v>0</v>
      </c>
      <c r="EL87" s="357">
        <f>IFERROR(IF(AND(EL4="PA",$B$104="PA"),INDEX(PIP!$H$112:$H$115,MATCH(TRUE,Input!$C$142:$C$145,0)),0),0)</f>
        <v>0</v>
      </c>
      <c r="EM87" s="357">
        <f>IFERROR(IF(AND(EM4="PA",$B$104="PA"),INDEX(PIP!$H$112:$H$115,MATCH(TRUE,Input!$C$142:$C$145,0)),0),0)</f>
        <v>0</v>
      </c>
      <c r="EN87" s="357">
        <f>IFERROR(IF(AND(EN4="PA",$B$104="PA"),INDEX(PIP!$H$112:$H$115,MATCH(TRUE,Input!$C$142:$C$145,0)),0),0)</f>
        <v>0</v>
      </c>
      <c r="EO87" s="357">
        <f>IFERROR(IF(AND(EO4="PA",$B$104="PA"),INDEX(PIP!$H$112:$H$115,MATCH(TRUE,Input!$C$142:$C$145,0)),0),0)</f>
        <v>0</v>
      </c>
      <c r="EP87" s="357">
        <f>IFERROR(IF(AND(EP4="PA",$B$104="PA"),INDEX(PIP!$H$112:$H$115,MATCH(TRUE,Input!$C$142:$C$145,0)),0),0)</f>
        <v>0</v>
      </c>
      <c r="EQ87" s="357">
        <f>IFERROR(IF(AND(EQ4="PA",$B$104="PA"),INDEX(PIP!$H$112:$H$115,MATCH(TRUE,Input!$C$142:$C$145,0)),0),0)</f>
        <v>0</v>
      </c>
      <c r="ER87" s="357">
        <f>IFERROR(IF(AND(ER4="PA",$B$104="PA"),INDEX(PIP!$H$112:$H$115,MATCH(TRUE,Input!$C$142:$C$145,0)),0),0)</f>
        <v>0</v>
      </c>
      <c r="ES87" s="357">
        <f>IFERROR(IF(AND(ES4="PA",$B$104="PA"),INDEX(PIP!$H$112:$H$115,MATCH(TRUE,Input!$C$142:$C$145,0)),0),0)</f>
        <v>0</v>
      </c>
      <c r="ET87" s="357">
        <f>IFERROR(IF(AND(ET4="PA",$B$104="PA"),INDEX(PIP!$H$112:$H$115,MATCH(TRUE,Input!$C$142:$C$145,0)),0),0)</f>
        <v>0</v>
      </c>
      <c r="EU87" s="357">
        <f>IFERROR(IF(AND(EU4="PA",$B$104="PA"),INDEX(PIP!$H$112:$H$115,MATCH(TRUE,Input!$C$142:$C$145,0)),0),0)</f>
        <v>0</v>
      </c>
      <c r="EV87" s="357">
        <f>IFERROR(IF(AND(EV4="PA",$B$104="PA"),INDEX(PIP!$H$112:$H$115,MATCH(TRUE,Input!$C$142:$C$145,0)),0),0)</f>
        <v>0</v>
      </c>
      <c r="EW87" s="357">
        <f>IFERROR(IF(AND(EW4="PA",$B$104="PA"),INDEX(PIP!$H$112:$H$115,MATCH(TRUE,Input!$C$142:$C$145,0)),0),0)</f>
        <v>0</v>
      </c>
      <c r="EX87" s="357">
        <f>IFERROR(IF(AND(EX4="PA",$B$104="PA"),INDEX(PIP!$H$112:$H$115,MATCH(TRUE,Input!$C$142:$C$145,0)),0),0)</f>
        <v>0</v>
      </c>
      <c r="EY87" s="357">
        <f>IFERROR(IF(AND(EY4="PA",$B$104="PA"),INDEX(PIP!$H$112:$H$115,MATCH(TRUE,Input!$C$142:$C$145,0)),0),0)</f>
        <v>0</v>
      </c>
      <c r="EZ87" s="357">
        <f>IFERROR(IF(AND(EZ4="PA",$B$104="PA"),INDEX(PIP!$H$112:$H$115,MATCH(TRUE,Input!$C$142:$C$145,0)),0),0)</f>
        <v>0</v>
      </c>
      <c r="FA87" s="357">
        <f>IFERROR(IF(AND(FA4="PA",$B$104="PA"),INDEX(PIP!$H$112:$H$115,MATCH(TRUE,Input!$C$142:$C$145,0)),0),0)</f>
        <v>0</v>
      </c>
      <c r="FB87" s="357">
        <f>IFERROR(IF(AND(FB4="PA",$B$104="PA"),INDEX(PIP!$H$112:$H$115,MATCH(TRUE,Input!$C$142:$C$145,0)),0),0)</f>
        <v>0</v>
      </c>
      <c r="FC87" s="357">
        <f>IFERROR(IF(AND(FC4="PA",$B$104="PA"),INDEX(PIP!$H$112:$H$115,MATCH(TRUE,Input!$C$142:$C$145,0)),0),0)</f>
        <v>0</v>
      </c>
      <c r="FD87" s="357">
        <f>IFERROR(IF(AND(FD4="PA",$B$104="PA"),INDEX(PIP!$H$112:$H$115,MATCH(TRUE,Input!$C$142:$C$145,0)),0),0)</f>
        <v>0</v>
      </c>
      <c r="FE87" s="357">
        <f>IFERROR(IF(AND(FE4="PA",$B$104="PA"),INDEX(PIP!$H$112:$H$115,MATCH(TRUE,Input!$C$142:$C$145,0)),0),0)</f>
        <v>0</v>
      </c>
      <c r="FF87" s="357">
        <f>IFERROR(IF(AND(FF4="PA",$B$104="PA"),INDEX(PIP!$H$112:$H$115,MATCH(TRUE,Input!$C$142:$C$145,0)),0),0)</f>
        <v>0</v>
      </c>
      <c r="FG87" s="357">
        <f>IFERROR(IF(AND(FG4="PA",$B$104="PA"),INDEX(PIP!$H$112:$H$115,MATCH(TRUE,Input!$C$142:$C$145,0)),0),0)</f>
        <v>0</v>
      </c>
      <c r="FH87" s="357">
        <f>IFERROR(IF(AND(FH4="PA",$B$104="PA"),INDEX(PIP!$H$112:$H$115,MATCH(TRUE,Input!$C$142:$C$145,0)),0),0)</f>
        <v>0</v>
      </c>
      <c r="FI87" s="357">
        <f>IFERROR(IF(AND(FI4="PA",$B$104="PA"),INDEX(PIP!$H$112:$H$115,MATCH(TRUE,Input!$C$142:$C$145,0)),0),0)</f>
        <v>0</v>
      </c>
      <c r="FJ87" s="357">
        <f>IFERROR(IF(AND(FJ4="PA",$B$104="PA"),INDEX(PIP!$H$112:$H$115,MATCH(TRUE,Input!$C$142:$C$145,0)),0),0)</f>
        <v>0</v>
      </c>
      <c r="FK87" s="357">
        <f>IFERROR(IF(AND(FK4="PA",$B$104="PA"),INDEX(PIP!$H$112:$H$115,MATCH(TRUE,Input!$C$142:$C$145,0)),0),0)</f>
        <v>0</v>
      </c>
      <c r="FL87" s="357">
        <f>IFERROR(IF(AND(FL4="PA",$B$104="PA"),INDEX(PIP!$H$112:$H$115,MATCH(TRUE,Input!$C$142:$C$145,0)),0),0)</f>
        <v>0</v>
      </c>
      <c r="FM87" s="357">
        <f>IFERROR(IF(AND(FM4="PA",$B$104="PA"),INDEX(PIP!$H$112:$H$115,MATCH(TRUE,Input!$C$142:$C$145,0)),0),0)</f>
        <v>0</v>
      </c>
      <c r="FN87" s="357">
        <f>IFERROR(IF(AND(FN4="PA",$B$104="PA"),INDEX(PIP!$H$112:$H$115,MATCH(TRUE,Input!$C$142:$C$145,0)),0),0)</f>
        <v>0</v>
      </c>
      <c r="FO87" s="357">
        <f>IFERROR(IF(AND(FO4="PA",$B$104="PA"),INDEX(PIP!$H$112:$H$115,MATCH(TRUE,Input!$C$142:$C$145,0)),0),0)</f>
        <v>0</v>
      </c>
      <c r="FP87" s="357">
        <f>IFERROR(IF(AND(FP4="PA",$B$104="PA"),INDEX(PIP!$H$112:$H$115,MATCH(TRUE,Input!$C$142:$C$145,0)),0),0)</f>
        <v>0</v>
      </c>
      <c r="FQ87" s="357">
        <f>IFERROR(IF(AND(FQ4="PA",$B$104="PA"),INDEX(PIP!$H$112:$H$115,MATCH(TRUE,Input!$C$142:$C$145,0)),0),0)</f>
        <v>0</v>
      </c>
      <c r="FR87" s="357">
        <f>IFERROR(IF(AND(FR4="PA",$B$104="PA"),INDEX(PIP!$H$112:$H$115,MATCH(TRUE,Input!$C$142:$C$145,0)),0),0)</f>
        <v>0</v>
      </c>
      <c r="FS87" s="357">
        <f>IFERROR(IF(AND(FS4="PA",$B$104="PA"),INDEX(PIP!$H$112:$H$115,MATCH(TRUE,Input!$C$142:$C$145,0)),0),0)</f>
        <v>0</v>
      </c>
      <c r="FT87" s="357">
        <f>IFERROR(IF(AND(FT4="PA",$B$104="PA"),INDEX(PIP!$H$112:$H$115,MATCH(TRUE,Input!$C$142:$C$145,0)),0),0)</f>
        <v>0</v>
      </c>
      <c r="FU87" s="357">
        <f>IFERROR(IF(AND(FU4="PA",$B$104="PA"),INDEX(PIP!$H$112:$H$115,MATCH(TRUE,Input!$C$142:$C$145,0)),0),0)</f>
        <v>0</v>
      </c>
      <c r="FV87" s="357">
        <f>IFERROR(IF(AND(FV4="PA",$B$104="PA"),INDEX(PIP!$H$112:$H$115,MATCH(TRUE,Input!$C$142:$C$145,0)),0),0)</f>
        <v>0</v>
      </c>
      <c r="FW87" s="357">
        <f>IFERROR(IF(AND(FW4="PA",$B$104="PA"),INDEX(PIP!$H$112:$H$115,MATCH(TRUE,Input!$C$142:$C$145,0)),0),0)</f>
        <v>0</v>
      </c>
      <c r="FX87" s="357">
        <f>IFERROR(IF(AND(FX4="PA",$B$104="PA"),INDEX(PIP!$H$112:$H$115,MATCH(TRUE,Input!$C$142:$C$145,0)),0),0)</f>
        <v>0</v>
      </c>
      <c r="FY87" s="357">
        <f>IFERROR(IF(AND(FY4="PA",$B$104="PA"),INDEX(PIP!$H$112:$H$115,MATCH(TRUE,Input!$C$142:$C$145,0)),0),0)</f>
        <v>0</v>
      </c>
      <c r="FZ87" s="357">
        <f>IFERROR(IF(AND(FZ4="PA",$B$104="PA"),INDEX(PIP!$H$112:$H$115,MATCH(TRUE,Input!$C$142:$C$145,0)),0),0)</f>
        <v>0</v>
      </c>
      <c r="GA87" s="357">
        <f>IFERROR(IF(AND(GA4="PA",$B$104="PA"),INDEX(PIP!$H$112:$H$115,MATCH(TRUE,Input!$C$142:$C$145,0)),0),0)</f>
        <v>0</v>
      </c>
      <c r="GB87" s="357">
        <f>IFERROR(IF(AND(GB4="PA",$B$104="PA"),INDEX(PIP!$H$112:$H$115,MATCH(TRUE,Input!$C$142:$C$145,0)),0),0)</f>
        <v>0</v>
      </c>
      <c r="GC87" s="357">
        <f>IFERROR(IF(AND(GC4="PA",$B$104="PA"),INDEX(PIP!$H$112:$H$115,MATCH(TRUE,Input!$C$142:$C$145,0)),0),0)</f>
        <v>0</v>
      </c>
      <c r="GD87" s="357">
        <f>IFERROR(IF(AND(GD4="PA",$B$104="PA"),INDEX(PIP!$H$112:$H$115,MATCH(TRUE,Input!$C$142:$C$145,0)),0),0)</f>
        <v>0</v>
      </c>
      <c r="GE87" s="357">
        <f>IFERROR(IF(AND(GE4="PA",$B$104="PA"),INDEX(PIP!$H$112:$H$115,MATCH(TRUE,Input!$C$142:$C$145,0)),0),0)</f>
        <v>0</v>
      </c>
      <c r="GF87" s="357">
        <f>IFERROR(IF(AND(GF4="PA",$B$104="PA"),INDEX(PIP!$H$112:$H$115,MATCH(TRUE,Input!$C$142:$C$145,0)),0),0)</f>
        <v>0</v>
      </c>
      <c r="GG87" s="357">
        <f>IFERROR(IF(AND(GG4="PA",$B$104="PA"),INDEX(PIP!$H$112:$H$115,MATCH(TRUE,Input!$C$142:$C$145,0)),0),0)</f>
        <v>0</v>
      </c>
      <c r="GH87" s="357">
        <f>IFERROR(IF(AND(GH4="PA",$B$104="PA"),INDEX(PIP!$H$112:$H$115,MATCH(TRUE,Input!$C$142:$C$145,0)),0),0)</f>
        <v>0</v>
      </c>
      <c r="GI87" s="357">
        <f>IFERROR(IF(AND(GI4="PA",$B$104="PA"),INDEX(PIP!$H$112:$H$115,MATCH(TRUE,Input!$C$142:$C$145,0)),0),0)</f>
        <v>0</v>
      </c>
      <c r="GJ87" s="357">
        <f>IFERROR(IF(AND(GJ4="PA",$B$104="PA"),INDEX(PIP!$H$112:$H$115,MATCH(TRUE,Input!$C$142:$C$145,0)),0),0)</f>
        <v>0</v>
      </c>
      <c r="GK87" s="357">
        <f>IFERROR(IF(AND(GK4="PA",$B$104="PA"),INDEX(PIP!$H$112:$H$115,MATCH(TRUE,Input!$C$142:$C$145,0)),0),0)</f>
        <v>0</v>
      </c>
      <c r="GL87" s="357">
        <f>IFERROR(IF(AND(GL4="PA",$B$104="PA"),INDEX(PIP!$H$112:$H$115,MATCH(TRUE,Input!$C$142:$C$145,0)),0),0)</f>
        <v>0</v>
      </c>
      <c r="GM87" s="357">
        <f>IFERROR(IF(AND(GM4="PA",$B$104="PA"),INDEX(PIP!$H$112:$H$115,MATCH(TRUE,Input!$C$142:$C$145,0)),0),0)</f>
        <v>0</v>
      </c>
      <c r="GN87" s="357">
        <f>IFERROR(IF(AND(GN4="PA",$B$104="PA"),INDEX(PIP!$H$112:$H$115,MATCH(TRUE,Input!$C$142:$C$145,0)),0),0)</f>
        <v>0</v>
      </c>
      <c r="GO87" s="357">
        <f>IFERROR(IF(AND(GO4="PA",$B$104="PA"),INDEX(PIP!$H$112:$H$115,MATCH(TRUE,Input!$C$142:$C$145,0)),0),0)</f>
        <v>0</v>
      </c>
      <c r="GP87" s="357">
        <f>IFERROR(IF(AND(GP4="PA",$B$104="PA"),INDEX(PIP!$H$112:$H$115,MATCH(TRUE,Input!$C$142:$C$145,0)),0),0)</f>
        <v>0</v>
      </c>
      <c r="GQ87" s="357">
        <f>IFERROR(IF(AND(GQ4="PA",$B$104="PA"),INDEX(PIP!$H$112:$H$115,MATCH(TRUE,Input!$C$142:$C$145,0)),0),0)</f>
        <v>0</v>
      </c>
      <c r="GR87" s="357">
        <f>IFERROR(IF(AND(GR4="PA",$B$104="PA"),INDEX(PIP!$H$112:$H$115,MATCH(TRUE,Input!$C$142:$C$145,0)),0),0)</f>
        <v>0</v>
      </c>
      <c r="GS87" s="357">
        <f>IFERROR(IF(AND(GS4="PA",$B$104="PA"),INDEX(PIP!$H$112:$H$115,MATCH(TRUE,Input!$C$142:$C$145,0)),0),0)</f>
        <v>0</v>
      </c>
    </row>
    <row r="88" spans="1:201">
      <c r="A88" s="326" t="s">
        <v>8713</v>
      </c>
      <c r="B88" s="327">
        <f>ROUND(B89*B10,0)*N(Input!$C$146)</f>
        <v>0</v>
      </c>
      <c r="C88" s="327">
        <f>ROUND(C89*C10,0)*N(Input!$C$146)</f>
        <v>0</v>
      </c>
      <c r="D88" s="327">
        <f>ROUND(D89*D10,0)*N(Input!$C$146)</f>
        <v>0</v>
      </c>
      <c r="E88" s="327">
        <f>ROUND(E89*E10,0)*N(Input!$C$146)</f>
        <v>0</v>
      </c>
      <c r="F88" s="327">
        <f>ROUND(F89*F10,0)*N(Input!$C$146)</f>
        <v>0</v>
      </c>
      <c r="G88" s="327">
        <f>ROUND(G89*G10,0)*N(Input!$C$146)</f>
        <v>0</v>
      </c>
      <c r="H88" s="327">
        <f>ROUND(H89*H10,0)*N(Input!$C$146)</f>
        <v>0</v>
      </c>
      <c r="I88" s="327">
        <f>ROUND(I89*I10,0)*N(Input!$C$146)</f>
        <v>0</v>
      </c>
      <c r="J88" s="327">
        <f>ROUND(J89*J10,0)*N(Input!$C$146)</f>
        <v>0</v>
      </c>
      <c r="K88" s="327">
        <f>ROUND(K89*K10,0)*N(Input!$C$146)</f>
        <v>0</v>
      </c>
      <c r="L88" s="327">
        <f>ROUND(L89*L10,0)*N(Input!$C$146)</f>
        <v>0</v>
      </c>
      <c r="M88" s="327">
        <f>ROUND(M89*M10,0)*N(Input!$C$146)</f>
        <v>0</v>
      </c>
      <c r="N88" s="327">
        <f>ROUND(N89*N10,0)*N(Input!$C$146)</f>
        <v>0</v>
      </c>
      <c r="O88" s="327">
        <f>ROUND(O89*O10,0)*N(Input!$C$146)</f>
        <v>0</v>
      </c>
      <c r="P88" s="327">
        <f>ROUND(P89*P10,0)*N(Input!$C$146)</f>
        <v>0</v>
      </c>
      <c r="Q88" s="327">
        <f>ROUND(Q89*Q10,0)*N(Input!$C$146)</f>
        <v>0</v>
      </c>
      <c r="R88" s="327">
        <f>ROUND(R89*R10,0)*N(Input!$C$146)</f>
        <v>0</v>
      </c>
      <c r="S88" s="327">
        <f>ROUND(S89*S10,0)*N(Input!$C$146)</f>
        <v>0</v>
      </c>
      <c r="T88" s="327">
        <f>ROUND(T89*T10,0)*N(Input!$C$146)</f>
        <v>0</v>
      </c>
      <c r="U88" s="327">
        <f>ROUND(U89*U10,0)*N(Input!$C$146)</f>
        <v>0</v>
      </c>
      <c r="V88" s="327">
        <f>ROUND(V89*V10,0)*N(Input!$C$146)</f>
        <v>0</v>
      </c>
      <c r="W88" s="327">
        <f>ROUND(W89*W10,0)*N(Input!$C$146)</f>
        <v>0</v>
      </c>
      <c r="X88" s="327">
        <f>ROUND(X89*X10,0)*N(Input!$C$146)</f>
        <v>0</v>
      </c>
      <c r="Y88" s="327">
        <f>ROUND(Y89*Y10,0)*N(Input!$C$146)</f>
        <v>0</v>
      </c>
      <c r="Z88" s="327">
        <f>ROUND(Z89*Z10,0)*N(Input!$C$146)</f>
        <v>0</v>
      </c>
      <c r="AA88" s="327">
        <f>ROUND(AA89*AA10,0)*N(Input!$C$146)</f>
        <v>0</v>
      </c>
      <c r="AB88" s="327">
        <f>ROUND(AB89*AB10,0)*N(Input!$C$146)</f>
        <v>0</v>
      </c>
      <c r="AC88" s="327">
        <f>ROUND(AC89*AC10,0)*N(Input!$C$146)</f>
        <v>0</v>
      </c>
      <c r="AD88" s="327">
        <f>ROUND(AD89*AD10,0)*N(Input!$C$146)</f>
        <v>0</v>
      </c>
      <c r="AE88" s="327">
        <f>ROUND(AE89*AE10,0)*N(Input!$C$146)</f>
        <v>0</v>
      </c>
      <c r="AF88" s="327">
        <f>ROUND(AF89*AF10,0)*N(Input!$C$146)</f>
        <v>0</v>
      </c>
      <c r="AG88" s="327">
        <f>ROUND(AG89*AG10,0)*N(Input!$C$146)</f>
        <v>0</v>
      </c>
      <c r="AH88" s="327">
        <f>ROUND(AH89*AH10,0)*N(Input!$C$146)</f>
        <v>0</v>
      </c>
      <c r="AI88" s="327">
        <f>ROUND(AI89*AI10,0)*N(Input!$C$146)</f>
        <v>0</v>
      </c>
      <c r="AJ88" s="327">
        <f>ROUND(AJ89*AJ10,0)*N(Input!$C$146)</f>
        <v>0</v>
      </c>
      <c r="AK88" s="327">
        <f>ROUND(AK89*AK10,0)*N(Input!$C$146)</f>
        <v>0</v>
      </c>
      <c r="AL88" s="327">
        <f>ROUND(AL89*AL10,0)*N(Input!$C$146)</f>
        <v>0</v>
      </c>
      <c r="AM88" s="327">
        <f>ROUND(AM89*AM10,0)*N(Input!$C$146)</f>
        <v>0</v>
      </c>
      <c r="AN88" s="327">
        <f>ROUND(AN89*AN10,0)*N(Input!$C$146)</f>
        <v>0</v>
      </c>
      <c r="AO88" s="327">
        <f>ROUND(AO89*AO10,0)*N(Input!$C$146)</f>
        <v>0</v>
      </c>
      <c r="AP88" s="327">
        <f>ROUND(AP89*AP10,0)*N(Input!$C$146)</f>
        <v>0</v>
      </c>
      <c r="AQ88" s="327">
        <f>ROUND(AQ89*AQ10,0)*N(Input!$C$146)</f>
        <v>0</v>
      </c>
      <c r="AR88" s="327">
        <f>ROUND(AR89*AR10,0)*N(Input!$C$146)</f>
        <v>0</v>
      </c>
      <c r="AS88" s="327">
        <f>ROUND(AS89*AS10,0)*N(Input!$C$146)</f>
        <v>0</v>
      </c>
      <c r="AT88" s="327">
        <f>ROUND(AT89*AT10,0)*N(Input!$C$146)</f>
        <v>0</v>
      </c>
      <c r="AU88" s="327">
        <f>ROUND(AU89*AU10,0)*N(Input!$C$146)</f>
        <v>0</v>
      </c>
      <c r="AV88" s="327">
        <f>ROUND(AV89*AV10,0)*N(Input!$C$146)</f>
        <v>0</v>
      </c>
      <c r="AW88" s="327">
        <f>ROUND(AW89*AW10,0)*N(Input!$C$146)</f>
        <v>0</v>
      </c>
      <c r="AX88" s="327">
        <f>ROUND(AX89*AX10,0)*N(Input!$C$146)</f>
        <v>0</v>
      </c>
      <c r="AY88" s="327">
        <f>ROUND(AY89*AY10,0)*N(Input!$C$146)</f>
        <v>0</v>
      </c>
      <c r="AZ88" s="327">
        <f>ROUND(AZ89*AZ10,0)*N(Input!$C$146)</f>
        <v>0</v>
      </c>
      <c r="BA88" s="327">
        <f>ROUND(BA89*BA10,0)*N(Input!$C$146)</f>
        <v>0</v>
      </c>
      <c r="BB88" s="327">
        <f>ROUND(BB89*BB10,0)*N(Input!$C$146)</f>
        <v>0</v>
      </c>
      <c r="BC88" s="327">
        <f>ROUND(BC89*BC10,0)*N(Input!$C$146)</f>
        <v>0</v>
      </c>
      <c r="BD88" s="327">
        <f>ROUND(BD89*BD10,0)*N(Input!$C$146)</f>
        <v>0</v>
      </c>
      <c r="BE88" s="327">
        <f>ROUND(BE89*BE10,0)*N(Input!$C$146)</f>
        <v>0</v>
      </c>
      <c r="BF88" s="327">
        <f>ROUND(BF89*BF10,0)*N(Input!$C$146)</f>
        <v>0</v>
      </c>
      <c r="BG88" s="327">
        <f>ROUND(BG89*BG10,0)*N(Input!$C$146)</f>
        <v>0</v>
      </c>
      <c r="BH88" s="327">
        <f>ROUND(BH89*BH10,0)*N(Input!$C$146)</f>
        <v>0</v>
      </c>
      <c r="BI88" s="327">
        <f>ROUND(BI89*BI10,0)*N(Input!$C$146)</f>
        <v>0</v>
      </c>
      <c r="BJ88" s="327">
        <f>ROUND(BJ89*BJ10,0)*N(Input!$C$146)</f>
        <v>0</v>
      </c>
      <c r="BK88" s="327">
        <f>ROUND(BK89*BK10,0)*N(Input!$C$146)</f>
        <v>0</v>
      </c>
      <c r="BL88" s="327">
        <f>ROUND(BL89*BL10,0)*N(Input!$C$146)</f>
        <v>0</v>
      </c>
      <c r="BM88" s="327">
        <f>ROUND(BM89*BM10,0)*N(Input!$C$146)</f>
        <v>0</v>
      </c>
      <c r="BN88" s="327">
        <f>ROUND(BN89*BN10,0)*N(Input!$C$146)</f>
        <v>0</v>
      </c>
      <c r="BO88" s="327">
        <f>ROUND(BO89*BO10,0)*N(Input!$C$146)</f>
        <v>0</v>
      </c>
      <c r="BP88" s="327">
        <f>ROUND(BP89*BP10,0)*N(Input!$C$146)</f>
        <v>0</v>
      </c>
      <c r="BQ88" s="327">
        <f>ROUND(BQ89*BQ10,0)*N(Input!$C$146)</f>
        <v>0</v>
      </c>
      <c r="BR88" s="327">
        <f>ROUND(BR89*BR10,0)*N(Input!$C$146)</f>
        <v>0</v>
      </c>
      <c r="BS88" s="327">
        <f>ROUND(BS89*BS10,0)*N(Input!$C$146)</f>
        <v>0</v>
      </c>
      <c r="BT88" s="327">
        <f>ROUND(BT89*BT10,0)*N(Input!$C$146)</f>
        <v>0</v>
      </c>
      <c r="BU88" s="327">
        <f>ROUND(BU89*BU10,0)*N(Input!$C$146)</f>
        <v>0</v>
      </c>
      <c r="BV88" s="327">
        <f>ROUND(BV89*BV10,0)*N(Input!$C$146)</f>
        <v>0</v>
      </c>
      <c r="BW88" s="327">
        <f>ROUND(BW89*BW10,0)*N(Input!$C$146)</f>
        <v>0</v>
      </c>
      <c r="BX88" s="327">
        <f>ROUND(BX89*BX10,0)*N(Input!$C$146)</f>
        <v>0</v>
      </c>
      <c r="BY88" s="327">
        <f>ROUND(BY89*BY10,0)*N(Input!$C$146)</f>
        <v>0</v>
      </c>
      <c r="BZ88" s="327">
        <f>ROUND(BZ89*BZ10,0)*N(Input!$C$146)</f>
        <v>0</v>
      </c>
      <c r="CA88" s="327">
        <f>ROUND(CA89*CA10,0)*N(Input!$C$146)</f>
        <v>0</v>
      </c>
      <c r="CB88" s="327">
        <f>ROUND(CB89*CB10,0)*N(Input!$C$146)</f>
        <v>0</v>
      </c>
      <c r="CC88" s="327">
        <f>ROUND(CC89*CC10,0)*N(Input!$C$146)</f>
        <v>0</v>
      </c>
      <c r="CD88" s="327">
        <f>ROUND(CD89*CD10,0)*N(Input!$C$146)</f>
        <v>0</v>
      </c>
      <c r="CE88" s="327">
        <f>ROUND(CE89*CE10,0)*N(Input!$C$146)</f>
        <v>0</v>
      </c>
      <c r="CF88" s="327">
        <f>ROUND(CF89*CF10,0)*N(Input!$C$146)</f>
        <v>0</v>
      </c>
      <c r="CG88" s="327">
        <f>ROUND(CG89*CG10,0)*N(Input!$C$146)</f>
        <v>0</v>
      </c>
      <c r="CH88" s="327">
        <f>ROUND(CH89*CH10,0)*N(Input!$C$146)</f>
        <v>0</v>
      </c>
      <c r="CI88" s="327">
        <f>ROUND(CI89*CI10,0)*N(Input!$C$146)</f>
        <v>0</v>
      </c>
      <c r="CJ88" s="327">
        <f>ROUND(CJ89*CJ10,0)*N(Input!$C$146)</f>
        <v>0</v>
      </c>
      <c r="CK88" s="327">
        <f>ROUND(CK89*CK10,0)*N(Input!$C$146)</f>
        <v>0</v>
      </c>
      <c r="CL88" s="327">
        <f>ROUND(CL89*CL10,0)*N(Input!$C$146)</f>
        <v>0</v>
      </c>
      <c r="CM88" s="327">
        <f>ROUND(CM89*CM10,0)*N(Input!$C$146)</f>
        <v>0</v>
      </c>
      <c r="CN88" s="327">
        <f>ROUND(CN89*CN10,0)*N(Input!$C$146)</f>
        <v>0</v>
      </c>
      <c r="CO88" s="327">
        <f>ROUND(CO89*CO10,0)*N(Input!$C$146)</f>
        <v>0</v>
      </c>
      <c r="CP88" s="327">
        <f>ROUND(CP89*CP10,0)*N(Input!$C$146)</f>
        <v>0</v>
      </c>
      <c r="CQ88" s="327">
        <f>ROUND(CQ89*CQ10,0)*N(Input!$C$146)</f>
        <v>0</v>
      </c>
      <c r="CR88" s="327">
        <f>ROUND(CR89*CR10,0)*N(Input!$C$146)</f>
        <v>0</v>
      </c>
      <c r="CS88" s="327">
        <f>ROUND(CS89*CS10,0)*N(Input!$C$146)</f>
        <v>0</v>
      </c>
      <c r="CT88" s="327">
        <f>ROUND(CT89*CT10,0)*N(Input!$C$146)</f>
        <v>0</v>
      </c>
      <c r="CU88" s="327">
        <f>ROUND(CU89*CU10,0)*N(Input!$C$146)</f>
        <v>0</v>
      </c>
      <c r="CV88" s="327">
        <f>ROUND(CV89*CV10,0)*N(Input!$C$146)</f>
        <v>0</v>
      </c>
      <c r="CW88" s="327">
        <f>ROUND(CW89*CW10,0)*N(Input!$C$146)</f>
        <v>0</v>
      </c>
      <c r="CX88" s="327">
        <f>ROUND(CX89*CX10,0)*N(Input!$C$146)</f>
        <v>0</v>
      </c>
      <c r="CY88" s="327">
        <f>ROUND(CY89*CY10,0)*N(Input!$C$146)</f>
        <v>0</v>
      </c>
      <c r="CZ88" s="327">
        <f>ROUND(CZ89*CZ10,0)*N(Input!$C$146)</f>
        <v>0</v>
      </c>
      <c r="DA88" s="327">
        <f>ROUND(DA89*DA10,0)*N(Input!$C$146)</f>
        <v>0</v>
      </c>
      <c r="DB88" s="327">
        <f>ROUND(DB89*DB10,0)*N(Input!$C$146)</f>
        <v>0</v>
      </c>
      <c r="DC88" s="327">
        <f>ROUND(DC89*DC10,0)*N(Input!$C$146)</f>
        <v>0</v>
      </c>
      <c r="DD88" s="327">
        <f>ROUND(DD89*DD10,0)*N(Input!$C$146)</f>
        <v>0</v>
      </c>
      <c r="DE88" s="327">
        <f>ROUND(DE89*DE10,0)*N(Input!$C$146)</f>
        <v>0</v>
      </c>
      <c r="DF88" s="327">
        <f>ROUND(DF89*DF10,0)*N(Input!$C$146)</f>
        <v>0</v>
      </c>
      <c r="DG88" s="327">
        <f>ROUND(DG89*DG10,0)*N(Input!$C$146)</f>
        <v>0</v>
      </c>
      <c r="DH88" s="327">
        <f>ROUND(DH89*DH10,0)*N(Input!$C$146)</f>
        <v>0</v>
      </c>
      <c r="DI88" s="327">
        <f>ROUND(DI89*DI10,0)*N(Input!$C$146)</f>
        <v>0</v>
      </c>
      <c r="DJ88" s="327">
        <f>ROUND(DJ89*DJ10,0)*N(Input!$C$146)</f>
        <v>0</v>
      </c>
      <c r="DK88" s="327">
        <f>ROUND(DK89*DK10,0)*N(Input!$C$146)</f>
        <v>0</v>
      </c>
      <c r="DL88" s="327">
        <f>ROUND(DL89*DL10,0)*N(Input!$C$146)</f>
        <v>0</v>
      </c>
      <c r="DM88" s="327">
        <f>ROUND(DM89*DM10,0)*N(Input!$C$146)</f>
        <v>0</v>
      </c>
      <c r="DN88" s="327">
        <f>ROUND(DN89*DN10,0)*N(Input!$C$146)</f>
        <v>0</v>
      </c>
      <c r="DO88" s="327">
        <f>ROUND(DO89*DO10,0)*N(Input!$C$146)</f>
        <v>0</v>
      </c>
      <c r="DP88" s="327">
        <f>ROUND(DP89*DP10,0)*N(Input!$C$146)</f>
        <v>0</v>
      </c>
      <c r="DQ88" s="327">
        <f>ROUND(DQ89*DQ10,0)*N(Input!$C$146)</f>
        <v>0</v>
      </c>
      <c r="DR88" s="327">
        <f>ROUND(DR89*DR10,0)*N(Input!$C$146)</f>
        <v>0</v>
      </c>
      <c r="DS88" s="327">
        <f>ROUND(DS89*DS10,0)*N(Input!$C$146)</f>
        <v>0</v>
      </c>
      <c r="DT88" s="327">
        <f>ROUND(DT89*DT10,0)*N(Input!$C$146)</f>
        <v>0</v>
      </c>
      <c r="DU88" s="327">
        <f>ROUND(DU89*DU10,0)*N(Input!$C$146)</f>
        <v>0</v>
      </c>
      <c r="DV88" s="327">
        <f>ROUND(DV89*DV10,0)*N(Input!$C$146)</f>
        <v>0</v>
      </c>
      <c r="DW88" s="327">
        <f>ROUND(DW89*DW10,0)*N(Input!$C$146)</f>
        <v>0</v>
      </c>
      <c r="DX88" s="327">
        <f>ROUND(DX89*DX10,0)*N(Input!$C$146)</f>
        <v>0</v>
      </c>
      <c r="DY88" s="327">
        <f>ROUND(DY89*DY10,0)*N(Input!$C$146)</f>
        <v>0</v>
      </c>
      <c r="DZ88" s="327">
        <f>ROUND(DZ89*DZ10,0)*N(Input!$C$146)</f>
        <v>0</v>
      </c>
      <c r="EA88" s="327">
        <f>ROUND(EA89*EA10,0)*N(Input!$C$146)</f>
        <v>0</v>
      </c>
      <c r="EB88" s="327">
        <f>ROUND(EB89*EB10,0)*N(Input!$C$146)</f>
        <v>0</v>
      </c>
      <c r="EC88" s="327">
        <f>ROUND(EC89*EC10,0)*N(Input!$C$146)</f>
        <v>0</v>
      </c>
      <c r="ED88" s="327">
        <f>ROUND(ED89*ED10,0)*N(Input!$C$146)</f>
        <v>0</v>
      </c>
      <c r="EE88" s="327">
        <f>ROUND(EE89*EE10,0)*N(Input!$C$146)</f>
        <v>0</v>
      </c>
      <c r="EF88" s="327">
        <f>ROUND(EF89*EF10,0)*N(Input!$C$146)</f>
        <v>0</v>
      </c>
      <c r="EG88" s="327">
        <f>ROUND(EG89*EG10,0)*N(Input!$C$146)</f>
        <v>0</v>
      </c>
      <c r="EH88" s="327">
        <f>ROUND(EH89*EH10,0)*N(Input!$C$146)</f>
        <v>0</v>
      </c>
      <c r="EI88" s="327">
        <f>ROUND(EI89*EI10,0)*N(Input!$C$146)</f>
        <v>0</v>
      </c>
      <c r="EJ88" s="327">
        <f>ROUND(EJ89*EJ10,0)*N(Input!$C$146)</f>
        <v>0</v>
      </c>
      <c r="EK88" s="327">
        <f>ROUND(EK89*EK10,0)*N(Input!$C$146)</f>
        <v>0</v>
      </c>
      <c r="EL88" s="327">
        <f>ROUND(EL89*EL10,0)*N(Input!$C$146)</f>
        <v>0</v>
      </c>
      <c r="EM88" s="327">
        <f>ROUND(EM89*EM10,0)*N(Input!$C$146)</f>
        <v>0</v>
      </c>
      <c r="EN88" s="327">
        <f>ROUND(EN89*EN10,0)*N(Input!$C$146)</f>
        <v>0</v>
      </c>
      <c r="EO88" s="327">
        <f>ROUND(EO89*EO10,0)*N(Input!$C$146)</f>
        <v>0</v>
      </c>
      <c r="EP88" s="327">
        <f>ROUND(EP89*EP10,0)*N(Input!$C$146)</f>
        <v>0</v>
      </c>
      <c r="EQ88" s="327">
        <f>ROUND(EQ89*EQ10,0)*N(Input!$C$146)</f>
        <v>0</v>
      </c>
      <c r="ER88" s="327">
        <f>ROUND(ER89*ER10,0)*N(Input!$C$146)</f>
        <v>0</v>
      </c>
      <c r="ES88" s="327">
        <f>ROUND(ES89*ES10,0)*N(Input!$C$146)</f>
        <v>0</v>
      </c>
      <c r="ET88" s="327">
        <f>ROUND(ET89*ET10,0)*N(Input!$C$146)</f>
        <v>0</v>
      </c>
      <c r="EU88" s="327">
        <f>ROUND(EU89*EU10,0)*N(Input!$C$146)</f>
        <v>0</v>
      </c>
      <c r="EV88" s="327">
        <f>ROUND(EV89*EV10,0)*N(Input!$C$146)</f>
        <v>0</v>
      </c>
      <c r="EW88" s="327">
        <f>ROUND(EW89*EW10,0)*N(Input!$C$146)</f>
        <v>0</v>
      </c>
      <c r="EX88" s="327">
        <f>ROUND(EX89*EX10,0)*N(Input!$C$146)</f>
        <v>0</v>
      </c>
      <c r="EY88" s="327">
        <f>ROUND(EY89*EY10,0)*N(Input!$C$146)</f>
        <v>0</v>
      </c>
      <c r="EZ88" s="327">
        <f>ROUND(EZ89*EZ10,0)*N(Input!$C$146)</f>
        <v>0</v>
      </c>
      <c r="FA88" s="327">
        <f>ROUND(FA89*FA10,0)*N(Input!$C$146)</f>
        <v>0</v>
      </c>
      <c r="FB88" s="327">
        <f>ROUND(FB89*FB10,0)*N(Input!$C$146)</f>
        <v>0</v>
      </c>
      <c r="FC88" s="327">
        <f>ROUND(FC89*FC10,0)*N(Input!$C$146)</f>
        <v>0</v>
      </c>
      <c r="FD88" s="327">
        <f>ROUND(FD89*FD10,0)*N(Input!$C$146)</f>
        <v>0</v>
      </c>
      <c r="FE88" s="327">
        <f>ROUND(FE89*FE10,0)*N(Input!$C$146)</f>
        <v>0</v>
      </c>
      <c r="FF88" s="327">
        <f>ROUND(FF89*FF10,0)*N(Input!$C$146)</f>
        <v>0</v>
      </c>
      <c r="FG88" s="327">
        <f>ROUND(FG89*FG10,0)*N(Input!$C$146)</f>
        <v>0</v>
      </c>
      <c r="FH88" s="327">
        <f>ROUND(FH89*FH10,0)*N(Input!$C$146)</f>
        <v>0</v>
      </c>
      <c r="FI88" s="327">
        <f>ROUND(FI89*FI10,0)*N(Input!$C$146)</f>
        <v>0</v>
      </c>
      <c r="FJ88" s="327">
        <f>ROUND(FJ89*FJ10,0)*N(Input!$C$146)</f>
        <v>0</v>
      </c>
      <c r="FK88" s="327">
        <f>ROUND(FK89*FK10,0)*N(Input!$C$146)</f>
        <v>0</v>
      </c>
      <c r="FL88" s="327">
        <f>ROUND(FL89*FL10,0)*N(Input!$C$146)</f>
        <v>0</v>
      </c>
      <c r="FM88" s="327">
        <f>ROUND(FM89*FM10,0)*N(Input!$C$146)</f>
        <v>0</v>
      </c>
      <c r="FN88" s="327">
        <f>ROUND(FN89*FN10,0)*N(Input!$C$146)</f>
        <v>0</v>
      </c>
      <c r="FO88" s="327">
        <f>ROUND(FO89*FO10,0)*N(Input!$C$146)</f>
        <v>0</v>
      </c>
      <c r="FP88" s="327">
        <f>ROUND(FP89*FP10,0)*N(Input!$C$146)</f>
        <v>0</v>
      </c>
      <c r="FQ88" s="327">
        <f>ROUND(FQ89*FQ10,0)*N(Input!$C$146)</f>
        <v>0</v>
      </c>
      <c r="FR88" s="327">
        <f>ROUND(FR89*FR10,0)*N(Input!$C$146)</f>
        <v>0</v>
      </c>
      <c r="FS88" s="327">
        <f>ROUND(FS89*FS10,0)*N(Input!$C$146)</f>
        <v>0</v>
      </c>
      <c r="FT88" s="327">
        <f>ROUND(FT89*FT10,0)*N(Input!$C$146)</f>
        <v>0</v>
      </c>
      <c r="FU88" s="327">
        <f>ROUND(FU89*FU10,0)*N(Input!$C$146)</f>
        <v>0</v>
      </c>
      <c r="FV88" s="327">
        <f>ROUND(FV89*FV10,0)*N(Input!$C$146)</f>
        <v>0</v>
      </c>
      <c r="FW88" s="327">
        <f>ROUND(FW89*FW10,0)*N(Input!$C$146)</f>
        <v>0</v>
      </c>
      <c r="FX88" s="327">
        <f>ROUND(FX89*FX10,0)*N(Input!$C$146)</f>
        <v>0</v>
      </c>
      <c r="FY88" s="327">
        <f>ROUND(FY89*FY10,0)*N(Input!$C$146)</f>
        <v>0</v>
      </c>
      <c r="FZ88" s="327">
        <f>ROUND(FZ89*FZ10,0)*N(Input!$C$146)</f>
        <v>0</v>
      </c>
      <c r="GA88" s="327">
        <f>ROUND(GA89*GA10,0)*N(Input!$C$146)</f>
        <v>0</v>
      </c>
      <c r="GB88" s="327">
        <f>ROUND(GB89*GB10,0)*N(Input!$C$146)</f>
        <v>0</v>
      </c>
      <c r="GC88" s="327">
        <f>ROUND(GC89*GC10,0)*N(Input!$C$146)</f>
        <v>0</v>
      </c>
      <c r="GD88" s="327">
        <f>ROUND(GD89*GD10,0)*N(Input!$C$146)</f>
        <v>0</v>
      </c>
      <c r="GE88" s="327">
        <f>ROUND(GE89*GE10,0)*N(Input!$C$146)</f>
        <v>0</v>
      </c>
      <c r="GF88" s="327">
        <f>ROUND(GF89*GF10,0)*N(Input!$C$146)</f>
        <v>0</v>
      </c>
      <c r="GG88" s="327">
        <f>ROUND(GG89*GG10,0)*N(Input!$C$146)</f>
        <v>0</v>
      </c>
      <c r="GH88" s="327">
        <f>ROUND(GH89*GH10,0)*N(Input!$C$146)</f>
        <v>0</v>
      </c>
      <c r="GI88" s="327">
        <f>ROUND(GI89*GI10,0)*N(Input!$C$146)</f>
        <v>0</v>
      </c>
      <c r="GJ88" s="327">
        <f>ROUND(GJ89*GJ10,0)*N(Input!$C$146)</f>
        <v>0</v>
      </c>
      <c r="GK88" s="327">
        <f>ROUND(GK89*GK10,0)*N(Input!$C$146)</f>
        <v>0</v>
      </c>
      <c r="GL88" s="327">
        <f>ROUND(GL89*GL10,0)*N(Input!$C$146)</f>
        <v>0</v>
      </c>
      <c r="GM88" s="327">
        <f>ROUND(GM89*GM10,0)*N(Input!$C$146)</f>
        <v>0</v>
      </c>
      <c r="GN88" s="327">
        <f>ROUND(GN89*GN10,0)*N(Input!$C$146)</f>
        <v>0</v>
      </c>
      <c r="GO88" s="327">
        <f>ROUND(GO89*GO10,0)*N(Input!$C$146)</f>
        <v>0</v>
      </c>
      <c r="GP88" s="327">
        <f>ROUND(GP89*GP10,0)*N(Input!$C$146)</f>
        <v>0</v>
      </c>
      <c r="GQ88" s="327">
        <f>ROUND(GQ89*GQ10,0)*N(Input!$C$146)</f>
        <v>0</v>
      </c>
      <c r="GR88" s="327">
        <f>ROUND(GR89*GR10,0)*N(Input!$C$146)</f>
        <v>0</v>
      </c>
      <c r="GS88" s="327">
        <f>ROUND(GS89*GS10,0)*N(Input!$C$146)</f>
        <v>0</v>
      </c>
    </row>
    <row r="89" spans="1:201" s="328" customFormat="1" outlineLevel="1">
      <c r="A89" s="356" t="s">
        <v>9366</v>
      </c>
      <c r="B89" s="357">
        <f>IFERROR(IF(AND(B4="PA",$B$104="PA"),INDEX(PIP!$H$118:$H$119,MATCH(Input!$C$147,PIP!$G$118:$G$119,0)),0),0)</f>
        <v>0</v>
      </c>
      <c r="C89" s="357">
        <f>IFERROR(IF(AND(C4="PA",$B$104="PA"),INDEX(PIP!$H$118:$H$119,MATCH(Input!$C$147,PIP!$G$118:$G$119,0)),0),0)</f>
        <v>0</v>
      </c>
      <c r="D89" s="357">
        <f>IFERROR(IF(AND(D4="PA",$B$104="PA"),INDEX(PIP!$H$118:$H$119,MATCH(Input!$C$147,PIP!$G$118:$G$119,0)),0),0)</f>
        <v>0</v>
      </c>
      <c r="E89" s="357">
        <f>IFERROR(IF(AND(E4="PA",$B$104="PA"),INDEX(PIP!$H$118:$H$119,MATCH(Input!$C$147,PIP!$G$118:$G$119,0)),0),0)</f>
        <v>0</v>
      </c>
      <c r="F89" s="357">
        <f>IFERROR(IF(AND(F4="PA",$B$104="PA"),INDEX(PIP!$H$118:$H$119,MATCH(Input!$C$147,PIP!$G$118:$G$119,0)),0),0)</f>
        <v>0</v>
      </c>
      <c r="G89" s="357">
        <f>IFERROR(IF(AND(G4="PA",$B$104="PA"),INDEX(PIP!$H$118:$H$119,MATCH(Input!$C$147,PIP!$G$118:$G$119,0)),0),0)</f>
        <v>0</v>
      </c>
      <c r="H89" s="357">
        <f>IFERROR(IF(AND(H4="PA",$B$104="PA"),INDEX(PIP!$H$118:$H$119,MATCH(Input!$C$147,PIP!$G$118:$G$119,0)),0),0)</f>
        <v>0</v>
      </c>
      <c r="I89" s="357">
        <f>IFERROR(IF(AND(I4="PA",$B$104="PA"),INDEX(PIP!$H$118:$H$119,MATCH(Input!$C$147,PIP!$G$118:$G$119,0)),0),0)</f>
        <v>0</v>
      </c>
      <c r="J89" s="357">
        <f>IFERROR(IF(AND(J4="PA",$B$104="PA"),INDEX(PIP!$H$118:$H$119,MATCH(Input!$C$147,PIP!$G$118:$G$119,0)),0),0)</f>
        <v>0</v>
      </c>
      <c r="K89" s="357">
        <f>IFERROR(IF(AND(K4="PA",$B$104="PA"),INDEX(PIP!$H$118:$H$119,MATCH(Input!$C$147,PIP!$G$118:$G$119,0)),0),0)</f>
        <v>0</v>
      </c>
      <c r="L89" s="357">
        <f>IFERROR(IF(AND(L4="PA",$B$104="PA"),INDEX(PIP!$H$118:$H$119,MATCH(Input!$C$147,PIP!$G$118:$G$119,0)),0),0)</f>
        <v>0</v>
      </c>
      <c r="M89" s="357">
        <f>IFERROR(IF(AND(M4="PA",$B$104="PA"),INDEX(PIP!$H$118:$H$119,MATCH(Input!$C$147,PIP!$G$118:$G$119,0)),0),0)</f>
        <v>0</v>
      </c>
      <c r="N89" s="357">
        <f>IFERROR(IF(AND(N4="PA",$B$104="PA"),INDEX(PIP!$H$118:$H$119,MATCH(Input!$C$147,PIP!$G$118:$G$119,0)),0),0)</f>
        <v>0</v>
      </c>
      <c r="O89" s="357">
        <f>IFERROR(IF(AND(O4="PA",$B$104="PA"),INDEX(PIP!$H$118:$H$119,MATCH(Input!$C$147,PIP!$G$118:$G$119,0)),0),0)</f>
        <v>0</v>
      </c>
      <c r="P89" s="357">
        <f>IFERROR(IF(AND(P4="PA",$B$104="PA"),INDEX(PIP!$H$118:$H$119,MATCH(Input!$C$147,PIP!$G$118:$G$119,0)),0),0)</f>
        <v>0</v>
      </c>
      <c r="Q89" s="357">
        <f>IFERROR(IF(AND(Q4="PA",$B$104="PA"),INDEX(PIP!$H$118:$H$119,MATCH(Input!$C$147,PIP!$G$118:$G$119,0)),0),0)</f>
        <v>0</v>
      </c>
      <c r="R89" s="357">
        <f>IFERROR(IF(AND(R4="PA",$B$104="PA"),INDEX(PIP!$H$118:$H$119,MATCH(Input!$C$147,PIP!$G$118:$G$119,0)),0),0)</f>
        <v>0</v>
      </c>
      <c r="S89" s="357">
        <f>IFERROR(IF(AND(S4="PA",$B$104="PA"),INDEX(PIP!$H$118:$H$119,MATCH(Input!$C$147,PIP!$G$118:$G$119,0)),0),0)</f>
        <v>0</v>
      </c>
      <c r="T89" s="357">
        <f>IFERROR(IF(AND(T4="PA",$B$104="PA"),INDEX(PIP!$H$118:$H$119,MATCH(Input!$C$147,PIP!$G$118:$G$119,0)),0),0)</f>
        <v>0</v>
      </c>
      <c r="U89" s="357">
        <f>IFERROR(IF(AND(U4="PA",$B$104="PA"),INDEX(PIP!$H$118:$H$119,MATCH(Input!$C$147,PIP!$G$118:$G$119,0)),0),0)</f>
        <v>0</v>
      </c>
      <c r="V89" s="357">
        <f>IFERROR(IF(AND(V4="PA",$B$104="PA"),INDEX(PIP!$H$118:$H$119,MATCH(Input!$C$147,PIP!$G$118:$G$119,0)),0),0)</f>
        <v>0</v>
      </c>
      <c r="W89" s="357">
        <f>IFERROR(IF(AND(W4="PA",$B$104="PA"),INDEX(PIP!$H$118:$H$119,MATCH(Input!$C$147,PIP!$G$118:$G$119,0)),0),0)</f>
        <v>0</v>
      </c>
      <c r="X89" s="357">
        <f>IFERROR(IF(AND(X4="PA",$B$104="PA"),INDEX(PIP!$H$118:$H$119,MATCH(Input!$C$147,PIP!$G$118:$G$119,0)),0),0)</f>
        <v>0</v>
      </c>
      <c r="Y89" s="357">
        <f>IFERROR(IF(AND(Y4="PA",$B$104="PA"),INDEX(PIP!$H$118:$H$119,MATCH(Input!$C$147,PIP!$G$118:$G$119,0)),0),0)</f>
        <v>0</v>
      </c>
      <c r="Z89" s="357">
        <f>IFERROR(IF(AND(Z4="PA",$B$104="PA"),INDEX(PIP!$H$118:$H$119,MATCH(Input!$C$147,PIP!$G$118:$G$119,0)),0),0)</f>
        <v>0</v>
      </c>
      <c r="AA89" s="357">
        <f>IFERROR(IF(AND(AA4="PA",$B$104="PA"),INDEX(PIP!$H$118:$H$119,MATCH(Input!$C$147,PIP!$G$118:$G$119,0)),0),0)</f>
        <v>0</v>
      </c>
      <c r="AB89" s="357">
        <f>IFERROR(IF(AND(AB4="PA",$B$104="PA"),INDEX(PIP!$H$118:$H$119,MATCH(Input!$C$147,PIP!$G$118:$G$119,0)),0),0)</f>
        <v>0</v>
      </c>
      <c r="AC89" s="357">
        <f>IFERROR(IF(AND(AC4="PA",$B$104="PA"),INDEX(PIP!$H$118:$H$119,MATCH(Input!$C$147,PIP!$G$118:$G$119,0)),0),0)</f>
        <v>0</v>
      </c>
      <c r="AD89" s="357">
        <f>IFERROR(IF(AND(AD4="PA",$B$104="PA"),INDEX(PIP!$H$118:$H$119,MATCH(Input!$C$147,PIP!$G$118:$G$119,0)),0),0)</f>
        <v>0</v>
      </c>
      <c r="AE89" s="357">
        <f>IFERROR(IF(AND(AE4="PA",$B$104="PA"),INDEX(PIP!$H$118:$H$119,MATCH(Input!$C$147,PIP!$G$118:$G$119,0)),0),0)</f>
        <v>0</v>
      </c>
      <c r="AF89" s="357">
        <f>IFERROR(IF(AND(AF4="PA",$B$104="PA"),INDEX(PIP!$H$118:$H$119,MATCH(Input!$C$147,PIP!$G$118:$G$119,0)),0),0)</f>
        <v>0</v>
      </c>
      <c r="AG89" s="357">
        <f>IFERROR(IF(AND(AG4="PA",$B$104="PA"),INDEX(PIP!$H$118:$H$119,MATCH(Input!$C$147,PIP!$G$118:$G$119,0)),0),0)</f>
        <v>0</v>
      </c>
      <c r="AH89" s="357">
        <f>IFERROR(IF(AND(AH4="PA",$B$104="PA"),INDEX(PIP!$H$118:$H$119,MATCH(Input!$C$147,PIP!$G$118:$G$119,0)),0),0)</f>
        <v>0</v>
      </c>
      <c r="AI89" s="357">
        <f>IFERROR(IF(AND(AI4="PA",$B$104="PA"),INDEX(PIP!$H$118:$H$119,MATCH(Input!$C$147,PIP!$G$118:$G$119,0)),0),0)</f>
        <v>0</v>
      </c>
      <c r="AJ89" s="357">
        <f>IFERROR(IF(AND(AJ4="PA",$B$104="PA"),INDEX(PIP!$H$118:$H$119,MATCH(Input!$C$147,PIP!$G$118:$G$119,0)),0),0)</f>
        <v>0</v>
      </c>
      <c r="AK89" s="357">
        <f>IFERROR(IF(AND(AK4="PA",$B$104="PA"),INDEX(PIP!$H$118:$H$119,MATCH(Input!$C$147,PIP!$G$118:$G$119,0)),0),0)</f>
        <v>0</v>
      </c>
      <c r="AL89" s="357">
        <f>IFERROR(IF(AND(AL4="PA",$B$104="PA"),INDEX(PIP!$H$118:$H$119,MATCH(Input!$C$147,PIP!$G$118:$G$119,0)),0),0)</f>
        <v>0</v>
      </c>
      <c r="AM89" s="357">
        <f>IFERROR(IF(AND(AM4="PA",$B$104="PA"),INDEX(PIP!$H$118:$H$119,MATCH(Input!$C$147,PIP!$G$118:$G$119,0)),0),0)</f>
        <v>0</v>
      </c>
      <c r="AN89" s="357">
        <f>IFERROR(IF(AND(AN4="PA",$B$104="PA"),INDEX(PIP!$H$118:$H$119,MATCH(Input!$C$147,PIP!$G$118:$G$119,0)),0),0)</f>
        <v>0</v>
      </c>
      <c r="AO89" s="357">
        <f>IFERROR(IF(AND(AO4="PA",$B$104="PA"),INDEX(PIP!$H$118:$H$119,MATCH(Input!$C$147,PIP!$G$118:$G$119,0)),0),0)</f>
        <v>0</v>
      </c>
      <c r="AP89" s="357">
        <f>IFERROR(IF(AND(AP4="PA",$B$104="PA"),INDEX(PIP!$H$118:$H$119,MATCH(Input!$C$147,PIP!$G$118:$G$119,0)),0),0)</f>
        <v>0</v>
      </c>
      <c r="AQ89" s="357">
        <f>IFERROR(IF(AND(AQ4="PA",$B$104="PA"),INDEX(PIP!$H$118:$H$119,MATCH(Input!$C$147,PIP!$G$118:$G$119,0)),0),0)</f>
        <v>0</v>
      </c>
      <c r="AR89" s="357">
        <f>IFERROR(IF(AND(AR4="PA",$B$104="PA"),INDEX(PIP!$H$118:$H$119,MATCH(Input!$C$147,PIP!$G$118:$G$119,0)),0),0)</f>
        <v>0</v>
      </c>
      <c r="AS89" s="357">
        <f>IFERROR(IF(AND(AS4="PA",$B$104="PA"),INDEX(PIP!$H$118:$H$119,MATCH(Input!$C$147,PIP!$G$118:$G$119,0)),0),0)</f>
        <v>0</v>
      </c>
      <c r="AT89" s="357">
        <f>IFERROR(IF(AND(AT4="PA",$B$104="PA"),INDEX(PIP!$H$118:$H$119,MATCH(Input!$C$147,PIP!$G$118:$G$119,0)),0),0)</f>
        <v>0</v>
      </c>
      <c r="AU89" s="357">
        <f>IFERROR(IF(AND(AU4="PA",$B$104="PA"),INDEX(PIP!$H$118:$H$119,MATCH(Input!$C$147,PIP!$G$118:$G$119,0)),0),0)</f>
        <v>0</v>
      </c>
      <c r="AV89" s="357">
        <f>IFERROR(IF(AND(AV4="PA",$B$104="PA"),INDEX(PIP!$H$118:$H$119,MATCH(Input!$C$147,PIP!$G$118:$G$119,0)),0),0)</f>
        <v>0</v>
      </c>
      <c r="AW89" s="357">
        <f>IFERROR(IF(AND(AW4="PA",$B$104="PA"),INDEX(PIP!$H$118:$H$119,MATCH(Input!$C$147,PIP!$G$118:$G$119,0)),0),0)</f>
        <v>0</v>
      </c>
      <c r="AX89" s="357">
        <f>IFERROR(IF(AND(AX4="PA",$B$104="PA"),INDEX(PIP!$H$118:$H$119,MATCH(Input!$C$147,PIP!$G$118:$G$119,0)),0),0)</f>
        <v>0</v>
      </c>
      <c r="AY89" s="357">
        <f>IFERROR(IF(AND(AY4="PA",$B$104="PA"),INDEX(PIP!$H$118:$H$119,MATCH(Input!$C$147,PIP!$G$118:$G$119,0)),0),0)</f>
        <v>0</v>
      </c>
      <c r="AZ89" s="357">
        <f>IFERROR(IF(AND(AZ4="PA",$B$104="PA"),INDEX(PIP!$H$118:$H$119,MATCH(Input!$C$147,PIP!$G$118:$G$119,0)),0),0)</f>
        <v>0</v>
      </c>
      <c r="BA89" s="357">
        <f>IFERROR(IF(AND(BA4="PA",$B$104="PA"),INDEX(PIP!$H$118:$H$119,MATCH(Input!$C$147,PIP!$G$118:$G$119,0)),0),0)</f>
        <v>0</v>
      </c>
      <c r="BB89" s="357">
        <f>IFERROR(IF(AND(BB4="PA",$B$104="PA"),INDEX(PIP!$H$118:$H$119,MATCH(Input!$C$147,PIP!$G$118:$G$119,0)),0),0)</f>
        <v>0</v>
      </c>
      <c r="BC89" s="357">
        <f>IFERROR(IF(AND(BC4="PA",$B$104="PA"),INDEX(PIP!$H$118:$H$119,MATCH(Input!$C$147,PIP!$G$118:$G$119,0)),0),0)</f>
        <v>0</v>
      </c>
      <c r="BD89" s="357">
        <f>IFERROR(IF(AND(BD4="PA",$B$104="PA"),INDEX(PIP!$H$118:$H$119,MATCH(Input!$C$147,PIP!$G$118:$G$119,0)),0),0)</f>
        <v>0</v>
      </c>
      <c r="BE89" s="357">
        <f>IFERROR(IF(AND(BE4="PA",$B$104="PA"),INDEX(PIP!$H$118:$H$119,MATCH(Input!$C$147,PIP!$G$118:$G$119,0)),0),0)</f>
        <v>0</v>
      </c>
      <c r="BF89" s="357">
        <f>IFERROR(IF(AND(BF4="PA",$B$104="PA"),INDEX(PIP!$H$118:$H$119,MATCH(Input!$C$147,PIP!$G$118:$G$119,0)),0),0)</f>
        <v>0</v>
      </c>
      <c r="BG89" s="357">
        <f>IFERROR(IF(AND(BG4="PA",$B$104="PA"),INDEX(PIP!$H$118:$H$119,MATCH(Input!$C$147,PIP!$G$118:$G$119,0)),0),0)</f>
        <v>0</v>
      </c>
      <c r="BH89" s="357">
        <f>IFERROR(IF(AND(BH4="PA",$B$104="PA"),INDEX(PIP!$H$118:$H$119,MATCH(Input!$C$147,PIP!$G$118:$G$119,0)),0),0)</f>
        <v>0</v>
      </c>
      <c r="BI89" s="357">
        <f>IFERROR(IF(AND(BI4="PA",$B$104="PA"),INDEX(PIP!$H$118:$H$119,MATCH(Input!$C$147,PIP!$G$118:$G$119,0)),0),0)</f>
        <v>0</v>
      </c>
      <c r="BJ89" s="357">
        <f>IFERROR(IF(AND(BJ4="PA",$B$104="PA"),INDEX(PIP!$H$118:$H$119,MATCH(Input!$C$147,PIP!$G$118:$G$119,0)),0),0)</f>
        <v>0</v>
      </c>
      <c r="BK89" s="357">
        <f>IFERROR(IF(AND(BK4="PA",$B$104="PA"),INDEX(PIP!$H$118:$H$119,MATCH(Input!$C$147,PIP!$G$118:$G$119,0)),0),0)</f>
        <v>0</v>
      </c>
      <c r="BL89" s="357">
        <f>IFERROR(IF(AND(BL4="PA",$B$104="PA"),INDEX(PIP!$H$118:$H$119,MATCH(Input!$C$147,PIP!$G$118:$G$119,0)),0),0)</f>
        <v>0</v>
      </c>
      <c r="BM89" s="357">
        <f>IFERROR(IF(AND(BM4="PA",$B$104="PA"),INDEX(PIP!$H$118:$H$119,MATCH(Input!$C$147,PIP!$G$118:$G$119,0)),0),0)</f>
        <v>0</v>
      </c>
      <c r="BN89" s="357">
        <f>IFERROR(IF(AND(BN4="PA",$B$104="PA"),INDEX(PIP!$H$118:$H$119,MATCH(Input!$C$147,PIP!$G$118:$G$119,0)),0),0)</f>
        <v>0</v>
      </c>
      <c r="BO89" s="357">
        <f>IFERROR(IF(AND(BO4="PA",$B$104="PA"),INDEX(PIP!$H$118:$H$119,MATCH(Input!$C$147,PIP!$G$118:$G$119,0)),0),0)</f>
        <v>0</v>
      </c>
      <c r="BP89" s="357">
        <f>IFERROR(IF(AND(BP4="PA",$B$104="PA"),INDEX(PIP!$H$118:$H$119,MATCH(Input!$C$147,PIP!$G$118:$G$119,0)),0),0)</f>
        <v>0</v>
      </c>
      <c r="BQ89" s="357">
        <f>IFERROR(IF(AND(BQ4="PA",$B$104="PA"),INDEX(PIP!$H$118:$H$119,MATCH(Input!$C$147,PIP!$G$118:$G$119,0)),0),0)</f>
        <v>0</v>
      </c>
      <c r="BR89" s="357">
        <f>IFERROR(IF(AND(BR4="PA",$B$104="PA"),INDEX(PIP!$H$118:$H$119,MATCH(Input!$C$147,PIP!$G$118:$G$119,0)),0),0)</f>
        <v>0</v>
      </c>
      <c r="BS89" s="357">
        <f>IFERROR(IF(AND(BS4="PA",$B$104="PA"),INDEX(PIP!$H$118:$H$119,MATCH(Input!$C$147,PIP!$G$118:$G$119,0)),0),0)</f>
        <v>0</v>
      </c>
      <c r="BT89" s="357">
        <f>IFERROR(IF(AND(BT4="PA",$B$104="PA"),INDEX(PIP!$H$118:$H$119,MATCH(Input!$C$147,PIP!$G$118:$G$119,0)),0),0)</f>
        <v>0</v>
      </c>
      <c r="BU89" s="357">
        <f>IFERROR(IF(AND(BU4="PA",$B$104="PA"),INDEX(PIP!$H$118:$H$119,MATCH(Input!$C$147,PIP!$G$118:$G$119,0)),0),0)</f>
        <v>0</v>
      </c>
      <c r="BV89" s="357">
        <f>IFERROR(IF(AND(BV4="PA",$B$104="PA"),INDEX(PIP!$H$118:$H$119,MATCH(Input!$C$147,PIP!$G$118:$G$119,0)),0),0)</f>
        <v>0</v>
      </c>
      <c r="BW89" s="357">
        <f>IFERROR(IF(AND(BW4="PA",$B$104="PA"),INDEX(PIP!$H$118:$H$119,MATCH(Input!$C$147,PIP!$G$118:$G$119,0)),0),0)</f>
        <v>0</v>
      </c>
      <c r="BX89" s="357">
        <f>IFERROR(IF(AND(BX4="PA",$B$104="PA"),INDEX(PIP!$H$118:$H$119,MATCH(Input!$C$147,PIP!$G$118:$G$119,0)),0),0)</f>
        <v>0</v>
      </c>
      <c r="BY89" s="357">
        <f>IFERROR(IF(AND(BY4="PA",$B$104="PA"),INDEX(PIP!$H$118:$H$119,MATCH(Input!$C$147,PIP!$G$118:$G$119,0)),0),0)</f>
        <v>0</v>
      </c>
      <c r="BZ89" s="357">
        <f>IFERROR(IF(AND(BZ4="PA",$B$104="PA"),INDEX(PIP!$H$118:$H$119,MATCH(Input!$C$147,PIP!$G$118:$G$119,0)),0),0)</f>
        <v>0</v>
      </c>
      <c r="CA89" s="357">
        <f>IFERROR(IF(AND(CA4="PA",$B$104="PA"),INDEX(PIP!$H$118:$H$119,MATCH(Input!$C$147,PIP!$G$118:$G$119,0)),0),0)</f>
        <v>0</v>
      </c>
      <c r="CB89" s="357">
        <f>IFERROR(IF(AND(CB4="PA",$B$104="PA"),INDEX(PIP!$H$118:$H$119,MATCH(Input!$C$147,PIP!$G$118:$G$119,0)),0),0)</f>
        <v>0</v>
      </c>
      <c r="CC89" s="357">
        <f>IFERROR(IF(AND(CC4="PA",$B$104="PA"),INDEX(PIP!$H$118:$H$119,MATCH(Input!$C$147,PIP!$G$118:$G$119,0)),0),0)</f>
        <v>0</v>
      </c>
      <c r="CD89" s="357">
        <f>IFERROR(IF(AND(CD4="PA",$B$104="PA"),INDEX(PIP!$H$118:$H$119,MATCH(Input!$C$147,PIP!$G$118:$G$119,0)),0),0)</f>
        <v>0</v>
      </c>
      <c r="CE89" s="357">
        <f>IFERROR(IF(AND(CE4="PA",$B$104="PA"),INDEX(PIP!$H$118:$H$119,MATCH(Input!$C$147,PIP!$G$118:$G$119,0)),0),0)</f>
        <v>0</v>
      </c>
      <c r="CF89" s="357">
        <f>IFERROR(IF(AND(CF4="PA",$B$104="PA"),INDEX(PIP!$H$118:$H$119,MATCH(Input!$C$147,PIP!$G$118:$G$119,0)),0),0)</f>
        <v>0</v>
      </c>
      <c r="CG89" s="357">
        <f>IFERROR(IF(AND(CG4="PA",$B$104="PA"),INDEX(PIP!$H$118:$H$119,MATCH(Input!$C$147,PIP!$G$118:$G$119,0)),0),0)</f>
        <v>0</v>
      </c>
      <c r="CH89" s="357">
        <f>IFERROR(IF(AND(CH4="PA",$B$104="PA"),INDEX(PIP!$H$118:$H$119,MATCH(Input!$C$147,PIP!$G$118:$G$119,0)),0),0)</f>
        <v>0</v>
      </c>
      <c r="CI89" s="357">
        <f>IFERROR(IF(AND(CI4="PA",$B$104="PA"),INDEX(PIP!$H$118:$H$119,MATCH(Input!$C$147,PIP!$G$118:$G$119,0)),0),0)</f>
        <v>0</v>
      </c>
      <c r="CJ89" s="357">
        <f>IFERROR(IF(AND(CJ4="PA",$B$104="PA"),INDEX(PIP!$H$118:$H$119,MATCH(Input!$C$147,PIP!$G$118:$G$119,0)),0),0)</f>
        <v>0</v>
      </c>
      <c r="CK89" s="357">
        <f>IFERROR(IF(AND(CK4="PA",$B$104="PA"),INDEX(PIP!$H$118:$H$119,MATCH(Input!$C$147,PIP!$G$118:$G$119,0)),0),0)</f>
        <v>0</v>
      </c>
      <c r="CL89" s="357">
        <f>IFERROR(IF(AND(CL4="PA",$B$104="PA"),INDEX(PIP!$H$118:$H$119,MATCH(Input!$C$147,PIP!$G$118:$G$119,0)),0),0)</f>
        <v>0</v>
      </c>
      <c r="CM89" s="357">
        <f>IFERROR(IF(AND(CM4="PA",$B$104="PA"),INDEX(PIP!$H$118:$H$119,MATCH(Input!$C$147,PIP!$G$118:$G$119,0)),0),0)</f>
        <v>0</v>
      </c>
      <c r="CN89" s="357">
        <f>IFERROR(IF(AND(CN4="PA",$B$104="PA"),INDEX(PIP!$H$118:$H$119,MATCH(Input!$C$147,PIP!$G$118:$G$119,0)),0),0)</f>
        <v>0</v>
      </c>
      <c r="CO89" s="357">
        <f>IFERROR(IF(AND(CO4="PA",$B$104="PA"),INDEX(PIP!$H$118:$H$119,MATCH(Input!$C$147,PIP!$G$118:$G$119,0)),0),0)</f>
        <v>0</v>
      </c>
      <c r="CP89" s="357">
        <f>IFERROR(IF(AND(CP4="PA",$B$104="PA"),INDEX(PIP!$H$118:$H$119,MATCH(Input!$C$147,PIP!$G$118:$G$119,0)),0),0)</f>
        <v>0</v>
      </c>
      <c r="CQ89" s="357">
        <f>IFERROR(IF(AND(CQ4="PA",$B$104="PA"),INDEX(PIP!$H$118:$H$119,MATCH(Input!$C$147,PIP!$G$118:$G$119,0)),0),0)</f>
        <v>0</v>
      </c>
      <c r="CR89" s="357">
        <f>IFERROR(IF(AND(CR4="PA",$B$104="PA"),INDEX(PIP!$H$118:$H$119,MATCH(Input!$C$147,PIP!$G$118:$G$119,0)),0),0)</f>
        <v>0</v>
      </c>
      <c r="CS89" s="357">
        <f>IFERROR(IF(AND(CS4="PA",$B$104="PA"),INDEX(PIP!$H$118:$H$119,MATCH(Input!$C$147,PIP!$G$118:$G$119,0)),0),0)</f>
        <v>0</v>
      </c>
      <c r="CT89" s="357">
        <f>IFERROR(IF(AND(CT4="PA",$B$104="PA"),INDEX(PIP!$H$118:$H$119,MATCH(Input!$C$147,PIP!$G$118:$G$119,0)),0),0)</f>
        <v>0</v>
      </c>
      <c r="CU89" s="357">
        <f>IFERROR(IF(AND(CU4="PA",$B$104="PA"),INDEX(PIP!$H$118:$H$119,MATCH(Input!$C$147,PIP!$G$118:$G$119,0)),0),0)</f>
        <v>0</v>
      </c>
      <c r="CV89" s="357">
        <f>IFERROR(IF(AND(CV4="PA",$B$104="PA"),INDEX(PIP!$H$118:$H$119,MATCH(Input!$C$147,PIP!$G$118:$G$119,0)),0),0)</f>
        <v>0</v>
      </c>
      <c r="CW89" s="357">
        <f>IFERROR(IF(AND(CW4="PA",$B$104="PA"),INDEX(PIP!$H$118:$H$119,MATCH(Input!$C$147,PIP!$G$118:$G$119,0)),0),0)</f>
        <v>0</v>
      </c>
      <c r="CX89" s="357">
        <f>IFERROR(IF(AND(CX4="PA",$B$104="PA"),INDEX(PIP!$H$118:$H$119,MATCH(Input!$C$147,PIP!$G$118:$G$119,0)),0),0)</f>
        <v>0</v>
      </c>
      <c r="CY89" s="357">
        <f>IFERROR(IF(AND(CY4="PA",$B$104="PA"),INDEX(PIP!$H$118:$H$119,MATCH(Input!$C$147,PIP!$G$118:$G$119,0)),0),0)</f>
        <v>0</v>
      </c>
      <c r="CZ89" s="357">
        <f>IFERROR(IF(AND(CZ4="PA",$B$104="PA"),INDEX(PIP!$H$118:$H$119,MATCH(Input!$C$147,PIP!$G$118:$G$119,0)),0),0)</f>
        <v>0</v>
      </c>
      <c r="DA89" s="357">
        <f>IFERROR(IF(AND(DA4="PA",$B$104="PA"),INDEX(PIP!$H$118:$H$119,MATCH(Input!$C$147,PIP!$G$118:$G$119,0)),0),0)</f>
        <v>0</v>
      </c>
      <c r="DB89" s="357">
        <f>IFERROR(IF(AND(DB4="PA",$B$104="PA"),INDEX(PIP!$H$118:$H$119,MATCH(Input!$C$147,PIP!$G$118:$G$119,0)),0),0)</f>
        <v>0</v>
      </c>
      <c r="DC89" s="357">
        <f>IFERROR(IF(AND(DC4="PA",$B$104="PA"),INDEX(PIP!$H$118:$H$119,MATCH(Input!$C$147,PIP!$G$118:$G$119,0)),0),0)</f>
        <v>0</v>
      </c>
      <c r="DD89" s="357">
        <f>IFERROR(IF(AND(DD4="PA",$B$104="PA"),INDEX(PIP!$H$118:$H$119,MATCH(Input!$C$147,PIP!$G$118:$G$119,0)),0),0)</f>
        <v>0</v>
      </c>
      <c r="DE89" s="357">
        <f>IFERROR(IF(AND(DE4="PA",$B$104="PA"),INDEX(PIP!$H$118:$H$119,MATCH(Input!$C$147,PIP!$G$118:$G$119,0)),0),0)</f>
        <v>0</v>
      </c>
      <c r="DF89" s="357">
        <f>IFERROR(IF(AND(DF4="PA",$B$104="PA"),INDEX(PIP!$H$118:$H$119,MATCH(Input!$C$147,PIP!$G$118:$G$119,0)),0),0)</f>
        <v>0</v>
      </c>
      <c r="DG89" s="357">
        <f>IFERROR(IF(AND(DG4="PA",$B$104="PA"),INDEX(PIP!$H$118:$H$119,MATCH(Input!$C$147,PIP!$G$118:$G$119,0)),0),0)</f>
        <v>0</v>
      </c>
      <c r="DH89" s="357">
        <f>IFERROR(IF(AND(DH4="PA",$B$104="PA"),INDEX(PIP!$H$118:$H$119,MATCH(Input!$C$147,PIP!$G$118:$G$119,0)),0),0)</f>
        <v>0</v>
      </c>
      <c r="DI89" s="357">
        <f>IFERROR(IF(AND(DI4="PA",$B$104="PA"),INDEX(PIP!$H$118:$H$119,MATCH(Input!$C$147,PIP!$G$118:$G$119,0)),0),0)</f>
        <v>0</v>
      </c>
      <c r="DJ89" s="357">
        <f>IFERROR(IF(AND(DJ4="PA",$B$104="PA"),INDEX(PIP!$H$118:$H$119,MATCH(Input!$C$147,PIP!$G$118:$G$119,0)),0),0)</f>
        <v>0</v>
      </c>
      <c r="DK89" s="357">
        <f>IFERROR(IF(AND(DK4="PA",$B$104="PA"),INDEX(PIP!$H$118:$H$119,MATCH(Input!$C$147,PIP!$G$118:$G$119,0)),0),0)</f>
        <v>0</v>
      </c>
      <c r="DL89" s="357">
        <f>IFERROR(IF(AND(DL4="PA",$B$104="PA"),INDEX(PIP!$H$118:$H$119,MATCH(Input!$C$147,PIP!$G$118:$G$119,0)),0),0)</f>
        <v>0</v>
      </c>
      <c r="DM89" s="357">
        <f>IFERROR(IF(AND(DM4="PA",$B$104="PA"),INDEX(PIP!$H$118:$H$119,MATCH(Input!$C$147,PIP!$G$118:$G$119,0)),0),0)</f>
        <v>0</v>
      </c>
      <c r="DN89" s="357">
        <f>IFERROR(IF(AND(DN4="PA",$B$104="PA"),INDEX(PIP!$H$118:$H$119,MATCH(Input!$C$147,PIP!$G$118:$G$119,0)),0),0)</f>
        <v>0</v>
      </c>
      <c r="DO89" s="357">
        <f>IFERROR(IF(AND(DO4="PA",$B$104="PA"),INDEX(PIP!$H$118:$H$119,MATCH(Input!$C$147,PIP!$G$118:$G$119,0)),0),0)</f>
        <v>0</v>
      </c>
      <c r="DP89" s="357">
        <f>IFERROR(IF(AND(DP4="PA",$B$104="PA"),INDEX(PIP!$H$118:$H$119,MATCH(Input!$C$147,PIP!$G$118:$G$119,0)),0),0)</f>
        <v>0</v>
      </c>
      <c r="DQ89" s="357">
        <f>IFERROR(IF(AND(DQ4="PA",$B$104="PA"),INDEX(PIP!$H$118:$H$119,MATCH(Input!$C$147,PIP!$G$118:$G$119,0)),0),0)</f>
        <v>0</v>
      </c>
      <c r="DR89" s="357">
        <f>IFERROR(IF(AND(DR4="PA",$B$104="PA"),INDEX(PIP!$H$118:$H$119,MATCH(Input!$C$147,PIP!$G$118:$G$119,0)),0),0)</f>
        <v>0</v>
      </c>
      <c r="DS89" s="357">
        <f>IFERROR(IF(AND(DS4="PA",$B$104="PA"),INDEX(PIP!$H$118:$H$119,MATCH(Input!$C$147,PIP!$G$118:$G$119,0)),0),0)</f>
        <v>0</v>
      </c>
      <c r="DT89" s="357">
        <f>IFERROR(IF(AND(DT4="PA",$B$104="PA"),INDEX(PIP!$H$118:$H$119,MATCH(Input!$C$147,PIP!$G$118:$G$119,0)),0),0)</f>
        <v>0</v>
      </c>
      <c r="DU89" s="357">
        <f>IFERROR(IF(AND(DU4="PA",$B$104="PA"),INDEX(PIP!$H$118:$H$119,MATCH(Input!$C$147,PIP!$G$118:$G$119,0)),0),0)</f>
        <v>0</v>
      </c>
      <c r="DV89" s="357">
        <f>IFERROR(IF(AND(DV4="PA",$B$104="PA"),INDEX(PIP!$H$118:$H$119,MATCH(Input!$C$147,PIP!$G$118:$G$119,0)),0),0)</f>
        <v>0</v>
      </c>
      <c r="DW89" s="357">
        <f>IFERROR(IF(AND(DW4="PA",$B$104="PA"),INDEX(PIP!$H$118:$H$119,MATCH(Input!$C$147,PIP!$G$118:$G$119,0)),0),0)</f>
        <v>0</v>
      </c>
      <c r="DX89" s="357">
        <f>IFERROR(IF(AND(DX4="PA",$B$104="PA"),INDEX(PIP!$H$118:$H$119,MATCH(Input!$C$147,PIP!$G$118:$G$119,0)),0),0)</f>
        <v>0</v>
      </c>
      <c r="DY89" s="357">
        <f>IFERROR(IF(AND(DY4="PA",$B$104="PA"),INDEX(PIP!$H$118:$H$119,MATCH(Input!$C$147,PIP!$G$118:$G$119,0)),0),0)</f>
        <v>0</v>
      </c>
      <c r="DZ89" s="357">
        <f>IFERROR(IF(AND(DZ4="PA",$B$104="PA"),INDEX(PIP!$H$118:$H$119,MATCH(Input!$C$147,PIP!$G$118:$G$119,0)),0),0)</f>
        <v>0</v>
      </c>
      <c r="EA89" s="357">
        <f>IFERROR(IF(AND(EA4="PA",$B$104="PA"),INDEX(PIP!$H$118:$H$119,MATCH(Input!$C$147,PIP!$G$118:$G$119,0)),0),0)</f>
        <v>0</v>
      </c>
      <c r="EB89" s="357">
        <f>IFERROR(IF(AND(EB4="PA",$B$104="PA"),INDEX(PIP!$H$118:$H$119,MATCH(Input!$C$147,PIP!$G$118:$G$119,0)),0),0)</f>
        <v>0</v>
      </c>
      <c r="EC89" s="357">
        <f>IFERROR(IF(AND(EC4="PA",$B$104="PA"),INDEX(PIP!$H$118:$H$119,MATCH(Input!$C$147,PIP!$G$118:$G$119,0)),0),0)</f>
        <v>0</v>
      </c>
      <c r="ED89" s="357">
        <f>IFERROR(IF(AND(ED4="PA",$B$104="PA"),INDEX(PIP!$H$118:$H$119,MATCH(Input!$C$147,PIP!$G$118:$G$119,0)),0),0)</f>
        <v>0</v>
      </c>
      <c r="EE89" s="357">
        <f>IFERROR(IF(AND(EE4="PA",$B$104="PA"),INDEX(PIP!$H$118:$H$119,MATCH(Input!$C$147,PIP!$G$118:$G$119,0)),0),0)</f>
        <v>0</v>
      </c>
      <c r="EF89" s="357">
        <f>IFERROR(IF(AND(EF4="PA",$B$104="PA"),INDEX(PIP!$H$118:$H$119,MATCH(Input!$C$147,PIP!$G$118:$G$119,0)),0),0)</f>
        <v>0</v>
      </c>
      <c r="EG89" s="357">
        <f>IFERROR(IF(AND(EG4="PA",$B$104="PA"),INDEX(PIP!$H$118:$H$119,MATCH(Input!$C$147,PIP!$G$118:$G$119,0)),0),0)</f>
        <v>0</v>
      </c>
      <c r="EH89" s="357">
        <f>IFERROR(IF(AND(EH4="PA",$B$104="PA"),INDEX(PIP!$H$118:$H$119,MATCH(Input!$C$147,PIP!$G$118:$G$119,0)),0),0)</f>
        <v>0</v>
      </c>
      <c r="EI89" s="357">
        <f>IFERROR(IF(AND(EI4="PA",$B$104="PA"),INDEX(PIP!$H$118:$H$119,MATCH(Input!$C$147,PIP!$G$118:$G$119,0)),0),0)</f>
        <v>0</v>
      </c>
      <c r="EJ89" s="357">
        <f>IFERROR(IF(AND(EJ4="PA",$B$104="PA"),INDEX(PIP!$H$118:$H$119,MATCH(Input!$C$147,PIP!$G$118:$G$119,0)),0),0)</f>
        <v>0</v>
      </c>
      <c r="EK89" s="357">
        <f>IFERROR(IF(AND(EK4="PA",$B$104="PA"),INDEX(PIP!$H$118:$H$119,MATCH(Input!$C$147,PIP!$G$118:$G$119,0)),0),0)</f>
        <v>0</v>
      </c>
      <c r="EL89" s="357">
        <f>IFERROR(IF(AND(EL4="PA",$B$104="PA"),INDEX(PIP!$H$118:$H$119,MATCH(Input!$C$147,PIP!$G$118:$G$119,0)),0),0)</f>
        <v>0</v>
      </c>
      <c r="EM89" s="357">
        <f>IFERROR(IF(AND(EM4="PA",$B$104="PA"),INDEX(PIP!$H$118:$H$119,MATCH(Input!$C$147,PIP!$G$118:$G$119,0)),0),0)</f>
        <v>0</v>
      </c>
      <c r="EN89" s="357">
        <f>IFERROR(IF(AND(EN4="PA",$B$104="PA"),INDEX(PIP!$H$118:$H$119,MATCH(Input!$C$147,PIP!$G$118:$G$119,0)),0),0)</f>
        <v>0</v>
      </c>
      <c r="EO89" s="357">
        <f>IFERROR(IF(AND(EO4="PA",$B$104="PA"),INDEX(PIP!$H$118:$H$119,MATCH(Input!$C$147,PIP!$G$118:$G$119,0)),0),0)</f>
        <v>0</v>
      </c>
      <c r="EP89" s="357">
        <f>IFERROR(IF(AND(EP4="PA",$B$104="PA"),INDEX(PIP!$H$118:$H$119,MATCH(Input!$C$147,PIP!$G$118:$G$119,0)),0),0)</f>
        <v>0</v>
      </c>
      <c r="EQ89" s="357">
        <f>IFERROR(IF(AND(EQ4="PA",$B$104="PA"),INDEX(PIP!$H$118:$H$119,MATCH(Input!$C$147,PIP!$G$118:$G$119,0)),0),0)</f>
        <v>0</v>
      </c>
      <c r="ER89" s="357">
        <f>IFERROR(IF(AND(ER4="PA",$B$104="PA"),INDEX(PIP!$H$118:$H$119,MATCH(Input!$C$147,PIP!$G$118:$G$119,0)),0),0)</f>
        <v>0</v>
      </c>
      <c r="ES89" s="357">
        <f>IFERROR(IF(AND(ES4="PA",$B$104="PA"),INDEX(PIP!$H$118:$H$119,MATCH(Input!$C$147,PIP!$G$118:$G$119,0)),0),0)</f>
        <v>0</v>
      </c>
      <c r="ET89" s="357">
        <f>IFERROR(IF(AND(ET4="PA",$B$104="PA"),INDEX(PIP!$H$118:$H$119,MATCH(Input!$C$147,PIP!$G$118:$G$119,0)),0),0)</f>
        <v>0</v>
      </c>
      <c r="EU89" s="357">
        <f>IFERROR(IF(AND(EU4="PA",$B$104="PA"),INDEX(PIP!$H$118:$H$119,MATCH(Input!$C$147,PIP!$G$118:$G$119,0)),0),0)</f>
        <v>0</v>
      </c>
      <c r="EV89" s="357">
        <f>IFERROR(IF(AND(EV4="PA",$B$104="PA"),INDEX(PIP!$H$118:$H$119,MATCH(Input!$C$147,PIP!$G$118:$G$119,0)),0),0)</f>
        <v>0</v>
      </c>
      <c r="EW89" s="357">
        <f>IFERROR(IF(AND(EW4="PA",$B$104="PA"),INDEX(PIP!$H$118:$H$119,MATCH(Input!$C$147,PIP!$G$118:$G$119,0)),0),0)</f>
        <v>0</v>
      </c>
      <c r="EX89" s="357">
        <f>IFERROR(IF(AND(EX4="PA",$B$104="PA"),INDEX(PIP!$H$118:$H$119,MATCH(Input!$C$147,PIP!$G$118:$G$119,0)),0),0)</f>
        <v>0</v>
      </c>
      <c r="EY89" s="357">
        <f>IFERROR(IF(AND(EY4="PA",$B$104="PA"),INDEX(PIP!$H$118:$H$119,MATCH(Input!$C$147,PIP!$G$118:$G$119,0)),0),0)</f>
        <v>0</v>
      </c>
      <c r="EZ89" s="357">
        <f>IFERROR(IF(AND(EZ4="PA",$B$104="PA"),INDEX(PIP!$H$118:$H$119,MATCH(Input!$C$147,PIP!$G$118:$G$119,0)),0),0)</f>
        <v>0</v>
      </c>
      <c r="FA89" s="357">
        <f>IFERROR(IF(AND(FA4="PA",$B$104="PA"),INDEX(PIP!$H$118:$H$119,MATCH(Input!$C$147,PIP!$G$118:$G$119,0)),0),0)</f>
        <v>0</v>
      </c>
      <c r="FB89" s="357">
        <f>IFERROR(IF(AND(FB4="PA",$B$104="PA"),INDEX(PIP!$H$118:$H$119,MATCH(Input!$C$147,PIP!$G$118:$G$119,0)),0),0)</f>
        <v>0</v>
      </c>
      <c r="FC89" s="357">
        <f>IFERROR(IF(AND(FC4="PA",$B$104="PA"),INDEX(PIP!$H$118:$H$119,MATCH(Input!$C$147,PIP!$G$118:$G$119,0)),0),0)</f>
        <v>0</v>
      </c>
      <c r="FD89" s="357">
        <f>IFERROR(IF(AND(FD4="PA",$B$104="PA"),INDEX(PIP!$H$118:$H$119,MATCH(Input!$C$147,PIP!$G$118:$G$119,0)),0),0)</f>
        <v>0</v>
      </c>
      <c r="FE89" s="357">
        <f>IFERROR(IF(AND(FE4="PA",$B$104="PA"),INDEX(PIP!$H$118:$H$119,MATCH(Input!$C$147,PIP!$G$118:$G$119,0)),0),0)</f>
        <v>0</v>
      </c>
      <c r="FF89" s="357">
        <f>IFERROR(IF(AND(FF4="PA",$B$104="PA"),INDEX(PIP!$H$118:$H$119,MATCH(Input!$C$147,PIP!$G$118:$G$119,0)),0),0)</f>
        <v>0</v>
      </c>
      <c r="FG89" s="357">
        <f>IFERROR(IF(AND(FG4="PA",$B$104="PA"),INDEX(PIP!$H$118:$H$119,MATCH(Input!$C$147,PIP!$G$118:$G$119,0)),0),0)</f>
        <v>0</v>
      </c>
      <c r="FH89" s="357">
        <f>IFERROR(IF(AND(FH4="PA",$B$104="PA"),INDEX(PIP!$H$118:$H$119,MATCH(Input!$C$147,PIP!$G$118:$G$119,0)),0),0)</f>
        <v>0</v>
      </c>
      <c r="FI89" s="357">
        <f>IFERROR(IF(AND(FI4="PA",$B$104="PA"),INDEX(PIP!$H$118:$H$119,MATCH(Input!$C$147,PIP!$G$118:$G$119,0)),0),0)</f>
        <v>0</v>
      </c>
      <c r="FJ89" s="357">
        <f>IFERROR(IF(AND(FJ4="PA",$B$104="PA"),INDEX(PIP!$H$118:$H$119,MATCH(Input!$C$147,PIP!$G$118:$G$119,0)),0),0)</f>
        <v>0</v>
      </c>
      <c r="FK89" s="357">
        <f>IFERROR(IF(AND(FK4="PA",$B$104="PA"),INDEX(PIP!$H$118:$H$119,MATCH(Input!$C$147,PIP!$G$118:$G$119,0)),0),0)</f>
        <v>0</v>
      </c>
      <c r="FL89" s="357">
        <f>IFERROR(IF(AND(FL4="PA",$B$104="PA"),INDEX(PIP!$H$118:$H$119,MATCH(Input!$C$147,PIP!$G$118:$G$119,0)),0),0)</f>
        <v>0</v>
      </c>
      <c r="FM89" s="357">
        <f>IFERROR(IF(AND(FM4="PA",$B$104="PA"),INDEX(PIP!$H$118:$H$119,MATCH(Input!$C$147,PIP!$G$118:$G$119,0)),0),0)</f>
        <v>0</v>
      </c>
      <c r="FN89" s="357">
        <f>IFERROR(IF(AND(FN4="PA",$B$104="PA"),INDEX(PIP!$H$118:$H$119,MATCH(Input!$C$147,PIP!$G$118:$G$119,0)),0),0)</f>
        <v>0</v>
      </c>
      <c r="FO89" s="357">
        <f>IFERROR(IF(AND(FO4="PA",$B$104="PA"),INDEX(PIP!$H$118:$H$119,MATCH(Input!$C$147,PIP!$G$118:$G$119,0)),0),0)</f>
        <v>0</v>
      </c>
      <c r="FP89" s="357">
        <f>IFERROR(IF(AND(FP4="PA",$B$104="PA"),INDEX(PIP!$H$118:$H$119,MATCH(Input!$C$147,PIP!$G$118:$G$119,0)),0),0)</f>
        <v>0</v>
      </c>
      <c r="FQ89" s="357">
        <f>IFERROR(IF(AND(FQ4="PA",$B$104="PA"),INDEX(PIP!$H$118:$H$119,MATCH(Input!$C$147,PIP!$G$118:$G$119,0)),0),0)</f>
        <v>0</v>
      </c>
      <c r="FR89" s="357">
        <f>IFERROR(IF(AND(FR4="PA",$B$104="PA"),INDEX(PIP!$H$118:$H$119,MATCH(Input!$C$147,PIP!$G$118:$G$119,0)),0),0)</f>
        <v>0</v>
      </c>
      <c r="FS89" s="357">
        <f>IFERROR(IF(AND(FS4="PA",$B$104="PA"),INDEX(PIP!$H$118:$H$119,MATCH(Input!$C$147,PIP!$G$118:$G$119,0)),0),0)</f>
        <v>0</v>
      </c>
      <c r="FT89" s="357">
        <f>IFERROR(IF(AND(FT4="PA",$B$104="PA"),INDEX(PIP!$H$118:$H$119,MATCH(Input!$C$147,PIP!$G$118:$G$119,0)),0),0)</f>
        <v>0</v>
      </c>
      <c r="FU89" s="357">
        <f>IFERROR(IF(AND(FU4="PA",$B$104="PA"),INDEX(PIP!$H$118:$H$119,MATCH(Input!$C$147,PIP!$G$118:$G$119,0)),0),0)</f>
        <v>0</v>
      </c>
      <c r="FV89" s="357">
        <f>IFERROR(IF(AND(FV4="PA",$B$104="PA"),INDEX(PIP!$H$118:$H$119,MATCH(Input!$C$147,PIP!$G$118:$G$119,0)),0),0)</f>
        <v>0</v>
      </c>
      <c r="FW89" s="357">
        <f>IFERROR(IF(AND(FW4="PA",$B$104="PA"),INDEX(PIP!$H$118:$H$119,MATCH(Input!$C$147,PIP!$G$118:$G$119,0)),0),0)</f>
        <v>0</v>
      </c>
      <c r="FX89" s="357">
        <f>IFERROR(IF(AND(FX4="PA",$B$104="PA"),INDEX(PIP!$H$118:$H$119,MATCH(Input!$C$147,PIP!$G$118:$G$119,0)),0),0)</f>
        <v>0</v>
      </c>
      <c r="FY89" s="357">
        <f>IFERROR(IF(AND(FY4="PA",$B$104="PA"),INDEX(PIP!$H$118:$H$119,MATCH(Input!$C$147,PIP!$G$118:$G$119,0)),0),0)</f>
        <v>0</v>
      </c>
      <c r="FZ89" s="357">
        <f>IFERROR(IF(AND(FZ4="PA",$B$104="PA"),INDEX(PIP!$H$118:$H$119,MATCH(Input!$C$147,PIP!$G$118:$G$119,0)),0),0)</f>
        <v>0</v>
      </c>
      <c r="GA89" s="357">
        <f>IFERROR(IF(AND(GA4="PA",$B$104="PA"),INDEX(PIP!$H$118:$H$119,MATCH(Input!$C$147,PIP!$G$118:$G$119,0)),0),0)</f>
        <v>0</v>
      </c>
      <c r="GB89" s="357">
        <f>IFERROR(IF(AND(GB4="PA",$B$104="PA"),INDEX(PIP!$H$118:$H$119,MATCH(Input!$C$147,PIP!$G$118:$G$119,0)),0),0)</f>
        <v>0</v>
      </c>
      <c r="GC89" s="357">
        <f>IFERROR(IF(AND(GC4="PA",$B$104="PA"),INDEX(PIP!$H$118:$H$119,MATCH(Input!$C$147,PIP!$G$118:$G$119,0)),0),0)</f>
        <v>0</v>
      </c>
      <c r="GD89" s="357">
        <f>IFERROR(IF(AND(GD4="PA",$B$104="PA"),INDEX(PIP!$H$118:$H$119,MATCH(Input!$C$147,PIP!$G$118:$G$119,0)),0),0)</f>
        <v>0</v>
      </c>
      <c r="GE89" s="357">
        <f>IFERROR(IF(AND(GE4="PA",$B$104="PA"),INDEX(PIP!$H$118:$H$119,MATCH(Input!$C$147,PIP!$G$118:$G$119,0)),0),0)</f>
        <v>0</v>
      </c>
      <c r="GF89" s="357">
        <f>IFERROR(IF(AND(GF4="PA",$B$104="PA"),INDEX(PIP!$H$118:$H$119,MATCH(Input!$C$147,PIP!$G$118:$G$119,0)),0),0)</f>
        <v>0</v>
      </c>
      <c r="GG89" s="357">
        <f>IFERROR(IF(AND(GG4="PA",$B$104="PA"),INDEX(PIP!$H$118:$H$119,MATCH(Input!$C$147,PIP!$G$118:$G$119,0)),0),0)</f>
        <v>0</v>
      </c>
      <c r="GH89" s="357">
        <f>IFERROR(IF(AND(GH4="PA",$B$104="PA"),INDEX(PIP!$H$118:$H$119,MATCH(Input!$C$147,PIP!$G$118:$G$119,0)),0),0)</f>
        <v>0</v>
      </c>
      <c r="GI89" s="357">
        <f>IFERROR(IF(AND(GI4="PA",$B$104="PA"),INDEX(PIP!$H$118:$H$119,MATCH(Input!$C$147,PIP!$G$118:$G$119,0)),0),0)</f>
        <v>0</v>
      </c>
      <c r="GJ89" s="357">
        <f>IFERROR(IF(AND(GJ4="PA",$B$104="PA"),INDEX(PIP!$H$118:$H$119,MATCH(Input!$C$147,PIP!$G$118:$G$119,0)),0),0)</f>
        <v>0</v>
      </c>
      <c r="GK89" s="357">
        <f>IFERROR(IF(AND(GK4="PA",$B$104="PA"),INDEX(PIP!$H$118:$H$119,MATCH(Input!$C$147,PIP!$G$118:$G$119,0)),0),0)</f>
        <v>0</v>
      </c>
      <c r="GL89" s="357">
        <f>IFERROR(IF(AND(GL4="PA",$B$104="PA"),INDEX(PIP!$H$118:$H$119,MATCH(Input!$C$147,PIP!$G$118:$G$119,0)),0),0)</f>
        <v>0</v>
      </c>
      <c r="GM89" s="357">
        <f>IFERROR(IF(AND(GM4="PA",$B$104="PA"),INDEX(PIP!$H$118:$H$119,MATCH(Input!$C$147,PIP!$G$118:$G$119,0)),0),0)</f>
        <v>0</v>
      </c>
      <c r="GN89" s="357">
        <f>IFERROR(IF(AND(GN4="PA",$B$104="PA"),INDEX(PIP!$H$118:$H$119,MATCH(Input!$C$147,PIP!$G$118:$G$119,0)),0),0)</f>
        <v>0</v>
      </c>
      <c r="GO89" s="357">
        <f>IFERROR(IF(AND(GO4="PA",$B$104="PA"),INDEX(PIP!$H$118:$H$119,MATCH(Input!$C$147,PIP!$G$118:$G$119,0)),0),0)</f>
        <v>0</v>
      </c>
      <c r="GP89" s="357">
        <f>IFERROR(IF(AND(GP4="PA",$B$104="PA"),INDEX(PIP!$H$118:$H$119,MATCH(Input!$C$147,PIP!$G$118:$G$119,0)),0),0)</f>
        <v>0</v>
      </c>
      <c r="GQ89" s="357">
        <f>IFERROR(IF(AND(GQ4="PA",$B$104="PA"),INDEX(PIP!$H$118:$H$119,MATCH(Input!$C$147,PIP!$G$118:$G$119,0)),0),0)</f>
        <v>0</v>
      </c>
      <c r="GR89" s="357">
        <f>IFERROR(IF(AND(GR4="PA",$B$104="PA"),INDEX(PIP!$H$118:$H$119,MATCH(Input!$C$147,PIP!$G$118:$G$119,0)),0),0)</f>
        <v>0</v>
      </c>
      <c r="GS89" s="357">
        <f>IFERROR(IF(AND(GS4="PA",$B$104="PA"),INDEX(PIP!$H$118:$H$119,MATCH(Input!$C$147,PIP!$G$118:$G$119,0)),0),0)</f>
        <v>0</v>
      </c>
    </row>
    <row r="90" spans="1:201">
      <c r="A90" s="326" t="s">
        <v>8714</v>
      </c>
      <c r="B90" s="327">
        <f>ROUND(B91*B10,0)*N(Input!$C$148)</f>
        <v>0</v>
      </c>
      <c r="C90" s="327">
        <f>ROUND(C91*C10,0)*N(Input!$C$148)</f>
        <v>0</v>
      </c>
      <c r="D90" s="327">
        <f>ROUND(D91*D10,0)*N(Input!$C$148)</f>
        <v>0</v>
      </c>
      <c r="E90" s="327">
        <f>ROUND(E91*E10,0)*N(Input!$C$148)</f>
        <v>0</v>
      </c>
      <c r="F90" s="327">
        <f>ROUND(F91*F10,0)*N(Input!$C$148)</f>
        <v>0</v>
      </c>
      <c r="G90" s="327">
        <f>ROUND(G91*G10,0)*N(Input!$C$148)</f>
        <v>0</v>
      </c>
      <c r="H90" s="327">
        <f>ROUND(H91*H10,0)*N(Input!$C$148)</f>
        <v>0</v>
      </c>
      <c r="I90" s="327">
        <f>ROUND(I91*I10,0)*N(Input!$C$148)</f>
        <v>0</v>
      </c>
      <c r="J90" s="327">
        <f>ROUND(J91*J10,0)*N(Input!$C$148)</f>
        <v>0</v>
      </c>
      <c r="K90" s="327">
        <f>ROUND(K91*K10,0)*N(Input!$C$148)</f>
        <v>0</v>
      </c>
      <c r="L90" s="327">
        <f>ROUND(L91*L10,0)*N(Input!$C$148)</f>
        <v>0</v>
      </c>
      <c r="M90" s="327">
        <f>ROUND(M91*M10,0)*N(Input!$C$148)</f>
        <v>0</v>
      </c>
      <c r="N90" s="327">
        <f>ROUND(N91*N10,0)*N(Input!$C$148)</f>
        <v>0</v>
      </c>
      <c r="O90" s="327">
        <f>ROUND(O91*O10,0)*N(Input!$C$148)</f>
        <v>0</v>
      </c>
      <c r="P90" s="327">
        <f>ROUND(P91*P10,0)*N(Input!$C$148)</f>
        <v>0</v>
      </c>
      <c r="Q90" s="327">
        <f>ROUND(Q91*Q10,0)*N(Input!$C$148)</f>
        <v>0</v>
      </c>
      <c r="R90" s="327">
        <f>ROUND(R91*R10,0)*N(Input!$C$148)</f>
        <v>0</v>
      </c>
      <c r="S90" s="327">
        <f>ROUND(S91*S10,0)*N(Input!$C$148)</f>
        <v>0</v>
      </c>
      <c r="T90" s="327">
        <f>ROUND(T91*T10,0)*N(Input!$C$148)</f>
        <v>0</v>
      </c>
      <c r="U90" s="327">
        <f>ROUND(U91*U10,0)*N(Input!$C$148)</f>
        <v>0</v>
      </c>
      <c r="V90" s="327">
        <f>ROUND(V91*V10,0)*N(Input!$C$148)</f>
        <v>0</v>
      </c>
      <c r="W90" s="327">
        <f>ROUND(W91*W10,0)*N(Input!$C$148)</f>
        <v>0</v>
      </c>
      <c r="X90" s="327">
        <f>ROUND(X91*X10,0)*N(Input!$C$148)</f>
        <v>0</v>
      </c>
      <c r="Y90" s="327">
        <f>ROUND(Y91*Y10,0)*N(Input!$C$148)</f>
        <v>0</v>
      </c>
      <c r="Z90" s="327">
        <f>ROUND(Z91*Z10,0)*N(Input!$C$148)</f>
        <v>0</v>
      </c>
      <c r="AA90" s="327">
        <f>ROUND(AA91*AA10,0)*N(Input!$C$148)</f>
        <v>0</v>
      </c>
      <c r="AB90" s="327">
        <f>ROUND(AB91*AB10,0)*N(Input!$C$148)</f>
        <v>0</v>
      </c>
      <c r="AC90" s="327">
        <f>ROUND(AC91*AC10,0)*N(Input!$C$148)</f>
        <v>0</v>
      </c>
      <c r="AD90" s="327">
        <f>ROUND(AD91*AD10,0)*N(Input!$C$148)</f>
        <v>0</v>
      </c>
      <c r="AE90" s="327">
        <f>ROUND(AE91*AE10,0)*N(Input!$C$148)</f>
        <v>0</v>
      </c>
      <c r="AF90" s="327">
        <f>ROUND(AF91*AF10,0)*N(Input!$C$148)</f>
        <v>0</v>
      </c>
      <c r="AG90" s="327">
        <f>ROUND(AG91*AG10,0)*N(Input!$C$148)</f>
        <v>0</v>
      </c>
      <c r="AH90" s="327">
        <f>ROUND(AH91*AH10,0)*N(Input!$C$148)</f>
        <v>0</v>
      </c>
      <c r="AI90" s="327">
        <f>ROUND(AI91*AI10,0)*N(Input!$C$148)</f>
        <v>0</v>
      </c>
      <c r="AJ90" s="327">
        <f>ROUND(AJ91*AJ10,0)*N(Input!$C$148)</f>
        <v>0</v>
      </c>
      <c r="AK90" s="327">
        <f>ROUND(AK91*AK10,0)*N(Input!$C$148)</f>
        <v>0</v>
      </c>
      <c r="AL90" s="327">
        <f>ROUND(AL91*AL10,0)*N(Input!$C$148)</f>
        <v>0</v>
      </c>
      <c r="AM90" s="327">
        <f>ROUND(AM91*AM10,0)*N(Input!$C$148)</f>
        <v>0</v>
      </c>
      <c r="AN90" s="327">
        <f>ROUND(AN91*AN10,0)*N(Input!$C$148)</f>
        <v>0</v>
      </c>
      <c r="AO90" s="327">
        <f>ROUND(AO91*AO10,0)*N(Input!$C$148)</f>
        <v>0</v>
      </c>
      <c r="AP90" s="327">
        <f>ROUND(AP91*AP10,0)*N(Input!$C$148)</f>
        <v>0</v>
      </c>
      <c r="AQ90" s="327">
        <f>ROUND(AQ91*AQ10,0)*N(Input!$C$148)</f>
        <v>0</v>
      </c>
      <c r="AR90" s="327">
        <f>ROUND(AR91*AR10,0)*N(Input!$C$148)</f>
        <v>0</v>
      </c>
      <c r="AS90" s="327">
        <f>ROUND(AS91*AS10,0)*N(Input!$C$148)</f>
        <v>0</v>
      </c>
      <c r="AT90" s="327">
        <f>ROUND(AT91*AT10,0)*N(Input!$C$148)</f>
        <v>0</v>
      </c>
      <c r="AU90" s="327">
        <f>ROUND(AU91*AU10,0)*N(Input!$C$148)</f>
        <v>0</v>
      </c>
      <c r="AV90" s="327">
        <f>ROUND(AV91*AV10,0)*N(Input!$C$148)</f>
        <v>0</v>
      </c>
      <c r="AW90" s="327">
        <f>ROUND(AW91*AW10,0)*N(Input!$C$148)</f>
        <v>0</v>
      </c>
      <c r="AX90" s="327">
        <f>ROUND(AX91*AX10,0)*N(Input!$C$148)</f>
        <v>0</v>
      </c>
      <c r="AY90" s="327">
        <f>ROUND(AY91*AY10,0)*N(Input!$C$148)</f>
        <v>0</v>
      </c>
      <c r="AZ90" s="327">
        <f>ROUND(AZ91*AZ10,0)*N(Input!$C$148)</f>
        <v>0</v>
      </c>
      <c r="BA90" s="327">
        <f>ROUND(BA91*BA10,0)*N(Input!$C$148)</f>
        <v>0</v>
      </c>
      <c r="BB90" s="327">
        <f>ROUND(BB91*BB10,0)*N(Input!$C$148)</f>
        <v>0</v>
      </c>
      <c r="BC90" s="327">
        <f>ROUND(BC91*BC10,0)*N(Input!$C$148)</f>
        <v>0</v>
      </c>
      <c r="BD90" s="327">
        <f>ROUND(BD91*BD10,0)*N(Input!$C$148)</f>
        <v>0</v>
      </c>
      <c r="BE90" s="327">
        <f>ROUND(BE91*BE10,0)*N(Input!$C$148)</f>
        <v>0</v>
      </c>
      <c r="BF90" s="327">
        <f>ROUND(BF91*BF10,0)*N(Input!$C$148)</f>
        <v>0</v>
      </c>
      <c r="BG90" s="327">
        <f>ROUND(BG91*BG10,0)*N(Input!$C$148)</f>
        <v>0</v>
      </c>
      <c r="BH90" s="327">
        <f>ROUND(BH91*BH10,0)*N(Input!$C$148)</f>
        <v>0</v>
      </c>
      <c r="BI90" s="327">
        <f>ROUND(BI91*BI10,0)*N(Input!$C$148)</f>
        <v>0</v>
      </c>
      <c r="BJ90" s="327">
        <f>ROUND(BJ91*BJ10,0)*N(Input!$C$148)</f>
        <v>0</v>
      </c>
      <c r="BK90" s="327">
        <f>ROUND(BK91*BK10,0)*N(Input!$C$148)</f>
        <v>0</v>
      </c>
      <c r="BL90" s="327">
        <f>ROUND(BL91*BL10,0)*N(Input!$C$148)</f>
        <v>0</v>
      </c>
      <c r="BM90" s="327">
        <f>ROUND(BM91*BM10,0)*N(Input!$C$148)</f>
        <v>0</v>
      </c>
      <c r="BN90" s="327">
        <f>ROUND(BN91*BN10,0)*N(Input!$C$148)</f>
        <v>0</v>
      </c>
      <c r="BO90" s="327">
        <f>ROUND(BO91*BO10,0)*N(Input!$C$148)</f>
        <v>0</v>
      </c>
      <c r="BP90" s="327">
        <f>ROUND(BP91*BP10,0)*N(Input!$C$148)</f>
        <v>0</v>
      </c>
      <c r="BQ90" s="327">
        <f>ROUND(BQ91*BQ10,0)*N(Input!$C$148)</f>
        <v>0</v>
      </c>
      <c r="BR90" s="327">
        <f>ROUND(BR91*BR10,0)*N(Input!$C$148)</f>
        <v>0</v>
      </c>
      <c r="BS90" s="327">
        <f>ROUND(BS91*BS10,0)*N(Input!$C$148)</f>
        <v>0</v>
      </c>
      <c r="BT90" s="327">
        <f>ROUND(BT91*BT10,0)*N(Input!$C$148)</f>
        <v>0</v>
      </c>
      <c r="BU90" s="327">
        <f>ROUND(BU91*BU10,0)*N(Input!$C$148)</f>
        <v>0</v>
      </c>
      <c r="BV90" s="327">
        <f>ROUND(BV91*BV10,0)*N(Input!$C$148)</f>
        <v>0</v>
      </c>
      <c r="BW90" s="327">
        <f>ROUND(BW91*BW10,0)*N(Input!$C$148)</f>
        <v>0</v>
      </c>
      <c r="BX90" s="327">
        <f>ROUND(BX91*BX10,0)*N(Input!$C$148)</f>
        <v>0</v>
      </c>
      <c r="BY90" s="327">
        <f>ROUND(BY91*BY10,0)*N(Input!$C$148)</f>
        <v>0</v>
      </c>
      <c r="BZ90" s="327">
        <f>ROUND(BZ91*BZ10,0)*N(Input!$C$148)</f>
        <v>0</v>
      </c>
      <c r="CA90" s="327">
        <f>ROUND(CA91*CA10,0)*N(Input!$C$148)</f>
        <v>0</v>
      </c>
      <c r="CB90" s="327">
        <f>ROUND(CB91*CB10,0)*N(Input!$C$148)</f>
        <v>0</v>
      </c>
      <c r="CC90" s="327">
        <f>ROUND(CC91*CC10,0)*N(Input!$C$148)</f>
        <v>0</v>
      </c>
      <c r="CD90" s="327">
        <f>ROUND(CD91*CD10,0)*N(Input!$C$148)</f>
        <v>0</v>
      </c>
      <c r="CE90" s="327">
        <f>ROUND(CE91*CE10,0)*N(Input!$C$148)</f>
        <v>0</v>
      </c>
      <c r="CF90" s="327">
        <f>ROUND(CF91*CF10,0)*N(Input!$C$148)</f>
        <v>0</v>
      </c>
      <c r="CG90" s="327">
        <f>ROUND(CG91*CG10,0)*N(Input!$C$148)</f>
        <v>0</v>
      </c>
      <c r="CH90" s="327">
        <f>ROUND(CH91*CH10,0)*N(Input!$C$148)</f>
        <v>0</v>
      </c>
      <c r="CI90" s="327">
        <f>ROUND(CI91*CI10,0)*N(Input!$C$148)</f>
        <v>0</v>
      </c>
      <c r="CJ90" s="327">
        <f>ROUND(CJ91*CJ10,0)*N(Input!$C$148)</f>
        <v>0</v>
      </c>
      <c r="CK90" s="327">
        <f>ROUND(CK91*CK10,0)*N(Input!$C$148)</f>
        <v>0</v>
      </c>
      <c r="CL90" s="327">
        <f>ROUND(CL91*CL10,0)*N(Input!$C$148)</f>
        <v>0</v>
      </c>
      <c r="CM90" s="327">
        <f>ROUND(CM91*CM10,0)*N(Input!$C$148)</f>
        <v>0</v>
      </c>
      <c r="CN90" s="327">
        <f>ROUND(CN91*CN10,0)*N(Input!$C$148)</f>
        <v>0</v>
      </c>
      <c r="CO90" s="327">
        <f>ROUND(CO91*CO10,0)*N(Input!$C$148)</f>
        <v>0</v>
      </c>
      <c r="CP90" s="327">
        <f>ROUND(CP91*CP10,0)*N(Input!$C$148)</f>
        <v>0</v>
      </c>
      <c r="CQ90" s="327">
        <f>ROUND(CQ91*CQ10,0)*N(Input!$C$148)</f>
        <v>0</v>
      </c>
      <c r="CR90" s="327">
        <f>ROUND(CR91*CR10,0)*N(Input!$C$148)</f>
        <v>0</v>
      </c>
      <c r="CS90" s="327">
        <f>ROUND(CS91*CS10,0)*N(Input!$C$148)</f>
        <v>0</v>
      </c>
      <c r="CT90" s="327">
        <f>ROUND(CT91*CT10,0)*N(Input!$C$148)</f>
        <v>0</v>
      </c>
      <c r="CU90" s="327">
        <f>ROUND(CU91*CU10,0)*N(Input!$C$148)</f>
        <v>0</v>
      </c>
      <c r="CV90" s="327">
        <f>ROUND(CV91*CV10,0)*N(Input!$C$148)</f>
        <v>0</v>
      </c>
      <c r="CW90" s="327">
        <f>ROUND(CW91*CW10,0)*N(Input!$C$148)</f>
        <v>0</v>
      </c>
      <c r="CX90" s="327">
        <f>ROUND(CX91*CX10,0)*N(Input!$C$148)</f>
        <v>0</v>
      </c>
      <c r="CY90" s="327">
        <f>ROUND(CY91*CY10,0)*N(Input!$C$148)</f>
        <v>0</v>
      </c>
      <c r="CZ90" s="327">
        <f>ROUND(CZ91*CZ10,0)*N(Input!$C$148)</f>
        <v>0</v>
      </c>
      <c r="DA90" s="327">
        <f>ROUND(DA91*DA10,0)*N(Input!$C$148)</f>
        <v>0</v>
      </c>
      <c r="DB90" s="327">
        <f>ROUND(DB91*DB10,0)*N(Input!$C$148)</f>
        <v>0</v>
      </c>
      <c r="DC90" s="327">
        <f>ROUND(DC91*DC10,0)*N(Input!$C$148)</f>
        <v>0</v>
      </c>
      <c r="DD90" s="327">
        <f>ROUND(DD91*DD10,0)*N(Input!$C$148)</f>
        <v>0</v>
      </c>
      <c r="DE90" s="327">
        <f>ROUND(DE91*DE10,0)*N(Input!$C$148)</f>
        <v>0</v>
      </c>
      <c r="DF90" s="327">
        <f>ROUND(DF91*DF10,0)*N(Input!$C$148)</f>
        <v>0</v>
      </c>
      <c r="DG90" s="327">
        <f>ROUND(DG91*DG10,0)*N(Input!$C$148)</f>
        <v>0</v>
      </c>
      <c r="DH90" s="327">
        <f>ROUND(DH91*DH10,0)*N(Input!$C$148)</f>
        <v>0</v>
      </c>
      <c r="DI90" s="327">
        <f>ROUND(DI91*DI10,0)*N(Input!$C$148)</f>
        <v>0</v>
      </c>
      <c r="DJ90" s="327">
        <f>ROUND(DJ91*DJ10,0)*N(Input!$C$148)</f>
        <v>0</v>
      </c>
      <c r="DK90" s="327">
        <f>ROUND(DK91*DK10,0)*N(Input!$C$148)</f>
        <v>0</v>
      </c>
      <c r="DL90" s="327">
        <f>ROUND(DL91*DL10,0)*N(Input!$C$148)</f>
        <v>0</v>
      </c>
      <c r="DM90" s="327">
        <f>ROUND(DM91*DM10,0)*N(Input!$C$148)</f>
        <v>0</v>
      </c>
      <c r="DN90" s="327">
        <f>ROUND(DN91*DN10,0)*N(Input!$C$148)</f>
        <v>0</v>
      </c>
      <c r="DO90" s="327">
        <f>ROUND(DO91*DO10,0)*N(Input!$C$148)</f>
        <v>0</v>
      </c>
      <c r="DP90" s="327">
        <f>ROUND(DP91*DP10,0)*N(Input!$C$148)</f>
        <v>0</v>
      </c>
      <c r="DQ90" s="327">
        <f>ROUND(DQ91*DQ10,0)*N(Input!$C$148)</f>
        <v>0</v>
      </c>
      <c r="DR90" s="327">
        <f>ROUND(DR91*DR10,0)*N(Input!$C$148)</f>
        <v>0</v>
      </c>
      <c r="DS90" s="327">
        <f>ROUND(DS91*DS10,0)*N(Input!$C$148)</f>
        <v>0</v>
      </c>
      <c r="DT90" s="327">
        <f>ROUND(DT91*DT10,0)*N(Input!$C$148)</f>
        <v>0</v>
      </c>
      <c r="DU90" s="327">
        <f>ROUND(DU91*DU10,0)*N(Input!$C$148)</f>
        <v>0</v>
      </c>
      <c r="DV90" s="327">
        <f>ROUND(DV91*DV10,0)*N(Input!$C$148)</f>
        <v>0</v>
      </c>
      <c r="DW90" s="327">
        <f>ROUND(DW91*DW10,0)*N(Input!$C$148)</f>
        <v>0</v>
      </c>
      <c r="DX90" s="327">
        <f>ROUND(DX91*DX10,0)*N(Input!$C$148)</f>
        <v>0</v>
      </c>
      <c r="DY90" s="327">
        <f>ROUND(DY91*DY10,0)*N(Input!$C$148)</f>
        <v>0</v>
      </c>
      <c r="DZ90" s="327">
        <f>ROUND(DZ91*DZ10,0)*N(Input!$C$148)</f>
        <v>0</v>
      </c>
      <c r="EA90" s="327">
        <f>ROUND(EA91*EA10,0)*N(Input!$C$148)</f>
        <v>0</v>
      </c>
      <c r="EB90" s="327">
        <f>ROUND(EB91*EB10,0)*N(Input!$C$148)</f>
        <v>0</v>
      </c>
      <c r="EC90" s="327">
        <f>ROUND(EC91*EC10,0)*N(Input!$C$148)</f>
        <v>0</v>
      </c>
      <c r="ED90" s="327">
        <f>ROUND(ED91*ED10,0)*N(Input!$C$148)</f>
        <v>0</v>
      </c>
      <c r="EE90" s="327">
        <f>ROUND(EE91*EE10,0)*N(Input!$C$148)</f>
        <v>0</v>
      </c>
      <c r="EF90" s="327">
        <f>ROUND(EF91*EF10,0)*N(Input!$C$148)</f>
        <v>0</v>
      </c>
      <c r="EG90" s="327">
        <f>ROUND(EG91*EG10,0)*N(Input!$C$148)</f>
        <v>0</v>
      </c>
      <c r="EH90" s="327">
        <f>ROUND(EH91*EH10,0)*N(Input!$C$148)</f>
        <v>0</v>
      </c>
      <c r="EI90" s="327">
        <f>ROUND(EI91*EI10,0)*N(Input!$C$148)</f>
        <v>0</v>
      </c>
      <c r="EJ90" s="327">
        <f>ROUND(EJ91*EJ10,0)*N(Input!$C$148)</f>
        <v>0</v>
      </c>
      <c r="EK90" s="327">
        <f>ROUND(EK91*EK10,0)*N(Input!$C$148)</f>
        <v>0</v>
      </c>
      <c r="EL90" s="327">
        <f>ROUND(EL91*EL10,0)*N(Input!$C$148)</f>
        <v>0</v>
      </c>
      <c r="EM90" s="327">
        <f>ROUND(EM91*EM10,0)*N(Input!$C$148)</f>
        <v>0</v>
      </c>
      <c r="EN90" s="327">
        <f>ROUND(EN91*EN10,0)*N(Input!$C$148)</f>
        <v>0</v>
      </c>
      <c r="EO90" s="327">
        <f>ROUND(EO91*EO10,0)*N(Input!$C$148)</f>
        <v>0</v>
      </c>
      <c r="EP90" s="327">
        <f>ROUND(EP91*EP10,0)*N(Input!$C$148)</f>
        <v>0</v>
      </c>
      <c r="EQ90" s="327">
        <f>ROUND(EQ91*EQ10,0)*N(Input!$C$148)</f>
        <v>0</v>
      </c>
      <c r="ER90" s="327">
        <f>ROUND(ER91*ER10,0)*N(Input!$C$148)</f>
        <v>0</v>
      </c>
      <c r="ES90" s="327">
        <f>ROUND(ES91*ES10,0)*N(Input!$C$148)</f>
        <v>0</v>
      </c>
      <c r="ET90" s="327">
        <f>ROUND(ET91*ET10,0)*N(Input!$C$148)</f>
        <v>0</v>
      </c>
      <c r="EU90" s="327">
        <f>ROUND(EU91*EU10,0)*N(Input!$C$148)</f>
        <v>0</v>
      </c>
      <c r="EV90" s="327">
        <f>ROUND(EV91*EV10,0)*N(Input!$C$148)</f>
        <v>0</v>
      </c>
      <c r="EW90" s="327">
        <f>ROUND(EW91*EW10,0)*N(Input!$C$148)</f>
        <v>0</v>
      </c>
      <c r="EX90" s="327">
        <f>ROUND(EX91*EX10,0)*N(Input!$C$148)</f>
        <v>0</v>
      </c>
      <c r="EY90" s="327">
        <f>ROUND(EY91*EY10,0)*N(Input!$C$148)</f>
        <v>0</v>
      </c>
      <c r="EZ90" s="327">
        <f>ROUND(EZ91*EZ10,0)*N(Input!$C$148)</f>
        <v>0</v>
      </c>
      <c r="FA90" s="327">
        <f>ROUND(FA91*FA10,0)*N(Input!$C$148)</f>
        <v>0</v>
      </c>
      <c r="FB90" s="327">
        <f>ROUND(FB91*FB10,0)*N(Input!$C$148)</f>
        <v>0</v>
      </c>
      <c r="FC90" s="327">
        <f>ROUND(FC91*FC10,0)*N(Input!$C$148)</f>
        <v>0</v>
      </c>
      <c r="FD90" s="327">
        <f>ROUND(FD91*FD10,0)*N(Input!$C$148)</f>
        <v>0</v>
      </c>
      <c r="FE90" s="327">
        <f>ROUND(FE91*FE10,0)*N(Input!$C$148)</f>
        <v>0</v>
      </c>
      <c r="FF90" s="327">
        <f>ROUND(FF91*FF10,0)*N(Input!$C$148)</f>
        <v>0</v>
      </c>
      <c r="FG90" s="327">
        <f>ROUND(FG91*FG10,0)*N(Input!$C$148)</f>
        <v>0</v>
      </c>
      <c r="FH90" s="327">
        <f>ROUND(FH91*FH10,0)*N(Input!$C$148)</f>
        <v>0</v>
      </c>
      <c r="FI90" s="327">
        <f>ROUND(FI91*FI10,0)*N(Input!$C$148)</f>
        <v>0</v>
      </c>
      <c r="FJ90" s="327">
        <f>ROUND(FJ91*FJ10,0)*N(Input!$C$148)</f>
        <v>0</v>
      </c>
      <c r="FK90" s="327">
        <f>ROUND(FK91*FK10,0)*N(Input!$C$148)</f>
        <v>0</v>
      </c>
      <c r="FL90" s="327">
        <f>ROUND(FL91*FL10,0)*N(Input!$C$148)</f>
        <v>0</v>
      </c>
      <c r="FM90" s="327">
        <f>ROUND(FM91*FM10,0)*N(Input!$C$148)</f>
        <v>0</v>
      </c>
      <c r="FN90" s="327">
        <f>ROUND(FN91*FN10,0)*N(Input!$C$148)</f>
        <v>0</v>
      </c>
      <c r="FO90" s="327">
        <f>ROUND(FO91*FO10,0)*N(Input!$C$148)</f>
        <v>0</v>
      </c>
      <c r="FP90" s="327">
        <f>ROUND(FP91*FP10,0)*N(Input!$C$148)</f>
        <v>0</v>
      </c>
      <c r="FQ90" s="327">
        <f>ROUND(FQ91*FQ10,0)*N(Input!$C$148)</f>
        <v>0</v>
      </c>
      <c r="FR90" s="327">
        <f>ROUND(FR91*FR10,0)*N(Input!$C$148)</f>
        <v>0</v>
      </c>
      <c r="FS90" s="327">
        <f>ROUND(FS91*FS10,0)*N(Input!$C$148)</f>
        <v>0</v>
      </c>
      <c r="FT90" s="327">
        <f>ROUND(FT91*FT10,0)*N(Input!$C$148)</f>
        <v>0</v>
      </c>
      <c r="FU90" s="327">
        <f>ROUND(FU91*FU10,0)*N(Input!$C$148)</f>
        <v>0</v>
      </c>
      <c r="FV90" s="327">
        <f>ROUND(FV91*FV10,0)*N(Input!$C$148)</f>
        <v>0</v>
      </c>
      <c r="FW90" s="327">
        <f>ROUND(FW91*FW10,0)*N(Input!$C$148)</f>
        <v>0</v>
      </c>
      <c r="FX90" s="327">
        <f>ROUND(FX91*FX10,0)*N(Input!$C$148)</f>
        <v>0</v>
      </c>
      <c r="FY90" s="327">
        <f>ROUND(FY91*FY10,0)*N(Input!$C$148)</f>
        <v>0</v>
      </c>
      <c r="FZ90" s="327">
        <f>ROUND(FZ91*FZ10,0)*N(Input!$C$148)</f>
        <v>0</v>
      </c>
      <c r="GA90" s="327">
        <f>ROUND(GA91*GA10,0)*N(Input!$C$148)</f>
        <v>0</v>
      </c>
      <c r="GB90" s="327">
        <f>ROUND(GB91*GB10,0)*N(Input!$C$148)</f>
        <v>0</v>
      </c>
      <c r="GC90" s="327">
        <f>ROUND(GC91*GC10,0)*N(Input!$C$148)</f>
        <v>0</v>
      </c>
      <c r="GD90" s="327">
        <f>ROUND(GD91*GD10,0)*N(Input!$C$148)</f>
        <v>0</v>
      </c>
      <c r="GE90" s="327">
        <f>ROUND(GE91*GE10,0)*N(Input!$C$148)</f>
        <v>0</v>
      </c>
      <c r="GF90" s="327">
        <f>ROUND(GF91*GF10,0)*N(Input!$C$148)</f>
        <v>0</v>
      </c>
      <c r="GG90" s="327">
        <f>ROUND(GG91*GG10,0)*N(Input!$C$148)</f>
        <v>0</v>
      </c>
      <c r="GH90" s="327">
        <f>ROUND(GH91*GH10,0)*N(Input!$C$148)</f>
        <v>0</v>
      </c>
      <c r="GI90" s="327">
        <f>ROUND(GI91*GI10,0)*N(Input!$C$148)</f>
        <v>0</v>
      </c>
      <c r="GJ90" s="327">
        <f>ROUND(GJ91*GJ10,0)*N(Input!$C$148)</f>
        <v>0</v>
      </c>
      <c r="GK90" s="327">
        <f>ROUND(GK91*GK10,0)*N(Input!$C$148)</f>
        <v>0</v>
      </c>
      <c r="GL90" s="327">
        <f>ROUND(GL91*GL10,0)*N(Input!$C$148)</f>
        <v>0</v>
      </c>
      <c r="GM90" s="327">
        <f>ROUND(GM91*GM10,0)*N(Input!$C$148)</f>
        <v>0</v>
      </c>
      <c r="GN90" s="327">
        <f>ROUND(GN91*GN10,0)*N(Input!$C$148)</f>
        <v>0</v>
      </c>
      <c r="GO90" s="327">
        <f>ROUND(GO91*GO10,0)*N(Input!$C$148)</f>
        <v>0</v>
      </c>
      <c r="GP90" s="327">
        <f>ROUND(GP91*GP10,0)*N(Input!$C$148)</f>
        <v>0</v>
      </c>
      <c r="GQ90" s="327">
        <f>ROUND(GQ91*GQ10,0)*N(Input!$C$148)</f>
        <v>0</v>
      </c>
      <c r="GR90" s="327">
        <f>ROUND(GR91*GR10,0)*N(Input!$C$148)</f>
        <v>0</v>
      </c>
      <c r="GS90" s="327">
        <f>ROUND(GS91*GS10,0)*N(Input!$C$148)</f>
        <v>0</v>
      </c>
    </row>
    <row r="91" spans="1:201" s="328" customFormat="1" outlineLevel="1">
      <c r="A91" s="356" t="s">
        <v>9367</v>
      </c>
      <c r="B91" s="357">
        <f>IFERROR(IF(AND(B4="PA",$B$104="PA"),INDEX(PIP!$H$122:$H$124,MATCH(Input!$C$149,PIP!$G$122:$G$124,0)),0),0)</f>
        <v>0</v>
      </c>
      <c r="C91" s="357">
        <f>IFERROR(IF(AND(C4="PA",$B$104="PA"),INDEX(PIP!$H$122:$H$124,MATCH(Input!$C$149,PIP!$G$122:$G$124,0)),0),0)</f>
        <v>0</v>
      </c>
      <c r="D91" s="357">
        <f>IFERROR(IF(AND(D4="PA",$B$104="PA"),INDEX(PIP!$H$122:$H$124,MATCH(Input!$C$149,PIP!$G$122:$G$124,0)),0),0)</f>
        <v>0</v>
      </c>
      <c r="E91" s="357">
        <f>IFERROR(IF(AND(E4="PA",$B$104="PA"),INDEX(PIP!$H$122:$H$124,MATCH(Input!$C$149,PIP!$G$122:$G$124,0)),0),0)</f>
        <v>0</v>
      </c>
      <c r="F91" s="357">
        <f>IFERROR(IF(AND(F4="PA",$B$104="PA"),INDEX(PIP!$H$122:$H$124,MATCH(Input!$C$149,PIP!$G$122:$G$124,0)),0),0)</f>
        <v>0</v>
      </c>
      <c r="G91" s="357">
        <f>IFERROR(IF(AND(G4="PA",$B$104="PA"),INDEX(PIP!$H$122:$H$124,MATCH(Input!$C$149,PIP!$G$122:$G$124,0)),0),0)</f>
        <v>0</v>
      </c>
      <c r="H91" s="357">
        <f>IFERROR(IF(AND(H4="PA",$B$104="PA"),INDEX(PIP!$H$122:$H$124,MATCH(Input!$C$149,PIP!$G$122:$G$124,0)),0),0)</f>
        <v>0</v>
      </c>
      <c r="I91" s="357">
        <f>IFERROR(IF(AND(I4="PA",$B$104="PA"),INDEX(PIP!$H$122:$H$124,MATCH(Input!$C$149,PIP!$G$122:$G$124,0)),0),0)</f>
        <v>0</v>
      </c>
      <c r="J91" s="357">
        <f>IFERROR(IF(AND(J4="PA",$B$104="PA"),INDEX(PIP!$H$122:$H$124,MATCH(Input!$C$149,PIP!$G$122:$G$124,0)),0),0)</f>
        <v>0</v>
      </c>
      <c r="K91" s="357">
        <f>IFERROR(IF(AND(K4="PA",$B$104="PA"),INDEX(PIP!$H$122:$H$124,MATCH(Input!$C$149,PIP!$G$122:$G$124,0)),0),0)</f>
        <v>0</v>
      </c>
      <c r="L91" s="357">
        <f>IFERROR(IF(AND(L4="PA",$B$104="PA"),INDEX(PIP!$H$122:$H$124,MATCH(Input!$C$149,PIP!$G$122:$G$124,0)),0),0)</f>
        <v>0</v>
      </c>
      <c r="M91" s="357">
        <f>IFERROR(IF(AND(M4="PA",$B$104="PA"),INDEX(PIP!$H$122:$H$124,MATCH(Input!$C$149,PIP!$G$122:$G$124,0)),0),0)</f>
        <v>0</v>
      </c>
      <c r="N91" s="357">
        <f>IFERROR(IF(AND(N4="PA",$B$104="PA"),INDEX(PIP!$H$122:$H$124,MATCH(Input!$C$149,PIP!$G$122:$G$124,0)),0),0)</f>
        <v>0</v>
      </c>
      <c r="O91" s="357">
        <f>IFERROR(IF(AND(O4="PA",$B$104="PA"),INDEX(PIP!$H$122:$H$124,MATCH(Input!$C$149,PIP!$G$122:$G$124,0)),0),0)</f>
        <v>0</v>
      </c>
      <c r="P91" s="357">
        <f>IFERROR(IF(AND(P4="PA",$B$104="PA"),INDEX(PIP!$H$122:$H$124,MATCH(Input!$C$149,PIP!$G$122:$G$124,0)),0),0)</f>
        <v>0</v>
      </c>
      <c r="Q91" s="357">
        <f>IFERROR(IF(AND(Q4="PA",$B$104="PA"),INDEX(PIP!$H$122:$H$124,MATCH(Input!$C$149,PIP!$G$122:$G$124,0)),0),0)</f>
        <v>0</v>
      </c>
      <c r="R91" s="357">
        <f>IFERROR(IF(AND(R4="PA",$B$104="PA"),INDEX(PIP!$H$122:$H$124,MATCH(Input!$C$149,PIP!$G$122:$G$124,0)),0),0)</f>
        <v>0</v>
      </c>
      <c r="S91" s="357">
        <f>IFERROR(IF(AND(S4="PA",$B$104="PA"),INDEX(PIP!$H$122:$H$124,MATCH(Input!$C$149,PIP!$G$122:$G$124,0)),0),0)</f>
        <v>0</v>
      </c>
      <c r="T91" s="357">
        <f>IFERROR(IF(AND(T4="PA",$B$104="PA"),INDEX(PIP!$H$122:$H$124,MATCH(Input!$C$149,PIP!$G$122:$G$124,0)),0),0)</f>
        <v>0</v>
      </c>
      <c r="U91" s="357">
        <f>IFERROR(IF(AND(U4="PA",$B$104="PA"),INDEX(PIP!$H$122:$H$124,MATCH(Input!$C$149,PIP!$G$122:$G$124,0)),0),0)</f>
        <v>0</v>
      </c>
      <c r="V91" s="357">
        <f>IFERROR(IF(AND(V4="PA",$B$104="PA"),INDEX(PIP!$H$122:$H$124,MATCH(Input!$C$149,PIP!$G$122:$G$124,0)),0),0)</f>
        <v>0</v>
      </c>
      <c r="W91" s="357">
        <f>IFERROR(IF(AND(W4="PA",$B$104="PA"),INDEX(PIP!$H$122:$H$124,MATCH(Input!$C$149,PIP!$G$122:$G$124,0)),0),0)</f>
        <v>0</v>
      </c>
      <c r="X91" s="357">
        <f>IFERROR(IF(AND(X4="PA",$B$104="PA"),INDEX(PIP!$H$122:$H$124,MATCH(Input!$C$149,PIP!$G$122:$G$124,0)),0),0)</f>
        <v>0</v>
      </c>
      <c r="Y91" s="357">
        <f>IFERROR(IF(AND(Y4="PA",$B$104="PA"),INDEX(PIP!$H$122:$H$124,MATCH(Input!$C$149,PIP!$G$122:$G$124,0)),0),0)</f>
        <v>0</v>
      </c>
      <c r="Z91" s="357">
        <f>IFERROR(IF(AND(Z4="PA",$B$104="PA"),INDEX(PIP!$H$122:$H$124,MATCH(Input!$C$149,PIP!$G$122:$G$124,0)),0),0)</f>
        <v>0</v>
      </c>
      <c r="AA91" s="357">
        <f>IFERROR(IF(AND(AA4="PA",$B$104="PA"),INDEX(PIP!$H$122:$H$124,MATCH(Input!$C$149,PIP!$G$122:$G$124,0)),0),0)</f>
        <v>0</v>
      </c>
      <c r="AB91" s="357">
        <f>IFERROR(IF(AND(AB4="PA",$B$104="PA"),INDEX(PIP!$H$122:$H$124,MATCH(Input!$C$149,PIP!$G$122:$G$124,0)),0),0)</f>
        <v>0</v>
      </c>
      <c r="AC91" s="357">
        <f>IFERROR(IF(AND(AC4="PA",$B$104="PA"),INDEX(PIP!$H$122:$H$124,MATCH(Input!$C$149,PIP!$G$122:$G$124,0)),0),0)</f>
        <v>0</v>
      </c>
      <c r="AD91" s="357">
        <f>IFERROR(IF(AND(AD4="PA",$B$104="PA"),INDEX(PIP!$H$122:$H$124,MATCH(Input!$C$149,PIP!$G$122:$G$124,0)),0),0)</f>
        <v>0</v>
      </c>
      <c r="AE91" s="357">
        <f>IFERROR(IF(AND(AE4="PA",$B$104="PA"),INDEX(PIP!$H$122:$H$124,MATCH(Input!$C$149,PIP!$G$122:$G$124,0)),0),0)</f>
        <v>0</v>
      </c>
      <c r="AF91" s="357">
        <f>IFERROR(IF(AND(AF4="PA",$B$104="PA"),INDEX(PIP!$H$122:$H$124,MATCH(Input!$C$149,PIP!$G$122:$G$124,0)),0),0)</f>
        <v>0</v>
      </c>
      <c r="AG91" s="357">
        <f>IFERROR(IF(AND(AG4="PA",$B$104="PA"),INDEX(PIP!$H$122:$H$124,MATCH(Input!$C$149,PIP!$G$122:$G$124,0)),0),0)</f>
        <v>0</v>
      </c>
      <c r="AH91" s="357">
        <f>IFERROR(IF(AND(AH4="PA",$B$104="PA"),INDEX(PIP!$H$122:$H$124,MATCH(Input!$C$149,PIP!$G$122:$G$124,0)),0),0)</f>
        <v>0</v>
      </c>
      <c r="AI91" s="357">
        <f>IFERROR(IF(AND(AI4="PA",$B$104="PA"),INDEX(PIP!$H$122:$H$124,MATCH(Input!$C$149,PIP!$G$122:$G$124,0)),0),0)</f>
        <v>0</v>
      </c>
      <c r="AJ91" s="357">
        <f>IFERROR(IF(AND(AJ4="PA",$B$104="PA"),INDEX(PIP!$H$122:$H$124,MATCH(Input!$C$149,PIP!$G$122:$G$124,0)),0),0)</f>
        <v>0</v>
      </c>
      <c r="AK91" s="357">
        <f>IFERROR(IF(AND(AK4="PA",$B$104="PA"),INDEX(PIP!$H$122:$H$124,MATCH(Input!$C$149,PIP!$G$122:$G$124,0)),0),0)</f>
        <v>0</v>
      </c>
      <c r="AL91" s="357">
        <f>IFERROR(IF(AND(AL4="PA",$B$104="PA"),INDEX(PIP!$H$122:$H$124,MATCH(Input!$C$149,PIP!$G$122:$G$124,0)),0),0)</f>
        <v>0</v>
      </c>
      <c r="AM91" s="357">
        <f>IFERROR(IF(AND(AM4="PA",$B$104="PA"),INDEX(PIP!$H$122:$H$124,MATCH(Input!$C$149,PIP!$G$122:$G$124,0)),0),0)</f>
        <v>0</v>
      </c>
      <c r="AN91" s="357">
        <f>IFERROR(IF(AND(AN4="PA",$B$104="PA"),INDEX(PIP!$H$122:$H$124,MATCH(Input!$C$149,PIP!$G$122:$G$124,0)),0),0)</f>
        <v>0</v>
      </c>
      <c r="AO91" s="357">
        <f>IFERROR(IF(AND(AO4="PA",$B$104="PA"),INDEX(PIP!$H$122:$H$124,MATCH(Input!$C$149,PIP!$G$122:$G$124,0)),0),0)</f>
        <v>0</v>
      </c>
      <c r="AP91" s="357">
        <f>IFERROR(IF(AND(AP4="PA",$B$104="PA"),INDEX(PIP!$H$122:$H$124,MATCH(Input!$C$149,PIP!$G$122:$G$124,0)),0),0)</f>
        <v>0</v>
      </c>
      <c r="AQ91" s="357">
        <f>IFERROR(IF(AND(AQ4="PA",$B$104="PA"),INDEX(PIP!$H$122:$H$124,MATCH(Input!$C$149,PIP!$G$122:$G$124,0)),0),0)</f>
        <v>0</v>
      </c>
      <c r="AR91" s="357">
        <f>IFERROR(IF(AND(AR4="PA",$B$104="PA"),INDEX(PIP!$H$122:$H$124,MATCH(Input!$C$149,PIP!$G$122:$G$124,0)),0),0)</f>
        <v>0</v>
      </c>
      <c r="AS91" s="357">
        <f>IFERROR(IF(AND(AS4="PA",$B$104="PA"),INDEX(PIP!$H$122:$H$124,MATCH(Input!$C$149,PIP!$G$122:$G$124,0)),0),0)</f>
        <v>0</v>
      </c>
      <c r="AT91" s="357">
        <f>IFERROR(IF(AND(AT4="PA",$B$104="PA"),INDEX(PIP!$H$122:$H$124,MATCH(Input!$C$149,PIP!$G$122:$G$124,0)),0),0)</f>
        <v>0</v>
      </c>
      <c r="AU91" s="357">
        <f>IFERROR(IF(AND(AU4="PA",$B$104="PA"),INDEX(PIP!$H$122:$H$124,MATCH(Input!$C$149,PIP!$G$122:$G$124,0)),0),0)</f>
        <v>0</v>
      </c>
      <c r="AV91" s="357">
        <f>IFERROR(IF(AND(AV4="PA",$B$104="PA"),INDEX(PIP!$H$122:$H$124,MATCH(Input!$C$149,PIP!$G$122:$G$124,0)),0),0)</f>
        <v>0</v>
      </c>
      <c r="AW91" s="357">
        <f>IFERROR(IF(AND(AW4="PA",$B$104="PA"),INDEX(PIP!$H$122:$H$124,MATCH(Input!$C$149,PIP!$G$122:$G$124,0)),0),0)</f>
        <v>0</v>
      </c>
      <c r="AX91" s="357">
        <f>IFERROR(IF(AND(AX4="PA",$B$104="PA"),INDEX(PIP!$H$122:$H$124,MATCH(Input!$C$149,PIP!$G$122:$G$124,0)),0),0)</f>
        <v>0</v>
      </c>
      <c r="AY91" s="357">
        <f>IFERROR(IF(AND(AY4="PA",$B$104="PA"),INDEX(PIP!$H$122:$H$124,MATCH(Input!$C$149,PIP!$G$122:$G$124,0)),0),0)</f>
        <v>0</v>
      </c>
      <c r="AZ91" s="357">
        <f>IFERROR(IF(AND(AZ4="PA",$B$104="PA"),INDEX(PIP!$H$122:$H$124,MATCH(Input!$C$149,PIP!$G$122:$G$124,0)),0),0)</f>
        <v>0</v>
      </c>
      <c r="BA91" s="357">
        <f>IFERROR(IF(AND(BA4="PA",$B$104="PA"),INDEX(PIP!$H$122:$H$124,MATCH(Input!$C$149,PIP!$G$122:$G$124,0)),0),0)</f>
        <v>0</v>
      </c>
      <c r="BB91" s="357">
        <f>IFERROR(IF(AND(BB4="PA",$B$104="PA"),INDEX(PIP!$H$122:$H$124,MATCH(Input!$C$149,PIP!$G$122:$G$124,0)),0),0)</f>
        <v>0</v>
      </c>
      <c r="BC91" s="357">
        <f>IFERROR(IF(AND(BC4="PA",$B$104="PA"),INDEX(PIP!$H$122:$H$124,MATCH(Input!$C$149,PIP!$G$122:$G$124,0)),0),0)</f>
        <v>0</v>
      </c>
      <c r="BD91" s="357">
        <f>IFERROR(IF(AND(BD4="PA",$B$104="PA"),INDEX(PIP!$H$122:$H$124,MATCH(Input!$C$149,PIP!$G$122:$G$124,0)),0),0)</f>
        <v>0</v>
      </c>
      <c r="BE91" s="357">
        <f>IFERROR(IF(AND(BE4="PA",$B$104="PA"),INDEX(PIP!$H$122:$H$124,MATCH(Input!$C$149,PIP!$G$122:$G$124,0)),0),0)</f>
        <v>0</v>
      </c>
      <c r="BF91" s="357">
        <f>IFERROR(IF(AND(BF4="PA",$B$104="PA"),INDEX(PIP!$H$122:$H$124,MATCH(Input!$C$149,PIP!$G$122:$G$124,0)),0),0)</f>
        <v>0</v>
      </c>
      <c r="BG91" s="357">
        <f>IFERROR(IF(AND(BG4="PA",$B$104="PA"),INDEX(PIP!$H$122:$H$124,MATCH(Input!$C$149,PIP!$G$122:$G$124,0)),0),0)</f>
        <v>0</v>
      </c>
      <c r="BH91" s="357">
        <f>IFERROR(IF(AND(BH4="PA",$B$104="PA"),INDEX(PIP!$H$122:$H$124,MATCH(Input!$C$149,PIP!$G$122:$G$124,0)),0),0)</f>
        <v>0</v>
      </c>
      <c r="BI91" s="357">
        <f>IFERROR(IF(AND(BI4="PA",$B$104="PA"),INDEX(PIP!$H$122:$H$124,MATCH(Input!$C$149,PIP!$G$122:$G$124,0)),0),0)</f>
        <v>0</v>
      </c>
      <c r="BJ91" s="357">
        <f>IFERROR(IF(AND(BJ4="PA",$B$104="PA"),INDEX(PIP!$H$122:$H$124,MATCH(Input!$C$149,PIP!$G$122:$G$124,0)),0),0)</f>
        <v>0</v>
      </c>
      <c r="BK91" s="357">
        <f>IFERROR(IF(AND(BK4="PA",$B$104="PA"),INDEX(PIP!$H$122:$H$124,MATCH(Input!$C$149,PIP!$G$122:$G$124,0)),0),0)</f>
        <v>0</v>
      </c>
      <c r="BL91" s="357">
        <f>IFERROR(IF(AND(BL4="PA",$B$104="PA"),INDEX(PIP!$H$122:$H$124,MATCH(Input!$C$149,PIP!$G$122:$G$124,0)),0),0)</f>
        <v>0</v>
      </c>
      <c r="BM91" s="357">
        <f>IFERROR(IF(AND(BM4="PA",$B$104="PA"),INDEX(PIP!$H$122:$H$124,MATCH(Input!$C$149,PIP!$G$122:$G$124,0)),0),0)</f>
        <v>0</v>
      </c>
      <c r="BN91" s="357">
        <f>IFERROR(IF(AND(BN4="PA",$B$104="PA"),INDEX(PIP!$H$122:$H$124,MATCH(Input!$C$149,PIP!$G$122:$G$124,0)),0),0)</f>
        <v>0</v>
      </c>
      <c r="BO91" s="357">
        <f>IFERROR(IF(AND(BO4="PA",$B$104="PA"),INDEX(PIP!$H$122:$H$124,MATCH(Input!$C$149,PIP!$G$122:$G$124,0)),0),0)</f>
        <v>0</v>
      </c>
      <c r="BP91" s="357">
        <f>IFERROR(IF(AND(BP4="PA",$B$104="PA"),INDEX(PIP!$H$122:$H$124,MATCH(Input!$C$149,PIP!$G$122:$G$124,0)),0),0)</f>
        <v>0</v>
      </c>
      <c r="BQ91" s="357">
        <f>IFERROR(IF(AND(BQ4="PA",$B$104="PA"),INDEX(PIP!$H$122:$H$124,MATCH(Input!$C$149,PIP!$G$122:$G$124,0)),0),0)</f>
        <v>0</v>
      </c>
      <c r="BR91" s="357">
        <f>IFERROR(IF(AND(BR4="PA",$B$104="PA"),INDEX(PIP!$H$122:$H$124,MATCH(Input!$C$149,PIP!$G$122:$G$124,0)),0),0)</f>
        <v>0</v>
      </c>
      <c r="BS91" s="357">
        <f>IFERROR(IF(AND(BS4="PA",$B$104="PA"),INDEX(PIP!$H$122:$H$124,MATCH(Input!$C$149,PIP!$G$122:$G$124,0)),0),0)</f>
        <v>0</v>
      </c>
      <c r="BT91" s="357">
        <f>IFERROR(IF(AND(BT4="PA",$B$104="PA"),INDEX(PIP!$H$122:$H$124,MATCH(Input!$C$149,PIP!$G$122:$G$124,0)),0),0)</f>
        <v>0</v>
      </c>
      <c r="BU91" s="357">
        <f>IFERROR(IF(AND(BU4="PA",$B$104="PA"),INDEX(PIP!$H$122:$H$124,MATCH(Input!$C$149,PIP!$G$122:$G$124,0)),0),0)</f>
        <v>0</v>
      </c>
      <c r="BV91" s="357">
        <f>IFERROR(IF(AND(BV4="PA",$B$104="PA"),INDEX(PIP!$H$122:$H$124,MATCH(Input!$C$149,PIP!$G$122:$G$124,0)),0),0)</f>
        <v>0</v>
      </c>
      <c r="BW91" s="357">
        <f>IFERROR(IF(AND(BW4="PA",$B$104="PA"),INDEX(PIP!$H$122:$H$124,MATCH(Input!$C$149,PIP!$G$122:$G$124,0)),0),0)</f>
        <v>0</v>
      </c>
      <c r="BX91" s="357">
        <f>IFERROR(IF(AND(BX4="PA",$B$104="PA"),INDEX(PIP!$H$122:$H$124,MATCH(Input!$C$149,PIP!$G$122:$G$124,0)),0),0)</f>
        <v>0</v>
      </c>
      <c r="BY91" s="357">
        <f>IFERROR(IF(AND(BY4="PA",$B$104="PA"),INDEX(PIP!$H$122:$H$124,MATCH(Input!$C$149,PIP!$G$122:$G$124,0)),0),0)</f>
        <v>0</v>
      </c>
      <c r="BZ91" s="357">
        <f>IFERROR(IF(AND(BZ4="PA",$B$104="PA"),INDEX(PIP!$H$122:$H$124,MATCH(Input!$C$149,PIP!$G$122:$G$124,0)),0),0)</f>
        <v>0</v>
      </c>
      <c r="CA91" s="357">
        <f>IFERROR(IF(AND(CA4="PA",$B$104="PA"),INDEX(PIP!$H$122:$H$124,MATCH(Input!$C$149,PIP!$G$122:$G$124,0)),0),0)</f>
        <v>0</v>
      </c>
      <c r="CB91" s="357">
        <f>IFERROR(IF(AND(CB4="PA",$B$104="PA"),INDEX(PIP!$H$122:$H$124,MATCH(Input!$C$149,PIP!$G$122:$G$124,0)),0),0)</f>
        <v>0</v>
      </c>
      <c r="CC91" s="357">
        <f>IFERROR(IF(AND(CC4="PA",$B$104="PA"),INDEX(PIP!$H$122:$H$124,MATCH(Input!$C$149,PIP!$G$122:$G$124,0)),0),0)</f>
        <v>0</v>
      </c>
      <c r="CD91" s="357">
        <f>IFERROR(IF(AND(CD4="PA",$B$104="PA"),INDEX(PIP!$H$122:$H$124,MATCH(Input!$C$149,PIP!$G$122:$G$124,0)),0),0)</f>
        <v>0</v>
      </c>
      <c r="CE91" s="357">
        <f>IFERROR(IF(AND(CE4="PA",$B$104="PA"),INDEX(PIP!$H$122:$H$124,MATCH(Input!$C$149,PIP!$G$122:$G$124,0)),0),0)</f>
        <v>0</v>
      </c>
      <c r="CF91" s="357">
        <f>IFERROR(IF(AND(CF4="PA",$B$104="PA"),INDEX(PIP!$H$122:$H$124,MATCH(Input!$C$149,PIP!$G$122:$G$124,0)),0),0)</f>
        <v>0</v>
      </c>
      <c r="CG91" s="357">
        <f>IFERROR(IF(AND(CG4="PA",$B$104="PA"),INDEX(PIP!$H$122:$H$124,MATCH(Input!$C$149,PIP!$G$122:$G$124,0)),0),0)</f>
        <v>0</v>
      </c>
      <c r="CH91" s="357">
        <f>IFERROR(IF(AND(CH4="PA",$B$104="PA"),INDEX(PIP!$H$122:$H$124,MATCH(Input!$C$149,PIP!$G$122:$G$124,0)),0),0)</f>
        <v>0</v>
      </c>
      <c r="CI91" s="357">
        <f>IFERROR(IF(AND(CI4="PA",$B$104="PA"),INDEX(PIP!$H$122:$H$124,MATCH(Input!$C$149,PIP!$G$122:$G$124,0)),0),0)</f>
        <v>0</v>
      </c>
      <c r="CJ91" s="357">
        <f>IFERROR(IF(AND(CJ4="PA",$B$104="PA"),INDEX(PIP!$H$122:$H$124,MATCH(Input!$C$149,PIP!$G$122:$G$124,0)),0),0)</f>
        <v>0</v>
      </c>
      <c r="CK91" s="357">
        <f>IFERROR(IF(AND(CK4="PA",$B$104="PA"),INDEX(PIP!$H$122:$H$124,MATCH(Input!$C$149,PIP!$G$122:$G$124,0)),0),0)</f>
        <v>0</v>
      </c>
      <c r="CL91" s="357">
        <f>IFERROR(IF(AND(CL4="PA",$B$104="PA"),INDEX(PIP!$H$122:$H$124,MATCH(Input!$C$149,PIP!$G$122:$G$124,0)),0),0)</f>
        <v>0</v>
      </c>
      <c r="CM91" s="357">
        <f>IFERROR(IF(AND(CM4="PA",$B$104="PA"),INDEX(PIP!$H$122:$H$124,MATCH(Input!$C$149,PIP!$G$122:$G$124,0)),0),0)</f>
        <v>0</v>
      </c>
      <c r="CN91" s="357">
        <f>IFERROR(IF(AND(CN4="PA",$B$104="PA"),INDEX(PIP!$H$122:$H$124,MATCH(Input!$C$149,PIP!$G$122:$G$124,0)),0),0)</f>
        <v>0</v>
      </c>
      <c r="CO91" s="357">
        <f>IFERROR(IF(AND(CO4="PA",$B$104="PA"),INDEX(PIP!$H$122:$H$124,MATCH(Input!$C$149,PIP!$G$122:$G$124,0)),0),0)</f>
        <v>0</v>
      </c>
      <c r="CP91" s="357">
        <f>IFERROR(IF(AND(CP4="PA",$B$104="PA"),INDEX(PIP!$H$122:$H$124,MATCH(Input!$C$149,PIP!$G$122:$G$124,0)),0),0)</f>
        <v>0</v>
      </c>
      <c r="CQ91" s="357">
        <f>IFERROR(IF(AND(CQ4="PA",$B$104="PA"),INDEX(PIP!$H$122:$H$124,MATCH(Input!$C$149,PIP!$G$122:$G$124,0)),0),0)</f>
        <v>0</v>
      </c>
      <c r="CR91" s="357">
        <f>IFERROR(IF(AND(CR4="PA",$B$104="PA"),INDEX(PIP!$H$122:$H$124,MATCH(Input!$C$149,PIP!$G$122:$G$124,0)),0),0)</f>
        <v>0</v>
      </c>
      <c r="CS91" s="357">
        <f>IFERROR(IF(AND(CS4="PA",$B$104="PA"),INDEX(PIP!$H$122:$H$124,MATCH(Input!$C$149,PIP!$G$122:$G$124,0)),0),0)</f>
        <v>0</v>
      </c>
      <c r="CT91" s="357">
        <f>IFERROR(IF(AND(CT4="PA",$B$104="PA"),INDEX(PIP!$H$122:$H$124,MATCH(Input!$C$149,PIP!$G$122:$G$124,0)),0),0)</f>
        <v>0</v>
      </c>
      <c r="CU91" s="357">
        <f>IFERROR(IF(AND(CU4="PA",$B$104="PA"),INDEX(PIP!$H$122:$H$124,MATCH(Input!$C$149,PIP!$G$122:$G$124,0)),0),0)</f>
        <v>0</v>
      </c>
      <c r="CV91" s="357">
        <f>IFERROR(IF(AND(CV4="PA",$B$104="PA"),INDEX(PIP!$H$122:$H$124,MATCH(Input!$C$149,PIP!$G$122:$G$124,0)),0),0)</f>
        <v>0</v>
      </c>
      <c r="CW91" s="357">
        <f>IFERROR(IF(AND(CW4="PA",$B$104="PA"),INDEX(PIP!$H$122:$H$124,MATCH(Input!$C$149,PIP!$G$122:$G$124,0)),0),0)</f>
        <v>0</v>
      </c>
      <c r="CX91" s="357">
        <f>IFERROR(IF(AND(CX4="PA",$B$104="PA"),INDEX(PIP!$H$122:$H$124,MATCH(Input!$C$149,PIP!$G$122:$G$124,0)),0),0)</f>
        <v>0</v>
      </c>
      <c r="CY91" s="357">
        <f>IFERROR(IF(AND(CY4="PA",$B$104="PA"),INDEX(PIP!$H$122:$H$124,MATCH(Input!$C$149,PIP!$G$122:$G$124,0)),0),0)</f>
        <v>0</v>
      </c>
      <c r="CZ91" s="357">
        <f>IFERROR(IF(AND(CZ4="PA",$B$104="PA"),INDEX(PIP!$H$122:$H$124,MATCH(Input!$C$149,PIP!$G$122:$G$124,0)),0),0)</f>
        <v>0</v>
      </c>
      <c r="DA91" s="357">
        <f>IFERROR(IF(AND(DA4="PA",$B$104="PA"),INDEX(PIP!$H$122:$H$124,MATCH(Input!$C$149,PIP!$G$122:$G$124,0)),0),0)</f>
        <v>0</v>
      </c>
      <c r="DB91" s="357">
        <f>IFERROR(IF(AND(DB4="PA",$B$104="PA"),INDEX(PIP!$H$122:$H$124,MATCH(Input!$C$149,PIP!$G$122:$G$124,0)),0),0)</f>
        <v>0</v>
      </c>
      <c r="DC91" s="357">
        <f>IFERROR(IF(AND(DC4="PA",$B$104="PA"),INDEX(PIP!$H$122:$H$124,MATCH(Input!$C$149,PIP!$G$122:$G$124,0)),0),0)</f>
        <v>0</v>
      </c>
      <c r="DD91" s="357">
        <f>IFERROR(IF(AND(DD4="PA",$B$104="PA"),INDEX(PIP!$H$122:$H$124,MATCH(Input!$C$149,PIP!$G$122:$G$124,0)),0),0)</f>
        <v>0</v>
      </c>
      <c r="DE91" s="357">
        <f>IFERROR(IF(AND(DE4="PA",$B$104="PA"),INDEX(PIP!$H$122:$H$124,MATCH(Input!$C$149,PIP!$G$122:$G$124,0)),0),0)</f>
        <v>0</v>
      </c>
      <c r="DF91" s="357">
        <f>IFERROR(IF(AND(DF4="PA",$B$104="PA"),INDEX(PIP!$H$122:$H$124,MATCH(Input!$C$149,PIP!$G$122:$G$124,0)),0),0)</f>
        <v>0</v>
      </c>
      <c r="DG91" s="357">
        <f>IFERROR(IF(AND(DG4="PA",$B$104="PA"),INDEX(PIP!$H$122:$H$124,MATCH(Input!$C$149,PIP!$G$122:$G$124,0)),0),0)</f>
        <v>0</v>
      </c>
      <c r="DH91" s="357">
        <f>IFERROR(IF(AND(DH4="PA",$B$104="PA"),INDEX(PIP!$H$122:$H$124,MATCH(Input!$C$149,PIP!$G$122:$G$124,0)),0),0)</f>
        <v>0</v>
      </c>
      <c r="DI91" s="357">
        <f>IFERROR(IF(AND(DI4="PA",$B$104="PA"),INDEX(PIP!$H$122:$H$124,MATCH(Input!$C$149,PIP!$G$122:$G$124,0)),0),0)</f>
        <v>0</v>
      </c>
      <c r="DJ91" s="357">
        <f>IFERROR(IF(AND(DJ4="PA",$B$104="PA"),INDEX(PIP!$H$122:$H$124,MATCH(Input!$C$149,PIP!$G$122:$G$124,0)),0),0)</f>
        <v>0</v>
      </c>
      <c r="DK91" s="357">
        <f>IFERROR(IF(AND(DK4="PA",$B$104="PA"),INDEX(PIP!$H$122:$H$124,MATCH(Input!$C$149,PIP!$G$122:$G$124,0)),0),0)</f>
        <v>0</v>
      </c>
      <c r="DL91" s="357">
        <f>IFERROR(IF(AND(DL4="PA",$B$104="PA"),INDEX(PIP!$H$122:$H$124,MATCH(Input!$C$149,PIP!$G$122:$G$124,0)),0),0)</f>
        <v>0</v>
      </c>
      <c r="DM91" s="357">
        <f>IFERROR(IF(AND(DM4="PA",$B$104="PA"),INDEX(PIP!$H$122:$H$124,MATCH(Input!$C$149,PIP!$G$122:$G$124,0)),0),0)</f>
        <v>0</v>
      </c>
      <c r="DN91" s="357">
        <f>IFERROR(IF(AND(DN4="PA",$B$104="PA"),INDEX(PIP!$H$122:$H$124,MATCH(Input!$C$149,PIP!$G$122:$G$124,0)),0),0)</f>
        <v>0</v>
      </c>
      <c r="DO91" s="357">
        <f>IFERROR(IF(AND(DO4="PA",$B$104="PA"),INDEX(PIP!$H$122:$H$124,MATCH(Input!$C$149,PIP!$G$122:$G$124,0)),0),0)</f>
        <v>0</v>
      </c>
      <c r="DP91" s="357">
        <f>IFERROR(IF(AND(DP4="PA",$B$104="PA"),INDEX(PIP!$H$122:$H$124,MATCH(Input!$C$149,PIP!$G$122:$G$124,0)),0),0)</f>
        <v>0</v>
      </c>
      <c r="DQ91" s="357">
        <f>IFERROR(IF(AND(DQ4="PA",$B$104="PA"),INDEX(PIP!$H$122:$H$124,MATCH(Input!$C$149,PIP!$G$122:$G$124,0)),0),0)</f>
        <v>0</v>
      </c>
      <c r="DR91" s="357">
        <f>IFERROR(IF(AND(DR4="PA",$B$104="PA"),INDEX(PIP!$H$122:$H$124,MATCH(Input!$C$149,PIP!$G$122:$G$124,0)),0),0)</f>
        <v>0</v>
      </c>
      <c r="DS91" s="357">
        <f>IFERROR(IF(AND(DS4="PA",$B$104="PA"),INDEX(PIP!$H$122:$H$124,MATCH(Input!$C$149,PIP!$G$122:$G$124,0)),0),0)</f>
        <v>0</v>
      </c>
      <c r="DT91" s="357">
        <f>IFERROR(IF(AND(DT4="PA",$B$104="PA"),INDEX(PIP!$H$122:$H$124,MATCH(Input!$C$149,PIP!$G$122:$G$124,0)),0),0)</f>
        <v>0</v>
      </c>
      <c r="DU91" s="357">
        <f>IFERROR(IF(AND(DU4="PA",$B$104="PA"),INDEX(PIP!$H$122:$H$124,MATCH(Input!$C$149,PIP!$G$122:$G$124,0)),0),0)</f>
        <v>0</v>
      </c>
      <c r="DV91" s="357">
        <f>IFERROR(IF(AND(DV4="PA",$B$104="PA"),INDEX(PIP!$H$122:$H$124,MATCH(Input!$C$149,PIP!$G$122:$G$124,0)),0),0)</f>
        <v>0</v>
      </c>
      <c r="DW91" s="357">
        <f>IFERROR(IF(AND(DW4="PA",$B$104="PA"),INDEX(PIP!$H$122:$H$124,MATCH(Input!$C$149,PIP!$G$122:$G$124,0)),0),0)</f>
        <v>0</v>
      </c>
      <c r="DX91" s="357">
        <f>IFERROR(IF(AND(DX4="PA",$B$104="PA"),INDEX(PIP!$H$122:$H$124,MATCH(Input!$C$149,PIP!$G$122:$G$124,0)),0),0)</f>
        <v>0</v>
      </c>
      <c r="DY91" s="357">
        <f>IFERROR(IF(AND(DY4="PA",$B$104="PA"),INDEX(PIP!$H$122:$H$124,MATCH(Input!$C$149,PIP!$G$122:$G$124,0)),0),0)</f>
        <v>0</v>
      </c>
      <c r="DZ91" s="357">
        <f>IFERROR(IF(AND(DZ4="PA",$B$104="PA"),INDEX(PIP!$H$122:$H$124,MATCH(Input!$C$149,PIP!$G$122:$G$124,0)),0),0)</f>
        <v>0</v>
      </c>
      <c r="EA91" s="357">
        <f>IFERROR(IF(AND(EA4="PA",$B$104="PA"),INDEX(PIP!$H$122:$H$124,MATCH(Input!$C$149,PIP!$G$122:$G$124,0)),0),0)</f>
        <v>0</v>
      </c>
      <c r="EB91" s="357">
        <f>IFERROR(IF(AND(EB4="PA",$B$104="PA"),INDEX(PIP!$H$122:$H$124,MATCH(Input!$C$149,PIP!$G$122:$G$124,0)),0),0)</f>
        <v>0</v>
      </c>
      <c r="EC91" s="357">
        <f>IFERROR(IF(AND(EC4="PA",$B$104="PA"),INDEX(PIP!$H$122:$H$124,MATCH(Input!$C$149,PIP!$G$122:$G$124,0)),0),0)</f>
        <v>0</v>
      </c>
      <c r="ED91" s="357">
        <f>IFERROR(IF(AND(ED4="PA",$B$104="PA"),INDEX(PIP!$H$122:$H$124,MATCH(Input!$C$149,PIP!$G$122:$G$124,0)),0),0)</f>
        <v>0</v>
      </c>
      <c r="EE91" s="357">
        <f>IFERROR(IF(AND(EE4="PA",$B$104="PA"),INDEX(PIP!$H$122:$H$124,MATCH(Input!$C$149,PIP!$G$122:$G$124,0)),0),0)</f>
        <v>0</v>
      </c>
      <c r="EF91" s="357">
        <f>IFERROR(IF(AND(EF4="PA",$B$104="PA"),INDEX(PIP!$H$122:$H$124,MATCH(Input!$C$149,PIP!$G$122:$G$124,0)),0),0)</f>
        <v>0</v>
      </c>
      <c r="EG91" s="357">
        <f>IFERROR(IF(AND(EG4="PA",$B$104="PA"),INDEX(PIP!$H$122:$H$124,MATCH(Input!$C$149,PIP!$G$122:$G$124,0)),0),0)</f>
        <v>0</v>
      </c>
      <c r="EH91" s="357">
        <f>IFERROR(IF(AND(EH4="PA",$B$104="PA"),INDEX(PIP!$H$122:$H$124,MATCH(Input!$C$149,PIP!$G$122:$G$124,0)),0),0)</f>
        <v>0</v>
      </c>
      <c r="EI91" s="357">
        <f>IFERROR(IF(AND(EI4="PA",$B$104="PA"),INDEX(PIP!$H$122:$H$124,MATCH(Input!$C$149,PIP!$G$122:$G$124,0)),0),0)</f>
        <v>0</v>
      </c>
      <c r="EJ91" s="357">
        <f>IFERROR(IF(AND(EJ4="PA",$B$104="PA"),INDEX(PIP!$H$122:$H$124,MATCH(Input!$C$149,PIP!$G$122:$G$124,0)),0),0)</f>
        <v>0</v>
      </c>
      <c r="EK91" s="357">
        <f>IFERROR(IF(AND(EK4="PA",$B$104="PA"),INDEX(PIP!$H$122:$H$124,MATCH(Input!$C$149,PIP!$G$122:$G$124,0)),0),0)</f>
        <v>0</v>
      </c>
      <c r="EL91" s="357">
        <f>IFERROR(IF(AND(EL4="PA",$B$104="PA"),INDEX(PIP!$H$122:$H$124,MATCH(Input!$C$149,PIP!$G$122:$G$124,0)),0),0)</f>
        <v>0</v>
      </c>
      <c r="EM91" s="357">
        <f>IFERROR(IF(AND(EM4="PA",$B$104="PA"),INDEX(PIP!$H$122:$H$124,MATCH(Input!$C$149,PIP!$G$122:$G$124,0)),0),0)</f>
        <v>0</v>
      </c>
      <c r="EN91" s="357">
        <f>IFERROR(IF(AND(EN4="PA",$B$104="PA"),INDEX(PIP!$H$122:$H$124,MATCH(Input!$C$149,PIP!$G$122:$G$124,0)),0),0)</f>
        <v>0</v>
      </c>
      <c r="EO91" s="357">
        <f>IFERROR(IF(AND(EO4="PA",$B$104="PA"),INDEX(PIP!$H$122:$H$124,MATCH(Input!$C$149,PIP!$G$122:$G$124,0)),0),0)</f>
        <v>0</v>
      </c>
      <c r="EP91" s="357">
        <f>IFERROR(IF(AND(EP4="PA",$B$104="PA"),INDEX(PIP!$H$122:$H$124,MATCH(Input!$C$149,PIP!$G$122:$G$124,0)),0),0)</f>
        <v>0</v>
      </c>
      <c r="EQ91" s="357">
        <f>IFERROR(IF(AND(EQ4="PA",$B$104="PA"),INDEX(PIP!$H$122:$H$124,MATCH(Input!$C$149,PIP!$G$122:$G$124,0)),0),0)</f>
        <v>0</v>
      </c>
      <c r="ER91" s="357">
        <f>IFERROR(IF(AND(ER4="PA",$B$104="PA"),INDEX(PIP!$H$122:$H$124,MATCH(Input!$C$149,PIP!$G$122:$G$124,0)),0),0)</f>
        <v>0</v>
      </c>
      <c r="ES91" s="357">
        <f>IFERROR(IF(AND(ES4="PA",$B$104="PA"),INDEX(PIP!$H$122:$H$124,MATCH(Input!$C$149,PIP!$G$122:$G$124,0)),0),0)</f>
        <v>0</v>
      </c>
      <c r="ET91" s="357">
        <f>IFERROR(IF(AND(ET4="PA",$B$104="PA"),INDEX(PIP!$H$122:$H$124,MATCH(Input!$C$149,PIP!$G$122:$G$124,0)),0),0)</f>
        <v>0</v>
      </c>
      <c r="EU91" s="357">
        <f>IFERROR(IF(AND(EU4="PA",$B$104="PA"),INDEX(PIP!$H$122:$H$124,MATCH(Input!$C$149,PIP!$G$122:$G$124,0)),0),0)</f>
        <v>0</v>
      </c>
      <c r="EV91" s="357">
        <f>IFERROR(IF(AND(EV4="PA",$B$104="PA"),INDEX(PIP!$H$122:$H$124,MATCH(Input!$C$149,PIP!$G$122:$G$124,0)),0),0)</f>
        <v>0</v>
      </c>
      <c r="EW91" s="357">
        <f>IFERROR(IF(AND(EW4="PA",$B$104="PA"),INDEX(PIP!$H$122:$H$124,MATCH(Input!$C$149,PIP!$G$122:$G$124,0)),0),0)</f>
        <v>0</v>
      </c>
      <c r="EX91" s="357">
        <f>IFERROR(IF(AND(EX4="PA",$B$104="PA"),INDEX(PIP!$H$122:$H$124,MATCH(Input!$C$149,PIP!$G$122:$G$124,0)),0),0)</f>
        <v>0</v>
      </c>
      <c r="EY91" s="357">
        <f>IFERROR(IF(AND(EY4="PA",$B$104="PA"),INDEX(PIP!$H$122:$H$124,MATCH(Input!$C$149,PIP!$G$122:$G$124,0)),0),0)</f>
        <v>0</v>
      </c>
      <c r="EZ91" s="357">
        <f>IFERROR(IF(AND(EZ4="PA",$B$104="PA"),INDEX(PIP!$H$122:$H$124,MATCH(Input!$C$149,PIP!$G$122:$G$124,0)),0),0)</f>
        <v>0</v>
      </c>
      <c r="FA91" s="357">
        <f>IFERROR(IF(AND(FA4="PA",$B$104="PA"),INDEX(PIP!$H$122:$H$124,MATCH(Input!$C$149,PIP!$G$122:$G$124,0)),0),0)</f>
        <v>0</v>
      </c>
      <c r="FB91" s="357">
        <f>IFERROR(IF(AND(FB4="PA",$B$104="PA"),INDEX(PIP!$H$122:$H$124,MATCH(Input!$C$149,PIP!$G$122:$G$124,0)),0),0)</f>
        <v>0</v>
      </c>
      <c r="FC91" s="357">
        <f>IFERROR(IF(AND(FC4="PA",$B$104="PA"),INDEX(PIP!$H$122:$H$124,MATCH(Input!$C$149,PIP!$G$122:$G$124,0)),0),0)</f>
        <v>0</v>
      </c>
      <c r="FD91" s="357">
        <f>IFERROR(IF(AND(FD4="PA",$B$104="PA"),INDEX(PIP!$H$122:$H$124,MATCH(Input!$C$149,PIP!$G$122:$G$124,0)),0),0)</f>
        <v>0</v>
      </c>
      <c r="FE91" s="357">
        <f>IFERROR(IF(AND(FE4="PA",$B$104="PA"),INDEX(PIP!$H$122:$H$124,MATCH(Input!$C$149,PIP!$G$122:$G$124,0)),0),0)</f>
        <v>0</v>
      </c>
      <c r="FF91" s="357">
        <f>IFERROR(IF(AND(FF4="PA",$B$104="PA"),INDEX(PIP!$H$122:$H$124,MATCH(Input!$C$149,PIP!$G$122:$G$124,0)),0),0)</f>
        <v>0</v>
      </c>
      <c r="FG91" s="357">
        <f>IFERROR(IF(AND(FG4="PA",$B$104="PA"),INDEX(PIP!$H$122:$H$124,MATCH(Input!$C$149,PIP!$G$122:$G$124,0)),0),0)</f>
        <v>0</v>
      </c>
      <c r="FH91" s="357">
        <f>IFERROR(IF(AND(FH4="PA",$B$104="PA"),INDEX(PIP!$H$122:$H$124,MATCH(Input!$C$149,PIP!$G$122:$G$124,0)),0),0)</f>
        <v>0</v>
      </c>
      <c r="FI91" s="357">
        <f>IFERROR(IF(AND(FI4="PA",$B$104="PA"),INDEX(PIP!$H$122:$H$124,MATCH(Input!$C$149,PIP!$G$122:$G$124,0)),0),0)</f>
        <v>0</v>
      </c>
      <c r="FJ91" s="357">
        <f>IFERROR(IF(AND(FJ4="PA",$B$104="PA"),INDEX(PIP!$H$122:$H$124,MATCH(Input!$C$149,PIP!$G$122:$G$124,0)),0),0)</f>
        <v>0</v>
      </c>
      <c r="FK91" s="357">
        <f>IFERROR(IF(AND(FK4="PA",$B$104="PA"),INDEX(PIP!$H$122:$H$124,MATCH(Input!$C$149,PIP!$G$122:$G$124,0)),0),0)</f>
        <v>0</v>
      </c>
      <c r="FL91" s="357">
        <f>IFERROR(IF(AND(FL4="PA",$B$104="PA"),INDEX(PIP!$H$122:$H$124,MATCH(Input!$C$149,PIP!$G$122:$G$124,0)),0),0)</f>
        <v>0</v>
      </c>
      <c r="FM91" s="357">
        <f>IFERROR(IF(AND(FM4="PA",$B$104="PA"),INDEX(PIP!$H$122:$H$124,MATCH(Input!$C$149,PIP!$G$122:$G$124,0)),0),0)</f>
        <v>0</v>
      </c>
      <c r="FN91" s="357">
        <f>IFERROR(IF(AND(FN4="PA",$B$104="PA"),INDEX(PIP!$H$122:$H$124,MATCH(Input!$C$149,PIP!$G$122:$G$124,0)),0),0)</f>
        <v>0</v>
      </c>
      <c r="FO91" s="357">
        <f>IFERROR(IF(AND(FO4="PA",$B$104="PA"),INDEX(PIP!$H$122:$H$124,MATCH(Input!$C$149,PIP!$G$122:$G$124,0)),0),0)</f>
        <v>0</v>
      </c>
      <c r="FP91" s="357">
        <f>IFERROR(IF(AND(FP4="PA",$B$104="PA"),INDEX(PIP!$H$122:$H$124,MATCH(Input!$C$149,PIP!$G$122:$G$124,0)),0),0)</f>
        <v>0</v>
      </c>
      <c r="FQ91" s="357">
        <f>IFERROR(IF(AND(FQ4="PA",$B$104="PA"),INDEX(PIP!$H$122:$H$124,MATCH(Input!$C$149,PIP!$G$122:$G$124,0)),0),0)</f>
        <v>0</v>
      </c>
      <c r="FR91" s="357">
        <f>IFERROR(IF(AND(FR4="PA",$B$104="PA"),INDEX(PIP!$H$122:$H$124,MATCH(Input!$C$149,PIP!$G$122:$G$124,0)),0),0)</f>
        <v>0</v>
      </c>
      <c r="FS91" s="357">
        <f>IFERROR(IF(AND(FS4="PA",$B$104="PA"),INDEX(PIP!$H$122:$H$124,MATCH(Input!$C$149,PIP!$G$122:$G$124,0)),0),0)</f>
        <v>0</v>
      </c>
      <c r="FT91" s="357">
        <f>IFERROR(IF(AND(FT4="PA",$B$104="PA"),INDEX(PIP!$H$122:$H$124,MATCH(Input!$C$149,PIP!$G$122:$G$124,0)),0),0)</f>
        <v>0</v>
      </c>
      <c r="FU91" s="357">
        <f>IFERROR(IF(AND(FU4="PA",$B$104="PA"),INDEX(PIP!$H$122:$H$124,MATCH(Input!$C$149,PIP!$G$122:$G$124,0)),0),0)</f>
        <v>0</v>
      </c>
      <c r="FV91" s="357">
        <f>IFERROR(IF(AND(FV4="PA",$B$104="PA"),INDEX(PIP!$H$122:$H$124,MATCH(Input!$C$149,PIP!$G$122:$G$124,0)),0),0)</f>
        <v>0</v>
      </c>
      <c r="FW91" s="357">
        <f>IFERROR(IF(AND(FW4="PA",$B$104="PA"),INDEX(PIP!$H$122:$H$124,MATCH(Input!$C$149,PIP!$G$122:$G$124,0)),0),0)</f>
        <v>0</v>
      </c>
      <c r="FX91" s="357">
        <f>IFERROR(IF(AND(FX4="PA",$B$104="PA"),INDEX(PIP!$H$122:$H$124,MATCH(Input!$C$149,PIP!$G$122:$G$124,0)),0),0)</f>
        <v>0</v>
      </c>
      <c r="FY91" s="357">
        <f>IFERROR(IF(AND(FY4="PA",$B$104="PA"),INDEX(PIP!$H$122:$H$124,MATCH(Input!$C$149,PIP!$G$122:$G$124,0)),0),0)</f>
        <v>0</v>
      </c>
      <c r="FZ91" s="357">
        <f>IFERROR(IF(AND(FZ4="PA",$B$104="PA"),INDEX(PIP!$H$122:$H$124,MATCH(Input!$C$149,PIP!$G$122:$G$124,0)),0),0)</f>
        <v>0</v>
      </c>
      <c r="GA91" s="357">
        <f>IFERROR(IF(AND(GA4="PA",$B$104="PA"),INDEX(PIP!$H$122:$H$124,MATCH(Input!$C$149,PIP!$G$122:$G$124,0)),0),0)</f>
        <v>0</v>
      </c>
      <c r="GB91" s="357">
        <f>IFERROR(IF(AND(GB4="PA",$B$104="PA"),INDEX(PIP!$H$122:$H$124,MATCH(Input!$C$149,PIP!$G$122:$G$124,0)),0),0)</f>
        <v>0</v>
      </c>
      <c r="GC91" s="357">
        <f>IFERROR(IF(AND(GC4="PA",$B$104="PA"),INDEX(PIP!$H$122:$H$124,MATCH(Input!$C$149,PIP!$G$122:$G$124,0)),0),0)</f>
        <v>0</v>
      </c>
      <c r="GD91" s="357">
        <f>IFERROR(IF(AND(GD4="PA",$B$104="PA"),INDEX(PIP!$H$122:$H$124,MATCH(Input!$C$149,PIP!$G$122:$G$124,0)),0),0)</f>
        <v>0</v>
      </c>
      <c r="GE91" s="357">
        <f>IFERROR(IF(AND(GE4="PA",$B$104="PA"),INDEX(PIP!$H$122:$H$124,MATCH(Input!$C$149,PIP!$G$122:$G$124,0)),0),0)</f>
        <v>0</v>
      </c>
      <c r="GF91" s="357">
        <f>IFERROR(IF(AND(GF4="PA",$B$104="PA"),INDEX(PIP!$H$122:$H$124,MATCH(Input!$C$149,PIP!$G$122:$G$124,0)),0),0)</f>
        <v>0</v>
      </c>
      <c r="GG91" s="357">
        <f>IFERROR(IF(AND(GG4="PA",$B$104="PA"),INDEX(PIP!$H$122:$H$124,MATCH(Input!$C$149,PIP!$G$122:$G$124,0)),0),0)</f>
        <v>0</v>
      </c>
      <c r="GH91" s="357">
        <f>IFERROR(IF(AND(GH4="PA",$B$104="PA"),INDEX(PIP!$H$122:$H$124,MATCH(Input!$C$149,PIP!$G$122:$G$124,0)),0),0)</f>
        <v>0</v>
      </c>
      <c r="GI91" s="357">
        <f>IFERROR(IF(AND(GI4="PA",$B$104="PA"),INDEX(PIP!$H$122:$H$124,MATCH(Input!$C$149,PIP!$G$122:$G$124,0)),0),0)</f>
        <v>0</v>
      </c>
      <c r="GJ91" s="357">
        <f>IFERROR(IF(AND(GJ4="PA",$B$104="PA"),INDEX(PIP!$H$122:$H$124,MATCH(Input!$C$149,PIP!$G$122:$G$124,0)),0),0)</f>
        <v>0</v>
      </c>
      <c r="GK91" s="357">
        <f>IFERROR(IF(AND(GK4="PA",$B$104="PA"),INDEX(PIP!$H$122:$H$124,MATCH(Input!$C$149,PIP!$G$122:$G$124,0)),0),0)</f>
        <v>0</v>
      </c>
      <c r="GL91" s="357">
        <f>IFERROR(IF(AND(GL4="PA",$B$104="PA"),INDEX(PIP!$H$122:$H$124,MATCH(Input!$C$149,PIP!$G$122:$G$124,0)),0),0)</f>
        <v>0</v>
      </c>
      <c r="GM91" s="357">
        <f>IFERROR(IF(AND(GM4="PA",$B$104="PA"),INDEX(PIP!$H$122:$H$124,MATCH(Input!$C$149,PIP!$G$122:$G$124,0)),0),0)</f>
        <v>0</v>
      </c>
      <c r="GN91" s="357">
        <f>IFERROR(IF(AND(GN4="PA",$B$104="PA"),INDEX(PIP!$H$122:$H$124,MATCH(Input!$C$149,PIP!$G$122:$G$124,0)),0),0)</f>
        <v>0</v>
      </c>
      <c r="GO91" s="357">
        <f>IFERROR(IF(AND(GO4="PA",$B$104="PA"),INDEX(PIP!$H$122:$H$124,MATCH(Input!$C$149,PIP!$G$122:$G$124,0)),0),0)</f>
        <v>0</v>
      </c>
      <c r="GP91" s="357">
        <f>IFERROR(IF(AND(GP4="PA",$B$104="PA"),INDEX(PIP!$H$122:$H$124,MATCH(Input!$C$149,PIP!$G$122:$G$124,0)),0),0)</f>
        <v>0</v>
      </c>
      <c r="GQ91" s="357">
        <f>IFERROR(IF(AND(GQ4="PA",$B$104="PA"),INDEX(PIP!$H$122:$H$124,MATCH(Input!$C$149,PIP!$G$122:$G$124,0)),0),0)</f>
        <v>0</v>
      </c>
      <c r="GR91" s="357">
        <f>IFERROR(IF(AND(GR4="PA",$B$104="PA"),INDEX(PIP!$H$122:$H$124,MATCH(Input!$C$149,PIP!$G$122:$G$124,0)),0),0)</f>
        <v>0</v>
      </c>
      <c r="GS91" s="357">
        <f>IFERROR(IF(AND(GS4="PA",$B$104="PA"),INDEX(PIP!$H$122:$H$124,MATCH(Input!$C$149,PIP!$G$122:$G$124,0)),0),0)</f>
        <v>0</v>
      </c>
    </row>
    <row r="92" spans="1:201">
      <c r="A92" s="326" t="s">
        <v>8715</v>
      </c>
      <c r="B92" s="327">
        <f>ROUND(B93*B10,0)*N(Input!$C$150)</f>
        <v>0</v>
      </c>
      <c r="C92" s="327">
        <f>ROUND(C93*C10,0)*N(Input!$C$150)</f>
        <v>0</v>
      </c>
      <c r="D92" s="327">
        <f>ROUND(D93*D10,0)*N(Input!$C$150)</f>
        <v>0</v>
      </c>
      <c r="E92" s="327">
        <f>ROUND(E93*E10,0)*N(Input!$C$150)</f>
        <v>0</v>
      </c>
      <c r="F92" s="327">
        <f>ROUND(F93*F10,0)*N(Input!$C$150)</f>
        <v>0</v>
      </c>
      <c r="G92" s="327">
        <f>ROUND(G93*G10,0)*N(Input!$C$150)</f>
        <v>0</v>
      </c>
      <c r="H92" s="327">
        <f>ROUND(H93*H10,0)*N(Input!$C$150)</f>
        <v>0</v>
      </c>
      <c r="I92" s="327">
        <f>ROUND(I93*I10,0)*N(Input!$C$150)</f>
        <v>0</v>
      </c>
      <c r="J92" s="327">
        <f>ROUND(J93*J10,0)*N(Input!$C$150)</f>
        <v>0</v>
      </c>
      <c r="K92" s="327">
        <f>ROUND(K93*K10,0)*N(Input!$C$150)</f>
        <v>0</v>
      </c>
      <c r="L92" s="327">
        <f>ROUND(L93*L10,0)*N(Input!$C$150)</f>
        <v>0</v>
      </c>
      <c r="M92" s="327">
        <f>ROUND(M93*M10,0)*N(Input!$C$150)</f>
        <v>0</v>
      </c>
      <c r="N92" s="327">
        <f>ROUND(N93*N10,0)*N(Input!$C$150)</f>
        <v>0</v>
      </c>
      <c r="O92" s="327">
        <f>ROUND(O93*O10,0)*N(Input!$C$150)</f>
        <v>0</v>
      </c>
      <c r="P92" s="327">
        <f>ROUND(P93*P10,0)*N(Input!$C$150)</f>
        <v>0</v>
      </c>
      <c r="Q92" s="327">
        <f>ROUND(Q93*Q10,0)*N(Input!$C$150)</f>
        <v>0</v>
      </c>
      <c r="R92" s="327">
        <f>ROUND(R93*R10,0)*N(Input!$C$150)</f>
        <v>0</v>
      </c>
      <c r="S92" s="327">
        <f>ROUND(S93*S10,0)*N(Input!$C$150)</f>
        <v>0</v>
      </c>
      <c r="T92" s="327">
        <f>ROUND(T93*T10,0)*N(Input!$C$150)</f>
        <v>0</v>
      </c>
      <c r="U92" s="327">
        <f>ROUND(U93*U10,0)*N(Input!$C$150)</f>
        <v>0</v>
      </c>
      <c r="V92" s="327">
        <f>ROUND(V93*V10,0)*N(Input!$C$150)</f>
        <v>0</v>
      </c>
      <c r="W92" s="327">
        <f>ROUND(W93*W10,0)*N(Input!$C$150)</f>
        <v>0</v>
      </c>
      <c r="X92" s="327">
        <f>ROUND(X93*X10,0)*N(Input!$C$150)</f>
        <v>0</v>
      </c>
      <c r="Y92" s="327">
        <f>ROUND(Y93*Y10,0)*N(Input!$C$150)</f>
        <v>0</v>
      </c>
      <c r="Z92" s="327">
        <f>ROUND(Z93*Z10,0)*N(Input!$C$150)</f>
        <v>0</v>
      </c>
      <c r="AA92" s="327">
        <f>ROUND(AA93*AA10,0)*N(Input!$C$150)</f>
        <v>0</v>
      </c>
      <c r="AB92" s="327">
        <f>ROUND(AB93*AB10,0)*N(Input!$C$150)</f>
        <v>0</v>
      </c>
      <c r="AC92" s="327">
        <f>ROUND(AC93*AC10,0)*N(Input!$C$150)</f>
        <v>0</v>
      </c>
      <c r="AD92" s="327">
        <f>ROUND(AD93*AD10,0)*N(Input!$C$150)</f>
        <v>0</v>
      </c>
      <c r="AE92" s="327">
        <f>ROUND(AE93*AE10,0)*N(Input!$C$150)</f>
        <v>0</v>
      </c>
      <c r="AF92" s="327">
        <f>ROUND(AF93*AF10,0)*N(Input!$C$150)</f>
        <v>0</v>
      </c>
      <c r="AG92" s="327">
        <f>ROUND(AG93*AG10,0)*N(Input!$C$150)</f>
        <v>0</v>
      </c>
      <c r="AH92" s="327">
        <f>ROUND(AH93*AH10,0)*N(Input!$C$150)</f>
        <v>0</v>
      </c>
      <c r="AI92" s="327">
        <f>ROUND(AI93*AI10,0)*N(Input!$C$150)</f>
        <v>0</v>
      </c>
      <c r="AJ92" s="327">
        <f>ROUND(AJ93*AJ10,0)*N(Input!$C$150)</f>
        <v>0</v>
      </c>
      <c r="AK92" s="327">
        <f>ROUND(AK93*AK10,0)*N(Input!$C$150)</f>
        <v>0</v>
      </c>
      <c r="AL92" s="327">
        <f>ROUND(AL93*AL10,0)*N(Input!$C$150)</f>
        <v>0</v>
      </c>
      <c r="AM92" s="327">
        <f>ROUND(AM93*AM10,0)*N(Input!$C$150)</f>
        <v>0</v>
      </c>
      <c r="AN92" s="327">
        <f>ROUND(AN93*AN10,0)*N(Input!$C$150)</f>
        <v>0</v>
      </c>
      <c r="AO92" s="327">
        <f>ROUND(AO93*AO10,0)*N(Input!$C$150)</f>
        <v>0</v>
      </c>
      <c r="AP92" s="327">
        <f>ROUND(AP93*AP10,0)*N(Input!$C$150)</f>
        <v>0</v>
      </c>
      <c r="AQ92" s="327">
        <f>ROUND(AQ93*AQ10,0)*N(Input!$C$150)</f>
        <v>0</v>
      </c>
      <c r="AR92" s="327">
        <f>ROUND(AR93*AR10,0)*N(Input!$C$150)</f>
        <v>0</v>
      </c>
      <c r="AS92" s="327">
        <f>ROUND(AS93*AS10,0)*N(Input!$C$150)</f>
        <v>0</v>
      </c>
      <c r="AT92" s="327">
        <f>ROUND(AT93*AT10,0)*N(Input!$C$150)</f>
        <v>0</v>
      </c>
      <c r="AU92" s="327">
        <f>ROUND(AU93*AU10,0)*N(Input!$C$150)</f>
        <v>0</v>
      </c>
      <c r="AV92" s="327">
        <f>ROUND(AV93*AV10,0)*N(Input!$C$150)</f>
        <v>0</v>
      </c>
      <c r="AW92" s="327">
        <f>ROUND(AW93*AW10,0)*N(Input!$C$150)</f>
        <v>0</v>
      </c>
      <c r="AX92" s="327">
        <f>ROUND(AX93*AX10,0)*N(Input!$C$150)</f>
        <v>0</v>
      </c>
      <c r="AY92" s="327">
        <f>ROUND(AY93*AY10,0)*N(Input!$C$150)</f>
        <v>0</v>
      </c>
      <c r="AZ92" s="327">
        <f>ROUND(AZ93*AZ10,0)*N(Input!$C$150)</f>
        <v>0</v>
      </c>
      <c r="BA92" s="327">
        <f>ROUND(BA93*BA10,0)*N(Input!$C$150)</f>
        <v>0</v>
      </c>
      <c r="BB92" s="327">
        <f>ROUND(BB93*BB10,0)*N(Input!$C$150)</f>
        <v>0</v>
      </c>
      <c r="BC92" s="327">
        <f>ROUND(BC93*BC10,0)*N(Input!$C$150)</f>
        <v>0</v>
      </c>
      <c r="BD92" s="327">
        <f>ROUND(BD93*BD10,0)*N(Input!$C$150)</f>
        <v>0</v>
      </c>
      <c r="BE92" s="327">
        <f>ROUND(BE93*BE10,0)*N(Input!$C$150)</f>
        <v>0</v>
      </c>
      <c r="BF92" s="327">
        <f>ROUND(BF93*BF10,0)*N(Input!$C$150)</f>
        <v>0</v>
      </c>
      <c r="BG92" s="327">
        <f>ROUND(BG93*BG10,0)*N(Input!$C$150)</f>
        <v>0</v>
      </c>
      <c r="BH92" s="327">
        <f>ROUND(BH93*BH10,0)*N(Input!$C$150)</f>
        <v>0</v>
      </c>
      <c r="BI92" s="327">
        <f>ROUND(BI93*BI10,0)*N(Input!$C$150)</f>
        <v>0</v>
      </c>
      <c r="BJ92" s="327">
        <f>ROUND(BJ93*BJ10,0)*N(Input!$C$150)</f>
        <v>0</v>
      </c>
      <c r="BK92" s="327">
        <f>ROUND(BK93*BK10,0)*N(Input!$C$150)</f>
        <v>0</v>
      </c>
      <c r="BL92" s="327">
        <f>ROUND(BL93*BL10,0)*N(Input!$C$150)</f>
        <v>0</v>
      </c>
      <c r="BM92" s="327">
        <f>ROUND(BM93*BM10,0)*N(Input!$C$150)</f>
        <v>0</v>
      </c>
      <c r="BN92" s="327">
        <f>ROUND(BN93*BN10,0)*N(Input!$C$150)</f>
        <v>0</v>
      </c>
      <c r="BO92" s="327">
        <f>ROUND(BO93*BO10,0)*N(Input!$C$150)</f>
        <v>0</v>
      </c>
      <c r="BP92" s="327">
        <f>ROUND(BP93*BP10,0)*N(Input!$C$150)</f>
        <v>0</v>
      </c>
      <c r="BQ92" s="327">
        <f>ROUND(BQ93*BQ10,0)*N(Input!$C$150)</f>
        <v>0</v>
      </c>
      <c r="BR92" s="327">
        <f>ROUND(BR93*BR10,0)*N(Input!$C$150)</f>
        <v>0</v>
      </c>
      <c r="BS92" s="327">
        <f>ROUND(BS93*BS10,0)*N(Input!$C$150)</f>
        <v>0</v>
      </c>
      <c r="BT92" s="327">
        <f>ROUND(BT93*BT10,0)*N(Input!$C$150)</f>
        <v>0</v>
      </c>
      <c r="BU92" s="327">
        <f>ROUND(BU93*BU10,0)*N(Input!$C$150)</f>
        <v>0</v>
      </c>
      <c r="BV92" s="327">
        <f>ROUND(BV93*BV10,0)*N(Input!$C$150)</f>
        <v>0</v>
      </c>
      <c r="BW92" s="327">
        <f>ROUND(BW93*BW10,0)*N(Input!$C$150)</f>
        <v>0</v>
      </c>
      <c r="BX92" s="327">
        <f>ROUND(BX93*BX10,0)*N(Input!$C$150)</f>
        <v>0</v>
      </c>
      <c r="BY92" s="327">
        <f>ROUND(BY93*BY10,0)*N(Input!$C$150)</f>
        <v>0</v>
      </c>
      <c r="BZ92" s="327">
        <f>ROUND(BZ93*BZ10,0)*N(Input!$C$150)</f>
        <v>0</v>
      </c>
      <c r="CA92" s="327">
        <f>ROUND(CA93*CA10,0)*N(Input!$C$150)</f>
        <v>0</v>
      </c>
      <c r="CB92" s="327">
        <f>ROUND(CB93*CB10,0)*N(Input!$C$150)</f>
        <v>0</v>
      </c>
      <c r="CC92" s="327">
        <f>ROUND(CC93*CC10,0)*N(Input!$C$150)</f>
        <v>0</v>
      </c>
      <c r="CD92" s="327">
        <f>ROUND(CD93*CD10,0)*N(Input!$C$150)</f>
        <v>0</v>
      </c>
      <c r="CE92" s="327">
        <f>ROUND(CE93*CE10,0)*N(Input!$C$150)</f>
        <v>0</v>
      </c>
      <c r="CF92" s="327">
        <f>ROUND(CF93*CF10,0)*N(Input!$C$150)</f>
        <v>0</v>
      </c>
      <c r="CG92" s="327">
        <f>ROUND(CG93*CG10,0)*N(Input!$C$150)</f>
        <v>0</v>
      </c>
      <c r="CH92" s="327">
        <f>ROUND(CH93*CH10,0)*N(Input!$C$150)</f>
        <v>0</v>
      </c>
      <c r="CI92" s="327">
        <f>ROUND(CI93*CI10,0)*N(Input!$C$150)</f>
        <v>0</v>
      </c>
      <c r="CJ92" s="327">
        <f>ROUND(CJ93*CJ10,0)*N(Input!$C$150)</f>
        <v>0</v>
      </c>
      <c r="CK92" s="327">
        <f>ROUND(CK93*CK10,0)*N(Input!$C$150)</f>
        <v>0</v>
      </c>
      <c r="CL92" s="327">
        <f>ROUND(CL93*CL10,0)*N(Input!$C$150)</f>
        <v>0</v>
      </c>
      <c r="CM92" s="327">
        <f>ROUND(CM93*CM10,0)*N(Input!$C$150)</f>
        <v>0</v>
      </c>
      <c r="CN92" s="327">
        <f>ROUND(CN93*CN10,0)*N(Input!$C$150)</f>
        <v>0</v>
      </c>
      <c r="CO92" s="327">
        <f>ROUND(CO93*CO10,0)*N(Input!$C$150)</f>
        <v>0</v>
      </c>
      <c r="CP92" s="327">
        <f>ROUND(CP93*CP10,0)*N(Input!$C$150)</f>
        <v>0</v>
      </c>
      <c r="CQ92" s="327">
        <f>ROUND(CQ93*CQ10,0)*N(Input!$C$150)</f>
        <v>0</v>
      </c>
      <c r="CR92" s="327">
        <f>ROUND(CR93*CR10,0)*N(Input!$C$150)</f>
        <v>0</v>
      </c>
      <c r="CS92" s="327">
        <f>ROUND(CS93*CS10,0)*N(Input!$C$150)</f>
        <v>0</v>
      </c>
      <c r="CT92" s="327">
        <f>ROUND(CT93*CT10,0)*N(Input!$C$150)</f>
        <v>0</v>
      </c>
      <c r="CU92" s="327">
        <f>ROUND(CU93*CU10,0)*N(Input!$C$150)</f>
        <v>0</v>
      </c>
      <c r="CV92" s="327">
        <f>ROUND(CV93*CV10,0)*N(Input!$C$150)</f>
        <v>0</v>
      </c>
      <c r="CW92" s="327">
        <f>ROUND(CW93*CW10,0)*N(Input!$C$150)</f>
        <v>0</v>
      </c>
      <c r="CX92" s="327">
        <f>ROUND(CX93*CX10,0)*N(Input!$C$150)</f>
        <v>0</v>
      </c>
      <c r="CY92" s="327">
        <f>ROUND(CY93*CY10,0)*N(Input!$C$150)</f>
        <v>0</v>
      </c>
      <c r="CZ92" s="327">
        <f>ROUND(CZ93*CZ10,0)*N(Input!$C$150)</f>
        <v>0</v>
      </c>
      <c r="DA92" s="327">
        <f>ROUND(DA93*DA10,0)*N(Input!$C$150)</f>
        <v>0</v>
      </c>
      <c r="DB92" s="327">
        <f>ROUND(DB93*DB10,0)*N(Input!$C$150)</f>
        <v>0</v>
      </c>
      <c r="DC92" s="327">
        <f>ROUND(DC93*DC10,0)*N(Input!$C$150)</f>
        <v>0</v>
      </c>
      <c r="DD92" s="327">
        <f>ROUND(DD93*DD10,0)*N(Input!$C$150)</f>
        <v>0</v>
      </c>
      <c r="DE92" s="327">
        <f>ROUND(DE93*DE10,0)*N(Input!$C$150)</f>
        <v>0</v>
      </c>
      <c r="DF92" s="327">
        <f>ROUND(DF93*DF10,0)*N(Input!$C$150)</f>
        <v>0</v>
      </c>
      <c r="DG92" s="327">
        <f>ROUND(DG93*DG10,0)*N(Input!$C$150)</f>
        <v>0</v>
      </c>
      <c r="DH92" s="327">
        <f>ROUND(DH93*DH10,0)*N(Input!$C$150)</f>
        <v>0</v>
      </c>
      <c r="DI92" s="327">
        <f>ROUND(DI93*DI10,0)*N(Input!$C$150)</f>
        <v>0</v>
      </c>
      <c r="DJ92" s="327">
        <f>ROUND(DJ93*DJ10,0)*N(Input!$C$150)</f>
        <v>0</v>
      </c>
      <c r="DK92" s="327">
        <f>ROUND(DK93*DK10,0)*N(Input!$C$150)</f>
        <v>0</v>
      </c>
      <c r="DL92" s="327">
        <f>ROUND(DL93*DL10,0)*N(Input!$C$150)</f>
        <v>0</v>
      </c>
      <c r="DM92" s="327">
        <f>ROUND(DM93*DM10,0)*N(Input!$C$150)</f>
        <v>0</v>
      </c>
      <c r="DN92" s="327">
        <f>ROUND(DN93*DN10,0)*N(Input!$C$150)</f>
        <v>0</v>
      </c>
      <c r="DO92" s="327">
        <f>ROUND(DO93*DO10,0)*N(Input!$C$150)</f>
        <v>0</v>
      </c>
      <c r="DP92" s="327">
        <f>ROUND(DP93*DP10,0)*N(Input!$C$150)</f>
        <v>0</v>
      </c>
      <c r="DQ92" s="327">
        <f>ROUND(DQ93*DQ10,0)*N(Input!$C$150)</f>
        <v>0</v>
      </c>
      <c r="DR92" s="327">
        <f>ROUND(DR93*DR10,0)*N(Input!$C$150)</f>
        <v>0</v>
      </c>
      <c r="DS92" s="327">
        <f>ROUND(DS93*DS10,0)*N(Input!$C$150)</f>
        <v>0</v>
      </c>
      <c r="DT92" s="327">
        <f>ROUND(DT93*DT10,0)*N(Input!$C$150)</f>
        <v>0</v>
      </c>
      <c r="DU92" s="327">
        <f>ROUND(DU93*DU10,0)*N(Input!$C$150)</f>
        <v>0</v>
      </c>
      <c r="DV92" s="327">
        <f>ROUND(DV93*DV10,0)*N(Input!$C$150)</f>
        <v>0</v>
      </c>
      <c r="DW92" s="327">
        <f>ROUND(DW93*DW10,0)*N(Input!$C$150)</f>
        <v>0</v>
      </c>
      <c r="DX92" s="327">
        <f>ROUND(DX93*DX10,0)*N(Input!$C$150)</f>
        <v>0</v>
      </c>
      <c r="DY92" s="327">
        <f>ROUND(DY93*DY10,0)*N(Input!$C$150)</f>
        <v>0</v>
      </c>
      <c r="DZ92" s="327">
        <f>ROUND(DZ93*DZ10,0)*N(Input!$C$150)</f>
        <v>0</v>
      </c>
      <c r="EA92" s="327">
        <f>ROUND(EA93*EA10,0)*N(Input!$C$150)</f>
        <v>0</v>
      </c>
      <c r="EB92" s="327">
        <f>ROUND(EB93*EB10,0)*N(Input!$C$150)</f>
        <v>0</v>
      </c>
      <c r="EC92" s="327">
        <f>ROUND(EC93*EC10,0)*N(Input!$C$150)</f>
        <v>0</v>
      </c>
      <c r="ED92" s="327">
        <f>ROUND(ED93*ED10,0)*N(Input!$C$150)</f>
        <v>0</v>
      </c>
      <c r="EE92" s="327">
        <f>ROUND(EE93*EE10,0)*N(Input!$C$150)</f>
        <v>0</v>
      </c>
      <c r="EF92" s="327">
        <f>ROUND(EF93*EF10,0)*N(Input!$C$150)</f>
        <v>0</v>
      </c>
      <c r="EG92" s="327">
        <f>ROUND(EG93*EG10,0)*N(Input!$C$150)</f>
        <v>0</v>
      </c>
      <c r="EH92" s="327">
        <f>ROUND(EH93*EH10,0)*N(Input!$C$150)</f>
        <v>0</v>
      </c>
      <c r="EI92" s="327">
        <f>ROUND(EI93*EI10,0)*N(Input!$C$150)</f>
        <v>0</v>
      </c>
      <c r="EJ92" s="327">
        <f>ROUND(EJ93*EJ10,0)*N(Input!$C$150)</f>
        <v>0</v>
      </c>
      <c r="EK92" s="327">
        <f>ROUND(EK93*EK10,0)*N(Input!$C$150)</f>
        <v>0</v>
      </c>
      <c r="EL92" s="327">
        <f>ROUND(EL93*EL10,0)*N(Input!$C$150)</f>
        <v>0</v>
      </c>
      <c r="EM92" s="327">
        <f>ROUND(EM93*EM10,0)*N(Input!$C$150)</f>
        <v>0</v>
      </c>
      <c r="EN92" s="327">
        <f>ROUND(EN93*EN10,0)*N(Input!$C$150)</f>
        <v>0</v>
      </c>
      <c r="EO92" s="327">
        <f>ROUND(EO93*EO10,0)*N(Input!$C$150)</f>
        <v>0</v>
      </c>
      <c r="EP92" s="327">
        <f>ROUND(EP93*EP10,0)*N(Input!$C$150)</f>
        <v>0</v>
      </c>
      <c r="EQ92" s="327">
        <f>ROUND(EQ93*EQ10,0)*N(Input!$C$150)</f>
        <v>0</v>
      </c>
      <c r="ER92" s="327">
        <f>ROUND(ER93*ER10,0)*N(Input!$C$150)</f>
        <v>0</v>
      </c>
      <c r="ES92" s="327">
        <f>ROUND(ES93*ES10,0)*N(Input!$C$150)</f>
        <v>0</v>
      </c>
      <c r="ET92" s="327">
        <f>ROUND(ET93*ET10,0)*N(Input!$C$150)</f>
        <v>0</v>
      </c>
      <c r="EU92" s="327">
        <f>ROUND(EU93*EU10,0)*N(Input!$C$150)</f>
        <v>0</v>
      </c>
      <c r="EV92" s="327">
        <f>ROUND(EV93*EV10,0)*N(Input!$C$150)</f>
        <v>0</v>
      </c>
      <c r="EW92" s="327">
        <f>ROUND(EW93*EW10,0)*N(Input!$C$150)</f>
        <v>0</v>
      </c>
      <c r="EX92" s="327">
        <f>ROUND(EX93*EX10,0)*N(Input!$C$150)</f>
        <v>0</v>
      </c>
      <c r="EY92" s="327">
        <f>ROUND(EY93*EY10,0)*N(Input!$C$150)</f>
        <v>0</v>
      </c>
      <c r="EZ92" s="327">
        <f>ROUND(EZ93*EZ10,0)*N(Input!$C$150)</f>
        <v>0</v>
      </c>
      <c r="FA92" s="327">
        <f>ROUND(FA93*FA10,0)*N(Input!$C$150)</f>
        <v>0</v>
      </c>
      <c r="FB92" s="327">
        <f>ROUND(FB93*FB10,0)*N(Input!$C$150)</f>
        <v>0</v>
      </c>
      <c r="FC92" s="327">
        <f>ROUND(FC93*FC10,0)*N(Input!$C$150)</f>
        <v>0</v>
      </c>
      <c r="FD92" s="327">
        <f>ROUND(FD93*FD10,0)*N(Input!$C$150)</f>
        <v>0</v>
      </c>
      <c r="FE92" s="327">
        <f>ROUND(FE93*FE10,0)*N(Input!$C$150)</f>
        <v>0</v>
      </c>
      <c r="FF92" s="327">
        <f>ROUND(FF93*FF10,0)*N(Input!$C$150)</f>
        <v>0</v>
      </c>
      <c r="FG92" s="327">
        <f>ROUND(FG93*FG10,0)*N(Input!$C$150)</f>
        <v>0</v>
      </c>
      <c r="FH92" s="327">
        <f>ROUND(FH93*FH10,0)*N(Input!$C$150)</f>
        <v>0</v>
      </c>
      <c r="FI92" s="327">
        <f>ROUND(FI93*FI10,0)*N(Input!$C$150)</f>
        <v>0</v>
      </c>
      <c r="FJ92" s="327">
        <f>ROUND(FJ93*FJ10,0)*N(Input!$C$150)</f>
        <v>0</v>
      </c>
      <c r="FK92" s="327">
        <f>ROUND(FK93*FK10,0)*N(Input!$C$150)</f>
        <v>0</v>
      </c>
      <c r="FL92" s="327">
        <f>ROUND(FL93*FL10,0)*N(Input!$C$150)</f>
        <v>0</v>
      </c>
      <c r="FM92" s="327">
        <f>ROUND(FM93*FM10,0)*N(Input!$C$150)</f>
        <v>0</v>
      </c>
      <c r="FN92" s="327">
        <f>ROUND(FN93*FN10,0)*N(Input!$C$150)</f>
        <v>0</v>
      </c>
      <c r="FO92" s="327">
        <f>ROUND(FO93*FO10,0)*N(Input!$C$150)</f>
        <v>0</v>
      </c>
      <c r="FP92" s="327">
        <f>ROUND(FP93*FP10,0)*N(Input!$C$150)</f>
        <v>0</v>
      </c>
      <c r="FQ92" s="327">
        <f>ROUND(FQ93*FQ10,0)*N(Input!$C$150)</f>
        <v>0</v>
      </c>
      <c r="FR92" s="327">
        <f>ROUND(FR93*FR10,0)*N(Input!$C$150)</f>
        <v>0</v>
      </c>
      <c r="FS92" s="327">
        <f>ROUND(FS93*FS10,0)*N(Input!$C$150)</f>
        <v>0</v>
      </c>
      <c r="FT92" s="327">
        <f>ROUND(FT93*FT10,0)*N(Input!$C$150)</f>
        <v>0</v>
      </c>
      <c r="FU92" s="327">
        <f>ROUND(FU93*FU10,0)*N(Input!$C$150)</f>
        <v>0</v>
      </c>
      <c r="FV92" s="327">
        <f>ROUND(FV93*FV10,0)*N(Input!$C$150)</f>
        <v>0</v>
      </c>
      <c r="FW92" s="327">
        <f>ROUND(FW93*FW10,0)*N(Input!$C$150)</f>
        <v>0</v>
      </c>
      <c r="FX92" s="327">
        <f>ROUND(FX93*FX10,0)*N(Input!$C$150)</f>
        <v>0</v>
      </c>
      <c r="FY92" s="327">
        <f>ROUND(FY93*FY10,0)*N(Input!$C$150)</f>
        <v>0</v>
      </c>
      <c r="FZ92" s="327">
        <f>ROUND(FZ93*FZ10,0)*N(Input!$C$150)</f>
        <v>0</v>
      </c>
      <c r="GA92" s="327">
        <f>ROUND(GA93*GA10,0)*N(Input!$C$150)</f>
        <v>0</v>
      </c>
      <c r="GB92" s="327">
        <f>ROUND(GB93*GB10,0)*N(Input!$C$150)</f>
        <v>0</v>
      </c>
      <c r="GC92" s="327">
        <f>ROUND(GC93*GC10,0)*N(Input!$C$150)</f>
        <v>0</v>
      </c>
      <c r="GD92" s="327">
        <f>ROUND(GD93*GD10,0)*N(Input!$C$150)</f>
        <v>0</v>
      </c>
      <c r="GE92" s="327">
        <f>ROUND(GE93*GE10,0)*N(Input!$C$150)</f>
        <v>0</v>
      </c>
      <c r="GF92" s="327">
        <f>ROUND(GF93*GF10,0)*N(Input!$C$150)</f>
        <v>0</v>
      </c>
      <c r="GG92" s="327">
        <f>ROUND(GG93*GG10,0)*N(Input!$C$150)</f>
        <v>0</v>
      </c>
      <c r="GH92" s="327">
        <f>ROUND(GH93*GH10,0)*N(Input!$C$150)</f>
        <v>0</v>
      </c>
      <c r="GI92" s="327">
        <f>ROUND(GI93*GI10,0)*N(Input!$C$150)</f>
        <v>0</v>
      </c>
      <c r="GJ92" s="327">
        <f>ROUND(GJ93*GJ10,0)*N(Input!$C$150)</f>
        <v>0</v>
      </c>
      <c r="GK92" s="327">
        <f>ROUND(GK93*GK10,0)*N(Input!$C$150)</f>
        <v>0</v>
      </c>
      <c r="GL92" s="327">
        <f>ROUND(GL93*GL10,0)*N(Input!$C$150)</f>
        <v>0</v>
      </c>
      <c r="GM92" s="327">
        <f>ROUND(GM93*GM10,0)*N(Input!$C$150)</f>
        <v>0</v>
      </c>
      <c r="GN92" s="327">
        <f>ROUND(GN93*GN10,0)*N(Input!$C$150)</f>
        <v>0</v>
      </c>
      <c r="GO92" s="327">
        <f>ROUND(GO93*GO10,0)*N(Input!$C$150)</f>
        <v>0</v>
      </c>
      <c r="GP92" s="327">
        <f>ROUND(GP93*GP10,0)*N(Input!$C$150)</f>
        <v>0</v>
      </c>
      <c r="GQ92" s="327">
        <f>ROUND(GQ93*GQ10,0)*N(Input!$C$150)</f>
        <v>0</v>
      </c>
      <c r="GR92" s="327">
        <f>ROUND(GR93*GR10,0)*N(Input!$C$150)</f>
        <v>0</v>
      </c>
      <c r="GS92" s="327">
        <f>ROUND(GS93*GS10,0)*N(Input!$C$150)</f>
        <v>0</v>
      </c>
    </row>
    <row r="93" spans="1:201" s="328" customFormat="1" outlineLevel="1">
      <c r="A93" s="356" t="s">
        <v>9368</v>
      </c>
      <c r="B93" s="357">
        <f>IFERROR(IF(AND(B4="PA",$B$104="PA"),INDEX(PIP!$H$127:$H$130,MATCH(Input!$C$151,PIP!$G$127:$G$130,0)),0),0)</f>
        <v>0</v>
      </c>
      <c r="C93" s="357">
        <f>IFERROR(IF(AND(C4="PA",$B$104="PA"),INDEX(PIP!$H$127:$H$130,MATCH(Input!$C$151,PIP!$G$127:$G$130,0)),0),0)</f>
        <v>0</v>
      </c>
      <c r="D93" s="357">
        <f>IFERROR(IF(AND(D4="PA",$B$104="PA"),INDEX(PIP!$H$127:$H$130,MATCH(Input!$C$151,PIP!$G$127:$G$130,0)),0),0)</f>
        <v>0</v>
      </c>
      <c r="E93" s="357">
        <f>IFERROR(IF(AND(E4="PA",$B$104="PA"),INDEX(PIP!$H$127:$H$130,MATCH(Input!$C$151,PIP!$G$127:$G$130,0)),0),0)</f>
        <v>0</v>
      </c>
      <c r="F93" s="357">
        <f>IFERROR(IF(AND(F4="PA",$B$104="PA"),INDEX(PIP!$H$127:$H$130,MATCH(Input!$C$151,PIP!$G$127:$G$130,0)),0),0)</f>
        <v>0</v>
      </c>
      <c r="G93" s="357">
        <f>IFERROR(IF(AND(G4="PA",$B$104="PA"),INDEX(PIP!$H$127:$H$130,MATCH(Input!$C$151,PIP!$G$127:$G$130,0)),0),0)</f>
        <v>0</v>
      </c>
      <c r="H93" s="357">
        <f>IFERROR(IF(AND(H4="PA",$B$104="PA"),INDEX(PIP!$H$127:$H$130,MATCH(Input!$C$151,PIP!$G$127:$G$130,0)),0),0)</f>
        <v>0</v>
      </c>
      <c r="I93" s="357">
        <f>IFERROR(IF(AND(I4="PA",$B$104="PA"),INDEX(PIP!$H$127:$H$130,MATCH(Input!$C$151,PIP!$G$127:$G$130,0)),0),0)</f>
        <v>0</v>
      </c>
      <c r="J93" s="357">
        <f>IFERROR(IF(AND(J4="PA",$B$104="PA"),INDEX(PIP!$H$127:$H$130,MATCH(Input!$C$151,PIP!$G$127:$G$130,0)),0),0)</f>
        <v>0</v>
      </c>
      <c r="K93" s="357">
        <f>IFERROR(IF(AND(K4="PA",$B$104="PA"),INDEX(PIP!$H$127:$H$130,MATCH(Input!$C$151,PIP!$G$127:$G$130,0)),0),0)</f>
        <v>0</v>
      </c>
      <c r="L93" s="357">
        <f>IFERROR(IF(AND(L4="PA",$B$104="PA"),INDEX(PIP!$H$127:$H$130,MATCH(Input!$C$151,PIP!$G$127:$G$130,0)),0),0)</f>
        <v>0</v>
      </c>
      <c r="M93" s="357">
        <f>IFERROR(IF(AND(M4="PA",$B$104="PA"),INDEX(PIP!$H$127:$H$130,MATCH(Input!$C$151,PIP!$G$127:$G$130,0)),0),0)</f>
        <v>0</v>
      </c>
      <c r="N93" s="357">
        <f>IFERROR(IF(AND(N4="PA",$B$104="PA"),INDEX(PIP!$H$127:$H$130,MATCH(Input!$C$151,PIP!$G$127:$G$130,0)),0),0)</f>
        <v>0</v>
      </c>
      <c r="O93" s="357">
        <f>IFERROR(IF(AND(O4="PA",$B$104="PA"),INDEX(PIP!$H$127:$H$130,MATCH(Input!$C$151,PIP!$G$127:$G$130,0)),0),0)</f>
        <v>0</v>
      </c>
      <c r="P93" s="357">
        <f>IFERROR(IF(AND(P4="PA",$B$104="PA"),INDEX(PIP!$H$127:$H$130,MATCH(Input!$C$151,PIP!$G$127:$G$130,0)),0),0)</f>
        <v>0</v>
      </c>
      <c r="Q93" s="357">
        <f>IFERROR(IF(AND(Q4="PA",$B$104="PA"),INDEX(PIP!$H$127:$H$130,MATCH(Input!$C$151,PIP!$G$127:$G$130,0)),0),0)</f>
        <v>0</v>
      </c>
      <c r="R93" s="357">
        <f>IFERROR(IF(AND(R4="PA",$B$104="PA"),INDEX(PIP!$H$127:$H$130,MATCH(Input!$C$151,PIP!$G$127:$G$130,0)),0),0)</f>
        <v>0</v>
      </c>
      <c r="S93" s="357">
        <f>IFERROR(IF(AND(S4="PA",$B$104="PA"),INDEX(PIP!$H$127:$H$130,MATCH(Input!$C$151,PIP!$G$127:$G$130,0)),0),0)</f>
        <v>0</v>
      </c>
      <c r="T93" s="357">
        <f>IFERROR(IF(AND(T4="PA",$B$104="PA"),INDEX(PIP!$H$127:$H$130,MATCH(Input!$C$151,PIP!$G$127:$G$130,0)),0),0)</f>
        <v>0</v>
      </c>
      <c r="U93" s="357">
        <f>IFERROR(IF(AND(U4="PA",$B$104="PA"),INDEX(PIP!$H$127:$H$130,MATCH(Input!$C$151,PIP!$G$127:$G$130,0)),0),0)</f>
        <v>0</v>
      </c>
      <c r="V93" s="357">
        <f>IFERROR(IF(AND(V4="PA",$B$104="PA"),INDEX(PIP!$H$127:$H$130,MATCH(Input!$C$151,PIP!$G$127:$G$130,0)),0),0)</f>
        <v>0</v>
      </c>
      <c r="W93" s="357">
        <f>IFERROR(IF(AND(W4="PA",$B$104="PA"),INDEX(PIP!$H$127:$H$130,MATCH(Input!$C$151,PIP!$G$127:$G$130,0)),0),0)</f>
        <v>0</v>
      </c>
      <c r="X93" s="357">
        <f>IFERROR(IF(AND(X4="PA",$B$104="PA"),INDEX(PIP!$H$127:$H$130,MATCH(Input!$C$151,PIP!$G$127:$G$130,0)),0),0)</f>
        <v>0</v>
      </c>
      <c r="Y93" s="357">
        <f>IFERROR(IF(AND(Y4="PA",$B$104="PA"),INDEX(PIP!$H$127:$H$130,MATCH(Input!$C$151,PIP!$G$127:$G$130,0)),0),0)</f>
        <v>0</v>
      </c>
      <c r="Z93" s="357">
        <f>IFERROR(IF(AND(Z4="PA",$B$104="PA"),INDEX(PIP!$H$127:$H$130,MATCH(Input!$C$151,PIP!$G$127:$G$130,0)),0),0)</f>
        <v>0</v>
      </c>
      <c r="AA93" s="357">
        <f>IFERROR(IF(AND(AA4="PA",$B$104="PA"),INDEX(PIP!$H$127:$H$130,MATCH(Input!$C$151,PIP!$G$127:$G$130,0)),0),0)</f>
        <v>0</v>
      </c>
      <c r="AB93" s="357">
        <f>IFERROR(IF(AND(AB4="PA",$B$104="PA"),INDEX(PIP!$H$127:$H$130,MATCH(Input!$C$151,PIP!$G$127:$G$130,0)),0),0)</f>
        <v>0</v>
      </c>
      <c r="AC93" s="357">
        <f>IFERROR(IF(AND(AC4="PA",$B$104="PA"),INDEX(PIP!$H$127:$H$130,MATCH(Input!$C$151,PIP!$G$127:$G$130,0)),0),0)</f>
        <v>0</v>
      </c>
      <c r="AD93" s="357">
        <f>IFERROR(IF(AND(AD4="PA",$B$104="PA"),INDEX(PIP!$H$127:$H$130,MATCH(Input!$C$151,PIP!$G$127:$G$130,0)),0),0)</f>
        <v>0</v>
      </c>
      <c r="AE93" s="357">
        <f>IFERROR(IF(AND(AE4="PA",$B$104="PA"),INDEX(PIP!$H$127:$H$130,MATCH(Input!$C$151,PIP!$G$127:$G$130,0)),0),0)</f>
        <v>0</v>
      </c>
      <c r="AF93" s="357">
        <f>IFERROR(IF(AND(AF4="PA",$B$104="PA"),INDEX(PIP!$H$127:$H$130,MATCH(Input!$C$151,PIP!$G$127:$G$130,0)),0),0)</f>
        <v>0</v>
      </c>
      <c r="AG93" s="357">
        <f>IFERROR(IF(AND(AG4="PA",$B$104="PA"),INDEX(PIP!$H$127:$H$130,MATCH(Input!$C$151,PIP!$G$127:$G$130,0)),0),0)</f>
        <v>0</v>
      </c>
      <c r="AH93" s="357">
        <f>IFERROR(IF(AND(AH4="PA",$B$104="PA"),INDEX(PIP!$H$127:$H$130,MATCH(Input!$C$151,PIP!$G$127:$G$130,0)),0),0)</f>
        <v>0</v>
      </c>
      <c r="AI93" s="357">
        <f>IFERROR(IF(AND(AI4="PA",$B$104="PA"),INDEX(PIP!$H$127:$H$130,MATCH(Input!$C$151,PIP!$G$127:$G$130,0)),0),0)</f>
        <v>0</v>
      </c>
      <c r="AJ93" s="357">
        <f>IFERROR(IF(AND(AJ4="PA",$B$104="PA"),INDEX(PIP!$H$127:$H$130,MATCH(Input!$C$151,PIP!$G$127:$G$130,0)),0),0)</f>
        <v>0</v>
      </c>
      <c r="AK93" s="357">
        <f>IFERROR(IF(AND(AK4="PA",$B$104="PA"),INDEX(PIP!$H$127:$H$130,MATCH(Input!$C$151,PIP!$G$127:$G$130,0)),0),0)</f>
        <v>0</v>
      </c>
      <c r="AL93" s="357">
        <f>IFERROR(IF(AND(AL4="PA",$B$104="PA"),INDEX(PIP!$H$127:$H$130,MATCH(Input!$C$151,PIP!$G$127:$G$130,0)),0),0)</f>
        <v>0</v>
      </c>
      <c r="AM93" s="357">
        <f>IFERROR(IF(AND(AM4="PA",$B$104="PA"),INDEX(PIP!$H$127:$H$130,MATCH(Input!$C$151,PIP!$G$127:$G$130,0)),0),0)</f>
        <v>0</v>
      </c>
      <c r="AN93" s="357">
        <f>IFERROR(IF(AND(AN4="PA",$B$104="PA"),INDEX(PIP!$H$127:$H$130,MATCH(Input!$C$151,PIP!$G$127:$G$130,0)),0),0)</f>
        <v>0</v>
      </c>
      <c r="AO93" s="357">
        <f>IFERROR(IF(AND(AO4="PA",$B$104="PA"),INDEX(PIP!$H$127:$H$130,MATCH(Input!$C$151,PIP!$G$127:$G$130,0)),0),0)</f>
        <v>0</v>
      </c>
      <c r="AP93" s="357">
        <f>IFERROR(IF(AND(AP4="PA",$B$104="PA"),INDEX(PIP!$H$127:$H$130,MATCH(Input!$C$151,PIP!$G$127:$G$130,0)),0),0)</f>
        <v>0</v>
      </c>
      <c r="AQ93" s="357">
        <f>IFERROR(IF(AND(AQ4="PA",$B$104="PA"),INDEX(PIP!$H$127:$H$130,MATCH(Input!$C$151,PIP!$G$127:$G$130,0)),0),0)</f>
        <v>0</v>
      </c>
      <c r="AR93" s="357">
        <f>IFERROR(IF(AND(AR4="PA",$B$104="PA"),INDEX(PIP!$H$127:$H$130,MATCH(Input!$C$151,PIP!$G$127:$G$130,0)),0),0)</f>
        <v>0</v>
      </c>
      <c r="AS93" s="357">
        <f>IFERROR(IF(AND(AS4="PA",$B$104="PA"),INDEX(PIP!$H$127:$H$130,MATCH(Input!$C$151,PIP!$G$127:$G$130,0)),0),0)</f>
        <v>0</v>
      </c>
      <c r="AT93" s="357">
        <f>IFERROR(IF(AND(AT4="PA",$B$104="PA"),INDEX(PIP!$H$127:$H$130,MATCH(Input!$C$151,PIP!$G$127:$G$130,0)),0),0)</f>
        <v>0</v>
      </c>
      <c r="AU93" s="357">
        <f>IFERROR(IF(AND(AU4="PA",$B$104="PA"),INDEX(PIP!$H$127:$H$130,MATCH(Input!$C$151,PIP!$G$127:$G$130,0)),0),0)</f>
        <v>0</v>
      </c>
      <c r="AV93" s="357">
        <f>IFERROR(IF(AND(AV4="PA",$B$104="PA"),INDEX(PIP!$H$127:$H$130,MATCH(Input!$C$151,PIP!$G$127:$G$130,0)),0),0)</f>
        <v>0</v>
      </c>
      <c r="AW93" s="357">
        <f>IFERROR(IF(AND(AW4="PA",$B$104="PA"),INDEX(PIP!$H$127:$H$130,MATCH(Input!$C$151,PIP!$G$127:$G$130,0)),0),0)</f>
        <v>0</v>
      </c>
      <c r="AX93" s="357">
        <f>IFERROR(IF(AND(AX4="PA",$B$104="PA"),INDEX(PIP!$H$127:$H$130,MATCH(Input!$C$151,PIP!$G$127:$G$130,0)),0),0)</f>
        <v>0</v>
      </c>
      <c r="AY93" s="357">
        <f>IFERROR(IF(AND(AY4="PA",$B$104="PA"),INDEX(PIP!$H$127:$H$130,MATCH(Input!$C$151,PIP!$G$127:$G$130,0)),0),0)</f>
        <v>0</v>
      </c>
      <c r="AZ93" s="357">
        <f>IFERROR(IF(AND(AZ4="PA",$B$104="PA"),INDEX(PIP!$H$127:$H$130,MATCH(Input!$C$151,PIP!$G$127:$G$130,0)),0),0)</f>
        <v>0</v>
      </c>
      <c r="BA93" s="357">
        <f>IFERROR(IF(AND(BA4="PA",$B$104="PA"),INDEX(PIP!$H$127:$H$130,MATCH(Input!$C$151,PIP!$G$127:$G$130,0)),0),0)</f>
        <v>0</v>
      </c>
      <c r="BB93" s="357">
        <f>IFERROR(IF(AND(BB4="PA",$B$104="PA"),INDEX(PIP!$H$127:$H$130,MATCH(Input!$C$151,PIP!$G$127:$G$130,0)),0),0)</f>
        <v>0</v>
      </c>
      <c r="BC93" s="357">
        <f>IFERROR(IF(AND(BC4="PA",$B$104="PA"),INDEX(PIP!$H$127:$H$130,MATCH(Input!$C$151,PIP!$G$127:$G$130,0)),0),0)</f>
        <v>0</v>
      </c>
      <c r="BD93" s="357">
        <f>IFERROR(IF(AND(BD4="PA",$B$104="PA"),INDEX(PIP!$H$127:$H$130,MATCH(Input!$C$151,PIP!$G$127:$G$130,0)),0),0)</f>
        <v>0</v>
      </c>
      <c r="BE93" s="357">
        <f>IFERROR(IF(AND(BE4="PA",$B$104="PA"),INDEX(PIP!$H$127:$H$130,MATCH(Input!$C$151,PIP!$G$127:$G$130,0)),0),0)</f>
        <v>0</v>
      </c>
      <c r="BF93" s="357">
        <f>IFERROR(IF(AND(BF4="PA",$B$104="PA"),INDEX(PIP!$H$127:$H$130,MATCH(Input!$C$151,PIP!$G$127:$G$130,0)),0),0)</f>
        <v>0</v>
      </c>
      <c r="BG93" s="357">
        <f>IFERROR(IF(AND(BG4="PA",$B$104="PA"),INDEX(PIP!$H$127:$H$130,MATCH(Input!$C$151,PIP!$G$127:$G$130,0)),0),0)</f>
        <v>0</v>
      </c>
      <c r="BH93" s="357">
        <f>IFERROR(IF(AND(BH4="PA",$B$104="PA"),INDEX(PIP!$H$127:$H$130,MATCH(Input!$C$151,PIP!$G$127:$G$130,0)),0),0)</f>
        <v>0</v>
      </c>
      <c r="BI93" s="357">
        <f>IFERROR(IF(AND(BI4="PA",$B$104="PA"),INDEX(PIP!$H$127:$H$130,MATCH(Input!$C$151,PIP!$G$127:$G$130,0)),0),0)</f>
        <v>0</v>
      </c>
      <c r="BJ93" s="357">
        <f>IFERROR(IF(AND(BJ4="PA",$B$104="PA"),INDEX(PIP!$H$127:$H$130,MATCH(Input!$C$151,PIP!$G$127:$G$130,0)),0),0)</f>
        <v>0</v>
      </c>
      <c r="BK93" s="357">
        <f>IFERROR(IF(AND(BK4="PA",$B$104="PA"),INDEX(PIP!$H$127:$H$130,MATCH(Input!$C$151,PIP!$G$127:$G$130,0)),0),0)</f>
        <v>0</v>
      </c>
      <c r="BL93" s="357">
        <f>IFERROR(IF(AND(BL4="PA",$B$104="PA"),INDEX(PIP!$H$127:$H$130,MATCH(Input!$C$151,PIP!$G$127:$G$130,0)),0),0)</f>
        <v>0</v>
      </c>
      <c r="BM93" s="357">
        <f>IFERROR(IF(AND(BM4="PA",$B$104="PA"),INDEX(PIP!$H$127:$H$130,MATCH(Input!$C$151,PIP!$G$127:$G$130,0)),0),0)</f>
        <v>0</v>
      </c>
      <c r="BN93" s="357">
        <f>IFERROR(IF(AND(BN4="PA",$B$104="PA"),INDEX(PIP!$H$127:$H$130,MATCH(Input!$C$151,PIP!$G$127:$G$130,0)),0),0)</f>
        <v>0</v>
      </c>
      <c r="BO93" s="357">
        <f>IFERROR(IF(AND(BO4="PA",$B$104="PA"),INDEX(PIP!$H$127:$H$130,MATCH(Input!$C$151,PIP!$G$127:$G$130,0)),0),0)</f>
        <v>0</v>
      </c>
      <c r="BP93" s="357">
        <f>IFERROR(IF(AND(BP4="PA",$B$104="PA"),INDEX(PIP!$H$127:$H$130,MATCH(Input!$C$151,PIP!$G$127:$G$130,0)),0),0)</f>
        <v>0</v>
      </c>
      <c r="BQ93" s="357">
        <f>IFERROR(IF(AND(BQ4="PA",$B$104="PA"),INDEX(PIP!$H$127:$H$130,MATCH(Input!$C$151,PIP!$G$127:$G$130,0)),0),0)</f>
        <v>0</v>
      </c>
      <c r="BR93" s="357">
        <f>IFERROR(IF(AND(BR4="PA",$B$104="PA"),INDEX(PIP!$H$127:$H$130,MATCH(Input!$C$151,PIP!$G$127:$G$130,0)),0),0)</f>
        <v>0</v>
      </c>
      <c r="BS93" s="357">
        <f>IFERROR(IF(AND(BS4="PA",$B$104="PA"),INDEX(PIP!$H$127:$H$130,MATCH(Input!$C$151,PIP!$G$127:$G$130,0)),0),0)</f>
        <v>0</v>
      </c>
      <c r="BT93" s="357">
        <f>IFERROR(IF(AND(BT4="PA",$B$104="PA"),INDEX(PIP!$H$127:$H$130,MATCH(Input!$C$151,PIP!$G$127:$G$130,0)),0),0)</f>
        <v>0</v>
      </c>
      <c r="BU93" s="357">
        <f>IFERROR(IF(AND(BU4="PA",$B$104="PA"),INDEX(PIP!$H$127:$H$130,MATCH(Input!$C$151,PIP!$G$127:$G$130,0)),0),0)</f>
        <v>0</v>
      </c>
      <c r="BV93" s="357">
        <f>IFERROR(IF(AND(BV4="PA",$B$104="PA"),INDEX(PIP!$H$127:$H$130,MATCH(Input!$C$151,PIP!$G$127:$G$130,0)),0),0)</f>
        <v>0</v>
      </c>
      <c r="BW93" s="357">
        <f>IFERROR(IF(AND(BW4="PA",$B$104="PA"),INDEX(PIP!$H$127:$H$130,MATCH(Input!$C$151,PIP!$G$127:$G$130,0)),0),0)</f>
        <v>0</v>
      </c>
      <c r="BX93" s="357">
        <f>IFERROR(IF(AND(BX4="PA",$B$104="PA"),INDEX(PIP!$H$127:$H$130,MATCH(Input!$C$151,PIP!$G$127:$G$130,0)),0),0)</f>
        <v>0</v>
      </c>
      <c r="BY93" s="357">
        <f>IFERROR(IF(AND(BY4="PA",$B$104="PA"),INDEX(PIP!$H$127:$H$130,MATCH(Input!$C$151,PIP!$G$127:$G$130,0)),0),0)</f>
        <v>0</v>
      </c>
      <c r="BZ93" s="357">
        <f>IFERROR(IF(AND(BZ4="PA",$B$104="PA"),INDEX(PIP!$H$127:$H$130,MATCH(Input!$C$151,PIP!$G$127:$G$130,0)),0),0)</f>
        <v>0</v>
      </c>
      <c r="CA93" s="357">
        <f>IFERROR(IF(AND(CA4="PA",$B$104="PA"),INDEX(PIP!$H$127:$H$130,MATCH(Input!$C$151,PIP!$G$127:$G$130,0)),0),0)</f>
        <v>0</v>
      </c>
      <c r="CB93" s="357">
        <f>IFERROR(IF(AND(CB4="PA",$B$104="PA"),INDEX(PIP!$H$127:$H$130,MATCH(Input!$C$151,PIP!$G$127:$G$130,0)),0),0)</f>
        <v>0</v>
      </c>
      <c r="CC93" s="357">
        <f>IFERROR(IF(AND(CC4="PA",$B$104="PA"),INDEX(PIP!$H$127:$H$130,MATCH(Input!$C$151,PIP!$G$127:$G$130,0)),0),0)</f>
        <v>0</v>
      </c>
      <c r="CD93" s="357">
        <f>IFERROR(IF(AND(CD4="PA",$B$104="PA"),INDEX(PIP!$H$127:$H$130,MATCH(Input!$C$151,PIP!$G$127:$G$130,0)),0),0)</f>
        <v>0</v>
      </c>
      <c r="CE93" s="357">
        <f>IFERROR(IF(AND(CE4="PA",$B$104="PA"),INDEX(PIP!$H$127:$H$130,MATCH(Input!$C$151,PIP!$G$127:$G$130,0)),0),0)</f>
        <v>0</v>
      </c>
      <c r="CF93" s="357">
        <f>IFERROR(IF(AND(CF4="PA",$B$104="PA"),INDEX(PIP!$H$127:$H$130,MATCH(Input!$C$151,PIP!$G$127:$G$130,0)),0),0)</f>
        <v>0</v>
      </c>
      <c r="CG93" s="357">
        <f>IFERROR(IF(AND(CG4="PA",$B$104="PA"),INDEX(PIP!$H$127:$H$130,MATCH(Input!$C$151,PIP!$G$127:$G$130,0)),0),0)</f>
        <v>0</v>
      </c>
      <c r="CH93" s="357">
        <f>IFERROR(IF(AND(CH4="PA",$B$104="PA"),INDEX(PIP!$H$127:$H$130,MATCH(Input!$C$151,PIP!$G$127:$G$130,0)),0),0)</f>
        <v>0</v>
      </c>
      <c r="CI93" s="357">
        <f>IFERROR(IF(AND(CI4="PA",$B$104="PA"),INDEX(PIP!$H$127:$H$130,MATCH(Input!$C$151,PIP!$G$127:$G$130,0)),0),0)</f>
        <v>0</v>
      </c>
      <c r="CJ93" s="357">
        <f>IFERROR(IF(AND(CJ4="PA",$B$104="PA"),INDEX(PIP!$H$127:$H$130,MATCH(Input!$C$151,PIP!$G$127:$G$130,0)),0),0)</f>
        <v>0</v>
      </c>
      <c r="CK93" s="357">
        <f>IFERROR(IF(AND(CK4="PA",$B$104="PA"),INDEX(PIP!$H$127:$H$130,MATCH(Input!$C$151,PIP!$G$127:$G$130,0)),0),0)</f>
        <v>0</v>
      </c>
      <c r="CL93" s="357">
        <f>IFERROR(IF(AND(CL4="PA",$B$104="PA"),INDEX(PIP!$H$127:$H$130,MATCH(Input!$C$151,PIP!$G$127:$G$130,0)),0),0)</f>
        <v>0</v>
      </c>
      <c r="CM93" s="357">
        <f>IFERROR(IF(AND(CM4="PA",$B$104="PA"),INDEX(PIP!$H$127:$H$130,MATCH(Input!$C$151,PIP!$G$127:$G$130,0)),0),0)</f>
        <v>0</v>
      </c>
      <c r="CN93" s="357">
        <f>IFERROR(IF(AND(CN4="PA",$B$104="PA"),INDEX(PIP!$H$127:$H$130,MATCH(Input!$C$151,PIP!$G$127:$G$130,0)),0),0)</f>
        <v>0</v>
      </c>
      <c r="CO93" s="357">
        <f>IFERROR(IF(AND(CO4="PA",$B$104="PA"),INDEX(PIP!$H$127:$H$130,MATCH(Input!$C$151,PIP!$G$127:$G$130,0)),0),0)</f>
        <v>0</v>
      </c>
      <c r="CP93" s="357">
        <f>IFERROR(IF(AND(CP4="PA",$B$104="PA"),INDEX(PIP!$H$127:$H$130,MATCH(Input!$C$151,PIP!$G$127:$G$130,0)),0),0)</f>
        <v>0</v>
      </c>
      <c r="CQ93" s="357">
        <f>IFERROR(IF(AND(CQ4="PA",$B$104="PA"),INDEX(PIP!$H$127:$H$130,MATCH(Input!$C$151,PIP!$G$127:$G$130,0)),0),0)</f>
        <v>0</v>
      </c>
      <c r="CR93" s="357">
        <f>IFERROR(IF(AND(CR4="PA",$B$104="PA"),INDEX(PIP!$H$127:$H$130,MATCH(Input!$C$151,PIP!$G$127:$G$130,0)),0),0)</f>
        <v>0</v>
      </c>
      <c r="CS93" s="357">
        <f>IFERROR(IF(AND(CS4="PA",$B$104="PA"),INDEX(PIP!$H$127:$H$130,MATCH(Input!$C$151,PIP!$G$127:$G$130,0)),0),0)</f>
        <v>0</v>
      </c>
      <c r="CT93" s="357">
        <f>IFERROR(IF(AND(CT4="PA",$B$104="PA"),INDEX(PIP!$H$127:$H$130,MATCH(Input!$C$151,PIP!$G$127:$G$130,0)),0),0)</f>
        <v>0</v>
      </c>
      <c r="CU93" s="357">
        <f>IFERROR(IF(AND(CU4="PA",$B$104="PA"),INDEX(PIP!$H$127:$H$130,MATCH(Input!$C$151,PIP!$G$127:$G$130,0)),0),0)</f>
        <v>0</v>
      </c>
      <c r="CV93" s="357">
        <f>IFERROR(IF(AND(CV4="PA",$B$104="PA"),INDEX(PIP!$H$127:$H$130,MATCH(Input!$C$151,PIP!$G$127:$G$130,0)),0),0)</f>
        <v>0</v>
      </c>
      <c r="CW93" s="357">
        <f>IFERROR(IF(AND(CW4="PA",$B$104="PA"),INDEX(PIP!$H$127:$H$130,MATCH(Input!$C$151,PIP!$G$127:$G$130,0)),0),0)</f>
        <v>0</v>
      </c>
      <c r="CX93" s="357">
        <f>IFERROR(IF(AND(CX4="PA",$B$104="PA"),INDEX(PIP!$H$127:$H$130,MATCH(Input!$C$151,PIP!$G$127:$G$130,0)),0),0)</f>
        <v>0</v>
      </c>
      <c r="CY93" s="357">
        <f>IFERROR(IF(AND(CY4="PA",$B$104="PA"),INDEX(PIP!$H$127:$H$130,MATCH(Input!$C$151,PIP!$G$127:$G$130,0)),0),0)</f>
        <v>0</v>
      </c>
      <c r="CZ93" s="357">
        <f>IFERROR(IF(AND(CZ4="PA",$B$104="PA"),INDEX(PIP!$H$127:$H$130,MATCH(Input!$C$151,PIP!$G$127:$G$130,0)),0),0)</f>
        <v>0</v>
      </c>
      <c r="DA93" s="357">
        <f>IFERROR(IF(AND(DA4="PA",$B$104="PA"),INDEX(PIP!$H$127:$H$130,MATCH(Input!$C$151,PIP!$G$127:$G$130,0)),0),0)</f>
        <v>0</v>
      </c>
      <c r="DB93" s="357">
        <f>IFERROR(IF(AND(DB4="PA",$B$104="PA"),INDEX(PIP!$H$127:$H$130,MATCH(Input!$C$151,PIP!$G$127:$G$130,0)),0),0)</f>
        <v>0</v>
      </c>
      <c r="DC93" s="357">
        <f>IFERROR(IF(AND(DC4="PA",$B$104="PA"),INDEX(PIP!$H$127:$H$130,MATCH(Input!$C$151,PIP!$G$127:$G$130,0)),0),0)</f>
        <v>0</v>
      </c>
      <c r="DD93" s="357">
        <f>IFERROR(IF(AND(DD4="PA",$B$104="PA"),INDEX(PIP!$H$127:$H$130,MATCH(Input!$C$151,PIP!$G$127:$G$130,0)),0),0)</f>
        <v>0</v>
      </c>
      <c r="DE93" s="357">
        <f>IFERROR(IF(AND(DE4="PA",$B$104="PA"),INDEX(PIP!$H$127:$H$130,MATCH(Input!$C$151,PIP!$G$127:$G$130,0)),0),0)</f>
        <v>0</v>
      </c>
      <c r="DF93" s="357">
        <f>IFERROR(IF(AND(DF4="PA",$B$104="PA"),INDEX(PIP!$H$127:$H$130,MATCH(Input!$C$151,PIP!$G$127:$G$130,0)),0),0)</f>
        <v>0</v>
      </c>
      <c r="DG93" s="357">
        <f>IFERROR(IF(AND(DG4="PA",$B$104="PA"),INDEX(PIP!$H$127:$H$130,MATCH(Input!$C$151,PIP!$G$127:$G$130,0)),0),0)</f>
        <v>0</v>
      </c>
      <c r="DH93" s="357">
        <f>IFERROR(IF(AND(DH4="PA",$B$104="PA"),INDEX(PIP!$H$127:$H$130,MATCH(Input!$C$151,PIP!$G$127:$G$130,0)),0),0)</f>
        <v>0</v>
      </c>
      <c r="DI93" s="357">
        <f>IFERROR(IF(AND(DI4="PA",$B$104="PA"),INDEX(PIP!$H$127:$H$130,MATCH(Input!$C$151,PIP!$G$127:$G$130,0)),0),0)</f>
        <v>0</v>
      </c>
      <c r="DJ93" s="357">
        <f>IFERROR(IF(AND(DJ4="PA",$B$104="PA"),INDEX(PIP!$H$127:$H$130,MATCH(Input!$C$151,PIP!$G$127:$G$130,0)),0),0)</f>
        <v>0</v>
      </c>
      <c r="DK93" s="357">
        <f>IFERROR(IF(AND(DK4="PA",$B$104="PA"),INDEX(PIP!$H$127:$H$130,MATCH(Input!$C$151,PIP!$G$127:$G$130,0)),0),0)</f>
        <v>0</v>
      </c>
      <c r="DL93" s="357">
        <f>IFERROR(IF(AND(DL4="PA",$B$104="PA"),INDEX(PIP!$H$127:$H$130,MATCH(Input!$C$151,PIP!$G$127:$G$130,0)),0),0)</f>
        <v>0</v>
      </c>
      <c r="DM93" s="357">
        <f>IFERROR(IF(AND(DM4="PA",$B$104="PA"),INDEX(PIP!$H$127:$H$130,MATCH(Input!$C$151,PIP!$G$127:$G$130,0)),0),0)</f>
        <v>0</v>
      </c>
      <c r="DN93" s="357">
        <f>IFERROR(IF(AND(DN4="PA",$B$104="PA"),INDEX(PIP!$H$127:$H$130,MATCH(Input!$C$151,PIP!$G$127:$G$130,0)),0),0)</f>
        <v>0</v>
      </c>
      <c r="DO93" s="357">
        <f>IFERROR(IF(AND(DO4="PA",$B$104="PA"),INDEX(PIP!$H$127:$H$130,MATCH(Input!$C$151,PIP!$G$127:$G$130,0)),0),0)</f>
        <v>0</v>
      </c>
      <c r="DP93" s="357">
        <f>IFERROR(IF(AND(DP4="PA",$B$104="PA"),INDEX(PIP!$H$127:$H$130,MATCH(Input!$C$151,PIP!$G$127:$G$130,0)),0),0)</f>
        <v>0</v>
      </c>
      <c r="DQ93" s="357">
        <f>IFERROR(IF(AND(DQ4="PA",$B$104="PA"),INDEX(PIP!$H$127:$H$130,MATCH(Input!$C$151,PIP!$G$127:$G$130,0)),0),0)</f>
        <v>0</v>
      </c>
      <c r="DR93" s="357">
        <f>IFERROR(IF(AND(DR4="PA",$B$104="PA"),INDEX(PIP!$H$127:$H$130,MATCH(Input!$C$151,PIP!$G$127:$G$130,0)),0),0)</f>
        <v>0</v>
      </c>
      <c r="DS93" s="357">
        <f>IFERROR(IF(AND(DS4="PA",$B$104="PA"),INDEX(PIP!$H$127:$H$130,MATCH(Input!$C$151,PIP!$G$127:$G$130,0)),0),0)</f>
        <v>0</v>
      </c>
      <c r="DT93" s="357">
        <f>IFERROR(IF(AND(DT4="PA",$B$104="PA"),INDEX(PIP!$H$127:$H$130,MATCH(Input!$C$151,PIP!$G$127:$G$130,0)),0),0)</f>
        <v>0</v>
      </c>
      <c r="DU93" s="357">
        <f>IFERROR(IF(AND(DU4="PA",$B$104="PA"),INDEX(PIP!$H$127:$H$130,MATCH(Input!$C$151,PIP!$G$127:$G$130,0)),0),0)</f>
        <v>0</v>
      </c>
      <c r="DV93" s="357">
        <f>IFERROR(IF(AND(DV4="PA",$B$104="PA"),INDEX(PIP!$H$127:$H$130,MATCH(Input!$C$151,PIP!$G$127:$G$130,0)),0),0)</f>
        <v>0</v>
      </c>
      <c r="DW93" s="357">
        <f>IFERROR(IF(AND(DW4="PA",$B$104="PA"),INDEX(PIP!$H$127:$H$130,MATCH(Input!$C$151,PIP!$G$127:$G$130,0)),0),0)</f>
        <v>0</v>
      </c>
      <c r="DX93" s="357">
        <f>IFERROR(IF(AND(DX4="PA",$B$104="PA"),INDEX(PIP!$H$127:$H$130,MATCH(Input!$C$151,PIP!$G$127:$G$130,0)),0),0)</f>
        <v>0</v>
      </c>
      <c r="DY93" s="357">
        <f>IFERROR(IF(AND(DY4="PA",$B$104="PA"),INDEX(PIP!$H$127:$H$130,MATCH(Input!$C$151,PIP!$G$127:$G$130,0)),0),0)</f>
        <v>0</v>
      </c>
      <c r="DZ93" s="357">
        <f>IFERROR(IF(AND(DZ4="PA",$B$104="PA"),INDEX(PIP!$H$127:$H$130,MATCH(Input!$C$151,PIP!$G$127:$G$130,0)),0),0)</f>
        <v>0</v>
      </c>
      <c r="EA93" s="357">
        <f>IFERROR(IF(AND(EA4="PA",$B$104="PA"),INDEX(PIP!$H$127:$H$130,MATCH(Input!$C$151,PIP!$G$127:$G$130,0)),0),0)</f>
        <v>0</v>
      </c>
      <c r="EB93" s="357">
        <f>IFERROR(IF(AND(EB4="PA",$B$104="PA"),INDEX(PIP!$H$127:$H$130,MATCH(Input!$C$151,PIP!$G$127:$G$130,0)),0),0)</f>
        <v>0</v>
      </c>
      <c r="EC93" s="357">
        <f>IFERROR(IF(AND(EC4="PA",$B$104="PA"),INDEX(PIP!$H$127:$H$130,MATCH(Input!$C$151,PIP!$G$127:$G$130,0)),0),0)</f>
        <v>0</v>
      </c>
      <c r="ED93" s="357">
        <f>IFERROR(IF(AND(ED4="PA",$B$104="PA"),INDEX(PIP!$H$127:$H$130,MATCH(Input!$C$151,PIP!$G$127:$G$130,0)),0),0)</f>
        <v>0</v>
      </c>
      <c r="EE93" s="357">
        <f>IFERROR(IF(AND(EE4="PA",$B$104="PA"),INDEX(PIP!$H$127:$H$130,MATCH(Input!$C$151,PIP!$G$127:$G$130,0)),0),0)</f>
        <v>0</v>
      </c>
      <c r="EF93" s="357">
        <f>IFERROR(IF(AND(EF4="PA",$B$104="PA"),INDEX(PIP!$H$127:$H$130,MATCH(Input!$C$151,PIP!$G$127:$G$130,0)),0),0)</f>
        <v>0</v>
      </c>
      <c r="EG93" s="357">
        <f>IFERROR(IF(AND(EG4="PA",$B$104="PA"),INDEX(PIP!$H$127:$H$130,MATCH(Input!$C$151,PIP!$G$127:$G$130,0)),0),0)</f>
        <v>0</v>
      </c>
      <c r="EH93" s="357">
        <f>IFERROR(IF(AND(EH4="PA",$B$104="PA"),INDEX(PIP!$H$127:$H$130,MATCH(Input!$C$151,PIP!$G$127:$G$130,0)),0),0)</f>
        <v>0</v>
      </c>
      <c r="EI93" s="357">
        <f>IFERROR(IF(AND(EI4="PA",$B$104="PA"),INDEX(PIP!$H$127:$H$130,MATCH(Input!$C$151,PIP!$G$127:$G$130,0)),0),0)</f>
        <v>0</v>
      </c>
      <c r="EJ93" s="357">
        <f>IFERROR(IF(AND(EJ4="PA",$B$104="PA"),INDEX(PIP!$H$127:$H$130,MATCH(Input!$C$151,PIP!$G$127:$G$130,0)),0),0)</f>
        <v>0</v>
      </c>
      <c r="EK93" s="357">
        <f>IFERROR(IF(AND(EK4="PA",$B$104="PA"),INDEX(PIP!$H$127:$H$130,MATCH(Input!$C$151,PIP!$G$127:$G$130,0)),0),0)</f>
        <v>0</v>
      </c>
      <c r="EL93" s="357">
        <f>IFERROR(IF(AND(EL4="PA",$B$104="PA"),INDEX(PIP!$H$127:$H$130,MATCH(Input!$C$151,PIP!$G$127:$G$130,0)),0),0)</f>
        <v>0</v>
      </c>
      <c r="EM93" s="357">
        <f>IFERROR(IF(AND(EM4="PA",$B$104="PA"),INDEX(PIP!$H$127:$H$130,MATCH(Input!$C$151,PIP!$G$127:$G$130,0)),0),0)</f>
        <v>0</v>
      </c>
      <c r="EN93" s="357">
        <f>IFERROR(IF(AND(EN4="PA",$B$104="PA"),INDEX(PIP!$H$127:$H$130,MATCH(Input!$C$151,PIP!$G$127:$G$130,0)),0),0)</f>
        <v>0</v>
      </c>
      <c r="EO93" s="357">
        <f>IFERROR(IF(AND(EO4="PA",$B$104="PA"),INDEX(PIP!$H$127:$H$130,MATCH(Input!$C$151,PIP!$G$127:$G$130,0)),0),0)</f>
        <v>0</v>
      </c>
      <c r="EP93" s="357">
        <f>IFERROR(IF(AND(EP4="PA",$B$104="PA"),INDEX(PIP!$H$127:$H$130,MATCH(Input!$C$151,PIP!$G$127:$G$130,0)),0),0)</f>
        <v>0</v>
      </c>
      <c r="EQ93" s="357">
        <f>IFERROR(IF(AND(EQ4="PA",$B$104="PA"),INDEX(PIP!$H$127:$H$130,MATCH(Input!$C$151,PIP!$G$127:$G$130,0)),0),0)</f>
        <v>0</v>
      </c>
      <c r="ER93" s="357">
        <f>IFERROR(IF(AND(ER4="PA",$B$104="PA"),INDEX(PIP!$H$127:$H$130,MATCH(Input!$C$151,PIP!$G$127:$G$130,0)),0),0)</f>
        <v>0</v>
      </c>
      <c r="ES93" s="357">
        <f>IFERROR(IF(AND(ES4="PA",$B$104="PA"),INDEX(PIP!$H$127:$H$130,MATCH(Input!$C$151,PIP!$G$127:$G$130,0)),0),0)</f>
        <v>0</v>
      </c>
      <c r="ET93" s="357">
        <f>IFERROR(IF(AND(ET4="PA",$B$104="PA"),INDEX(PIP!$H$127:$H$130,MATCH(Input!$C$151,PIP!$G$127:$G$130,0)),0),0)</f>
        <v>0</v>
      </c>
      <c r="EU93" s="357">
        <f>IFERROR(IF(AND(EU4="PA",$B$104="PA"),INDEX(PIP!$H$127:$H$130,MATCH(Input!$C$151,PIP!$G$127:$G$130,0)),0),0)</f>
        <v>0</v>
      </c>
      <c r="EV93" s="357">
        <f>IFERROR(IF(AND(EV4="PA",$B$104="PA"),INDEX(PIP!$H$127:$H$130,MATCH(Input!$C$151,PIP!$G$127:$G$130,0)),0),0)</f>
        <v>0</v>
      </c>
      <c r="EW93" s="357">
        <f>IFERROR(IF(AND(EW4="PA",$B$104="PA"),INDEX(PIP!$H$127:$H$130,MATCH(Input!$C$151,PIP!$G$127:$G$130,0)),0),0)</f>
        <v>0</v>
      </c>
      <c r="EX93" s="357">
        <f>IFERROR(IF(AND(EX4="PA",$B$104="PA"),INDEX(PIP!$H$127:$H$130,MATCH(Input!$C$151,PIP!$G$127:$G$130,0)),0),0)</f>
        <v>0</v>
      </c>
      <c r="EY93" s="357">
        <f>IFERROR(IF(AND(EY4="PA",$B$104="PA"),INDEX(PIP!$H$127:$H$130,MATCH(Input!$C$151,PIP!$G$127:$G$130,0)),0),0)</f>
        <v>0</v>
      </c>
      <c r="EZ93" s="357">
        <f>IFERROR(IF(AND(EZ4="PA",$B$104="PA"),INDEX(PIP!$H$127:$H$130,MATCH(Input!$C$151,PIP!$G$127:$G$130,0)),0),0)</f>
        <v>0</v>
      </c>
      <c r="FA93" s="357">
        <f>IFERROR(IF(AND(FA4="PA",$B$104="PA"),INDEX(PIP!$H$127:$H$130,MATCH(Input!$C$151,PIP!$G$127:$G$130,0)),0),0)</f>
        <v>0</v>
      </c>
      <c r="FB93" s="357">
        <f>IFERROR(IF(AND(FB4="PA",$B$104="PA"),INDEX(PIP!$H$127:$H$130,MATCH(Input!$C$151,PIP!$G$127:$G$130,0)),0),0)</f>
        <v>0</v>
      </c>
      <c r="FC93" s="357">
        <f>IFERROR(IF(AND(FC4="PA",$B$104="PA"),INDEX(PIP!$H$127:$H$130,MATCH(Input!$C$151,PIP!$G$127:$G$130,0)),0),0)</f>
        <v>0</v>
      </c>
      <c r="FD93" s="357">
        <f>IFERROR(IF(AND(FD4="PA",$B$104="PA"),INDEX(PIP!$H$127:$H$130,MATCH(Input!$C$151,PIP!$G$127:$G$130,0)),0),0)</f>
        <v>0</v>
      </c>
      <c r="FE93" s="357">
        <f>IFERROR(IF(AND(FE4="PA",$B$104="PA"),INDEX(PIP!$H$127:$H$130,MATCH(Input!$C$151,PIP!$G$127:$G$130,0)),0),0)</f>
        <v>0</v>
      </c>
      <c r="FF93" s="357">
        <f>IFERROR(IF(AND(FF4="PA",$B$104="PA"),INDEX(PIP!$H$127:$H$130,MATCH(Input!$C$151,PIP!$G$127:$G$130,0)),0),0)</f>
        <v>0</v>
      </c>
      <c r="FG93" s="357">
        <f>IFERROR(IF(AND(FG4="PA",$B$104="PA"),INDEX(PIP!$H$127:$H$130,MATCH(Input!$C$151,PIP!$G$127:$G$130,0)),0),0)</f>
        <v>0</v>
      </c>
      <c r="FH93" s="357">
        <f>IFERROR(IF(AND(FH4="PA",$B$104="PA"),INDEX(PIP!$H$127:$H$130,MATCH(Input!$C$151,PIP!$G$127:$G$130,0)),0),0)</f>
        <v>0</v>
      </c>
      <c r="FI93" s="357">
        <f>IFERROR(IF(AND(FI4="PA",$B$104="PA"),INDEX(PIP!$H$127:$H$130,MATCH(Input!$C$151,PIP!$G$127:$G$130,0)),0),0)</f>
        <v>0</v>
      </c>
      <c r="FJ93" s="357">
        <f>IFERROR(IF(AND(FJ4="PA",$B$104="PA"),INDEX(PIP!$H$127:$H$130,MATCH(Input!$C$151,PIP!$G$127:$G$130,0)),0),0)</f>
        <v>0</v>
      </c>
      <c r="FK93" s="357">
        <f>IFERROR(IF(AND(FK4="PA",$B$104="PA"),INDEX(PIP!$H$127:$H$130,MATCH(Input!$C$151,PIP!$G$127:$G$130,0)),0),0)</f>
        <v>0</v>
      </c>
      <c r="FL93" s="357">
        <f>IFERROR(IF(AND(FL4="PA",$B$104="PA"),INDEX(PIP!$H$127:$H$130,MATCH(Input!$C$151,PIP!$G$127:$G$130,0)),0),0)</f>
        <v>0</v>
      </c>
      <c r="FM93" s="357">
        <f>IFERROR(IF(AND(FM4="PA",$B$104="PA"),INDEX(PIP!$H$127:$H$130,MATCH(Input!$C$151,PIP!$G$127:$G$130,0)),0),0)</f>
        <v>0</v>
      </c>
      <c r="FN93" s="357">
        <f>IFERROR(IF(AND(FN4="PA",$B$104="PA"),INDEX(PIP!$H$127:$H$130,MATCH(Input!$C$151,PIP!$G$127:$G$130,0)),0),0)</f>
        <v>0</v>
      </c>
      <c r="FO93" s="357">
        <f>IFERROR(IF(AND(FO4="PA",$B$104="PA"),INDEX(PIP!$H$127:$H$130,MATCH(Input!$C$151,PIP!$G$127:$G$130,0)),0),0)</f>
        <v>0</v>
      </c>
      <c r="FP93" s="357">
        <f>IFERROR(IF(AND(FP4="PA",$B$104="PA"),INDEX(PIP!$H$127:$H$130,MATCH(Input!$C$151,PIP!$G$127:$G$130,0)),0),0)</f>
        <v>0</v>
      </c>
      <c r="FQ93" s="357">
        <f>IFERROR(IF(AND(FQ4="PA",$B$104="PA"),INDEX(PIP!$H$127:$H$130,MATCH(Input!$C$151,PIP!$G$127:$G$130,0)),0),0)</f>
        <v>0</v>
      </c>
      <c r="FR93" s="357">
        <f>IFERROR(IF(AND(FR4="PA",$B$104="PA"),INDEX(PIP!$H$127:$H$130,MATCH(Input!$C$151,PIP!$G$127:$G$130,0)),0),0)</f>
        <v>0</v>
      </c>
      <c r="FS93" s="357">
        <f>IFERROR(IF(AND(FS4="PA",$B$104="PA"),INDEX(PIP!$H$127:$H$130,MATCH(Input!$C$151,PIP!$G$127:$G$130,0)),0),0)</f>
        <v>0</v>
      </c>
      <c r="FT93" s="357">
        <f>IFERROR(IF(AND(FT4="PA",$B$104="PA"),INDEX(PIP!$H$127:$H$130,MATCH(Input!$C$151,PIP!$G$127:$G$130,0)),0),0)</f>
        <v>0</v>
      </c>
      <c r="FU93" s="357">
        <f>IFERROR(IF(AND(FU4="PA",$B$104="PA"),INDEX(PIP!$H$127:$H$130,MATCH(Input!$C$151,PIP!$G$127:$G$130,0)),0),0)</f>
        <v>0</v>
      </c>
      <c r="FV93" s="357">
        <f>IFERROR(IF(AND(FV4="PA",$B$104="PA"),INDEX(PIP!$H$127:$H$130,MATCH(Input!$C$151,PIP!$G$127:$G$130,0)),0),0)</f>
        <v>0</v>
      </c>
      <c r="FW93" s="357">
        <f>IFERROR(IF(AND(FW4="PA",$B$104="PA"),INDEX(PIP!$H$127:$H$130,MATCH(Input!$C$151,PIP!$G$127:$G$130,0)),0),0)</f>
        <v>0</v>
      </c>
      <c r="FX93" s="357">
        <f>IFERROR(IF(AND(FX4="PA",$B$104="PA"),INDEX(PIP!$H$127:$H$130,MATCH(Input!$C$151,PIP!$G$127:$G$130,0)),0),0)</f>
        <v>0</v>
      </c>
      <c r="FY93" s="357">
        <f>IFERROR(IF(AND(FY4="PA",$B$104="PA"),INDEX(PIP!$H$127:$H$130,MATCH(Input!$C$151,PIP!$G$127:$G$130,0)),0),0)</f>
        <v>0</v>
      </c>
      <c r="FZ93" s="357">
        <f>IFERROR(IF(AND(FZ4="PA",$B$104="PA"),INDEX(PIP!$H$127:$H$130,MATCH(Input!$C$151,PIP!$G$127:$G$130,0)),0),0)</f>
        <v>0</v>
      </c>
      <c r="GA93" s="357">
        <f>IFERROR(IF(AND(GA4="PA",$B$104="PA"),INDEX(PIP!$H$127:$H$130,MATCH(Input!$C$151,PIP!$G$127:$G$130,0)),0),0)</f>
        <v>0</v>
      </c>
      <c r="GB93" s="357">
        <f>IFERROR(IF(AND(GB4="PA",$B$104="PA"),INDEX(PIP!$H$127:$H$130,MATCH(Input!$C$151,PIP!$G$127:$G$130,0)),0),0)</f>
        <v>0</v>
      </c>
      <c r="GC93" s="357">
        <f>IFERROR(IF(AND(GC4="PA",$B$104="PA"),INDEX(PIP!$H$127:$H$130,MATCH(Input!$C$151,PIP!$G$127:$G$130,0)),0),0)</f>
        <v>0</v>
      </c>
      <c r="GD93" s="357">
        <f>IFERROR(IF(AND(GD4="PA",$B$104="PA"),INDEX(PIP!$H$127:$H$130,MATCH(Input!$C$151,PIP!$G$127:$G$130,0)),0),0)</f>
        <v>0</v>
      </c>
      <c r="GE93" s="357">
        <f>IFERROR(IF(AND(GE4="PA",$B$104="PA"),INDEX(PIP!$H$127:$H$130,MATCH(Input!$C$151,PIP!$G$127:$G$130,0)),0),0)</f>
        <v>0</v>
      </c>
      <c r="GF93" s="357">
        <f>IFERROR(IF(AND(GF4="PA",$B$104="PA"),INDEX(PIP!$H$127:$H$130,MATCH(Input!$C$151,PIP!$G$127:$G$130,0)),0),0)</f>
        <v>0</v>
      </c>
      <c r="GG93" s="357">
        <f>IFERROR(IF(AND(GG4="PA",$B$104="PA"),INDEX(PIP!$H$127:$H$130,MATCH(Input!$C$151,PIP!$G$127:$G$130,0)),0),0)</f>
        <v>0</v>
      </c>
      <c r="GH93" s="357">
        <f>IFERROR(IF(AND(GH4="PA",$B$104="PA"),INDEX(PIP!$H$127:$H$130,MATCH(Input!$C$151,PIP!$G$127:$G$130,0)),0),0)</f>
        <v>0</v>
      </c>
      <c r="GI93" s="357">
        <f>IFERROR(IF(AND(GI4="PA",$B$104="PA"),INDEX(PIP!$H$127:$H$130,MATCH(Input!$C$151,PIP!$G$127:$G$130,0)),0),0)</f>
        <v>0</v>
      </c>
      <c r="GJ93" s="357">
        <f>IFERROR(IF(AND(GJ4="PA",$B$104="PA"),INDEX(PIP!$H$127:$H$130,MATCH(Input!$C$151,PIP!$G$127:$G$130,0)),0),0)</f>
        <v>0</v>
      </c>
      <c r="GK93" s="357">
        <f>IFERROR(IF(AND(GK4="PA",$B$104="PA"),INDEX(PIP!$H$127:$H$130,MATCH(Input!$C$151,PIP!$G$127:$G$130,0)),0),0)</f>
        <v>0</v>
      </c>
      <c r="GL93" s="357">
        <f>IFERROR(IF(AND(GL4="PA",$B$104="PA"),INDEX(PIP!$H$127:$H$130,MATCH(Input!$C$151,PIP!$G$127:$G$130,0)),0),0)</f>
        <v>0</v>
      </c>
      <c r="GM93" s="357">
        <f>IFERROR(IF(AND(GM4="PA",$B$104="PA"),INDEX(PIP!$H$127:$H$130,MATCH(Input!$C$151,PIP!$G$127:$G$130,0)),0),0)</f>
        <v>0</v>
      </c>
      <c r="GN93" s="357">
        <f>IFERROR(IF(AND(GN4="PA",$B$104="PA"),INDEX(PIP!$H$127:$H$130,MATCH(Input!$C$151,PIP!$G$127:$G$130,0)),0),0)</f>
        <v>0</v>
      </c>
      <c r="GO93" s="357">
        <f>IFERROR(IF(AND(GO4="PA",$B$104="PA"),INDEX(PIP!$H$127:$H$130,MATCH(Input!$C$151,PIP!$G$127:$G$130,0)),0),0)</f>
        <v>0</v>
      </c>
      <c r="GP93" s="357">
        <f>IFERROR(IF(AND(GP4="PA",$B$104="PA"),INDEX(PIP!$H$127:$H$130,MATCH(Input!$C$151,PIP!$G$127:$G$130,0)),0),0)</f>
        <v>0</v>
      </c>
      <c r="GQ93" s="357">
        <f>IFERROR(IF(AND(GQ4="PA",$B$104="PA"),INDEX(PIP!$H$127:$H$130,MATCH(Input!$C$151,PIP!$G$127:$G$130,0)),0),0)</f>
        <v>0</v>
      </c>
      <c r="GR93" s="357">
        <f>IFERROR(IF(AND(GR4="PA",$B$104="PA"),INDEX(PIP!$H$127:$H$130,MATCH(Input!$C$151,PIP!$G$127:$G$130,0)),0),0)</f>
        <v>0</v>
      </c>
      <c r="GS93" s="357">
        <f>IFERROR(IF(AND(GS4="PA",$B$104="PA"),INDEX(PIP!$H$127:$H$130,MATCH(Input!$C$151,PIP!$G$127:$G$130,0)),0),0)</f>
        <v>0</v>
      </c>
    </row>
    <row r="94" spans="1:201">
      <c r="A94" s="326" t="s">
        <v>8716</v>
      </c>
      <c r="B94" s="327">
        <f>ROUND(B95*B10,0)*N(Input!$C$152)</f>
        <v>0</v>
      </c>
      <c r="C94" s="327">
        <f>ROUND(C95*C10,0)*N(Input!$C$152)</f>
        <v>0</v>
      </c>
      <c r="D94" s="327">
        <f>ROUND(D95*D10,0)*N(Input!$C$152)</f>
        <v>0</v>
      </c>
      <c r="E94" s="327">
        <f>ROUND(E95*E10,0)*N(Input!$C$152)</f>
        <v>0</v>
      </c>
      <c r="F94" s="327">
        <f>ROUND(F95*F10,0)*N(Input!$C$152)</f>
        <v>0</v>
      </c>
      <c r="G94" s="327">
        <f>ROUND(G95*G10,0)*N(Input!$C$152)</f>
        <v>0</v>
      </c>
      <c r="H94" s="327">
        <f>ROUND(H95*H10,0)*N(Input!$C$152)</f>
        <v>0</v>
      </c>
      <c r="I94" s="327">
        <f>ROUND(I95*I10,0)*N(Input!$C$152)</f>
        <v>0</v>
      </c>
      <c r="J94" s="327">
        <f>ROUND(J95*J10,0)*N(Input!$C$152)</f>
        <v>0</v>
      </c>
      <c r="K94" s="327">
        <f>ROUND(K95*K10,0)*N(Input!$C$152)</f>
        <v>0</v>
      </c>
      <c r="L94" s="327">
        <f>ROUND(L95*L10,0)*N(Input!$C$152)</f>
        <v>0</v>
      </c>
      <c r="M94" s="327">
        <f>ROUND(M95*M10,0)*N(Input!$C$152)</f>
        <v>0</v>
      </c>
      <c r="N94" s="327">
        <f>ROUND(N95*N10,0)*N(Input!$C$152)</f>
        <v>0</v>
      </c>
      <c r="O94" s="327">
        <f>ROUND(O95*O10,0)*N(Input!$C$152)</f>
        <v>0</v>
      </c>
      <c r="P94" s="327">
        <f>ROUND(P95*P10,0)*N(Input!$C$152)</f>
        <v>0</v>
      </c>
      <c r="Q94" s="327">
        <f>ROUND(Q95*Q10,0)*N(Input!$C$152)</f>
        <v>0</v>
      </c>
      <c r="R94" s="327">
        <f>ROUND(R95*R10,0)*N(Input!$C$152)</f>
        <v>0</v>
      </c>
      <c r="S94" s="327">
        <f>ROUND(S95*S10,0)*N(Input!$C$152)</f>
        <v>0</v>
      </c>
      <c r="T94" s="327">
        <f>ROUND(T95*T10,0)*N(Input!$C$152)</f>
        <v>0</v>
      </c>
      <c r="U94" s="327">
        <f>ROUND(U95*U10,0)*N(Input!$C$152)</f>
        <v>0</v>
      </c>
      <c r="V94" s="327">
        <f>ROUND(V95*V10,0)*N(Input!$C$152)</f>
        <v>0</v>
      </c>
      <c r="W94" s="327">
        <f>ROUND(W95*W10,0)*N(Input!$C$152)</f>
        <v>0</v>
      </c>
      <c r="X94" s="327">
        <f>ROUND(X95*X10,0)*N(Input!$C$152)</f>
        <v>0</v>
      </c>
      <c r="Y94" s="327">
        <f>ROUND(Y95*Y10,0)*N(Input!$C$152)</f>
        <v>0</v>
      </c>
      <c r="Z94" s="327">
        <f>ROUND(Z95*Z10,0)*N(Input!$C$152)</f>
        <v>0</v>
      </c>
      <c r="AA94" s="327">
        <f>ROUND(AA95*AA10,0)*N(Input!$C$152)</f>
        <v>0</v>
      </c>
      <c r="AB94" s="327">
        <f>ROUND(AB95*AB10,0)*N(Input!$C$152)</f>
        <v>0</v>
      </c>
      <c r="AC94" s="327">
        <f>ROUND(AC95*AC10,0)*N(Input!$C$152)</f>
        <v>0</v>
      </c>
      <c r="AD94" s="327">
        <f>ROUND(AD95*AD10,0)*N(Input!$C$152)</f>
        <v>0</v>
      </c>
      <c r="AE94" s="327">
        <f>ROUND(AE95*AE10,0)*N(Input!$C$152)</f>
        <v>0</v>
      </c>
      <c r="AF94" s="327">
        <f>ROUND(AF95*AF10,0)*N(Input!$C$152)</f>
        <v>0</v>
      </c>
      <c r="AG94" s="327">
        <f>ROUND(AG95*AG10,0)*N(Input!$C$152)</f>
        <v>0</v>
      </c>
      <c r="AH94" s="327">
        <f>ROUND(AH95*AH10,0)*N(Input!$C$152)</f>
        <v>0</v>
      </c>
      <c r="AI94" s="327">
        <f>ROUND(AI95*AI10,0)*N(Input!$C$152)</f>
        <v>0</v>
      </c>
      <c r="AJ94" s="327">
        <f>ROUND(AJ95*AJ10,0)*N(Input!$C$152)</f>
        <v>0</v>
      </c>
      <c r="AK94" s="327">
        <f>ROUND(AK95*AK10,0)*N(Input!$C$152)</f>
        <v>0</v>
      </c>
      <c r="AL94" s="327">
        <f>ROUND(AL95*AL10,0)*N(Input!$C$152)</f>
        <v>0</v>
      </c>
      <c r="AM94" s="327">
        <f>ROUND(AM95*AM10,0)*N(Input!$C$152)</f>
        <v>0</v>
      </c>
      <c r="AN94" s="327">
        <f>ROUND(AN95*AN10,0)*N(Input!$C$152)</f>
        <v>0</v>
      </c>
      <c r="AO94" s="327">
        <f>ROUND(AO95*AO10,0)*N(Input!$C$152)</f>
        <v>0</v>
      </c>
      <c r="AP94" s="327">
        <f>ROUND(AP95*AP10,0)*N(Input!$C$152)</f>
        <v>0</v>
      </c>
      <c r="AQ94" s="327">
        <f>ROUND(AQ95*AQ10,0)*N(Input!$C$152)</f>
        <v>0</v>
      </c>
      <c r="AR94" s="327">
        <f>ROUND(AR95*AR10,0)*N(Input!$C$152)</f>
        <v>0</v>
      </c>
      <c r="AS94" s="327">
        <f>ROUND(AS95*AS10,0)*N(Input!$C$152)</f>
        <v>0</v>
      </c>
      <c r="AT94" s="327">
        <f>ROUND(AT95*AT10,0)*N(Input!$C$152)</f>
        <v>0</v>
      </c>
      <c r="AU94" s="327">
        <f>ROUND(AU95*AU10,0)*N(Input!$C$152)</f>
        <v>0</v>
      </c>
      <c r="AV94" s="327">
        <f>ROUND(AV95*AV10,0)*N(Input!$C$152)</f>
        <v>0</v>
      </c>
      <c r="AW94" s="327">
        <f>ROUND(AW95*AW10,0)*N(Input!$C$152)</f>
        <v>0</v>
      </c>
      <c r="AX94" s="327">
        <f>ROUND(AX95*AX10,0)*N(Input!$C$152)</f>
        <v>0</v>
      </c>
      <c r="AY94" s="327">
        <f>ROUND(AY95*AY10,0)*N(Input!$C$152)</f>
        <v>0</v>
      </c>
      <c r="AZ94" s="327">
        <f>ROUND(AZ95*AZ10,0)*N(Input!$C$152)</f>
        <v>0</v>
      </c>
      <c r="BA94" s="327">
        <f>ROUND(BA95*BA10,0)*N(Input!$C$152)</f>
        <v>0</v>
      </c>
      <c r="BB94" s="327">
        <f>ROUND(BB95*BB10,0)*N(Input!$C$152)</f>
        <v>0</v>
      </c>
      <c r="BC94" s="327">
        <f>ROUND(BC95*BC10,0)*N(Input!$C$152)</f>
        <v>0</v>
      </c>
      <c r="BD94" s="327">
        <f>ROUND(BD95*BD10,0)*N(Input!$C$152)</f>
        <v>0</v>
      </c>
      <c r="BE94" s="327">
        <f>ROUND(BE95*BE10,0)*N(Input!$C$152)</f>
        <v>0</v>
      </c>
      <c r="BF94" s="327">
        <f>ROUND(BF95*BF10,0)*N(Input!$C$152)</f>
        <v>0</v>
      </c>
      <c r="BG94" s="327">
        <f>ROUND(BG95*BG10,0)*N(Input!$C$152)</f>
        <v>0</v>
      </c>
      <c r="BH94" s="327">
        <f>ROUND(BH95*BH10,0)*N(Input!$C$152)</f>
        <v>0</v>
      </c>
      <c r="BI94" s="327">
        <f>ROUND(BI95*BI10,0)*N(Input!$C$152)</f>
        <v>0</v>
      </c>
      <c r="BJ94" s="327">
        <f>ROUND(BJ95*BJ10,0)*N(Input!$C$152)</f>
        <v>0</v>
      </c>
      <c r="BK94" s="327">
        <f>ROUND(BK95*BK10,0)*N(Input!$C$152)</f>
        <v>0</v>
      </c>
      <c r="BL94" s="327">
        <f>ROUND(BL95*BL10,0)*N(Input!$C$152)</f>
        <v>0</v>
      </c>
      <c r="BM94" s="327">
        <f>ROUND(BM95*BM10,0)*N(Input!$C$152)</f>
        <v>0</v>
      </c>
      <c r="BN94" s="327">
        <f>ROUND(BN95*BN10,0)*N(Input!$C$152)</f>
        <v>0</v>
      </c>
      <c r="BO94" s="327">
        <f>ROUND(BO95*BO10,0)*N(Input!$C$152)</f>
        <v>0</v>
      </c>
      <c r="BP94" s="327">
        <f>ROUND(BP95*BP10,0)*N(Input!$C$152)</f>
        <v>0</v>
      </c>
      <c r="BQ94" s="327">
        <f>ROUND(BQ95*BQ10,0)*N(Input!$C$152)</f>
        <v>0</v>
      </c>
      <c r="BR94" s="327">
        <f>ROUND(BR95*BR10,0)*N(Input!$C$152)</f>
        <v>0</v>
      </c>
      <c r="BS94" s="327">
        <f>ROUND(BS95*BS10,0)*N(Input!$C$152)</f>
        <v>0</v>
      </c>
      <c r="BT94" s="327">
        <f>ROUND(BT95*BT10,0)*N(Input!$C$152)</f>
        <v>0</v>
      </c>
      <c r="BU94" s="327">
        <f>ROUND(BU95*BU10,0)*N(Input!$C$152)</f>
        <v>0</v>
      </c>
      <c r="BV94" s="327">
        <f>ROUND(BV95*BV10,0)*N(Input!$C$152)</f>
        <v>0</v>
      </c>
      <c r="BW94" s="327">
        <f>ROUND(BW95*BW10,0)*N(Input!$C$152)</f>
        <v>0</v>
      </c>
      <c r="BX94" s="327">
        <f>ROUND(BX95*BX10,0)*N(Input!$C$152)</f>
        <v>0</v>
      </c>
      <c r="BY94" s="327">
        <f>ROUND(BY95*BY10,0)*N(Input!$C$152)</f>
        <v>0</v>
      </c>
      <c r="BZ94" s="327">
        <f>ROUND(BZ95*BZ10,0)*N(Input!$C$152)</f>
        <v>0</v>
      </c>
      <c r="CA94" s="327">
        <f>ROUND(CA95*CA10,0)*N(Input!$C$152)</f>
        <v>0</v>
      </c>
      <c r="CB94" s="327">
        <f>ROUND(CB95*CB10,0)*N(Input!$C$152)</f>
        <v>0</v>
      </c>
      <c r="CC94" s="327">
        <f>ROUND(CC95*CC10,0)*N(Input!$C$152)</f>
        <v>0</v>
      </c>
      <c r="CD94" s="327">
        <f>ROUND(CD95*CD10,0)*N(Input!$C$152)</f>
        <v>0</v>
      </c>
      <c r="CE94" s="327">
        <f>ROUND(CE95*CE10,0)*N(Input!$C$152)</f>
        <v>0</v>
      </c>
      <c r="CF94" s="327">
        <f>ROUND(CF95*CF10,0)*N(Input!$C$152)</f>
        <v>0</v>
      </c>
      <c r="CG94" s="327">
        <f>ROUND(CG95*CG10,0)*N(Input!$C$152)</f>
        <v>0</v>
      </c>
      <c r="CH94" s="327">
        <f>ROUND(CH95*CH10,0)*N(Input!$C$152)</f>
        <v>0</v>
      </c>
      <c r="CI94" s="327">
        <f>ROUND(CI95*CI10,0)*N(Input!$C$152)</f>
        <v>0</v>
      </c>
      <c r="CJ94" s="327">
        <f>ROUND(CJ95*CJ10,0)*N(Input!$C$152)</f>
        <v>0</v>
      </c>
      <c r="CK94" s="327">
        <f>ROUND(CK95*CK10,0)*N(Input!$C$152)</f>
        <v>0</v>
      </c>
      <c r="CL94" s="327">
        <f>ROUND(CL95*CL10,0)*N(Input!$C$152)</f>
        <v>0</v>
      </c>
      <c r="CM94" s="327">
        <f>ROUND(CM95*CM10,0)*N(Input!$C$152)</f>
        <v>0</v>
      </c>
      <c r="CN94" s="327">
        <f>ROUND(CN95*CN10,0)*N(Input!$C$152)</f>
        <v>0</v>
      </c>
      <c r="CO94" s="327">
        <f>ROUND(CO95*CO10,0)*N(Input!$C$152)</f>
        <v>0</v>
      </c>
      <c r="CP94" s="327">
        <f>ROUND(CP95*CP10,0)*N(Input!$C$152)</f>
        <v>0</v>
      </c>
      <c r="CQ94" s="327">
        <f>ROUND(CQ95*CQ10,0)*N(Input!$C$152)</f>
        <v>0</v>
      </c>
      <c r="CR94" s="327">
        <f>ROUND(CR95*CR10,0)*N(Input!$C$152)</f>
        <v>0</v>
      </c>
      <c r="CS94" s="327">
        <f>ROUND(CS95*CS10,0)*N(Input!$C$152)</f>
        <v>0</v>
      </c>
      <c r="CT94" s="327">
        <f>ROUND(CT95*CT10,0)*N(Input!$C$152)</f>
        <v>0</v>
      </c>
      <c r="CU94" s="327">
        <f>ROUND(CU95*CU10,0)*N(Input!$C$152)</f>
        <v>0</v>
      </c>
      <c r="CV94" s="327">
        <f>ROUND(CV95*CV10,0)*N(Input!$C$152)</f>
        <v>0</v>
      </c>
      <c r="CW94" s="327">
        <f>ROUND(CW95*CW10,0)*N(Input!$C$152)</f>
        <v>0</v>
      </c>
      <c r="CX94" s="327">
        <f>ROUND(CX95*CX10,0)*N(Input!$C$152)</f>
        <v>0</v>
      </c>
      <c r="CY94" s="327">
        <f>ROUND(CY95*CY10,0)*N(Input!$C$152)</f>
        <v>0</v>
      </c>
      <c r="CZ94" s="327">
        <f>ROUND(CZ95*CZ10,0)*N(Input!$C$152)</f>
        <v>0</v>
      </c>
      <c r="DA94" s="327">
        <f>ROUND(DA95*DA10,0)*N(Input!$C$152)</f>
        <v>0</v>
      </c>
      <c r="DB94" s="327">
        <f>ROUND(DB95*DB10,0)*N(Input!$C$152)</f>
        <v>0</v>
      </c>
      <c r="DC94" s="327">
        <f>ROUND(DC95*DC10,0)*N(Input!$C$152)</f>
        <v>0</v>
      </c>
      <c r="DD94" s="327">
        <f>ROUND(DD95*DD10,0)*N(Input!$C$152)</f>
        <v>0</v>
      </c>
      <c r="DE94" s="327">
        <f>ROUND(DE95*DE10,0)*N(Input!$C$152)</f>
        <v>0</v>
      </c>
      <c r="DF94" s="327">
        <f>ROUND(DF95*DF10,0)*N(Input!$C$152)</f>
        <v>0</v>
      </c>
      <c r="DG94" s="327">
        <f>ROUND(DG95*DG10,0)*N(Input!$C$152)</f>
        <v>0</v>
      </c>
      <c r="DH94" s="327">
        <f>ROUND(DH95*DH10,0)*N(Input!$C$152)</f>
        <v>0</v>
      </c>
      <c r="DI94" s="327">
        <f>ROUND(DI95*DI10,0)*N(Input!$C$152)</f>
        <v>0</v>
      </c>
      <c r="DJ94" s="327">
        <f>ROUND(DJ95*DJ10,0)*N(Input!$C$152)</f>
        <v>0</v>
      </c>
      <c r="DK94" s="327">
        <f>ROUND(DK95*DK10,0)*N(Input!$C$152)</f>
        <v>0</v>
      </c>
      <c r="DL94" s="327">
        <f>ROUND(DL95*DL10,0)*N(Input!$C$152)</f>
        <v>0</v>
      </c>
      <c r="DM94" s="327">
        <f>ROUND(DM95*DM10,0)*N(Input!$C$152)</f>
        <v>0</v>
      </c>
      <c r="DN94" s="327">
        <f>ROUND(DN95*DN10,0)*N(Input!$C$152)</f>
        <v>0</v>
      </c>
      <c r="DO94" s="327">
        <f>ROUND(DO95*DO10,0)*N(Input!$C$152)</f>
        <v>0</v>
      </c>
      <c r="DP94" s="327">
        <f>ROUND(DP95*DP10,0)*N(Input!$C$152)</f>
        <v>0</v>
      </c>
      <c r="DQ94" s="327">
        <f>ROUND(DQ95*DQ10,0)*N(Input!$C$152)</f>
        <v>0</v>
      </c>
      <c r="DR94" s="327">
        <f>ROUND(DR95*DR10,0)*N(Input!$C$152)</f>
        <v>0</v>
      </c>
      <c r="DS94" s="327">
        <f>ROUND(DS95*DS10,0)*N(Input!$C$152)</f>
        <v>0</v>
      </c>
      <c r="DT94" s="327">
        <f>ROUND(DT95*DT10,0)*N(Input!$C$152)</f>
        <v>0</v>
      </c>
      <c r="DU94" s="327">
        <f>ROUND(DU95*DU10,0)*N(Input!$C$152)</f>
        <v>0</v>
      </c>
      <c r="DV94" s="327">
        <f>ROUND(DV95*DV10,0)*N(Input!$C$152)</f>
        <v>0</v>
      </c>
      <c r="DW94" s="327">
        <f>ROUND(DW95*DW10,0)*N(Input!$C$152)</f>
        <v>0</v>
      </c>
      <c r="DX94" s="327">
        <f>ROUND(DX95*DX10,0)*N(Input!$C$152)</f>
        <v>0</v>
      </c>
      <c r="DY94" s="327">
        <f>ROUND(DY95*DY10,0)*N(Input!$C$152)</f>
        <v>0</v>
      </c>
      <c r="DZ94" s="327">
        <f>ROUND(DZ95*DZ10,0)*N(Input!$C$152)</f>
        <v>0</v>
      </c>
      <c r="EA94" s="327">
        <f>ROUND(EA95*EA10,0)*N(Input!$C$152)</f>
        <v>0</v>
      </c>
      <c r="EB94" s="327">
        <f>ROUND(EB95*EB10,0)*N(Input!$C$152)</f>
        <v>0</v>
      </c>
      <c r="EC94" s="327">
        <f>ROUND(EC95*EC10,0)*N(Input!$C$152)</f>
        <v>0</v>
      </c>
      <c r="ED94" s="327">
        <f>ROUND(ED95*ED10,0)*N(Input!$C$152)</f>
        <v>0</v>
      </c>
      <c r="EE94" s="327">
        <f>ROUND(EE95*EE10,0)*N(Input!$C$152)</f>
        <v>0</v>
      </c>
      <c r="EF94" s="327">
        <f>ROUND(EF95*EF10,0)*N(Input!$C$152)</f>
        <v>0</v>
      </c>
      <c r="EG94" s="327">
        <f>ROUND(EG95*EG10,0)*N(Input!$C$152)</f>
        <v>0</v>
      </c>
      <c r="EH94" s="327">
        <f>ROUND(EH95*EH10,0)*N(Input!$C$152)</f>
        <v>0</v>
      </c>
      <c r="EI94" s="327">
        <f>ROUND(EI95*EI10,0)*N(Input!$C$152)</f>
        <v>0</v>
      </c>
      <c r="EJ94" s="327">
        <f>ROUND(EJ95*EJ10,0)*N(Input!$C$152)</f>
        <v>0</v>
      </c>
      <c r="EK94" s="327">
        <f>ROUND(EK95*EK10,0)*N(Input!$C$152)</f>
        <v>0</v>
      </c>
      <c r="EL94" s="327">
        <f>ROUND(EL95*EL10,0)*N(Input!$C$152)</f>
        <v>0</v>
      </c>
      <c r="EM94" s="327">
        <f>ROUND(EM95*EM10,0)*N(Input!$C$152)</f>
        <v>0</v>
      </c>
      <c r="EN94" s="327">
        <f>ROUND(EN95*EN10,0)*N(Input!$C$152)</f>
        <v>0</v>
      </c>
      <c r="EO94" s="327">
        <f>ROUND(EO95*EO10,0)*N(Input!$C$152)</f>
        <v>0</v>
      </c>
      <c r="EP94" s="327">
        <f>ROUND(EP95*EP10,0)*N(Input!$C$152)</f>
        <v>0</v>
      </c>
      <c r="EQ94" s="327">
        <f>ROUND(EQ95*EQ10,0)*N(Input!$C$152)</f>
        <v>0</v>
      </c>
      <c r="ER94" s="327">
        <f>ROUND(ER95*ER10,0)*N(Input!$C$152)</f>
        <v>0</v>
      </c>
      <c r="ES94" s="327">
        <f>ROUND(ES95*ES10,0)*N(Input!$C$152)</f>
        <v>0</v>
      </c>
      <c r="ET94" s="327">
        <f>ROUND(ET95*ET10,0)*N(Input!$C$152)</f>
        <v>0</v>
      </c>
      <c r="EU94" s="327">
        <f>ROUND(EU95*EU10,0)*N(Input!$C$152)</f>
        <v>0</v>
      </c>
      <c r="EV94" s="327">
        <f>ROUND(EV95*EV10,0)*N(Input!$C$152)</f>
        <v>0</v>
      </c>
      <c r="EW94" s="327">
        <f>ROUND(EW95*EW10,0)*N(Input!$C$152)</f>
        <v>0</v>
      </c>
      <c r="EX94" s="327">
        <f>ROUND(EX95*EX10,0)*N(Input!$C$152)</f>
        <v>0</v>
      </c>
      <c r="EY94" s="327">
        <f>ROUND(EY95*EY10,0)*N(Input!$C$152)</f>
        <v>0</v>
      </c>
      <c r="EZ94" s="327">
        <f>ROUND(EZ95*EZ10,0)*N(Input!$C$152)</f>
        <v>0</v>
      </c>
      <c r="FA94" s="327">
        <f>ROUND(FA95*FA10,0)*N(Input!$C$152)</f>
        <v>0</v>
      </c>
      <c r="FB94" s="327">
        <f>ROUND(FB95*FB10,0)*N(Input!$C$152)</f>
        <v>0</v>
      </c>
      <c r="FC94" s="327">
        <f>ROUND(FC95*FC10,0)*N(Input!$C$152)</f>
        <v>0</v>
      </c>
      <c r="FD94" s="327">
        <f>ROUND(FD95*FD10,0)*N(Input!$C$152)</f>
        <v>0</v>
      </c>
      <c r="FE94" s="327">
        <f>ROUND(FE95*FE10,0)*N(Input!$C$152)</f>
        <v>0</v>
      </c>
      <c r="FF94" s="327">
        <f>ROUND(FF95*FF10,0)*N(Input!$C$152)</f>
        <v>0</v>
      </c>
      <c r="FG94" s="327">
        <f>ROUND(FG95*FG10,0)*N(Input!$C$152)</f>
        <v>0</v>
      </c>
      <c r="FH94" s="327">
        <f>ROUND(FH95*FH10,0)*N(Input!$C$152)</f>
        <v>0</v>
      </c>
      <c r="FI94" s="327">
        <f>ROUND(FI95*FI10,0)*N(Input!$C$152)</f>
        <v>0</v>
      </c>
      <c r="FJ94" s="327">
        <f>ROUND(FJ95*FJ10,0)*N(Input!$C$152)</f>
        <v>0</v>
      </c>
      <c r="FK94" s="327">
        <f>ROUND(FK95*FK10,0)*N(Input!$C$152)</f>
        <v>0</v>
      </c>
      <c r="FL94" s="327">
        <f>ROUND(FL95*FL10,0)*N(Input!$C$152)</f>
        <v>0</v>
      </c>
      <c r="FM94" s="327">
        <f>ROUND(FM95*FM10,0)*N(Input!$C$152)</f>
        <v>0</v>
      </c>
      <c r="FN94" s="327">
        <f>ROUND(FN95*FN10,0)*N(Input!$C$152)</f>
        <v>0</v>
      </c>
      <c r="FO94" s="327">
        <f>ROUND(FO95*FO10,0)*N(Input!$C$152)</f>
        <v>0</v>
      </c>
      <c r="FP94" s="327">
        <f>ROUND(FP95*FP10,0)*N(Input!$C$152)</f>
        <v>0</v>
      </c>
      <c r="FQ94" s="327">
        <f>ROUND(FQ95*FQ10,0)*N(Input!$C$152)</f>
        <v>0</v>
      </c>
      <c r="FR94" s="327">
        <f>ROUND(FR95*FR10,0)*N(Input!$C$152)</f>
        <v>0</v>
      </c>
      <c r="FS94" s="327">
        <f>ROUND(FS95*FS10,0)*N(Input!$C$152)</f>
        <v>0</v>
      </c>
      <c r="FT94" s="327">
        <f>ROUND(FT95*FT10,0)*N(Input!$C$152)</f>
        <v>0</v>
      </c>
      <c r="FU94" s="327">
        <f>ROUND(FU95*FU10,0)*N(Input!$C$152)</f>
        <v>0</v>
      </c>
      <c r="FV94" s="327">
        <f>ROUND(FV95*FV10,0)*N(Input!$C$152)</f>
        <v>0</v>
      </c>
      <c r="FW94" s="327">
        <f>ROUND(FW95*FW10,0)*N(Input!$C$152)</f>
        <v>0</v>
      </c>
      <c r="FX94" s="327">
        <f>ROUND(FX95*FX10,0)*N(Input!$C$152)</f>
        <v>0</v>
      </c>
      <c r="FY94" s="327">
        <f>ROUND(FY95*FY10,0)*N(Input!$C$152)</f>
        <v>0</v>
      </c>
      <c r="FZ94" s="327">
        <f>ROUND(FZ95*FZ10,0)*N(Input!$C$152)</f>
        <v>0</v>
      </c>
      <c r="GA94" s="327">
        <f>ROUND(GA95*GA10,0)*N(Input!$C$152)</f>
        <v>0</v>
      </c>
      <c r="GB94" s="327">
        <f>ROUND(GB95*GB10,0)*N(Input!$C$152)</f>
        <v>0</v>
      </c>
      <c r="GC94" s="327">
        <f>ROUND(GC95*GC10,0)*N(Input!$C$152)</f>
        <v>0</v>
      </c>
      <c r="GD94" s="327">
        <f>ROUND(GD95*GD10,0)*N(Input!$C$152)</f>
        <v>0</v>
      </c>
      <c r="GE94" s="327">
        <f>ROUND(GE95*GE10,0)*N(Input!$C$152)</f>
        <v>0</v>
      </c>
      <c r="GF94" s="327">
        <f>ROUND(GF95*GF10,0)*N(Input!$C$152)</f>
        <v>0</v>
      </c>
      <c r="GG94" s="327">
        <f>ROUND(GG95*GG10,0)*N(Input!$C$152)</f>
        <v>0</v>
      </c>
      <c r="GH94" s="327">
        <f>ROUND(GH95*GH10,0)*N(Input!$C$152)</f>
        <v>0</v>
      </c>
      <c r="GI94" s="327">
        <f>ROUND(GI95*GI10,0)*N(Input!$C$152)</f>
        <v>0</v>
      </c>
      <c r="GJ94" s="327">
        <f>ROUND(GJ95*GJ10,0)*N(Input!$C$152)</f>
        <v>0</v>
      </c>
      <c r="GK94" s="327">
        <f>ROUND(GK95*GK10,0)*N(Input!$C$152)</f>
        <v>0</v>
      </c>
      <c r="GL94" s="327">
        <f>ROUND(GL95*GL10,0)*N(Input!$C$152)</f>
        <v>0</v>
      </c>
      <c r="GM94" s="327">
        <f>ROUND(GM95*GM10,0)*N(Input!$C$152)</f>
        <v>0</v>
      </c>
      <c r="GN94" s="327">
        <f>ROUND(GN95*GN10,0)*N(Input!$C$152)</f>
        <v>0</v>
      </c>
      <c r="GO94" s="327">
        <f>ROUND(GO95*GO10,0)*N(Input!$C$152)</f>
        <v>0</v>
      </c>
      <c r="GP94" s="327">
        <f>ROUND(GP95*GP10,0)*N(Input!$C$152)</f>
        <v>0</v>
      </c>
      <c r="GQ94" s="327">
        <f>ROUND(GQ95*GQ10,0)*N(Input!$C$152)</f>
        <v>0</v>
      </c>
      <c r="GR94" s="327">
        <f>ROUND(GR95*GR10,0)*N(Input!$C$152)</f>
        <v>0</v>
      </c>
      <c r="GS94" s="327">
        <f>ROUND(GS95*GS10,0)*N(Input!$C$152)</f>
        <v>0</v>
      </c>
    </row>
    <row r="95" spans="1:201" s="328" customFormat="1" outlineLevel="1">
      <c r="A95" s="356" t="s">
        <v>9369</v>
      </c>
      <c r="B95" s="357" cm="1">
        <f t="array" ref="B95">IFERROR(IF(AND(B4="PA",$B$104="PA"),_xlfn.IFS(AND(Input!C12=TRUE,Input!$C$154=TRUE),INDEX(PIP!$L$110:$L$113,MATCH(Input!$C$153,PIP!$J$110:$J$113,0)),AND(Input!C12=TRUE,Input!$C$154&lt;&gt;TRUE),INDEX(PIP!$L$106:$L$109,MATCH(Input!$C$153,PIP!$J$106:$J$109,0)),AND(Input!C12&lt;&gt;TRUE,Input!$C$155=TRUE),INDEX(PIP!$L$110:$L$113,MATCH(Input!$C$153,PIP!$J$110:$J$113,0)),AND(Input!C12&lt;&gt;TRUE,Input!$C$155&lt;&gt;TRUE),INDEX(PIP!$L$106:$L$109,MATCH(Input!$C$153,PIP!$J$106:$J$109,0))),0),0)</f>
        <v>0</v>
      </c>
      <c r="C95" s="357" cm="1">
        <f t="array" ref="C95">IFERROR(IF(AND(C4="PA",$B$104="PA"),_xlfn.IFS(AND(Input!D12=TRUE,Input!$C$154=TRUE),INDEX(PIP!$L$110:$L$113,MATCH(Input!$C$153,PIP!$J$110:$J$113,0)),AND(Input!D12=TRUE,Input!$C$154&lt;&gt;TRUE),INDEX(PIP!$L$106:$L$109,MATCH(Input!$C$153,PIP!$J$106:$J$109,0)),AND(Input!D12&lt;&gt;TRUE,Input!$C$155=TRUE),INDEX(PIP!$L$110:$L$113,MATCH(Input!$C$153,PIP!$J$110:$J$113,0)),AND(Input!D12&lt;&gt;TRUE,Input!$C$155&lt;&gt;TRUE),INDEX(PIP!$L$106:$L$109,MATCH(Input!$C$153,PIP!$J$106:$J$109,0))),0),0)</f>
        <v>0</v>
      </c>
      <c r="D95" s="357" cm="1">
        <f t="array" ref="D95">IFERROR(IF(AND(D4="PA",$B$104="PA"),_xlfn.IFS(AND(Input!E12=TRUE,Input!$C$154=TRUE),INDEX(PIP!$L$110:$L$113,MATCH(Input!$C$153,PIP!$J$110:$J$113,0)),AND(Input!E12=TRUE,Input!$C$154&lt;&gt;TRUE),INDEX(PIP!$L$106:$L$109,MATCH(Input!$C$153,PIP!$J$106:$J$109,0)),AND(Input!E12&lt;&gt;TRUE,Input!$C$155=TRUE),INDEX(PIP!$L$110:$L$113,MATCH(Input!$C$153,PIP!$J$110:$J$113,0)),AND(Input!E12&lt;&gt;TRUE,Input!$C$155&lt;&gt;TRUE),INDEX(PIP!$L$106:$L$109,MATCH(Input!$C$153,PIP!$J$106:$J$109,0))),0),0)</f>
        <v>0</v>
      </c>
      <c r="E95" s="357" cm="1">
        <f t="array" ref="E95">IFERROR(IF(AND(E4="PA",$B$104="PA"),_xlfn.IFS(AND(Input!F12=TRUE,Input!$C$154=TRUE),INDEX(PIP!$L$110:$L$113,MATCH(Input!$C$153,PIP!$J$110:$J$113,0)),AND(Input!F12=TRUE,Input!$C$154&lt;&gt;TRUE),INDEX(PIP!$L$106:$L$109,MATCH(Input!$C$153,PIP!$J$106:$J$109,0)),AND(Input!F12&lt;&gt;TRUE,Input!$C$155=TRUE),INDEX(PIP!$L$110:$L$113,MATCH(Input!$C$153,PIP!$J$110:$J$113,0)),AND(Input!F12&lt;&gt;TRUE,Input!$C$155&lt;&gt;TRUE),INDEX(PIP!$L$106:$L$109,MATCH(Input!$C$153,PIP!$J$106:$J$109,0))),0),0)</f>
        <v>0</v>
      </c>
      <c r="F95" s="357" cm="1">
        <f t="array" ref="F95">IFERROR(IF(AND(F4="PA",$B$104="PA"),_xlfn.IFS(AND(Input!G12=TRUE,Input!$C$154=TRUE),INDEX(PIP!$L$110:$L$113,MATCH(Input!$C$153,PIP!$J$110:$J$113,0)),AND(Input!G12=TRUE,Input!$C$154&lt;&gt;TRUE),INDEX(PIP!$L$106:$L$109,MATCH(Input!$C$153,PIP!$J$106:$J$109,0)),AND(Input!G12&lt;&gt;TRUE,Input!$C$155=TRUE),INDEX(PIP!$L$110:$L$113,MATCH(Input!$C$153,PIP!$J$110:$J$113,0)),AND(Input!G12&lt;&gt;TRUE,Input!$C$155&lt;&gt;TRUE),INDEX(PIP!$L$106:$L$109,MATCH(Input!$C$153,PIP!$J$106:$J$109,0))),0),0)</f>
        <v>0</v>
      </c>
      <c r="G95" s="357" cm="1">
        <f t="array" ref="G95">IFERROR(IF(AND(G4="PA",$B$104="PA"),_xlfn.IFS(AND(Input!H12=TRUE,Input!$C$154=TRUE),INDEX(PIP!$L$110:$L$113,MATCH(Input!$C$153,PIP!$J$110:$J$113,0)),AND(Input!H12=TRUE,Input!$C$154&lt;&gt;TRUE),INDEX(PIP!$L$106:$L$109,MATCH(Input!$C$153,PIP!$J$106:$J$109,0)),AND(Input!H12&lt;&gt;TRUE,Input!$C$155=TRUE),INDEX(PIP!$L$110:$L$113,MATCH(Input!$C$153,PIP!$J$110:$J$113,0)),AND(Input!H12&lt;&gt;TRUE,Input!$C$155&lt;&gt;TRUE),INDEX(PIP!$L$106:$L$109,MATCH(Input!$C$153,PIP!$J$106:$J$109,0))),0),0)</f>
        <v>0</v>
      </c>
      <c r="H95" s="357" cm="1">
        <f t="array" ref="H95">IFERROR(IF(AND(H4="PA",$B$104="PA"),_xlfn.IFS(AND(Input!I12=TRUE,Input!$C$154=TRUE),INDEX(PIP!$L$110:$L$113,MATCH(Input!$C$153,PIP!$J$110:$J$113,0)),AND(Input!I12=TRUE,Input!$C$154&lt;&gt;TRUE),INDEX(PIP!$L$106:$L$109,MATCH(Input!$C$153,PIP!$J$106:$J$109,0)),AND(Input!I12&lt;&gt;TRUE,Input!$C$155=TRUE),INDEX(PIP!$L$110:$L$113,MATCH(Input!$C$153,PIP!$J$110:$J$113,0)),AND(Input!I12&lt;&gt;TRUE,Input!$C$155&lt;&gt;TRUE),INDEX(PIP!$L$106:$L$109,MATCH(Input!$C$153,PIP!$J$106:$J$109,0))),0),0)</f>
        <v>0</v>
      </c>
      <c r="I95" s="357" cm="1">
        <f t="array" ref="I95">IFERROR(IF(AND(I4="PA",$B$104="PA"),_xlfn.IFS(AND(Input!J12=TRUE,Input!$C$154=TRUE),INDEX(PIP!$L$110:$L$113,MATCH(Input!$C$153,PIP!$J$110:$J$113,0)),AND(Input!J12=TRUE,Input!$C$154&lt;&gt;TRUE),INDEX(PIP!$L$106:$L$109,MATCH(Input!$C$153,PIP!$J$106:$J$109,0)),AND(Input!J12&lt;&gt;TRUE,Input!$C$155=TRUE),INDEX(PIP!$L$110:$L$113,MATCH(Input!$C$153,PIP!$J$110:$J$113,0)),AND(Input!J12&lt;&gt;TRUE,Input!$C$155&lt;&gt;TRUE),INDEX(PIP!$L$106:$L$109,MATCH(Input!$C$153,PIP!$J$106:$J$109,0))),0),0)</f>
        <v>0</v>
      </c>
      <c r="J95" s="357" cm="1">
        <f t="array" ref="J95">IFERROR(IF(AND(J4="PA",$B$104="PA"),_xlfn.IFS(AND(Input!K12=TRUE,Input!$C$154=TRUE),INDEX(PIP!$L$110:$L$113,MATCH(Input!$C$153,PIP!$J$110:$J$113,0)),AND(Input!K12=TRUE,Input!$C$154&lt;&gt;TRUE),INDEX(PIP!$L$106:$L$109,MATCH(Input!$C$153,PIP!$J$106:$J$109,0)),AND(Input!K12&lt;&gt;TRUE,Input!$C$155=TRUE),INDEX(PIP!$L$110:$L$113,MATCH(Input!$C$153,PIP!$J$110:$J$113,0)),AND(Input!K12&lt;&gt;TRUE,Input!$C$155&lt;&gt;TRUE),INDEX(PIP!$L$106:$L$109,MATCH(Input!$C$153,PIP!$J$106:$J$109,0))),0),0)</f>
        <v>0</v>
      </c>
      <c r="K95" s="357" cm="1">
        <f t="array" ref="K95">IFERROR(IF(AND(K4="PA",$B$104="PA"),_xlfn.IFS(AND(Input!L12=TRUE,Input!$C$154=TRUE),INDEX(PIP!$L$110:$L$113,MATCH(Input!$C$153,PIP!$J$110:$J$113,0)),AND(Input!L12=TRUE,Input!$C$154&lt;&gt;TRUE),INDEX(PIP!$L$106:$L$109,MATCH(Input!$C$153,PIP!$J$106:$J$109,0)),AND(Input!L12&lt;&gt;TRUE,Input!$C$155=TRUE),INDEX(PIP!$L$110:$L$113,MATCH(Input!$C$153,PIP!$J$110:$J$113,0)),AND(Input!L12&lt;&gt;TRUE,Input!$C$155&lt;&gt;TRUE),INDEX(PIP!$L$106:$L$109,MATCH(Input!$C$153,PIP!$J$106:$J$109,0))),0),0)</f>
        <v>0</v>
      </c>
      <c r="L95" s="357" cm="1">
        <f t="array" ref="L95">IFERROR(IF(AND(L4="PA",$B$104="PA"),_xlfn.IFS(AND(Input!M12=TRUE,Input!$C$154=TRUE),INDEX(PIP!$L$110:$L$113,MATCH(Input!$C$153,PIP!$J$110:$J$113,0)),AND(Input!M12=TRUE,Input!$C$154&lt;&gt;TRUE),INDEX(PIP!$L$106:$L$109,MATCH(Input!$C$153,PIP!$J$106:$J$109,0)),AND(Input!M12&lt;&gt;TRUE,Input!$C$155=TRUE),INDEX(PIP!$L$110:$L$113,MATCH(Input!$C$153,PIP!$J$110:$J$113,0)),AND(Input!M12&lt;&gt;TRUE,Input!$C$155&lt;&gt;TRUE),INDEX(PIP!$L$106:$L$109,MATCH(Input!$C$153,PIP!$J$106:$J$109,0))),0),0)</f>
        <v>0</v>
      </c>
      <c r="M95" s="357" cm="1">
        <f t="array" ref="M95">IFERROR(IF(AND(M4="PA",$B$104="PA"),_xlfn.IFS(AND(Input!N12=TRUE,Input!$C$154=TRUE),INDEX(PIP!$L$110:$L$113,MATCH(Input!$C$153,PIP!$J$110:$J$113,0)),AND(Input!N12=TRUE,Input!$C$154&lt;&gt;TRUE),INDEX(PIP!$L$106:$L$109,MATCH(Input!$C$153,PIP!$J$106:$J$109,0)),AND(Input!N12&lt;&gt;TRUE,Input!$C$155=TRUE),INDEX(PIP!$L$110:$L$113,MATCH(Input!$C$153,PIP!$J$110:$J$113,0)),AND(Input!N12&lt;&gt;TRUE,Input!$C$155&lt;&gt;TRUE),INDEX(PIP!$L$106:$L$109,MATCH(Input!$C$153,PIP!$J$106:$J$109,0))),0),0)</f>
        <v>0</v>
      </c>
      <c r="N95" s="357" cm="1">
        <f t="array" ref="N95">IFERROR(IF(AND(N4="PA",$B$104="PA"),_xlfn.IFS(AND(Input!O12=TRUE,Input!$C$154=TRUE),INDEX(PIP!$L$110:$L$113,MATCH(Input!$C$153,PIP!$J$110:$J$113,0)),AND(Input!O12=TRUE,Input!$C$154&lt;&gt;TRUE),INDEX(PIP!$L$106:$L$109,MATCH(Input!$C$153,PIP!$J$106:$J$109,0)),AND(Input!O12&lt;&gt;TRUE,Input!$C$155=TRUE),INDEX(PIP!$L$110:$L$113,MATCH(Input!$C$153,PIP!$J$110:$J$113,0)),AND(Input!O12&lt;&gt;TRUE,Input!$C$155&lt;&gt;TRUE),INDEX(PIP!$L$106:$L$109,MATCH(Input!$C$153,PIP!$J$106:$J$109,0))),0),0)</f>
        <v>0</v>
      </c>
      <c r="O95" s="357" cm="1">
        <f t="array" ref="O95">IFERROR(IF(AND(O4="PA",$B$104="PA"),_xlfn.IFS(AND(Input!P12=TRUE,Input!$C$154=TRUE),INDEX(PIP!$L$110:$L$113,MATCH(Input!$C$153,PIP!$J$110:$J$113,0)),AND(Input!P12=TRUE,Input!$C$154&lt;&gt;TRUE),INDEX(PIP!$L$106:$L$109,MATCH(Input!$C$153,PIP!$J$106:$J$109,0)),AND(Input!P12&lt;&gt;TRUE,Input!$C$155=TRUE),INDEX(PIP!$L$110:$L$113,MATCH(Input!$C$153,PIP!$J$110:$J$113,0)),AND(Input!P12&lt;&gt;TRUE,Input!$C$155&lt;&gt;TRUE),INDEX(PIP!$L$106:$L$109,MATCH(Input!$C$153,PIP!$J$106:$J$109,0))),0),0)</f>
        <v>0</v>
      </c>
      <c r="P95" s="357" cm="1">
        <f t="array" ref="P95">IFERROR(IF(AND(P4="PA",$B$104="PA"),_xlfn.IFS(AND(Input!Q12=TRUE,Input!$C$154=TRUE),INDEX(PIP!$L$110:$L$113,MATCH(Input!$C$153,PIP!$J$110:$J$113,0)),AND(Input!Q12=TRUE,Input!$C$154&lt;&gt;TRUE),INDEX(PIP!$L$106:$L$109,MATCH(Input!$C$153,PIP!$J$106:$J$109,0)),AND(Input!Q12&lt;&gt;TRUE,Input!$C$155=TRUE),INDEX(PIP!$L$110:$L$113,MATCH(Input!$C$153,PIP!$J$110:$J$113,0)),AND(Input!Q12&lt;&gt;TRUE,Input!$C$155&lt;&gt;TRUE),INDEX(PIP!$L$106:$L$109,MATCH(Input!$C$153,PIP!$J$106:$J$109,0))),0),0)</f>
        <v>0</v>
      </c>
      <c r="Q95" s="357" cm="1">
        <f t="array" ref="Q95">IFERROR(IF(AND(Q4="PA",$B$104="PA"),_xlfn.IFS(AND(Input!R12=TRUE,Input!$C$154=TRUE),INDEX(PIP!$L$110:$L$113,MATCH(Input!$C$153,PIP!$J$110:$J$113,0)),AND(Input!R12=TRUE,Input!$C$154&lt;&gt;TRUE),INDEX(PIP!$L$106:$L$109,MATCH(Input!$C$153,PIP!$J$106:$J$109,0)),AND(Input!R12&lt;&gt;TRUE,Input!$C$155=TRUE),INDEX(PIP!$L$110:$L$113,MATCH(Input!$C$153,PIP!$J$110:$J$113,0)),AND(Input!R12&lt;&gt;TRUE,Input!$C$155&lt;&gt;TRUE),INDEX(PIP!$L$106:$L$109,MATCH(Input!$C$153,PIP!$J$106:$J$109,0))),0),0)</f>
        <v>0</v>
      </c>
      <c r="R95" s="357" cm="1">
        <f t="array" ref="R95">IFERROR(IF(AND(R4="PA",$B$104="PA"),_xlfn.IFS(AND(Input!S12=TRUE,Input!$C$154=TRUE),INDEX(PIP!$L$110:$L$113,MATCH(Input!$C$153,PIP!$J$110:$J$113,0)),AND(Input!S12=TRUE,Input!$C$154&lt;&gt;TRUE),INDEX(PIP!$L$106:$L$109,MATCH(Input!$C$153,PIP!$J$106:$J$109,0)),AND(Input!S12&lt;&gt;TRUE,Input!$C$155=TRUE),INDEX(PIP!$L$110:$L$113,MATCH(Input!$C$153,PIP!$J$110:$J$113,0)),AND(Input!S12&lt;&gt;TRUE,Input!$C$155&lt;&gt;TRUE),INDEX(PIP!$L$106:$L$109,MATCH(Input!$C$153,PIP!$J$106:$J$109,0))),0),0)</f>
        <v>0</v>
      </c>
      <c r="S95" s="357" cm="1">
        <f t="array" ref="S95">IFERROR(IF(AND(S4="PA",$B$104="PA"),_xlfn.IFS(AND(Input!T12=TRUE,Input!$C$154=TRUE),INDEX(PIP!$L$110:$L$113,MATCH(Input!$C$153,PIP!$J$110:$J$113,0)),AND(Input!T12=TRUE,Input!$C$154&lt;&gt;TRUE),INDEX(PIP!$L$106:$L$109,MATCH(Input!$C$153,PIP!$J$106:$J$109,0)),AND(Input!T12&lt;&gt;TRUE,Input!$C$155=TRUE),INDEX(PIP!$L$110:$L$113,MATCH(Input!$C$153,PIP!$J$110:$J$113,0)),AND(Input!T12&lt;&gt;TRUE,Input!$C$155&lt;&gt;TRUE),INDEX(PIP!$L$106:$L$109,MATCH(Input!$C$153,PIP!$J$106:$J$109,0))),0),0)</f>
        <v>0</v>
      </c>
      <c r="T95" s="357" cm="1">
        <f t="array" ref="T95">IFERROR(IF(AND(T4="PA",$B$104="PA"),_xlfn.IFS(AND(Input!U12=TRUE,Input!$C$154=TRUE),INDEX(PIP!$L$110:$L$113,MATCH(Input!$C$153,PIP!$J$110:$J$113,0)),AND(Input!U12=TRUE,Input!$C$154&lt;&gt;TRUE),INDEX(PIP!$L$106:$L$109,MATCH(Input!$C$153,PIP!$J$106:$J$109,0)),AND(Input!U12&lt;&gt;TRUE,Input!$C$155=TRUE),INDEX(PIP!$L$110:$L$113,MATCH(Input!$C$153,PIP!$J$110:$J$113,0)),AND(Input!U12&lt;&gt;TRUE,Input!$C$155&lt;&gt;TRUE),INDEX(PIP!$L$106:$L$109,MATCH(Input!$C$153,PIP!$J$106:$J$109,0))),0),0)</f>
        <v>0</v>
      </c>
      <c r="U95" s="357" cm="1">
        <f t="array" ref="U95">IFERROR(IF(AND(U4="PA",$B$104="PA"),_xlfn.IFS(AND(Input!V12=TRUE,Input!$C$154=TRUE),INDEX(PIP!$L$110:$L$113,MATCH(Input!$C$153,PIP!$J$110:$J$113,0)),AND(Input!V12=TRUE,Input!$C$154&lt;&gt;TRUE),INDEX(PIP!$L$106:$L$109,MATCH(Input!$C$153,PIP!$J$106:$J$109,0)),AND(Input!V12&lt;&gt;TRUE,Input!$C$155=TRUE),INDEX(PIP!$L$110:$L$113,MATCH(Input!$C$153,PIP!$J$110:$J$113,0)),AND(Input!V12&lt;&gt;TRUE,Input!$C$155&lt;&gt;TRUE),INDEX(PIP!$L$106:$L$109,MATCH(Input!$C$153,PIP!$J$106:$J$109,0))),0),0)</f>
        <v>0</v>
      </c>
      <c r="V95" s="357" cm="1">
        <f t="array" ref="V95">IFERROR(IF(AND(V4="PA",$B$104="PA"),_xlfn.IFS(AND(Input!W12=TRUE,Input!$C$154=TRUE),INDEX(PIP!$L$110:$L$113,MATCH(Input!$C$153,PIP!$J$110:$J$113,0)),AND(Input!W12=TRUE,Input!$C$154&lt;&gt;TRUE),INDEX(PIP!$L$106:$L$109,MATCH(Input!$C$153,PIP!$J$106:$J$109,0)),AND(Input!W12&lt;&gt;TRUE,Input!$C$155=TRUE),INDEX(PIP!$L$110:$L$113,MATCH(Input!$C$153,PIP!$J$110:$J$113,0)),AND(Input!W12&lt;&gt;TRUE,Input!$C$155&lt;&gt;TRUE),INDEX(PIP!$L$106:$L$109,MATCH(Input!$C$153,PIP!$J$106:$J$109,0))),0),0)</f>
        <v>0</v>
      </c>
      <c r="W95" s="357" cm="1">
        <f t="array" ref="W95">IFERROR(IF(AND(W4="PA",$B$104="PA"),_xlfn.IFS(AND(Input!X12=TRUE,Input!$C$154=TRUE),INDEX(PIP!$L$110:$L$113,MATCH(Input!$C$153,PIP!$J$110:$J$113,0)),AND(Input!X12=TRUE,Input!$C$154&lt;&gt;TRUE),INDEX(PIP!$L$106:$L$109,MATCH(Input!$C$153,PIP!$J$106:$J$109,0)),AND(Input!X12&lt;&gt;TRUE,Input!$C$155=TRUE),INDEX(PIP!$L$110:$L$113,MATCH(Input!$C$153,PIP!$J$110:$J$113,0)),AND(Input!X12&lt;&gt;TRUE,Input!$C$155&lt;&gt;TRUE),INDEX(PIP!$L$106:$L$109,MATCH(Input!$C$153,PIP!$J$106:$J$109,0))),0),0)</f>
        <v>0</v>
      </c>
      <c r="X95" s="357" cm="1">
        <f t="array" ref="X95">IFERROR(IF(AND(X4="PA",$B$104="PA"),_xlfn.IFS(AND(Input!Y12=TRUE,Input!$C$154=TRUE),INDEX(PIP!$L$110:$L$113,MATCH(Input!$C$153,PIP!$J$110:$J$113,0)),AND(Input!Y12=TRUE,Input!$C$154&lt;&gt;TRUE),INDEX(PIP!$L$106:$L$109,MATCH(Input!$C$153,PIP!$J$106:$J$109,0)),AND(Input!Y12&lt;&gt;TRUE,Input!$C$155=TRUE),INDEX(PIP!$L$110:$L$113,MATCH(Input!$C$153,PIP!$J$110:$J$113,0)),AND(Input!Y12&lt;&gt;TRUE,Input!$C$155&lt;&gt;TRUE),INDEX(PIP!$L$106:$L$109,MATCH(Input!$C$153,PIP!$J$106:$J$109,0))),0),0)</f>
        <v>0</v>
      </c>
      <c r="Y95" s="357" cm="1">
        <f t="array" ref="Y95">IFERROR(IF(AND(Y4="PA",$B$104="PA"),_xlfn.IFS(AND(Input!Z12=TRUE,Input!$C$154=TRUE),INDEX(PIP!$L$110:$L$113,MATCH(Input!$C$153,PIP!$J$110:$J$113,0)),AND(Input!Z12=TRUE,Input!$C$154&lt;&gt;TRUE),INDEX(PIP!$L$106:$L$109,MATCH(Input!$C$153,PIP!$J$106:$J$109,0)),AND(Input!Z12&lt;&gt;TRUE,Input!$C$155=TRUE),INDEX(PIP!$L$110:$L$113,MATCH(Input!$C$153,PIP!$J$110:$J$113,0)),AND(Input!Z12&lt;&gt;TRUE,Input!$C$155&lt;&gt;TRUE),INDEX(PIP!$L$106:$L$109,MATCH(Input!$C$153,PIP!$J$106:$J$109,0))),0),0)</f>
        <v>0</v>
      </c>
      <c r="Z95" s="357" cm="1">
        <f t="array" ref="Z95">IFERROR(IF(AND(Z4="PA",$B$104="PA"),_xlfn.IFS(AND(Input!AA12=TRUE,Input!$C$154=TRUE),INDEX(PIP!$L$110:$L$113,MATCH(Input!$C$153,PIP!$J$110:$J$113,0)),AND(Input!AA12=TRUE,Input!$C$154&lt;&gt;TRUE),INDEX(PIP!$L$106:$L$109,MATCH(Input!$C$153,PIP!$J$106:$J$109,0)),AND(Input!AA12&lt;&gt;TRUE,Input!$C$155=TRUE),INDEX(PIP!$L$110:$L$113,MATCH(Input!$C$153,PIP!$J$110:$J$113,0)),AND(Input!AA12&lt;&gt;TRUE,Input!$C$155&lt;&gt;TRUE),INDEX(PIP!$L$106:$L$109,MATCH(Input!$C$153,PIP!$J$106:$J$109,0))),0),0)</f>
        <v>0</v>
      </c>
      <c r="AA95" s="357" cm="1">
        <f t="array" ref="AA95">IFERROR(IF(AND(AA4="PA",$B$104="PA"),_xlfn.IFS(AND(Input!AB12=TRUE,Input!$C$154=TRUE),INDEX(PIP!$L$110:$L$113,MATCH(Input!$C$153,PIP!$J$110:$J$113,0)),AND(Input!AB12=TRUE,Input!$C$154&lt;&gt;TRUE),INDEX(PIP!$L$106:$L$109,MATCH(Input!$C$153,PIP!$J$106:$J$109,0)),AND(Input!AB12&lt;&gt;TRUE,Input!$C$155=TRUE),INDEX(PIP!$L$110:$L$113,MATCH(Input!$C$153,PIP!$J$110:$J$113,0)),AND(Input!AB12&lt;&gt;TRUE,Input!$C$155&lt;&gt;TRUE),INDEX(PIP!$L$106:$L$109,MATCH(Input!$C$153,PIP!$J$106:$J$109,0))),0),0)</f>
        <v>0</v>
      </c>
      <c r="AB95" s="357" cm="1">
        <f t="array" ref="AB95">IFERROR(IF(AND(AB4="PA",$B$104="PA"),_xlfn.IFS(AND(Input!AC12=TRUE,Input!$C$154=TRUE),INDEX(PIP!$L$110:$L$113,MATCH(Input!$C$153,PIP!$J$110:$J$113,0)),AND(Input!AC12=TRUE,Input!$C$154&lt;&gt;TRUE),INDEX(PIP!$L$106:$L$109,MATCH(Input!$C$153,PIP!$J$106:$J$109,0)),AND(Input!AC12&lt;&gt;TRUE,Input!$C$155=TRUE),INDEX(PIP!$L$110:$L$113,MATCH(Input!$C$153,PIP!$J$110:$J$113,0)),AND(Input!AC12&lt;&gt;TRUE,Input!$C$155&lt;&gt;TRUE),INDEX(PIP!$L$106:$L$109,MATCH(Input!$C$153,PIP!$J$106:$J$109,0))),0),0)</f>
        <v>0</v>
      </c>
      <c r="AC95" s="357" cm="1">
        <f t="array" ref="AC95">IFERROR(IF(AND(AC4="PA",$B$104="PA"),_xlfn.IFS(AND(Input!AD12=TRUE,Input!$C$154=TRUE),INDEX(PIP!$L$110:$L$113,MATCH(Input!$C$153,PIP!$J$110:$J$113,0)),AND(Input!AD12=TRUE,Input!$C$154&lt;&gt;TRUE),INDEX(PIP!$L$106:$L$109,MATCH(Input!$C$153,PIP!$J$106:$J$109,0)),AND(Input!AD12&lt;&gt;TRUE,Input!$C$155=TRUE),INDEX(PIP!$L$110:$L$113,MATCH(Input!$C$153,PIP!$J$110:$J$113,0)),AND(Input!AD12&lt;&gt;TRUE,Input!$C$155&lt;&gt;TRUE),INDEX(PIP!$L$106:$L$109,MATCH(Input!$C$153,PIP!$J$106:$J$109,0))),0),0)</f>
        <v>0</v>
      </c>
      <c r="AD95" s="357" cm="1">
        <f t="array" ref="AD95">IFERROR(IF(AND(AD4="PA",$B$104="PA"),_xlfn.IFS(AND(Input!AE12=TRUE,Input!$C$154=TRUE),INDEX(PIP!$L$110:$L$113,MATCH(Input!$C$153,PIP!$J$110:$J$113,0)),AND(Input!AE12=TRUE,Input!$C$154&lt;&gt;TRUE),INDEX(PIP!$L$106:$L$109,MATCH(Input!$C$153,PIP!$J$106:$J$109,0)),AND(Input!AE12&lt;&gt;TRUE,Input!$C$155=TRUE),INDEX(PIP!$L$110:$L$113,MATCH(Input!$C$153,PIP!$J$110:$J$113,0)),AND(Input!AE12&lt;&gt;TRUE,Input!$C$155&lt;&gt;TRUE),INDEX(PIP!$L$106:$L$109,MATCH(Input!$C$153,PIP!$J$106:$J$109,0))),0),0)</f>
        <v>0</v>
      </c>
      <c r="AE95" s="357" cm="1">
        <f t="array" ref="AE95">IFERROR(IF(AND(AE4="PA",$B$104="PA"),_xlfn.IFS(AND(Input!AF12=TRUE,Input!$C$154=TRUE),INDEX(PIP!$L$110:$L$113,MATCH(Input!$C$153,PIP!$J$110:$J$113,0)),AND(Input!AF12=TRUE,Input!$C$154&lt;&gt;TRUE),INDEX(PIP!$L$106:$L$109,MATCH(Input!$C$153,PIP!$J$106:$J$109,0)),AND(Input!AF12&lt;&gt;TRUE,Input!$C$155=TRUE),INDEX(PIP!$L$110:$L$113,MATCH(Input!$C$153,PIP!$J$110:$J$113,0)),AND(Input!AF12&lt;&gt;TRUE,Input!$C$155&lt;&gt;TRUE),INDEX(PIP!$L$106:$L$109,MATCH(Input!$C$153,PIP!$J$106:$J$109,0))),0),0)</f>
        <v>0</v>
      </c>
      <c r="AF95" s="357" cm="1">
        <f t="array" ref="AF95">IFERROR(IF(AND(AF4="PA",$B$104="PA"),_xlfn.IFS(AND(Input!AG12=TRUE,Input!$C$154=TRUE),INDEX(PIP!$L$110:$L$113,MATCH(Input!$C$153,PIP!$J$110:$J$113,0)),AND(Input!AG12=TRUE,Input!$C$154&lt;&gt;TRUE),INDEX(PIP!$L$106:$L$109,MATCH(Input!$C$153,PIP!$J$106:$J$109,0)),AND(Input!AG12&lt;&gt;TRUE,Input!$C$155=TRUE),INDEX(PIP!$L$110:$L$113,MATCH(Input!$C$153,PIP!$J$110:$J$113,0)),AND(Input!AG12&lt;&gt;TRUE,Input!$C$155&lt;&gt;TRUE),INDEX(PIP!$L$106:$L$109,MATCH(Input!$C$153,PIP!$J$106:$J$109,0))),0),0)</f>
        <v>0</v>
      </c>
      <c r="AG95" s="357" cm="1">
        <f t="array" ref="AG95">IFERROR(IF(AND(AG4="PA",$B$104="PA"),_xlfn.IFS(AND(Input!AH12=TRUE,Input!$C$154=TRUE),INDEX(PIP!$L$110:$L$113,MATCH(Input!$C$153,PIP!$J$110:$J$113,0)),AND(Input!AH12=TRUE,Input!$C$154&lt;&gt;TRUE),INDEX(PIP!$L$106:$L$109,MATCH(Input!$C$153,PIP!$J$106:$J$109,0)),AND(Input!AH12&lt;&gt;TRUE,Input!$C$155=TRUE),INDEX(PIP!$L$110:$L$113,MATCH(Input!$C$153,PIP!$J$110:$J$113,0)),AND(Input!AH12&lt;&gt;TRUE,Input!$C$155&lt;&gt;TRUE),INDEX(PIP!$L$106:$L$109,MATCH(Input!$C$153,PIP!$J$106:$J$109,0))),0),0)</f>
        <v>0</v>
      </c>
      <c r="AH95" s="357" cm="1">
        <f t="array" ref="AH95">IFERROR(IF(AND(AH4="PA",$B$104="PA"),_xlfn.IFS(AND(Input!AI12=TRUE,Input!$C$154=TRUE),INDEX(PIP!$L$110:$L$113,MATCH(Input!$C$153,PIP!$J$110:$J$113,0)),AND(Input!AI12=TRUE,Input!$C$154&lt;&gt;TRUE),INDEX(PIP!$L$106:$L$109,MATCH(Input!$C$153,PIP!$J$106:$J$109,0)),AND(Input!AI12&lt;&gt;TRUE,Input!$C$155=TRUE),INDEX(PIP!$L$110:$L$113,MATCH(Input!$C$153,PIP!$J$110:$J$113,0)),AND(Input!AI12&lt;&gt;TRUE,Input!$C$155&lt;&gt;TRUE),INDEX(PIP!$L$106:$L$109,MATCH(Input!$C$153,PIP!$J$106:$J$109,0))),0),0)</f>
        <v>0</v>
      </c>
      <c r="AI95" s="357" cm="1">
        <f t="array" ref="AI95">IFERROR(IF(AND(AI4="PA",$B$104="PA"),_xlfn.IFS(AND(Input!AJ12=TRUE,Input!$C$154=TRUE),INDEX(PIP!$L$110:$L$113,MATCH(Input!$C$153,PIP!$J$110:$J$113,0)),AND(Input!AJ12=TRUE,Input!$C$154&lt;&gt;TRUE),INDEX(PIP!$L$106:$L$109,MATCH(Input!$C$153,PIP!$J$106:$J$109,0)),AND(Input!AJ12&lt;&gt;TRUE,Input!$C$155=TRUE),INDEX(PIP!$L$110:$L$113,MATCH(Input!$C$153,PIP!$J$110:$J$113,0)),AND(Input!AJ12&lt;&gt;TRUE,Input!$C$155&lt;&gt;TRUE),INDEX(PIP!$L$106:$L$109,MATCH(Input!$C$153,PIP!$J$106:$J$109,0))),0),0)</f>
        <v>0</v>
      </c>
      <c r="AJ95" s="357" cm="1">
        <f t="array" ref="AJ95">IFERROR(IF(AND(AJ4="PA",$B$104="PA"),_xlfn.IFS(AND(Input!AK12=TRUE,Input!$C$154=TRUE),INDEX(PIP!$L$110:$L$113,MATCH(Input!$C$153,PIP!$J$110:$J$113,0)),AND(Input!AK12=TRUE,Input!$C$154&lt;&gt;TRUE),INDEX(PIP!$L$106:$L$109,MATCH(Input!$C$153,PIP!$J$106:$J$109,0)),AND(Input!AK12&lt;&gt;TRUE,Input!$C$155=TRUE),INDEX(PIP!$L$110:$L$113,MATCH(Input!$C$153,PIP!$J$110:$J$113,0)),AND(Input!AK12&lt;&gt;TRUE,Input!$C$155&lt;&gt;TRUE),INDEX(PIP!$L$106:$L$109,MATCH(Input!$C$153,PIP!$J$106:$J$109,0))),0),0)</f>
        <v>0</v>
      </c>
      <c r="AK95" s="357" cm="1">
        <f t="array" ref="AK95">IFERROR(IF(AND(AK4="PA",$B$104="PA"),_xlfn.IFS(AND(Input!AL12=TRUE,Input!$C$154=TRUE),INDEX(PIP!$L$110:$L$113,MATCH(Input!$C$153,PIP!$J$110:$J$113,0)),AND(Input!AL12=TRUE,Input!$C$154&lt;&gt;TRUE),INDEX(PIP!$L$106:$L$109,MATCH(Input!$C$153,PIP!$J$106:$J$109,0)),AND(Input!AL12&lt;&gt;TRUE,Input!$C$155=TRUE),INDEX(PIP!$L$110:$L$113,MATCH(Input!$C$153,PIP!$J$110:$J$113,0)),AND(Input!AL12&lt;&gt;TRUE,Input!$C$155&lt;&gt;TRUE),INDEX(PIP!$L$106:$L$109,MATCH(Input!$C$153,PIP!$J$106:$J$109,0))),0),0)</f>
        <v>0</v>
      </c>
      <c r="AL95" s="357" cm="1">
        <f t="array" ref="AL95">IFERROR(IF(AND(AL4="PA",$B$104="PA"),_xlfn.IFS(AND(Input!AM12=TRUE,Input!$C$154=TRUE),INDEX(PIP!$L$110:$L$113,MATCH(Input!$C$153,PIP!$J$110:$J$113,0)),AND(Input!AM12=TRUE,Input!$C$154&lt;&gt;TRUE),INDEX(PIP!$L$106:$L$109,MATCH(Input!$C$153,PIP!$J$106:$J$109,0)),AND(Input!AM12&lt;&gt;TRUE,Input!$C$155=TRUE),INDEX(PIP!$L$110:$L$113,MATCH(Input!$C$153,PIP!$J$110:$J$113,0)),AND(Input!AM12&lt;&gt;TRUE,Input!$C$155&lt;&gt;TRUE),INDEX(PIP!$L$106:$L$109,MATCH(Input!$C$153,PIP!$J$106:$J$109,0))),0),0)</f>
        <v>0</v>
      </c>
      <c r="AM95" s="357" cm="1">
        <f t="array" ref="AM95">IFERROR(IF(AND(AM4="PA",$B$104="PA"),_xlfn.IFS(AND(Input!AN12=TRUE,Input!$C$154=TRUE),INDEX(PIP!$L$110:$L$113,MATCH(Input!$C$153,PIP!$J$110:$J$113,0)),AND(Input!AN12=TRUE,Input!$C$154&lt;&gt;TRUE),INDEX(PIP!$L$106:$L$109,MATCH(Input!$C$153,PIP!$J$106:$J$109,0)),AND(Input!AN12&lt;&gt;TRUE,Input!$C$155=TRUE),INDEX(PIP!$L$110:$L$113,MATCH(Input!$C$153,PIP!$J$110:$J$113,0)),AND(Input!AN12&lt;&gt;TRUE,Input!$C$155&lt;&gt;TRUE),INDEX(PIP!$L$106:$L$109,MATCH(Input!$C$153,PIP!$J$106:$J$109,0))),0),0)</f>
        <v>0</v>
      </c>
      <c r="AN95" s="357" cm="1">
        <f t="array" ref="AN95">IFERROR(IF(AND(AN4="PA",$B$104="PA"),_xlfn.IFS(AND(Input!AO12=TRUE,Input!$C$154=TRUE),INDEX(PIP!$L$110:$L$113,MATCH(Input!$C$153,PIP!$J$110:$J$113,0)),AND(Input!AO12=TRUE,Input!$C$154&lt;&gt;TRUE),INDEX(PIP!$L$106:$L$109,MATCH(Input!$C$153,PIP!$J$106:$J$109,0)),AND(Input!AO12&lt;&gt;TRUE,Input!$C$155=TRUE),INDEX(PIP!$L$110:$L$113,MATCH(Input!$C$153,PIP!$J$110:$J$113,0)),AND(Input!AO12&lt;&gt;TRUE,Input!$C$155&lt;&gt;TRUE),INDEX(PIP!$L$106:$L$109,MATCH(Input!$C$153,PIP!$J$106:$J$109,0))),0),0)</f>
        <v>0</v>
      </c>
      <c r="AO95" s="357" cm="1">
        <f t="array" ref="AO95">IFERROR(IF(AND(AO4="PA",$B$104="PA"),_xlfn.IFS(AND(Input!AP12=TRUE,Input!$C$154=TRUE),INDEX(PIP!$L$110:$L$113,MATCH(Input!$C$153,PIP!$J$110:$J$113,0)),AND(Input!AP12=TRUE,Input!$C$154&lt;&gt;TRUE),INDEX(PIP!$L$106:$L$109,MATCH(Input!$C$153,PIP!$J$106:$J$109,0)),AND(Input!AP12&lt;&gt;TRUE,Input!$C$155=TRUE),INDEX(PIP!$L$110:$L$113,MATCH(Input!$C$153,PIP!$J$110:$J$113,0)),AND(Input!AP12&lt;&gt;TRUE,Input!$C$155&lt;&gt;TRUE),INDEX(PIP!$L$106:$L$109,MATCH(Input!$C$153,PIP!$J$106:$J$109,0))),0),0)</f>
        <v>0</v>
      </c>
      <c r="AP95" s="357" cm="1">
        <f t="array" ref="AP95">IFERROR(IF(AND(AP4="PA",$B$104="PA"),_xlfn.IFS(AND(Input!AQ12=TRUE,Input!$C$154=TRUE),INDEX(PIP!$L$110:$L$113,MATCH(Input!$C$153,PIP!$J$110:$J$113,0)),AND(Input!AQ12=TRUE,Input!$C$154&lt;&gt;TRUE),INDEX(PIP!$L$106:$L$109,MATCH(Input!$C$153,PIP!$J$106:$J$109,0)),AND(Input!AQ12&lt;&gt;TRUE,Input!$C$155=TRUE),INDEX(PIP!$L$110:$L$113,MATCH(Input!$C$153,PIP!$J$110:$J$113,0)),AND(Input!AQ12&lt;&gt;TRUE,Input!$C$155&lt;&gt;TRUE),INDEX(PIP!$L$106:$L$109,MATCH(Input!$C$153,PIP!$J$106:$J$109,0))),0),0)</f>
        <v>0</v>
      </c>
      <c r="AQ95" s="357" cm="1">
        <f t="array" ref="AQ95">IFERROR(IF(AND(AQ4="PA",$B$104="PA"),_xlfn.IFS(AND(Input!AR12=TRUE,Input!$C$154=TRUE),INDEX(PIP!$L$110:$L$113,MATCH(Input!$C$153,PIP!$J$110:$J$113,0)),AND(Input!AR12=TRUE,Input!$C$154&lt;&gt;TRUE),INDEX(PIP!$L$106:$L$109,MATCH(Input!$C$153,PIP!$J$106:$J$109,0)),AND(Input!AR12&lt;&gt;TRUE,Input!$C$155=TRUE),INDEX(PIP!$L$110:$L$113,MATCH(Input!$C$153,PIP!$J$110:$J$113,0)),AND(Input!AR12&lt;&gt;TRUE,Input!$C$155&lt;&gt;TRUE),INDEX(PIP!$L$106:$L$109,MATCH(Input!$C$153,PIP!$J$106:$J$109,0))),0),0)</f>
        <v>0</v>
      </c>
      <c r="AR95" s="357" cm="1">
        <f t="array" ref="AR95">IFERROR(IF(AND(AR4="PA",$B$104="PA"),_xlfn.IFS(AND(Input!AS12=TRUE,Input!$C$154=TRUE),INDEX(PIP!$L$110:$L$113,MATCH(Input!$C$153,PIP!$J$110:$J$113,0)),AND(Input!AS12=TRUE,Input!$C$154&lt;&gt;TRUE),INDEX(PIP!$L$106:$L$109,MATCH(Input!$C$153,PIP!$J$106:$J$109,0)),AND(Input!AS12&lt;&gt;TRUE,Input!$C$155=TRUE),INDEX(PIP!$L$110:$L$113,MATCH(Input!$C$153,PIP!$J$110:$J$113,0)),AND(Input!AS12&lt;&gt;TRUE,Input!$C$155&lt;&gt;TRUE),INDEX(PIP!$L$106:$L$109,MATCH(Input!$C$153,PIP!$J$106:$J$109,0))),0),0)</f>
        <v>0</v>
      </c>
      <c r="AS95" s="357" cm="1">
        <f t="array" ref="AS95">IFERROR(IF(AND(AS4="PA",$B$104="PA"),_xlfn.IFS(AND(Input!AT12=TRUE,Input!$C$154=TRUE),INDEX(PIP!$L$110:$L$113,MATCH(Input!$C$153,PIP!$J$110:$J$113,0)),AND(Input!AT12=TRUE,Input!$C$154&lt;&gt;TRUE),INDEX(PIP!$L$106:$L$109,MATCH(Input!$C$153,PIP!$J$106:$J$109,0)),AND(Input!AT12&lt;&gt;TRUE,Input!$C$155=TRUE),INDEX(PIP!$L$110:$L$113,MATCH(Input!$C$153,PIP!$J$110:$J$113,0)),AND(Input!AT12&lt;&gt;TRUE,Input!$C$155&lt;&gt;TRUE),INDEX(PIP!$L$106:$L$109,MATCH(Input!$C$153,PIP!$J$106:$J$109,0))),0),0)</f>
        <v>0</v>
      </c>
      <c r="AT95" s="357" cm="1">
        <f t="array" ref="AT95">IFERROR(IF(AND(AT4="PA",$B$104="PA"),_xlfn.IFS(AND(Input!AU12=TRUE,Input!$C$154=TRUE),INDEX(PIP!$L$110:$L$113,MATCH(Input!$C$153,PIP!$J$110:$J$113,0)),AND(Input!AU12=TRUE,Input!$C$154&lt;&gt;TRUE),INDEX(PIP!$L$106:$L$109,MATCH(Input!$C$153,PIP!$J$106:$J$109,0)),AND(Input!AU12&lt;&gt;TRUE,Input!$C$155=TRUE),INDEX(PIP!$L$110:$L$113,MATCH(Input!$C$153,PIP!$J$110:$J$113,0)),AND(Input!AU12&lt;&gt;TRUE,Input!$C$155&lt;&gt;TRUE),INDEX(PIP!$L$106:$L$109,MATCH(Input!$C$153,PIP!$J$106:$J$109,0))),0),0)</f>
        <v>0</v>
      </c>
      <c r="AU95" s="357" cm="1">
        <f t="array" ref="AU95">IFERROR(IF(AND(AU4="PA",$B$104="PA"),_xlfn.IFS(AND(Input!AV12=TRUE,Input!$C$154=TRUE),INDEX(PIP!$L$110:$L$113,MATCH(Input!$C$153,PIP!$J$110:$J$113,0)),AND(Input!AV12=TRUE,Input!$C$154&lt;&gt;TRUE),INDEX(PIP!$L$106:$L$109,MATCH(Input!$C$153,PIP!$J$106:$J$109,0)),AND(Input!AV12&lt;&gt;TRUE,Input!$C$155=TRUE),INDEX(PIP!$L$110:$L$113,MATCH(Input!$C$153,PIP!$J$110:$J$113,0)),AND(Input!AV12&lt;&gt;TRUE,Input!$C$155&lt;&gt;TRUE),INDEX(PIP!$L$106:$L$109,MATCH(Input!$C$153,PIP!$J$106:$J$109,0))),0),0)</f>
        <v>0</v>
      </c>
      <c r="AV95" s="357" cm="1">
        <f t="array" ref="AV95">IFERROR(IF(AND(AV4="PA",$B$104="PA"),_xlfn.IFS(AND(Input!AW12=TRUE,Input!$C$154=TRUE),INDEX(PIP!$L$110:$L$113,MATCH(Input!$C$153,PIP!$J$110:$J$113,0)),AND(Input!AW12=TRUE,Input!$C$154&lt;&gt;TRUE),INDEX(PIP!$L$106:$L$109,MATCH(Input!$C$153,PIP!$J$106:$J$109,0)),AND(Input!AW12&lt;&gt;TRUE,Input!$C$155=TRUE),INDEX(PIP!$L$110:$L$113,MATCH(Input!$C$153,PIP!$J$110:$J$113,0)),AND(Input!AW12&lt;&gt;TRUE,Input!$C$155&lt;&gt;TRUE),INDEX(PIP!$L$106:$L$109,MATCH(Input!$C$153,PIP!$J$106:$J$109,0))),0),0)</f>
        <v>0</v>
      </c>
      <c r="AW95" s="357" cm="1">
        <f t="array" ref="AW95">IFERROR(IF(AND(AW4="PA",$B$104="PA"),_xlfn.IFS(AND(Input!AX12=TRUE,Input!$C$154=TRUE),INDEX(PIP!$L$110:$L$113,MATCH(Input!$C$153,PIP!$J$110:$J$113,0)),AND(Input!AX12=TRUE,Input!$C$154&lt;&gt;TRUE),INDEX(PIP!$L$106:$L$109,MATCH(Input!$C$153,PIP!$J$106:$J$109,0)),AND(Input!AX12&lt;&gt;TRUE,Input!$C$155=TRUE),INDEX(PIP!$L$110:$L$113,MATCH(Input!$C$153,PIP!$J$110:$J$113,0)),AND(Input!AX12&lt;&gt;TRUE,Input!$C$155&lt;&gt;TRUE),INDEX(PIP!$L$106:$L$109,MATCH(Input!$C$153,PIP!$J$106:$J$109,0))),0),0)</f>
        <v>0</v>
      </c>
      <c r="AX95" s="357" cm="1">
        <f t="array" ref="AX95">IFERROR(IF(AND(AX4="PA",$B$104="PA"),_xlfn.IFS(AND(Input!AY12=TRUE,Input!$C$154=TRUE),INDEX(PIP!$L$110:$L$113,MATCH(Input!$C$153,PIP!$J$110:$J$113,0)),AND(Input!AY12=TRUE,Input!$C$154&lt;&gt;TRUE),INDEX(PIP!$L$106:$L$109,MATCH(Input!$C$153,PIP!$J$106:$J$109,0)),AND(Input!AY12&lt;&gt;TRUE,Input!$C$155=TRUE),INDEX(PIP!$L$110:$L$113,MATCH(Input!$C$153,PIP!$J$110:$J$113,0)),AND(Input!AY12&lt;&gt;TRUE,Input!$C$155&lt;&gt;TRUE),INDEX(PIP!$L$106:$L$109,MATCH(Input!$C$153,PIP!$J$106:$J$109,0))),0),0)</f>
        <v>0</v>
      </c>
      <c r="AY95" s="357" cm="1">
        <f t="array" ref="AY95">IFERROR(IF(AND(AY4="PA",$B$104="PA"),_xlfn.IFS(AND(Input!AZ12=TRUE,Input!$C$154=TRUE),INDEX(PIP!$L$110:$L$113,MATCH(Input!$C$153,PIP!$J$110:$J$113,0)),AND(Input!AZ12=TRUE,Input!$C$154&lt;&gt;TRUE),INDEX(PIP!$L$106:$L$109,MATCH(Input!$C$153,PIP!$J$106:$J$109,0)),AND(Input!AZ12&lt;&gt;TRUE,Input!$C$155=TRUE),INDEX(PIP!$L$110:$L$113,MATCH(Input!$C$153,PIP!$J$110:$J$113,0)),AND(Input!AZ12&lt;&gt;TRUE,Input!$C$155&lt;&gt;TRUE),INDEX(PIP!$L$106:$L$109,MATCH(Input!$C$153,PIP!$J$106:$J$109,0))),0),0)</f>
        <v>0</v>
      </c>
      <c r="AZ95" s="357" cm="1">
        <f t="array" ref="AZ95">IFERROR(IF(AND(AZ4="PA",$B$104="PA"),_xlfn.IFS(AND(Input!BA12=TRUE,Input!$C$154=TRUE),INDEX(PIP!$L$110:$L$113,MATCH(Input!$C$153,PIP!$J$110:$J$113,0)),AND(Input!BA12=TRUE,Input!$C$154&lt;&gt;TRUE),INDEX(PIP!$L$106:$L$109,MATCH(Input!$C$153,PIP!$J$106:$J$109,0)),AND(Input!BA12&lt;&gt;TRUE,Input!$C$155=TRUE),INDEX(PIP!$L$110:$L$113,MATCH(Input!$C$153,PIP!$J$110:$J$113,0)),AND(Input!BA12&lt;&gt;TRUE,Input!$C$155&lt;&gt;TRUE),INDEX(PIP!$L$106:$L$109,MATCH(Input!$C$153,PIP!$J$106:$J$109,0))),0),0)</f>
        <v>0</v>
      </c>
      <c r="BA95" s="357" cm="1">
        <f t="array" ref="BA95">IFERROR(IF(AND(BA4="PA",$B$104="PA"),_xlfn.IFS(AND(Input!BB12=TRUE,Input!$C$154=TRUE),INDEX(PIP!$L$110:$L$113,MATCH(Input!$C$153,PIP!$J$110:$J$113,0)),AND(Input!BB12=TRUE,Input!$C$154&lt;&gt;TRUE),INDEX(PIP!$L$106:$L$109,MATCH(Input!$C$153,PIP!$J$106:$J$109,0)),AND(Input!BB12&lt;&gt;TRUE,Input!$C$155=TRUE),INDEX(PIP!$L$110:$L$113,MATCH(Input!$C$153,PIP!$J$110:$J$113,0)),AND(Input!BB12&lt;&gt;TRUE,Input!$C$155&lt;&gt;TRUE),INDEX(PIP!$L$106:$L$109,MATCH(Input!$C$153,PIP!$J$106:$J$109,0))),0),0)</f>
        <v>0</v>
      </c>
      <c r="BB95" s="357" cm="1">
        <f t="array" ref="BB95">IFERROR(IF(AND(BB4="PA",$B$104="PA"),_xlfn.IFS(AND(Input!BC12=TRUE,Input!$C$154=TRUE),INDEX(PIP!$L$110:$L$113,MATCH(Input!$C$153,PIP!$J$110:$J$113,0)),AND(Input!BC12=TRUE,Input!$C$154&lt;&gt;TRUE),INDEX(PIP!$L$106:$L$109,MATCH(Input!$C$153,PIP!$J$106:$J$109,0)),AND(Input!BC12&lt;&gt;TRUE,Input!$C$155=TRUE),INDEX(PIP!$L$110:$L$113,MATCH(Input!$C$153,PIP!$J$110:$J$113,0)),AND(Input!BC12&lt;&gt;TRUE,Input!$C$155&lt;&gt;TRUE),INDEX(PIP!$L$106:$L$109,MATCH(Input!$C$153,PIP!$J$106:$J$109,0))),0),0)</f>
        <v>0</v>
      </c>
      <c r="BC95" s="357" cm="1">
        <f t="array" ref="BC95">IFERROR(IF(AND(BC4="PA",$B$104="PA"),_xlfn.IFS(AND(Input!BD12=TRUE,Input!$C$154=TRUE),INDEX(PIP!$L$110:$L$113,MATCH(Input!$C$153,PIP!$J$110:$J$113,0)),AND(Input!BD12=TRUE,Input!$C$154&lt;&gt;TRUE),INDEX(PIP!$L$106:$L$109,MATCH(Input!$C$153,PIP!$J$106:$J$109,0)),AND(Input!BD12&lt;&gt;TRUE,Input!$C$155=TRUE),INDEX(PIP!$L$110:$L$113,MATCH(Input!$C$153,PIP!$J$110:$J$113,0)),AND(Input!BD12&lt;&gt;TRUE,Input!$C$155&lt;&gt;TRUE),INDEX(PIP!$L$106:$L$109,MATCH(Input!$C$153,PIP!$J$106:$J$109,0))),0),0)</f>
        <v>0</v>
      </c>
      <c r="BD95" s="357" cm="1">
        <f t="array" ref="BD95">IFERROR(IF(AND(BD4="PA",$B$104="PA"),_xlfn.IFS(AND(Input!BE12=TRUE,Input!$C$154=TRUE),INDEX(PIP!$L$110:$L$113,MATCH(Input!$C$153,PIP!$J$110:$J$113,0)),AND(Input!BE12=TRUE,Input!$C$154&lt;&gt;TRUE),INDEX(PIP!$L$106:$L$109,MATCH(Input!$C$153,PIP!$J$106:$J$109,0)),AND(Input!BE12&lt;&gt;TRUE,Input!$C$155=TRUE),INDEX(PIP!$L$110:$L$113,MATCH(Input!$C$153,PIP!$J$110:$J$113,0)),AND(Input!BE12&lt;&gt;TRUE,Input!$C$155&lt;&gt;TRUE),INDEX(PIP!$L$106:$L$109,MATCH(Input!$C$153,PIP!$J$106:$J$109,0))),0),0)</f>
        <v>0</v>
      </c>
      <c r="BE95" s="357" cm="1">
        <f t="array" ref="BE95">IFERROR(IF(AND(BE4="PA",$B$104="PA"),_xlfn.IFS(AND(Input!BF12=TRUE,Input!$C$154=TRUE),INDEX(PIP!$L$110:$L$113,MATCH(Input!$C$153,PIP!$J$110:$J$113,0)),AND(Input!BF12=TRUE,Input!$C$154&lt;&gt;TRUE),INDEX(PIP!$L$106:$L$109,MATCH(Input!$C$153,PIP!$J$106:$J$109,0)),AND(Input!BF12&lt;&gt;TRUE,Input!$C$155=TRUE),INDEX(PIP!$L$110:$L$113,MATCH(Input!$C$153,PIP!$J$110:$J$113,0)),AND(Input!BF12&lt;&gt;TRUE,Input!$C$155&lt;&gt;TRUE),INDEX(PIP!$L$106:$L$109,MATCH(Input!$C$153,PIP!$J$106:$J$109,0))),0),0)</f>
        <v>0</v>
      </c>
      <c r="BF95" s="357" cm="1">
        <f t="array" ref="BF95">IFERROR(IF(AND(BF4="PA",$B$104="PA"),_xlfn.IFS(AND(Input!BG12=TRUE,Input!$C$154=TRUE),INDEX(PIP!$L$110:$L$113,MATCH(Input!$C$153,PIP!$J$110:$J$113,0)),AND(Input!BG12=TRUE,Input!$C$154&lt;&gt;TRUE),INDEX(PIP!$L$106:$L$109,MATCH(Input!$C$153,PIP!$J$106:$J$109,0)),AND(Input!BG12&lt;&gt;TRUE,Input!$C$155=TRUE),INDEX(PIP!$L$110:$L$113,MATCH(Input!$C$153,PIP!$J$110:$J$113,0)),AND(Input!BG12&lt;&gt;TRUE,Input!$C$155&lt;&gt;TRUE),INDEX(PIP!$L$106:$L$109,MATCH(Input!$C$153,PIP!$J$106:$J$109,0))),0),0)</f>
        <v>0</v>
      </c>
      <c r="BG95" s="357" cm="1">
        <f t="array" ref="BG95">IFERROR(IF(AND(BG4="PA",$B$104="PA"),_xlfn.IFS(AND(Input!BH12=TRUE,Input!$C$154=TRUE),INDEX(PIP!$L$110:$L$113,MATCH(Input!$C$153,PIP!$J$110:$J$113,0)),AND(Input!BH12=TRUE,Input!$C$154&lt;&gt;TRUE),INDEX(PIP!$L$106:$L$109,MATCH(Input!$C$153,PIP!$J$106:$J$109,0)),AND(Input!BH12&lt;&gt;TRUE,Input!$C$155=TRUE),INDEX(PIP!$L$110:$L$113,MATCH(Input!$C$153,PIP!$J$110:$J$113,0)),AND(Input!BH12&lt;&gt;TRUE,Input!$C$155&lt;&gt;TRUE),INDEX(PIP!$L$106:$L$109,MATCH(Input!$C$153,PIP!$J$106:$J$109,0))),0),0)</f>
        <v>0</v>
      </c>
      <c r="BH95" s="357" cm="1">
        <f t="array" ref="BH95">IFERROR(IF(AND(BH4="PA",$B$104="PA"),_xlfn.IFS(AND(Input!BI12=TRUE,Input!$C$154=TRUE),INDEX(PIP!$L$110:$L$113,MATCH(Input!$C$153,PIP!$J$110:$J$113,0)),AND(Input!BI12=TRUE,Input!$C$154&lt;&gt;TRUE),INDEX(PIP!$L$106:$L$109,MATCH(Input!$C$153,PIP!$J$106:$J$109,0)),AND(Input!BI12&lt;&gt;TRUE,Input!$C$155=TRUE),INDEX(PIP!$L$110:$L$113,MATCH(Input!$C$153,PIP!$J$110:$J$113,0)),AND(Input!BI12&lt;&gt;TRUE,Input!$C$155&lt;&gt;TRUE),INDEX(PIP!$L$106:$L$109,MATCH(Input!$C$153,PIP!$J$106:$J$109,0))),0),0)</f>
        <v>0</v>
      </c>
      <c r="BI95" s="357" cm="1">
        <f t="array" ref="BI95">IFERROR(IF(AND(BI4="PA",$B$104="PA"),_xlfn.IFS(AND(Input!BJ12=TRUE,Input!$C$154=TRUE),INDEX(PIP!$L$110:$L$113,MATCH(Input!$C$153,PIP!$J$110:$J$113,0)),AND(Input!BJ12=TRUE,Input!$C$154&lt;&gt;TRUE),INDEX(PIP!$L$106:$L$109,MATCH(Input!$C$153,PIP!$J$106:$J$109,0)),AND(Input!BJ12&lt;&gt;TRUE,Input!$C$155=TRUE),INDEX(PIP!$L$110:$L$113,MATCH(Input!$C$153,PIP!$J$110:$J$113,0)),AND(Input!BJ12&lt;&gt;TRUE,Input!$C$155&lt;&gt;TRUE),INDEX(PIP!$L$106:$L$109,MATCH(Input!$C$153,PIP!$J$106:$J$109,0))),0),0)</f>
        <v>0</v>
      </c>
      <c r="BJ95" s="357" cm="1">
        <f t="array" ref="BJ95">IFERROR(IF(AND(BJ4="PA",$B$104="PA"),_xlfn.IFS(AND(Input!BK12=TRUE,Input!$C$154=TRUE),INDEX(PIP!$L$110:$L$113,MATCH(Input!$C$153,PIP!$J$110:$J$113,0)),AND(Input!BK12=TRUE,Input!$C$154&lt;&gt;TRUE),INDEX(PIP!$L$106:$L$109,MATCH(Input!$C$153,PIP!$J$106:$J$109,0)),AND(Input!BK12&lt;&gt;TRUE,Input!$C$155=TRUE),INDEX(PIP!$L$110:$L$113,MATCH(Input!$C$153,PIP!$J$110:$J$113,0)),AND(Input!BK12&lt;&gt;TRUE,Input!$C$155&lt;&gt;TRUE),INDEX(PIP!$L$106:$L$109,MATCH(Input!$C$153,PIP!$J$106:$J$109,0))),0),0)</f>
        <v>0</v>
      </c>
      <c r="BK95" s="357" cm="1">
        <f t="array" ref="BK95">IFERROR(IF(AND(BK4="PA",$B$104="PA"),_xlfn.IFS(AND(Input!BL12=TRUE,Input!$C$154=TRUE),INDEX(PIP!$L$110:$L$113,MATCH(Input!$C$153,PIP!$J$110:$J$113,0)),AND(Input!BL12=TRUE,Input!$C$154&lt;&gt;TRUE),INDEX(PIP!$L$106:$L$109,MATCH(Input!$C$153,PIP!$J$106:$J$109,0)),AND(Input!BL12&lt;&gt;TRUE,Input!$C$155=TRUE),INDEX(PIP!$L$110:$L$113,MATCH(Input!$C$153,PIP!$J$110:$J$113,0)),AND(Input!BL12&lt;&gt;TRUE,Input!$C$155&lt;&gt;TRUE),INDEX(PIP!$L$106:$L$109,MATCH(Input!$C$153,PIP!$J$106:$J$109,0))),0),0)</f>
        <v>0</v>
      </c>
      <c r="BL95" s="357" cm="1">
        <f t="array" ref="BL95">IFERROR(IF(AND(BL4="PA",$B$104="PA"),_xlfn.IFS(AND(Input!BM12=TRUE,Input!$C$154=TRUE),INDEX(PIP!$L$110:$L$113,MATCH(Input!$C$153,PIP!$J$110:$J$113,0)),AND(Input!BM12=TRUE,Input!$C$154&lt;&gt;TRUE),INDEX(PIP!$L$106:$L$109,MATCH(Input!$C$153,PIP!$J$106:$J$109,0)),AND(Input!BM12&lt;&gt;TRUE,Input!$C$155=TRUE),INDEX(PIP!$L$110:$L$113,MATCH(Input!$C$153,PIP!$J$110:$J$113,0)),AND(Input!BM12&lt;&gt;TRUE,Input!$C$155&lt;&gt;TRUE),INDEX(PIP!$L$106:$L$109,MATCH(Input!$C$153,PIP!$J$106:$J$109,0))),0),0)</f>
        <v>0</v>
      </c>
      <c r="BM95" s="357" cm="1">
        <f t="array" ref="BM95">IFERROR(IF(AND(BM4="PA",$B$104="PA"),_xlfn.IFS(AND(Input!BN12=TRUE,Input!$C$154=TRUE),INDEX(PIP!$L$110:$L$113,MATCH(Input!$C$153,PIP!$J$110:$J$113,0)),AND(Input!BN12=TRUE,Input!$C$154&lt;&gt;TRUE),INDEX(PIP!$L$106:$L$109,MATCH(Input!$C$153,PIP!$J$106:$J$109,0)),AND(Input!BN12&lt;&gt;TRUE,Input!$C$155=TRUE),INDEX(PIP!$L$110:$L$113,MATCH(Input!$C$153,PIP!$J$110:$J$113,0)),AND(Input!BN12&lt;&gt;TRUE,Input!$C$155&lt;&gt;TRUE),INDEX(PIP!$L$106:$L$109,MATCH(Input!$C$153,PIP!$J$106:$J$109,0))),0),0)</f>
        <v>0</v>
      </c>
      <c r="BN95" s="357" cm="1">
        <f t="array" ref="BN95">IFERROR(IF(AND(BN4="PA",$B$104="PA"),_xlfn.IFS(AND(Input!BO12=TRUE,Input!$C$154=TRUE),INDEX(PIP!$L$110:$L$113,MATCH(Input!$C$153,PIP!$J$110:$J$113,0)),AND(Input!BO12=TRUE,Input!$C$154&lt;&gt;TRUE),INDEX(PIP!$L$106:$L$109,MATCH(Input!$C$153,PIP!$J$106:$J$109,0)),AND(Input!BO12&lt;&gt;TRUE,Input!$C$155=TRUE),INDEX(PIP!$L$110:$L$113,MATCH(Input!$C$153,PIP!$J$110:$J$113,0)),AND(Input!BO12&lt;&gt;TRUE,Input!$C$155&lt;&gt;TRUE),INDEX(PIP!$L$106:$L$109,MATCH(Input!$C$153,PIP!$J$106:$J$109,0))),0),0)</f>
        <v>0</v>
      </c>
      <c r="BO95" s="357" cm="1">
        <f t="array" ref="BO95">IFERROR(IF(AND(BO4="PA",$B$104="PA"),_xlfn.IFS(AND(Input!BP12=TRUE,Input!$C$154=TRUE),INDEX(PIP!$L$110:$L$113,MATCH(Input!$C$153,PIP!$J$110:$J$113,0)),AND(Input!BP12=TRUE,Input!$C$154&lt;&gt;TRUE),INDEX(PIP!$L$106:$L$109,MATCH(Input!$C$153,PIP!$J$106:$J$109,0)),AND(Input!BP12&lt;&gt;TRUE,Input!$C$155=TRUE),INDEX(PIP!$L$110:$L$113,MATCH(Input!$C$153,PIP!$J$110:$J$113,0)),AND(Input!BP12&lt;&gt;TRUE,Input!$C$155&lt;&gt;TRUE),INDEX(PIP!$L$106:$L$109,MATCH(Input!$C$153,PIP!$J$106:$J$109,0))),0),0)</f>
        <v>0</v>
      </c>
      <c r="BP95" s="357" cm="1">
        <f t="array" ref="BP95">IFERROR(IF(AND(BP4="PA",$B$104="PA"),_xlfn.IFS(AND(Input!BQ12=TRUE,Input!$C$154=TRUE),INDEX(PIP!$L$110:$L$113,MATCH(Input!$C$153,PIP!$J$110:$J$113,0)),AND(Input!BQ12=TRUE,Input!$C$154&lt;&gt;TRUE),INDEX(PIP!$L$106:$L$109,MATCH(Input!$C$153,PIP!$J$106:$J$109,0)),AND(Input!BQ12&lt;&gt;TRUE,Input!$C$155=TRUE),INDEX(PIP!$L$110:$L$113,MATCH(Input!$C$153,PIP!$J$110:$J$113,0)),AND(Input!BQ12&lt;&gt;TRUE,Input!$C$155&lt;&gt;TRUE),INDEX(PIP!$L$106:$L$109,MATCH(Input!$C$153,PIP!$J$106:$J$109,0))),0),0)</f>
        <v>0</v>
      </c>
      <c r="BQ95" s="357" cm="1">
        <f t="array" ref="BQ95">IFERROR(IF(AND(BQ4="PA",$B$104="PA"),_xlfn.IFS(AND(Input!BR12=TRUE,Input!$C$154=TRUE),INDEX(PIP!$L$110:$L$113,MATCH(Input!$C$153,PIP!$J$110:$J$113,0)),AND(Input!BR12=TRUE,Input!$C$154&lt;&gt;TRUE),INDEX(PIP!$L$106:$L$109,MATCH(Input!$C$153,PIP!$J$106:$J$109,0)),AND(Input!BR12&lt;&gt;TRUE,Input!$C$155=TRUE),INDEX(PIP!$L$110:$L$113,MATCH(Input!$C$153,PIP!$J$110:$J$113,0)),AND(Input!BR12&lt;&gt;TRUE,Input!$C$155&lt;&gt;TRUE),INDEX(PIP!$L$106:$L$109,MATCH(Input!$C$153,PIP!$J$106:$J$109,0))),0),0)</f>
        <v>0</v>
      </c>
      <c r="BR95" s="357" cm="1">
        <f t="array" ref="BR95">IFERROR(IF(AND(BR4="PA",$B$104="PA"),_xlfn.IFS(AND(Input!BS12=TRUE,Input!$C$154=TRUE),INDEX(PIP!$L$110:$L$113,MATCH(Input!$C$153,PIP!$J$110:$J$113,0)),AND(Input!BS12=TRUE,Input!$C$154&lt;&gt;TRUE),INDEX(PIP!$L$106:$L$109,MATCH(Input!$C$153,PIP!$J$106:$J$109,0)),AND(Input!BS12&lt;&gt;TRUE,Input!$C$155=TRUE),INDEX(PIP!$L$110:$L$113,MATCH(Input!$C$153,PIP!$J$110:$J$113,0)),AND(Input!BS12&lt;&gt;TRUE,Input!$C$155&lt;&gt;TRUE),INDEX(PIP!$L$106:$L$109,MATCH(Input!$C$153,PIP!$J$106:$J$109,0))),0),0)</f>
        <v>0</v>
      </c>
      <c r="BS95" s="357" cm="1">
        <f t="array" ref="BS95">IFERROR(IF(AND(BS4="PA",$B$104="PA"),_xlfn.IFS(AND(Input!BT12=TRUE,Input!$C$154=TRUE),INDEX(PIP!$L$110:$L$113,MATCH(Input!$C$153,PIP!$J$110:$J$113,0)),AND(Input!BT12=TRUE,Input!$C$154&lt;&gt;TRUE),INDEX(PIP!$L$106:$L$109,MATCH(Input!$C$153,PIP!$J$106:$J$109,0)),AND(Input!BT12&lt;&gt;TRUE,Input!$C$155=TRUE),INDEX(PIP!$L$110:$L$113,MATCH(Input!$C$153,PIP!$J$110:$J$113,0)),AND(Input!BT12&lt;&gt;TRUE,Input!$C$155&lt;&gt;TRUE),INDEX(PIP!$L$106:$L$109,MATCH(Input!$C$153,PIP!$J$106:$J$109,0))),0),0)</f>
        <v>0</v>
      </c>
      <c r="BT95" s="357" cm="1">
        <f t="array" ref="BT95">IFERROR(IF(AND(BT4="PA",$B$104="PA"),_xlfn.IFS(AND(Input!BU12=TRUE,Input!$C$154=TRUE),INDEX(PIP!$L$110:$L$113,MATCH(Input!$C$153,PIP!$J$110:$J$113,0)),AND(Input!BU12=TRUE,Input!$C$154&lt;&gt;TRUE),INDEX(PIP!$L$106:$L$109,MATCH(Input!$C$153,PIP!$J$106:$J$109,0)),AND(Input!BU12&lt;&gt;TRUE,Input!$C$155=TRUE),INDEX(PIP!$L$110:$L$113,MATCH(Input!$C$153,PIP!$J$110:$J$113,0)),AND(Input!BU12&lt;&gt;TRUE,Input!$C$155&lt;&gt;TRUE),INDEX(PIP!$L$106:$L$109,MATCH(Input!$C$153,PIP!$J$106:$J$109,0))),0),0)</f>
        <v>0</v>
      </c>
      <c r="BU95" s="357" cm="1">
        <f t="array" ref="BU95">IFERROR(IF(AND(BU4="PA",$B$104="PA"),_xlfn.IFS(AND(Input!BV12=TRUE,Input!$C$154=TRUE),INDEX(PIP!$L$110:$L$113,MATCH(Input!$C$153,PIP!$J$110:$J$113,0)),AND(Input!BV12=TRUE,Input!$C$154&lt;&gt;TRUE),INDEX(PIP!$L$106:$L$109,MATCH(Input!$C$153,PIP!$J$106:$J$109,0)),AND(Input!BV12&lt;&gt;TRUE,Input!$C$155=TRUE),INDEX(PIP!$L$110:$L$113,MATCH(Input!$C$153,PIP!$J$110:$J$113,0)),AND(Input!BV12&lt;&gt;TRUE,Input!$C$155&lt;&gt;TRUE),INDEX(PIP!$L$106:$L$109,MATCH(Input!$C$153,PIP!$J$106:$J$109,0))),0),0)</f>
        <v>0</v>
      </c>
      <c r="BV95" s="357" cm="1">
        <f t="array" ref="BV95">IFERROR(IF(AND(BV4="PA",$B$104="PA"),_xlfn.IFS(AND(Input!BW12=TRUE,Input!$C$154=TRUE),INDEX(PIP!$L$110:$L$113,MATCH(Input!$C$153,PIP!$J$110:$J$113,0)),AND(Input!BW12=TRUE,Input!$C$154&lt;&gt;TRUE),INDEX(PIP!$L$106:$L$109,MATCH(Input!$C$153,PIP!$J$106:$J$109,0)),AND(Input!BW12&lt;&gt;TRUE,Input!$C$155=TRUE),INDEX(PIP!$L$110:$L$113,MATCH(Input!$C$153,PIP!$J$110:$J$113,0)),AND(Input!BW12&lt;&gt;TRUE,Input!$C$155&lt;&gt;TRUE),INDEX(PIP!$L$106:$L$109,MATCH(Input!$C$153,PIP!$J$106:$J$109,0))),0),0)</f>
        <v>0</v>
      </c>
      <c r="BW95" s="357" cm="1">
        <f t="array" ref="BW95">IFERROR(IF(AND(BW4="PA",$B$104="PA"),_xlfn.IFS(AND(Input!BX12=TRUE,Input!$C$154=TRUE),INDEX(PIP!$L$110:$L$113,MATCH(Input!$C$153,PIP!$J$110:$J$113,0)),AND(Input!BX12=TRUE,Input!$C$154&lt;&gt;TRUE),INDEX(PIP!$L$106:$L$109,MATCH(Input!$C$153,PIP!$J$106:$J$109,0)),AND(Input!BX12&lt;&gt;TRUE,Input!$C$155=TRUE),INDEX(PIP!$L$110:$L$113,MATCH(Input!$C$153,PIP!$J$110:$J$113,0)),AND(Input!BX12&lt;&gt;TRUE,Input!$C$155&lt;&gt;TRUE),INDEX(PIP!$L$106:$L$109,MATCH(Input!$C$153,PIP!$J$106:$J$109,0))),0),0)</f>
        <v>0</v>
      </c>
      <c r="BX95" s="357" cm="1">
        <f t="array" ref="BX95">IFERROR(IF(AND(BX4="PA",$B$104="PA"),_xlfn.IFS(AND(Input!BY12=TRUE,Input!$C$154=TRUE),INDEX(PIP!$L$110:$L$113,MATCH(Input!$C$153,PIP!$J$110:$J$113,0)),AND(Input!BY12=TRUE,Input!$C$154&lt;&gt;TRUE),INDEX(PIP!$L$106:$L$109,MATCH(Input!$C$153,PIP!$J$106:$J$109,0)),AND(Input!BY12&lt;&gt;TRUE,Input!$C$155=TRUE),INDEX(PIP!$L$110:$L$113,MATCH(Input!$C$153,PIP!$J$110:$J$113,0)),AND(Input!BY12&lt;&gt;TRUE,Input!$C$155&lt;&gt;TRUE),INDEX(PIP!$L$106:$L$109,MATCH(Input!$C$153,PIP!$J$106:$J$109,0))),0),0)</f>
        <v>0</v>
      </c>
      <c r="BY95" s="357" cm="1">
        <f t="array" ref="BY95">IFERROR(IF(AND(BY4="PA",$B$104="PA"),_xlfn.IFS(AND(Input!BZ12=TRUE,Input!$C$154=TRUE),INDEX(PIP!$L$110:$L$113,MATCH(Input!$C$153,PIP!$J$110:$J$113,0)),AND(Input!BZ12=TRUE,Input!$C$154&lt;&gt;TRUE),INDEX(PIP!$L$106:$L$109,MATCH(Input!$C$153,PIP!$J$106:$J$109,0)),AND(Input!BZ12&lt;&gt;TRUE,Input!$C$155=TRUE),INDEX(PIP!$L$110:$L$113,MATCH(Input!$C$153,PIP!$J$110:$J$113,0)),AND(Input!BZ12&lt;&gt;TRUE,Input!$C$155&lt;&gt;TRUE),INDEX(PIP!$L$106:$L$109,MATCH(Input!$C$153,PIP!$J$106:$J$109,0))),0),0)</f>
        <v>0</v>
      </c>
      <c r="BZ95" s="357" cm="1">
        <f t="array" ref="BZ95">IFERROR(IF(AND(BZ4="PA",$B$104="PA"),_xlfn.IFS(AND(Input!CA12=TRUE,Input!$C$154=TRUE),INDEX(PIP!$L$110:$L$113,MATCH(Input!$C$153,PIP!$J$110:$J$113,0)),AND(Input!CA12=TRUE,Input!$C$154&lt;&gt;TRUE),INDEX(PIP!$L$106:$L$109,MATCH(Input!$C$153,PIP!$J$106:$J$109,0)),AND(Input!CA12&lt;&gt;TRUE,Input!$C$155=TRUE),INDEX(PIP!$L$110:$L$113,MATCH(Input!$C$153,PIP!$J$110:$J$113,0)),AND(Input!CA12&lt;&gt;TRUE,Input!$C$155&lt;&gt;TRUE),INDEX(PIP!$L$106:$L$109,MATCH(Input!$C$153,PIP!$J$106:$J$109,0))),0),0)</f>
        <v>0</v>
      </c>
      <c r="CA95" s="357" cm="1">
        <f t="array" ref="CA95">IFERROR(IF(AND(CA4="PA",$B$104="PA"),_xlfn.IFS(AND(Input!CB12=TRUE,Input!$C$154=TRUE),INDEX(PIP!$L$110:$L$113,MATCH(Input!$C$153,PIP!$J$110:$J$113,0)),AND(Input!CB12=TRUE,Input!$C$154&lt;&gt;TRUE),INDEX(PIP!$L$106:$L$109,MATCH(Input!$C$153,PIP!$J$106:$J$109,0)),AND(Input!CB12&lt;&gt;TRUE,Input!$C$155=TRUE),INDEX(PIP!$L$110:$L$113,MATCH(Input!$C$153,PIP!$J$110:$J$113,0)),AND(Input!CB12&lt;&gt;TRUE,Input!$C$155&lt;&gt;TRUE),INDEX(PIP!$L$106:$L$109,MATCH(Input!$C$153,PIP!$J$106:$J$109,0))),0),0)</f>
        <v>0</v>
      </c>
      <c r="CB95" s="357" cm="1">
        <f t="array" ref="CB95">IFERROR(IF(AND(CB4="PA",$B$104="PA"),_xlfn.IFS(AND(Input!CC12=TRUE,Input!$C$154=TRUE),INDEX(PIP!$L$110:$L$113,MATCH(Input!$C$153,PIP!$J$110:$J$113,0)),AND(Input!CC12=TRUE,Input!$C$154&lt;&gt;TRUE),INDEX(PIP!$L$106:$L$109,MATCH(Input!$C$153,PIP!$J$106:$J$109,0)),AND(Input!CC12&lt;&gt;TRUE,Input!$C$155=TRUE),INDEX(PIP!$L$110:$L$113,MATCH(Input!$C$153,PIP!$J$110:$J$113,0)),AND(Input!CC12&lt;&gt;TRUE,Input!$C$155&lt;&gt;TRUE),INDEX(PIP!$L$106:$L$109,MATCH(Input!$C$153,PIP!$J$106:$J$109,0))),0),0)</f>
        <v>0</v>
      </c>
      <c r="CC95" s="357" cm="1">
        <f t="array" ref="CC95">IFERROR(IF(AND(CC4="PA",$B$104="PA"),_xlfn.IFS(AND(Input!CD12=TRUE,Input!$C$154=TRUE),INDEX(PIP!$L$110:$L$113,MATCH(Input!$C$153,PIP!$J$110:$J$113,0)),AND(Input!CD12=TRUE,Input!$C$154&lt;&gt;TRUE),INDEX(PIP!$L$106:$L$109,MATCH(Input!$C$153,PIP!$J$106:$J$109,0)),AND(Input!CD12&lt;&gt;TRUE,Input!$C$155=TRUE),INDEX(PIP!$L$110:$L$113,MATCH(Input!$C$153,PIP!$J$110:$J$113,0)),AND(Input!CD12&lt;&gt;TRUE,Input!$C$155&lt;&gt;TRUE),INDEX(PIP!$L$106:$L$109,MATCH(Input!$C$153,PIP!$J$106:$J$109,0))),0),0)</f>
        <v>0</v>
      </c>
      <c r="CD95" s="357" cm="1">
        <f t="array" ref="CD95">IFERROR(IF(AND(CD4="PA",$B$104="PA"),_xlfn.IFS(AND(Input!CE12=TRUE,Input!$C$154=TRUE),INDEX(PIP!$L$110:$L$113,MATCH(Input!$C$153,PIP!$J$110:$J$113,0)),AND(Input!CE12=TRUE,Input!$C$154&lt;&gt;TRUE),INDEX(PIP!$L$106:$L$109,MATCH(Input!$C$153,PIP!$J$106:$J$109,0)),AND(Input!CE12&lt;&gt;TRUE,Input!$C$155=TRUE),INDEX(PIP!$L$110:$L$113,MATCH(Input!$C$153,PIP!$J$110:$J$113,0)),AND(Input!CE12&lt;&gt;TRUE,Input!$C$155&lt;&gt;TRUE),INDEX(PIP!$L$106:$L$109,MATCH(Input!$C$153,PIP!$J$106:$J$109,0))),0),0)</f>
        <v>0</v>
      </c>
      <c r="CE95" s="357" cm="1">
        <f t="array" ref="CE95">IFERROR(IF(AND(CE4="PA",$B$104="PA"),_xlfn.IFS(AND(Input!CF12=TRUE,Input!$C$154=TRUE),INDEX(PIP!$L$110:$L$113,MATCH(Input!$C$153,PIP!$J$110:$J$113,0)),AND(Input!CF12=TRUE,Input!$C$154&lt;&gt;TRUE),INDEX(PIP!$L$106:$L$109,MATCH(Input!$C$153,PIP!$J$106:$J$109,0)),AND(Input!CF12&lt;&gt;TRUE,Input!$C$155=TRUE),INDEX(PIP!$L$110:$L$113,MATCH(Input!$C$153,PIP!$J$110:$J$113,0)),AND(Input!CF12&lt;&gt;TRUE,Input!$C$155&lt;&gt;TRUE),INDEX(PIP!$L$106:$L$109,MATCH(Input!$C$153,PIP!$J$106:$J$109,0))),0),0)</f>
        <v>0</v>
      </c>
      <c r="CF95" s="357" cm="1">
        <f t="array" ref="CF95">IFERROR(IF(AND(CF4="PA",$B$104="PA"),_xlfn.IFS(AND(Input!CG12=TRUE,Input!$C$154=TRUE),INDEX(PIP!$L$110:$L$113,MATCH(Input!$C$153,PIP!$J$110:$J$113,0)),AND(Input!CG12=TRUE,Input!$C$154&lt;&gt;TRUE),INDEX(PIP!$L$106:$L$109,MATCH(Input!$C$153,PIP!$J$106:$J$109,0)),AND(Input!CG12&lt;&gt;TRUE,Input!$C$155=TRUE),INDEX(PIP!$L$110:$L$113,MATCH(Input!$C$153,PIP!$J$110:$J$113,0)),AND(Input!CG12&lt;&gt;TRUE,Input!$C$155&lt;&gt;TRUE),INDEX(PIP!$L$106:$L$109,MATCH(Input!$C$153,PIP!$J$106:$J$109,0))),0),0)</f>
        <v>0</v>
      </c>
      <c r="CG95" s="357" cm="1">
        <f t="array" ref="CG95">IFERROR(IF(AND(CG4="PA",$B$104="PA"),_xlfn.IFS(AND(Input!CH12=TRUE,Input!$C$154=TRUE),INDEX(PIP!$L$110:$L$113,MATCH(Input!$C$153,PIP!$J$110:$J$113,0)),AND(Input!CH12=TRUE,Input!$C$154&lt;&gt;TRUE),INDEX(PIP!$L$106:$L$109,MATCH(Input!$C$153,PIP!$J$106:$J$109,0)),AND(Input!CH12&lt;&gt;TRUE,Input!$C$155=TRUE),INDEX(PIP!$L$110:$L$113,MATCH(Input!$C$153,PIP!$J$110:$J$113,0)),AND(Input!CH12&lt;&gt;TRUE,Input!$C$155&lt;&gt;TRUE),INDEX(PIP!$L$106:$L$109,MATCH(Input!$C$153,PIP!$J$106:$J$109,0))),0),0)</f>
        <v>0</v>
      </c>
      <c r="CH95" s="357" cm="1">
        <f t="array" ref="CH95">IFERROR(IF(AND(CH4="PA",$B$104="PA"),_xlfn.IFS(AND(Input!CI12=TRUE,Input!$C$154=TRUE),INDEX(PIP!$L$110:$L$113,MATCH(Input!$C$153,PIP!$J$110:$J$113,0)),AND(Input!CI12=TRUE,Input!$C$154&lt;&gt;TRUE),INDEX(PIP!$L$106:$L$109,MATCH(Input!$C$153,PIP!$J$106:$J$109,0)),AND(Input!CI12&lt;&gt;TRUE,Input!$C$155=TRUE),INDEX(PIP!$L$110:$L$113,MATCH(Input!$C$153,PIP!$J$110:$J$113,0)),AND(Input!CI12&lt;&gt;TRUE,Input!$C$155&lt;&gt;TRUE),INDEX(PIP!$L$106:$L$109,MATCH(Input!$C$153,PIP!$J$106:$J$109,0))),0),0)</f>
        <v>0</v>
      </c>
      <c r="CI95" s="357" cm="1">
        <f t="array" ref="CI95">IFERROR(IF(AND(CI4="PA",$B$104="PA"),_xlfn.IFS(AND(Input!CJ12=TRUE,Input!$C$154=TRUE),INDEX(PIP!$L$110:$L$113,MATCH(Input!$C$153,PIP!$J$110:$J$113,0)),AND(Input!CJ12=TRUE,Input!$C$154&lt;&gt;TRUE),INDEX(PIP!$L$106:$L$109,MATCH(Input!$C$153,PIP!$J$106:$J$109,0)),AND(Input!CJ12&lt;&gt;TRUE,Input!$C$155=TRUE),INDEX(PIP!$L$110:$L$113,MATCH(Input!$C$153,PIP!$J$110:$J$113,0)),AND(Input!CJ12&lt;&gt;TRUE,Input!$C$155&lt;&gt;TRUE),INDEX(PIP!$L$106:$L$109,MATCH(Input!$C$153,PIP!$J$106:$J$109,0))),0),0)</f>
        <v>0</v>
      </c>
      <c r="CJ95" s="357" cm="1">
        <f t="array" ref="CJ95">IFERROR(IF(AND(CJ4="PA",$B$104="PA"),_xlfn.IFS(AND(Input!CK12=TRUE,Input!$C$154=TRUE),INDEX(PIP!$L$110:$L$113,MATCH(Input!$C$153,PIP!$J$110:$J$113,0)),AND(Input!CK12=TRUE,Input!$C$154&lt;&gt;TRUE),INDEX(PIP!$L$106:$L$109,MATCH(Input!$C$153,PIP!$J$106:$J$109,0)),AND(Input!CK12&lt;&gt;TRUE,Input!$C$155=TRUE),INDEX(PIP!$L$110:$L$113,MATCH(Input!$C$153,PIP!$J$110:$J$113,0)),AND(Input!CK12&lt;&gt;TRUE,Input!$C$155&lt;&gt;TRUE),INDEX(PIP!$L$106:$L$109,MATCH(Input!$C$153,PIP!$J$106:$J$109,0))),0),0)</f>
        <v>0</v>
      </c>
      <c r="CK95" s="357" cm="1">
        <f t="array" ref="CK95">IFERROR(IF(AND(CK4="PA",$B$104="PA"),_xlfn.IFS(AND(Input!CL12=TRUE,Input!$C$154=TRUE),INDEX(PIP!$L$110:$L$113,MATCH(Input!$C$153,PIP!$J$110:$J$113,0)),AND(Input!CL12=TRUE,Input!$C$154&lt;&gt;TRUE),INDEX(PIP!$L$106:$L$109,MATCH(Input!$C$153,PIP!$J$106:$J$109,0)),AND(Input!CL12&lt;&gt;TRUE,Input!$C$155=TRUE),INDEX(PIP!$L$110:$L$113,MATCH(Input!$C$153,PIP!$J$110:$J$113,0)),AND(Input!CL12&lt;&gt;TRUE,Input!$C$155&lt;&gt;TRUE),INDEX(PIP!$L$106:$L$109,MATCH(Input!$C$153,PIP!$J$106:$J$109,0))),0),0)</f>
        <v>0</v>
      </c>
      <c r="CL95" s="357" cm="1">
        <f t="array" ref="CL95">IFERROR(IF(AND(CL4="PA",$B$104="PA"),_xlfn.IFS(AND(Input!CM12=TRUE,Input!$C$154=TRUE),INDEX(PIP!$L$110:$L$113,MATCH(Input!$C$153,PIP!$J$110:$J$113,0)),AND(Input!CM12=TRUE,Input!$C$154&lt;&gt;TRUE),INDEX(PIP!$L$106:$L$109,MATCH(Input!$C$153,PIP!$J$106:$J$109,0)),AND(Input!CM12&lt;&gt;TRUE,Input!$C$155=TRUE),INDEX(PIP!$L$110:$L$113,MATCH(Input!$C$153,PIP!$J$110:$J$113,0)),AND(Input!CM12&lt;&gt;TRUE,Input!$C$155&lt;&gt;TRUE),INDEX(PIP!$L$106:$L$109,MATCH(Input!$C$153,PIP!$J$106:$J$109,0))),0),0)</f>
        <v>0</v>
      </c>
      <c r="CM95" s="357" cm="1">
        <f t="array" ref="CM95">IFERROR(IF(AND(CM4="PA",$B$104="PA"),_xlfn.IFS(AND(Input!CN12=TRUE,Input!$C$154=TRUE),INDEX(PIP!$L$110:$L$113,MATCH(Input!$C$153,PIP!$J$110:$J$113,0)),AND(Input!CN12=TRUE,Input!$C$154&lt;&gt;TRUE),INDEX(PIP!$L$106:$L$109,MATCH(Input!$C$153,PIP!$J$106:$J$109,0)),AND(Input!CN12&lt;&gt;TRUE,Input!$C$155=TRUE),INDEX(PIP!$L$110:$L$113,MATCH(Input!$C$153,PIP!$J$110:$J$113,0)),AND(Input!CN12&lt;&gt;TRUE,Input!$C$155&lt;&gt;TRUE),INDEX(PIP!$L$106:$L$109,MATCH(Input!$C$153,PIP!$J$106:$J$109,0))),0),0)</f>
        <v>0</v>
      </c>
      <c r="CN95" s="357" cm="1">
        <f t="array" ref="CN95">IFERROR(IF(AND(CN4="PA",$B$104="PA"),_xlfn.IFS(AND(Input!CO12=TRUE,Input!$C$154=TRUE),INDEX(PIP!$L$110:$L$113,MATCH(Input!$C$153,PIP!$J$110:$J$113,0)),AND(Input!CO12=TRUE,Input!$C$154&lt;&gt;TRUE),INDEX(PIP!$L$106:$L$109,MATCH(Input!$C$153,PIP!$J$106:$J$109,0)),AND(Input!CO12&lt;&gt;TRUE,Input!$C$155=TRUE),INDEX(PIP!$L$110:$L$113,MATCH(Input!$C$153,PIP!$J$110:$J$113,0)),AND(Input!CO12&lt;&gt;TRUE,Input!$C$155&lt;&gt;TRUE),INDEX(PIP!$L$106:$L$109,MATCH(Input!$C$153,PIP!$J$106:$J$109,0))),0),0)</f>
        <v>0</v>
      </c>
      <c r="CO95" s="357" cm="1">
        <f t="array" ref="CO95">IFERROR(IF(AND(CO4="PA",$B$104="PA"),_xlfn.IFS(AND(Input!CP12=TRUE,Input!$C$154=TRUE),INDEX(PIP!$L$110:$L$113,MATCH(Input!$C$153,PIP!$J$110:$J$113,0)),AND(Input!CP12=TRUE,Input!$C$154&lt;&gt;TRUE),INDEX(PIP!$L$106:$L$109,MATCH(Input!$C$153,PIP!$J$106:$J$109,0)),AND(Input!CP12&lt;&gt;TRUE,Input!$C$155=TRUE),INDEX(PIP!$L$110:$L$113,MATCH(Input!$C$153,PIP!$J$110:$J$113,0)),AND(Input!CP12&lt;&gt;TRUE,Input!$C$155&lt;&gt;TRUE),INDEX(PIP!$L$106:$L$109,MATCH(Input!$C$153,PIP!$J$106:$J$109,0))),0),0)</f>
        <v>0</v>
      </c>
      <c r="CP95" s="357" cm="1">
        <f t="array" ref="CP95">IFERROR(IF(AND(CP4="PA",$B$104="PA"),_xlfn.IFS(AND(Input!CQ12=TRUE,Input!$C$154=TRUE),INDEX(PIP!$L$110:$L$113,MATCH(Input!$C$153,PIP!$J$110:$J$113,0)),AND(Input!CQ12=TRUE,Input!$C$154&lt;&gt;TRUE),INDEX(PIP!$L$106:$L$109,MATCH(Input!$C$153,PIP!$J$106:$J$109,0)),AND(Input!CQ12&lt;&gt;TRUE,Input!$C$155=TRUE),INDEX(PIP!$L$110:$L$113,MATCH(Input!$C$153,PIP!$J$110:$J$113,0)),AND(Input!CQ12&lt;&gt;TRUE,Input!$C$155&lt;&gt;TRUE),INDEX(PIP!$L$106:$L$109,MATCH(Input!$C$153,PIP!$J$106:$J$109,0))),0),0)</f>
        <v>0</v>
      </c>
      <c r="CQ95" s="357" cm="1">
        <f t="array" ref="CQ95">IFERROR(IF(AND(CQ4="PA",$B$104="PA"),_xlfn.IFS(AND(Input!CR12=TRUE,Input!$C$154=TRUE),INDEX(PIP!$L$110:$L$113,MATCH(Input!$C$153,PIP!$J$110:$J$113,0)),AND(Input!CR12=TRUE,Input!$C$154&lt;&gt;TRUE),INDEX(PIP!$L$106:$L$109,MATCH(Input!$C$153,PIP!$J$106:$J$109,0)),AND(Input!CR12&lt;&gt;TRUE,Input!$C$155=TRUE),INDEX(PIP!$L$110:$L$113,MATCH(Input!$C$153,PIP!$J$110:$J$113,0)),AND(Input!CR12&lt;&gt;TRUE,Input!$C$155&lt;&gt;TRUE),INDEX(PIP!$L$106:$L$109,MATCH(Input!$C$153,PIP!$J$106:$J$109,0))),0),0)</f>
        <v>0</v>
      </c>
      <c r="CR95" s="357" cm="1">
        <f t="array" ref="CR95">IFERROR(IF(AND(CR4="PA",$B$104="PA"),_xlfn.IFS(AND(Input!CS12=TRUE,Input!$C$154=TRUE),INDEX(PIP!$L$110:$L$113,MATCH(Input!$C$153,PIP!$J$110:$J$113,0)),AND(Input!CS12=TRUE,Input!$C$154&lt;&gt;TRUE),INDEX(PIP!$L$106:$L$109,MATCH(Input!$C$153,PIP!$J$106:$J$109,0)),AND(Input!CS12&lt;&gt;TRUE,Input!$C$155=TRUE),INDEX(PIP!$L$110:$L$113,MATCH(Input!$C$153,PIP!$J$110:$J$113,0)),AND(Input!CS12&lt;&gt;TRUE,Input!$C$155&lt;&gt;TRUE),INDEX(PIP!$L$106:$L$109,MATCH(Input!$C$153,PIP!$J$106:$J$109,0))),0),0)</f>
        <v>0</v>
      </c>
      <c r="CS95" s="357" cm="1">
        <f t="array" ref="CS95">IFERROR(IF(AND(CS4="PA",$B$104="PA"),_xlfn.IFS(AND(Input!CT12=TRUE,Input!$C$154=TRUE),INDEX(PIP!$L$110:$L$113,MATCH(Input!$C$153,PIP!$J$110:$J$113,0)),AND(Input!CT12=TRUE,Input!$C$154&lt;&gt;TRUE),INDEX(PIP!$L$106:$L$109,MATCH(Input!$C$153,PIP!$J$106:$J$109,0)),AND(Input!CT12&lt;&gt;TRUE,Input!$C$155=TRUE),INDEX(PIP!$L$110:$L$113,MATCH(Input!$C$153,PIP!$J$110:$J$113,0)),AND(Input!CT12&lt;&gt;TRUE,Input!$C$155&lt;&gt;TRUE),INDEX(PIP!$L$106:$L$109,MATCH(Input!$C$153,PIP!$J$106:$J$109,0))),0),0)</f>
        <v>0</v>
      </c>
      <c r="CT95" s="357" cm="1">
        <f t="array" ref="CT95">IFERROR(IF(AND(CT4="PA",$B$104="PA"),_xlfn.IFS(AND(Input!CU12=TRUE,Input!$C$154=TRUE),INDEX(PIP!$L$110:$L$113,MATCH(Input!$C$153,PIP!$J$110:$J$113,0)),AND(Input!CU12=TRUE,Input!$C$154&lt;&gt;TRUE),INDEX(PIP!$L$106:$L$109,MATCH(Input!$C$153,PIP!$J$106:$J$109,0)),AND(Input!CU12&lt;&gt;TRUE,Input!$C$155=TRUE),INDEX(PIP!$L$110:$L$113,MATCH(Input!$C$153,PIP!$J$110:$J$113,0)),AND(Input!CU12&lt;&gt;TRUE,Input!$C$155&lt;&gt;TRUE),INDEX(PIP!$L$106:$L$109,MATCH(Input!$C$153,PIP!$J$106:$J$109,0))),0),0)</f>
        <v>0</v>
      </c>
      <c r="CU95" s="357" cm="1">
        <f t="array" ref="CU95">IFERROR(IF(AND(CU4="PA",$B$104="PA"),_xlfn.IFS(AND(Input!CV12=TRUE,Input!$C$154=TRUE),INDEX(PIP!$L$110:$L$113,MATCH(Input!$C$153,PIP!$J$110:$J$113,0)),AND(Input!CV12=TRUE,Input!$C$154&lt;&gt;TRUE),INDEX(PIP!$L$106:$L$109,MATCH(Input!$C$153,PIP!$J$106:$J$109,0)),AND(Input!CV12&lt;&gt;TRUE,Input!$C$155=TRUE),INDEX(PIP!$L$110:$L$113,MATCH(Input!$C$153,PIP!$J$110:$J$113,0)),AND(Input!CV12&lt;&gt;TRUE,Input!$C$155&lt;&gt;TRUE),INDEX(PIP!$L$106:$L$109,MATCH(Input!$C$153,PIP!$J$106:$J$109,0))),0),0)</f>
        <v>0</v>
      </c>
      <c r="CV95" s="357" cm="1">
        <f t="array" ref="CV95">IFERROR(IF(AND(CV4="PA",$B$104="PA"),_xlfn.IFS(AND(Input!CW12=TRUE,Input!$C$154=TRUE),INDEX(PIP!$L$110:$L$113,MATCH(Input!$C$153,PIP!$J$110:$J$113,0)),AND(Input!CW12=TRUE,Input!$C$154&lt;&gt;TRUE),INDEX(PIP!$L$106:$L$109,MATCH(Input!$C$153,PIP!$J$106:$J$109,0)),AND(Input!CW12&lt;&gt;TRUE,Input!$C$155=TRUE),INDEX(PIP!$L$110:$L$113,MATCH(Input!$C$153,PIP!$J$110:$J$113,0)),AND(Input!CW12&lt;&gt;TRUE,Input!$C$155&lt;&gt;TRUE),INDEX(PIP!$L$106:$L$109,MATCH(Input!$C$153,PIP!$J$106:$J$109,0))),0),0)</f>
        <v>0</v>
      </c>
      <c r="CW95" s="357" cm="1">
        <f t="array" ref="CW95">IFERROR(IF(AND(CW4="PA",$B$104="PA"),_xlfn.IFS(AND(Input!CX12=TRUE,Input!$C$154=TRUE),INDEX(PIP!$L$110:$L$113,MATCH(Input!$C$153,PIP!$J$110:$J$113,0)),AND(Input!CX12=TRUE,Input!$C$154&lt;&gt;TRUE),INDEX(PIP!$L$106:$L$109,MATCH(Input!$C$153,PIP!$J$106:$J$109,0)),AND(Input!CX12&lt;&gt;TRUE,Input!$C$155=TRUE),INDEX(PIP!$L$110:$L$113,MATCH(Input!$C$153,PIP!$J$110:$J$113,0)),AND(Input!CX12&lt;&gt;TRUE,Input!$C$155&lt;&gt;TRUE),INDEX(PIP!$L$106:$L$109,MATCH(Input!$C$153,PIP!$J$106:$J$109,0))),0),0)</f>
        <v>0</v>
      </c>
      <c r="CX95" s="357" cm="1">
        <f t="array" ref="CX95">IFERROR(IF(AND(CX4="PA",$B$104="PA"),_xlfn.IFS(AND(Input!CY12=TRUE,Input!$C$154=TRUE),INDEX(PIP!$L$110:$L$113,MATCH(Input!$C$153,PIP!$J$110:$J$113,0)),AND(Input!CY12=TRUE,Input!$C$154&lt;&gt;TRUE),INDEX(PIP!$L$106:$L$109,MATCH(Input!$C$153,PIP!$J$106:$J$109,0)),AND(Input!CY12&lt;&gt;TRUE,Input!$C$155=TRUE),INDEX(PIP!$L$110:$L$113,MATCH(Input!$C$153,PIP!$J$110:$J$113,0)),AND(Input!CY12&lt;&gt;TRUE,Input!$C$155&lt;&gt;TRUE),INDEX(PIP!$L$106:$L$109,MATCH(Input!$C$153,PIP!$J$106:$J$109,0))),0),0)</f>
        <v>0</v>
      </c>
      <c r="CY95" s="357" cm="1">
        <f t="array" ref="CY95">IFERROR(IF(AND(CY4="PA",$B$104="PA"),_xlfn.IFS(AND(Input!CZ12=TRUE,Input!$C$154=TRUE),INDEX(PIP!$L$110:$L$113,MATCH(Input!$C$153,PIP!$J$110:$J$113,0)),AND(Input!CZ12=TRUE,Input!$C$154&lt;&gt;TRUE),INDEX(PIP!$L$106:$L$109,MATCH(Input!$C$153,PIP!$J$106:$J$109,0)),AND(Input!CZ12&lt;&gt;TRUE,Input!$C$155=TRUE),INDEX(PIP!$L$110:$L$113,MATCH(Input!$C$153,PIP!$J$110:$J$113,0)),AND(Input!CZ12&lt;&gt;TRUE,Input!$C$155&lt;&gt;TRUE),INDEX(PIP!$L$106:$L$109,MATCH(Input!$C$153,PIP!$J$106:$J$109,0))),0),0)</f>
        <v>0</v>
      </c>
      <c r="CZ95" s="357" cm="1">
        <f t="array" ref="CZ95">IFERROR(IF(AND(CZ4="PA",$B$104="PA"),_xlfn.IFS(AND(Input!DA12=TRUE,Input!$C$154=TRUE),INDEX(PIP!$L$110:$L$113,MATCH(Input!$C$153,PIP!$J$110:$J$113,0)),AND(Input!DA12=TRUE,Input!$C$154&lt;&gt;TRUE),INDEX(PIP!$L$106:$L$109,MATCH(Input!$C$153,PIP!$J$106:$J$109,0)),AND(Input!DA12&lt;&gt;TRUE,Input!$C$155=TRUE),INDEX(PIP!$L$110:$L$113,MATCH(Input!$C$153,PIP!$J$110:$J$113,0)),AND(Input!DA12&lt;&gt;TRUE,Input!$C$155&lt;&gt;TRUE),INDEX(PIP!$L$106:$L$109,MATCH(Input!$C$153,PIP!$J$106:$J$109,0))),0),0)</f>
        <v>0</v>
      </c>
      <c r="DA95" s="357" cm="1">
        <f t="array" ref="DA95">IFERROR(IF(AND(DA4="PA",$B$104="PA"),_xlfn.IFS(AND(Input!DB12=TRUE,Input!$C$154=TRUE),INDEX(PIP!$L$110:$L$113,MATCH(Input!$C$153,PIP!$J$110:$J$113,0)),AND(Input!DB12=TRUE,Input!$C$154&lt;&gt;TRUE),INDEX(PIP!$L$106:$L$109,MATCH(Input!$C$153,PIP!$J$106:$J$109,0)),AND(Input!DB12&lt;&gt;TRUE,Input!$C$155=TRUE),INDEX(PIP!$L$110:$L$113,MATCH(Input!$C$153,PIP!$J$110:$J$113,0)),AND(Input!DB12&lt;&gt;TRUE,Input!$C$155&lt;&gt;TRUE),INDEX(PIP!$L$106:$L$109,MATCH(Input!$C$153,PIP!$J$106:$J$109,0))),0),0)</f>
        <v>0</v>
      </c>
      <c r="DB95" s="357" cm="1">
        <f t="array" ref="DB95">IFERROR(IF(AND(DB4="PA",$B$104="PA"),_xlfn.IFS(AND(Input!DC12=TRUE,Input!$C$154=TRUE),INDEX(PIP!$L$110:$L$113,MATCH(Input!$C$153,PIP!$J$110:$J$113,0)),AND(Input!DC12=TRUE,Input!$C$154&lt;&gt;TRUE),INDEX(PIP!$L$106:$L$109,MATCH(Input!$C$153,PIP!$J$106:$J$109,0)),AND(Input!DC12&lt;&gt;TRUE,Input!$C$155=TRUE),INDEX(PIP!$L$110:$L$113,MATCH(Input!$C$153,PIP!$J$110:$J$113,0)),AND(Input!DC12&lt;&gt;TRUE,Input!$C$155&lt;&gt;TRUE),INDEX(PIP!$L$106:$L$109,MATCH(Input!$C$153,PIP!$J$106:$J$109,0))),0),0)</f>
        <v>0</v>
      </c>
      <c r="DC95" s="357" cm="1">
        <f t="array" ref="DC95">IFERROR(IF(AND(DC4="PA",$B$104="PA"),_xlfn.IFS(AND(Input!DD12=TRUE,Input!$C$154=TRUE),INDEX(PIP!$L$110:$L$113,MATCH(Input!$C$153,PIP!$J$110:$J$113,0)),AND(Input!DD12=TRUE,Input!$C$154&lt;&gt;TRUE),INDEX(PIP!$L$106:$L$109,MATCH(Input!$C$153,PIP!$J$106:$J$109,0)),AND(Input!DD12&lt;&gt;TRUE,Input!$C$155=TRUE),INDEX(PIP!$L$110:$L$113,MATCH(Input!$C$153,PIP!$J$110:$J$113,0)),AND(Input!DD12&lt;&gt;TRUE,Input!$C$155&lt;&gt;TRUE),INDEX(PIP!$L$106:$L$109,MATCH(Input!$C$153,PIP!$J$106:$J$109,0))),0),0)</f>
        <v>0</v>
      </c>
      <c r="DD95" s="357" cm="1">
        <f t="array" ref="DD95">IFERROR(IF(AND(DD4="PA",$B$104="PA"),_xlfn.IFS(AND(Input!DE12=TRUE,Input!$C$154=TRUE),INDEX(PIP!$L$110:$L$113,MATCH(Input!$C$153,PIP!$J$110:$J$113,0)),AND(Input!DE12=TRUE,Input!$C$154&lt;&gt;TRUE),INDEX(PIP!$L$106:$L$109,MATCH(Input!$C$153,PIP!$J$106:$J$109,0)),AND(Input!DE12&lt;&gt;TRUE,Input!$C$155=TRUE),INDEX(PIP!$L$110:$L$113,MATCH(Input!$C$153,PIP!$J$110:$J$113,0)),AND(Input!DE12&lt;&gt;TRUE,Input!$C$155&lt;&gt;TRUE),INDEX(PIP!$L$106:$L$109,MATCH(Input!$C$153,PIP!$J$106:$J$109,0))),0),0)</f>
        <v>0</v>
      </c>
      <c r="DE95" s="357" cm="1">
        <f t="array" ref="DE95">IFERROR(IF(AND(DE4="PA",$B$104="PA"),_xlfn.IFS(AND(Input!DF12=TRUE,Input!$C$154=TRUE),INDEX(PIP!$L$110:$L$113,MATCH(Input!$C$153,PIP!$J$110:$J$113,0)),AND(Input!DF12=TRUE,Input!$C$154&lt;&gt;TRUE),INDEX(PIP!$L$106:$L$109,MATCH(Input!$C$153,PIP!$J$106:$J$109,0)),AND(Input!DF12&lt;&gt;TRUE,Input!$C$155=TRUE),INDEX(PIP!$L$110:$L$113,MATCH(Input!$C$153,PIP!$J$110:$J$113,0)),AND(Input!DF12&lt;&gt;TRUE,Input!$C$155&lt;&gt;TRUE),INDEX(PIP!$L$106:$L$109,MATCH(Input!$C$153,PIP!$J$106:$J$109,0))),0),0)</f>
        <v>0</v>
      </c>
      <c r="DF95" s="357" cm="1">
        <f t="array" ref="DF95">IFERROR(IF(AND(DF4="PA",$B$104="PA"),_xlfn.IFS(AND(Input!DG12=TRUE,Input!$C$154=TRUE),INDEX(PIP!$L$110:$L$113,MATCH(Input!$C$153,PIP!$J$110:$J$113,0)),AND(Input!DG12=TRUE,Input!$C$154&lt;&gt;TRUE),INDEX(PIP!$L$106:$L$109,MATCH(Input!$C$153,PIP!$J$106:$J$109,0)),AND(Input!DG12&lt;&gt;TRUE,Input!$C$155=TRUE),INDEX(PIP!$L$110:$L$113,MATCH(Input!$C$153,PIP!$J$110:$J$113,0)),AND(Input!DG12&lt;&gt;TRUE,Input!$C$155&lt;&gt;TRUE),INDEX(PIP!$L$106:$L$109,MATCH(Input!$C$153,PIP!$J$106:$J$109,0))),0),0)</f>
        <v>0</v>
      </c>
      <c r="DG95" s="357" cm="1">
        <f t="array" ref="DG95">IFERROR(IF(AND(DG4="PA",$B$104="PA"),_xlfn.IFS(AND(Input!DH12=TRUE,Input!$C$154=TRUE),INDEX(PIP!$L$110:$L$113,MATCH(Input!$C$153,PIP!$J$110:$J$113,0)),AND(Input!DH12=TRUE,Input!$C$154&lt;&gt;TRUE),INDEX(PIP!$L$106:$L$109,MATCH(Input!$C$153,PIP!$J$106:$J$109,0)),AND(Input!DH12&lt;&gt;TRUE,Input!$C$155=TRUE),INDEX(PIP!$L$110:$L$113,MATCH(Input!$C$153,PIP!$J$110:$J$113,0)),AND(Input!DH12&lt;&gt;TRUE,Input!$C$155&lt;&gt;TRUE),INDEX(PIP!$L$106:$L$109,MATCH(Input!$C$153,PIP!$J$106:$J$109,0))),0),0)</f>
        <v>0</v>
      </c>
      <c r="DH95" s="357" cm="1">
        <f t="array" ref="DH95">IFERROR(IF(AND(DH4="PA",$B$104="PA"),_xlfn.IFS(AND(Input!DI12=TRUE,Input!$C$154=TRUE),INDEX(PIP!$L$110:$L$113,MATCH(Input!$C$153,PIP!$J$110:$J$113,0)),AND(Input!DI12=TRUE,Input!$C$154&lt;&gt;TRUE),INDEX(PIP!$L$106:$L$109,MATCH(Input!$C$153,PIP!$J$106:$J$109,0)),AND(Input!DI12&lt;&gt;TRUE,Input!$C$155=TRUE),INDEX(PIP!$L$110:$L$113,MATCH(Input!$C$153,PIP!$J$110:$J$113,0)),AND(Input!DI12&lt;&gt;TRUE,Input!$C$155&lt;&gt;TRUE),INDEX(PIP!$L$106:$L$109,MATCH(Input!$C$153,PIP!$J$106:$J$109,0))),0),0)</f>
        <v>0</v>
      </c>
      <c r="DI95" s="357" cm="1">
        <f t="array" ref="DI95">IFERROR(IF(AND(DI4="PA",$B$104="PA"),_xlfn.IFS(AND(Input!DJ12=TRUE,Input!$C$154=TRUE),INDEX(PIP!$L$110:$L$113,MATCH(Input!$C$153,PIP!$J$110:$J$113,0)),AND(Input!DJ12=TRUE,Input!$C$154&lt;&gt;TRUE),INDEX(PIP!$L$106:$L$109,MATCH(Input!$C$153,PIP!$J$106:$J$109,0)),AND(Input!DJ12&lt;&gt;TRUE,Input!$C$155=TRUE),INDEX(PIP!$L$110:$L$113,MATCH(Input!$C$153,PIP!$J$110:$J$113,0)),AND(Input!DJ12&lt;&gt;TRUE,Input!$C$155&lt;&gt;TRUE),INDEX(PIP!$L$106:$L$109,MATCH(Input!$C$153,PIP!$J$106:$J$109,0))),0),0)</f>
        <v>0</v>
      </c>
      <c r="DJ95" s="357" cm="1">
        <f t="array" ref="DJ95">IFERROR(IF(AND(DJ4="PA",$B$104="PA"),_xlfn.IFS(AND(Input!DK12=TRUE,Input!$C$154=TRUE),INDEX(PIP!$L$110:$L$113,MATCH(Input!$C$153,PIP!$J$110:$J$113,0)),AND(Input!DK12=TRUE,Input!$C$154&lt;&gt;TRUE),INDEX(PIP!$L$106:$L$109,MATCH(Input!$C$153,PIP!$J$106:$J$109,0)),AND(Input!DK12&lt;&gt;TRUE,Input!$C$155=TRUE),INDEX(PIP!$L$110:$L$113,MATCH(Input!$C$153,PIP!$J$110:$J$113,0)),AND(Input!DK12&lt;&gt;TRUE,Input!$C$155&lt;&gt;TRUE),INDEX(PIP!$L$106:$L$109,MATCH(Input!$C$153,PIP!$J$106:$J$109,0))),0),0)</f>
        <v>0</v>
      </c>
      <c r="DK95" s="357" cm="1">
        <f t="array" ref="DK95">IFERROR(IF(AND(DK4="PA",$B$104="PA"),_xlfn.IFS(AND(Input!DL12=TRUE,Input!$C$154=TRUE),INDEX(PIP!$L$110:$L$113,MATCH(Input!$C$153,PIP!$J$110:$J$113,0)),AND(Input!DL12=TRUE,Input!$C$154&lt;&gt;TRUE),INDEX(PIP!$L$106:$L$109,MATCH(Input!$C$153,PIP!$J$106:$J$109,0)),AND(Input!DL12&lt;&gt;TRUE,Input!$C$155=TRUE),INDEX(PIP!$L$110:$L$113,MATCH(Input!$C$153,PIP!$J$110:$J$113,0)),AND(Input!DL12&lt;&gt;TRUE,Input!$C$155&lt;&gt;TRUE),INDEX(PIP!$L$106:$L$109,MATCH(Input!$C$153,PIP!$J$106:$J$109,0))),0),0)</f>
        <v>0</v>
      </c>
      <c r="DL95" s="357" cm="1">
        <f t="array" ref="DL95">IFERROR(IF(AND(DL4="PA",$B$104="PA"),_xlfn.IFS(AND(Input!DM12=TRUE,Input!$C$154=TRUE),INDEX(PIP!$L$110:$L$113,MATCH(Input!$C$153,PIP!$J$110:$J$113,0)),AND(Input!DM12=TRUE,Input!$C$154&lt;&gt;TRUE),INDEX(PIP!$L$106:$L$109,MATCH(Input!$C$153,PIP!$J$106:$J$109,0)),AND(Input!DM12&lt;&gt;TRUE,Input!$C$155=TRUE),INDEX(PIP!$L$110:$L$113,MATCH(Input!$C$153,PIP!$J$110:$J$113,0)),AND(Input!DM12&lt;&gt;TRUE,Input!$C$155&lt;&gt;TRUE),INDEX(PIP!$L$106:$L$109,MATCH(Input!$C$153,PIP!$J$106:$J$109,0))),0),0)</f>
        <v>0</v>
      </c>
      <c r="DM95" s="357" cm="1">
        <f t="array" ref="DM95">IFERROR(IF(AND(DM4="PA",$B$104="PA"),_xlfn.IFS(AND(Input!DN12=TRUE,Input!$C$154=TRUE),INDEX(PIP!$L$110:$L$113,MATCH(Input!$C$153,PIP!$J$110:$J$113,0)),AND(Input!DN12=TRUE,Input!$C$154&lt;&gt;TRUE),INDEX(PIP!$L$106:$L$109,MATCH(Input!$C$153,PIP!$J$106:$J$109,0)),AND(Input!DN12&lt;&gt;TRUE,Input!$C$155=TRUE),INDEX(PIP!$L$110:$L$113,MATCH(Input!$C$153,PIP!$J$110:$J$113,0)),AND(Input!DN12&lt;&gt;TRUE,Input!$C$155&lt;&gt;TRUE),INDEX(PIP!$L$106:$L$109,MATCH(Input!$C$153,PIP!$J$106:$J$109,0))),0),0)</f>
        <v>0</v>
      </c>
      <c r="DN95" s="357" cm="1">
        <f t="array" ref="DN95">IFERROR(IF(AND(DN4="PA",$B$104="PA"),_xlfn.IFS(AND(Input!DO12=TRUE,Input!$C$154=TRUE),INDEX(PIP!$L$110:$L$113,MATCH(Input!$C$153,PIP!$J$110:$J$113,0)),AND(Input!DO12=TRUE,Input!$C$154&lt;&gt;TRUE),INDEX(PIP!$L$106:$L$109,MATCH(Input!$C$153,PIP!$J$106:$J$109,0)),AND(Input!DO12&lt;&gt;TRUE,Input!$C$155=TRUE),INDEX(PIP!$L$110:$L$113,MATCH(Input!$C$153,PIP!$J$110:$J$113,0)),AND(Input!DO12&lt;&gt;TRUE,Input!$C$155&lt;&gt;TRUE),INDEX(PIP!$L$106:$L$109,MATCH(Input!$C$153,PIP!$J$106:$J$109,0))),0),0)</f>
        <v>0</v>
      </c>
      <c r="DO95" s="357" cm="1">
        <f t="array" ref="DO95">IFERROR(IF(AND(DO4="PA",$B$104="PA"),_xlfn.IFS(AND(Input!DP12=TRUE,Input!$C$154=TRUE),INDEX(PIP!$L$110:$L$113,MATCH(Input!$C$153,PIP!$J$110:$J$113,0)),AND(Input!DP12=TRUE,Input!$C$154&lt;&gt;TRUE),INDEX(PIP!$L$106:$L$109,MATCH(Input!$C$153,PIP!$J$106:$J$109,0)),AND(Input!DP12&lt;&gt;TRUE,Input!$C$155=TRUE),INDEX(PIP!$L$110:$L$113,MATCH(Input!$C$153,PIP!$J$110:$J$113,0)),AND(Input!DP12&lt;&gt;TRUE,Input!$C$155&lt;&gt;TRUE),INDEX(PIP!$L$106:$L$109,MATCH(Input!$C$153,PIP!$J$106:$J$109,0))),0),0)</f>
        <v>0</v>
      </c>
      <c r="DP95" s="357" cm="1">
        <f t="array" ref="DP95">IFERROR(IF(AND(DP4="PA",$B$104="PA"),_xlfn.IFS(AND(Input!DQ12=TRUE,Input!$C$154=TRUE),INDEX(PIP!$L$110:$L$113,MATCH(Input!$C$153,PIP!$J$110:$J$113,0)),AND(Input!DQ12=TRUE,Input!$C$154&lt;&gt;TRUE),INDEX(PIP!$L$106:$L$109,MATCH(Input!$C$153,PIP!$J$106:$J$109,0)),AND(Input!DQ12&lt;&gt;TRUE,Input!$C$155=TRUE),INDEX(PIP!$L$110:$L$113,MATCH(Input!$C$153,PIP!$J$110:$J$113,0)),AND(Input!DQ12&lt;&gt;TRUE,Input!$C$155&lt;&gt;TRUE),INDEX(PIP!$L$106:$L$109,MATCH(Input!$C$153,PIP!$J$106:$J$109,0))),0),0)</f>
        <v>0</v>
      </c>
      <c r="DQ95" s="357" cm="1">
        <f t="array" ref="DQ95">IFERROR(IF(AND(DQ4="PA",$B$104="PA"),_xlfn.IFS(AND(Input!DR12=TRUE,Input!$C$154=TRUE),INDEX(PIP!$L$110:$L$113,MATCH(Input!$C$153,PIP!$J$110:$J$113,0)),AND(Input!DR12=TRUE,Input!$C$154&lt;&gt;TRUE),INDEX(PIP!$L$106:$L$109,MATCH(Input!$C$153,PIP!$J$106:$J$109,0)),AND(Input!DR12&lt;&gt;TRUE,Input!$C$155=TRUE),INDEX(PIP!$L$110:$L$113,MATCH(Input!$C$153,PIP!$J$110:$J$113,0)),AND(Input!DR12&lt;&gt;TRUE,Input!$C$155&lt;&gt;TRUE),INDEX(PIP!$L$106:$L$109,MATCH(Input!$C$153,PIP!$J$106:$J$109,0))),0),0)</f>
        <v>0</v>
      </c>
      <c r="DR95" s="357" cm="1">
        <f t="array" ref="DR95">IFERROR(IF(AND(DR4="PA",$B$104="PA"),_xlfn.IFS(AND(Input!DS12=TRUE,Input!$C$154=TRUE),INDEX(PIP!$L$110:$L$113,MATCH(Input!$C$153,PIP!$J$110:$J$113,0)),AND(Input!DS12=TRUE,Input!$C$154&lt;&gt;TRUE),INDEX(PIP!$L$106:$L$109,MATCH(Input!$C$153,PIP!$J$106:$J$109,0)),AND(Input!DS12&lt;&gt;TRUE,Input!$C$155=TRUE),INDEX(PIP!$L$110:$L$113,MATCH(Input!$C$153,PIP!$J$110:$J$113,0)),AND(Input!DS12&lt;&gt;TRUE,Input!$C$155&lt;&gt;TRUE),INDEX(PIP!$L$106:$L$109,MATCH(Input!$C$153,PIP!$J$106:$J$109,0))),0),0)</f>
        <v>0</v>
      </c>
      <c r="DS95" s="357" cm="1">
        <f t="array" ref="DS95">IFERROR(IF(AND(DS4="PA",$B$104="PA"),_xlfn.IFS(AND(Input!DT12=TRUE,Input!$C$154=TRUE),INDEX(PIP!$L$110:$L$113,MATCH(Input!$C$153,PIP!$J$110:$J$113,0)),AND(Input!DT12=TRUE,Input!$C$154&lt;&gt;TRUE),INDEX(PIP!$L$106:$L$109,MATCH(Input!$C$153,PIP!$J$106:$J$109,0)),AND(Input!DT12&lt;&gt;TRUE,Input!$C$155=TRUE),INDEX(PIP!$L$110:$L$113,MATCH(Input!$C$153,PIP!$J$110:$J$113,0)),AND(Input!DT12&lt;&gt;TRUE,Input!$C$155&lt;&gt;TRUE),INDEX(PIP!$L$106:$L$109,MATCH(Input!$C$153,PIP!$J$106:$J$109,0))),0),0)</f>
        <v>0</v>
      </c>
      <c r="DT95" s="357" cm="1">
        <f t="array" ref="DT95">IFERROR(IF(AND(DT4="PA",$B$104="PA"),_xlfn.IFS(AND(Input!DU12=TRUE,Input!$C$154=TRUE),INDEX(PIP!$L$110:$L$113,MATCH(Input!$C$153,PIP!$J$110:$J$113,0)),AND(Input!DU12=TRUE,Input!$C$154&lt;&gt;TRUE),INDEX(PIP!$L$106:$L$109,MATCH(Input!$C$153,PIP!$J$106:$J$109,0)),AND(Input!DU12&lt;&gt;TRUE,Input!$C$155=TRUE),INDEX(PIP!$L$110:$L$113,MATCH(Input!$C$153,PIP!$J$110:$J$113,0)),AND(Input!DU12&lt;&gt;TRUE,Input!$C$155&lt;&gt;TRUE),INDEX(PIP!$L$106:$L$109,MATCH(Input!$C$153,PIP!$J$106:$J$109,0))),0),0)</f>
        <v>0</v>
      </c>
      <c r="DU95" s="357" cm="1">
        <f t="array" ref="DU95">IFERROR(IF(AND(DU4="PA",$B$104="PA"),_xlfn.IFS(AND(Input!DV12=TRUE,Input!$C$154=TRUE),INDEX(PIP!$L$110:$L$113,MATCH(Input!$C$153,PIP!$J$110:$J$113,0)),AND(Input!DV12=TRUE,Input!$C$154&lt;&gt;TRUE),INDEX(PIP!$L$106:$L$109,MATCH(Input!$C$153,PIP!$J$106:$J$109,0)),AND(Input!DV12&lt;&gt;TRUE,Input!$C$155=TRUE),INDEX(PIP!$L$110:$L$113,MATCH(Input!$C$153,PIP!$J$110:$J$113,0)),AND(Input!DV12&lt;&gt;TRUE,Input!$C$155&lt;&gt;TRUE),INDEX(PIP!$L$106:$L$109,MATCH(Input!$C$153,PIP!$J$106:$J$109,0))),0),0)</f>
        <v>0</v>
      </c>
      <c r="DV95" s="357" cm="1">
        <f t="array" ref="DV95">IFERROR(IF(AND(DV4="PA",$B$104="PA"),_xlfn.IFS(AND(Input!DW12=TRUE,Input!$C$154=TRUE),INDEX(PIP!$L$110:$L$113,MATCH(Input!$C$153,PIP!$J$110:$J$113,0)),AND(Input!DW12=TRUE,Input!$C$154&lt;&gt;TRUE),INDEX(PIP!$L$106:$L$109,MATCH(Input!$C$153,PIP!$J$106:$J$109,0)),AND(Input!DW12&lt;&gt;TRUE,Input!$C$155=TRUE),INDEX(PIP!$L$110:$L$113,MATCH(Input!$C$153,PIP!$J$110:$J$113,0)),AND(Input!DW12&lt;&gt;TRUE,Input!$C$155&lt;&gt;TRUE),INDEX(PIP!$L$106:$L$109,MATCH(Input!$C$153,PIP!$J$106:$J$109,0))),0),0)</f>
        <v>0</v>
      </c>
      <c r="DW95" s="357" cm="1">
        <f t="array" ref="DW95">IFERROR(IF(AND(DW4="PA",$B$104="PA"),_xlfn.IFS(AND(Input!DX12=TRUE,Input!$C$154=TRUE),INDEX(PIP!$L$110:$L$113,MATCH(Input!$C$153,PIP!$J$110:$J$113,0)),AND(Input!DX12=TRUE,Input!$C$154&lt;&gt;TRUE),INDEX(PIP!$L$106:$L$109,MATCH(Input!$C$153,PIP!$J$106:$J$109,0)),AND(Input!DX12&lt;&gt;TRUE,Input!$C$155=TRUE),INDEX(PIP!$L$110:$L$113,MATCH(Input!$C$153,PIP!$J$110:$J$113,0)),AND(Input!DX12&lt;&gt;TRUE,Input!$C$155&lt;&gt;TRUE),INDEX(PIP!$L$106:$L$109,MATCH(Input!$C$153,PIP!$J$106:$J$109,0))),0),0)</f>
        <v>0</v>
      </c>
      <c r="DX95" s="357" cm="1">
        <f t="array" ref="DX95">IFERROR(IF(AND(DX4="PA",$B$104="PA"),_xlfn.IFS(AND(Input!DY12=TRUE,Input!$C$154=TRUE),INDEX(PIP!$L$110:$L$113,MATCH(Input!$C$153,PIP!$J$110:$J$113,0)),AND(Input!DY12=TRUE,Input!$C$154&lt;&gt;TRUE),INDEX(PIP!$L$106:$L$109,MATCH(Input!$C$153,PIP!$J$106:$J$109,0)),AND(Input!DY12&lt;&gt;TRUE,Input!$C$155=TRUE),INDEX(PIP!$L$110:$L$113,MATCH(Input!$C$153,PIP!$J$110:$J$113,0)),AND(Input!DY12&lt;&gt;TRUE,Input!$C$155&lt;&gt;TRUE),INDEX(PIP!$L$106:$L$109,MATCH(Input!$C$153,PIP!$J$106:$J$109,0))),0),0)</f>
        <v>0</v>
      </c>
      <c r="DY95" s="357" cm="1">
        <f t="array" ref="DY95">IFERROR(IF(AND(DY4="PA",$B$104="PA"),_xlfn.IFS(AND(Input!DZ12=TRUE,Input!$C$154=TRUE),INDEX(PIP!$L$110:$L$113,MATCH(Input!$C$153,PIP!$J$110:$J$113,0)),AND(Input!DZ12=TRUE,Input!$C$154&lt;&gt;TRUE),INDEX(PIP!$L$106:$L$109,MATCH(Input!$C$153,PIP!$J$106:$J$109,0)),AND(Input!DZ12&lt;&gt;TRUE,Input!$C$155=TRUE),INDEX(PIP!$L$110:$L$113,MATCH(Input!$C$153,PIP!$J$110:$J$113,0)),AND(Input!DZ12&lt;&gt;TRUE,Input!$C$155&lt;&gt;TRUE),INDEX(PIP!$L$106:$L$109,MATCH(Input!$C$153,PIP!$J$106:$J$109,0))),0),0)</f>
        <v>0</v>
      </c>
      <c r="DZ95" s="357" cm="1">
        <f t="array" ref="DZ95">IFERROR(IF(AND(DZ4="PA",$B$104="PA"),_xlfn.IFS(AND(Input!EA12=TRUE,Input!$C$154=TRUE),INDEX(PIP!$L$110:$L$113,MATCH(Input!$C$153,PIP!$J$110:$J$113,0)),AND(Input!EA12=TRUE,Input!$C$154&lt;&gt;TRUE),INDEX(PIP!$L$106:$L$109,MATCH(Input!$C$153,PIP!$J$106:$J$109,0)),AND(Input!EA12&lt;&gt;TRUE,Input!$C$155=TRUE),INDEX(PIP!$L$110:$L$113,MATCH(Input!$C$153,PIP!$J$110:$J$113,0)),AND(Input!EA12&lt;&gt;TRUE,Input!$C$155&lt;&gt;TRUE),INDEX(PIP!$L$106:$L$109,MATCH(Input!$C$153,PIP!$J$106:$J$109,0))),0),0)</f>
        <v>0</v>
      </c>
      <c r="EA95" s="357" cm="1">
        <f t="array" ref="EA95">IFERROR(IF(AND(EA4="PA",$B$104="PA"),_xlfn.IFS(AND(Input!EB12=TRUE,Input!$C$154=TRUE),INDEX(PIP!$L$110:$L$113,MATCH(Input!$C$153,PIP!$J$110:$J$113,0)),AND(Input!EB12=TRUE,Input!$C$154&lt;&gt;TRUE),INDEX(PIP!$L$106:$L$109,MATCH(Input!$C$153,PIP!$J$106:$J$109,0)),AND(Input!EB12&lt;&gt;TRUE,Input!$C$155=TRUE),INDEX(PIP!$L$110:$L$113,MATCH(Input!$C$153,PIP!$J$110:$J$113,0)),AND(Input!EB12&lt;&gt;TRUE,Input!$C$155&lt;&gt;TRUE),INDEX(PIP!$L$106:$L$109,MATCH(Input!$C$153,PIP!$J$106:$J$109,0))),0),0)</f>
        <v>0</v>
      </c>
      <c r="EB95" s="357" cm="1">
        <f t="array" ref="EB95">IFERROR(IF(AND(EB4="PA",$B$104="PA"),_xlfn.IFS(AND(Input!EC12=TRUE,Input!$C$154=TRUE),INDEX(PIP!$L$110:$L$113,MATCH(Input!$C$153,PIP!$J$110:$J$113,0)),AND(Input!EC12=TRUE,Input!$C$154&lt;&gt;TRUE),INDEX(PIP!$L$106:$L$109,MATCH(Input!$C$153,PIP!$J$106:$J$109,0)),AND(Input!EC12&lt;&gt;TRUE,Input!$C$155=TRUE),INDEX(PIP!$L$110:$L$113,MATCH(Input!$C$153,PIP!$J$110:$J$113,0)),AND(Input!EC12&lt;&gt;TRUE,Input!$C$155&lt;&gt;TRUE),INDEX(PIP!$L$106:$L$109,MATCH(Input!$C$153,PIP!$J$106:$J$109,0))),0),0)</f>
        <v>0</v>
      </c>
      <c r="EC95" s="357" cm="1">
        <f t="array" ref="EC95">IFERROR(IF(AND(EC4="PA",$B$104="PA"),_xlfn.IFS(AND(Input!ED12=TRUE,Input!$C$154=TRUE),INDEX(PIP!$L$110:$L$113,MATCH(Input!$C$153,PIP!$J$110:$J$113,0)),AND(Input!ED12=TRUE,Input!$C$154&lt;&gt;TRUE),INDEX(PIP!$L$106:$L$109,MATCH(Input!$C$153,PIP!$J$106:$J$109,0)),AND(Input!ED12&lt;&gt;TRUE,Input!$C$155=TRUE),INDEX(PIP!$L$110:$L$113,MATCH(Input!$C$153,PIP!$J$110:$J$113,0)),AND(Input!ED12&lt;&gt;TRUE,Input!$C$155&lt;&gt;TRUE),INDEX(PIP!$L$106:$L$109,MATCH(Input!$C$153,PIP!$J$106:$J$109,0))),0),0)</f>
        <v>0</v>
      </c>
      <c r="ED95" s="357" cm="1">
        <f t="array" ref="ED95">IFERROR(IF(AND(ED4="PA",$B$104="PA"),_xlfn.IFS(AND(Input!EE12=TRUE,Input!$C$154=TRUE),INDEX(PIP!$L$110:$L$113,MATCH(Input!$C$153,PIP!$J$110:$J$113,0)),AND(Input!EE12=TRUE,Input!$C$154&lt;&gt;TRUE),INDEX(PIP!$L$106:$L$109,MATCH(Input!$C$153,PIP!$J$106:$J$109,0)),AND(Input!EE12&lt;&gt;TRUE,Input!$C$155=TRUE),INDEX(PIP!$L$110:$L$113,MATCH(Input!$C$153,PIP!$J$110:$J$113,0)),AND(Input!EE12&lt;&gt;TRUE,Input!$C$155&lt;&gt;TRUE),INDEX(PIP!$L$106:$L$109,MATCH(Input!$C$153,PIP!$J$106:$J$109,0))),0),0)</f>
        <v>0</v>
      </c>
      <c r="EE95" s="357" cm="1">
        <f t="array" ref="EE95">IFERROR(IF(AND(EE4="PA",$B$104="PA"),_xlfn.IFS(AND(Input!EF12=TRUE,Input!$C$154=TRUE),INDEX(PIP!$L$110:$L$113,MATCH(Input!$C$153,PIP!$J$110:$J$113,0)),AND(Input!EF12=TRUE,Input!$C$154&lt;&gt;TRUE),INDEX(PIP!$L$106:$L$109,MATCH(Input!$C$153,PIP!$J$106:$J$109,0)),AND(Input!EF12&lt;&gt;TRUE,Input!$C$155=TRUE),INDEX(PIP!$L$110:$L$113,MATCH(Input!$C$153,PIP!$J$110:$J$113,0)),AND(Input!EF12&lt;&gt;TRUE,Input!$C$155&lt;&gt;TRUE),INDEX(PIP!$L$106:$L$109,MATCH(Input!$C$153,PIP!$J$106:$J$109,0))),0),0)</f>
        <v>0</v>
      </c>
      <c r="EF95" s="357" cm="1">
        <f t="array" ref="EF95">IFERROR(IF(AND(EF4="PA",$B$104="PA"),_xlfn.IFS(AND(Input!EG12=TRUE,Input!$C$154=TRUE),INDEX(PIP!$L$110:$L$113,MATCH(Input!$C$153,PIP!$J$110:$J$113,0)),AND(Input!EG12=TRUE,Input!$C$154&lt;&gt;TRUE),INDEX(PIP!$L$106:$L$109,MATCH(Input!$C$153,PIP!$J$106:$J$109,0)),AND(Input!EG12&lt;&gt;TRUE,Input!$C$155=TRUE),INDEX(PIP!$L$110:$L$113,MATCH(Input!$C$153,PIP!$J$110:$J$113,0)),AND(Input!EG12&lt;&gt;TRUE,Input!$C$155&lt;&gt;TRUE),INDEX(PIP!$L$106:$L$109,MATCH(Input!$C$153,PIP!$J$106:$J$109,0))),0),0)</f>
        <v>0</v>
      </c>
      <c r="EG95" s="357" cm="1">
        <f t="array" ref="EG95">IFERROR(IF(AND(EG4="PA",$B$104="PA"),_xlfn.IFS(AND(Input!EH12=TRUE,Input!$C$154=TRUE),INDEX(PIP!$L$110:$L$113,MATCH(Input!$C$153,PIP!$J$110:$J$113,0)),AND(Input!EH12=TRUE,Input!$C$154&lt;&gt;TRUE),INDEX(PIP!$L$106:$L$109,MATCH(Input!$C$153,PIP!$J$106:$J$109,0)),AND(Input!EH12&lt;&gt;TRUE,Input!$C$155=TRUE),INDEX(PIP!$L$110:$L$113,MATCH(Input!$C$153,PIP!$J$110:$J$113,0)),AND(Input!EH12&lt;&gt;TRUE,Input!$C$155&lt;&gt;TRUE),INDEX(PIP!$L$106:$L$109,MATCH(Input!$C$153,PIP!$J$106:$J$109,0))),0),0)</f>
        <v>0</v>
      </c>
      <c r="EH95" s="357" cm="1">
        <f t="array" ref="EH95">IFERROR(IF(AND(EH4="PA",$B$104="PA"),_xlfn.IFS(AND(Input!EI12=TRUE,Input!$C$154=TRUE),INDEX(PIP!$L$110:$L$113,MATCH(Input!$C$153,PIP!$J$110:$J$113,0)),AND(Input!EI12=TRUE,Input!$C$154&lt;&gt;TRUE),INDEX(PIP!$L$106:$L$109,MATCH(Input!$C$153,PIP!$J$106:$J$109,0)),AND(Input!EI12&lt;&gt;TRUE,Input!$C$155=TRUE),INDEX(PIP!$L$110:$L$113,MATCH(Input!$C$153,PIP!$J$110:$J$113,0)),AND(Input!EI12&lt;&gt;TRUE,Input!$C$155&lt;&gt;TRUE),INDEX(PIP!$L$106:$L$109,MATCH(Input!$C$153,PIP!$J$106:$J$109,0))),0),0)</f>
        <v>0</v>
      </c>
      <c r="EI95" s="357" cm="1">
        <f t="array" ref="EI95">IFERROR(IF(AND(EI4="PA",$B$104="PA"),_xlfn.IFS(AND(Input!EJ12=TRUE,Input!$C$154=TRUE),INDEX(PIP!$L$110:$L$113,MATCH(Input!$C$153,PIP!$J$110:$J$113,0)),AND(Input!EJ12=TRUE,Input!$C$154&lt;&gt;TRUE),INDEX(PIP!$L$106:$L$109,MATCH(Input!$C$153,PIP!$J$106:$J$109,0)),AND(Input!EJ12&lt;&gt;TRUE,Input!$C$155=TRUE),INDEX(PIP!$L$110:$L$113,MATCH(Input!$C$153,PIP!$J$110:$J$113,0)),AND(Input!EJ12&lt;&gt;TRUE,Input!$C$155&lt;&gt;TRUE),INDEX(PIP!$L$106:$L$109,MATCH(Input!$C$153,PIP!$J$106:$J$109,0))),0),0)</f>
        <v>0</v>
      </c>
      <c r="EJ95" s="357" cm="1">
        <f t="array" ref="EJ95">IFERROR(IF(AND(EJ4="PA",$B$104="PA"),_xlfn.IFS(AND(Input!EK12=TRUE,Input!$C$154=TRUE),INDEX(PIP!$L$110:$L$113,MATCH(Input!$C$153,PIP!$J$110:$J$113,0)),AND(Input!EK12=TRUE,Input!$C$154&lt;&gt;TRUE),INDEX(PIP!$L$106:$L$109,MATCH(Input!$C$153,PIP!$J$106:$J$109,0)),AND(Input!EK12&lt;&gt;TRUE,Input!$C$155=TRUE),INDEX(PIP!$L$110:$L$113,MATCH(Input!$C$153,PIP!$J$110:$J$113,0)),AND(Input!EK12&lt;&gt;TRUE,Input!$C$155&lt;&gt;TRUE),INDEX(PIP!$L$106:$L$109,MATCH(Input!$C$153,PIP!$J$106:$J$109,0))),0),0)</f>
        <v>0</v>
      </c>
      <c r="EK95" s="357" cm="1">
        <f t="array" ref="EK95">IFERROR(IF(AND(EK4="PA",$B$104="PA"),_xlfn.IFS(AND(Input!EL12=TRUE,Input!$C$154=TRUE),INDEX(PIP!$L$110:$L$113,MATCH(Input!$C$153,PIP!$J$110:$J$113,0)),AND(Input!EL12=TRUE,Input!$C$154&lt;&gt;TRUE),INDEX(PIP!$L$106:$L$109,MATCH(Input!$C$153,PIP!$J$106:$J$109,0)),AND(Input!EL12&lt;&gt;TRUE,Input!$C$155=TRUE),INDEX(PIP!$L$110:$L$113,MATCH(Input!$C$153,PIP!$J$110:$J$113,0)),AND(Input!EL12&lt;&gt;TRUE,Input!$C$155&lt;&gt;TRUE),INDEX(PIP!$L$106:$L$109,MATCH(Input!$C$153,PIP!$J$106:$J$109,0))),0),0)</f>
        <v>0</v>
      </c>
      <c r="EL95" s="357" cm="1">
        <f t="array" ref="EL95">IFERROR(IF(AND(EL4="PA",$B$104="PA"),_xlfn.IFS(AND(Input!EM12=TRUE,Input!$C$154=TRUE),INDEX(PIP!$L$110:$L$113,MATCH(Input!$C$153,PIP!$J$110:$J$113,0)),AND(Input!EM12=TRUE,Input!$C$154&lt;&gt;TRUE),INDEX(PIP!$L$106:$L$109,MATCH(Input!$C$153,PIP!$J$106:$J$109,0)),AND(Input!EM12&lt;&gt;TRUE,Input!$C$155=TRUE),INDEX(PIP!$L$110:$L$113,MATCH(Input!$C$153,PIP!$J$110:$J$113,0)),AND(Input!EM12&lt;&gt;TRUE,Input!$C$155&lt;&gt;TRUE),INDEX(PIP!$L$106:$L$109,MATCH(Input!$C$153,PIP!$J$106:$J$109,0))),0),0)</f>
        <v>0</v>
      </c>
      <c r="EM95" s="357" cm="1">
        <f t="array" ref="EM95">IFERROR(IF(AND(EM4="PA",$B$104="PA"),_xlfn.IFS(AND(Input!EN12=TRUE,Input!$C$154=TRUE),INDEX(PIP!$L$110:$L$113,MATCH(Input!$C$153,PIP!$J$110:$J$113,0)),AND(Input!EN12=TRUE,Input!$C$154&lt;&gt;TRUE),INDEX(PIP!$L$106:$L$109,MATCH(Input!$C$153,PIP!$J$106:$J$109,0)),AND(Input!EN12&lt;&gt;TRUE,Input!$C$155=TRUE),INDEX(PIP!$L$110:$L$113,MATCH(Input!$C$153,PIP!$J$110:$J$113,0)),AND(Input!EN12&lt;&gt;TRUE,Input!$C$155&lt;&gt;TRUE),INDEX(PIP!$L$106:$L$109,MATCH(Input!$C$153,PIP!$J$106:$J$109,0))),0),0)</f>
        <v>0</v>
      </c>
      <c r="EN95" s="357" cm="1">
        <f t="array" ref="EN95">IFERROR(IF(AND(EN4="PA",$B$104="PA"),_xlfn.IFS(AND(Input!EO12=TRUE,Input!$C$154=TRUE),INDEX(PIP!$L$110:$L$113,MATCH(Input!$C$153,PIP!$J$110:$J$113,0)),AND(Input!EO12=TRUE,Input!$C$154&lt;&gt;TRUE),INDEX(PIP!$L$106:$L$109,MATCH(Input!$C$153,PIP!$J$106:$J$109,0)),AND(Input!EO12&lt;&gt;TRUE,Input!$C$155=TRUE),INDEX(PIP!$L$110:$L$113,MATCH(Input!$C$153,PIP!$J$110:$J$113,0)),AND(Input!EO12&lt;&gt;TRUE,Input!$C$155&lt;&gt;TRUE),INDEX(PIP!$L$106:$L$109,MATCH(Input!$C$153,PIP!$J$106:$J$109,0))),0),0)</f>
        <v>0</v>
      </c>
      <c r="EO95" s="357" cm="1">
        <f t="array" ref="EO95">IFERROR(IF(AND(EO4="PA",$B$104="PA"),_xlfn.IFS(AND(Input!EP12=TRUE,Input!$C$154=TRUE),INDEX(PIP!$L$110:$L$113,MATCH(Input!$C$153,PIP!$J$110:$J$113,0)),AND(Input!EP12=TRUE,Input!$C$154&lt;&gt;TRUE),INDEX(PIP!$L$106:$L$109,MATCH(Input!$C$153,PIP!$J$106:$J$109,0)),AND(Input!EP12&lt;&gt;TRUE,Input!$C$155=TRUE),INDEX(PIP!$L$110:$L$113,MATCH(Input!$C$153,PIP!$J$110:$J$113,0)),AND(Input!EP12&lt;&gt;TRUE,Input!$C$155&lt;&gt;TRUE),INDEX(PIP!$L$106:$L$109,MATCH(Input!$C$153,PIP!$J$106:$J$109,0))),0),0)</f>
        <v>0</v>
      </c>
      <c r="EP95" s="357" cm="1">
        <f t="array" ref="EP95">IFERROR(IF(AND(EP4="PA",$B$104="PA"),_xlfn.IFS(AND(Input!EQ12=TRUE,Input!$C$154=TRUE),INDEX(PIP!$L$110:$L$113,MATCH(Input!$C$153,PIP!$J$110:$J$113,0)),AND(Input!EQ12=TRUE,Input!$C$154&lt;&gt;TRUE),INDEX(PIP!$L$106:$L$109,MATCH(Input!$C$153,PIP!$J$106:$J$109,0)),AND(Input!EQ12&lt;&gt;TRUE,Input!$C$155=TRUE),INDEX(PIP!$L$110:$L$113,MATCH(Input!$C$153,PIP!$J$110:$J$113,0)),AND(Input!EQ12&lt;&gt;TRUE,Input!$C$155&lt;&gt;TRUE),INDEX(PIP!$L$106:$L$109,MATCH(Input!$C$153,PIP!$J$106:$J$109,0))),0),0)</f>
        <v>0</v>
      </c>
      <c r="EQ95" s="357" cm="1">
        <f t="array" ref="EQ95">IFERROR(IF(AND(EQ4="PA",$B$104="PA"),_xlfn.IFS(AND(Input!ER12=TRUE,Input!$C$154=TRUE),INDEX(PIP!$L$110:$L$113,MATCH(Input!$C$153,PIP!$J$110:$J$113,0)),AND(Input!ER12=TRUE,Input!$C$154&lt;&gt;TRUE),INDEX(PIP!$L$106:$L$109,MATCH(Input!$C$153,PIP!$J$106:$J$109,0)),AND(Input!ER12&lt;&gt;TRUE,Input!$C$155=TRUE),INDEX(PIP!$L$110:$L$113,MATCH(Input!$C$153,PIP!$J$110:$J$113,0)),AND(Input!ER12&lt;&gt;TRUE,Input!$C$155&lt;&gt;TRUE),INDEX(PIP!$L$106:$L$109,MATCH(Input!$C$153,PIP!$J$106:$J$109,0))),0),0)</f>
        <v>0</v>
      </c>
      <c r="ER95" s="357" cm="1">
        <f t="array" ref="ER95">IFERROR(IF(AND(ER4="PA",$B$104="PA"),_xlfn.IFS(AND(Input!ES12=TRUE,Input!$C$154=TRUE),INDEX(PIP!$L$110:$L$113,MATCH(Input!$C$153,PIP!$J$110:$J$113,0)),AND(Input!ES12=TRUE,Input!$C$154&lt;&gt;TRUE),INDEX(PIP!$L$106:$L$109,MATCH(Input!$C$153,PIP!$J$106:$J$109,0)),AND(Input!ES12&lt;&gt;TRUE,Input!$C$155=TRUE),INDEX(PIP!$L$110:$L$113,MATCH(Input!$C$153,PIP!$J$110:$J$113,0)),AND(Input!ES12&lt;&gt;TRUE,Input!$C$155&lt;&gt;TRUE),INDEX(PIP!$L$106:$L$109,MATCH(Input!$C$153,PIP!$J$106:$J$109,0))),0),0)</f>
        <v>0</v>
      </c>
      <c r="ES95" s="357" cm="1">
        <f t="array" ref="ES95">IFERROR(IF(AND(ES4="PA",$B$104="PA"),_xlfn.IFS(AND(Input!ET12=TRUE,Input!$C$154=TRUE),INDEX(PIP!$L$110:$L$113,MATCH(Input!$C$153,PIP!$J$110:$J$113,0)),AND(Input!ET12=TRUE,Input!$C$154&lt;&gt;TRUE),INDEX(PIP!$L$106:$L$109,MATCH(Input!$C$153,PIP!$J$106:$J$109,0)),AND(Input!ET12&lt;&gt;TRUE,Input!$C$155=TRUE),INDEX(PIP!$L$110:$L$113,MATCH(Input!$C$153,PIP!$J$110:$J$113,0)),AND(Input!ET12&lt;&gt;TRUE,Input!$C$155&lt;&gt;TRUE),INDEX(PIP!$L$106:$L$109,MATCH(Input!$C$153,PIP!$J$106:$J$109,0))),0),0)</f>
        <v>0</v>
      </c>
      <c r="ET95" s="357" cm="1">
        <f t="array" ref="ET95">IFERROR(IF(AND(ET4="PA",$B$104="PA"),_xlfn.IFS(AND(Input!EU12=TRUE,Input!$C$154=TRUE),INDEX(PIP!$L$110:$L$113,MATCH(Input!$C$153,PIP!$J$110:$J$113,0)),AND(Input!EU12=TRUE,Input!$C$154&lt;&gt;TRUE),INDEX(PIP!$L$106:$L$109,MATCH(Input!$C$153,PIP!$J$106:$J$109,0)),AND(Input!EU12&lt;&gt;TRUE,Input!$C$155=TRUE),INDEX(PIP!$L$110:$L$113,MATCH(Input!$C$153,PIP!$J$110:$J$113,0)),AND(Input!EU12&lt;&gt;TRUE,Input!$C$155&lt;&gt;TRUE),INDEX(PIP!$L$106:$L$109,MATCH(Input!$C$153,PIP!$J$106:$J$109,0))),0),0)</f>
        <v>0</v>
      </c>
      <c r="EU95" s="357" cm="1">
        <f t="array" ref="EU95">IFERROR(IF(AND(EU4="PA",$B$104="PA"),_xlfn.IFS(AND(Input!EV12=TRUE,Input!$C$154=TRUE),INDEX(PIP!$L$110:$L$113,MATCH(Input!$C$153,PIP!$J$110:$J$113,0)),AND(Input!EV12=TRUE,Input!$C$154&lt;&gt;TRUE),INDEX(PIP!$L$106:$L$109,MATCH(Input!$C$153,PIP!$J$106:$J$109,0)),AND(Input!EV12&lt;&gt;TRUE,Input!$C$155=TRUE),INDEX(PIP!$L$110:$L$113,MATCH(Input!$C$153,PIP!$J$110:$J$113,0)),AND(Input!EV12&lt;&gt;TRUE,Input!$C$155&lt;&gt;TRUE),INDEX(PIP!$L$106:$L$109,MATCH(Input!$C$153,PIP!$J$106:$J$109,0))),0),0)</f>
        <v>0</v>
      </c>
      <c r="EV95" s="357" cm="1">
        <f t="array" ref="EV95">IFERROR(IF(AND(EV4="PA",$B$104="PA"),_xlfn.IFS(AND(Input!EW12=TRUE,Input!$C$154=TRUE),INDEX(PIP!$L$110:$L$113,MATCH(Input!$C$153,PIP!$J$110:$J$113,0)),AND(Input!EW12=TRUE,Input!$C$154&lt;&gt;TRUE),INDEX(PIP!$L$106:$L$109,MATCH(Input!$C$153,PIP!$J$106:$J$109,0)),AND(Input!EW12&lt;&gt;TRUE,Input!$C$155=TRUE),INDEX(PIP!$L$110:$L$113,MATCH(Input!$C$153,PIP!$J$110:$J$113,0)),AND(Input!EW12&lt;&gt;TRUE,Input!$C$155&lt;&gt;TRUE),INDEX(PIP!$L$106:$L$109,MATCH(Input!$C$153,PIP!$J$106:$J$109,0))),0),0)</f>
        <v>0</v>
      </c>
      <c r="EW95" s="357" cm="1">
        <f t="array" ref="EW95">IFERROR(IF(AND(EW4="PA",$B$104="PA"),_xlfn.IFS(AND(Input!EX12=TRUE,Input!$C$154=TRUE),INDEX(PIP!$L$110:$L$113,MATCH(Input!$C$153,PIP!$J$110:$J$113,0)),AND(Input!EX12=TRUE,Input!$C$154&lt;&gt;TRUE),INDEX(PIP!$L$106:$L$109,MATCH(Input!$C$153,PIP!$J$106:$J$109,0)),AND(Input!EX12&lt;&gt;TRUE,Input!$C$155=TRUE),INDEX(PIP!$L$110:$L$113,MATCH(Input!$C$153,PIP!$J$110:$J$113,0)),AND(Input!EX12&lt;&gt;TRUE,Input!$C$155&lt;&gt;TRUE),INDEX(PIP!$L$106:$L$109,MATCH(Input!$C$153,PIP!$J$106:$J$109,0))),0),0)</f>
        <v>0</v>
      </c>
      <c r="EX95" s="357" cm="1">
        <f t="array" ref="EX95">IFERROR(IF(AND(EX4="PA",$B$104="PA"),_xlfn.IFS(AND(Input!EY12=TRUE,Input!$C$154=TRUE),INDEX(PIP!$L$110:$L$113,MATCH(Input!$C$153,PIP!$J$110:$J$113,0)),AND(Input!EY12=TRUE,Input!$C$154&lt;&gt;TRUE),INDEX(PIP!$L$106:$L$109,MATCH(Input!$C$153,PIP!$J$106:$J$109,0)),AND(Input!EY12&lt;&gt;TRUE,Input!$C$155=TRUE),INDEX(PIP!$L$110:$L$113,MATCH(Input!$C$153,PIP!$J$110:$J$113,0)),AND(Input!EY12&lt;&gt;TRUE,Input!$C$155&lt;&gt;TRUE),INDEX(PIP!$L$106:$L$109,MATCH(Input!$C$153,PIP!$J$106:$J$109,0))),0),0)</f>
        <v>0</v>
      </c>
      <c r="EY95" s="357" cm="1">
        <f t="array" ref="EY95">IFERROR(IF(AND(EY4="PA",$B$104="PA"),_xlfn.IFS(AND(Input!EZ12=TRUE,Input!$C$154=TRUE),INDEX(PIP!$L$110:$L$113,MATCH(Input!$C$153,PIP!$J$110:$J$113,0)),AND(Input!EZ12=TRUE,Input!$C$154&lt;&gt;TRUE),INDEX(PIP!$L$106:$L$109,MATCH(Input!$C$153,PIP!$J$106:$J$109,0)),AND(Input!EZ12&lt;&gt;TRUE,Input!$C$155=TRUE),INDEX(PIP!$L$110:$L$113,MATCH(Input!$C$153,PIP!$J$110:$J$113,0)),AND(Input!EZ12&lt;&gt;TRUE,Input!$C$155&lt;&gt;TRUE),INDEX(PIP!$L$106:$L$109,MATCH(Input!$C$153,PIP!$J$106:$J$109,0))),0),0)</f>
        <v>0</v>
      </c>
      <c r="EZ95" s="357" cm="1">
        <f t="array" ref="EZ95">IFERROR(IF(AND(EZ4="PA",$B$104="PA"),_xlfn.IFS(AND(Input!FA12=TRUE,Input!$C$154=TRUE),INDEX(PIP!$L$110:$L$113,MATCH(Input!$C$153,PIP!$J$110:$J$113,0)),AND(Input!FA12=TRUE,Input!$C$154&lt;&gt;TRUE),INDEX(PIP!$L$106:$L$109,MATCH(Input!$C$153,PIP!$J$106:$J$109,0)),AND(Input!FA12&lt;&gt;TRUE,Input!$C$155=TRUE),INDEX(PIP!$L$110:$L$113,MATCH(Input!$C$153,PIP!$J$110:$J$113,0)),AND(Input!FA12&lt;&gt;TRUE,Input!$C$155&lt;&gt;TRUE),INDEX(PIP!$L$106:$L$109,MATCH(Input!$C$153,PIP!$J$106:$J$109,0))),0),0)</f>
        <v>0</v>
      </c>
      <c r="FA95" s="357" cm="1">
        <f t="array" ref="FA95">IFERROR(IF(AND(FA4="PA",$B$104="PA"),_xlfn.IFS(AND(Input!FB12=TRUE,Input!$C$154=TRUE),INDEX(PIP!$L$110:$L$113,MATCH(Input!$C$153,PIP!$J$110:$J$113,0)),AND(Input!FB12=TRUE,Input!$C$154&lt;&gt;TRUE),INDEX(PIP!$L$106:$L$109,MATCH(Input!$C$153,PIP!$J$106:$J$109,0)),AND(Input!FB12&lt;&gt;TRUE,Input!$C$155=TRUE),INDEX(PIP!$L$110:$L$113,MATCH(Input!$C$153,PIP!$J$110:$J$113,0)),AND(Input!FB12&lt;&gt;TRUE,Input!$C$155&lt;&gt;TRUE),INDEX(PIP!$L$106:$L$109,MATCH(Input!$C$153,PIP!$J$106:$J$109,0))),0),0)</f>
        <v>0</v>
      </c>
      <c r="FB95" s="357" cm="1">
        <f t="array" ref="FB95">IFERROR(IF(AND(FB4="PA",$B$104="PA"),_xlfn.IFS(AND(Input!FC12=TRUE,Input!$C$154=TRUE),INDEX(PIP!$L$110:$L$113,MATCH(Input!$C$153,PIP!$J$110:$J$113,0)),AND(Input!FC12=TRUE,Input!$C$154&lt;&gt;TRUE),INDEX(PIP!$L$106:$L$109,MATCH(Input!$C$153,PIP!$J$106:$J$109,0)),AND(Input!FC12&lt;&gt;TRUE,Input!$C$155=TRUE),INDEX(PIP!$L$110:$L$113,MATCH(Input!$C$153,PIP!$J$110:$J$113,0)),AND(Input!FC12&lt;&gt;TRUE,Input!$C$155&lt;&gt;TRUE),INDEX(PIP!$L$106:$L$109,MATCH(Input!$C$153,PIP!$J$106:$J$109,0))),0),0)</f>
        <v>0</v>
      </c>
      <c r="FC95" s="357" cm="1">
        <f t="array" ref="FC95">IFERROR(IF(AND(FC4="PA",$B$104="PA"),_xlfn.IFS(AND(Input!FD12=TRUE,Input!$C$154=TRUE),INDEX(PIP!$L$110:$L$113,MATCH(Input!$C$153,PIP!$J$110:$J$113,0)),AND(Input!FD12=TRUE,Input!$C$154&lt;&gt;TRUE),INDEX(PIP!$L$106:$L$109,MATCH(Input!$C$153,PIP!$J$106:$J$109,0)),AND(Input!FD12&lt;&gt;TRUE,Input!$C$155=TRUE),INDEX(PIP!$L$110:$L$113,MATCH(Input!$C$153,PIP!$J$110:$J$113,0)),AND(Input!FD12&lt;&gt;TRUE,Input!$C$155&lt;&gt;TRUE),INDEX(PIP!$L$106:$L$109,MATCH(Input!$C$153,PIP!$J$106:$J$109,0))),0),0)</f>
        <v>0</v>
      </c>
      <c r="FD95" s="357" cm="1">
        <f t="array" ref="FD95">IFERROR(IF(AND(FD4="PA",$B$104="PA"),_xlfn.IFS(AND(Input!FE12=TRUE,Input!$C$154=TRUE),INDEX(PIP!$L$110:$L$113,MATCH(Input!$C$153,PIP!$J$110:$J$113,0)),AND(Input!FE12=TRUE,Input!$C$154&lt;&gt;TRUE),INDEX(PIP!$L$106:$L$109,MATCH(Input!$C$153,PIP!$J$106:$J$109,0)),AND(Input!FE12&lt;&gt;TRUE,Input!$C$155=TRUE),INDEX(PIP!$L$110:$L$113,MATCH(Input!$C$153,PIP!$J$110:$J$113,0)),AND(Input!FE12&lt;&gt;TRUE,Input!$C$155&lt;&gt;TRUE),INDEX(PIP!$L$106:$L$109,MATCH(Input!$C$153,PIP!$J$106:$J$109,0))),0),0)</f>
        <v>0</v>
      </c>
      <c r="FE95" s="357" cm="1">
        <f t="array" ref="FE95">IFERROR(IF(AND(FE4="PA",$B$104="PA"),_xlfn.IFS(AND(Input!FF12=TRUE,Input!$C$154=TRUE),INDEX(PIP!$L$110:$L$113,MATCH(Input!$C$153,PIP!$J$110:$J$113,0)),AND(Input!FF12=TRUE,Input!$C$154&lt;&gt;TRUE),INDEX(PIP!$L$106:$L$109,MATCH(Input!$C$153,PIP!$J$106:$J$109,0)),AND(Input!FF12&lt;&gt;TRUE,Input!$C$155=TRUE),INDEX(PIP!$L$110:$L$113,MATCH(Input!$C$153,PIP!$J$110:$J$113,0)),AND(Input!FF12&lt;&gt;TRUE,Input!$C$155&lt;&gt;TRUE),INDEX(PIP!$L$106:$L$109,MATCH(Input!$C$153,PIP!$J$106:$J$109,0))),0),0)</f>
        <v>0</v>
      </c>
      <c r="FF95" s="357" cm="1">
        <f t="array" ref="FF95">IFERROR(IF(AND(FF4="PA",$B$104="PA"),_xlfn.IFS(AND(Input!FG12=TRUE,Input!$C$154=TRUE),INDEX(PIP!$L$110:$L$113,MATCH(Input!$C$153,PIP!$J$110:$J$113,0)),AND(Input!FG12=TRUE,Input!$C$154&lt;&gt;TRUE),INDEX(PIP!$L$106:$L$109,MATCH(Input!$C$153,PIP!$J$106:$J$109,0)),AND(Input!FG12&lt;&gt;TRUE,Input!$C$155=TRUE),INDEX(PIP!$L$110:$L$113,MATCH(Input!$C$153,PIP!$J$110:$J$113,0)),AND(Input!FG12&lt;&gt;TRUE,Input!$C$155&lt;&gt;TRUE),INDEX(PIP!$L$106:$L$109,MATCH(Input!$C$153,PIP!$J$106:$J$109,0))),0),0)</f>
        <v>0</v>
      </c>
      <c r="FG95" s="357" cm="1">
        <f t="array" ref="FG95">IFERROR(IF(AND(FG4="PA",$B$104="PA"),_xlfn.IFS(AND(Input!FH12=TRUE,Input!$C$154=TRUE),INDEX(PIP!$L$110:$L$113,MATCH(Input!$C$153,PIP!$J$110:$J$113,0)),AND(Input!FH12=TRUE,Input!$C$154&lt;&gt;TRUE),INDEX(PIP!$L$106:$L$109,MATCH(Input!$C$153,PIP!$J$106:$J$109,0)),AND(Input!FH12&lt;&gt;TRUE,Input!$C$155=TRUE),INDEX(PIP!$L$110:$L$113,MATCH(Input!$C$153,PIP!$J$110:$J$113,0)),AND(Input!FH12&lt;&gt;TRUE,Input!$C$155&lt;&gt;TRUE),INDEX(PIP!$L$106:$L$109,MATCH(Input!$C$153,PIP!$J$106:$J$109,0))),0),0)</f>
        <v>0</v>
      </c>
      <c r="FH95" s="357" cm="1">
        <f t="array" ref="FH95">IFERROR(IF(AND(FH4="PA",$B$104="PA"),_xlfn.IFS(AND(Input!FI12=TRUE,Input!$C$154=TRUE),INDEX(PIP!$L$110:$L$113,MATCH(Input!$C$153,PIP!$J$110:$J$113,0)),AND(Input!FI12=TRUE,Input!$C$154&lt;&gt;TRUE),INDEX(PIP!$L$106:$L$109,MATCH(Input!$C$153,PIP!$J$106:$J$109,0)),AND(Input!FI12&lt;&gt;TRUE,Input!$C$155=TRUE),INDEX(PIP!$L$110:$L$113,MATCH(Input!$C$153,PIP!$J$110:$J$113,0)),AND(Input!FI12&lt;&gt;TRUE,Input!$C$155&lt;&gt;TRUE),INDEX(PIP!$L$106:$L$109,MATCH(Input!$C$153,PIP!$J$106:$J$109,0))),0),0)</f>
        <v>0</v>
      </c>
      <c r="FI95" s="357" cm="1">
        <f t="array" ref="FI95">IFERROR(IF(AND(FI4="PA",$B$104="PA"),_xlfn.IFS(AND(Input!FJ12=TRUE,Input!$C$154=TRUE),INDEX(PIP!$L$110:$L$113,MATCH(Input!$C$153,PIP!$J$110:$J$113,0)),AND(Input!FJ12=TRUE,Input!$C$154&lt;&gt;TRUE),INDEX(PIP!$L$106:$L$109,MATCH(Input!$C$153,PIP!$J$106:$J$109,0)),AND(Input!FJ12&lt;&gt;TRUE,Input!$C$155=TRUE),INDEX(PIP!$L$110:$L$113,MATCH(Input!$C$153,PIP!$J$110:$J$113,0)),AND(Input!FJ12&lt;&gt;TRUE,Input!$C$155&lt;&gt;TRUE),INDEX(PIP!$L$106:$L$109,MATCH(Input!$C$153,PIP!$J$106:$J$109,0))),0),0)</f>
        <v>0</v>
      </c>
      <c r="FJ95" s="357" cm="1">
        <f t="array" ref="FJ95">IFERROR(IF(AND(FJ4="PA",$B$104="PA"),_xlfn.IFS(AND(Input!FK12=TRUE,Input!$C$154=TRUE),INDEX(PIP!$L$110:$L$113,MATCH(Input!$C$153,PIP!$J$110:$J$113,0)),AND(Input!FK12=TRUE,Input!$C$154&lt;&gt;TRUE),INDEX(PIP!$L$106:$L$109,MATCH(Input!$C$153,PIP!$J$106:$J$109,0)),AND(Input!FK12&lt;&gt;TRUE,Input!$C$155=TRUE),INDEX(PIP!$L$110:$L$113,MATCH(Input!$C$153,PIP!$J$110:$J$113,0)),AND(Input!FK12&lt;&gt;TRUE,Input!$C$155&lt;&gt;TRUE),INDEX(PIP!$L$106:$L$109,MATCH(Input!$C$153,PIP!$J$106:$J$109,0))),0),0)</f>
        <v>0</v>
      </c>
      <c r="FK95" s="357" cm="1">
        <f t="array" ref="FK95">IFERROR(IF(AND(FK4="PA",$B$104="PA"),_xlfn.IFS(AND(Input!FL12=TRUE,Input!$C$154=TRUE),INDEX(PIP!$L$110:$L$113,MATCH(Input!$C$153,PIP!$J$110:$J$113,0)),AND(Input!FL12=TRUE,Input!$C$154&lt;&gt;TRUE),INDEX(PIP!$L$106:$L$109,MATCH(Input!$C$153,PIP!$J$106:$J$109,0)),AND(Input!FL12&lt;&gt;TRUE,Input!$C$155=TRUE),INDEX(PIP!$L$110:$L$113,MATCH(Input!$C$153,PIP!$J$110:$J$113,0)),AND(Input!FL12&lt;&gt;TRUE,Input!$C$155&lt;&gt;TRUE),INDEX(PIP!$L$106:$L$109,MATCH(Input!$C$153,PIP!$J$106:$J$109,0))),0),0)</f>
        <v>0</v>
      </c>
      <c r="FL95" s="357" cm="1">
        <f t="array" ref="FL95">IFERROR(IF(AND(FL4="PA",$B$104="PA"),_xlfn.IFS(AND(Input!FM12=TRUE,Input!$C$154=TRUE),INDEX(PIP!$L$110:$L$113,MATCH(Input!$C$153,PIP!$J$110:$J$113,0)),AND(Input!FM12=TRUE,Input!$C$154&lt;&gt;TRUE),INDEX(PIP!$L$106:$L$109,MATCH(Input!$C$153,PIP!$J$106:$J$109,0)),AND(Input!FM12&lt;&gt;TRUE,Input!$C$155=TRUE),INDEX(PIP!$L$110:$L$113,MATCH(Input!$C$153,PIP!$J$110:$J$113,0)),AND(Input!FM12&lt;&gt;TRUE,Input!$C$155&lt;&gt;TRUE),INDEX(PIP!$L$106:$L$109,MATCH(Input!$C$153,PIP!$J$106:$J$109,0))),0),0)</f>
        <v>0</v>
      </c>
      <c r="FM95" s="357" cm="1">
        <f t="array" ref="FM95">IFERROR(IF(AND(FM4="PA",$B$104="PA"),_xlfn.IFS(AND(Input!FN12=TRUE,Input!$C$154=TRUE),INDEX(PIP!$L$110:$L$113,MATCH(Input!$C$153,PIP!$J$110:$J$113,0)),AND(Input!FN12=TRUE,Input!$C$154&lt;&gt;TRUE),INDEX(PIP!$L$106:$L$109,MATCH(Input!$C$153,PIP!$J$106:$J$109,0)),AND(Input!FN12&lt;&gt;TRUE,Input!$C$155=TRUE),INDEX(PIP!$L$110:$L$113,MATCH(Input!$C$153,PIP!$J$110:$J$113,0)),AND(Input!FN12&lt;&gt;TRUE,Input!$C$155&lt;&gt;TRUE),INDEX(PIP!$L$106:$L$109,MATCH(Input!$C$153,PIP!$J$106:$J$109,0))),0),0)</f>
        <v>0</v>
      </c>
      <c r="FN95" s="357" cm="1">
        <f t="array" ref="FN95">IFERROR(IF(AND(FN4="PA",$B$104="PA"),_xlfn.IFS(AND(Input!FO12=TRUE,Input!$C$154=TRUE),INDEX(PIP!$L$110:$L$113,MATCH(Input!$C$153,PIP!$J$110:$J$113,0)),AND(Input!FO12=TRUE,Input!$C$154&lt;&gt;TRUE),INDEX(PIP!$L$106:$L$109,MATCH(Input!$C$153,PIP!$J$106:$J$109,0)),AND(Input!FO12&lt;&gt;TRUE,Input!$C$155=TRUE),INDEX(PIP!$L$110:$L$113,MATCH(Input!$C$153,PIP!$J$110:$J$113,0)),AND(Input!FO12&lt;&gt;TRUE,Input!$C$155&lt;&gt;TRUE),INDEX(PIP!$L$106:$L$109,MATCH(Input!$C$153,PIP!$J$106:$J$109,0))),0),0)</f>
        <v>0</v>
      </c>
      <c r="FO95" s="357" cm="1">
        <f t="array" ref="FO95">IFERROR(IF(AND(FO4="PA",$B$104="PA"),_xlfn.IFS(AND(Input!FP12=TRUE,Input!$C$154=TRUE),INDEX(PIP!$L$110:$L$113,MATCH(Input!$C$153,PIP!$J$110:$J$113,0)),AND(Input!FP12=TRUE,Input!$C$154&lt;&gt;TRUE),INDEX(PIP!$L$106:$L$109,MATCH(Input!$C$153,PIP!$J$106:$J$109,0)),AND(Input!FP12&lt;&gt;TRUE,Input!$C$155=TRUE),INDEX(PIP!$L$110:$L$113,MATCH(Input!$C$153,PIP!$J$110:$J$113,0)),AND(Input!FP12&lt;&gt;TRUE,Input!$C$155&lt;&gt;TRUE),INDEX(PIP!$L$106:$L$109,MATCH(Input!$C$153,PIP!$J$106:$J$109,0))),0),0)</f>
        <v>0</v>
      </c>
      <c r="FP95" s="357" cm="1">
        <f t="array" ref="FP95">IFERROR(IF(AND(FP4="PA",$B$104="PA"),_xlfn.IFS(AND(Input!FQ12=TRUE,Input!$C$154=TRUE),INDEX(PIP!$L$110:$L$113,MATCH(Input!$C$153,PIP!$J$110:$J$113,0)),AND(Input!FQ12=TRUE,Input!$C$154&lt;&gt;TRUE),INDEX(PIP!$L$106:$L$109,MATCH(Input!$C$153,PIP!$J$106:$J$109,0)),AND(Input!FQ12&lt;&gt;TRUE,Input!$C$155=TRUE),INDEX(PIP!$L$110:$L$113,MATCH(Input!$C$153,PIP!$J$110:$J$113,0)),AND(Input!FQ12&lt;&gt;TRUE,Input!$C$155&lt;&gt;TRUE),INDEX(PIP!$L$106:$L$109,MATCH(Input!$C$153,PIP!$J$106:$J$109,0))),0),0)</f>
        <v>0</v>
      </c>
      <c r="FQ95" s="357" cm="1">
        <f t="array" ref="FQ95">IFERROR(IF(AND(FQ4="PA",$B$104="PA"),_xlfn.IFS(AND(Input!FR12=TRUE,Input!$C$154=TRUE),INDEX(PIP!$L$110:$L$113,MATCH(Input!$C$153,PIP!$J$110:$J$113,0)),AND(Input!FR12=TRUE,Input!$C$154&lt;&gt;TRUE),INDEX(PIP!$L$106:$L$109,MATCH(Input!$C$153,PIP!$J$106:$J$109,0)),AND(Input!FR12&lt;&gt;TRUE,Input!$C$155=TRUE),INDEX(PIP!$L$110:$L$113,MATCH(Input!$C$153,PIP!$J$110:$J$113,0)),AND(Input!FR12&lt;&gt;TRUE,Input!$C$155&lt;&gt;TRUE),INDEX(PIP!$L$106:$L$109,MATCH(Input!$C$153,PIP!$J$106:$J$109,0))),0),0)</f>
        <v>0</v>
      </c>
      <c r="FR95" s="357" cm="1">
        <f t="array" ref="FR95">IFERROR(IF(AND(FR4="PA",$B$104="PA"),_xlfn.IFS(AND(Input!FS12=TRUE,Input!$C$154=TRUE),INDEX(PIP!$L$110:$L$113,MATCH(Input!$C$153,PIP!$J$110:$J$113,0)),AND(Input!FS12=TRUE,Input!$C$154&lt;&gt;TRUE),INDEX(PIP!$L$106:$L$109,MATCH(Input!$C$153,PIP!$J$106:$J$109,0)),AND(Input!FS12&lt;&gt;TRUE,Input!$C$155=TRUE),INDEX(PIP!$L$110:$L$113,MATCH(Input!$C$153,PIP!$J$110:$J$113,0)),AND(Input!FS12&lt;&gt;TRUE,Input!$C$155&lt;&gt;TRUE),INDEX(PIP!$L$106:$L$109,MATCH(Input!$C$153,PIP!$J$106:$J$109,0))),0),0)</f>
        <v>0</v>
      </c>
      <c r="FS95" s="357" cm="1">
        <f t="array" ref="FS95">IFERROR(IF(AND(FS4="PA",$B$104="PA"),_xlfn.IFS(AND(Input!FT12=TRUE,Input!$C$154=TRUE),INDEX(PIP!$L$110:$L$113,MATCH(Input!$C$153,PIP!$J$110:$J$113,0)),AND(Input!FT12=TRUE,Input!$C$154&lt;&gt;TRUE),INDEX(PIP!$L$106:$L$109,MATCH(Input!$C$153,PIP!$J$106:$J$109,0)),AND(Input!FT12&lt;&gt;TRUE,Input!$C$155=TRUE),INDEX(PIP!$L$110:$L$113,MATCH(Input!$C$153,PIP!$J$110:$J$113,0)),AND(Input!FT12&lt;&gt;TRUE,Input!$C$155&lt;&gt;TRUE),INDEX(PIP!$L$106:$L$109,MATCH(Input!$C$153,PIP!$J$106:$J$109,0))),0),0)</f>
        <v>0</v>
      </c>
      <c r="FT95" s="357" cm="1">
        <f t="array" ref="FT95">IFERROR(IF(AND(FT4="PA",$B$104="PA"),_xlfn.IFS(AND(Input!FU12=TRUE,Input!$C$154=TRUE),INDEX(PIP!$L$110:$L$113,MATCH(Input!$C$153,PIP!$J$110:$J$113,0)),AND(Input!FU12=TRUE,Input!$C$154&lt;&gt;TRUE),INDEX(PIP!$L$106:$L$109,MATCH(Input!$C$153,PIP!$J$106:$J$109,0)),AND(Input!FU12&lt;&gt;TRUE,Input!$C$155=TRUE),INDEX(PIP!$L$110:$L$113,MATCH(Input!$C$153,PIP!$J$110:$J$113,0)),AND(Input!FU12&lt;&gt;TRUE,Input!$C$155&lt;&gt;TRUE),INDEX(PIP!$L$106:$L$109,MATCH(Input!$C$153,PIP!$J$106:$J$109,0))),0),0)</f>
        <v>0</v>
      </c>
      <c r="FU95" s="357" cm="1">
        <f t="array" ref="FU95">IFERROR(IF(AND(FU4="PA",$B$104="PA"),_xlfn.IFS(AND(Input!FV12=TRUE,Input!$C$154=TRUE),INDEX(PIP!$L$110:$L$113,MATCH(Input!$C$153,PIP!$J$110:$J$113,0)),AND(Input!FV12=TRUE,Input!$C$154&lt;&gt;TRUE),INDEX(PIP!$L$106:$L$109,MATCH(Input!$C$153,PIP!$J$106:$J$109,0)),AND(Input!FV12&lt;&gt;TRUE,Input!$C$155=TRUE),INDEX(PIP!$L$110:$L$113,MATCH(Input!$C$153,PIP!$J$110:$J$113,0)),AND(Input!FV12&lt;&gt;TRUE,Input!$C$155&lt;&gt;TRUE),INDEX(PIP!$L$106:$L$109,MATCH(Input!$C$153,PIP!$J$106:$J$109,0))),0),0)</f>
        <v>0</v>
      </c>
      <c r="FV95" s="357" cm="1">
        <f t="array" ref="FV95">IFERROR(IF(AND(FV4="PA",$B$104="PA"),_xlfn.IFS(AND(Input!FW12=TRUE,Input!$C$154=TRUE),INDEX(PIP!$L$110:$L$113,MATCH(Input!$C$153,PIP!$J$110:$J$113,0)),AND(Input!FW12=TRUE,Input!$C$154&lt;&gt;TRUE),INDEX(PIP!$L$106:$L$109,MATCH(Input!$C$153,PIP!$J$106:$J$109,0)),AND(Input!FW12&lt;&gt;TRUE,Input!$C$155=TRUE),INDEX(PIP!$L$110:$L$113,MATCH(Input!$C$153,PIP!$J$110:$J$113,0)),AND(Input!FW12&lt;&gt;TRUE,Input!$C$155&lt;&gt;TRUE),INDEX(PIP!$L$106:$L$109,MATCH(Input!$C$153,PIP!$J$106:$J$109,0))),0),0)</f>
        <v>0</v>
      </c>
      <c r="FW95" s="357" cm="1">
        <f t="array" ref="FW95">IFERROR(IF(AND(FW4="PA",$B$104="PA"),_xlfn.IFS(AND(Input!FX12=TRUE,Input!$C$154=TRUE),INDEX(PIP!$L$110:$L$113,MATCH(Input!$C$153,PIP!$J$110:$J$113,0)),AND(Input!FX12=TRUE,Input!$C$154&lt;&gt;TRUE),INDEX(PIP!$L$106:$L$109,MATCH(Input!$C$153,PIP!$J$106:$J$109,0)),AND(Input!FX12&lt;&gt;TRUE,Input!$C$155=TRUE),INDEX(PIP!$L$110:$L$113,MATCH(Input!$C$153,PIP!$J$110:$J$113,0)),AND(Input!FX12&lt;&gt;TRUE,Input!$C$155&lt;&gt;TRUE),INDEX(PIP!$L$106:$L$109,MATCH(Input!$C$153,PIP!$J$106:$J$109,0))),0),0)</f>
        <v>0</v>
      </c>
      <c r="FX95" s="357" cm="1">
        <f t="array" ref="FX95">IFERROR(IF(AND(FX4="PA",$B$104="PA"),_xlfn.IFS(AND(Input!FY12=TRUE,Input!$C$154=TRUE),INDEX(PIP!$L$110:$L$113,MATCH(Input!$C$153,PIP!$J$110:$J$113,0)),AND(Input!FY12=TRUE,Input!$C$154&lt;&gt;TRUE),INDEX(PIP!$L$106:$L$109,MATCH(Input!$C$153,PIP!$J$106:$J$109,0)),AND(Input!FY12&lt;&gt;TRUE,Input!$C$155=TRUE),INDEX(PIP!$L$110:$L$113,MATCH(Input!$C$153,PIP!$J$110:$J$113,0)),AND(Input!FY12&lt;&gt;TRUE,Input!$C$155&lt;&gt;TRUE),INDEX(PIP!$L$106:$L$109,MATCH(Input!$C$153,PIP!$J$106:$J$109,0))),0),0)</f>
        <v>0</v>
      </c>
      <c r="FY95" s="357" cm="1">
        <f t="array" ref="FY95">IFERROR(IF(AND(FY4="PA",$B$104="PA"),_xlfn.IFS(AND(Input!FZ12=TRUE,Input!$C$154=TRUE),INDEX(PIP!$L$110:$L$113,MATCH(Input!$C$153,PIP!$J$110:$J$113,0)),AND(Input!FZ12=TRUE,Input!$C$154&lt;&gt;TRUE),INDEX(PIP!$L$106:$L$109,MATCH(Input!$C$153,PIP!$J$106:$J$109,0)),AND(Input!FZ12&lt;&gt;TRUE,Input!$C$155=TRUE),INDEX(PIP!$L$110:$L$113,MATCH(Input!$C$153,PIP!$J$110:$J$113,0)),AND(Input!FZ12&lt;&gt;TRUE,Input!$C$155&lt;&gt;TRUE),INDEX(PIP!$L$106:$L$109,MATCH(Input!$C$153,PIP!$J$106:$J$109,0))),0),0)</f>
        <v>0</v>
      </c>
      <c r="FZ95" s="357" cm="1">
        <f t="array" ref="FZ95">IFERROR(IF(AND(FZ4="PA",$B$104="PA"),_xlfn.IFS(AND(Input!GA12=TRUE,Input!$C$154=TRUE),INDEX(PIP!$L$110:$L$113,MATCH(Input!$C$153,PIP!$J$110:$J$113,0)),AND(Input!GA12=TRUE,Input!$C$154&lt;&gt;TRUE),INDEX(PIP!$L$106:$L$109,MATCH(Input!$C$153,PIP!$J$106:$J$109,0)),AND(Input!GA12&lt;&gt;TRUE,Input!$C$155=TRUE),INDEX(PIP!$L$110:$L$113,MATCH(Input!$C$153,PIP!$J$110:$J$113,0)),AND(Input!GA12&lt;&gt;TRUE,Input!$C$155&lt;&gt;TRUE),INDEX(PIP!$L$106:$L$109,MATCH(Input!$C$153,PIP!$J$106:$J$109,0))),0),0)</f>
        <v>0</v>
      </c>
      <c r="GA95" s="357" cm="1">
        <f t="array" ref="GA95">IFERROR(IF(AND(GA4="PA",$B$104="PA"),_xlfn.IFS(AND(Input!GB12=TRUE,Input!$C$154=TRUE),INDEX(PIP!$L$110:$L$113,MATCH(Input!$C$153,PIP!$J$110:$J$113,0)),AND(Input!GB12=TRUE,Input!$C$154&lt;&gt;TRUE),INDEX(PIP!$L$106:$L$109,MATCH(Input!$C$153,PIP!$J$106:$J$109,0)),AND(Input!GB12&lt;&gt;TRUE,Input!$C$155=TRUE),INDEX(PIP!$L$110:$L$113,MATCH(Input!$C$153,PIP!$J$110:$J$113,0)),AND(Input!GB12&lt;&gt;TRUE,Input!$C$155&lt;&gt;TRUE),INDEX(PIP!$L$106:$L$109,MATCH(Input!$C$153,PIP!$J$106:$J$109,0))),0),0)</f>
        <v>0</v>
      </c>
      <c r="GB95" s="357" cm="1">
        <f t="array" ref="GB95">IFERROR(IF(AND(GB4="PA",$B$104="PA"),_xlfn.IFS(AND(Input!GC12=TRUE,Input!$C$154=TRUE),INDEX(PIP!$L$110:$L$113,MATCH(Input!$C$153,PIP!$J$110:$J$113,0)),AND(Input!GC12=TRUE,Input!$C$154&lt;&gt;TRUE),INDEX(PIP!$L$106:$L$109,MATCH(Input!$C$153,PIP!$J$106:$J$109,0)),AND(Input!GC12&lt;&gt;TRUE,Input!$C$155=TRUE),INDEX(PIP!$L$110:$L$113,MATCH(Input!$C$153,PIP!$J$110:$J$113,0)),AND(Input!GC12&lt;&gt;TRUE,Input!$C$155&lt;&gt;TRUE),INDEX(PIP!$L$106:$L$109,MATCH(Input!$C$153,PIP!$J$106:$J$109,0))),0),0)</f>
        <v>0</v>
      </c>
      <c r="GC95" s="357" cm="1">
        <f t="array" ref="GC95">IFERROR(IF(AND(GC4="PA",$B$104="PA"),_xlfn.IFS(AND(Input!GD12=TRUE,Input!$C$154=TRUE),INDEX(PIP!$L$110:$L$113,MATCH(Input!$C$153,PIP!$J$110:$J$113,0)),AND(Input!GD12=TRUE,Input!$C$154&lt;&gt;TRUE),INDEX(PIP!$L$106:$L$109,MATCH(Input!$C$153,PIP!$J$106:$J$109,0)),AND(Input!GD12&lt;&gt;TRUE,Input!$C$155=TRUE),INDEX(PIP!$L$110:$L$113,MATCH(Input!$C$153,PIP!$J$110:$J$113,0)),AND(Input!GD12&lt;&gt;TRUE,Input!$C$155&lt;&gt;TRUE),INDEX(PIP!$L$106:$L$109,MATCH(Input!$C$153,PIP!$J$106:$J$109,0))),0),0)</f>
        <v>0</v>
      </c>
      <c r="GD95" s="357" cm="1">
        <f t="array" ref="GD95">IFERROR(IF(AND(GD4="PA",$B$104="PA"),_xlfn.IFS(AND(Input!GE12=TRUE,Input!$C$154=TRUE),INDEX(PIP!$L$110:$L$113,MATCH(Input!$C$153,PIP!$J$110:$J$113,0)),AND(Input!GE12=TRUE,Input!$C$154&lt;&gt;TRUE),INDEX(PIP!$L$106:$L$109,MATCH(Input!$C$153,PIP!$J$106:$J$109,0)),AND(Input!GE12&lt;&gt;TRUE,Input!$C$155=TRUE),INDEX(PIP!$L$110:$L$113,MATCH(Input!$C$153,PIP!$J$110:$J$113,0)),AND(Input!GE12&lt;&gt;TRUE,Input!$C$155&lt;&gt;TRUE),INDEX(PIP!$L$106:$L$109,MATCH(Input!$C$153,PIP!$J$106:$J$109,0))),0),0)</f>
        <v>0</v>
      </c>
      <c r="GE95" s="357" cm="1">
        <f t="array" ref="GE95">IFERROR(IF(AND(GE4="PA",$B$104="PA"),_xlfn.IFS(AND(Input!GF12=TRUE,Input!$C$154=TRUE),INDEX(PIP!$L$110:$L$113,MATCH(Input!$C$153,PIP!$J$110:$J$113,0)),AND(Input!GF12=TRUE,Input!$C$154&lt;&gt;TRUE),INDEX(PIP!$L$106:$L$109,MATCH(Input!$C$153,PIP!$J$106:$J$109,0)),AND(Input!GF12&lt;&gt;TRUE,Input!$C$155=TRUE),INDEX(PIP!$L$110:$L$113,MATCH(Input!$C$153,PIP!$J$110:$J$113,0)),AND(Input!GF12&lt;&gt;TRUE,Input!$C$155&lt;&gt;TRUE),INDEX(PIP!$L$106:$L$109,MATCH(Input!$C$153,PIP!$J$106:$J$109,0))),0),0)</f>
        <v>0</v>
      </c>
      <c r="GF95" s="357" cm="1">
        <f t="array" ref="GF95">IFERROR(IF(AND(GF4="PA",$B$104="PA"),_xlfn.IFS(AND(Input!GG12=TRUE,Input!$C$154=TRUE),INDEX(PIP!$L$110:$L$113,MATCH(Input!$C$153,PIP!$J$110:$J$113,0)),AND(Input!GG12=TRUE,Input!$C$154&lt;&gt;TRUE),INDEX(PIP!$L$106:$L$109,MATCH(Input!$C$153,PIP!$J$106:$J$109,0)),AND(Input!GG12&lt;&gt;TRUE,Input!$C$155=TRUE),INDEX(PIP!$L$110:$L$113,MATCH(Input!$C$153,PIP!$J$110:$J$113,0)),AND(Input!GG12&lt;&gt;TRUE,Input!$C$155&lt;&gt;TRUE),INDEX(PIP!$L$106:$L$109,MATCH(Input!$C$153,PIP!$J$106:$J$109,0))),0),0)</f>
        <v>0</v>
      </c>
      <c r="GG95" s="357" cm="1">
        <f t="array" ref="GG95">IFERROR(IF(AND(GG4="PA",$B$104="PA"),_xlfn.IFS(AND(Input!GH12=TRUE,Input!$C$154=TRUE),INDEX(PIP!$L$110:$L$113,MATCH(Input!$C$153,PIP!$J$110:$J$113,0)),AND(Input!GH12=TRUE,Input!$C$154&lt;&gt;TRUE),INDEX(PIP!$L$106:$L$109,MATCH(Input!$C$153,PIP!$J$106:$J$109,0)),AND(Input!GH12&lt;&gt;TRUE,Input!$C$155=TRUE),INDEX(PIP!$L$110:$L$113,MATCH(Input!$C$153,PIP!$J$110:$J$113,0)),AND(Input!GH12&lt;&gt;TRUE,Input!$C$155&lt;&gt;TRUE),INDEX(PIP!$L$106:$L$109,MATCH(Input!$C$153,PIP!$J$106:$J$109,0))),0),0)</f>
        <v>0</v>
      </c>
      <c r="GH95" s="357" cm="1">
        <f t="array" ref="GH95">IFERROR(IF(AND(GH4="PA",$B$104="PA"),_xlfn.IFS(AND(Input!GI12=TRUE,Input!$C$154=TRUE),INDEX(PIP!$L$110:$L$113,MATCH(Input!$C$153,PIP!$J$110:$J$113,0)),AND(Input!GI12=TRUE,Input!$C$154&lt;&gt;TRUE),INDEX(PIP!$L$106:$L$109,MATCH(Input!$C$153,PIP!$J$106:$J$109,0)),AND(Input!GI12&lt;&gt;TRUE,Input!$C$155=TRUE),INDEX(PIP!$L$110:$L$113,MATCH(Input!$C$153,PIP!$J$110:$J$113,0)),AND(Input!GI12&lt;&gt;TRUE,Input!$C$155&lt;&gt;TRUE),INDEX(PIP!$L$106:$L$109,MATCH(Input!$C$153,PIP!$J$106:$J$109,0))),0),0)</f>
        <v>0</v>
      </c>
      <c r="GI95" s="357" cm="1">
        <f t="array" ref="GI95">IFERROR(IF(AND(GI4="PA",$B$104="PA"),_xlfn.IFS(AND(Input!GJ12=TRUE,Input!$C$154=TRUE),INDEX(PIP!$L$110:$L$113,MATCH(Input!$C$153,PIP!$J$110:$J$113,0)),AND(Input!GJ12=TRUE,Input!$C$154&lt;&gt;TRUE),INDEX(PIP!$L$106:$L$109,MATCH(Input!$C$153,PIP!$J$106:$J$109,0)),AND(Input!GJ12&lt;&gt;TRUE,Input!$C$155=TRUE),INDEX(PIP!$L$110:$L$113,MATCH(Input!$C$153,PIP!$J$110:$J$113,0)),AND(Input!GJ12&lt;&gt;TRUE,Input!$C$155&lt;&gt;TRUE),INDEX(PIP!$L$106:$L$109,MATCH(Input!$C$153,PIP!$J$106:$J$109,0))),0),0)</f>
        <v>0</v>
      </c>
      <c r="GJ95" s="357" cm="1">
        <f t="array" ref="GJ95">IFERROR(IF(AND(GJ4="PA",$B$104="PA"),_xlfn.IFS(AND(Input!GK12=TRUE,Input!$C$154=TRUE),INDEX(PIP!$L$110:$L$113,MATCH(Input!$C$153,PIP!$J$110:$J$113,0)),AND(Input!GK12=TRUE,Input!$C$154&lt;&gt;TRUE),INDEX(PIP!$L$106:$L$109,MATCH(Input!$C$153,PIP!$J$106:$J$109,0)),AND(Input!GK12&lt;&gt;TRUE,Input!$C$155=TRUE),INDEX(PIP!$L$110:$L$113,MATCH(Input!$C$153,PIP!$J$110:$J$113,0)),AND(Input!GK12&lt;&gt;TRUE,Input!$C$155&lt;&gt;TRUE),INDEX(PIP!$L$106:$L$109,MATCH(Input!$C$153,PIP!$J$106:$J$109,0))),0),0)</f>
        <v>0</v>
      </c>
      <c r="GK95" s="357" cm="1">
        <f t="array" ref="GK95">IFERROR(IF(AND(GK4="PA",$B$104="PA"),_xlfn.IFS(AND(Input!GL12=TRUE,Input!$C$154=TRUE),INDEX(PIP!$L$110:$L$113,MATCH(Input!$C$153,PIP!$J$110:$J$113,0)),AND(Input!GL12=TRUE,Input!$C$154&lt;&gt;TRUE),INDEX(PIP!$L$106:$L$109,MATCH(Input!$C$153,PIP!$J$106:$J$109,0)),AND(Input!GL12&lt;&gt;TRUE,Input!$C$155=TRUE),INDEX(PIP!$L$110:$L$113,MATCH(Input!$C$153,PIP!$J$110:$J$113,0)),AND(Input!GL12&lt;&gt;TRUE,Input!$C$155&lt;&gt;TRUE),INDEX(PIP!$L$106:$L$109,MATCH(Input!$C$153,PIP!$J$106:$J$109,0))),0),0)</f>
        <v>0</v>
      </c>
      <c r="GL95" s="357" cm="1">
        <f t="array" ref="GL95">IFERROR(IF(AND(GL4="PA",$B$104="PA"),_xlfn.IFS(AND(Input!GM12=TRUE,Input!$C$154=TRUE),INDEX(PIP!$L$110:$L$113,MATCH(Input!$C$153,PIP!$J$110:$J$113,0)),AND(Input!GM12=TRUE,Input!$C$154&lt;&gt;TRUE),INDEX(PIP!$L$106:$L$109,MATCH(Input!$C$153,PIP!$J$106:$J$109,0)),AND(Input!GM12&lt;&gt;TRUE,Input!$C$155=TRUE),INDEX(PIP!$L$110:$L$113,MATCH(Input!$C$153,PIP!$J$110:$J$113,0)),AND(Input!GM12&lt;&gt;TRUE,Input!$C$155&lt;&gt;TRUE),INDEX(PIP!$L$106:$L$109,MATCH(Input!$C$153,PIP!$J$106:$J$109,0))),0),0)</f>
        <v>0</v>
      </c>
      <c r="GM95" s="357" cm="1">
        <f t="array" ref="GM95">IFERROR(IF(AND(GM4="PA",$B$104="PA"),_xlfn.IFS(AND(Input!GN12=TRUE,Input!$C$154=TRUE),INDEX(PIP!$L$110:$L$113,MATCH(Input!$C$153,PIP!$J$110:$J$113,0)),AND(Input!GN12=TRUE,Input!$C$154&lt;&gt;TRUE),INDEX(PIP!$L$106:$L$109,MATCH(Input!$C$153,PIP!$J$106:$J$109,0)),AND(Input!GN12&lt;&gt;TRUE,Input!$C$155=TRUE),INDEX(PIP!$L$110:$L$113,MATCH(Input!$C$153,PIP!$J$110:$J$113,0)),AND(Input!GN12&lt;&gt;TRUE,Input!$C$155&lt;&gt;TRUE),INDEX(PIP!$L$106:$L$109,MATCH(Input!$C$153,PIP!$J$106:$J$109,0))),0),0)</f>
        <v>0</v>
      </c>
      <c r="GN95" s="357" cm="1">
        <f t="array" ref="GN95">IFERROR(IF(AND(GN4="PA",$B$104="PA"),_xlfn.IFS(AND(Input!GO12=TRUE,Input!$C$154=TRUE),INDEX(PIP!$L$110:$L$113,MATCH(Input!$C$153,PIP!$J$110:$J$113,0)),AND(Input!GO12=TRUE,Input!$C$154&lt;&gt;TRUE),INDEX(PIP!$L$106:$L$109,MATCH(Input!$C$153,PIP!$J$106:$J$109,0)),AND(Input!GO12&lt;&gt;TRUE,Input!$C$155=TRUE),INDEX(PIP!$L$110:$L$113,MATCH(Input!$C$153,PIP!$J$110:$J$113,0)),AND(Input!GO12&lt;&gt;TRUE,Input!$C$155&lt;&gt;TRUE),INDEX(PIP!$L$106:$L$109,MATCH(Input!$C$153,PIP!$J$106:$J$109,0))),0),0)</f>
        <v>0</v>
      </c>
      <c r="GO95" s="357" cm="1">
        <f t="array" ref="GO95">IFERROR(IF(AND(GO4="PA",$B$104="PA"),_xlfn.IFS(AND(Input!GP12=TRUE,Input!$C$154=TRUE),INDEX(PIP!$L$110:$L$113,MATCH(Input!$C$153,PIP!$J$110:$J$113,0)),AND(Input!GP12=TRUE,Input!$C$154&lt;&gt;TRUE),INDEX(PIP!$L$106:$L$109,MATCH(Input!$C$153,PIP!$J$106:$J$109,0)),AND(Input!GP12&lt;&gt;TRUE,Input!$C$155=TRUE),INDEX(PIP!$L$110:$L$113,MATCH(Input!$C$153,PIP!$J$110:$J$113,0)),AND(Input!GP12&lt;&gt;TRUE,Input!$C$155&lt;&gt;TRUE),INDEX(PIP!$L$106:$L$109,MATCH(Input!$C$153,PIP!$J$106:$J$109,0))),0),0)</f>
        <v>0</v>
      </c>
      <c r="GP95" s="357" cm="1">
        <f t="array" ref="GP95">IFERROR(IF(AND(GP4="PA",$B$104="PA"),_xlfn.IFS(AND(Input!GQ12=TRUE,Input!$C$154=TRUE),INDEX(PIP!$L$110:$L$113,MATCH(Input!$C$153,PIP!$J$110:$J$113,0)),AND(Input!GQ12=TRUE,Input!$C$154&lt;&gt;TRUE),INDEX(PIP!$L$106:$L$109,MATCH(Input!$C$153,PIP!$J$106:$J$109,0)),AND(Input!GQ12&lt;&gt;TRUE,Input!$C$155=TRUE),INDEX(PIP!$L$110:$L$113,MATCH(Input!$C$153,PIP!$J$110:$J$113,0)),AND(Input!GQ12&lt;&gt;TRUE,Input!$C$155&lt;&gt;TRUE),INDEX(PIP!$L$106:$L$109,MATCH(Input!$C$153,PIP!$J$106:$J$109,0))),0),0)</f>
        <v>0</v>
      </c>
      <c r="GQ95" s="357" cm="1">
        <f t="array" ref="GQ95">IFERROR(IF(AND(GQ4="PA",$B$104="PA"),_xlfn.IFS(AND(Input!GR12=TRUE,Input!$C$154=TRUE),INDEX(PIP!$L$110:$L$113,MATCH(Input!$C$153,PIP!$J$110:$J$113,0)),AND(Input!GR12=TRUE,Input!$C$154&lt;&gt;TRUE),INDEX(PIP!$L$106:$L$109,MATCH(Input!$C$153,PIP!$J$106:$J$109,0)),AND(Input!GR12&lt;&gt;TRUE,Input!$C$155=TRUE),INDEX(PIP!$L$110:$L$113,MATCH(Input!$C$153,PIP!$J$110:$J$113,0)),AND(Input!GR12&lt;&gt;TRUE,Input!$C$155&lt;&gt;TRUE),INDEX(PIP!$L$106:$L$109,MATCH(Input!$C$153,PIP!$J$106:$J$109,0))),0),0)</f>
        <v>0</v>
      </c>
      <c r="GR95" s="357" cm="1">
        <f t="array" ref="GR95">IFERROR(IF(AND(GR4="PA",$B$104="PA"),_xlfn.IFS(AND(Input!GS12=TRUE,Input!$C$154=TRUE),INDEX(PIP!$L$110:$L$113,MATCH(Input!$C$153,PIP!$J$110:$J$113,0)),AND(Input!GS12=TRUE,Input!$C$154&lt;&gt;TRUE),INDEX(PIP!$L$106:$L$109,MATCH(Input!$C$153,PIP!$J$106:$J$109,0)),AND(Input!GS12&lt;&gt;TRUE,Input!$C$155=TRUE),INDEX(PIP!$L$110:$L$113,MATCH(Input!$C$153,PIP!$J$110:$J$113,0)),AND(Input!GS12&lt;&gt;TRUE,Input!$C$155&lt;&gt;TRUE),INDEX(PIP!$L$106:$L$109,MATCH(Input!$C$153,PIP!$J$106:$J$109,0))),0),0)</f>
        <v>0</v>
      </c>
      <c r="GS95" s="357" cm="1">
        <f t="array" ref="GS95">IFERROR(IF(AND(GS4="PA",$B$104="PA"),_xlfn.IFS(AND(Input!GT12=TRUE,Input!$C$154=TRUE),INDEX(PIP!$L$110:$L$113,MATCH(Input!$C$153,PIP!$J$110:$J$113,0)),AND(Input!GT12=TRUE,Input!$C$154&lt;&gt;TRUE),INDEX(PIP!$L$106:$L$109,MATCH(Input!$C$153,PIP!$J$106:$J$109,0)),AND(Input!GT12&lt;&gt;TRUE,Input!$C$155=TRUE),INDEX(PIP!$L$110:$L$113,MATCH(Input!$C$153,PIP!$J$110:$J$113,0)),AND(Input!GT12&lt;&gt;TRUE,Input!$C$155&lt;&gt;TRUE),INDEX(PIP!$L$106:$L$109,MATCH(Input!$C$153,PIP!$J$106:$J$109,0))),0),0)</f>
        <v>0</v>
      </c>
    </row>
    <row r="96" spans="1:201">
      <c r="A96" s="326" t="s">
        <v>8682</v>
      </c>
      <c r="B96" s="327">
        <f>IFERROR(ROUND(B97*B10*B98*B99,0)*N(Input!C30),0)</f>
        <v>0</v>
      </c>
      <c r="C96" s="327">
        <f>IFERROR(ROUND(C97*C10*C98*C99,0)*N(Input!D30),0)</f>
        <v>0</v>
      </c>
      <c r="D96" s="327">
        <f>IFERROR(ROUND(D97*D10*D98*D99,0)*N(Input!E30),0)</f>
        <v>0</v>
      </c>
      <c r="E96" s="327">
        <f>IFERROR(ROUND(E97*E10*E98*E99,0)*N(Input!F30),0)</f>
        <v>0</v>
      </c>
      <c r="F96" s="327">
        <f>IFERROR(ROUND(F97*F10*F98*F99,0)*N(Input!G30),0)</f>
        <v>0</v>
      </c>
      <c r="G96" s="327">
        <f>IFERROR(ROUND(G97*G10*G98*G99,0)*N(Input!H30),0)</f>
        <v>0</v>
      </c>
      <c r="H96" s="327">
        <f>IFERROR(ROUND(H97*H10*H98*H99,0)*N(Input!I30),0)</f>
        <v>0</v>
      </c>
      <c r="I96" s="327">
        <f>IFERROR(ROUND(I97*I10*I98*I99,0)*N(Input!J30),0)</f>
        <v>0</v>
      </c>
      <c r="J96" s="327">
        <f>IFERROR(ROUND(J97*J10*J98*J99,0)*N(Input!K30),0)</f>
        <v>0</v>
      </c>
      <c r="K96" s="327">
        <f>IFERROR(ROUND(K97*K10*K98*K99,0)*N(Input!L30),0)</f>
        <v>0</v>
      </c>
      <c r="L96" s="327">
        <f>IFERROR(ROUND(L97*L10*L98*L99,0)*N(Input!M30),0)</f>
        <v>0</v>
      </c>
      <c r="M96" s="327">
        <f>IFERROR(ROUND(M97*M10*M98*M99,0)*N(Input!N30),0)</f>
        <v>0</v>
      </c>
      <c r="N96" s="327">
        <f>IFERROR(ROUND(N97*N10*N98*N99,0)*N(Input!O30),0)</f>
        <v>0</v>
      </c>
      <c r="O96" s="327">
        <f>IFERROR(ROUND(O97*O10*O98*O99,0)*N(Input!P30),0)</f>
        <v>0</v>
      </c>
      <c r="P96" s="327">
        <f>IFERROR(ROUND(P97*P10*P98*P99,0)*N(Input!Q30),0)</f>
        <v>0</v>
      </c>
      <c r="Q96" s="327">
        <f>IFERROR(ROUND(Q97*Q10*Q98*Q99,0)*N(Input!R30),0)</f>
        <v>0</v>
      </c>
      <c r="R96" s="327">
        <f>IFERROR(ROUND(R97*R10*R98*R99,0)*N(Input!S30),0)</f>
        <v>0</v>
      </c>
      <c r="S96" s="327">
        <f>IFERROR(ROUND(S97*S10*S98*S99,0)*N(Input!T30),0)</f>
        <v>0</v>
      </c>
      <c r="T96" s="327">
        <f>IFERROR(ROUND(T97*T10*T98*T99,0)*N(Input!U30),0)</f>
        <v>0</v>
      </c>
      <c r="U96" s="327">
        <f>IFERROR(ROUND(U97*U10*U98*U99,0)*N(Input!V30),0)</f>
        <v>0</v>
      </c>
      <c r="V96" s="327">
        <f>IFERROR(ROUND(V97*V10*V98*V99,0)*N(Input!W30),0)</f>
        <v>0</v>
      </c>
      <c r="W96" s="327">
        <f>IFERROR(ROUND(W97*W10*W98*W99,0)*N(Input!X30),0)</f>
        <v>0</v>
      </c>
      <c r="X96" s="327">
        <f>IFERROR(ROUND(X97*X10*X98*X99,0)*N(Input!Y30),0)</f>
        <v>0</v>
      </c>
      <c r="Y96" s="327">
        <f>IFERROR(ROUND(Y97*Y10*Y98*Y99,0)*N(Input!Z30),0)</f>
        <v>0</v>
      </c>
      <c r="Z96" s="327">
        <f>IFERROR(ROUND(Z97*Z10*Z98*Z99,0)*N(Input!AA30),0)</f>
        <v>0</v>
      </c>
      <c r="AA96" s="327">
        <f>IFERROR(ROUND(AA97*AA10*AA98*AA99,0)*N(Input!AB30),0)</f>
        <v>0</v>
      </c>
      <c r="AB96" s="327">
        <f>IFERROR(ROUND(AB97*AB10*AB98*AB99,0)*N(Input!AC30),0)</f>
        <v>0</v>
      </c>
      <c r="AC96" s="327">
        <f>IFERROR(ROUND(AC97*AC10*AC98*AC99,0)*N(Input!AD30),0)</f>
        <v>0</v>
      </c>
      <c r="AD96" s="327">
        <f>IFERROR(ROUND(AD97*AD10*AD98*AD99,0)*N(Input!AE30),0)</f>
        <v>0</v>
      </c>
      <c r="AE96" s="327">
        <f>IFERROR(ROUND(AE97*AE10*AE98*AE99,0)*N(Input!AF30),0)</f>
        <v>0</v>
      </c>
      <c r="AF96" s="327">
        <f>IFERROR(ROUND(AF97*AF10*AF98*AF99,0)*N(Input!AG30),0)</f>
        <v>0</v>
      </c>
      <c r="AG96" s="327">
        <f>IFERROR(ROUND(AG97*AG10*AG98*AG99,0)*N(Input!AH30),0)</f>
        <v>0</v>
      </c>
      <c r="AH96" s="327">
        <f>IFERROR(ROUND(AH97*AH10*AH98*AH99,0)*N(Input!AI30),0)</f>
        <v>0</v>
      </c>
      <c r="AI96" s="327">
        <f>IFERROR(ROUND(AI97*AI10*AI98*AI99,0)*N(Input!AJ30),0)</f>
        <v>0</v>
      </c>
      <c r="AJ96" s="327">
        <f>IFERROR(ROUND(AJ97*AJ10*AJ98*AJ99,0)*N(Input!AK30),0)</f>
        <v>0</v>
      </c>
      <c r="AK96" s="327">
        <f>IFERROR(ROUND(AK97*AK10*AK98*AK99,0)*N(Input!AL30),0)</f>
        <v>0</v>
      </c>
      <c r="AL96" s="327">
        <f>IFERROR(ROUND(AL97*AL10*AL98*AL99,0)*N(Input!AM30),0)</f>
        <v>0</v>
      </c>
      <c r="AM96" s="327">
        <f>IFERROR(ROUND(AM97*AM10*AM98*AM99,0)*N(Input!AN30),0)</f>
        <v>0</v>
      </c>
      <c r="AN96" s="327">
        <f>IFERROR(ROUND(AN97*AN10*AN98*AN99,0)*N(Input!AO30),0)</f>
        <v>0</v>
      </c>
      <c r="AO96" s="327">
        <f>IFERROR(ROUND(AO97*AO10*AO98*AO99,0)*N(Input!AP30),0)</f>
        <v>0</v>
      </c>
      <c r="AP96" s="327">
        <f>IFERROR(ROUND(AP97*AP10*AP98*AP99,0)*N(Input!AQ30),0)</f>
        <v>0</v>
      </c>
      <c r="AQ96" s="327">
        <f>IFERROR(ROUND(AQ97*AQ10*AQ98*AQ99,0)*N(Input!AR30),0)</f>
        <v>0</v>
      </c>
      <c r="AR96" s="327">
        <f>IFERROR(ROUND(AR97*AR10*AR98*AR99,0)*N(Input!AS30),0)</f>
        <v>0</v>
      </c>
      <c r="AS96" s="327">
        <f>IFERROR(ROUND(AS97*AS10*AS98*AS99,0)*N(Input!AT30),0)</f>
        <v>0</v>
      </c>
      <c r="AT96" s="327">
        <f>IFERROR(ROUND(AT97*AT10*AT98*AT99,0)*N(Input!AU30),0)</f>
        <v>0</v>
      </c>
      <c r="AU96" s="327">
        <f>IFERROR(ROUND(AU97*AU10*AU98*AU99,0)*N(Input!AV30),0)</f>
        <v>0</v>
      </c>
      <c r="AV96" s="327">
        <f>IFERROR(ROUND(AV97*AV10*AV98*AV99,0)*N(Input!AW30),0)</f>
        <v>0</v>
      </c>
      <c r="AW96" s="327">
        <f>IFERROR(ROUND(AW97*AW10*AW98*AW99,0)*N(Input!AX30),0)</f>
        <v>0</v>
      </c>
      <c r="AX96" s="327">
        <f>IFERROR(ROUND(AX97*AX10*AX98*AX99,0)*N(Input!AY30),0)</f>
        <v>0</v>
      </c>
      <c r="AY96" s="327">
        <f>IFERROR(ROUND(AY97*AY10*AY98*AY99,0)*N(Input!AZ30),0)</f>
        <v>0</v>
      </c>
      <c r="AZ96" s="327">
        <f>IFERROR(ROUND(AZ97*AZ10*AZ98*AZ99,0)*N(Input!BA30),0)</f>
        <v>0</v>
      </c>
      <c r="BA96" s="327">
        <f>IFERROR(ROUND(BA97*BA10*BA98*BA99,0)*N(Input!BB30),0)</f>
        <v>0</v>
      </c>
      <c r="BB96" s="327">
        <f>IFERROR(ROUND(BB97*BB10*BB98*BB99,0)*N(Input!BC30),0)</f>
        <v>0</v>
      </c>
      <c r="BC96" s="327">
        <f>IFERROR(ROUND(BC97*BC10*BC98*BC99,0)*N(Input!BD30),0)</f>
        <v>0</v>
      </c>
      <c r="BD96" s="327">
        <f>IFERROR(ROUND(BD97*BD10*BD98*BD99,0)*N(Input!BE30),0)</f>
        <v>0</v>
      </c>
      <c r="BE96" s="327">
        <f>IFERROR(ROUND(BE97*BE10*BE98*BE99,0)*N(Input!BF30),0)</f>
        <v>0</v>
      </c>
      <c r="BF96" s="327">
        <f>IFERROR(ROUND(BF97*BF10*BF98*BF99,0)*N(Input!BG30),0)</f>
        <v>0</v>
      </c>
      <c r="BG96" s="327">
        <f>IFERROR(ROUND(BG97*BG10*BG98*BG99,0)*N(Input!BH30),0)</f>
        <v>0</v>
      </c>
      <c r="BH96" s="327">
        <f>IFERROR(ROUND(BH97*BH10*BH98*BH99,0)*N(Input!BI30),0)</f>
        <v>0</v>
      </c>
      <c r="BI96" s="327">
        <f>IFERROR(ROUND(BI97*BI10*BI98*BI99,0)*N(Input!BJ30),0)</f>
        <v>0</v>
      </c>
      <c r="BJ96" s="327">
        <f>IFERROR(ROUND(BJ97*BJ10*BJ98*BJ99,0)*N(Input!BK30),0)</f>
        <v>0</v>
      </c>
      <c r="BK96" s="327">
        <f>IFERROR(ROUND(BK97*BK10*BK98*BK99,0)*N(Input!BL30),0)</f>
        <v>0</v>
      </c>
      <c r="BL96" s="327">
        <f>IFERROR(ROUND(BL97*BL10*BL98*BL99,0)*N(Input!BM30),0)</f>
        <v>0</v>
      </c>
      <c r="BM96" s="327">
        <f>IFERROR(ROUND(BM97*BM10*BM98*BM99,0)*N(Input!BN30),0)</f>
        <v>0</v>
      </c>
      <c r="BN96" s="327">
        <f>IFERROR(ROUND(BN97*BN10*BN98*BN99,0)*N(Input!BO30),0)</f>
        <v>0</v>
      </c>
      <c r="BO96" s="327">
        <f>IFERROR(ROUND(BO97*BO10*BO98*BO99,0)*N(Input!BP30),0)</f>
        <v>0</v>
      </c>
      <c r="BP96" s="327">
        <f>IFERROR(ROUND(BP97*BP10*BP98*BP99,0)*N(Input!BQ30),0)</f>
        <v>0</v>
      </c>
      <c r="BQ96" s="327">
        <f>IFERROR(ROUND(BQ97*BQ10*BQ98*BQ99,0)*N(Input!BR30),0)</f>
        <v>0</v>
      </c>
      <c r="BR96" s="327">
        <f>IFERROR(ROUND(BR97*BR10*BR98*BR99,0)*N(Input!BS30),0)</f>
        <v>0</v>
      </c>
      <c r="BS96" s="327">
        <f>IFERROR(ROUND(BS97*BS10*BS98*BS99,0)*N(Input!BT30),0)</f>
        <v>0</v>
      </c>
      <c r="BT96" s="327">
        <f>IFERROR(ROUND(BT97*BT10*BT98*BT99,0)*N(Input!BU30),0)</f>
        <v>0</v>
      </c>
      <c r="BU96" s="327">
        <f>IFERROR(ROUND(BU97*BU10*BU98*BU99,0)*N(Input!BV30),0)</f>
        <v>0</v>
      </c>
      <c r="BV96" s="327">
        <f>IFERROR(ROUND(BV97*BV10*BV98*BV99,0)*N(Input!BW30),0)</f>
        <v>0</v>
      </c>
      <c r="BW96" s="327">
        <f>IFERROR(ROUND(BW97*BW10*BW98*BW99,0)*N(Input!BX30),0)</f>
        <v>0</v>
      </c>
      <c r="BX96" s="327">
        <f>IFERROR(ROUND(BX97*BX10*BX98*BX99,0)*N(Input!BY30),0)</f>
        <v>0</v>
      </c>
      <c r="BY96" s="327">
        <f>IFERROR(ROUND(BY97*BY10*BY98*BY99,0)*N(Input!BZ30),0)</f>
        <v>0</v>
      </c>
      <c r="BZ96" s="327">
        <f>IFERROR(ROUND(BZ97*BZ10*BZ98*BZ99,0)*N(Input!CA30),0)</f>
        <v>0</v>
      </c>
      <c r="CA96" s="327">
        <f>IFERROR(ROUND(CA97*CA10*CA98*CA99,0)*N(Input!CB30),0)</f>
        <v>0</v>
      </c>
      <c r="CB96" s="327">
        <f>IFERROR(ROUND(CB97*CB10*CB98*CB99,0)*N(Input!CC30),0)</f>
        <v>0</v>
      </c>
      <c r="CC96" s="327">
        <f>IFERROR(ROUND(CC97*CC10*CC98*CC99,0)*N(Input!CD30),0)</f>
        <v>0</v>
      </c>
      <c r="CD96" s="327">
        <f>IFERROR(ROUND(CD97*CD10*CD98*CD99,0)*N(Input!CE30),0)</f>
        <v>0</v>
      </c>
      <c r="CE96" s="327">
        <f>IFERROR(ROUND(CE97*CE10*CE98*CE99,0)*N(Input!CF30),0)</f>
        <v>0</v>
      </c>
      <c r="CF96" s="327">
        <f>IFERROR(ROUND(CF97*CF10*CF98*CF99,0)*N(Input!CG30),0)</f>
        <v>0</v>
      </c>
      <c r="CG96" s="327">
        <f>IFERROR(ROUND(CG97*CG10*CG98*CG99,0)*N(Input!CH30),0)</f>
        <v>0</v>
      </c>
      <c r="CH96" s="327">
        <f>IFERROR(ROUND(CH97*CH10*CH98*CH99,0)*N(Input!CI30),0)</f>
        <v>0</v>
      </c>
      <c r="CI96" s="327">
        <f>IFERROR(ROUND(CI97*CI10*CI98*CI99,0)*N(Input!CJ30),0)</f>
        <v>0</v>
      </c>
      <c r="CJ96" s="327">
        <f>IFERROR(ROUND(CJ97*CJ10*CJ98*CJ99,0)*N(Input!CK30),0)</f>
        <v>0</v>
      </c>
      <c r="CK96" s="327">
        <f>IFERROR(ROUND(CK97*CK10*CK98*CK99,0)*N(Input!CL30),0)</f>
        <v>0</v>
      </c>
      <c r="CL96" s="327">
        <f>IFERROR(ROUND(CL97*CL10*CL98*CL99,0)*N(Input!CM30),0)</f>
        <v>0</v>
      </c>
      <c r="CM96" s="327">
        <f>IFERROR(ROUND(CM97*CM10*CM98*CM99,0)*N(Input!CN30),0)</f>
        <v>0</v>
      </c>
      <c r="CN96" s="327">
        <f>IFERROR(ROUND(CN97*CN10*CN98*CN99,0)*N(Input!CO30),0)</f>
        <v>0</v>
      </c>
      <c r="CO96" s="327">
        <f>IFERROR(ROUND(CO97*CO10*CO98*CO99,0)*N(Input!CP30),0)</f>
        <v>0</v>
      </c>
      <c r="CP96" s="327">
        <f>IFERROR(ROUND(CP97*CP10*CP98*CP99,0)*N(Input!CQ30),0)</f>
        <v>0</v>
      </c>
      <c r="CQ96" s="327">
        <f>IFERROR(ROUND(CQ97*CQ10*CQ98*CQ99,0)*N(Input!CR30),0)</f>
        <v>0</v>
      </c>
      <c r="CR96" s="327">
        <f>IFERROR(ROUND(CR97*CR10*CR98*CR99,0)*N(Input!CS30),0)</f>
        <v>0</v>
      </c>
      <c r="CS96" s="327">
        <f>IFERROR(ROUND(CS97*CS10*CS98*CS99,0)*N(Input!CT30),0)</f>
        <v>0</v>
      </c>
      <c r="CT96" s="327">
        <f>IFERROR(ROUND(CT97*CT10*CT98*CT99,0)*N(Input!CU30),0)</f>
        <v>0</v>
      </c>
      <c r="CU96" s="327">
        <f>IFERROR(ROUND(CU97*CU10*CU98*CU99,0)*N(Input!CV30),0)</f>
        <v>0</v>
      </c>
      <c r="CV96" s="327">
        <f>IFERROR(ROUND(CV97*CV10*CV98*CV99,0)*N(Input!CW30),0)</f>
        <v>0</v>
      </c>
      <c r="CW96" s="327">
        <f>IFERROR(ROUND(CW97*CW10*CW98*CW99,0)*N(Input!CX30),0)</f>
        <v>0</v>
      </c>
      <c r="CX96" s="327">
        <f>IFERROR(ROUND(CX97*CX10*CX98*CX99,0)*N(Input!CY30),0)</f>
        <v>0</v>
      </c>
      <c r="CY96" s="327">
        <f>IFERROR(ROUND(CY97*CY10*CY98*CY99,0)*N(Input!CZ30),0)</f>
        <v>0</v>
      </c>
      <c r="CZ96" s="327">
        <f>IFERROR(ROUND(CZ97*CZ10*CZ98*CZ99,0)*N(Input!DA30),0)</f>
        <v>0</v>
      </c>
      <c r="DA96" s="327">
        <f>IFERROR(ROUND(DA97*DA10*DA98*DA99,0)*N(Input!DB30),0)</f>
        <v>0</v>
      </c>
      <c r="DB96" s="327">
        <f>IFERROR(ROUND(DB97*DB10*DB98*DB99,0)*N(Input!DC30),0)</f>
        <v>0</v>
      </c>
      <c r="DC96" s="327">
        <f>IFERROR(ROUND(DC97*DC10*DC98*DC99,0)*N(Input!DD30),0)</f>
        <v>0</v>
      </c>
      <c r="DD96" s="327">
        <f>IFERROR(ROUND(DD97*DD10*DD98*DD99,0)*N(Input!DE30),0)</f>
        <v>0</v>
      </c>
      <c r="DE96" s="327">
        <f>IFERROR(ROUND(DE97*DE10*DE98*DE99,0)*N(Input!DF30),0)</f>
        <v>0</v>
      </c>
      <c r="DF96" s="327">
        <f>IFERROR(ROUND(DF97*DF10*DF98*DF99,0)*N(Input!DG30),0)</f>
        <v>0</v>
      </c>
      <c r="DG96" s="327">
        <f>IFERROR(ROUND(DG97*DG10*DG98*DG99,0)*N(Input!DH30),0)</f>
        <v>0</v>
      </c>
      <c r="DH96" s="327">
        <f>IFERROR(ROUND(DH97*DH10*DH98*DH99,0)*N(Input!DI30),0)</f>
        <v>0</v>
      </c>
      <c r="DI96" s="327">
        <f>IFERROR(ROUND(DI97*DI10*DI98*DI99,0)*N(Input!DJ30),0)</f>
        <v>0</v>
      </c>
      <c r="DJ96" s="327">
        <f>IFERROR(ROUND(DJ97*DJ10*DJ98*DJ99,0)*N(Input!DK30),0)</f>
        <v>0</v>
      </c>
      <c r="DK96" s="327">
        <f>IFERROR(ROUND(DK97*DK10*DK98*DK99,0)*N(Input!DL30),0)</f>
        <v>0</v>
      </c>
      <c r="DL96" s="327">
        <f>IFERROR(ROUND(DL97*DL10*DL98*DL99,0)*N(Input!DM30),0)</f>
        <v>0</v>
      </c>
      <c r="DM96" s="327">
        <f>IFERROR(ROUND(DM97*DM10*DM98*DM99,0)*N(Input!DN30),0)</f>
        <v>0</v>
      </c>
      <c r="DN96" s="327">
        <f>IFERROR(ROUND(DN97*DN10*DN98*DN99,0)*N(Input!DO30),0)</f>
        <v>0</v>
      </c>
      <c r="DO96" s="327">
        <f>IFERROR(ROUND(DO97*DO10*DO98*DO99,0)*N(Input!DP30),0)</f>
        <v>0</v>
      </c>
      <c r="DP96" s="327">
        <f>IFERROR(ROUND(DP97*DP10*DP98*DP99,0)*N(Input!DQ30),0)</f>
        <v>0</v>
      </c>
      <c r="DQ96" s="327">
        <f>IFERROR(ROUND(DQ97*DQ10*DQ98*DQ99,0)*N(Input!DR30),0)</f>
        <v>0</v>
      </c>
      <c r="DR96" s="327">
        <f>IFERROR(ROUND(DR97*DR10*DR98*DR99,0)*N(Input!DS30),0)</f>
        <v>0</v>
      </c>
      <c r="DS96" s="327">
        <f>IFERROR(ROUND(DS97*DS10*DS98*DS99,0)*N(Input!DT30),0)</f>
        <v>0</v>
      </c>
      <c r="DT96" s="327">
        <f>IFERROR(ROUND(DT97*DT10*DT98*DT99,0)*N(Input!DU30),0)</f>
        <v>0</v>
      </c>
      <c r="DU96" s="327">
        <f>IFERROR(ROUND(DU97*DU10*DU98*DU99,0)*N(Input!DV30),0)</f>
        <v>0</v>
      </c>
      <c r="DV96" s="327">
        <f>IFERROR(ROUND(DV97*DV10*DV98*DV99,0)*N(Input!DW30),0)</f>
        <v>0</v>
      </c>
      <c r="DW96" s="327">
        <f>IFERROR(ROUND(DW97*DW10*DW98*DW99,0)*N(Input!DX30),0)</f>
        <v>0</v>
      </c>
      <c r="DX96" s="327">
        <f>IFERROR(ROUND(DX97*DX10*DX98*DX99,0)*N(Input!DY30),0)</f>
        <v>0</v>
      </c>
      <c r="DY96" s="327">
        <f>IFERROR(ROUND(DY97*DY10*DY98*DY99,0)*N(Input!DZ30),0)</f>
        <v>0</v>
      </c>
      <c r="DZ96" s="327">
        <f>IFERROR(ROUND(DZ97*DZ10*DZ98*DZ99,0)*N(Input!EA30),0)</f>
        <v>0</v>
      </c>
      <c r="EA96" s="327">
        <f>IFERROR(ROUND(EA97*EA10*EA98*EA99,0)*N(Input!EB30),0)</f>
        <v>0</v>
      </c>
      <c r="EB96" s="327">
        <f>IFERROR(ROUND(EB97*EB10*EB98*EB99,0)*N(Input!EC30),0)</f>
        <v>0</v>
      </c>
      <c r="EC96" s="327">
        <f>IFERROR(ROUND(EC97*EC10*EC98*EC99,0)*N(Input!ED30),0)</f>
        <v>0</v>
      </c>
      <c r="ED96" s="327">
        <f>IFERROR(ROUND(ED97*ED10*ED98*ED99,0)*N(Input!EE30),0)</f>
        <v>0</v>
      </c>
      <c r="EE96" s="327">
        <f>IFERROR(ROUND(EE97*EE10*EE98*EE99,0)*N(Input!EF30),0)</f>
        <v>0</v>
      </c>
      <c r="EF96" s="327">
        <f>IFERROR(ROUND(EF97*EF10*EF98*EF99,0)*N(Input!EG30),0)</f>
        <v>0</v>
      </c>
      <c r="EG96" s="327">
        <f>IFERROR(ROUND(EG97*EG10*EG98*EG99,0)*N(Input!EH30),0)</f>
        <v>0</v>
      </c>
      <c r="EH96" s="327">
        <f>IFERROR(ROUND(EH97*EH10*EH98*EH99,0)*N(Input!EI30),0)</f>
        <v>0</v>
      </c>
      <c r="EI96" s="327">
        <f>IFERROR(ROUND(EI97*EI10*EI98*EI99,0)*N(Input!EJ30),0)</f>
        <v>0</v>
      </c>
      <c r="EJ96" s="327">
        <f>IFERROR(ROUND(EJ97*EJ10*EJ98*EJ99,0)*N(Input!EK30),0)</f>
        <v>0</v>
      </c>
      <c r="EK96" s="327">
        <f>IFERROR(ROUND(EK97*EK10*EK98*EK99,0)*N(Input!EL30),0)</f>
        <v>0</v>
      </c>
      <c r="EL96" s="327">
        <f>IFERROR(ROUND(EL97*EL10*EL98*EL99,0)*N(Input!EM30),0)</f>
        <v>0</v>
      </c>
      <c r="EM96" s="327">
        <f>IFERROR(ROUND(EM97*EM10*EM98*EM99,0)*N(Input!EN30),0)</f>
        <v>0</v>
      </c>
      <c r="EN96" s="327">
        <f>IFERROR(ROUND(EN97*EN10*EN98*EN99,0)*N(Input!EO30),0)</f>
        <v>0</v>
      </c>
      <c r="EO96" s="327">
        <f>IFERROR(ROUND(EO97*EO10*EO98*EO99,0)*N(Input!EP30),0)</f>
        <v>0</v>
      </c>
      <c r="EP96" s="327">
        <f>IFERROR(ROUND(EP97*EP10*EP98*EP99,0)*N(Input!EQ30),0)</f>
        <v>0</v>
      </c>
      <c r="EQ96" s="327">
        <f>IFERROR(ROUND(EQ97*EQ10*EQ98*EQ99,0)*N(Input!ER30),0)</f>
        <v>0</v>
      </c>
      <c r="ER96" s="327">
        <f>IFERROR(ROUND(ER97*ER10*ER98*ER99,0)*N(Input!ES30),0)</f>
        <v>0</v>
      </c>
      <c r="ES96" s="327">
        <f>IFERROR(ROUND(ES97*ES10*ES98*ES99,0)*N(Input!ET30),0)</f>
        <v>0</v>
      </c>
      <c r="ET96" s="327">
        <f>IFERROR(ROUND(ET97*ET10*ET98*ET99,0)*N(Input!EU30),0)</f>
        <v>0</v>
      </c>
      <c r="EU96" s="327">
        <f>IFERROR(ROUND(EU97*EU10*EU98*EU99,0)*N(Input!EV30),0)</f>
        <v>0</v>
      </c>
      <c r="EV96" s="327">
        <f>IFERROR(ROUND(EV97*EV10*EV98*EV99,0)*N(Input!EW30),0)</f>
        <v>0</v>
      </c>
      <c r="EW96" s="327">
        <f>IFERROR(ROUND(EW97*EW10*EW98*EW99,0)*N(Input!EX30),0)</f>
        <v>0</v>
      </c>
      <c r="EX96" s="327">
        <f>IFERROR(ROUND(EX97*EX10*EX98*EX99,0)*N(Input!EY30),0)</f>
        <v>0</v>
      </c>
      <c r="EY96" s="327">
        <f>IFERROR(ROUND(EY97*EY10*EY98*EY99,0)*N(Input!EZ30),0)</f>
        <v>0</v>
      </c>
      <c r="EZ96" s="327">
        <f>IFERROR(ROUND(EZ97*EZ10*EZ98*EZ99,0)*N(Input!FA30),0)</f>
        <v>0</v>
      </c>
      <c r="FA96" s="327">
        <f>IFERROR(ROUND(FA97*FA10*FA98*FA99,0)*N(Input!FB30),0)</f>
        <v>0</v>
      </c>
      <c r="FB96" s="327">
        <f>IFERROR(ROUND(FB97*FB10*FB98*FB99,0)*N(Input!FC30),0)</f>
        <v>0</v>
      </c>
      <c r="FC96" s="327">
        <f>IFERROR(ROUND(FC97*FC10*FC98*FC99,0)*N(Input!FD30),0)</f>
        <v>0</v>
      </c>
      <c r="FD96" s="327">
        <f>IFERROR(ROUND(FD97*FD10*FD98*FD99,0)*N(Input!FE30),0)</f>
        <v>0</v>
      </c>
      <c r="FE96" s="327">
        <f>IFERROR(ROUND(FE97*FE10*FE98*FE99,0)*N(Input!FF30),0)</f>
        <v>0</v>
      </c>
      <c r="FF96" s="327">
        <f>IFERROR(ROUND(FF97*FF10*FF98*FF99,0)*N(Input!FG30),0)</f>
        <v>0</v>
      </c>
      <c r="FG96" s="327">
        <f>IFERROR(ROUND(FG97*FG10*FG98*FG99,0)*N(Input!FH30),0)</f>
        <v>0</v>
      </c>
      <c r="FH96" s="327">
        <f>IFERROR(ROUND(FH97*FH10*FH98*FH99,0)*N(Input!FI30),0)</f>
        <v>0</v>
      </c>
      <c r="FI96" s="327">
        <f>IFERROR(ROUND(FI97*FI10*FI98*FI99,0)*N(Input!FJ30),0)</f>
        <v>0</v>
      </c>
      <c r="FJ96" s="327">
        <f>IFERROR(ROUND(FJ97*FJ10*FJ98*FJ99,0)*N(Input!FK30),0)</f>
        <v>0</v>
      </c>
      <c r="FK96" s="327">
        <f>IFERROR(ROUND(FK97*FK10*FK98*FK99,0)*N(Input!FL30),0)</f>
        <v>0</v>
      </c>
      <c r="FL96" s="327">
        <f>IFERROR(ROUND(FL97*FL10*FL98*FL99,0)*N(Input!FM30),0)</f>
        <v>0</v>
      </c>
      <c r="FM96" s="327">
        <f>IFERROR(ROUND(FM97*FM10*FM98*FM99,0)*N(Input!FN30),0)</f>
        <v>0</v>
      </c>
      <c r="FN96" s="327">
        <f>IFERROR(ROUND(FN97*FN10*FN98*FN99,0)*N(Input!FO30),0)</f>
        <v>0</v>
      </c>
      <c r="FO96" s="327">
        <f>IFERROR(ROUND(FO97*FO10*FO98*FO99,0)*N(Input!FP30),0)</f>
        <v>0</v>
      </c>
      <c r="FP96" s="327">
        <f>IFERROR(ROUND(FP97*FP10*FP98*FP99,0)*N(Input!FQ30),0)</f>
        <v>0</v>
      </c>
      <c r="FQ96" s="327">
        <f>IFERROR(ROUND(FQ97*FQ10*FQ98*FQ99,0)*N(Input!FR30),0)</f>
        <v>0</v>
      </c>
      <c r="FR96" s="327">
        <f>IFERROR(ROUND(FR97*FR10*FR98*FR99,0)*N(Input!FS30),0)</f>
        <v>0</v>
      </c>
      <c r="FS96" s="327">
        <f>IFERROR(ROUND(FS97*FS10*FS98*FS99,0)*N(Input!FT30),0)</f>
        <v>0</v>
      </c>
      <c r="FT96" s="327">
        <f>IFERROR(ROUND(FT97*FT10*FT98*FT99,0)*N(Input!FU30),0)</f>
        <v>0</v>
      </c>
      <c r="FU96" s="327">
        <f>IFERROR(ROUND(FU97*FU10*FU98*FU99,0)*N(Input!FV30),0)</f>
        <v>0</v>
      </c>
      <c r="FV96" s="327">
        <f>IFERROR(ROUND(FV97*FV10*FV98*FV99,0)*N(Input!FW30),0)</f>
        <v>0</v>
      </c>
      <c r="FW96" s="327">
        <f>IFERROR(ROUND(FW97*FW10*FW98*FW99,0)*N(Input!FX30),0)</f>
        <v>0</v>
      </c>
      <c r="FX96" s="327">
        <f>IFERROR(ROUND(FX97*FX10*FX98*FX99,0)*N(Input!FY30),0)</f>
        <v>0</v>
      </c>
      <c r="FY96" s="327">
        <f>IFERROR(ROUND(FY97*FY10*FY98*FY99,0)*N(Input!FZ30),0)</f>
        <v>0</v>
      </c>
      <c r="FZ96" s="327">
        <f>IFERROR(ROUND(FZ97*FZ10*FZ98*FZ99,0)*N(Input!GA30),0)</f>
        <v>0</v>
      </c>
      <c r="GA96" s="327">
        <f>IFERROR(ROUND(GA97*GA10*GA98*GA99,0)*N(Input!GB30),0)</f>
        <v>0</v>
      </c>
      <c r="GB96" s="327">
        <f>IFERROR(ROUND(GB97*GB10*GB98*GB99,0)*N(Input!GC30),0)</f>
        <v>0</v>
      </c>
      <c r="GC96" s="327">
        <f>IFERROR(ROUND(GC97*GC10*GC98*GC99,0)*N(Input!GD30),0)</f>
        <v>0</v>
      </c>
      <c r="GD96" s="327">
        <f>IFERROR(ROUND(GD97*GD10*GD98*GD99,0)*N(Input!GE30),0)</f>
        <v>0</v>
      </c>
      <c r="GE96" s="327">
        <f>IFERROR(ROUND(GE97*GE10*GE98*GE99,0)*N(Input!GF30),0)</f>
        <v>0</v>
      </c>
      <c r="GF96" s="327">
        <f>IFERROR(ROUND(GF97*GF10*GF98*GF99,0)*N(Input!GG30),0)</f>
        <v>0</v>
      </c>
      <c r="GG96" s="327">
        <f>IFERROR(ROUND(GG97*GG10*GG98*GG99,0)*N(Input!GH30),0)</f>
        <v>0</v>
      </c>
      <c r="GH96" s="327">
        <f>IFERROR(ROUND(GH97*GH10*GH98*GH99,0)*N(Input!GI30),0)</f>
        <v>0</v>
      </c>
      <c r="GI96" s="327">
        <f>IFERROR(ROUND(GI97*GI10*GI98*GI99,0)*N(Input!GJ30),0)</f>
        <v>0</v>
      </c>
      <c r="GJ96" s="327">
        <f>IFERROR(ROUND(GJ97*GJ10*GJ98*GJ99,0)*N(Input!GK30),0)</f>
        <v>0</v>
      </c>
      <c r="GK96" s="327">
        <f>IFERROR(ROUND(GK97*GK10*GK98*GK99,0)*N(Input!GL30),0)</f>
        <v>0</v>
      </c>
      <c r="GL96" s="327">
        <f>IFERROR(ROUND(GL97*GL10*GL98*GL99,0)*N(Input!GM30),0)</f>
        <v>0</v>
      </c>
      <c r="GM96" s="327">
        <f>IFERROR(ROUND(GM97*GM10*GM98*GM99,0)*N(Input!GN30),0)</f>
        <v>0</v>
      </c>
      <c r="GN96" s="327">
        <f>IFERROR(ROUND(GN97*GN10*GN98*GN99,0)*N(Input!GO30),0)</f>
        <v>0</v>
      </c>
      <c r="GO96" s="327">
        <f>IFERROR(ROUND(GO97*GO10*GO98*GO99,0)*N(Input!GP30),0)</f>
        <v>0</v>
      </c>
      <c r="GP96" s="327">
        <f>IFERROR(ROUND(GP97*GP10*GP98*GP99,0)*N(Input!GQ30),0)</f>
        <v>0</v>
      </c>
      <c r="GQ96" s="327">
        <f>IFERROR(ROUND(GQ97*GQ10*GQ98*GQ99,0)*N(Input!GR30),0)</f>
        <v>0</v>
      </c>
      <c r="GR96" s="327">
        <f>IFERROR(ROUND(GR97*GR10*GR98*GR99,0)*N(Input!GS30),0)</f>
        <v>0</v>
      </c>
      <c r="GS96" s="327">
        <f>IFERROR(ROUND(GS97*GS10*GS98*GS99,0)*N(Input!GT30),0)</f>
        <v>0</v>
      </c>
    </row>
    <row r="97" spans="1:201" s="328" customFormat="1" outlineLevel="1">
      <c r="A97" s="356" t="s">
        <v>9373</v>
      </c>
      <c r="B97" s="357">
        <f>IFERROR(IF(Info!C6=TRUE,B13,IF(Input!C12=TRUE,INDEX(Main!$L:$O,MATCH(_xlfn.CONCAT(B4,B6),Main!$A:$A,0),MATCH(Input!$C$124,Main!$H$3:$K$3,0)),INDEX(Main!$H:$K,MATCH(_xlfn.CONCAT(B4,B6),Main!$A:$A,0),MATCH(Input!$C$124,Main!$H$3:$K$3,0)))),0)</f>
        <v>0</v>
      </c>
      <c r="C97" s="357">
        <f>IFERROR(IF(Info!D6=TRUE,C13,IF(Input!D12=TRUE,INDEX(Main!$L:$O,MATCH(_xlfn.CONCAT(C4,C6),Main!$A:$A,0),MATCH(Input!$C$124,Main!$H$3:$K$3,0)),INDEX(Main!$H:$K,MATCH(_xlfn.CONCAT(C4,C6),Main!$A:$A,0),MATCH(Input!$C$124,Main!$H$3:$K$3,0)))),0)</f>
        <v>0</v>
      </c>
      <c r="D97" s="357">
        <f>IFERROR(IF(Info!E6=TRUE,D13,IF(Input!E12=TRUE,INDEX(Main!$L:$O,MATCH(_xlfn.CONCAT(D4,D6),Main!$A:$A,0),MATCH(Input!$C$124,Main!$H$3:$K$3,0)),INDEX(Main!$H:$K,MATCH(_xlfn.CONCAT(D4,D6),Main!$A:$A,0),MATCH(Input!$C$124,Main!$H$3:$K$3,0)))),0)</f>
        <v>0</v>
      </c>
      <c r="E97" s="357">
        <f>IFERROR(IF(Info!F6=TRUE,E13,IF(Input!F12=TRUE,INDEX(Main!$L:$O,MATCH(_xlfn.CONCAT(E4,E6),Main!$A:$A,0),MATCH(Input!$C$124,Main!$H$3:$K$3,0)),INDEX(Main!$H:$K,MATCH(_xlfn.CONCAT(E4,E6),Main!$A:$A,0),MATCH(Input!$C$124,Main!$H$3:$K$3,0)))),0)</f>
        <v>0</v>
      </c>
      <c r="F97" s="357">
        <f>IFERROR(IF(Info!G6=TRUE,F13,IF(Input!G12=TRUE,INDEX(Main!$L:$O,MATCH(_xlfn.CONCAT(F4,F6),Main!$A:$A,0),MATCH(Input!$C$124,Main!$H$3:$K$3,0)),INDEX(Main!$H:$K,MATCH(_xlfn.CONCAT(F4,F6),Main!$A:$A,0),MATCH(Input!$C$124,Main!$H$3:$K$3,0)))),0)</f>
        <v>0</v>
      </c>
      <c r="G97" s="357">
        <f>IFERROR(IF(Info!H6=TRUE,G13,IF(Input!H12=TRUE,INDEX(Main!$L:$O,MATCH(_xlfn.CONCAT(G4,G6),Main!$A:$A,0),MATCH(Input!$C$124,Main!$H$3:$K$3,0)),INDEX(Main!$H:$K,MATCH(_xlfn.CONCAT(G4,G6),Main!$A:$A,0),MATCH(Input!$C$124,Main!$H$3:$K$3,0)))),0)</f>
        <v>0</v>
      </c>
      <c r="H97" s="357">
        <f>IFERROR(IF(Info!I6=TRUE,H13,IF(Input!I12=TRUE,INDEX(Main!$L:$O,MATCH(_xlfn.CONCAT(H4,H6),Main!$A:$A,0),MATCH(Input!$C$124,Main!$H$3:$K$3,0)),INDEX(Main!$H:$K,MATCH(_xlfn.CONCAT(H4,H6),Main!$A:$A,0),MATCH(Input!$C$124,Main!$H$3:$K$3,0)))),0)</f>
        <v>0</v>
      </c>
      <c r="I97" s="357">
        <f>IFERROR(IF(Info!J6=TRUE,I13,IF(Input!J12=TRUE,INDEX(Main!$L:$O,MATCH(_xlfn.CONCAT(I4,I6),Main!$A:$A,0),MATCH(Input!$C$124,Main!$H$3:$K$3,0)),INDEX(Main!$H:$K,MATCH(_xlfn.CONCAT(I4,I6),Main!$A:$A,0),MATCH(Input!$C$124,Main!$H$3:$K$3,0)))),0)</f>
        <v>0</v>
      </c>
      <c r="J97" s="357">
        <f>IFERROR(IF(Info!K6=TRUE,J13,IF(Input!K12=TRUE,INDEX(Main!$L:$O,MATCH(_xlfn.CONCAT(J4,J6),Main!$A:$A,0),MATCH(Input!$C$124,Main!$H$3:$K$3,0)),INDEX(Main!$H:$K,MATCH(_xlfn.CONCAT(J4,J6),Main!$A:$A,0),MATCH(Input!$C$124,Main!$H$3:$K$3,0)))),0)</f>
        <v>0</v>
      </c>
      <c r="K97" s="357">
        <f>IFERROR(IF(Info!L6=TRUE,K13,IF(Input!L12=TRUE,INDEX(Main!$L:$O,MATCH(_xlfn.CONCAT(K4,K6),Main!$A:$A,0),MATCH(Input!$C$124,Main!$H$3:$K$3,0)),INDEX(Main!$H:$K,MATCH(_xlfn.CONCAT(K4,K6),Main!$A:$A,0),MATCH(Input!$C$124,Main!$H$3:$K$3,0)))),0)</f>
        <v>0</v>
      </c>
      <c r="L97" s="357">
        <f>IFERROR(IF(Info!M6=TRUE,L13,IF(Input!M12=TRUE,INDEX(Main!$L:$O,MATCH(_xlfn.CONCAT(L4,L6),Main!$A:$A,0),MATCH(Input!$C$124,Main!$H$3:$K$3,0)),INDEX(Main!$H:$K,MATCH(_xlfn.CONCAT(L4,L6),Main!$A:$A,0),MATCH(Input!$C$124,Main!$H$3:$K$3,0)))),0)</f>
        <v>0</v>
      </c>
      <c r="M97" s="357">
        <f>IFERROR(IF(Info!N6=TRUE,M13,IF(Input!N12=TRUE,INDEX(Main!$L:$O,MATCH(_xlfn.CONCAT(M4,M6),Main!$A:$A,0),MATCH(Input!$C$124,Main!$H$3:$K$3,0)),INDEX(Main!$H:$K,MATCH(_xlfn.CONCAT(M4,M6),Main!$A:$A,0),MATCH(Input!$C$124,Main!$H$3:$K$3,0)))),0)</f>
        <v>0</v>
      </c>
      <c r="N97" s="357">
        <f>IFERROR(IF(Info!O6=TRUE,N13,IF(Input!O12=TRUE,INDEX(Main!$L:$O,MATCH(_xlfn.CONCAT(N4,N6),Main!$A:$A,0),MATCH(Input!$C$124,Main!$H$3:$K$3,0)),INDEX(Main!$H:$K,MATCH(_xlfn.CONCAT(N4,N6),Main!$A:$A,0),MATCH(Input!$C$124,Main!$H$3:$K$3,0)))),0)</f>
        <v>0</v>
      </c>
      <c r="O97" s="357">
        <f>IFERROR(IF(Info!P6=TRUE,O13,IF(Input!P12=TRUE,INDEX(Main!$L:$O,MATCH(_xlfn.CONCAT(O4,O6),Main!$A:$A,0),MATCH(Input!$C$124,Main!$H$3:$K$3,0)),INDEX(Main!$H:$K,MATCH(_xlfn.CONCAT(O4,O6),Main!$A:$A,0),MATCH(Input!$C$124,Main!$H$3:$K$3,0)))),0)</f>
        <v>0</v>
      </c>
      <c r="P97" s="357">
        <f>IFERROR(IF(Info!Q6=TRUE,P13,IF(Input!Q12=TRUE,INDEX(Main!$L:$O,MATCH(_xlfn.CONCAT(P4,P6),Main!$A:$A,0),MATCH(Input!$C$124,Main!$H$3:$K$3,0)),INDEX(Main!$H:$K,MATCH(_xlfn.CONCAT(P4,P6),Main!$A:$A,0),MATCH(Input!$C$124,Main!$H$3:$K$3,0)))),0)</f>
        <v>0</v>
      </c>
      <c r="Q97" s="357">
        <f>IFERROR(IF(Info!R6=TRUE,Q13,IF(Input!R12=TRUE,INDEX(Main!$L:$O,MATCH(_xlfn.CONCAT(Q4,Q6),Main!$A:$A,0),MATCH(Input!$C$124,Main!$H$3:$K$3,0)),INDEX(Main!$H:$K,MATCH(_xlfn.CONCAT(Q4,Q6),Main!$A:$A,0),MATCH(Input!$C$124,Main!$H$3:$K$3,0)))),0)</f>
        <v>0</v>
      </c>
      <c r="R97" s="357">
        <f>IFERROR(IF(Info!S6=TRUE,R13,IF(Input!S12=TRUE,INDEX(Main!$L:$O,MATCH(_xlfn.CONCAT(R4,R6),Main!$A:$A,0),MATCH(Input!$C$124,Main!$H$3:$K$3,0)),INDEX(Main!$H:$K,MATCH(_xlfn.CONCAT(R4,R6),Main!$A:$A,0),MATCH(Input!$C$124,Main!$H$3:$K$3,0)))),0)</f>
        <v>0</v>
      </c>
      <c r="S97" s="357">
        <f>IFERROR(IF(Info!T6=TRUE,S13,IF(Input!T12=TRUE,INDEX(Main!$L:$O,MATCH(_xlfn.CONCAT(S4,S6),Main!$A:$A,0),MATCH(Input!$C$124,Main!$H$3:$K$3,0)),INDEX(Main!$H:$K,MATCH(_xlfn.CONCAT(S4,S6),Main!$A:$A,0),MATCH(Input!$C$124,Main!$H$3:$K$3,0)))),0)</f>
        <v>0</v>
      </c>
      <c r="T97" s="357">
        <f>IFERROR(IF(Info!U6=TRUE,T13,IF(Input!U12=TRUE,INDEX(Main!$L:$O,MATCH(_xlfn.CONCAT(T4,T6),Main!$A:$A,0),MATCH(Input!$C$124,Main!$H$3:$K$3,0)),INDEX(Main!$H:$K,MATCH(_xlfn.CONCAT(T4,T6),Main!$A:$A,0),MATCH(Input!$C$124,Main!$H$3:$K$3,0)))),0)</f>
        <v>0</v>
      </c>
      <c r="U97" s="357">
        <f>IFERROR(IF(Info!V6=TRUE,U13,IF(Input!V12=TRUE,INDEX(Main!$L:$O,MATCH(_xlfn.CONCAT(U4,U6),Main!$A:$A,0),MATCH(Input!$C$124,Main!$H$3:$K$3,0)),INDEX(Main!$H:$K,MATCH(_xlfn.CONCAT(U4,U6),Main!$A:$A,0),MATCH(Input!$C$124,Main!$H$3:$K$3,0)))),0)</f>
        <v>0</v>
      </c>
      <c r="V97" s="357">
        <f>IFERROR(IF(Info!W6=TRUE,V13,IF(Input!W12=TRUE,INDEX(Main!$L:$O,MATCH(_xlfn.CONCAT(V4,V6),Main!$A:$A,0),MATCH(Input!$C$124,Main!$H$3:$K$3,0)),INDEX(Main!$H:$K,MATCH(_xlfn.CONCAT(V4,V6),Main!$A:$A,0),MATCH(Input!$C$124,Main!$H$3:$K$3,0)))),0)</f>
        <v>0</v>
      </c>
      <c r="W97" s="357">
        <f>IFERROR(IF(Info!X6=TRUE,W13,IF(Input!X12=TRUE,INDEX(Main!$L:$O,MATCH(_xlfn.CONCAT(W4,W6),Main!$A:$A,0),MATCH(Input!$C$124,Main!$H$3:$K$3,0)),INDEX(Main!$H:$K,MATCH(_xlfn.CONCAT(W4,W6),Main!$A:$A,0),MATCH(Input!$C$124,Main!$H$3:$K$3,0)))),0)</f>
        <v>0</v>
      </c>
      <c r="X97" s="357">
        <f>IFERROR(IF(Info!Y6=TRUE,X13,IF(Input!Y12=TRUE,INDEX(Main!$L:$O,MATCH(_xlfn.CONCAT(X4,X6),Main!$A:$A,0),MATCH(Input!$C$124,Main!$H$3:$K$3,0)),INDEX(Main!$H:$K,MATCH(_xlfn.CONCAT(X4,X6),Main!$A:$A,0),MATCH(Input!$C$124,Main!$H$3:$K$3,0)))),0)</f>
        <v>0</v>
      </c>
      <c r="Y97" s="357">
        <f>IFERROR(IF(Info!Z6=TRUE,Y13,IF(Input!Z12=TRUE,INDEX(Main!$L:$O,MATCH(_xlfn.CONCAT(Y4,Y6),Main!$A:$A,0),MATCH(Input!$C$124,Main!$H$3:$K$3,0)),INDEX(Main!$H:$K,MATCH(_xlfn.CONCAT(Y4,Y6),Main!$A:$A,0),MATCH(Input!$C$124,Main!$H$3:$K$3,0)))),0)</f>
        <v>0</v>
      </c>
      <c r="Z97" s="357">
        <f>IFERROR(IF(Info!AA6=TRUE,Z13,IF(Input!AA12=TRUE,INDEX(Main!$L:$O,MATCH(_xlfn.CONCAT(Z4,Z6),Main!$A:$A,0),MATCH(Input!$C$124,Main!$H$3:$K$3,0)),INDEX(Main!$H:$K,MATCH(_xlfn.CONCAT(Z4,Z6),Main!$A:$A,0),MATCH(Input!$C$124,Main!$H$3:$K$3,0)))),0)</f>
        <v>0</v>
      </c>
      <c r="AA97" s="357">
        <f>IFERROR(IF(Info!AB6=TRUE,AA13,IF(Input!AB12=TRUE,INDEX(Main!$L:$O,MATCH(_xlfn.CONCAT(AA4,AA6),Main!$A:$A,0),MATCH(Input!$C$124,Main!$H$3:$K$3,0)),INDEX(Main!$H:$K,MATCH(_xlfn.CONCAT(AA4,AA6),Main!$A:$A,0),MATCH(Input!$C$124,Main!$H$3:$K$3,0)))),0)</f>
        <v>0</v>
      </c>
      <c r="AB97" s="357">
        <f>IFERROR(IF(Info!AC6=TRUE,AB13,IF(Input!AC12=TRUE,INDEX(Main!$L:$O,MATCH(_xlfn.CONCAT(AB4,AB6),Main!$A:$A,0),MATCH(Input!$C$124,Main!$H$3:$K$3,0)),INDEX(Main!$H:$K,MATCH(_xlfn.CONCAT(AB4,AB6),Main!$A:$A,0),MATCH(Input!$C$124,Main!$H$3:$K$3,0)))),0)</f>
        <v>0</v>
      </c>
      <c r="AC97" s="357">
        <f>IFERROR(IF(Info!AD6=TRUE,AC13,IF(Input!AD12=TRUE,INDEX(Main!$L:$O,MATCH(_xlfn.CONCAT(AC4,AC6),Main!$A:$A,0),MATCH(Input!$C$124,Main!$H$3:$K$3,0)),INDEX(Main!$H:$K,MATCH(_xlfn.CONCAT(AC4,AC6),Main!$A:$A,0),MATCH(Input!$C$124,Main!$H$3:$K$3,0)))),0)</f>
        <v>0</v>
      </c>
      <c r="AD97" s="357">
        <f>IFERROR(IF(Info!AE6=TRUE,AD13,IF(Input!AE12=TRUE,INDEX(Main!$L:$O,MATCH(_xlfn.CONCAT(AD4,AD6),Main!$A:$A,0),MATCH(Input!$C$124,Main!$H$3:$K$3,0)),INDEX(Main!$H:$K,MATCH(_xlfn.CONCAT(AD4,AD6),Main!$A:$A,0),MATCH(Input!$C$124,Main!$H$3:$K$3,0)))),0)</f>
        <v>0</v>
      </c>
      <c r="AE97" s="357">
        <f>IFERROR(IF(Info!AF6=TRUE,AE13,IF(Input!AF12=TRUE,INDEX(Main!$L:$O,MATCH(_xlfn.CONCAT(AE4,AE6),Main!$A:$A,0),MATCH(Input!$C$124,Main!$H$3:$K$3,0)),INDEX(Main!$H:$K,MATCH(_xlfn.CONCAT(AE4,AE6),Main!$A:$A,0),MATCH(Input!$C$124,Main!$H$3:$K$3,0)))),0)</f>
        <v>0</v>
      </c>
      <c r="AF97" s="357">
        <f>IFERROR(IF(Info!AG6=TRUE,AF13,IF(Input!AG12=TRUE,INDEX(Main!$L:$O,MATCH(_xlfn.CONCAT(AF4,AF6),Main!$A:$A,0),MATCH(Input!$C$124,Main!$H$3:$K$3,0)),INDEX(Main!$H:$K,MATCH(_xlfn.CONCAT(AF4,AF6),Main!$A:$A,0),MATCH(Input!$C$124,Main!$H$3:$K$3,0)))),0)</f>
        <v>0</v>
      </c>
      <c r="AG97" s="357">
        <f>IFERROR(IF(Info!AH6=TRUE,AG13,IF(Input!AH12=TRUE,INDEX(Main!$L:$O,MATCH(_xlfn.CONCAT(AG4,AG6),Main!$A:$A,0),MATCH(Input!$C$124,Main!$H$3:$K$3,0)),INDEX(Main!$H:$K,MATCH(_xlfn.CONCAT(AG4,AG6),Main!$A:$A,0),MATCH(Input!$C$124,Main!$H$3:$K$3,0)))),0)</f>
        <v>0</v>
      </c>
      <c r="AH97" s="357">
        <f>IFERROR(IF(Info!AI6=TRUE,AH13,IF(Input!AI12=TRUE,INDEX(Main!$L:$O,MATCH(_xlfn.CONCAT(AH4,AH6),Main!$A:$A,0),MATCH(Input!$C$124,Main!$H$3:$K$3,0)),INDEX(Main!$H:$K,MATCH(_xlfn.CONCAT(AH4,AH6),Main!$A:$A,0),MATCH(Input!$C$124,Main!$H$3:$K$3,0)))),0)</f>
        <v>0</v>
      </c>
      <c r="AI97" s="357">
        <f>IFERROR(IF(Info!AJ6=TRUE,AI13,IF(Input!AJ12=TRUE,INDEX(Main!$L:$O,MATCH(_xlfn.CONCAT(AI4,AI6),Main!$A:$A,0),MATCH(Input!$C$124,Main!$H$3:$K$3,0)),INDEX(Main!$H:$K,MATCH(_xlfn.CONCAT(AI4,AI6),Main!$A:$A,0),MATCH(Input!$C$124,Main!$H$3:$K$3,0)))),0)</f>
        <v>0</v>
      </c>
      <c r="AJ97" s="357">
        <f>IFERROR(IF(Info!AK6=TRUE,AJ13,IF(Input!AK12=TRUE,INDEX(Main!$L:$O,MATCH(_xlfn.CONCAT(AJ4,AJ6),Main!$A:$A,0),MATCH(Input!$C$124,Main!$H$3:$K$3,0)),INDEX(Main!$H:$K,MATCH(_xlfn.CONCAT(AJ4,AJ6),Main!$A:$A,0),MATCH(Input!$C$124,Main!$H$3:$K$3,0)))),0)</f>
        <v>0</v>
      </c>
      <c r="AK97" s="357">
        <f>IFERROR(IF(Info!AL6=TRUE,AK13,IF(Input!AL12=TRUE,INDEX(Main!$L:$O,MATCH(_xlfn.CONCAT(AK4,AK6),Main!$A:$A,0),MATCH(Input!$C$124,Main!$H$3:$K$3,0)),INDEX(Main!$H:$K,MATCH(_xlfn.CONCAT(AK4,AK6),Main!$A:$A,0),MATCH(Input!$C$124,Main!$H$3:$K$3,0)))),0)</f>
        <v>0</v>
      </c>
      <c r="AL97" s="357">
        <f>IFERROR(IF(Info!AM6=TRUE,AL13,IF(Input!AM12=TRUE,INDEX(Main!$L:$O,MATCH(_xlfn.CONCAT(AL4,AL6),Main!$A:$A,0),MATCH(Input!$C$124,Main!$H$3:$K$3,0)),INDEX(Main!$H:$K,MATCH(_xlfn.CONCAT(AL4,AL6),Main!$A:$A,0),MATCH(Input!$C$124,Main!$H$3:$K$3,0)))),0)</f>
        <v>0</v>
      </c>
      <c r="AM97" s="357">
        <f>IFERROR(IF(Info!AN6=TRUE,AM13,IF(Input!AN12=TRUE,INDEX(Main!$L:$O,MATCH(_xlfn.CONCAT(AM4,AM6),Main!$A:$A,0),MATCH(Input!$C$124,Main!$H$3:$K$3,0)),INDEX(Main!$H:$K,MATCH(_xlfn.CONCAT(AM4,AM6),Main!$A:$A,0),MATCH(Input!$C$124,Main!$H$3:$K$3,0)))),0)</f>
        <v>0</v>
      </c>
      <c r="AN97" s="357">
        <f>IFERROR(IF(Info!AO6=TRUE,AN13,IF(Input!AO12=TRUE,INDEX(Main!$L:$O,MATCH(_xlfn.CONCAT(AN4,AN6),Main!$A:$A,0),MATCH(Input!$C$124,Main!$H$3:$K$3,0)),INDEX(Main!$H:$K,MATCH(_xlfn.CONCAT(AN4,AN6),Main!$A:$A,0),MATCH(Input!$C$124,Main!$H$3:$K$3,0)))),0)</f>
        <v>0</v>
      </c>
      <c r="AO97" s="357">
        <f>IFERROR(IF(Info!AP6=TRUE,AO13,IF(Input!AP12=TRUE,INDEX(Main!$L:$O,MATCH(_xlfn.CONCAT(AO4,AO6),Main!$A:$A,0),MATCH(Input!$C$124,Main!$H$3:$K$3,0)),INDEX(Main!$H:$K,MATCH(_xlfn.CONCAT(AO4,AO6),Main!$A:$A,0),MATCH(Input!$C$124,Main!$H$3:$K$3,0)))),0)</f>
        <v>0</v>
      </c>
      <c r="AP97" s="357">
        <f>IFERROR(IF(Info!AQ6=TRUE,AP13,IF(Input!AQ12=TRUE,INDEX(Main!$L:$O,MATCH(_xlfn.CONCAT(AP4,AP6),Main!$A:$A,0),MATCH(Input!$C$124,Main!$H$3:$K$3,0)),INDEX(Main!$H:$K,MATCH(_xlfn.CONCAT(AP4,AP6),Main!$A:$A,0),MATCH(Input!$C$124,Main!$H$3:$K$3,0)))),0)</f>
        <v>0</v>
      </c>
      <c r="AQ97" s="357">
        <f>IFERROR(IF(Info!AR6=TRUE,AQ13,IF(Input!AR12=TRUE,INDEX(Main!$L:$O,MATCH(_xlfn.CONCAT(AQ4,AQ6),Main!$A:$A,0),MATCH(Input!$C$124,Main!$H$3:$K$3,0)),INDEX(Main!$H:$K,MATCH(_xlfn.CONCAT(AQ4,AQ6),Main!$A:$A,0),MATCH(Input!$C$124,Main!$H$3:$K$3,0)))),0)</f>
        <v>0</v>
      </c>
      <c r="AR97" s="357">
        <f>IFERROR(IF(Info!AS6=TRUE,AR13,IF(Input!AS12=TRUE,INDEX(Main!$L:$O,MATCH(_xlfn.CONCAT(AR4,AR6),Main!$A:$A,0),MATCH(Input!$C$124,Main!$H$3:$K$3,0)),INDEX(Main!$H:$K,MATCH(_xlfn.CONCAT(AR4,AR6),Main!$A:$A,0),MATCH(Input!$C$124,Main!$H$3:$K$3,0)))),0)</f>
        <v>0</v>
      </c>
      <c r="AS97" s="357">
        <f>IFERROR(IF(Info!AT6=TRUE,AS13,IF(Input!AT12=TRUE,INDEX(Main!$L:$O,MATCH(_xlfn.CONCAT(AS4,AS6),Main!$A:$A,0),MATCH(Input!$C$124,Main!$H$3:$K$3,0)),INDEX(Main!$H:$K,MATCH(_xlfn.CONCAT(AS4,AS6),Main!$A:$A,0),MATCH(Input!$C$124,Main!$H$3:$K$3,0)))),0)</f>
        <v>0</v>
      </c>
      <c r="AT97" s="357">
        <f>IFERROR(IF(Info!AU6=TRUE,AT13,IF(Input!AU12=TRUE,INDEX(Main!$L:$O,MATCH(_xlfn.CONCAT(AT4,AT6),Main!$A:$A,0),MATCH(Input!$C$124,Main!$H$3:$K$3,0)),INDEX(Main!$H:$K,MATCH(_xlfn.CONCAT(AT4,AT6),Main!$A:$A,0),MATCH(Input!$C$124,Main!$H$3:$K$3,0)))),0)</f>
        <v>0</v>
      </c>
      <c r="AU97" s="357">
        <f>IFERROR(IF(Info!AV6=TRUE,AU13,IF(Input!AV12=TRUE,INDEX(Main!$L:$O,MATCH(_xlfn.CONCAT(AU4,AU6),Main!$A:$A,0),MATCH(Input!$C$124,Main!$H$3:$K$3,0)),INDEX(Main!$H:$K,MATCH(_xlfn.CONCAT(AU4,AU6),Main!$A:$A,0),MATCH(Input!$C$124,Main!$H$3:$K$3,0)))),0)</f>
        <v>0</v>
      </c>
      <c r="AV97" s="357">
        <f>IFERROR(IF(Info!AW6=TRUE,AV13,IF(Input!AW12=TRUE,INDEX(Main!$L:$O,MATCH(_xlfn.CONCAT(AV4,AV6),Main!$A:$A,0),MATCH(Input!$C$124,Main!$H$3:$K$3,0)),INDEX(Main!$H:$K,MATCH(_xlfn.CONCAT(AV4,AV6),Main!$A:$A,0),MATCH(Input!$C$124,Main!$H$3:$K$3,0)))),0)</f>
        <v>0</v>
      </c>
      <c r="AW97" s="357">
        <f>IFERROR(IF(Info!AX6=TRUE,AW13,IF(Input!AX12=TRUE,INDEX(Main!$L:$O,MATCH(_xlfn.CONCAT(AW4,AW6),Main!$A:$A,0),MATCH(Input!$C$124,Main!$H$3:$K$3,0)),INDEX(Main!$H:$K,MATCH(_xlfn.CONCAT(AW4,AW6),Main!$A:$A,0),MATCH(Input!$C$124,Main!$H$3:$K$3,0)))),0)</f>
        <v>0</v>
      </c>
      <c r="AX97" s="357">
        <f>IFERROR(IF(Info!AY6=TRUE,AX13,IF(Input!AY12=TRUE,INDEX(Main!$L:$O,MATCH(_xlfn.CONCAT(AX4,AX6),Main!$A:$A,0),MATCH(Input!$C$124,Main!$H$3:$K$3,0)),INDEX(Main!$H:$K,MATCH(_xlfn.CONCAT(AX4,AX6),Main!$A:$A,0),MATCH(Input!$C$124,Main!$H$3:$K$3,0)))),0)</f>
        <v>0</v>
      </c>
      <c r="AY97" s="357">
        <f>IFERROR(IF(Info!AZ6=TRUE,AY13,IF(Input!AZ12=TRUE,INDEX(Main!$L:$O,MATCH(_xlfn.CONCAT(AY4,AY6),Main!$A:$A,0),MATCH(Input!$C$124,Main!$H$3:$K$3,0)),INDEX(Main!$H:$K,MATCH(_xlfn.CONCAT(AY4,AY6),Main!$A:$A,0),MATCH(Input!$C$124,Main!$H$3:$K$3,0)))),0)</f>
        <v>0</v>
      </c>
      <c r="AZ97" s="357">
        <f>IFERROR(IF(Info!BA6=TRUE,AZ13,IF(Input!BA12=TRUE,INDEX(Main!$L:$O,MATCH(_xlfn.CONCAT(AZ4,AZ6),Main!$A:$A,0),MATCH(Input!$C$124,Main!$H$3:$K$3,0)),INDEX(Main!$H:$K,MATCH(_xlfn.CONCAT(AZ4,AZ6),Main!$A:$A,0),MATCH(Input!$C$124,Main!$H$3:$K$3,0)))),0)</f>
        <v>0</v>
      </c>
      <c r="BA97" s="357">
        <f>IFERROR(IF(Info!BB6=TRUE,BA13,IF(Input!BB12=TRUE,INDEX(Main!$L:$O,MATCH(_xlfn.CONCAT(BA4,BA6),Main!$A:$A,0),MATCH(Input!$C$124,Main!$H$3:$K$3,0)),INDEX(Main!$H:$K,MATCH(_xlfn.CONCAT(BA4,BA6),Main!$A:$A,0),MATCH(Input!$C$124,Main!$H$3:$K$3,0)))),0)</f>
        <v>0</v>
      </c>
      <c r="BB97" s="357">
        <f>IFERROR(IF(Info!BC6=TRUE,BB13,IF(Input!BC12=TRUE,INDEX(Main!$L:$O,MATCH(_xlfn.CONCAT(BB4,BB6),Main!$A:$A,0),MATCH(Input!$C$124,Main!$H$3:$K$3,0)),INDEX(Main!$H:$K,MATCH(_xlfn.CONCAT(BB4,BB6),Main!$A:$A,0),MATCH(Input!$C$124,Main!$H$3:$K$3,0)))),0)</f>
        <v>0</v>
      </c>
      <c r="BC97" s="357">
        <f>IFERROR(IF(Info!BD6=TRUE,BC13,IF(Input!BD12=TRUE,INDEX(Main!$L:$O,MATCH(_xlfn.CONCAT(BC4,BC6),Main!$A:$A,0),MATCH(Input!$C$124,Main!$H$3:$K$3,0)),INDEX(Main!$H:$K,MATCH(_xlfn.CONCAT(BC4,BC6),Main!$A:$A,0),MATCH(Input!$C$124,Main!$H$3:$K$3,0)))),0)</f>
        <v>0</v>
      </c>
      <c r="BD97" s="357">
        <f>IFERROR(IF(Info!BE6=TRUE,BD13,IF(Input!BE12=TRUE,INDEX(Main!$L:$O,MATCH(_xlfn.CONCAT(BD4,BD6),Main!$A:$A,0),MATCH(Input!$C$124,Main!$H$3:$K$3,0)),INDEX(Main!$H:$K,MATCH(_xlfn.CONCAT(BD4,BD6),Main!$A:$A,0),MATCH(Input!$C$124,Main!$H$3:$K$3,0)))),0)</f>
        <v>0</v>
      </c>
      <c r="BE97" s="357">
        <f>IFERROR(IF(Info!BF6=TRUE,BE13,IF(Input!BF12=TRUE,INDEX(Main!$L:$O,MATCH(_xlfn.CONCAT(BE4,BE6),Main!$A:$A,0),MATCH(Input!$C$124,Main!$H$3:$K$3,0)),INDEX(Main!$H:$K,MATCH(_xlfn.CONCAT(BE4,BE6),Main!$A:$A,0),MATCH(Input!$C$124,Main!$H$3:$K$3,0)))),0)</f>
        <v>0</v>
      </c>
      <c r="BF97" s="357">
        <f>IFERROR(IF(Info!BG6=TRUE,BF13,IF(Input!BG12=TRUE,INDEX(Main!$L:$O,MATCH(_xlfn.CONCAT(BF4,BF6),Main!$A:$A,0),MATCH(Input!$C$124,Main!$H$3:$K$3,0)),INDEX(Main!$H:$K,MATCH(_xlfn.CONCAT(BF4,BF6),Main!$A:$A,0),MATCH(Input!$C$124,Main!$H$3:$K$3,0)))),0)</f>
        <v>0</v>
      </c>
      <c r="BG97" s="357">
        <f>IFERROR(IF(Info!BH6=TRUE,BG13,IF(Input!BH12=TRUE,INDEX(Main!$L:$O,MATCH(_xlfn.CONCAT(BG4,BG6),Main!$A:$A,0),MATCH(Input!$C$124,Main!$H$3:$K$3,0)),INDEX(Main!$H:$K,MATCH(_xlfn.CONCAT(BG4,BG6),Main!$A:$A,0),MATCH(Input!$C$124,Main!$H$3:$K$3,0)))),0)</f>
        <v>0</v>
      </c>
      <c r="BH97" s="357">
        <f>IFERROR(IF(Info!BI6=TRUE,BH13,IF(Input!BI12=TRUE,INDEX(Main!$L:$O,MATCH(_xlfn.CONCAT(BH4,BH6),Main!$A:$A,0),MATCH(Input!$C$124,Main!$H$3:$K$3,0)),INDEX(Main!$H:$K,MATCH(_xlfn.CONCAT(BH4,BH6),Main!$A:$A,0),MATCH(Input!$C$124,Main!$H$3:$K$3,0)))),0)</f>
        <v>0</v>
      </c>
      <c r="BI97" s="357">
        <f>IFERROR(IF(Info!BJ6=TRUE,BI13,IF(Input!BJ12=TRUE,INDEX(Main!$L:$O,MATCH(_xlfn.CONCAT(BI4,BI6),Main!$A:$A,0),MATCH(Input!$C$124,Main!$H$3:$K$3,0)),INDEX(Main!$H:$K,MATCH(_xlfn.CONCAT(BI4,BI6),Main!$A:$A,0),MATCH(Input!$C$124,Main!$H$3:$K$3,0)))),0)</f>
        <v>0</v>
      </c>
      <c r="BJ97" s="357">
        <f>IFERROR(IF(Info!BK6=TRUE,BJ13,IF(Input!BK12=TRUE,INDEX(Main!$L:$O,MATCH(_xlfn.CONCAT(BJ4,BJ6),Main!$A:$A,0),MATCH(Input!$C$124,Main!$H$3:$K$3,0)),INDEX(Main!$H:$K,MATCH(_xlfn.CONCAT(BJ4,BJ6),Main!$A:$A,0),MATCH(Input!$C$124,Main!$H$3:$K$3,0)))),0)</f>
        <v>0</v>
      </c>
      <c r="BK97" s="357">
        <f>IFERROR(IF(Info!BL6=TRUE,BK13,IF(Input!BL12=TRUE,INDEX(Main!$L:$O,MATCH(_xlfn.CONCAT(BK4,BK6),Main!$A:$A,0),MATCH(Input!$C$124,Main!$H$3:$K$3,0)),INDEX(Main!$H:$K,MATCH(_xlfn.CONCAT(BK4,BK6),Main!$A:$A,0),MATCH(Input!$C$124,Main!$H$3:$K$3,0)))),0)</f>
        <v>0</v>
      </c>
      <c r="BL97" s="357">
        <f>IFERROR(IF(Info!BM6=TRUE,BL13,IF(Input!BM12=TRUE,INDEX(Main!$L:$O,MATCH(_xlfn.CONCAT(BL4,BL6),Main!$A:$A,0),MATCH(Input!$C$124,Main!$H$3:$K$3,0)),INDEX(Main!$H:$K,MATCH(_xlfn.CONCAT(BL4,BL6),Main!$A:$A,0),MATCH(Input!$C$124,Main!$H$3:$K$3,0)))),0)</f>
        <v>0</v>
      </c>
      <c r="BM97" s="357">
        <f>IFERROR(IF(Info!BN6=TRUE,BM13,IF(Input!BN12=TRUE,INDEX(Main!$L:$O,MATCH(_xlfn.CONCAT(BM4,BM6),Main!$A:$A,0),MATCH(Input!$C$124,Main!$H$3:$K$3,0)),INDEX(Main!$H:$K,MATCH(_xlfn.CONCAT(BM4,BM6),Main!$A:$A,0),MATCH(Input!$C$124,Main!$H$3:$K$3,0)))),0)</f>
        <v>0</v>
      </c>
      <c r="BN97" s="357">
        <f>IFERROR(IF(Info!BO6=TRUE,BN13,IF(Input!BO12=TRUE,INDEX(Main!$L:$O,MATCH(_xlfn.CONCAT(BN4,BN6),Main!$A:$A,0),MATCH(Input!$C$124,Main!$H$3:$K$3,0)),INDEX(Main!$H:$K,MATCH(_xlfn.CONCAT(BN4,BN6),Main!$A:$A,0),MATCH(Input!$C$124,Main!$H$3:$K$3,0)))),0)</f>
        <v>0</v>
      </c>
      <c r="BO97" s="357">
        <f>IFERROR(IF(Info!BP6=TRUE,BO13,IF(Input!BP12=TRUE,INDEX(Main!$L:$O,MATCH(_xlfn.CONCAT(BO4,BO6),Main!$A:$A,0),MATCH(Input!$C$124,Main!$H$3:$K$3,0)),INDEX(Main!$H:$K,MATCH(_xlfn.CONCAT(BO4,BO6),Main!$A:$A,0),MATCH(Input!$C$124,Main!$H$3:$K$3,0)))),0)</f>
        <v>0</v>
      </c>
      <c r="BP97" s="357">
        <f>IFERROR(IF(Info!BQ6=TRUE,BP13,IF(Input!BQ12=TRUE,INDEX(Main!$L:$O,MATCH(_xlfn.CONCAT(BP4,BP6),Main!$A:$A,0),MATCH(Input!$C$124,Main!$H$3:$K$3,0)),INDEX(Main!$H:$K,MATCH(_xlfn.CONCAT(BP4,BP6),Main!$A:$A,0),MATCH(Input!$C$124,Main!$H$3:$K$3,0)))),0)</f>
        <v>0</v>
      </c>
      <c r="BQ97" s="357">
        <f>IFERROR(IF(Info!BR6=TRUE,BQ13,IF(Input!BR12=TRUE,INDEX(Main!$L:$O,MATCH(_xlfn.CONCAT(BQ4,BQ6),Main!$A:$A,0),MATCH(Input!$C$124,Main!$H$3:$K$3,0)),INDEX(Main!$H:$K,MATCH(_xlfn.CONCAT(BQ4,BQ6),Main!$A:$A,0),MATCH(Input!$C$124,Main!$H$3:$K$3,0)))),0)</f>
        <v>0</v>
      </c>
      <c r="BR97" s="357">
        <f>IFERROR(IF(Info!BS6=TRUE,BR13,IF(Input!BS12=TRUE,INDEX(Main!$L:$O,MATCH(_xlfn.CONCAT(BR4,BR6),Main!$A:$A,0),MATCH(Input!$C$124,Main!$H$3:$K$3,0)),INDEX(Main!$H:$K,MATCH(_xlfn.CONCAT(BR4,BR6),Main!$A:$A,0),MATCH(Input!$C$124,Main!$H$3:$K$3,0)))),0)</f>
        <v>0</v>
      </c>
      <c r="BS97" s="357">
        <f>IFERROR(IF(Info!BT6=TRUE,BS13,IF(Input!BT12=TRUE,INDEX(Main!$L:$O,MATCH(_xlfn.CONCAT(BS4,BS6),Main!$A:$A,0),MATCH(Input!$C$124,Main!$H$3:$K$3,0)),INDEX(Main!$H:$K,MATCH(_xlfn.CONCAT(BS4,BS6),Main!$A:$A,0),MATCH(Input!$C$124,Main!$H$3:$K$3,0)))),0)</f>
        <v>0</v>
      </c>
      <c r="BT97" s="357">
        <f>IFERROR(IF(Info!BU6=TRUE,BT13,IF(Input!BU12=TRUE,INDEX(Main!$L:$O,MATCH(_xlfn.CONCAT(BT4,BT6),Main!$A:$A,0),MATCH(Input!$C$124,Main!$H$3:$K$3,0)),INDEX(Main!$H:$K,MATCH(_xlfn.CONCAT(BT4,BT6),Main!$A:$A,0),MATCH(Input!$C$124,Main!$H$3:$K$3,0)))),0)</f>
        <v>0</v>
      </c>
      <c r="BU97" s="357">
        <f>IFERROR(IF(Info!BV6=TRUE,BU13,IF(Input!BV12=TRUE,INDEX(Main!$L:$O,MATCH(_xlfn.CONCAT(BU4,BU6),Main!$A:$A,0),MATCH(Input!$C$124,Main!$H$3:$K$3,0)),INDEX(Main!$H:$K,MATCH(_xlfn.CONCAT(BU4,BU6),Main!$A:$A,0),MATCH(Input!$C$124,Main!$H$3:$K$3,0)))),0)</f>
        <v>0</v>
      </c>
      <c r="BV97" s="357">
        <f>IFERROR(IF(Info!BW6=TRUE,BV13,IF(Input!BW12=TRUE,INDEX(Main!$L:$O,MATCH(_xlfn.CONCAT(BV4,BV6),Main!$A:$A,0),MATCH(Input!$C$124,Main!$H$3:$K$3,0)),INDEX(Main!$H:$K,MATCH(_xlfn.CONCAT(BV4,BV6),Main!$A:$A,0),MATCH(Input!$C$124,Main!$H$3:$K$3,0)))),0)</f>
        <v>0</v>
      </c>
      <c r="BW97" s="357">
        <f>IFERROR(IF(Info!BX6=TRUE,BW13,IF(Input!BX12=TRUE,INDEX(Main!$L:$O,MATCH(_xlfn.CONCAT(BW4,BW6),Main!$A:$A,0),MATCH(Input!$C$124,Main!$H$3:$K$3,0)),INDEX(Main!$H:$K,MATCH(_xlfn.CONCAT(BW4,BW6),Main!$A:$A,0),MATCH(Input!$C$124,Main!$H$3:$K$3,0)))),0)</f>
        <v>0</v>
      </c>
      <c r="BX97" s="357">
        <f>IFERROR(IF(Info!BY6=TRUE,BX13,IF(Input!BY12=TRUE,INDEX(Main!$L:$O,MATCH(_xlfn.CONCAT(BX4,BX6),Main!$A:$A,0),MATCH(Input!$C$124,Main!$H$3:$K$3,0)),INDEX(Main!$H:$K,MATCH(_xlfn.CONCAT(BX4,BX6),Main!$A:$A,0),MATCH(Input!$C$124,Main!$H$3:$K$3,0)))),0)</f>
        <v>0</v>
      </c>
      <c r="BY97" s="357">
        <f>IFERROR(IF(Info!BZ6=TRUE,BY13,IF(Input!BZ12=TRUE,INDEX(Main!$L:$O,MATCH(_xlfn.CONCAT(BY4,BY6),Main!$A:$A,0),MATCH(Input!$C$124,Main!$H$3:$K$3,0)),INDEX(Main!$H:$K,MATCH(_xlfn.CONCAT(BY4,BY6),Main!$A:$A,0),MATCH(Input!$C$124,Main!$H$3:$K$3,0)))),0)</f>
        <v>0</v>
      </c>
      <c r="BZ97" s="357">
        <f>IFERROR(IF(Info!CA6=TRUE,BZ13,IF(Input!CA12=TRUE,INDEX(Main!$L:$O,MATCH(_xlfn.CONCAT(BZ4,BZ6),Main!$A:$A,0),MATCH(Input!$C$124,Main!$H$3:$K$3,0)),INDEX(Main!$H:$K,MATCH(_xlfn.CONCAT(BZ4,BZ6),Main!$A:$A,0),MATCH(Input!$C$124,Main!$H$3:$K$3,0)))),0)</f>
        <v>0</v>
      </c>
      <c r="CA97" s="357">
        <f>IFERROR(IF(Info!CB6=TRUE,CA13,IF(Input!CB12=TRUE,INDEX(Main!$L:$O,MATCH(_xlfn.CONCAT(CA4,CA6),Main!$A:$A,0),MATCH(Input!$C$124,Main!$H$3:$K$3,0)),INDEX(Main!$H:$K,MATCH(_xlfn.CONCAT(CA4,CA6),Main!$A:$A,0),MATCH(Input!$C$124,Main!$H$3:$K$3,0)))),0)</f>
        <v>0</v>
      </c>
      <c r="CB97" s="357">
        <f>IFERROR(IF(Info!CC6=TRUE,CB13,IF(Input!CC12=TRUE,INDEX(Main!$L:$O,MATCH(_xlfn.CONCAT(CB4,CB6),Main!$A:$A,0),MATCH(Input!$C$124,Main!$H$3:$K$3,0)),INDEX(Main!$H:$K,MATCH(_xlfn.CONCAT(CB4,CB6),Main!$A:$A,0),MATCH(Input!$C$124,Main!$H$3:$K$3,0)))),0)</f>
        <v>0</v>
      </c>
      <c r="CC97" s="357">
        <f>IFERROR(IF(Info!CD6=TRUE,CC13,IF(Input!CD12=TRUE,INDEX(Main!$L:$O,MATCH(_xlfn.CONCAT(CC4,CC6),Main!$A:$A,0),MATCH(Input!$C$124,Main!$H$3:$K$3,0)),INDEX(Main!$H:$K,MATCH(_xlfn.CONCAT(CC4,CC6),Main!$A:$A,0),MATCH(Input!$C$124,Main!$H$3:$K$3,0)))),0)</f>
        <v>0</v>
      </c>
      <c r="CD97" s="357">
        <f>IFERROR(IF(Info!CE6=TRUE,CD13,IF(Input!CE12=TRUE,INDEX(Main!$L:$O,MATCH(_xlfn.CONCAT(CD4,CD6),Main!$A:$A,0),MATCH(Input!$C$124,Main!$H$3:$K$3,0)),INDEX(Main!$H:$K,MATCH(_xlfn.CONCAT(CD4,CD6),Main!$A:$A,0),MATCH(Input!$C$124,Main!$H$3:$K$3,0)))),0)</f>
        <v>0</v>
      </c>
      <c r="CE97" s="357">
        <f>IFERROR(IF(Info!CF6=TRUE,CE13,IF(Input!CF12=TRUE,INDEX(Main!$L:$O,MATCH(_xlfn.CONCAT(CE4,CE6),Main!$A:$A,0),MATCH(Input!$C$124,Main!$H$3:$K$3,0)),INDEX(Main!$H:$K,MATCH(_xlfn.CONCAT(CE4,CE6),Main!$A:$A,0),MATCH(Input!$C$124,Main!$H$3:$K$3,0)))),0)</f>
        <v>0</v>
      </c>
      <c r="CF97" s="357">
        <f>IFERROR(IF(Info!CG6=TRUE,CF13,IF(Input!CG12=TRUE,INDEX(Main!$L:$O,MATCH(_xlfn.CONCAT(CF4,CF6),Main!$A:$A,0),MATCH(Input!$C$124,Main!$H$3:$K$3,0)),INDEX(Main!$H:$K,MATCH(_xlfn.CONCAT(CF4,CF6),Main!$A:$A,0),MATCH(Input!$C$124,Main!$H$3:$K$3,0)))),0)</f>
        <v>0</v>
      </c>
      <c r="CG97" s="357">
        <f>IFERROR(IF(Info!CH6=TRUE,CG13,IF(Input!CH12=TRUE,INDEX(Main!$L:$O,MATCH(_xlfn.CONCAT(CG4,CG6),Main!$A:$A,0),MATCH(Input!$C$124,Main!$H$3:$K$3,0)),INDEX(Main!$H:$K,MATCH(_xlfn.CONCAT(CG4,CG6),Main!$A:$A,0),MATCH(Input!$C$124,Main!$H$3:$K$3,0)))),0)</f>
        <v>0</v>
      </c>
      <c r="CH97" s="357">
        <f>IFERROR(IF(Info!CI6=TRUE,CH13,IF(Input!CI12=TRUE,INDEX(Main!$L:$O,MATCH(_xlfn.CONCAT(CH4,CH6),Main!$A:$A,0),MATCH(Input!$C$124,Main!$H$3:$K$3,0)),INDEX(Main!$H:$K,MATCH(_xlfn.CONCAT(CH4,CH6),Main!$A:$A,0),MATCH(Input!$C$124,Main!$H$3:$K$3,0)))),0)</f>
        <v>0</v>
      </c>
      <c r="CI97" s="357">
        <f>IFERROR(IF(Info!CJ6=TRUE,CI13,IF(Input!CJ12=TRUE,INDEX(Main!$L:$O,MATCH(_xlfn.CONCAT(CI4,CI6),Main!$A:$A,0),MATCH(Input!$C$124,Main!$H$3:$K$3,0)),INDEX(Main!$H:$K,MATCH(_xlfn.CONCAT(CI4,CI6),Main!$A:$A,0),MATCH(Input!$C$124,Main!$H$3:$K$3,0)))),0)</f>
        <v>0</v>
      </c>
      <c r="CJ97" s="357">
        <f>IFERROR(IF(Info!CK6=TRUE,CJ13,IF(Input!CK12=TRUE,INDEX(Main!$L:$O,MATCH(_xlfn.CONCAT(CJ4,CJ6),Main!$A:$A,0),MATCH(Input!$C$124,Main!$H$3:$K$3,0)),INDEX(Main!$H:$K,MATCH(_xlfn.CONCAT(CJ4,CJ6),Main!$A:$A,0),MATCH(Input!$C$124,Main!$H$3:$K$3,0)))),0)</f>
        <v>0</v>
      </c>
      <c r="CK97" s="357">
        <f>IFERROR(IF(Info!CL6=TRUE,CK13,IF(Input!CL12=TRUE,INDEX(Main!$L:$O,MATCH(_xlfn.CONCAT(CK4,CK6),Main!$A:$A,0),MATCH(Input!$C$124,Main!$H$3:$K$3,0)),INDEX(Main!$H:$K,MATCH(_xlfn.CONCAT(CK4,CK6),Main!$A:$A,0),MATCH(Input!$C$124,Main!$H$3:$K$3,0)))),0)</f>
        <v>0</v>
      </c>
      <c r="CL97" s="357">
        <f>IFERROR(IF(Info!CM6=TRUE,CL13,IF(Input!CM12=TRUE,INDEX(Main!$L:$O,MATCH(_xlfn.CONCAT(CL4,CL6),Main!$A:$A,0),MATCH(Input!$C$124,Main!$H$3:$K$3,0)),INDEX(Main!$H:$K,MATCH(_xlfn.CONCAT(CL4,CL6),Main!$A:$A,0),MATCH(Input!$C$124,Main!$H$3:$K$3,0)))),0)</f>
        <v>0</v>
      </c>
      <c r="CM97" s="357">
        <f>IFERROR(IF(Info!CN6=TRUE,CM13,IF(Input!CN12=TRUE,INDEX(Main!$L:$O,MATCH(_xlfn.CONCAT(CM4,CM6),Main!$A:$A,0),MATCH(Input!$C$124,Main!$H$3:$K$3,0)),INDEX(Main!$H:$K,MATCH(_xlfn.CONCAT(CM4,CM6),Main!$A:$A,0),MATCH(Input!$C$124,Main!$H$3:$K$3,0)))),0)</f>
        <v>0</v>
      </c>
      <c r="CN97" s="357">
        <f>IFERROR(IF(Info!CO6=TRUE,CN13,IF(Input!CO12=TRUE,INDEX(Main!$L:$O,MATCH(_xlfn.CONCAT(CN4,CN6),Main!$A:$A,0),MATCH(Input!$C$124,Main!$H$3:$K$3,0)),INDEX(Main!$H:$K,MATCH(_xlfn.CONCAT(CN4,CN6),Main!$A:$A,0),MATCH(Input!$C$124,Main!$H$3:$K$3,0)))),0)</f>
        <v>0</v>
      </c>
      <c r="CO97" s="357">
        <f>IFERROR(IF(Info!CP6=TRUE,CO13,IF(Input!CP12=TRUE,INDEX(Main!$L:$O,MATCH(_xlfn.CONCAT(CO4,CO6),Main!$A:$A,0),MATCH(Input!$C$124,Main!$H$3:$K$3,0)),INDEX(Main!$H:$K,MATCH(_xlfn.CONCAT(CO4,CO6),Main!$A:$A,0),MATCH(Input!$C$124,Main!$H$3:$K$3,0)))),0)</f>
        <v>0</v>
      </c>
      <c r="CP97" s="357">
        <f>IFERROR(IF(Info!CQ6=TRUE,CP13,IF(Input!CQ12=TRUE,INDEX(Main!$L:$O,MATCH(_xlfn.CONCAT(CP4,CP6),Main!$A:$A,0),MATCH(Input!$C$124,Main!$H$3:$K$3,0)),INDEX(Main!$H:$K,MATCH(_xlfn.CONCAT(CP4,CP6),Main!$A:$A,0),MATCH(Input!$C$124,Main!$H$3:$K$3,0)))),0)</f>
        <v>0</v>
      </c>
      <c r="CQ97" s="357">
        <f>IFERROR(IF(Info!CR6=TRUE,CQ13,IF(Input!CR12=TRUE,INDEX(Main!$L:$O,MATCH(_xlfn.CONCAT(CQ4,CQ6),Main!$A:$A,0),MATCH(Input!$C$124,Main!$H$3:$K$3,0)),INDEX(Main!$H:$K,MATCH(_xlfn.CONCAT(CQ4,CQ6),Main!$A:$A,0),MATCH(Input!$C$124,Main!$H$3:$K$3,0)))),0)</f>
        <v>0</v>
      </c>
      <c r="CR97" s="357">
        <f>IFERROR(IF(Info!CS6=TRUE,CR13,IF(Input!CS12=TRUE,INDEX(Main!$L:$O,MATCH(_xlfn.CONCAT(CR4,CR6),Main!$A:$A,0),MATCH(Input!$C$124,Main!$H$3:$K$3,0)),INDEX(Main!$H:$K,MATCH(_xlfn.CONCAT(CR4,CR6),Main!$A:$A,0),MATCH(Input!$C$124,Main!$H$3:$K$3,0)))),0)</f>
        <v>0</v>
      </c>
      <c r="CS97" s="357">
        <f>IFERROR(IF(Info!CT6=TRUE,CS13,IF(Input!CT12=TRUE,INDEX(Main!$L:$O,MATCH(_xlfn.CONCAT(CS4,CS6),Main!$A:$A,0),MATCH(Input!$C$124,Main!$H$3:$K$3,0)),INDEX(Main!$H:$K,MATCH(_xlfn.CONCAT(CS4,CS6),Main!$A:$A,0),MATCH(Input!$C$124,Main!$H$3:$K$3,0)))),0)</f>
        <v>0</v>
      </c>
      <c r="CT97" s="357">
        <f>IFERROR(IF(Info!CU6=TRUE,CT13,IF(Input!CU12=TRUE,INDEX(Main!$L:$O,MATCH(_xlfn.CONCAT(CT4,CT6),Main!$A:$A,0),MATCH(Input!$C$124,Main!$H$3:$K$3,0)),INDEX(Main!$H:$K,MATCH(_xlfn.CONCAT(CT4,CT6),Main!$A:$A,0),MATCH(Input!$C$124,Main!$H$3:$K$3,0)))),0)</f>
        <v>0</v>
      </c>
      <c r="CU97" s="357">
        <f>IFERROR(IF(Info!CV6=TRUE,CU13,IF(Input!CV12=TRUE,INDEX(Main!$L:$O,MATCH(_xlfn.CONCAT(CU4,CU6),Main!$A:$A,0),MATCH(Input!$C$124,Main!$H$3:$K$3,0)),INDEX(Main!$H:$K,MATCH(_xlfn.CONCAT(CU4,CU6),Main!$A:$A,0),MATCH(Input!$C$124,Main!$H$3:$K$3,0)))),0)</f>
        <v>0</v>
      </c>
      <c r="CV97" s="357">
        <f>IFERROR(IF(Info!CW6=TRUE,CV13,IF(Input!CW12=TRUE,INDEX(Main!$L:$O,MATCH(_xlfn.CONCAT(CV4,CV6),Main!$A:$A,0),MATCH(Input!$C$124,Main!$H$3:$K$3,0)),INDEX(Main!$H:$K,MATCH(_xlfn.CONCAT(CV4,CV6),Main!$A:$A,0),MATCH(Input!$C$124,Main!$H$3:$K$3,0)))),0)</f>
        <v>0</v>
      </c>
      <c r="CW97" s="357">
        <f>IFERROR(IF(Info!CX6=TRUE,CW13,IF(Input!CX12=TRUE,INDEX(Main!$L:$O,MATCH(_xlfn.CONCAT(CW4,CW6),Main!$A:$A,0),MATCH(Input!$C$124,Main!$H$3:$K$3,0)),INDEX(Main!$H:$K,MATCH(_xlfn.CONCAT(CW4,CW6),Main!$A:$A,0),MATCH(Input!$C$124,Main!$H$3:$K$3,0)))),0)</f>
        <v>0</v>
      </c>
      <c r="CX97" s="357">
        <f>IFERROR(IF(Info!CY6=TRUE,CX13,IF(Input!CY12=TRUE,INDEX(Main!$L:$O,MATCH(_xlfn.CONCAT(CX4,CX6),Main!$A:$A,0),MATCH(Input!$C$124,Main!$H$3:$K$3,0)),INDEX(Main!$H:$K,MATCH(_xlfn.CONCAT(CX4,CX6),Main!$A:$A,0),MATCH(Input!$C$124,Main!$H$3:$K$3,0)))),0)</f>
        <v>0</v>
      </c>
      <c r="CY97" s="357">
        <f>IFERROR(IF(Info!CZ6=TRUE,CY13,IF(Input!CZ12=TRUE,INDEX(Main!$L:$O,MATCH(_xlfn.CONCAT(CY4,CY6),Main!$A:$A,0),MATCH(Input!$C$124,Main!$H$3:$K$3,0)),INDEX(Main!$H:$K,MATCH(_xlfn.CONCAT(CY4,CY6),Main!$A:$A,0),MATCH(Input!$C$124,Main!$H$3:$K$3,0)))),0)</f>
        <v>0</v>
      </c>
      <c r="CZ97" s="357">
        <f>IFERROR(IF(Info!DA6=TRUE,CZ13,IF(Input!DA12=TRUE,INDEX(Main!$L:$O,MATCH(_xlfn.CONCAT(CZ4,CZ6),Main!$A:$A,0),MATCH(Input!$C$124,Main!$H$3:$K$3,0)),INDEX(Main!$H:$K,MATCH(_xlfn.CONCAT(CZ4,CZ6),Main!$A:$A,0),MATCH(Input!$C$124,Main!$H$3:$K$3,0)))),0)</f>
        <v>0</v>
      </c>
      <c r="DA97" s="357">
        <f>IFERROR(IF(Info!DB6=TRUE,DA13,IF(Input!DB12=TRUE,INDEX(Main!$L:$O,MATCH(_xlfn.CONCAT(DA4,DA6),Main!$A:$A,0),MATCH(Input!$C$124,Main!$H$3:$K$3,0)),INDEX(Main!$H:$K,MATCH(_xlfn.CONCAT(DA4,DA6),Main!$A:$A,0),MATCH(Input!$C$124,Main!$H$3:$K$3,0)))),0)</f>
        <v>0</v>
      </c>
      <c r="DB97" s="357">
        <f>IFERROR(IF(Info!DC6=TRUE,DB13,IF(Input!DC12=TRUE,INDEX(Main!$L:$O,MATCH(_xlfn.CONCAT(DB4,DB6),Main!$A:$A,0),MATCH(Input!$C$124,Main!$H$3:$K$3,0)),INDEX(Main!$H:$K,MATCH(_xlfn.CONCAT(DB4,DB6),Main!$A:$A,0),MATCH(Input!$C$124,Main!$H$3:$K$3,0)))),0)</f>
        <v>0</v>
      </c>
      <c r="DC97" s="357">
        <f>IFERROR(IF(Info!DD6=TRUE,DC13,IF(Input!DD12=TRUE,INDEX(Main!$L:$O,MATCH(_xlfn.CONCAT(DC4,DC6),Main!$A:$A,0),MATCH(Input!$C$124,Main!$H$3:$K$3,0)),INDEX(Main!$H:$K,MATCH(_xlfn.CONCAT(DC4,DC6),Main!$A:$A,0),MATCH(Input!$C$124,Main!$H$3:$K$3,0)))),0)</f>
        <v>0</v>
      </c>
      <c r="DD97" s="357">
        <f>IFERROR(IF(Info!DE6=TRUE,DD13,IF(Input!DE12=TRUE,INDEX(Main!$L:$O,MATCH(_xlfn.CONCAT(DD4,DD6),Main!$A:$A,0),MATCH(Input!$C$124,Main!$H$3:$K$3,0)),INDEX(Main!$H:$K,MATCH(_xlfn.CONCAT(DD4,DD6),Main!$A:$A,0),MATCH(Input!$C$124,Main!$H$3:$K$3,0)))),0)</f>
        <v>0</v>
      </c>
      <c r="DE97" s="357">
        <f>IFERROR(IF(Info!DF6=TRUE,DE13,IF(Input!DF12=TRUE,INDEX(Main!$L:$O,MATCH(_xlfn.CONCAT(DE4,DE6),Main!$A:$A,0),MATCH(Input!$C$124,Main!$H$3:$K$3,0)),INDEX(Main!$H:$K,MATCH(_xlfn.CONCAT(DE4,DE6),Main!$A:$A,0),MATCH(Input!$C$124,Main!$H$3:$K$3,0)))),0)</f>
        <v>0</v>
      </c>
      <c r="DF97" s="357">
        <f>IFERROR(IF(Info!DG6=TRUE,DF13,IF(Input!DG12=TRUE,INDEX(Main!$L:$O,MATCH(_xlfn.CONCAT(DF4,DF6),Main!$A:$A,0),MATCH(Input!$C$124,Main!$H$3:$K$3,0)),INDEX(Main!$H:$K,MATCH(_xlfn.CONCAT(DF4,DF6),Main!$A:$A,0),MATCH(Input!$C$124,Main!$H$3:$K$3,0)))),0)</f>
        <v>0</v>
      </c>
      <c r="DG97" s="357">
        <f>IFERROR(IF(Info!DH6=TRUE,DG13,IF(Input!DH12=TRUE,INDEX(Main!$L:$O,MATCH(_xlfn.CONCAT(DG4,DG6),Main!$A:$A,0),MATCH(Input!$C$124,Main!$H$3:$K$3,0)),INDEX(Main!$H:$K,MATCH(_xlfn.CONCAT(DG4,DG6),Main!$A:$A,0),MATCH(Input!$C$124,Main!$H$3:$K$3,0)))),0)</f>
        <v>0</v>
      </c>
      <c r="DH97" s="357">
        <f>IFERROR(IF(Info!DI6=TRUE,DH13,IF(Input!DI12=TRUE,INDEX(Main!$L:$O,MATCH(_xlfn.CONCAT(DH4,DH6),Main!$A:$A,0),MATCH(Input!$C$124,Main!$H$3:$K$3,0)),INDEX(Main!$H:$K,MATCH(_xlfn.CONCAT(DH4,DH6),Main!$A:$A,0),MATCH(Input!$C$124,Main!$H$3:$K$3,0)))),0)</f>
        <v>0</v>
      </c>
      <c r="DI97" s="357">
        <f>IFERROR(IF(Info!DJ6=TRUE,DI13,IF(Input!DJ12=TRUE,INDEX(Main!$L:$O,MATCH(_xlfn.CONCAT(DI4,DI6),Main!$A:$A,0),MATCH(Input!$C$124,Main!$H$3:$K$3,0)),INDEX(Main!$H:$K,MATCH(_xlfn.CONCAT(DI4,DI6),Main!$A:$A,0),MATCH(Input!$C$124,Main!$H$3:$K$3,0)))),0)</f>
        <v>0</v>
      </c>
      <c r="DJ97" s="357">
        <f>IFERROR(IF(Info!DK6=TRUE,DJ13,IF(Input!DK12=TRUE,INDEX(Main!$L:$O,MATCH(_xlfn.CONCAT(DJ4,DJ6),Main!$A:$A,0),MATCH(Input!$C$124,Main!$H$3:$K$3,0)),INDEX(Main!$H:$K,MATCH(_xlfn.CONCAT(DJ4,DJ6),Main!$A:$A,0),MATCH(Input!$C$124,Main!$H$3:$K$3,0)))),0)</f>
        <v>0</v>
      </c>
      <c r="DK97" s="357">
        <f>IFERROR(IF(Info!DL6=TRUE,DK13,IF(Input!DL12=TRUE,INDEX(Main!$L:$O,MATCH(_xlfn.CONCAT(DK4,DK6),Main!$A:$A,0),MATCH(Input!$C$124,Main!$H$3:$K$3,0)),INDEX(Main!$H:$K,MATCH(_xlfn.CONCAT(DK4,DK6),Main!$A:$A,0),MATCH(Input!$C$124,Main!$H$3:$K$3,0)))),0)</f>
        <v>0</v>
      </c>
      <c r="DL97" s="357">
        <f>IFERROR(IF(Info!DM6=TRUE,DL13,IF(Input!DM12=TRUE,INDEX(Main!$L:$O,MATCH(_xlfn.CONCAT(DL4,DL6),Main!$A:$A,0),MATCH(Input!$C$124,Main!$H$3:$K$3,0)),INDEX(Main!$H:$K,MATCH(_xlfn.CONCAT(DL4,DL6),Main!$A:$A,0),MATCH(Input!$C$124,Main!$H$3:$K$3,0)))),0)</f>
        <v>0</v>
      </c>
      <c r="DM97" s="357">
        <f>IFERROR(IF(Info!DN6=TRUE,DM13,IF(Input!DN12=TRUE,INDEX(Main!$L:$O,MATCH(_xlfn.CONCAT(DM4,DM6),Main!$A:$A,0),MATCH(Input!$C$124,Main!$H$3:$K$3,0)),INDEX(Main!$H:$K,MATCH(_xlfn.CONCAT(DM4,DM6),Main!$A:$A,0),MATCH(Input!$C$124,Main!$H$3:$K$3,0)))),0)</f>
        <v>0</v>
      </c>
      <c r="DN97" s="357">
        <f>IFERROR(IF(Info!DO6=TRUE,DN13,IF(Input!DO12=TRUE,INDEX(Main!$L:$O,MATCH(_xlfn.CONCAT(DN4,DN6),Main!$A:$A,0),MATCH(Input!$C$124,Main!$H$3:$K$3,0)),INDEX(Main!$H:$K,MATCH(_xlfn.CONCAT(DN4,DN6),Main!$A:$A,0),MATCH(Input!$C$124,Main!$H$3:$K$3,0)))),0)</f>
        <v>0</v>
      </c>
      <c r="DO97" s="357">
        <f>IFERROR(IF(Info!DP6=TRUE,DO13,IF(Input!DP12=TRUE,INDEX(Main!$L:$O,MATCH(_xlfn.CONCAT(DO4,DO6),Main!$A:$A,0),MATCH(Input!$C$124,Main!$H$3:$K$3,0)),INDEX(Main!$H:$K,MATCH(_xlfn.CONCAT(DO4,DO6),Main!$A:$A,0),MATCH(Input!$C$124,Main!$H$3:$K$3,0)))),0)</f>
        <v>0</v>
      </c>
      <c r="DP97" s="357">
        <f>IFERROR(IF(Info!DQ6=TRUE,DP13,IF(Input!DQ12=TRUE,INDEX(Main!$L:$O,MATCH(_xlfn.CONCAT(DP4,DP6),Main!$A:$A,0),MATCH(Input!$C$124,Main!$H$3:$K$3,0)),INDEX(Main!$H:$K,MATCH(_xlfn.CONCAT(DP4,DP6),Main!$A:$A,0),MATCH(Input!$C$124,Main!$H$3:$K$3,0)))),0)</f>
        <v>0</v>
      </c>
      <c r="DQ97" s="357">
        <f>IFERROR(IF(Info!DR6=TRUE,DQ13,IF(Input!DR12=TRUE,INDEX(Main!$L:$O,MATCH(_xlfn.CONCAT(DQ4,DQ6),Main!$A:$A,0),MATCH(Input!$C$124,Main!$H$3:$K$3,0)),INDEX(Main!$H:$K,MATCH(_xlfn.CONCAT(DQ4,DQ6),Main!$A:$A,0),MATCH(Input!$C$124,Main!$H$3:$K$3,0)))),0)</f>
        <v>0</v>
      </c>
      <c r="DR97" s="357">
        <f>IFERROR(IF(Info!DS6=TRUE,DR13,IF(Input!DS12=TRUE,INDEX(Main!$L:$O,MATCH(_xlfn.CONCAT(DR4,DR6),Main!$A:$A,0),MATCH(Input!$C$124,Main!$H$3:$K$3,0)),INDEX(Main!$H:$K,MATCH(_xlfn.CONCAT(DR4,DR6),Main!$A:$A,0),MATCH(Input!$C$124,Main!$H$3:$K$3,0)))),0)</f>
        <v>0</v>
      </c>
      <c r="DS97" s="357">
        <f>IFERROR(IF(Info!DT6=TRUE,DS13,IF(Input!DT12=TRUE,INDEX(Main!$L:$O,MATCH(_xlfn.CONCAT(DS4,DS6),Main!$A:$A,0),MATCH(Input!$C$124,Main!$H$3:$K$3,0)),INDEX(Main!$H:$K,MATCH(_xlfn.CONCAT(DS4,DS6),Main!$A:$A,0),MATCH(Input!$C$124,Main!$H$3:$K$3,0)))),0)</f>
        <v>0</v>
      </c>
      <c r="DT97" s="357">
        <f>IFERROR(IF(Info!DU6=TRUE,DT13,IF(Input!DU12=TRUE,INDEX(Main!$L:$O,MATCH(_xlfn.CONCAT(DT4,DT6),Main!$A:$A,0),MATCH(Input!$C$124,Main!$H$3:$K$3,0)),INDEX(Main!$H:$K,MATCH(_xlfn.CONCAT(DT4,DT6),Main!$A:$A,0),MATCH(Input!$C$124,Main!$H$3:$K$3,0)))),0)</f>
        <v>0</v>
      </c>
      <c r="DU97" s="357">
        <f>IFERROR(IF(Info!DV6=TRUE,DU13,IF(Input!DV12=TRUE,INDEX(Main!$L:$O,MATCH(_xlfn.CONCAT(DU4,DU6),Main!$A:$A,0),MATCH(Input!$C$124,Main!$H$3:$K$3,0)),INDEX(Main!$H:$K,MATCH(_xlfn.CONCAT(DU4,DU6),Main!$A:$A,0),MATCH(Input!$C$124,Main!$H$3:$K$3,0)))),0)</f>
        <v>0</v>
      </c>
      <c r="DV97" s="357">
        <f>IFERROR(IF(Info!DW6=TRUE,DV13,IF(Input!DW12=TRUE,INDEX(Main!$L:$O,MATCH(_xlfn.CONCAT(DV4,DV6),Main!$A:$A,0),MATCH(Input!$C$124,Main!$H$3:$K$3,0)),INDEX(Main!$H:$K,MATCH(_xlfn.CONCAT(DV4,DV6),Main!$A:$A,0),MATCH(Input!$C$124,Main!$H$3:$K$3,0)))),0)</f>
        <v>0</v>
      </c>
      <c r="DW97" s="357">
        <f>IFERROR(IF(Info!DX6=TRUE,DW13,IF(Input!DX12=TRUE,INDEX(Main!$L:$O,MATCH(_xlfn.CONCAT(DW4,DW6),Main!$A:$A,0),MATCH(Input!$C$124,Main!$H$3:$K$3,0)),INDEX(Main!$H:$K,MATCH(_xlfn.CONCAT(DW4,DW6),Main!$A:$A,0),MATCH(Input!$C$124,Main!$H$3:$K$3,0)))),0)</f>
        <v>0</v>
      </c>
      <c r="DX97" s="357">
        <f>IFERROR(IF(Info!DY6=TRUE,DX13,IF(Input!DY12=TRUE,INDEX(Main!$L:$O,MATCH(_xlfn.CONCAT(DX4,DX6),Main!$A:$A,0),MATCH(Input!$C$124,Main!$H$3:$K$3,0)),INDEX(Main!$H:$K,MATCH(_xlfn.CONCAT(DX4,DX6),Main!$A:$A,0),MATCH(Input!$C$124,Main!$H$3:$K$3,0)))),0)</f>
        <v>0</v>
      </c>
      <c r="DY97" s="357">
        <f>IFERROR(IF(Info!DZ6=TRUE,DY13,IF(Input!DZ12=TRUE,INDEX(Main!$L:$O,MATCH(_xlfn.CONCAT(DY4,DY6),Main!$A:$A,0),MATCH(Input!$C$124,Main!$H$3:$K$3,0)),INDEX(Main!$H:$K,MATCH(_xlfn.CONCAT(DY4,DY6),Main!$A:$A,0),MATCH(Input!$C$124,Main!$H$3:$K$3,0)))),0)</f>
        <v>0</v>
      </c>
      <c r="DZ97" s="357">
        <f>IFERROR(IF(Info!EA6=TRUE,DZ13,IF(Input!EA12=TRUE,INDEX(Main!$L:$O,MATCH(_xlfn.CONCAT(DZ4,DZ6),Main!$A:$A,0),MATCH(Input!$C$124,Main!$H$3:$K$3,0)),INDEX(Main!$H:$K,MATCH(_xlfn.CONCAT(DZ4,DZ6),Main!$A:$A,0),MATCH(Input!$C$124,Main!$H$3:$K$3,0)))),0)</f>
        <v>0</v>
      </c>
      <c r="EA97" s="357">
        <f>IFERROR(IF(Info!EB6=TRUE,EA13,IF(Input!EB12=TRUE,INDEX(Main!$L:$O,MATCH(_xlfn.CONCAT(EA4,EA6),Main!$A:$A,0),MATCH(Input!$C$124,Main!$H$3:$K$3,0)),INDEX(Main!$H:$K,MATCH(_xlfn.CONCAT(EA4,EA6),Main!$A:$A,0),MATCH(Input!$C$124,Main!$H$3:$K$3,0)))),0)</f>
        <v>0</v>
      </c>
      <c r="EB97" s="357">
        <f>IFERROR(IF(Info!EC6=TRUE,EB13,IF(Input!EC12=TRUE,INDEX(Main!$L:$O,MATCH(_xlfn.CONCAT(EB4,EB6),Main!$A:$A,0),MATCH(Input!$C$124,Main!$H$3:$K$3,0)),INDEX(Main!$H:$K,MATCH(_xlfn.CONCAT(EB4,EB6),Main!$A:$A,0),MATCH(Input!$C$124,Main!$H$3:$K$3,0)))),0)</f>
        <v>0</v>
      </c>
      <c r="EC97" s="357">
        <f>IFERROR(IF(Info!ED6=TRUE,EC13,IF(Input!ED12=TRUE,INDEX(Main!$L:$O,MATCH(_xlfn.CONCAT(EC4,EC6),Main!$A:$A,0),MATCH(Input!$C$124,Main!$H$3:$K$3,0)),INDEX(Main!$H:$K,MATCH(_xlfn.CONCAT(EC4,EC6),Main!$A:$A,0),MATCH(Input!$C$124,Main!$H$3:$K$3,0)))),0)</f>
        <v>0</v>
      </c>
      <c r="ED97" s="357">
        <f>IFERROR(IF(Info!EE6=TRUE,ED13,IF(Input!EE12=TRUE,INDEX(Main!$L:$O,MATCH(_xlfn.CONCAT(ED4,ED6),Main!$A:$A,0),MATCH(Input!$C$124,Main!$H$3:$K$3,0)),INDEX(Main!$H:$K,MATCH(_xlfn.CONCAT(ED4,ED6),Main!$A:$A,0),MATCH(Input!$C$124,Main!$H$3:$K$3,0)))),0)</f>
        <v>0</v>
      </c>
      <c r="EE97" s="357">
        <f>IFERROR(IF(Info!EF6=TRUE,EE13,IF(Input!EF12=TRUE,INDEX(Main!$L:$O,MATCH(_xlfn.CONCAT(EE4,EE6),Main!$A:$A,0),MATCH(Input!$C$124,Main!$H$3:$K$3,0)),INDEX(Main!$H:$K,MATCH(_xlfn.CONCAT(EE4,EE6),Main!$A:$A,0),MATCH(Input!$C$124,Main!$H$3:$K$3,0)))),0)</f>
        <v>0</v>
      </c>
      <c r="EF97" s="357">
        <f>IFERROR(IF(Info!EG6=TRUE,EF13,IF(Input!EG12=TRUE,INDEX(Main!$L:$O,MATCH(_xlfn.CONCAT(EF4,EF6),Main!$A:$A,0),MATCH(Input!$C$124,Main!$H$3:$K$3,0)),INDEX(Main!$H:$K,MATCH(_xlfn.CONCAT(EF4,EF6),Main!$A:$A,0),MATCH(Input!$C$124,Main!$H$3:$K$3,0)))),0)</f>
        <v>0</v>
      </c>
      <c r="EG97" s="357">
        <f>IFERROR(IF(Info!EH6=TRUE,EG13,IF(Input!EH12=TRUE,INDEX(Main!$L:$O,MATCH(_xlfn.CONCAT(EG4,EG6),Main!$A:$A,0),MATCH(Input!$C$124,Main!$H$3:$K$3,0)),INDEX(Main!$H:$K,MATCH(_xlfn.CONCAT(EG4,EG6),Main!$A:$A,0),MATCH(Input!$C$124,Main!$H$3:$K$3,0)))),0)</f>
        <v>0</v>
      </c>
      <c r="EH97" s="357">
        <f>IFERROR(IF(Info!EI6=TRUE,EH13,IF(Input!EI12=TRUE,INDEX(Main!$L:$O,MATCH(_xlfn.CONCAT(EH4,EH6),Main!$A:$A,0),MATCH(Input!$C$124,Main!$H$3:$K$3,0)),INDEX(Main!$H:$K,MATCH(_xlfn.CONCAT(EH4,EH6),Main!$A:$A,0),MATCH(Input!$C$124,Main!$H$3:$K$3,0)))),0)</f>
        <v>0</v>
      </c>
      <c r="EI97" s="357">
        <f>IFERROR(IF(Info!EJ6=TRUE,EI13,IF(Input!EJ12=TRUE,INDEX(Main!$L:$O,MATCH(_xlfn.CONCAT(EI4,EI6),Main!$A:$A,0),MATCH(Input!$C$124,Main!$H$3:$K$3,0)),INDEX(Main!$H:$K,MATCH(_xlfn.CONCAT(EI4,EI6),Main!$A:$A,0),MATCH(Input!$C$124,Main!$H$3:$K$3,0)))),0)</f>
        <v>0</v>
      </c>
      <c r="EJ97" s="357">
        <f>IFERROR(IF(Info!EK6=TRUE,EJ13,IF(Input!EK12=TRUE,INDEX(Main!$L:$O,MATCH(_xlfn.CONCAT(EJ4,EJ6),Main!$A:$A,0),MATCH(Input!$C$124,Main!$H$3:$K$3,0)),INDEX(Main!$H:$K,MATCH(_xlfn.CONCAT(EJ4,EJ6),Main!$A:$A,0),MATCH(Input!$C$124,Main!$H$3:$K$3,0)))),0)</f>
        <v>0</v>
      </c>
      <c r="EK97" s="357">
        <f>IFERROR(IF(Info!EL6=TRUE,EK13,IF(Input!EL12=TRUE,INDEX(Main!$L:$O,MATCH(_xlfn.CONCAT(EK4,EK6),Main!$A:$A,0),MATCH(Input!$C$124,Main!$H$3:$K$3,0)),INDEX(Main!$H:$K,MATCH(_xlfn.CONCAT(EK4,EK6),Main!$A:$A,0),MATCH(Input!$C$124,Main!$H$3:$K$3,0)))),0)</f>
        <v>0</v>
      </c>
      <c r="EL97" s="357">
        <f>IFERROR(IF(Info!EM6=TRUE,EL13,IF(Input!EM12=TRUE,INDEX(Main!$L:$O,MATCH(_xlfn.CONCAT(EL4,EL6),Main!$A:$A,0),MATCH(Input!$C$124,Main!$H$3:$K$3,0)),INDEX(Main!$H:$K,MATCH(_xlfn.CONCAT(EL4,EL6),Main!$A:$A,0),MATCH(Input!$C$124,Main!$H$3:$K$3,0)))),0)</f>
        <v>0</v>
      </c>
      <c r="EM97" s="357">
        <f>IFERROR(IF(Info!EN6=TRUE,EM13,IF(Input!EN12=TRUE,INDEX(Main!$L:$O,MATCH(_xlfn.CONCAT(EM4,EM6),Main!$A:$A,0),MATCH(Input!$C$124,Main!$H$3:$K$3,0)),INDEX(Main!$H:$K,MATCH(_xlfn.CONCAT(EM4,EM6),Main!$A:$A,0),MATCH(Input!$C$124,Main!$H$3:$K$3,0)))),0)</f>
        <v>0</v>
      </c>
      <c r="EN97" s="357">
        <f>IFERROR(IF(Info!EO6=TRUE,EN13,IF(Input!EO12=TRUE,INDEX(Main!$L:$O,MATCH(_xlfn.CONCAT(EN4,EN6),Main!$A:$A,0),MATCH(Input!$C$124,Main!$H$3:$K$3,0)),INDEX(Main!$H:$K,MATCH(_xlfn.CONCAT(EN4,EN6),Main!$A:$A,0),MATCH(Input!$C$124,Main!$H$3:$K$3,0)))),0)</f>
        <v>0</v>
      </c>
      <c r="EO97" s="357">
        <f>IFERROR(IF(Info!EP6=TRUE,EO13,IF(Input!EP12=TRUE,INDEX(Main!$L:$O,MATCH(_xlfn.CONCAT(EO4,EO6),Main!$A:$A,0),MATCH(Input!$C$124,Main!$H$3:$K$3,0)),INDEX(Main!$H:$K,MATCH(_xlfn.CONCAT(EO4,EO6),Main!$A:$A,0),MATCH(Input!$C$124,Main!$H$3:$K$3,0)))),0)</f>
        <v>0</v>
      </c>
      <c r="EP97" s="357">
        <f>IFERROR(IF(Info!EQ6=TRUE,EP13,IF(Input!EQ12=TRUE,INDEX(Main!$L:$O,MATCH(_xlfn.CONCAT(EP4,EP6),Main!$A:$A,0),MATCH(Input!$C$124,Main!$H$3:$K$3,0)),INDEX(Main!$H:$K,MATCH(_xlfn.CONCAT(EP4,EP6),Main!$A:$A,0),MATCH(Input!$C$124,Main!$H$3:$K$3,0)))),0)</f>
        <v>0</v>
      </c>
      <c r="EQ97" s="357">
        <f>IFERROR(IF(Info!ER6=TRUE,EQ13,IF(Input!ER12=TRUE,INDEX(Main!$L:$O,MATCH(_xlfn.CONCAT(EQ4,EQ6),Main!$A:$A,0),MATCH(Input!$C$124,Main!$H$3:$K$3,0)),INDEX(Main!$H:$K,MATCH(_xlfn.CONCAT(EQ4,EQ6),Main!$A:$A,0),MATCH(Input!$C$124,Main!$H$3:$K$3,0)))),0)</f>
        <v>0</v>
      </c>
      <c r="ER97" s="357">
        <f>IFERROR(IF(Info!ES6=TRUE,ER13,IF(Input!ES12=TRUE,INDEX(Main!$L:$O,MATCH(_xlfn.CONCAT(ER4,ER6),Main!$A:$A,0),MATCH(Input!$C$124,Main!$H$3:$K$3,0)),INDEX(Main!$H:$K,MATCH(_xlfn.CONCAT(ER4,ER6),Main!$A:$A,0),MATCH(Input!$C$124,Main!$H$3:$K$3,0)))),0)</f>
        <v>0</v>
      </c>
      <c r="ES97" s="357">
        <f>IFERROR(IF(Info!ET6=TRUE,ES13,IF(Input!ET12=TRUE,INDEX(Main!$L:$O,MATCH(_xlfn.CONCAT(ES4,ES6),Main!$A:$A,0),MATCH(Input!$C$124,Main!$H$3:$K$3,0)),INDEX(Main!$H:$K,MATCH(_xlfn.CONCAT(ES4,ES6),Main!$A:$A,0),MATCH(Input!$C$124,Main!$H$3:$K$3,0)))),0)</f>
        <v>0</v>
      </c>
      <c r="ET97" s="357">
        <f>IFERROR(IF(Info!EU6=TRUE,ET13,IF(Input!EU12=TRUE,INDEX(Main!$L:$O,MATCH(_xlfn.CONCAT(ET4,ET6),Main!$A:$A,0),MATCH(Input!$C$124,Main!$H$3:$K$3,0)),INDEX(Main!$H:$K,MATCH(_xlfn.CONCAT(ET4,ET6),Main!$A:$A,0),MATCH(Input!$C$124,Main!$H$3:$K$3,0)))),0)</f>
        <v>0</v>
      </c>
      <c r="EU97" s="357">
        <f>IFERROR(IF(Info!EV6=TRUE,EU13,IF(Input!EV12=TRUE,INDEX(Main!$L:$O,MATCH(_xlfn.CONCAT(EU4,EU6),Main!$A:$A,0),MATCH(Input!$C$124,Main!$H$3:$K$3,0)),INDEX(Main!$H:$K,MATCH(_xlfn.CONCAT(EU4,EU6),Main!$A:$A,0),MATCH(Input!$C$124,Main!$H$3:$K$3,0)))),0)</f>
        <v>0</v>
      </c>
      <c r="EV97" s="357">
        <f>IFERROR(IF(Info!EW6=TRUE,EV13,IF(Input!EW12=TRUE,INDEX(Main!$L:$O,MATCH(_xlfn.CONCAT(EV4,EV6),Main!$A:$A,0),MATCH(Input!$C$124,Main!$H$3:$K$3,0)),INDEX(Main!$H:$K,MATCH(_xlfn.CONCAT(EV4,EV6),Main!$A:$A,0),MATCH(Input!$C$124,Main!$H$3:$K$3,0)))),0)</f>
        <v>0</v>
      </c>
      <c r="EW97" s="357">
        <f>IFERROR(IF(Info!EX6=TRUE,EW13,IF(Input!EX12=TRUE,INDEX(Main!$L:$O,MATCH(_xlfn.CONCAT(EW4,EW6),Main!$A:$A,0),MATCH(Input!$C$124,Main!$H$3:$K$3,0)),INDEX(Main!$H:$K,MATCH(_xlfn.CONCAT(EW4,EW6),Main!$A:$A,0),MATCH(Input!$C$124,Main!$H$3:$K$3,0)))),0)</f>
        <v>0</v>
      </c>
      <c r="EX97" s="357">
        <f>IFERROR(IF(Info!EY6=TRUE,EX13,IF(Input!EY12=TRUE,INDEX(Main!$L:$O,MATCH(_xlfn.CONCAT(EX4,EX6),Main!$A:$A,0),MATCH(Input!$C$124,Main!$H$3:$K$3,0)),INDEX(Main!$H:$K,MATCH(_xlfn.CONCAT(EX4,EX6),Main!$A:$A,0),MATCH(Input!$C$124,Main!$H$3:$K$3,0)))),0)</f>
        <v>0</v>
      </c>
      <c r="EY97" s="357">
        <f>IFERROR(IF(Info!EZ6=TRUE,EY13,IF(Input!EZ12=TRUE,INDEX(Main!$L:$O,MATCH(_xlfn.CONCAT(EY4,EY6),Main!$A:$A,0),MATCH(Input!$C$124,Main!$H$3:$K$3,0)),INDEX(Main!$H:$K,MATCH(_xlfn.CONCAT(EY4,EY6),Main!$A:$A,0),MATCH(Input!$C$124,Main!$H$3:$K$3,0)))),0)</f>
        <v>0</v>
      </c>
      <c r="EZ97" s="357">
        <f>IFERROR(IF(Info!FA6=TRUE,EZ13,IF(Input!FA12=TRUE,INDEX(Main!$L:$O,MATCH(_xlfn.CONCAT(EZ4,EZ6),Main!$A:$A,0),MATCH(Input!$C$124,Main!$H$3:$K$3,0)),INDEX(Main!$H:$K,MATCH(_xlfn.CONCAT(EZ4,EZ6),Main!$A:$A,0),MATCH(Input!$C$124,Main!$H$3:$K$3,0)))),0)</f>
        <v>0</v>
      </c>
      <c r="FA97" s="357">
        <f>IFERROR(IF(Info!FB6=TRUE,FA13,IF(Input!FB12=TRUE,INDEX(Main!$L:$O,MATCH(_xlfn.CONCAT(FA4,FA6),Main!$A:$A,0),MATCH(Input!$C$124,Main!$H$3:$K$3,0)),INDEX(Main!$H:$K,MATCH(_xlfn.CONCAT(FA4,FA6),Main!$A:$A,0),MATCH(Input!$C$124,Main!$H$3:$K$3,0)))),0)</f>
        <v>0</v>
      </c>
      <c r="FB97" s="357">
        <f>IFERROR(IF(Info!FC6=TRUE,FB13,IF(Input!FC12=TRUE,INDEX(Main!$L:$O,MATCH(_xlfn.CONCAT(FB4,FB6),Main!$A:$A,0),MATCH(Input!$C$124,Main!$H$3:$K$3,0)),INDEX(Main!$H:$K,MATCH(_xlfn.CONCAT(FB4,FB6),Main!$A:$A,0),MATCH(Input!$C$124,Main!$H$3:$K$3,0)))),0)</f>
        <v>0</v>
      </c>
      <c r="FC97" s="357">
        <f>IFERROR(IF(Info!FD6=TRUE,FC13,IF(Input!FD12=TRUE,INDEX(Main!$L:$O,MATCH(_xlfn.CONCAT(FC4,FC6),Main!$A:$A,0),MATCH(Input!$C$124,Main!$H$3:$K$3,0)),INDEX(Main!$H:$K,MATCH(_xlfn.CONCAT(FC4,FC6),Main!$A:$A,0),MATCH(Input!$C$124,Main!$H$3:$K$3,0)))),0)</f>
        <v>0</v>
      </c>
      <c r="FD97" s="357">
        <f>IFERROR(IF(Info!FE6=TRUE,FD13,IF(Input!FE12=TRUE,INDEX(Main!$L:$O,MATCH(_xlfn.CONCAT(FD4,FD6),Main!$A:$A,0),MATCH(Input!$C$124,Main!$H$3:$K$3,0)),INDEX(Main!$H:$K,MATCH(_xlfn.CONCAT(FD4,FD6),Main!$A:$A,0),MATCH(Input!$C$124,Main!$H$3:$K$3,0)))),0)</f>
        <v>0</v>
      </c>
      <c r="FE97" s="357">
        <f>IFERROR(IF(Info!FF6=TRUE,FE13,IF(Input!FF12=TRUE,INDEX(Main!$L:$O,MATCH(_xlfn.CONCAT(FE4,FE6),Main!$A:$A,0),MATCH(Input!$C$124,Main!$H$3:$K$3,0)),INDEX(Main!$H:$K,MATCH(_xlfn.CONCAT(FE4,FE6),Main!$A:$A,0),MATCH(Input!$C$124,Main!$H$3:$K$3,0)))),0)</f>
        <v>0</v>
      </c>
      <c r="FF97" s="357">
        <f>IFERROR(IF(Info!FG6=TRUE,FF13,IF(Input!FG12=TRUE,INDEX(Main!$L:$O,MATCH(_xlfn.CONCAT(FF4,FF6),Main!$A:$A,0),MATCH(Input!$C$124,Main!$H$3:$K$3,0)),INDEX(Main!$H:$K,MATCH(_xlfn.CONCAT(FF4,FF6),Main!$A:$A,0),MATCH(Input!$C$124,Main!$H$3:$K$3,0)))),0)</f>
        <v>0</v>
      </c>
      <c r="FG97" s="357">
        <f>IFERROR(IF(Info!FH6=TRUE,FG13,IF(Input!FH12=TRUE,INDEX(Main!$L:$O,MATCH(_xlfn.CONCAT(FG4,FG6),Main!$A:$A,0),MATCH(Input!$C$124,Main!$H$3:$K$3,0)),INDEX(Main!$H:$K,MATCH(_xlfn.CONCAT(FG4,FG6),Main!$A:$A,0),MATCH(Input!$C$124,Main!$H$3:$K$3,0)))),0)</f>
        <v>0</v>
      </c>
      <c r="FH97" s="357">
        <f>IFERROR(IF(Info!FI6=TRUE,FH13,IF(Input!FI12=TRUE,INDEX(Main!$L:$O,MATCH(_xlfn.CONCAT(FH4,FH6),Main!$A:$A,0),MATCH(Input!$C$124,Main!$H$3:$K$3,0)),INDEX(Main!$H:$K,MATCH(_xlfn.CONCAT(FH4,FH6),Main!$A:$A,0),MATCH(Input!$C$124,Main!$H$3:$K$3,0)))),0)</f>
        <v>0</v>
      </c>
      <c r="FI97" s="357">
        <f>IFERROR(IF(Info!FJ6=TRUE,FI13,IF(Input!FJ12=TRUE,INDEX(Main!$L:$O,MATCH(_xlfn.CONCAT(FI4,FI6),Main!$A:$A,0),MATCH(Input!$C$124,Main!$H$3:$K$3,0)),INDEX(Main!$H:$K,MATCH(_xlfn.CONCAT(FI4,FI6),Main!$A:$A,0),MATCH(Input!$C$124,Main!$H$3:$K$3,0)))),0)</f>
        <v>0</v>
      </c>
      <c r="FJ97" s="357">
        <f>IFERROR(IF(Info!FK6=TRUE,FJ13,IF(Input!FK12=TRUE,INDEX(Main!$L:$O,MATCH(_xlfn.CONCAT(FJ4,FJ6),Main!$A:$A,0),MATCH(Input!$C$124,Main!$H$3:$K$3,0)),INDEX(Main!$H:$K,MATCH(_xlfn.CONCAT(FJ4,FJ6),Main!$A:$A,0),MATCH(Input!$C$124,Main!$H$3:$K$3,0)))),0)</f>
        <v>0</v>
      </c>
      <c r="FK97" s="357">
        <f>IFERROR(IF(Info!FL6=TRUE,FK13,IF(Input!FL12=TRUE,INDEX(Main!$L:$O,MATCH(_xlfn.CONCAT(FK4,FK6),Main!$A:$A,0),MATCH(Input!$C$124,Main!$H$3:$K$3,0)),INDEX(Main!$H:$K,MATCH(_xlfn.CONCAT(FK4,FK6),Main!$A:$A,0),MATCH(Input!$C$124,Main!$H$3:$K$3,0)))),0)</f>
        <v>0</v>
      </c>
      <c r="FL97" s="357">
        <f>IFERROR(IF(Info!FM6=TRUE,FL13,IF(Input!FM12=TRUE,INDEX(Main!$L:$O,MATCH(_xlfn.CONCAT(FL4,FL6),Main!$A:$A,0),MATCH(Input!$C$124,Main!$H$3:$K$3,0)),INDEX(Main!$H:$K,MATCH(_xlfn.CONCAT(FL4,FL6),Main!$A:$A,0),MATCH(Input!$C$124,Main!$H$3:$K$3,0)))),0)</f>
        <v>0</v>
      </c>
      <c r="FM97" s="357">
        <f>IFERROR(IF(Info!FN6=TRUE,FM13,IF(Input!FN12=TRUE,INDEX(Main!$L:$O,MATCH(_xlfn.CONCAT(FM4,FM6),Main!$A:$A,0),MATCH(Input!$C$124,Main!$H$3:$K$3,0)),INDEX(Main!$H:$K,MATCH(_xlfn.CONCAT(FM4,FM6),Main!$A:$A,0),MATCH(Input!$C$124,Main!$H$3:$K$3,0)))),0)</f>
        <v>0</v>
      </c>
      <c r="FN97" s="357">
        <f>IFERROR(IF(Info!FO6=TRUE,FN13,IF(Input!FO12=TRUE,INDEX(Main!$L:$O,MATCH(_xlfn.CONCAT(FN4,FN6),Main!$A:$A,0),MATCH(Input!$C$124,Main!$H$3:$K$3,0)),INDEX(Main!$H:$K,MATCH(_xlfn.CONCAT(FN4,FN6),Main!$A:$A,0),MATCH(Input!$C$124,Main!$H$3:$K$3,0)))),0)</f>
        <v>0</v>
      </c>
      <c r="FO97" s="357">
        <f>IFERROR(IF(Info!FP6=TRUE,FO13,IF(Input!FP12=TRUE,INDEX(Main!$L:$O,MATCH(_xlfn.CONCAT(FO4,FO6),Main!$A:$A,0),MATCH(Input!$C$124,Main!$H$3:$K$3,0)),INDEX(Main!$H:$K,MATCH(_xlfn.CONCAT(FO4,FO6),Main!$A:$A,0),MATCH(Input!$C$124,Main!$H$3:$K$3,0)))),0)</f>
        <v>0</v>
      </c>
      <c r="FP97" s="357">
        <f>IFERROR(IF(Info!FQ6=TRUE,FP13,IF(Input!FQ12=TRUE,INDEX(Main!$L:$O,MATCH(_xlfn.CONCAT(FP4,FP6),Main!$A:$A,0),MATCH(Input!$C$124,Main!$H$3:$K$3,0)),INDEX(Main!$H:$K,MATCH(_xlfn.CONCAT(FP4,FP6),Main!$A:$A,0),MATCH(Input!$C$124,Main!$H$3:$K$3,0)))),0)</f>
        <v>0</v>
      </c>
      <c r="FQ97" s="357">
        <f>IFERROR(IF(Info!FR6=TRUE,FQ13,IF(Input!FR12=TRUE,INDEX(Main!$L:$O,MATCH(_xlfn.CONCAT(FQ4,FQ6),Main!$A:$A,0),MATCH(Input!$C$124,Main!$H$3:$K$3,0)),INDEX(Main!$H:$K,MATCH(_xlfn.CONCAT(FQ4,FQ6),Main!$A:$A,0),MATCH(Input!$C$124,Main!$H$3:$K$3,0)))),0)</f>
        <v>0</v>
      </c>
      <c r="FR97" s="357">
        <f>IFERROR(IF(Info!FS6=TRUE,FR13,IF(Input!FS12=TRUE,INDEX(Main!$L:$O,MATCH(_xlfn.CONCAT(FR4,FR6),Main!$A:$A,0),MATCH(Input!$C$124,Main!$H$3:$K$3,0)),INDEX(Main!$H:$K,MATCH(_xlfn.CONCAT(FR4,FR6),Main!$A:$A,0),MATCH(Input!$C$124,Main!$H$3:$K$3,0)))),0)</f>
        <v>0</v>
      </c>
      <c r="FS97" s="357">
        <f>IFERROR(IF(Info!FT6=TRUE,FS13,IF(Input!FT12=TRUE,INDEX(Main!$L:$O,MATCH(_xlfn.CONCAT(FS4,FS6),Main!$A:$A,0),MATCH(Input!$C$124,Main!$H$3:$K$3,0)),INDEX(Main!$H:$K,MATCH(_xlfn.CONCAT(FS4,FS6),Main!$A:$A,0),MATCH(Input!$C$124,Main!$H$3:$K$3,0)))),0)</f>
        <v>0</v>
      </c>
      <c r="FT97" s="357">
        <f>IFERROR(IF(Info!FU6=TRUE,FT13,IF(Input!FU12=TRUE,INDEX(Main!$L:$O,MATCH(_xlfn.CONCAT(FT4,FT6),Main!$A:$A,0),MATCH(Input!$C$124,Main!$H$3:$K$3,0)),INDEX(Main!$H:$K,MATCH(_xlfn.CONCAT(FT4,FT6),Main!$A:$A,0),MATCH(Input!$C$124,Main!$H$3:$K$3,0)))),0)</f>
        <v>0</v>
      </c>
      <c r="FU97" s="357">
        <f>IFERROR(IF(Info!FV6=TRUE,FU13,IF(Input!FV12=TRUE,INDEX(Main!$L:$O,MATCH(_xlfn.CONCAT(FU4,FU6),Main!$A:$A,0),MATCH(Input!$C$124,Main!$H$3:$K$3,0)),INDEX(Main!$H:$K,MATCH(_xlfn.CONCAT(FU4,FU6),Main!$A:$A,0),MATCH(Input!$C$124,Main!$H$3:$K$3,0)))),0)</f>
        <v>0</v>
      </c>
      <c r="FV97" s="357">
        <f>IFERROR(IF(Info!FW6=TRUE,FV13,IF(Input!FW12=TRUE,INDEX(Main!$L:$O,MATCH(_xlfn.CONCAT(FV4,FV6),Main!$A:$A,0),MATCH(Input!$C$124,Main!$H$3:$K$3,0)),INDEX(Main!$H:$K,MATCH(_xlfn.CONCAT(FV4,FV6),Main!$A:$A,0),MATCH(Input!$C$124,Main!$H$3:$K$3,0)))),0)</f>
        <v>0</v>
      </c>
      <c r="FW97" s="357">
        <f>IFERROR(IF(Info!FX6=TRUE,FW13,IF(Input!FX12=TRUE,INDEX(Main!$L:$O,MATCH(_xlfn.CONCAT(FW4,FW6),Main!$A:$A,0),MATCH(Input!$C$124,Main!$H$3:$K$3,0)),INDEX(Main!$H:$K,MATCH(_xlfn.CONCAT(FW4,FW6),Main!$A:$A,0),MATCH(Input!$C$124,Main!$H$3:$K$3,0)))),0)</f>
        <v>0</v>
      </c>
      <c r="FX97" s="357">
        <f>IFERROR(IF(Info!FY6=TRUE,FX13,IF(Input!FY12=TRUE,INDEX(Main!$L:$O,MATCH(_xlfn.CONCAT(FX4,FX6),Main!$A:$A,0),MATCH(Input!$C$124,Main!$H$3:$K$3,0)),INDEX(Main!$H:$K,MATCH(_xlfn.CONCAT(FX4,FX6),Main!$A:$A,0),MATCH(Input!$C$124,Main!$H$3:$K$3,0)))),0)</f>
        <v>0</v>
      </c>
      <c r="FY97" s="357">
        <f>IFERROR(IF(Info!FZ6=TRUE,FY13,IF(Input!FZ12=TRUE,INDEX(Main!$L:$O,MATCH(_xlfn.CONCAT(FY4,FY6),Main!$A:$A,0),MATCH(Input!$C$124,Main!$H$3:$K$3,0)),INDEX(Main!$H:$K,MATCH(_xlfn.CONCAT(FY4,FY6),Main!$A:$A,0),MATCH(Input!$C$124,Main!$H$3:$K$3,0)))),0)</f>
        <v>0</v>
      </c>
      <c r="FZ97" s="357">
        <f>IFERROR(IF(Info!GA6=TRUE,FZ13,IF(Input!GA12=TRUE,INDEX(Main!$L:$O,MATCH(_xlfn.CONCAT(FZ4,FZ6),Main!$A:$A,0),MATCH(Input!$C$124,Main!$H$3:$K$3,0)),INDEX(Main!$H:$K,MATCH(_xlfn.CONCAT(FZ4,FZ6),Main!$A:$A,0),MATCH(Input!$C$124,Main!$H$3:$K$3,0)))),0)</f>
        <v>0</v>
      </c>
      <c r="GA97" s="357">
        <f>IFERROR(IF(Info!GB6=TRUE,GA13,IF(Input!GB12=TRUE,INDEX(Main!$L:$O,MATCH(_xlfn.CONCAT(GA4,GA6),Main!$A:$A,0),MATCH(Input!$C$124,Main!$H$3:$K$3,0)),INDEX(Main!$H:$K,MATCH(_xlfn.CONCAT(GA4,GA6),Main!$A:$A,0),MATCH(Input!$C$124,Main!$H$3:$K$3,0)))),0)</f>
        <v>0</v>
      </c>
      <c r="GB97" s="357">
        <f>IFERROR(IF(Info!GC6=TRUE,GB13,IF(Input!GC12=TRUE,INDEX(Main!$L:$O,MATCH(_xlfn.CONCAT(GB4,GB6),Main!$A:$A,0),MATCH(Input!$C$124,Main!$H$3:$K$3,0)),INDEX(Main!$H:$K,MATCH(_xlfn.CONCAT(GB4,GB6),Main!$A:$A,0),MATCH(Input!$C$124,Main!$H$3:$K$3,0)))),0)</f>
        <v>0</v>
      </c>
      <c r="GC97" s="357">
        <f>IFERROR(IF(Info!GD6=TRUE,GC13,IF(Input!GD12=TRUE,INDEX(Main!$L:$O,MATCH(_xlfn.CONCAT(GC4,GC6),Main!$A:$A,0),MATCH(Input!$C$124,Main!$H$3:$K$3,0)),INDEX(Main!$H:$K,MATCH(_xlfn.CONCAT(GC4,GC6),Main!$A:$A,0),MATCH(Input!$C$124,Main!$H$3:$K$3,0)))),0)</f>
        <v>0</v>
      </c>
      <c r="GD97" s="357">
        <f>IFERROR(IF(Info!GE6=TRUE,GD13,IF(Input!GE12=TRUE,INDEX(Main!$L:$O,MATCH(_xlfn.CONCAT(GD4,GD6),Main!$A:$A,0),MATCH(Input!$C$124,Main!$H$3:$K$3,0)),INDEX(Main!$H:$K,MATCH(_xlfn.CONCAT(GD4,GD6),Main!$A:$A,0),MATCH(Input!$C$124,Main!$H$3:$K$3,0)))),0)</f>
        <v>0</v>
      </c>
      <c r="GE97" s="357">
        <f>IFERROR(IF(Info!GF6=TRUE,GE13,IF(Input!GF12=TRUE,INDEX(Main!$L:$O,MATCH(_xlfn.CONCAT(GE4,GE6),Main!$A:$A,0),MATCH(Input!$C$124,Main!$H$3:$K$3,0)),INDEX(Main!$H:$K,MATCH(_xlfn.CONCAT(GE4,GE6),Main!$A:$A,0),MATCH(Input!$C$124,Main!$H$3:$K$3,0)))),0)</f>
        <v>0</v>
      </c>
      <c r="GF97" s="357">
        <f>IFERROR(IF(Info!GG6=TRUE,GF13,IF(Input!GG12=TRUE,INDEX(Main!$L:$O,MATCH(_xlfn.CONCAT(GF4,GF6),Main!$A:$A,0),MATCH(Input!$C$124,Main!$H$3:$K$3,0)),INDEX(Main!$H:$K,MATCH(_xlfn.CONCAT(GF4,GF6),Main!$A:$A,0),MATCH(Input!$C$124,Main!$H$3:$K$3,0)))),0)</f>
        <v>0</v>
      </c>
      <c r="GG97" s="357">
        <f>IFERROR(IF(Info!GH6=TRUE,GG13,IF(Input!GH12=TRUE,INDEX(Main!$L:$O,MATCH(_xlfn.CONCAT(GG4,GG6),Main!$A:$A,0),MATCH(Input!$C$124,Main!$H$3:$K$3,0)),INDEX(Main!$H:$K,MATCH(_xlfn.CONCAT(GG4,GG6),Main!$A:$A,0),MATCH(Input!$C$124,Main!$H$3:$K$3,0)))),0)</f>
        <v>0</v>
      </c>
      <c r="GH97" s="357">
        <f>IFERROR(IF(Info!GI6=TRUE,GH13,IF(Input!GI12=TRUE,INDEX(Main!$L:$O,MATCH(_xlfn.CONCAT(GH4,GH6),Main!$A:$A,0),MATCH(Input!$C$124,Main!$H$3:$K$3,0)),INDEX(Main!$H:$K,MATCH(_xlfn.CONCAT(GH4,GH6),Main!$A:$A,0),MATCH(Input!$C$124,Main!$H$3:$K$3,0)))),0)</f>
        <v>0</v>
      </c>
      <c r="GI97" s="357">
        <f>IFERROR(IF(Info!GJ6=TRUE,GI13,IF(Input!GJ12=TRUE,INDEX(Main!$L:$O,MATCH(_xlfn.CONCAT(GI4,GI6),Main!$A:$A,0),MATCH(Input!$C$124,Main!$H$3:$K$3,0)),INDEX(Main!$H:$K,MATCH(_xlfn.CONCAT(GI4,GI6),Main!$A:$A,0),MATCH(Input!$C$124,Main!$H$3:$K$3,0)))),0)</f>
        <v>0</v>
      </c>
      <c r="GJ97" s="357">
        <f>IFERROR(IF(Info!GK6=TRUE,GJ13,IF(Input!GK12=TRUE,INDEX(Main!$L:$O,MATCH(_xlfn.CONCAT(GJ4,GJ6),Main!$A:$A,0),MATCH(Input!$C$124,Main!$H$3:$K$3,0)),INDEX(Main!$H:$K,MATCH(_xlfn.CONCAT(GJ4,GJ6),Main!$A:$A,0),MATCH(Input!$C$124,Main!$H$3:$K$3,0)))),0)</f>
        <v>0</v>
      </c>
      <c r="GK97" s="357">
        <f>IFERROR(IF(Info!GL6=TRUE,GK13,IF(Input!GL12=TRUE,INDEX(Main!$L:$O,MATCH(_xlfn.CONCAT(GK4,GK6),Main!$A:$A,0),MATCH(Input!$C$124,Main!$H$3:$K$3,0)),INDEX(Main!$H:$K,MATCH(_xlfn.CONCAT(GK4,GK6),Main!$A:$A,0),MATCH(Input!$C$124,Main!$H$3:$K$3,0)))),0)</f>
        <v>0</v>
      </c>
      <c r="GL97" s="357">
        <f>IFERROR(IF(Info!GM6=TRUE,GL13,IF(Input!GM12=TRUE,INDEX(Main!$L:$O,MATCH(_xlfn.CONCAT(GL4,GL6),Main!$A:$A,0),MATCH(Input!$C$124,Main!$H$3:$K$3,0)),INDEX(Main!$H:$K,MATCH(_xlfn.CONCAT(GL4,GL6),Main!$A:$A,0),MATCH(Input!$C$124,Main!$H$3:$K$3,0)))),0)</f>
        <v>0</v>
      </c>
      <c r="GM97" s="357">
        <f>IFERROR(IF(Info!GN6=TRUE,GM13,IF(Input!GN12=TRUE,INDEX(Main!$L:$O,MATCH(_xlfn.CONCAT(GM4,GM6),Main!$A:$A,0),MATCH(Input!$C$124,Main!$H$3:$K$3,0)),INDEX(Main!$H:$K,MATCH(_xlfn.CONCAT(GM4,GM6),Main!$A:$A,0),MATCH(Input!$C$124,Main!$H$3:$K$3,0)))),0)</f>
        <v>0</v>
      </c>
      <c r="GN97" s="357">
        <f>IFERROR(IF(Info!GO6=TRUE,GN13,IF(Input!GO12=TRUE,INDEX(Main!$L:$O,MATCH(_xlfn.CONCAT(GN4,GN6),Main!$A:$A,0),MATCH(Input!$C$124,Main!$H$3:$K$3,0)),INDEX(Main!$H:$K,MATCH(_xlfn.CONCAT(GN4,GN6),Main!$A:$A,0),MATCH(Input!$C$124,Main!$H$3:$K$3,0)))),0)</f>
        <v>0</v>
      </c>
      <c r="GO97" s="357">
        <f>IFERROR(IF(Info!GP6=TRUE,GO13,IF(Input!GP12=TRUE,INDEX(Main!$L:$O,MATCH(_xlfn.CONCAT(GO4,GO6),Main!$A:$A,0),MATCH(Input!$C$124,Main!$H$3:$K$3,0)),INDEX(Main!$H:$K,MATCH(_xlfn.CONCAT(GO4,GO6),Main!$A:$A,0),MATCH(Input!$C$124,Main!$H$3:$K$3,0)))),0)</f>
        <v>0</v>
      </c>
      <c r="GP97" s="357">
        <f>IFERROR(IF(Info!GQ6=TRUE,GP13,IF(Input!GQ12=TRUE,INDEX(Main!$L:$O,MATCH(_xlfn.CONCAT(GP4,GP6),Main!$A:$A,0),MATCH(Input!$C$124,Main!$H$3:$K$3,0)),INDEX(Main!$H:$K,MATCH(_xlfn.CONCAT(GP4,GP6),Main!$A:$A,0),MATCH(Input!$C$124,Main!$H$3:$K$3,0)))),0)</f>
        <v>0</v>
      </c>
      <c r="GQ97" s="357">
        <f>IFERROR(IF(Info!GR6=TRUE,GQ13,IF(Input!GR12=TRUE,INDEX(Main!$L:$O,MATCH(_xlfn.CONCAT(GQ4,GQ6),Main!$A:$A,0),MATCH(Input!$C$124,Main!$H$3:$K$3,0)),INDEX(Main!$H:$K,MATCH(_xlfn.CONCAT(GQ4,GQ6),Main!$A:$A,0),MATCH(Input!$C$124,Main!$H$3:$K$3,0)))),0)</f>
        <v>0</v>
      </c>
      <c r="GR97" s="357">
        <f>IFERROR(IF(Info!GS6=TRUE,GR13,IF(Input!GS12=TRUE,INDEX(Main!$L:$O,MATCH(_xlfn.CONCAT(GR4,GR6),Main!$A:$A,0),MATCH(Input!$C$124,Main!$H$3:$K$3,0)),INDEX(Main!$H:$K,MATCH(_xlfn.CONCAT(GR4,GR6),Main!$A:$A,0),MATCH(Input!$C$124,Main!$H$3:$K$3,0)))),0)</f>
        <v>0</v>
      </c>
      <c r="GS97" s="357">
        <f>IFERROR(IF(Info!GT6=TRUE,GS13,IF(Input!GT12=TRUE,INDEX(Main!$L:$O,MATCH(_xlfn.CONCAT(GS4,GS6),Main!$A:$A,0),MATCH(Input!$C$124,Main!$H$3:$K$3,0)),INDEX(Main!$H:$K,MATCH(_xlfn.CONCAT(GS4,GS6),Main!$A:$A,0),MATCH(Input!$C$124,Main!$H$3:$K$3,0)))),0)</f>
        <v>0</v>
      </c>
    </row>
    <row r="98" spans="1:201" s="328" customFormat="1" outlineLevel="1">
      <c r="A98" s="356" t="s">
        <v>9374</v>
      </c>
      <c r="B98" s="387">
        <f>IF(Info!C6=TRUE,INDEX(CW!$M$38:$M$41, MATCH(Input!$C$124,CW!$L$38:$L$41,0)),1)</f>
        <v>1</v>
      </c>
      <c r="C98" s="387">
        <f>IF(Info!D6=TRUE,INDEX(CW!$M$38:$M$41, MATCH(Input!$C$124,CW!$L$38:$L$41,0)),1)</f>
        <v>1</v>
      </c>
      <c r="D98" s="387">
        <f>IF(Info!E6=TRUE,INDEX(CW!$M$38:$M$41, MATCH(Input!$C$124,CW!$L$38:$L$41,0)),1)</f>
        <v>1</v>
      </c>
      <c r="E98" s="387">
        <f>IF(Info!F6=TRUE,INDEX(CW!$M$38:$M$41, MATCH(Input!$C$124,CW!$L$38:$L$41,0)),1)</f>
        <v>1</v>
      </c>
      <c r="F98" s="387">
        <f>IF(Info!G6=TRUE,INDEX(CW!$M$38:$M$41, MATCH(Input!$C$124,CW!$L$38:$L$41,0)),1)</f>
        <v>1</v>
      </c>
      <c r="G98" s="387">
        <f>IF(Info!H6=TRUE,INDEX(CW!$M$38:$M$41, MATCH(Input!$C$124,CW!$L$38:$L$41,0)),1)</f>
        <v>1</v>
      </c>
      <c r="H98" s="387">
        <f>IF(Info!I6=TRUE,INDEX(CW!$M$38:$M$41, MATCH(Input!$C$124,CW!$L$38:$L$41,0)),1)</f>
        <v>1</v>
      </c>
      <c r="I98" s="387">
        <f>IF(Info!J6=TRUE,INDEX(CW!$M$38:$M$41, MATCH(Input!$C$124,CW!$L$38:$L$41,0)),1)</f>
        <v>1</v>
      </c>
      <c r="J98" s="387">
        <f>IF(Info!K6=TRUE,INDEX(CW!$M$38:$M$41, MATCH(Input!$C$124,CW!$L$38:$L$41,0)),1)</f>
        <v>1</v>
      </c>
      <c r="K98" s="387">
        <f>IF(Info!L6=TRUE,INDEX(CW!$M$38:$M$41, MATCH(Input!$C$124,CW!$L$38:$L$41,0)),1)</f>
        <v>1</v>
      </c>
      <c r="L98" s="387">
        <f>IF(Info!M6=TRUE,INDEX(CW!$M$38:$M$41, MATCH(Input!$C$124,CW!$L$38:$L$41,0)),1)</f>
        <v>1</v>
      </c>
      <c r="M98" s="387">
        <f>IF(Info!N6=TRUE,INDEX(CW!$M$38:$M$41, MATCH(Input!$C$124,CW!$L$38:$L$41,0)),1)</f>
        <v>1</v>
      </c>
      <c r="N98" s="387">
        <f>IF(Info!O6=TRUE,INDEX(CW!$M$38:$M$41, MATCH(Input!$C$124,CW!$L$38:$L$41,0)),1)</f>
        <v>1</v>
      </c>
      <c r="O98" s="387">
        <f>IF(Info!P6=TRUE,INDEX(CW!$M$38:$M$41, MATCH(Input!$C$124,CW!$L$38:$L$41,0)),1)</f>
        <v>1</v>
      </c>
      <c r="P98" s="387">
        <f>IF(Info!Q6=TRUE,INDEX(CW!$M$38:$M$41, MATCH(Input!$C$124,CW!$L$38:$L$41,0)),1)</f>
        <v>1</v>
      </c>
      <c r="Q98" s="387">
        <f>IF(Info!R6=TRUE,INDEX(CW!$M$38:$M$41, MATCH(Input!$C$124,CW!$L$38:$L$41,0)),1)</f>
        <v>1</v>
      </c>
      <c r="R98" s="387">
        <f>IF(Info!S6=TRUE,INDEX(CW!$M$38:$M$41, MATCH(Input!$C$124,CW!$L$38:$L$41,0)),1)</f>
        <v>1</v>
      </c>
      <c r="S98" s="387">
        <f>IF(Info!T6=TRUE,INDEX(CW!$M$38:$M$41, MATCH(Input!$C$124,CW!$L$38:$L$41,0)),1)</f>
        <v>1</v>
      </c>
      <c r="T98" s="387">
        <f>IF(Info!U6=TRUE,INDEX(CW!$M$38:$M$41, MATCH(Input!$C$124,CW!$L$38:$L$41,0)),1)</f>
        <v>1</v>
      </c>
      <c r="U98" s="387">
        <f>IF(Info!V6=TRUE,INDEX(CW!$M$38:$M$41, MATCH(Input!$C$124,CW!$L$38:$L$41,0)),1)</f>
        <v>1</v>
      </c>
      <c r="V98" s="387">
        <f>IF(Info!W6=TRUE,INDEX(CW!$M$38:$M$41, MATCH(Input!$C$124,CW!$L$38:$L$41,0)),1)</f>
        <v>1</v>
      </c>
      <c r="W98" s="387">
        <f>IF(Info!X6=TRUE,INDEX(CW!$M$38:$M$41, MATCH(Input!$C$124,CW!$L$38:$L$41,0)),1)</f>
        <v>1</v>
      </c>
      <c r="X98" s="387">
        <f>IF(Info!Y6=TRUE,INDEX(CW!$M$38:$M$41, MATCH(Input!$C$124,CW!$L$38:$L$41,0)),1)</f>
        <v>1</v>
      </c>
      <c r="Y98" s="387">
        <f>IF(Info!Z6=TRUE,INDEX(CW!$M$38:$M$41, MATCH(Input!$C$124,CW!$L$38:$L$41,0)),1)</f>
        <v>1</v>
      </c>
      <c r="Z98" s="387">
        <f>IF(Info!AA6=TRUE,INDEX(CW!$M$38:$M$41, MATCH(Input!$C$124,CW!$L$38:$L$41,0)),1)</f>
        <v>1</v>
      </c>
      <c r="AA98" s="387">
        <f>IF(Info!AB6=TRUE,INDEX(CW!$M$38:$M$41, MATCH(Input!$C$124,CW!$L$38:$L$41,0)),1)</f>
        <v>1</v>
      </c>
      <c r="AB98" s="387">
        <f>IF(Info!AC6=TRUE,INDEX(CW!$M$38:$M$41, MATCH(Input!$C$124,CW!$L$38:$L$41,0)),1)</f>
        <v>1</v>
      </c>
      <c r="AC98" s="387">
        <f>IF(Info!AD6=TRUE,INDEX(CW!$M$38:$M$41, MATCH(Input!$C$124,CW!$L$38:$L$41,0)),1)</f>
        <v>1</v>
      </c>
      <c r="AD98" s="387">
        <f>IF(Info!AE6=TRUE,INDEX(CW!$M$38:$M$41, MATCH(Input!$C$124,CW!$L$38:$L$41,0)),1)</f>
        <v>1</v>
      </c>
      <c r="AE98" s="387">
        <f>IF(Info!AF6=TRUE,INDEX(CW!$M$38:$M$41, MATCH(Input!$C$124,CW!$L$38:$L$41,0)),1)</f>
        <v>1</v>
      </c>
      <c r="AF98" s="387">
        <f>IF(Info!AG6=TRUE,INDEX(CW!$M$38:$M$41, MATCH(Input!$C$124,CW!$L$38:$L$41,0)),1)</f>
        <v>1</v>
      </c>
      <c r="AG98" s="387">
        <f>IF(Info!AH6=TRUE,INDEX(CW!$M$38:$M$41, MATCH(Input!$C$124,CW!$L$38:$L$41,0)),1)</f>
        <v>1</v>
      </c>
      <c r="AH98" s="387">
        <f>IF(Info!AI6=TRUE,INDEX(CW!$M$38:$M$41, MATCH(Input!$C$124,CW!$L$38:$L$41,0)),1)</f>
        <v>1</v>
      </c>
      <c r="AI98" s="387">
        <f>IF(Info!AJ6=TRUE,INDEX(CW!$M$38:$M$41, MATCH(Input!$C$124,CW!$L$38:$L$41,0)),1)</f>
        <v>1</v>
      </c>
      <c r="AJ98" s="387">
        <f>IF(Info!AK6=TRUE,INDEX(CW!$M$38:$M$41, MATCH(Input!$C$124,CW!$L$38:$L$41,0)),1)</f>
        <v>1</v>
      </c>
      <c r="AK98" s="387">
        <f>IF(Info!AL6=TRUE,INDEX(CW!$M$38:$M$41, MATCH(Input!$C$124,CW!$L$38:$L$41,0)),1)</f>
        <v>1</v>
      </c>
      <c r="AL98" s="387">
        <f>IF(Info!AM6=TRUE,INDEX(CW!$M$38:$M$41, MATCH(Input!$C$124,CW!$L$38:$L$41,0)),1)</f>
        <v>1</v>
      </c>
      <c r="AM98" s="387">
        <f>IF(Info!AN6=TRUE,INDEX(CW!$M$38:$M$41, MATCH(Input!$C$124,CW!$L$38:$L$41,0)),1)</f>
        <v>1</v>
      </c>
      <c r="AN98" s="387">
        <f>IF(Info!AO6=TRUE,INDEX(CW!$M$38:$M$41, MATCH(Input!$C$124,CW!$L$38:$L$41,0)),1)</f>
        <v>1</v>
      </c>
      <c r="AO98" s="387">
        <f>IF(Info!AP6=TRUE,INDEX(CW!$M$38:$M$41, MATCH(Input!$C$124,CW!$L$38:$L$41,0)),1)</f>
        <v>1</v>
      </c>
      <c r="AP98" s="387">
        <f>IF(Info!AQ6=TRUE,INDEX(CW!$M$38:$M$41, MATCH(Input!$C$124,CW!$L$38:$L$41,0)),1)</f>
        <v>1</v>
      </c>
      <c r="AQ98" s="387">
        <f>IF(Info!AR6=TRUE,INDEX(CW!$M$38:$M$41, MATCH(Input!$C$124,CW!$L$38:$L$41,0)),1)</f>
        <v>1</v>
      </c>
      <c r="AR98" s="387">
        <f>IF(Info!AS6=TRUE,INDEX(CW!$M$38:$M$41, MATCH(Input!$C$124,CW!$L$38:$L$41,0)),1)</f>
        <v>1</v>
      </c>
      <c r="AS98" s="387">
        <f>IF(Info!AT6=TRUE,INDEX(CW!$M$38:$M$41, MATCH(Input!$C$124,CW!$L$38:$L$41,0)),1)</f>
        <v>1</v>
      </c>
      <c r="AT98" s="387">
        <f>IF(Info!AU6=TRUE,INDEX(CW!$M$38:$M$41, MATCH(Input!$C$124,CW!$L$38:$L$41,0)),1)</f>
        <v>1</v>
      </c>
      <c r="AU98" s="387">
        <f>IF(Info!AV6=TRUE,INDEX(CW!$M$38:$M$41, MATCH(Input!$C$124,CW!$L$38:$L$41,0)),1)</f>
        <v>1</v>
      </c>
      <c r="AV98" s="387">
        <f>IF(Info!AW6=TRUE,INDEX(CW!$M$38:$M$41, MATCH(Input!$C$124,CW!$L$38:$L$41,0)),1)</f>
        <v>1</v>
      </c>
      <c r="AW98" s="387">
        <f>IF(Info!AX6=TRUE,INDEX(CW!$M$38:$M$41, MATCH(Input!$C$124,CW!$L$38:$L$41,0)),1)</f>
        <v>1</v>
      </c>
      <c r="AX98" s="387">
        <f>IF(Info!AY6=TRUE,INDEX(CW!$M$38:$M$41, MATCH(Input!$C$124,CW!$L$38:$L$41,0)),1)</f>
        <v>1</v>
      </c>
      <c r="AY98" s="387">
        <f>IF(Info!AZ6=TRUE,INDEX(CW!$M$38:$M$41, MATCH(Input!$C$124,CW!$L$38:$L$41,0)),1)</f>
        <v>1</v>
      </c>
      <c r="AZ98" s="387">
        <f>IF(Info!BA6=TRUE,INDEX(CW!$M$38:$M$41, MATCH(Input!$C$124,CW!$L$38:$L$41,0)),1)</f>
        <v>1</v>
      </c>
      <c r="BA98" s="387">
        <f>IF(Info!BB6=TRUE,INDEX(CW!$M$38:$M$41, MATCH(Input!$C$124,CW!$L$38:$L$41,0)),1)</f>
        <v>1</v>
      </c>
      <c r="BB98" s="387">
        <f>IF(Info!BC6=TRUE,INDEX(CW!$M$38:$M$41, MATCH(Input!$C$124,CW!$L$38:$L$41,0)),1)</f>
        <v>1</v>
      </c>
      <c r="BC98" s="387">
        <f>IF(Info!BD6=TRUE,INDEX(CW!$M$38:$M$41, MATCH(Input!$C$124,CW!$L$38:$L$41,0)),1)</f>
        <v>1</v>
      </c>
      <c r="BD98" s="387">
        <f>IF(Info!BE6=TRUE,INDEX(CW!$M$38:$M$41, MATCH(Input!$C$124,CW!$L$38:$L$41,0)),1)</f>
        <v>1</v>
      </c>
      <c r="BE98" s="387">
        <f>IF(Info!BF6=TRUE,INDEX(CW!$M$38:$M$41, MATCH(Input!$C$124,CW!$L$38:$L$41,0)),1)</f>
        <v>1</v>
      </c>
      <c r="BF98" s="387">
        <f>IF(Info!BG6=TRUE,INDEX(CW!$M$38:$M$41, MATCH(Input!$C$124,CW!$L$38:$L$41,0)),1)</f>
        <v>1</v>
      </c>
      <c r="BG98" s="387">
        <f>IF(Info!BH6=TRUE,INDEX(CW!$M$38:$M$41, MATCH(Input!$C$124,CW!$L$38:$L$41,0)),1)</f>
        <v>1</v>
      </c>
      <c r="BH98" s="387">
        <f>IF(Info!BI6=TRUE,INDEX(CW!$M$38:$M$41, MATCH(Input!$C$124,CW!$L$38:$L$41,0)),1)</f>
        <v>1</v>
      </c>
      <c r="BI98" s="387">
        <f>IF(Info!BJ6=TRUE,INDEX(CW!$M$38:$M$41, MATCH(Input!$C$124,CW!$L$38:$L$41,0)),1)</f>
        <v>1</v>
      </c>
      <c r="BJ98" s="387">
        <f>IF(Info!BK6=TRUE,INDEX(CW!$M$38:$M$41, MATCH(Input!$C$124,CW!$L$38:$L$41,0)),1)</f>
        <v>1</v>
      </c>
      <c r="BK98" s="387">
        <f>IF(Info!BL6=TRUE,INDEX(CW!$M$38:$M$41, MATCH(Input!$C$124,CW!$L$38:$L$41,0)),1)</f>
        <v>1</v>
      </c>
      <c r="BL98" s="387">
        <f>IF(Info!BM6=TRUE,INDEX(CW!$M$38:$M$41, MATCH(Input!$C$124,CW!$L$38:$L$41,0)),1)</f>
        <v>1</v>
      </c>
      <c r="BM98" s="387">
        <f>IF(Info!BN6=TRUE,INDEX(CW!$M$38:$M$41, MATCH(Input!$C$124,CW!$L$38:$L$41,0)),1)</f>
        <v>1</v>
      </c>
      <c r="BN98" s="387">
        <f>IF(Info!BO6=TRUE,INDEX(CW!$M$38:$M$41, MATCH(Input!$C$124,CW!$L$38:$L$41,0)),1)</f>
        <v>1</v>
      </c>
      <c r="BO98" s="387">
        <f>IF(Info!BP6=TRUE,INDEX(CW!$M$38:$M$41, MATCH(Input!$C$124,CW!$L$38:$L$41,0)),1)</f>
        <v>1</v>
      </c>
      <c r="BP98" s="387">
        <f>IF(Info!BQ6=TRUE,INDEX(CW!$M$38:$M$41, MATCH(Input!$C$124,CW!$L$38:$L$41,0)),1)</f>
        <v>1</v>
      </c>
      <c r="BQ98" s="387">
        <f>IF(Info!BR6=TRUE,INDEX(CW!$M$38:$M$41, MATCH(Input!$C$124,CW!$L$38:$L$41,0)),1)</f>
        <v>1</v>
      </c>
      <c r="BR98" s="387">
        <f>IF(Info!BS6=TRUE,INDEX(CW!$M$38:$M$41, MATCH(Input!$C$124,CW!$L$38:$L$41,0)),1)</f>
        <v>1</v>
      </c>
      <c r="BS98" s="387">
        <f>IF(Info!BT6=TRUE,INDEX(CW!$M$38:$M$41, MATCH(Input!$C$124,CW!$L$38:$L$41,0)),1)</f>
        <v>1</v>
      </c>
      <c r="BT98" s="387">
        <f>IF(Info!BU6=TRUE,INDEX(CW!$M$38:$M$41, MATCH(Input!$C$124,CW!$L$38:$L$41,0)),1)</f>
        <v>1</v>
      </c>
      <c r="BU98" s="387">
        <f>IF(Info!BV6=TRUE,INDEX(CW!$M$38:$M$41, MATCH(Input!$C$124,CW!$L$38:$L$41,0)),1)</f>
        <v>1</v>
      </c>
      <c r="BV98" s="387">
        <f>IF(Info!BW6=TRUE,INDEX(CW!$M$38:$M$41, MATCH(Input!$C$124,CW!$L$38:$L$41,0)),1)</f>
        <v>1</v>
      </c>
      <c r="BW98" s="387">
        <f>IF(Info!BX6=TRUE,INDEX(CW!$M$38:$M$41, MATCH(Input!$C$124,CW!$L$38:$L$41,0)),1)</f>
        <v>1</v>
      </c>
      <c r="BX98" s="387">
        <f>IF(Info!BY6=TRUE,INDEX(CW!$M$38:$M$41, MATCH(Input!$C$124,CW!$L$38:$L$41,0)),1)</f>
        <v>1</v>
      </c>
      <c r="BY98" s="387">
        <f>IF(Info!BZ6=TRUE,INDEX(CW!$M$38:$M$41, MATCH(Input!$C$124,CW!$L$38:$L$41,0)),1)</f>
        <v>1</v>
      </c>
      <c r="BZ98" s="387">
        <f>IF(Info!CA6=TRUE,INDEX(CW!$M$38:$M$41, MATCH(Input!$C$124,CW!$L$38:$L$41,0)),1)</f>
        <v>1</v>
      </c>
      <c r="CA98" s="387">
        <f>IF(Info!CB6=TRUE,INDEX(CW!$M$38:$M$41, MATCH(Input!$C$124,CW!$L$38:$L$41,0)),1)</f>
        <v>1</v>
      </c>
      <c r="CB98" s="387">
        <f>IF(Info!CC6=TRUE,INDEX(CW!$M$38:$M$41, MATCH(Input!$C$124,CW!$L$38:$L$41,0)),1)</f>
        <v>1</v>
      </c>
      <c r="CC98" s="387">
        <f>IF(Info!CD6=TRUE,INDEX(CW!$M$38:$M$41, MATCH(Input!$C$124,CW!$L$38:$L$41,0)),1)</f>
        <v>1</v>
      </c>
      <c r="CD98" s="387">
        <f>IF(Info!CE6=TRUE,INDEX(CW!$M$38:$M$41, MATCH(Input!$C$124,CW!$L$38:$L$41,0)),1)</f>
        <v>1</v>
      </c>
      <c r="CE98" s="387">
        <f>IF(Info!CF6=TRUE,INDEX(CW!$M$38:$M$41, MATCH(Input!$C$124,CW!$L$38:$L$41,0)),1)</f>
        <v>1</v>
      </c>
      <c r="CF98" s="387">
        <f>IF(Info!CG6=TRUE,INDEX(CW!$M$38:$M$41, MATCH(Input!$C$124,CW!$L$38:$L$41,0)),1)</f>
        <v>1</v>
      </c>
      <c r="CG98" s="387">
        <f>IF(Info!CH6=TRUE,INDEX(CW!$M$38:$M$41, MATCH(Input!$C$124,CW!$L$38:$L$41,0)),1)</f>
        <v>1</v>
      </c>
      <c r="CH98" s="387">
        <f>IF(Info!CI6=TRUE,INDEX(CW!$M$38:$M$41, MATCH(Input!$C$124,CW!$L$38:$L$41,0)),1)</f>
        <v>1</v>
      </c>
      <c r="CI98" s="387">
        <f>IF(Info!CJ6=TRUE,INDEX(CW!$M$38:$M$41, MATCH(Input!$C$124,CW!$L$38:$L$41,0)),1)</f>
        <v>1</v>
      </c>
      <c r="CJ98" s="387">
        <f>IF(Info!CK6=TRUE,INDEX(CW!$M$38:$M$41, MATCH(Input!$C$124,CW!$L$38:$L$41,0)),1)</f>
        <v>1</v>
      </c>
      <c r="CK98" s="387">
        <f>IF(Info!CL6=TRUE,INDEX(CW!$M$38:$M$41, MATCH(Input!$C$124,CW!$L$38:$L$41,0)),1)</f>
        <v>1</v>
      </c>
      <c r="CL98" s="387">
        <f>IF(Info!CM6=TRUE,INDEX(CW!$M$38:$M$41, MATCH(Input!$C$124,CW!$L$38:$L$41,0)),1)</f>
        <v>1</v>
      </c>
      <c r="CM98" s="387">
        <f>IF(Info!CN6=TRUE,INDEX(CW!$M$38:$M$41, MATCH(Input!$C$124,CW!$L$38:$L$41,0)),1)</f>
        <v>1</v>
      </c>
      <c r="CN98" s="387">
        <f>IF(Info!CO6=TRUE,INDEX(CW!$M$38:$M$41, MATCH(Input!$C$124,CW!$L$38:$L$41,0)),1)</f>
        <v>1</v>
      </c>
      <c r="CO98" s="387">
        <f>IF(Info!CP6=TRUE,INDEX(CW!$M$38:$M$41, MATCH(Input!$C$124,CW!$L$38:$L$41,0)),1)</f>
        <v>1</v>
      </c>
      <c r="CP98" s="387">
        <f>IF(Info!CQ6=TRUE,INDEX(CW!$M$38:$M$41, MATCH(Input!$C$124,CW!$L$38:$L$41,0)),1)</f>
        <v>1</v>
      </c>
      <c r="CQ98" s="387">
        <f>IF(Info!CR6=TRUE,INDEX(CW!$M$38:$M$41, MATCH(Input!$C$124,CW!$L$38:$L$41,0)),1)</f>
        <v>1</v>
      </c>
      <c r="CR98" s="387">
        <f>IF(Info!CS6=TRUE,INDEX(CW!$M$38:$M$41, MATCH(Input!$C$124,CW!$L$38:$L$41,0)),1)</f>
        <v>1</v>
      </c>
      <c r="CS98" s="387">
        <f>IF(Info!CT6=TRUE,INDEX(CW!$M$38:$M$41, MATCH(Input!$C$124,CW!$L$38:$L$41,0)),1)</f>
        <v>1</v>
      </c>
      <c r="CT98" s="387">
        <f>IF(Info!CU6=TRUE,INDEX(CW!$M$38:$M$41, MATCH(Input!$C$124,CW!$L$38:$L$41,0)),1)</f>
        <v>1</v>
      </c>
      <c r="CU98" s="387">
        <f>IF(Info!CV6=TRUE,INDEX(CW!$M$38:$M$41, MATCH(Input!$C$124,CW!$L$38:$L$41,0)),1)</f>
        <v>1</v>
      </c>
      <c r="CV98" s="387">
        <f>IF(Info!CW6=TRUE,INDEX(CW!$M$38:$M$41, MATCH(Input!$C$124,CW!$L$38:$L$41,0)),1)</f>
        <v>1</v>
      </c>
      <c r="CW98" s="387">
        <f>IF(Info!CX6=TRUE,INDEX(CW!$M$38:$M$41, MATCH(Input!$C$124,CW!$L$38:$L$41,0)),1)</f>
        <v>1</v>
      </c>
      <c r="CX98" s="387">
        <f>IF(Info!CY6=TRUE,INDEX(CW!$M$38:$M$41, MATCH(Input!$C$124,CW!$L$38:$L$41,0)),1)</f>
        <v>1</v>
      </c>
      <c r="CY98" s="387">
        <f>IF(Info!CZ6=TRUE,INDEX(CW!$M$38:$M$41, MATCH(Input!$C$124,CW!$L$38:$L$41,0)),1)</f>
        <v>1</v>
      </c>
      <c r="CZ98" s="387">
        <f>IF(Info!DA6=TRUE,INDEX(CW!$M$38:$M$41, MATCH(Input!$C$124,CW!$L$38:$L$41,0)),1)</f>
        <v>1</v>
      </c>
      <c r="DA98" s="387">
        <f>IF(Info!DB6=TRUE,INDEX(CW!$M$38:$M$41, MATCH(Input!$C$124,CW!$L$38:$L$41,0)),1)</f>
        <v>1</v>
      </c>
      <c r="DB98" s="387">
        <f>IF(Info!DC6=TRUE,INDEX(CW!$M$38:$M$41, MATCH(Input!$C$124,CW!$L$38:$L$41,0)),1)</f>
        <v>1</v>
      </c>
      <c r="DC98" s="387">
        <f>IF(Info!DD6=TRUE,INDEX(CW!$M$38:$M$41, MATCH(Input!$C$124,CW!$L$38:$L$41,0)),1)</f>
        <v>1</v>
      </c>
      <c r="DD98" s="387">
        <f>IF(Info!DE6=TRUE,INDEX(CW!$M$38:$M$41, MATCH(Input!$C$124,CW!$L$38:$L$41,0)),1)</f>
        <v>1</v>
      </c>
      <c r="DE98" s="387">
        <f>IF(Info!DF6=TRUE,INDEX(CW!$M$38:$M$41, MATCH(Input!$C$124,CW!$L$38:$L$41,0)),1)</f>
        <v>1</v>
      </c>
      <c r="DF98" s="387">
        <f>IF(Info!DG6=TRUE,INDEX(CW!$M$38:$M$41, MATCH(Input!$C$124,CW!$L$38:$L$41,0)),1)</f>
        <v>1</v>
      </c>
      <c r="DG98" s="387">
        <f>IF(Info!DH6=TRUE,INDEX(CW!$M$38:$M$41, MATCH(Input!$C$124,CW!$L$38:$L$41,0)),1)</f>
        <v>1</v>
      </c>
      <c r="DH98" s="387">
        <f>IF(Info!DI6=TRUE,INDEX(CW!$M$38:$M$41, MATCH(Input!$C$124,CW!$L$38:$L$41,0)),1)</f>
        <v>1</v>
      </c>
      <c r="DI98" s="387">
        <f>IF(Info!DJ6=TRUE,INDEX(CW!$M$38:$M$41, MATCH(Input!$C$124,CW!$L$38:$L$41,0)),1)</f>
        <v>1</v>
      </c>
      <c r="DJ98" s="387">
        <f>IF(Info!DK6=TRUE,INDEX(CW!$M$38:$M$41, MATCH(Input!$C$124,CW!$L$38:$L$41,0)),1)</f>
        <v>1</v>
      </c>
      <c r="DK98" s="387">
        <f>IF(Info!DL6=TRUE,INDEX(CW!$M$38:$M$41, MATCH(Input!$C$124,CW!$L$38:$L$41,0)),1)</f>
        <v>1</v>
      </c>
      <c r="DL98" s="387">
        <f>IF(Info!DM6=TRUE,INDEX(CW!$M$38:$M$41, MATCH(Input!$C$124,CW!$L$38:$L$41,0)),1)</f>
        <v>1</v>
      </c>
      <c r="DM98" s="387">
        <f>IF(Info!DN6=TRUE,INDEX(CW!$M$38:$M$41, MATCH(Input!$C$124,CW!$L$38:$L$41,0)),1)</f>
        <v>1</v>
      </c>
      <c r="DN98" s="387">
        <f>IF(Info!DO6=TRUE,INDEX(CW!$M$38:$M$41, MATCH(Input!$C$124,CW!$L$38:$L$41,0)),1)</f>
        <v>1</v>
      </c>
      <c r="DO98" s="387">
        <f>IF(Info!DP6=TRUE,INDEX(CW!$M$38:$M$41, MATCH(Input!$C$124,CW!$L$38:$L$41,0)),1)</f>
        <v>1</v>
      </c>
      <c r="DP98" s="387">
        <f>IF(Info!DQ6=TRUE,INDEX(CW!$M$38:$M$41, MATCH(Input!$C$124,CW!$L$38:$L$41,0)),1)</f>
        <v>1</v>
      </c>
      <c r="DQ98" s="387">
        <f>IF(Info!DR6=TRUE,INDEX(CW!$M$38:$M$41, MATCH(Input!$C$124,CW!$L$38:$L$41,0)),1)</f>
        <v>1</v>
      </c>
      <c r="DR98" s="387">
        <f>IF(Info!DS6=TRUE,INDEX(CW!$M$38:$M$41, MATCH(Input!$C$124,CW!$L$38:$L$41,0)),1)</f>
        <v>1</v>
      </c>
      <c r="DS98" s="387">
        <f>IF(Info!DT6=TRUE,INDEX(CW!$M$38:$M$41, MATCH(Input!$C$124,CW!$L$38:$L$41,0)),1)</f>
        <v>1</v>
      </c>
      <c r="DT98" s="387">
        <f>IF(Info!DU6=TRUE,INDEX(CW!$M$38:$M$41, MATCH(Input!$C$124,CW!$L$38:$L$41,0)),1)</f>
        <v>1</v>
      </c>
      <c r="DU98" s="387">
        <f>IF(Info!DV6=TRUE,INDEX(CW!$M$38:$M$41, MATCH(Input!$C$124,CW!$L$38:$L$41,0)),1)</f>
        <v>1</v>
      </c>
      <c r="DV98" s="387">
        <f>IF(Info!DW6=TRUE,INDEX(CW!$M$38:$M$41, MATCH(Input!$C$124,CW!$L$38:$L$41,0)),1)</f>
        <v>1</v>
      </c>
      <c r="DW98" s="387">
        <f>IF(Info!DX6=TRUE,INDEX(CW!$M$38:$M$41, MATCH(Input!$C$124,CW!$L$38:$L$41,0)),1)</f>
        <v>1</v>
      </c>
      <c r="DX98" s="387">
        <f>IF(Info!DY6=TRUE,INDEX(CW!$M$38:$M$41, MATCH(Input!$C$124,CW!$L$38:$L$41,0)),1)</f>
        <v>1</v>
      </c>
      <c r="DY98" s="387">
        <f>IF(Info!DZ6=TRUE,INDEX(CW!$M$38:$M$41, MATCH(Input!$C$124,CW!$L$38:$L$41,0)),1)</f>
        <v>1</v>
      </c>
      <c r="DZ98" s="387">
        <f>IF(Info!EA6=TRUE,INDEX(CW!$M$38:$M$41, MATCH(Input!$C$124,CW!$L$38:$L$41,0)),1)</f>
        <v>1</v>
      </c>
      <c r="EA98" s="387">
        <f>IF(Info!EB6=TRUE,INDEX(CW!$M$38:$M$41, MATCH(Input!$C$124,CW!$L$38:$L$41,0)),1)</f>
        <v>1</v>
      </c>
      <c r="EB98" s="387">
        <f>IF(Info!EC6=TRUE,INDEX(CW!$M$38:$M$41, MATCH(Input!$C$124,CW!$L$38:$L$41,0)),1)</f>
        <v>1</v>
      </c>
      <c r="EC98" s="387">
        <f>IF(Info!ED6=TRUE,INDEX(CW!$M$38:$M$41, MATCH(Input!$C$124,CW!$L$38:$L$41,0)),1)</f>
        <v>1</v>
      </c>
      <c r="ED98" s="387">
        <f>IF(Info!EE6=TRUE,INDEX(CW!$M$38:$M$41, MATCH(Input!$C$124,CW!$L$38:$L$41,0)),1)</f>
        <v>1</v>
      </c>
      <c r="EE98" s="387">
        <f>IF(Info!EF6=TRUE,INDEX(CW!$M$38:$M$41, MATCH(Input!$C$124,CW!$L$38:$L$41,0)),1)</f>
        <v>1</v>
      </c>
      <c r="EF98" s="387">
        <f>IF(Info!EG6=TRUE,INDEX(CW!$M$38:$M$41, MATCH(Input!$C$124,CW!$L$38:$L$41,0)),1)</f>
        <v>1</v>
      </c>
      <c r="EG98" s="387">
        <f>IF(Info!EH6=TRUE,INDEX(CW!$M$38:$M$41, MATCH(Input!$C$124,CW!$L$38:$L$41,0)),1)</f>
        <v>1</v>
      </c>
      <c r="EH98" s="387">
        <f>IF(Info!EI6=TRUE,INDEX(CW!$M$38:$M$41, MATCH(Input!$C$124,CW!$L$38:$L$41,0)),1)</f>
        <v>1</v>
      </c>
      <c r="EI98" s="387">
        <f>IF(Info!EJ6=TRUE,INDEX(CW!$M$38:$M$41, MATCH(Input!$C$124,CW!$L$38:$L$41,0)),1)</f>
        <v>1</v>
      </c>
      <c r="EJ98" s="387">
        <f>IF(Info!EK6=TRUE,INDEX(CW!$M$38:$M$41, MATCH(Input!$C$124,CW!$L$38:$L$41,0)),1)</f>
        <v>1</v>
      </c>
      <c r="EK98" s="387">
        <f>IF(Info!EL6=TRUE,INDEX(CW!$M$38:$M$41, MATCH(Input!$C$124,CW!$L$38:$L$41,0)),1)</f>
        <v>1</v>
      </c>
      <c r="EL98" s="387">
        <f>IF(Info!EM6=TRUE,INDEX(CW!$M$38:$M$41, MATCH(Input!$C$124,CW!$L$38:$L$41,0)),1)</f>
        <v>1</v>
      </c>
      <c r="EM98" s="387">
        <f>IF(Info!EN6=TRUE,INDEX(CW!$M$38:$M$41, MATCH(Input!$C$124,CW!$L$38:$L$41,0)),1)</f>
        <v>1</v>
      </c>
      <c r="EN98" s="387">
        <f>IF(Info!EO6=TRUE,INDEX(CW!$M$38:$M$41, MATCH(Input!$C$124,CW!$L$38:$L$41,0)),1)</f>
        <v>1</v>
      </c>
      <c r="EO98" s="387">
        <f>IF(Info!EP6=TRUE,INDEX(CW!$M$38:$M$41, MATCH(Input!$C$124,CW!$L$38:$L$41,0)),1)</f>
        <v>1</v>
      </c>
      <c r="EP98" s="387">
        <f>IF(Info!EQ6=TRUE,INDEX(CW!$M$38:$M$41, MATCH(Input!$C$124,CW!$L$38:$L$41,0)),1)</f>
        <v>1</v>
      </c>
      <c r="EQ98" s="387">
        <f>IF(Info!ER6=TRUE,INDEX(CW!$M$38:$M$41, MATCH(Input!$C$124,CW!$L$38:$L$41,0)),1)</f>
        <v>1</v>
      </c>
      <c r="ER98" s="387">
        <f>IF(Info!ES6=TRUE,INDEX(CW!$M$38:$M$41, MATCH(Input!$C$124,CW!$L$38:$L$41,0)),1)</f>
        <v>1</v>
      </c>
      <c r="ES98" s="387">
        <f>IF(Info!ET6=TRUE,INDEX(CW!$M$38:$M$41, MATCH(Input!$C$124,CW!$L$38:$L$41,0)),1)</f>
        <v>1</v>
      </c>
      <c r="ET98" s="387">
        <f>IF(Info!EU6=TRUE,INDEX(CW!$M$38:$M$41, MATCH(Input!$C$124,CW!$L$38:$L$41,0)),1)</f>
        <v>1</v>
      </c>
      <c r="EU98" s="387">
        <f>IF(Info!EV6=TRUE,INDEX(CW!$M$38:$M$41, MATCH(Input!$C$124,CW!$L$38:$L$41,0)),1)</f>
        <v>1</v>
      </c>
      <c r="EV98" s="387">
        <f>IF(Info!EW6=TRUE,INDEX(CW!$M$38:$M$41, MATCH(Input!$C$124,CW!$L$38:$L$41,0)),1)</f>
        <v>1</v>
      </c>
      <c r="EW98" s="387">
        <f>IF(Info!EX6=TRUE,INDEX(CW!$M$38:$M$41, MATCH(Input!$C$124,CW!$L$38:$L$41,0)),1)</f>
        <v>1</v>
      </c>
      <c r="EX98" s="387">
        <f>IF(Info!EY6=TRUE,INDEX(CW!$M$38:$M$41, MATCH(Input!$C$124,CW!$L$38:$L$41,0)),1)</f>
        <v>1</v>
      </c>
      <c r="EY98" s="387">
        <f>IF(Info!EZ6=TRUE,INDEX(CW!$M$38:$M$41, MATCH(Input!$C$124,CW!$L$38:$L$41,0)),1)</f>
        <v>1</v>
      </c>
      <c r="EZ98" s="387">
        <f>IF(Info!FA6=TRUE,INDEX(CW!$M$38:$M$41, MATCH(Input!$C$124,CW!$L$38:$L$41,0)),1)</f>
        <v>1</v>
      </c>
      <c r="FA98" s="387">
        <f>IF(Info!FB6=TRUE,INDEX(CW!$M$38:$M$41, MATCH(Input!$C$124,CW!$L$38:$L$41,0)),1)</f>
        <v>1</v>
      </c>
      <c r="FB98" s="387">
        <f>IF(Info!FC6=TRUE,INDEX(CW!$M$38:$M$41, MATCH(Input!$C$124,CW!$L$38:$L$41,0)),1)</f>
        <v>1</v>
      </c>
      <c r="FC98" s="387">
        <f>IF(Info!FD6=TRUE,INDEX(CW!$M$38:$M$41, MATCH(Input!$C$124,CW!$L$38:$L$41,0)),1)</f>
        <v>1</v>
      </c>
      <c r="FD98" s="387">
        <f>IF(Info!FE6=TRUE,INDEX(CW!$M$38:$M$41, MATCH(Input!$C$124,CW!$L$38:$L$41,0)),1)</f>
        <v>1</v>
      </c>
      <c r="FE98" s="387">
        <f>IF(Info!FF6=TRUE,INDEX(CW!$M$38:$M$41, MATCH(Input!$C$124,CW!$L$38:$L$41,0)),1)</f>
        <v>1</v>
      </c>
      <c r="FF98" s="387">
        <f>IF(Info!FG6=TRUE,INDEX(CW!$M$38:$M$41, MATCH(Input!$C$124,CW!$L$38:$L$41,0)),1)</f>
        <v>1</v>
      </c>
      <c r="FG98" s="387">
        <f>IF(Info!FH6=TRUE,INDEX(CW!$M$38:$M$41, MATCH(Input!$C$124,CW!$L$38:$L$41,0)),1)</f>
        <v>1</v>
      </c>
      <c r="FH98" s="387">
        <f>IF(Info!FI6=TRUE,INDEX(CW!$M$38:$M$41, MATCH(Input!$C$124,CW!$L$38:$L$41,0)),1)</f>
        <v>1</v>
      </c>
      <c r="FI98" s="387">
        <f>IF(Info!FJ6=TRUE,INDEX(CW!$M$38:$M$41, MATCH(Input!$C$124,CW!$L$38:$L$41,0)),1)</f>
        <v>1</v>
      </c>
      <c r="FJ98" s="387">
        <f>IF(Info!FK6=TRUE,INDEX(CW!$M$38:$M$41, MATCH(Input!$C$124,CW!$L$38:$L$41,0)),1)</f>
        <v>1</v>
      </c>
      <c r="FK98" s="387">
        <f>IF(Info!FL6=TRUE,INDEX(CW!$M$38:$M$41, MATCH(Input!$C$124,CW!$L$38:$L$41,0)),1)</f>
        <v>1</v>
      </c>
      <c r="FL98" s="387">
        <f>IF(Info!FM6=TRUE,INDEX(CW!$M$38:$M$41, MATCH(Input!$C$124,CW!$L$38:$L$41,0)),1)</f>
        <v>1</v>
      </c>
      <c r="FM98" s="387">
        <f>IF(Info!FN6=TRUE,INDEX(CW!$M$38:$M$41, MATCH(Input!$C$124,CW!$L$38:$L$41,0)),1)</f>
        <v>1</v>
      </c>
      <c r="FN98" s="387">
        <f>IF(Info!FO6=TRUE,INDEX(CW!$M$38:$M$41, MATCH(Input!$C$124,CW!$L$38:$L$41,0)),1)</f>
        <v>1</v>
      </c>
      <c r="FO98" s="387">
        <f>IF(Info!FP6=TRUE,INDEX(CW!$M$38:$M$41, MATCH(Input!$C$124,CW!$L$38:$L$41,0)),1)</f>
        <v>1</v>
      </c>
      <c r="FP98" s="387">
        <f>IF(Info!FQ6=TRUE,INDEX(CW!$M$38:$M$41, MATCH(Input!$C$124,CW!$L$38:$L$41,0)),1)</f>
        <v>1</v>
      </c>
      <c r="FQ98" s="387">
        <f>IF(Info!FR6=TRUE,INDEX(CW!$M$38:$M$41, MATCH(Input!$C$124,CW!$L$38:$L$41,0)),1)</f>
        <v>1</v>
      </c>
      <c r="FR98" s="387">
        <f>IF(Info!FS6=TRUE,INDEX(CW!$M$38:$M$41, MATCH(Input!$C$124,CW!$L$38:$L$41,0)),1)</f>
        <v>1</v>
      </c>
      <c r="FS98" s="387">
        <f>IF(Info!FT6=TRUE,INDEX(CW!$M$38:$M$41, MATCH(Input!$C$124,CW!$L$38:$L$41,0)),1)</f>
        <v>1</v>
      </c>
      <c r="FT98" s="387">
        <f>IF(Info!FU6=TRUE,INDEX(CW!$M$38:$M$41, MATCH(Input!$C$124,CW!$L$38:$L$41,0)),1)</f>
        <v>1</v>
      </c>
      <c r="FU98" s="387">
        <f>IF(Info!FV6=TRUE,INDEX(CW!$M$38:$M$41, MATCH(Input!$C$124,CW!$L$38:$L$41,0)),1)</f>
        <v>1</v>
      </c>
      <c r="FV98" s="387">
        <f>IF(Info!FW6=TRUE,INDEX(CW!$M$38:$M$41, MATCH(Input!$C$124,CW!$L$38:$L$41,0)),1)</f>
        <v>1</v>
      </c>
      <c r="FW98" s="387">
        <f>IF(Info!FX6=TRUE,INDEX(CW!$M$38:$M$41, MATCH(Input!$C$124,CW!$L$38:$L$41,0)),1)</f>
        <v>1</v>
      </c>
      <c r="FX98" s="387">
        <f>IF(Info!FY6=TRUE,INDEX(CW!$M$38:$M$41, MATCH(Input!$C$124,CW!$L$38:$L$41,0)),1)</f>
        <v>1</v>
      </c>
      <c r="FY98" s="387">
        <f>IF(Info!FZ6=TRUE,INDEX(CW!$M$38:$M$41, MATCH(Input!$C$124,CW!$L$38:$L$41,0)),1)</f>
        <v>1</v>
      </c>
      <c r="FZ98" s="387">
        <f>IF(Info!GA6=TRUE,INDEX(CW!$M$38:$M$41, MATCH(Input!$C$124,CW!$L$38:$L$41,0)),1)</f>
        <v>1</v>
      </c>
      <c r="GA98" s="387">
        <f>IF(Info!GB6=TRUE,INDEX(CW!$M$38:$M$41, MATCH(Input!$C$124,CW!$L$38:$L$41,0)),1)</f>
        <v>1</v>
      </c>
      <c r="GB98" s="387">
        <f>IF(Info!GC6=TRUE,INDEX(CW!$M$38:$M$41, MATCH(Input!$C$124,CW!$L$38:$L$41,0)),1)</f>
        <v>1</v>
      </c>
      <c r="GC98" s="387">
        <f>IF(Info!GD6=TRUE,INDEX(CW!$M$38:$M$41, MATCH(Input!$C$124,CW!$L$38:$L$41,0)),1)</f>
        <v>1</v>
      </c>
      <c r="GD98" s="387">
        <f>IF(Info!GE6=TRUE,INDEX(CW!$M$38:$M$41, MATCH(Input!$C$124,CW!$L$38:$L$41,0)),1)</f>
        <v>1</v>
      </c>
      <c r="GE98" s="387">
        <f>IF(Info!GF6=TRUE,INDEX(CW!$M$38:$M$41, MATCH(Input!$C$124,CW!$L$38:$L$41,0)),1)</f>
        <v>1</v>
      </c>
      <c r="GF98" s="387">
        <f>IF(Info!GG6=TRUE,INDEX(CW!$M$38:$M$41, MATCH(Input!$C$124,CW!$L$38:$L$41,0)),1)</f>
        <v>1</v>
      </c>
      <c r="GG98" s="387">
        <f>IF(Info!GH6=TRUE,INDEX(CW!$M$38:$M$41, MATCH(Input!$C$124,CW!$L$38:$L$41,0)),1)</f>
        <v>1</v>
      </c>
      <c r="GH98" s="387">
        <f>IF(Info!GI6=TRUE,INDEX(CW!$M$38:$M$41, MATCH(Input!$C$124,CW!$L$38:$L$41,0)),1)</f>
        <v>1</v>
      </c>
      <c r="GI98" s="387">
        <f>IF(Info!GJ6=TRUE,INDEX(CW!$M$38:$M$41, MATCH(Input!$C$124,CW!$L$38:$L$41,0)),1)</f>
        <v>1</v>
      </c>
      <c r="GJ98" s="387">
        <f>IF(Info!GK6=TRUE,INDEX(CW!$M$38:$M$41, MATCH(Input!$C$124,CW!$L$38:$L$41,0)),1)</f>
        <v>1</v>
      </c>
      <c r="GK98" s="387">
        <f>IF(Info!GL6=TRUE,INDEX(CW!$M$38:$M$41, MATCH(Input!$C$124,CW!$L$38:$L$41,0)),1)</f>
        <v>1</v>
      </c>
      <c r="GL98" s="387">
        <f>IF(Info!GM6=TRUE,INDEX(CW!$M$38:$M$41, MATCH(Input!$C$124,CW!$L$38:$L$41,0)),1)</f>
        <v>1</v>
      </c>
      <c r="GM98" s="387">
        <f>IF(Info!GN6=TRUE,INDEX(CW!$M$38:$M$41, MATCH(Input!$C$124,CW!$L$38:$L$41,0)),1)</f>
        <v>1</v>
      </c>
      <c r="GN98" s="387">
        <f>IF(Info!GO6=TRUE,INDEX(CW!$M$38:$M$41, MATCH(Input!$C$124,CW!$L$38:$L$41,0)),1)</f>
        <v>1</v>
      </c>
      <c r="GO98" s="387">
        <f>IF(Info!GP6=TRUE,INDEX(CW!$M$38:$M$41, MATCH(Input!$C$124,CW!$L$38:$L$41,0)),1)</f>
        <v>1</v>
      </c>
      <c r="GP98" s="387">
        <f>IF(Info!GQ6=TRUE,INDEX(CW!$M$38:$M$41, MATCH(Input!$C$124,CW!$L$38:$L$41,0)),1)</f>
        <v>1</v>
      </c>
      <c r="GQ98" s="387">
        <f>IF(Info!GR6=TRUE,INDEX(CW!$M$38:$M$41, MATCH(Input!$C$124,CW!$L$38:$L$41,0)),1)</f>
        <v>1</v>
      </c>
      <c r="GR98" s="387">
        <f>IF(Info!GS6=TRUE,INDEX(CW!$M$38:$M$41, MATCH(Input!$C$124,CW!$L$38:$L$41,0)),1)</f>
        <v>1</v>
      </c>
      <c r="GS98" s="387">
        <f>IF(Info!GT6=TRUE,INDEX(CW!$M$38:$M$41, MATCH(Input!$C$124,CW!$L$38:$L$41,0)),1)</f>
        <v>1</v>
      </c>
    </row>
    <row r="99" spans="1:201" s="328" customFormat="1" outlineLevel="1">
      <c r="A99" s="356" t="s">
        <v>9375</v>
      </c>
      <c r="B99" s="357">
        <f>IFERROR(IF(Info!C4="Trailer",INDEX(Class!$G:$G,MATCH(Info!C21,Class!$F:$F,0)),1),0)</f>
        <v>0</v>
      </c>
      <c r="C99" s="357">
        <f>IFERROR(IF(Info!D4="Trailer",INDEX(Class!$G:$G,MATCH(Info!D21,Class!$F:$F,0)),1),0)</f>
        <v>0</v>
      </c>
      <c r="D99" s="357">
        <f>IFERROR(IF(Info!E4="Trailer",INDEX(Class!$G:$G,MATCH(Info!E21,Class!$F:$F,0)),1),0)</f>
        <v>0</v>
      </c>
      <c r="E99" s="357">
        <f>IFERROR(IF(Info!F4="Trailer",INDEX(Class!$G:$G,MATCH(Info!F21,Class!$F:$F,0)),1),0)</f>
        <v>0</v>
      </c>
      <c r="F99" s="357">
        <f>IFERROR(IF(Info!G4="Trailer",INDEX(Class!$G:$G,MATCH(Info!G21,Class!$F:$F,0)),1),0)</f>
        <v>0</v>
      </c>
      <c r="G99" s="357">
        <f>IFERROR(IF(Info!H4="Trailer",INDEX(Class!$G:$G,MATCH(Info!H21,Class!$F:$F,0)),1),0)</f>
        <v>0</v>
      </c>
      <c r="H99" s="357">
        <f>IFERROR(IF(Info!I4="Trailer",INDEX(Class!$G:$G,MATCH(Info!I21,Class!$F:$F,0)),1),0)</f>
        <v>0</v>
      </c>
      <c r="I99" s="357">
        <f>IFERROR(IF(Info!J4="Trailer",INDEX(Class!$G:$G,MATCH(Info!J21,Class!$F:$F,0)),1),0)</f>
        <v>0</v>
      </c>
      <c r="J99" s="357">
        <f>IFERROR(IF(Info!K4="Trailer",INDEX(Class!$G:$G,MATCH(Info!K21,Class!$F:$F,0)),1),0)</f>
        <v>0</v>
      </c>
      <c r="K99" s="357">
        <f>IFERROR(IF(Info!L4="Trailer",INDEX(Class!$G:$G,MATCH(Info!L21,Class!$F:$F,0)),1),0)</f>
        <v>0</v>
      </c>
      <c r="L99" s="357">
        <f>IFERROR(IF(Info!M4="Trailer",INDEX(Class!$G:$G,MATCH(Info!M21,Class!$F:$F,0)),1),0)</f>
        <v>0</v>
      </c>
      <c r="M99" s="357">
        <f>IFERROR(IF(Info!N4="Trailer",INDEX(Class!$G:$G,MATCH(Info!N21,Class!$F:$F,0)),1),0)</f>
        <v>0</v>
      </c>
      <c r="N99" s="357">
        <f>IFERROR(IF(Info!O4="Trailer",INDEX(Class!$G:$G,MATCH(Info!O21,Class!$F:$F,0)),1),0)</f>
        <v>0</v>
      </c>
      <c r="O99" s="357">
        <f>IFERROR(IF(Info!P4="Trailer",INDEX(Class!$G:$G,MATCH(Info!P21,Class!$F:$F,0)),1),0)</f>
        <v>0</v>
      </c>
      <c r="P99" s="357">
        <f>IFERROR(IF(Info!Q4="Trailer",INDEX(Class!$G:$G,MATCH(Info!Q21,Class!$F:$F,0)),1),0)</f>
        <v>0</v>
      </c>
      <c r="Q99" s="357">
        <f>IFERROR(IF(Info!R4="Trailer",INDEX(Class!$G:$G,MATCH(Info!R21,Class!$F:$F,0)),1),0)</f>
        <v>0</v>
      </c>
      <c r="R99" s="357">
        <f>IFERROR(IF(Info!S4="Trailer",INDEX(Class!$G:$G,MATCH(Info!S21,Class!$F:$F,0)),1),0)</f>
        <v>0</v>
      </c>
      <c r="S99" s="357">
        <f>IFERROR(IF(Info!T4="Trailer",INDEX(Class!$G:$G,MATCH(Info!T21,Class!$F:$F,0)),1),0)</f>
        <v>0</v>
      </c>
      <c r="T99" s="357">
        <f>IFERROR(IF(Info!U4="Trailer",INDEX(Class!$G:$G,MATCH(Info!U21,Class!$F:$F,0)),1),0)</f>
        <v>0</v>
      </c>
      <c r="U99" s="357">
        <f>IFERROR(IF(Info!V4="Trailer",INDEX(Class!$G:$G,MATCH(Info!V21,Class!$F:$F,0)),1),0)</f>
        <v>0</v>
      </c>
      <c r="V99" s="357">
        <f>IFERROR(IF(Info!W4="Trailer",INDEX(Class!$G:$G,MATCH(Info!W21,Class!$F:$F,0)),1),0)</f>
        <v>0</v>
      </c>
      <c r="W99" s="357">
        <f>IFERROR(IF(Info!X4="Trailer",INDEX(Class!$G:$G,MATCH(Info!X21,Class!$F:$F,0)),1),0)</f>
        <v>0</v>
      </c>
      <c r="X99" s="357">
        <f>IFERROR(IF(Info!Y4="Trailer",INDEX(Class!$G:$G,MATCH(Info!Y21,Class!$F:$F,0)),1),0)</f>
        <v>0</v>
      </c>
      <c r="Y99" s="357">
        <f>IFERROR(IF(Info!Z4="Trailer",INDEX(Class!$G:$G,MATCH(Info!Z21,Class!$F:$F,0)),1),0)</f>
        <v>0</v>
      </c>
      <c r="Z99" s="357">
        <f>IFERROR(IF(Info!AA4="Trailer",INDEX(Class!$G:$G,MATCH(Info!AA21,Class!$F:$F,0)),1),0)</f>
        <v>0</v>
      </c>
      <c r="AA99" s="357">
        <f>IFERROR(IF(Info!AB4="Trailer",INDEX(Class!$G:$G,MATCH(Info!AB21,Class!$F:$F,0)),1),0)</f>
        <v>0</v>
      </c>
      <c r="AB99" s="357">
        <f>IFERROR(IF(Info!AC4="Trailer",INDEX(Class!$G:$G,MATCH(Info!AC21,Class!$F:$F,0)),1),0)</f>
        <v>0</v>
      </c>
      <c r="AC99" s="357">
        <f>IFERROR(IF(Info!AD4="Trailer",INDEX(Class!$G:$G,MATCH(Info!AD21,Class!$F:$F,0)),1),0)</f>
        <v>0</v>
      </c>
      <c r="AD99" s="357">
        <f>IFERROR(IF(Info!AE4="Trailer",INDEX(Class!$G:$G,MATCH(Info!AE21,Class!$F:$F,0)),1),0)</f>
        <v>0</v>
      </c>
      <c r="AE99" s="357">
        <f>IFERROR(IF(Info!AF4="Trailer",INDEX(Class!$G:$G,MATCH(Info!AF21,Class!$F:$F,0)),1),0)</f>
        <v>0</v>
      </c>
      <c r="AF99" s="357">
        <f>IFERROR(IF(Info!AG4="Trailer",INDEX(Class!$G:$G,MATCH(Info!AG21,Class!$F:$F,0)),1),0)</f>
        <v>0</v>
      </c>
      <c r="AG99" s="357">
        <f>IFERROR(IF(Info!AH4="Trailer",INDEX(Class!$G:$G,MATCH(Info!AH21,Class!$F:$F,0)),1),0)</f>
        <v>0</v>
      </c>
      <c r="AH99" s="357">
        <f>IFERROR(IF(Info!AI4="Trailer",INDEX(Class!$G:$G,MATCH(Info!AI21,Class!$F:$F,0)),1),0)</f>
        <v>0</v>
      </c>
      <c r="AI99" s="357">
        <f>IFERROR(IF(Info!AJ4="Trailer",INDEX(Class!$G:$G,MATCH(Info!AJ21,Class!$F:$F,0)),1),0)</f>
        <v>0</v>
      </c>
      <c r="AJ99" s="357">
        <f>IFERROR(IF(Info!AK4="Trailer",INDEX(Class!$G:$G,MATCH(Info!AK21,Class!$F:$F,0)),1),0)</f>
        <v>0</v>
      </c>
      <c r="AK99" s="357">
        <f>IFERROR(IF(Info!AL4="Trailer",INDEX(Class!$G:$G,MATCH(Info!AL21,Class!$F:$F,0)),1),0)</f>
        <v>0</v>
      </c>
      <c r="AL99" s="357">
        <f>IFERROR(IF(Info!AM4="Trailer",INDEX(Class!$G:$G,MATCH(Info!AM21,Class!$F:$F,0)),1),0)</f>
        <v>0</v>
      </c>
      <c r="AM99" s="357">
        <f>IFERROR(IF(Info!AN4="Trailer",INDEX(Class!$G:$G,MATCH(Info!AN21,Class!$F:$F,0)),1),0)</f>
        <v>0</v>
      </c>
      <c r="AN99" s="357">
        <f>IFERROR(IF(Info!AO4="Trailer",INDEX(Class!$G:$G,MATCH(Info!AO21,Class!$F:$F,0)),1),0)</f>
        <v>0</v>
      </c>
      <c r="AO99" s="357">
        <f>IFERROR(IF(Info!AP4="Trailer",INDEX(Class!$G:$G,MATCH(Info!AP21,Class!$F:$F,0)),1),0)</f>
        <v>0</v>
      </c>
      <c r="AP99" s="357">
        <f>IFERROR(IF(Info!AQ4="Trailer",INDEX(Class!$G:$G,MATCH(Info!AQ21,Class!$F:$F,0)),1),0)</f>
        <v>0</v>
      </c>
      <c r="AQ99" s="357">
        <f>IFERROR(IF(Info!AR4="Trailer",INDEX(Class!$G:$G,MATCH(Info!AR21,Class!$F:$F,0)),1),0)</f>
        <v>0</v>
      </c>
      <c r="AR99" s="357">
        <f>IFERROR(IF(Info!AS4="Trailer",INDEX(Class!$G:$G,MATCH(Info!AS21,Class!$F:$F,0)),1),0)</f>
        <v>0</v>
      </c>
      <c r="AS99" s="357">
        <f>IFERROR(IF(Info!AT4="Trailer",INDEX(Class!$G:$G,MATCH(Info!AT21,Class!$F:$F,0)),1),0)</f>
        <v>0</v>
      </c>
      <c r="AT99" s="357">
        <f>IFERROR(IF(Info!AU4="Trailer",INDEX(Class!$G:$G,MATCH(Info!AU21,Class!$F:$F,0)),1),0)</f>
        <v>0</v>
      </c>
      <c r="AU99" s="357">
        <f>IFERROR(IF(Info!AV4="Trailer",INDEX(Class!$G:$G,MATCH(Info!AV21,Class!$F:$F,0)),1),0)</f>
        <v>0</v>
      </c>
      <c r="AV99" s="357">
        <f>IFERROR(IF(Info!AW4="Trailer",INDEX(Class!$G:$G,MATCH(Info!AW21,Class!$F:$F,0)),1),0)</f>
        <v>0</v>
      </c>
      <c r="AW99" s="357">
        <f>IFERROR(IF(Info!AX4="Trailer",INDEX(Class!$G:$G,MATCH(Info!AX21,Class!$F:$F,0)),1),0)</f>
        <v>0</v>
      </c>
      <c r="AX99" s="357">
        <f>IFERROR(IF(Info!AY4="Trailer",INDEX(Class!$G:$G,MATCH(Info!AY21,Class!$F:$F,0)),1),0)</f>
        <v>0</v>
      </c>
      <c r="AY99" s="357">
        <f>IFERROR(IF(Info!AZ4="Trailer",INDEX(Class!$G:$G,MATCH(Info!AZ21,Class!$F:$F,0)),1),0)</f>
        <v>0</v>
      </c>
      <c r="AZ99" s="357">
        <f>IFERROR(IF(Info!BA4="Trailer",INDEX(Class!$G:$G,MATCH(Info!BA21,Class!$F:$F,0)),1),0)</f>
        <v>0</v>
      </c>
      <c r="BA99" s="357">
        <f>IFERROR(IF(Info!BB4="Trailer",INDEX(Class!$G:$G,MATCH(Info!BB21,Class!$F:$F,0)),1),0)</f>
        <v>0</v>
      </c>
      <c r="BB99" s="357">
        <f>IFERROR(IF(Info!BC4="Trailer",INDEX(Class!$G:$G,MATCH(Info!BC21,Class!$F:$F,0)),1),0)</f>
        <v>0</v>
      </c>
      <c r="BC99" s="357">
        <f>IFERROR(IF(Info!BD4="Trailer",INDEX(Class!$G:$G,MATCH(Info!BD21,Class!$F:$F,0)),1),0)</f>
        <v>0</v>
      </c>
      <c r="BD99" s="357">
        <f>IFERROR(IF(Info!BE4="Trailer",INDEX(Class!$G:$G,MATCH(Info!BE21,Class!$F:$F,0)),1),0)</f>
        <v>0</v>
      </c>
      <c r="BE99" s="357">
        <f>IFERROR(IF(Info!BF4="Trailer",INDEX(Class!$G:$G,MATCH(Info!BF21,Class!$F:$F,0)),1),0)</f>
        <v>0</v>
      </c>
      <c r="BF99" s="357">
        <f>IFERROR(IF(Info!BG4="Trailer",INDEX(Class!$G:$G,MATCH(Info!BG21,Class!$F:$F,0)),1),0)</f>
        <v>0</v>
      </c>
      <c r="BG99" s="357">
        <f>IFERROR(IF(Info!BH4="Trailer",INDEX(Class!$G:$G,MATCH(Info!BH21,Class!$F:$F,0)),1),0)</f>
        <v>0</v>
      </c>
      <c r="BH99" s="357">
        <f>IFERROR(IF(Info!BI4="Trailer",INDEX(Class!$G:$G,MATCH(Info!BI21,Class!$F:$F,0)),1),0)</f>
        <v>0</v>
      </c>
      <c r="BI99" s="357">
        <f>IFERROR(IF(Info!BJ4="Trailer",INDEX(Class!$G:$G,MATCH(Info!BJ21,Class!$F:$F,0)),1),0)</f>
        <v>0</v>
      </c>
      <c r="BJ99" s="357">
        <f>IFERROR(IF(Info!BK4="Trailer",INDEX(Class!$G:$G,MATCH(Info!BK21,Class!$F:$F,0)),1),0)</f>
        <v>0</v>
      </c>
      <c r="BK99" s="357">
        <f>IFERROR(IF(Info!BL4="Trailer",INDEX(Class!$G:$G,MATCH(Info!BL21,Class!$F:$F,0)),1),0)</f>
        <v>0</v>
      </c>
      <c r="BL99" s="357">
        <f>IFERROR(IF(Info!BM4="Trailer",INDEX(Class!$G:$G,MATCH(Info!BM21,Class!$F:$F,0)),1),0)</f>
        <v>0</v>
      </c>
      <c r="BM99" s="357">
        <f>IFERROR(IF(Info!BN4="Trailer",INDEX(Class!$G:$G,MATCH(Info!BN21,Class!$F:$F,0)),1),0)</f>
        <v>0</v>
      </c>
      <c r="BN99" s="357">
        <f>IFERROR(IF(Info!BO4="Trailer",INDEX(Class!$G:$G,MATCH(Info!BO21,Class!$F:$F,0)),1),0)</f>
        <v>0</v>
      </c>
      <c r="BO99" s="357">
        <f>IFERROR(IF(Info!BP4="Trailer",INDEX(Class!$G:$G,MATCH(Info!BP21,Class!$F:$F,0)),1),0)</f>
        <v>0</v>
      </c>
      <c r="BP99" s="357">
        <f>IFERROR(IF(Info!BQ4="Trailer",INDEX(Class!$G:$G,MATCH(Info!BQ21,Class!$F:$F,0)),1),0)</f>
        <v>0</v>
      </c>
      <c r="BQ99" s="357">
        <f>IFERROR(IF(Info!BR4="Trailer",INDEX(Class!$G:$G,MATCH(Info!BR21,Class!$F:$F,0)),1),0)</f>
        <v>0</v>
      </c>
      <c r="BR99" s="357">
        <f>IFERROR(IF(Info!BS4="Trailer",INDEX(Class!$G:$G,MATCH(Info!BS21,Class!$F:$F,0)),1),0)</f>
        <v>0</v>
      </c>
      <c r="BS99" s="357">
        <f>IFERROR(IF(Info!BT4="Trailer",INDEX(Class!$G:$G,MATCH(Info!BT21,Class!$F:$F,0)),1),0)</f>
        <v>0</v>
      </c>
      <c r="BT99" s="357">
        <f>IFERROR(IF(Info!BU4="Trailer",INDEX(Class!$G:$G,MATCH(Info!BU21,Class!$F:$F,0)),1),0)</f>
        <v>0</v>
      </c>
      <c r="BU99" s="357">
        <f>IFERROR(IF(Info!BV4="Trailer",INDEX(Class!$G:$G,MATCH(Info!BV21,Class!$F:$F,0)),1),0)</f>
        <v>0</v>
      </c>
      <c r="BV99" s="357">
        <f>IFERROR(IF(Info!BW4="Trailer",INDEX(Class!$G:$G,MATCH(Info!BW21,Class!$F:$F,0)),1),0)</f>
        <v>0</v>
      </c>
      <c r="BW99" s="357">
        <f>IFERROR(IF(Info!BX4="Trailer",INDEX(Class!$G:$G,MATCH(Info!BX21,Class!$F:$F,0)),1),0)</f>
        <v>0</v>
      </c>
      <c r="BX99" s="357">
        <f>IFERROR(IF(Info!BY4="Trailer",INDEX(Class!$G:$G,MATCH(Info!BY21,Class!$F:$F,0)),1),0)</f>
        <v>0</v>
      </c>
      <c r="BY99" s="357">
        <f>IFERROR(IF(Info!BZ4="Trailer",INDEX(Class!$G:$G,MATCH(Info!BZ21,Class!$F:$F,0)),1),0)</f>
        <v>0</v>
      </c>
      <c r="BZ99" s="357">
        <f>IFERROR(IF(Info!CA4="Trailer",INDEX(Class!$G:$G,MATCH(Info!CA21,Class!$F:$F,0)),1),0)</f>
        <v>0</v>
      </c>
      <c r="CA99" s="357">
        <f>IFERROR(IF(Info!CB4="Trailer",INDEX(Class!$G:$G,MATCH(Info!CB21,Class!$F:$F,0)),1),0)</f>
        <v>0</v>
      </c>
      <c r="CB99" s="357">
        <f>IFERROR(IF(Info!CC4="Trailer",INDEX(Class!$G:$G,MATCH(Info!CC21,Class!$F:$F,0)),1),0)</f>
        <v>0</v>
      </c>
      <c r="CC99" s="357">
        <f>IFERROR(IF(Info!CD4="Trailer",INDEX(Class!$G:$G,MATCH(Info!CD21,Class!$F:$F,0)),1),0)</f>
        <v>0</v>
      </c>
      <c r="CD99" s="357">
        <f>IFERROR(IF(Info!CE4="Trailer",INDEX(Class!$G:$G,MATCH(Info!CE21,Class!$F:$F,0)),1),0)</f>
        <v>0</v>
      </c>
      <c r="CE99" s="357">
        <f>IFERROR(IF(Info!CF4="Trailer",INDEX(Class!$G:$G,MATCH(Info!CF21,Class!$F:$F,0)),1),0)</f>
        <v>0</v>
      </c>
      <c r="CF99" s="357">
        <f>IFERROR(IF(Info!CG4="Trailer",INDEX(Class!$G:$G,MATCH(Info!CG21,Class!$F:$F,0)),1),0)</f>
        <v>0</v>
      </c>
      <c r="CG99" s="357">
        <f>IFERROR(IF(Info!CH4="Trailer",INDEX(Class!$G:$G,MATCH(Info!CH21,Class!$F:$F,0)),1),0)</f>
        <v>0</v>
      </c>
      <c r="CH99" s="357">
        <f>IFERROR(IF(Info!CI4="Trailer",INDEX(Class!$G:$G,MATCH(Info!CI21,Class!$F:$F,0)),1),0)</f>
        <v>0</v>
      </c>
      <c r="CI99" s="357">
        <f>IFERROR(IF(Info!CJ4="Trailer",INDEX(Class!$G:$G,MATCH(Info!CJ21,Class!$F:$F,0)),1),0)</f>
        <v>0</v>
      </c>
      <c r="CJ99" s="357">
        <f>IFERROR(IF(Info!CK4="Trailer",INDEX(Class!$G:$G,MATCH(Info!CK21,Class!$F:$F,0)),1),0)</f>
        <v>0</v>
      </c>
      <c r="CK99" s="357">
        <f>IFERROR(IF(Info!CL4="Trailer",INDEX(Class!$G:$G,MATCH(Info!CL21,Class!$F:$F,0)),1),0)</f>
        <v>0</v>
      </c>
      <c r="CL99" s="357">
        <f>IFERROR(IF(Info!CM4="Trailer",INDEX(Class!$G:$G,MATCH(Info!CM21,Class!$F:$F,0)),1),0)</f>
        <v>0</v>
      </c>
      <c r="CM99" s="357">
        <f>IFERROR(IF(Info!CN4="Trailer",INDEX(Class!$G:$G,MATCH(Info!CN21,Class!$F:$F,0)),1),0)</f>
        <v>0</v>
      </c>
      <c r="CN99" s="357">
        <f>IFERROR(IF(Info!CO4="Trailer",INDEX(Class!$G:$G,MATCH(Info!CO21,Class!$F:$F,0)),1),0)</f>
        <v>0</v>
      </c>
      <c r="CO99" s="357">
        <f>IFERROR(IF(Info!CP4="Trailer",INDEX(Class!$G:$G,MATCH(Info!CP21,Class!$F:$F,0)),1),0)</f>
        <v>0</v>
      </c>
      <c r="CP99" s="357">
        <f>IFERROR(IF(Info!CQ4="Trailer",INDEX(Class!$G:$G,MATCH(Info!CQ21,Class!$F:$F,0)),1),0)</f>
        <v>0</v>
      </c>
      <c r="CQ99" s="357">
        <f>IFERROR(IF(Info!CR4="Trailer",INDEX(Class!$G:$G,MATCH(Info!CR21,Class!$F:$F,0)),1),0)</f>
        <v>0</v>
      </c>
      <c r="CR99" s="357">
        <f>IFERROR(IF(Info!CS4="Trailer",INDEX(Class!$G:$G,MATCH(Info!CS21,Class!$F:$F,0)),1),0)</f>
        <v>0</v>
      </c>
      <c r="CS99" s="357">
        <f>IFERROR(IF(Info!CT4="Trailer",INDEX(Class!$G:$G,MATCH(Info!CT21,Class!$F:$F,0)),1),0)</f>
        <v>0</v>
      </c>
      <c r="CT99" s="357">
        <f>IFERROR(IF(Info!CU4="Trailer",INDEX(Class!$G:$G,MATCH(Info!CU21,Class!$F:$F,0)),1),0)</f>
        <v>0</v>
      </c>
      <c r="CU99" s="357">
        <f>IFERROR(IF(Info!CV4="Trailer",INDEX(Class!$G:$G,MATCH(Info!CV21,Class!$F:$F,0)),1),0)</f>
        <v>0</v>
      </c>
      <c r="CV99" s="357">
        <f>IFERROR(IF(Info!CW4="Trailer",INDEX(Class!$G:$G,MATCH(Info!CW21,Class!$F:$F,0)),1),0)</f>
        <v>0</v>
      </c>
      <c r="CW99" s="357">
        <f>IFERROR(IF(Info!CX4="Trailer",INDEX(Class!$G:$G,MATCH(Info!CX21,Class!$F:$F,0)),1),0)</f>
        <v>0</v>
      </c>
      <c r="CX99" s="357">
        <f>IFERROR(IF(Info!CY4="Trailer",INDEX(Class!$G:$G,MATCH(Info!CY21,Class!$F:$F,0)),1),0)</f>
        <v>0</v>
      </c>
      <c r="CY99" s="357">
        <f>IFERROR(IF(Info!CZ4="Trailer",INDEX(Class!$G:$G,MATCH(Info!CZ21,Class!$F:$F,0)),1),0)</f>
        <v>0</v>
      </c>
      <c r="CZ99" s="357">
        <f>IFERROR(IF(Info!DA4="Trailer",INDEX(Class!$G:$G,MATCH(Info!DA21,Class!$F:$F,0)),1),0)</f>
        <v>0</v>
      </c>
      <c r="DA99" s="357">
        <f>IFERROR(IF(Info!DB4="Trailer",INDEX(Class!$G:$G,MATCH(Info!DB21,Class!$F:$F,0)),1),0)</f>
        <v>0</v>
      </c>
      <c r="DB99" s="357">
        <f>IFERROR(IF(Info!DC4="Trailer",INDEX(Class!$G:$G,MATCH(Info!DC21,Class!$F:$F,0)),1),0)</f>
        <v>0</v>
      </c>
      <c r="DC99" s="357">
        <f>IFERROR(IF(Info!DD4="Trailer",INDEX(Class!$G:$G,MATCH(Info!DD21,Class!$F:$F,0)),1),0)</f>
        <v>0</v>
      </c>
      <c r="DD99" s="357">
        <f>IFERROR(IF(Info!DE4="Trailer",INDEX(Class!$G:$G,MATCH(Info!DE21,Class!$F:$F,0)),1),0)</f>
        <v>0</v>
      </c>
      <c r="DE99" s="357">
        <f>IFERROR(IF(Info!DF4="Trailer",INDEX(Class!$G:$G,MATCH(Info!DF21,Class!$F:$F,0)),1),0)</f>
        <v>0</v>
      </c>
      <c r="DF99" s="357">
        <f>IFERROR(IF(Info!DG4="Trailer",INDEX(Class!$G:$G,MATCH(Info!DG21,Class!$F:$F,0)),1),0)</f>
        <v>0</v>
      </c>
      <c r="DG99" s="357">
        <f>IFERROR(IF(Info!DH4="Trailer",INDEX(Class!$G:$G,MATCH(Info!DH21,Class!$F:$F,0)),1),0)</f>
        <v>0</v>
      </c>
      <c r="DH99" s="357">
        <f>IFERROR(IF(Info!DI4="Trailer",INDEX(Class!$G:$G,MATCH(Info!DI21,Class!$F:$F,0)),1),0)</f>
        <v>0</v>
      </c>
      <c r="DI99" s="357">
        <f>IFERROR(IF(Info!DJ4="Trailer",INDEX(Class!$G:$G,MATCH(Info!DJ21,Class!$F:$F,0)),1),0)</f>
        <v>0</v>
      </c>
      <c r="DJ99" s="357">
        <f>IFERROR(IF(Info!DK4="Trailer",INDEX(Class!$G:$G,MATCH(Info!DK21,Class!$F:$F,0)),1),0)</f>
        <v>0</v>
      </c>
      <c r="DK99" s="357">
        <f>IFERROR(IF(Info!DL4="Trailer",INDEX(Class!$G:$G,MATCH(Info!DL21,Class!$F:$F,0)),1),0)</f>
        <v>0</v>
      </c>
      <c r="DL99" s="357">
        <f>IFERROR(IF(Info!DM4="Trailer",INDEX(Class!$G:$G,MATCH(Info!DM21,Class!$F:$F,0)),1),0)</f>
        <v>0</v>
      </c>
      <c r="DM99" s="357">
        <f>IFERROR(IF(Info!DN4="Trailer",INDEX(Class!$G:$G,MATCH(Info!DN21,Class!$F:$F,0)),1),0)</f>
        <v>0</v>
      </c>
      <c r="DN99" s="357">
        <f>IFERROR(IF(Info!DO4="Trailer",INDEX(Class!$G:$G,MATCH(Info!DO21,Class!$F:$F,0)),1),0)</f>
        <v>0</v>
      </c>
      <c r="DO99" s="357">
        <f>IFERROR(IF(Info!DP4="Trailer",INDEX(Class!$G:$G,MATCH(Info!DP21,Class!$F:$F,0)),1),0)</f>
        <v>0</v>
      </c>
      <c r="DP99" s="357">
        <f>IFERROR(IF(Info!DQ4="Trailer",INDEX(Class!$G:$G,MATCH(Info!DQ21,Class!$F:$F,0)),1),0)</f>
        <v>0</v>
      </c>
      <c r="DQ99" s="357">
        <f>IFERROR(IF(Info!DR4="Trailer",INDEX(Class!$G:$G,MATCH(Info!DR21,Class!$F:$F,0)),1),0)</f>
        <v>0</v>
      </c>
      <c r="DR99" s="357">
        <f>IFERROR(IF(Info!DS4="Trailer",INDEX(Class!$G:$G,MATCH(Info!DS21,Class!$F:$F,0)),1),0)</f>
        <v>0</v>
      </c>
      <c r="DS99" s="357">
        <f>IFERROR(IF(Info!DT4="Trailer",INDEX(Class!$G:$G,MATCH(Info!DT21,Class!$F:$F,0)),1),0)</f>
        <v>0</v>
      </c>
      <c r="DT99" s="357">
        <f>IFERROR(IF(Info!DU4="Trailer",INDEX(Class!$G:$G,MATCH(Info!DU21,Class!$F:$F,0)),1),0)</f>
        <v>0</v>
      </c>
      <c r="DU99" s="357">
        <f>IFERROR(IF(Info!DV4="Trailer",INDEX(Class!$G:$G,MATCH(Info!DV21,Class!$F:$F,0)),1),0)</f>
        <v>0</v>
      </c>
      <c r="DV99" s="357">
        <f>IFERROR(IF(Info!DW4="Trailer",INDEX(Class!$G:$G,MATCH(Info!DW21,Class!$F:$F,0)),1),0)</f>
        <v>0</v>
      </c>
      <c r="DW99" s="357">
        <f>IFERROR(IF(Info!DX4="Trailer",INDEX(Class!$G:$G,MATCH(Info!DX21,Class!$F:$F,0)),1),0)</f>
        <v>0</v>
      </c>
      <c r="DX99" s="357">
        <f>IFERROR(IF(Info!DY4="Trailer",INDEX(Class!$G:$G,MATCH(Info!DY21,Class!$F:$F,0)),1),0)</f>
        <v>0</v>
      </c>
      <c r="DY99" s="357">
        <f>IFERROR(IF(Info!DZ4="Trailer",INDEX(Class!$G:$G,MATCH(Info!DZ21,Class!$F:$F,0)),1),0)</f>
        <v>0</v>
      </c>
      <c r="DZ99" s="357">
        <f>IFERROR(IF(Info!EA4="Trailer",INDEX(Class!$G:$G,MATCH(Info!EA21,Class!$F:$F,0)),1),0)</f>
        <v>0</v>
      </c>
      <c r="EA99" s="357">
        <f>IFERROR(IF(Info!EB4="Trailer",INDEX(Class!$G:$G,MATCH(Info!EB21,Class!$F:$F,0)),1),0)</f>
        <v>0</v>
      </c>
      <c r="EB99" s="357">
        <f>IFERROR(IF(Info!EC4="Trailer",INDEX(Class!$G:$G,MATCH(Info!EC21,Class!$F:$F,0)),1),0)</f>
        <v>0</v>
      </c>
      <c r="EC99" s="357">
        <f>IFERROR(IF(Info!ED4="Trailer",INDEX(Class!$G:$G,MATCH(Info!ED21,Class!$F:$F,0)),1),0)</f>
        <v>0</v>
      </c>
      <c r="ED99" s="357">
        <f>IFERROR(IF(Info!EE4="Trailer",INDEX(Class!$G:$G,MATCH(Info!EE21,Class!$F:$F,0)),1),0)</f>
        <v>0</v>
      </c>
      <c r="EE99" s="357">
        <f>IFERROR(IF(Info!EF4="Trailer",INDEX(Class!$G:$G,MATCH(Info!EF21,Class!$F:$F,0)),1),0)</f>
        <v>0</v>
      </c>
      <c r="EF99" s="357">
        <f>IFERROR(IF(Info!EG4="Trailer",INDEX(Class!$G:$G,MATCH(Info!EG21,Class!$F:$F,0)),1),0)</f>
        <v>0</v>
      </c>
      <c r="EG99" s="357">
        <f>IFERROR(IF(Info!EH4="Trailer",INDEX(Class!$G:$G,MATCH(Info!EH21,Class!$F:$F,0)),1),0)</f>
        <v>0</v>
      </c>
      <c r="EH99" s="357">
        <f>IFERROR(IF(Info!EI4="Trailer",INDEX(Class!$G:$G,MATCH(Info!EI21,Class!$F:$F,0)),1),0)</f>
        <v>0</v>
      </c>
      <c r="EI99" s="357">
        <f>IFERROR(IF(Info!EJ4="Trailer",INDEX(Class!$G:$G,MATCH(Info!EJ21,Class!$F:$F,0)),1),0)</f>
        <v>0</v>
      </c>
      <c r="EJ99" s="357">
        <f>IFERROR(IF(Info!EK4="Trailer",INDEX(Class!$G:$G,MATCH(Info!EK21,Class!$F:$F,0)),1),0)</f>
        <v>0</v>
      </c>
      <c r="EK99" s="357">
        <f>IFERROR(IF(Info!EL4="Trailer",INDEX(Class!$G:$G,MATCH(Info!EL21,Class!$F:$F,0)),1),0)</f>
        <v>0</v>
      </c>
      <c r="EL99" s="357">
        <f>IFERROR(IF(Info!EM4="Trailer",INDEX(Class!$G:$G,MATCH(Info!EM21,Class!$F:$F,0)),1),0)</f>
        <v>0</v>
      </c>
      <c r="EM99" s="357">
        <f>IFERROR(IF(Info!EN4="Trailer",INDEX(Class!$G:$G,MATCH(Info!EN21,Class!$F:$F,0)),1),0)</f>
        <v>0</v>
      </c>
      <c r="EN99" s="357">
        <f>IFERROR(IF(Info!EO4="Trailer",INDEX(Class!$G:$G,MATCH(Info!EO21,Class!$F:$F,0)),1),0)</f>
        <v>0</v>
      </c>
      <c r="EO99" s="357">
        <f>IFERROR(IF(Info!EP4="Trailer",INDEX(Class!$G:$G,MATCH(Info!EP21,Class!$F:$F,0)),1),0)</f>
        <v>0</v>
      </c>
      <c r="EP99" s="357">
        <f>IFERROR(IF(Info!EQ4="Trailer",INDEX(Class!$G:$G,MATCH(Info!EQ21,Class!$F:$F,0)),1),0)</f>
        <v>0</v>
      </c>
      <c r="EQ99" s="357">
        <f>IFERROR(IF(Info!ER4="Trailer",INDEX(Class!$G:$G,MATCH(Info!ER21,Class!$F:$F,0)),1),0)</f>
        <v>0</v>
      </c>
      <c r="ER99" s="357">
        <f>IFERROR(IF(Info!ES4="Trailer",INDEX(Class!$G:$G,MATCH(Info!ES21,Class!$F:$F,0)),1),0)</f>
        <v>0</v>
      </c>
      <c r="ES99" s="357">
        <f>IFERROR(IF(Info!ET4="Trailer",INDEX(Class!$G:$G,MATCH(Info!ET21,Class!$F:$F,0)),1),0)</f>
        <v>0</v>
      </c>
      <c r="ET99" s="357">
        <f>IFERROR(IF(Info!EU4="Trailer",INDEX(Class!$G:$G,MATCH(Info!EU21,Class!$F:$F,0)),1),0)</f>
        <v>0</v>
      </c>
      <c r="EU99" s="357">
        <f>IFERROR(IF(Info!EV4="Trailer",INDEX(Class!$G:$G,MATCH(Info!EV21,Class!$F:$F,0)),1),0)</f>
        <v>0</v>
      </c>
      <c r="EV99" s="357">
        <f>IFERROR(IF(Info!EW4="Trailer",INDEX(Class!$G:$G,MATCH(Info!EW21,Class!$F:$F,0)),1),0)</f>
        <v>0</v>
      </c>
      <c r="EW99" s="357">
        <f>IFERROR(IF(Info!EX4="Trailer",INDEX(Class!$G:$G,MATCH(Info!EX21,Class!$F:$F,0)),1),0)</f>
        <v>0</v>
      </c>
      <c r="EX99" s="357">
        <f>IFERROR(IF(Info!EY4="Trailer",INDEX(Class!$G:$G,MATCH(Info!EY21,Class!$F:$F,0)),1),0)</f>
        <v>0</v>
      </c>
      <c r="EY99" s="357">
        <f>IFERROR(IF(Info!EZ4="Trailer",INDEX(Class!$G:$G,MATCH(Info!EZ21,Class!$F:$F,0)),1),0)</f>
        <v>0</v>
      </c>
      <c r="EZ99" s="357">
        <f>IFERROR(IF(Info!FA4="Trailer",INDEX(Class!$G:$G,MATCH(Info!FA21,Class!$F:$F,0)),1),0)</f>
        <v>0</v>
      </c>
      <c r="FA99" s="357">
        <f>IFERROR(IF(Info!FB4="Trailer",INDEX(Class!$G:$G,MATCH(Info!FB21,Class!$F:$F,0)),1),0)</f>
        <v>0</v>
      </c>
      <c r="FB99" s="357">
        <f>IFERROR(IF(Info!FC4="Trailer",INDEX(Class!$G:$G,MATCH(Info!FC21,Class!$F:$F,0)),1),0)</f>
        <v>0</v>
      </c>
      <c r="FC99" s="357">
        <f>IFERROR(IF(Info!FD4="Trailer",INDEX(Class!$G:$G,MATCH(Info!FD21,Class!$F:$F,0)),1),0)</f>
        <v>0</v>
      </c>
      <c r="FD99" s="357">
        <f>IFERROR(IF(Info!FE4="Trailer",INDEX(Class!$G:$G,MATCH(Info!FE21,Class!$F:$F,0)),1),0)</f>
        <v>0</v>
      </c>
      <c r="FE99" s="357">
        <f>IFERROR(IF(Info!FF4="Trailer",INDEX(Class!$G:$G,MATCH(Info!FF21,Class!$F:$F,0)),1),0)</f>
        <v>0</v>
      </c>
      <c r="FF99" s="357">
        <f>IFERROR(IF(Info!FG4="Trailer",INDEX(Class!$G:$G,MATCH(Info!FG21,Class!$F:$F,0)),1),0)</f>
        <v>0</v>
      </c>
      <c r="FG99" s="357">
        <f>IFERROR(IF(Info!FH4="Trailer",INDEX(Class!$G:$G,MATCH(Info!FH21,Class!$F:$F,0)),1),0)</f>
        <v>0</v>
      </c>
      <c r="FH99" s="357">
        <f>IFERROR(IF(Info!FI4="Trailer",INDEX(Class!$G:$G,MATCH(Info!FI21,Class!$F:$F,0)),1),0)</f>
        <v>0</v>
      </c>
      <c r="FI99" s="357">
        <f>IFERROR(IF(Info!FJ4="Trailer",INDEX(Class!$G:$G,MATCH(Info!FJ21,Class!$F:$F,0)),1),0)</f>
        <v>0</v>
      </c>
      <c r="FJ99" s="357">
        <f>IFERROR(IF(Info!FK4="Trailer",INDEX(Class!$G:$G,MATCH(Info!FK21,Class!$F:$F,0)),1),0)</f>
        <v>0</v>
      </c>
      <c r="FK99" s="357">
        <f>IFERROR(IF(Info!FL4="Trailer",INDEX(Class!$G:$G,MATCH(Info!FL21,Class!$F:$F,0)),1),0)</f>
        <v>0</v>
      </c>
      <c r="FL99" s="357">
        <f>IFERROR(IF(Info!FM4="Trailer",INDEX(Class!$G:$G,MATCH(Info!FM21,Class!$F:$F,0)),1),0)</f>
        <v>0</v>
      </c>
      <c r="FM99" s="357">
        <f>IFERROR(IF(Info!FN4="Trailer",INDEX(Class!$G:$G,MATCH(Info!FN21,Class!$F:$F,0)),1),0)</f>
        <v>0</v>
      </c>
      <c r="FN99" s="357">
        <f>IFERROR(IF(Info!FO4="Trailer",INDEX(Class!$G:$G,MATCH(Info!FO21,Class!$F:$F,0)),1),0)</f>
        <v>0</v>
      </c>
      <c r="FO99" s="357">
        <f>IFERROR(IF(Info!FP4="Trailer",INDEX(Class!$G:$G,MATCH(Info!FP21,Class!$F:$F,0)),1),0)</f>
        <v>0</v>
      </c>
      <c r="FP99" s="357">
        <f>IFERROR(IF(Info!FQ4="Trailer",INDEX(Class!$G:$G,MATCH(Info!FQ21,Class!$F:$F,0)),1),0)</f>
        <v>0</v>
      </c>
      <c r="FQ99" s="357">
        <f>IFERROR(IF(Info!FR4="Trailer",INDEX(Class!$G:$G,MATCH(Info!FR21,Class!$F:$F,0)),1),0)</f>
        <v>0</v>
      </c>
      <c r="FR99" s="357">
        <f>IFERROR(IF(Info!FS4="Trailer",INDEX(Class!$G:$G,MATCH(Info!FS21,Class!$F:$F,0)),1),0)</f>
        <v>0</v>
      </c>
      <c r="FS99" s="357">
        <f>IFERROR(IF(Info!FT4="Trailer",INDEX(Class!$G:$G,MATCH(Info!FT21,Class!$F:$F,0)),1),0)</f>
        <v>0</v>
      </c>
      <c r="FT99" s="357">
        <f>IFERROR(IF(Info!FU4="Trailer",INDEX(Class!$G:$G,MATCH(Info!FU21,Class!$F:$F,0)),1),0)</f>
        <v>0</v>
      </c>
      <c r="FU99" s="357">
        <f>IFERROR(IF(Info!FV4="Trailer",INDEX(Class!$G:$G,MATCH(Info!FV21,Class!$F:$F,0)),1),0)</f>
        <v>0</v>
      </c>
      <c r="FV99" s="357">
        <f>IFERROR(IF(Info!FW4="Trailer",INDEX(Class!$G:$G,MATCH(Info!FW21,Class!$F:$F,0)),1),0)</f>
        <v>0</v>
      </c>
      <c r="FW99" s="357">
        <f>IFERROR(IF(Info!FX4="Trailer",INDEX(Class!$G:$G,MATCH(Info!FX21,Class!$F:$F,0)),1),0)</f>
        <v>0</v>
      </c>
      <c r="FX99" s="357">
        <f>IFERROR(IF(Info!FY4="Trailer",INDEX(Class!$G:$G,MATCH(Info!FY21,Class!$F:$F,0)),1),0)</f>
        <v>0</v>
      </c>
      <c r="FY99" s="357">
        <f>IFERROR(IF(Info!FZ4="Trailer",INDEX(Class!$G:$G,MATCH(Info!FZ21,Class!$F:$F,0)),1),0)</f>
        <v>0</v>
      </c>
      <c r="FZ99" s="357">
        <f>IFERROR(IF(Info!GA4="Trailer",INDEX(Class!$G:$G,MATCH(Info!GA21,Class!$F:$F,0)),1),0)</f>
        <v>0</v>
      </c>
      <c r="GA99" s="357">
        <f>IFERROR(IF(Info!GB4="Trailer",INDEX(Class!$G:$G,MATCH(Info!GB21,Class!$F:$F,0)),1),0)</f>
        <v>0</v>
      </c>
      <c r="GB99" s="357">
        <f>IFERROR(IF(Info!GC4="Trailer",INDEX(Class!$G:$G,MATCH(Info!GC21,Class!$F:$F,0)),1),0)</f>
        <v>0</v>
      </c>
      <c r="GC99" s="357">
        <f>IFERROR(IF(Info!GD4="Trailer",INDEX(Class!$G:$G,MATCH(Info!GD21,Class!$F:$F,0)),1),0)</f>
        <v>0</v>
      </c>
      <c r="GD99" s="357">
        <f>IFERROR(IF(Info!GE4="Trailer",INDEX(Class!$G:$G,MATCH(Info!GE21,Class!$F:$F,0)),1),0)</f>
        <v>0</v>
      </c>
      <c r="GE99" s="357">
        <f>IFERROR(IF(Info!GF4="Trailer",INDEX(Class!$G:$G,MATCH(Info!GF21,Class!$F:$F,0)),1),0)</f>
        <v>0</v>
      </c>
      <c r="GF99" s="357">
        <f>IFERROR(IF(Info!GG4="Trailer",INDEX(Class!$G:$G,MATCH(Info!GG21,Class!$F:$F,0)),1),0)</f>
        <v>0</v>
      </c>
      <c r="GG99" s="357">
        <f>IFERROR(IF(Info!GH4="Trailer",INDEX(Class!$G:$G,MATCH(Info!GH21,Class!$F:$F,0)),1),0)</f>
        <v>0</v>
      </c>
      <c r="GH99" s="357">
        <f>IFERROR(IF(Info!GI4="Trailer",INDEX(Class!$G:$G,MATCH(Info!GI21,Class!$F:$F,0)),1),0)</f>
        <v>0</v>
      </c>
      <c r="GI99" s="357">
        <f>IFERROR(IF(Info!GJ4="Trailer",INDEX(Class!$G:$G,MATCH(Info!GJ21,Class!$F:$F,0)),1),0)</f>
        <v>0</v>
      </c>
      <c r="GJ99" s="357">
        <f>IFERROR(IF(Info!GK4="Trailer",INDEX(Class!$G:$G,MATCH(Info!GK21,Class!$F:$F,0)),1),0)</f>
        <v>0</v>
      </c>
      <c r="GK99" s="357">
        <f>IFERROR(IF(Info!GL4="Trailer",INDEX(Class!$G:$G,MATCH(Info!GL21,Class!$F:$F,0)),1),0)</f>
        <v>0</v>
      </c>
      <c r="GL99" s="357">
        <f>IFERROR(IF(Info!GM4="Trailer",INDEX(Class!$G:$G,MATCH(Info!GM21,Class!$F:$F,0)),1),0)</f>
        <v>0</v>
      </c>
      <c r="GM99" s="357">
        <f>IFERROR(IF(Info!GN4="Trailer",INDEX(Class!$G:$G,MATCH(Info!GN21,Class!$F:$F,0)),1),0)</f>
        <v>0</v>
      </c>
      <c r="GN99" s="357">
        <f>IFERROR(IF(Info!GO4="Trailer",INDEX(Class!$G:$G,MATCH(Info!GO21,Class!$F:$F,0)),1),0)</f>
        <v>0</v>
      </c>
      <c r="GO99" s="357">
        <f>IFERROR(IF(Info!GP4="Trailer",INDEX(Class!$G:$G,MATCH(Info!GP21,Class!$F:$F,0)),1),0)</f>
        <v>0</v>
      </c>
      <c r="GP99" s="357">
        <f>IFERROR(IF(Info!GQ4="Trailer",INDEX(Class!$G:$G,MATCH(Info!GQ21,Class!$F:$F,0)),1),0)</f>
        <v>0</v>
      </c>
      <c r="GQ99" s="357">
        <f>IFERROR(IF(Info!GR4="Trailer",INDEX(Class!$G:$G,MATCH(Info!GR21,Class!$F:$F,0)),1),0)</f>
        <v>0</v>
      </c>
      <c r="GR99" s="357">
        <f>IFERROR(IF(Info!GS4="Trailer",INDEX(Class!$G:$G,MATCH(Info!GS21,Class!$F:$F,0)),1),0)</f>
        <v>0</v>
      </c>
      <c r="GS99" s="357">
        <f>IFERROR(IF(Info!GT4="Trailer",INDEX(Class!$G:$G,MATCH(Info!GT21,Class!$F:$F,0)),1),0)</f>
        <v>0</v>
      </c>
    </row>
    <row r="100" spans="1:201">
      <c r="A100" s="326" t="s">
        <v>8684</v>
      </c>
      <c r="B100" s="327">
        <f>IFERROR(ROUND(B101*B11*30*30/100,0)*N(Input!C35),0)</f>
        <v>0</v>
      </c>
      <c r="C100" s="327">
        <f>IFERROR(ROUND(C101*C11*30*30/100,0)*N(Input!D35),0)</f>
        <v>0</v>
      </c>
      <c r="D100" s="327">
        <f>IFERROR(ROUND(D101*D11*30*30/100,0)*N(Input!E35),0)</f>
        <v>0</v>
      </c>
      <c r="E100" s="327">
        <f>IFERROR(ROUND(E101*E11*30*30/100,0)*N(Input!F35),0)</f>
        <v>0</v>
      </c>
      <c r="F100" s="327">
        <f>IFERROR(ROUND(F101*F11*30*30/100,0)*N(Input!G35),0)</f>
        <v>0</v>
      </c>
      <c r="G100" s="327">
        <f>IFERROR(ROUND(G101*G11*30*30/100,0)*N(Input!H35),0)</f>
        <v>0</v>
      </c>
      <c r="H100" s="327">
        <f>IFERROR(ROUND(H101*H11*30*30/100,0)*N(Input!I35),0)</f>
        <v>0</v>
      </c>
      <c r="I100" s="327">
        <f>IFERROR(ROUND(I101*I11*30*30/100,0)*N(Input!J35),0)</f>
        <v>0</v>
      </c>
      <c r="J100" s="327">
        <f>IFERROR(ROUND(J101*J11*30*30/100,0)*N(Input!K35),0)</f>
        <v>0</v>
      </c>
      <c r="K100" s="327">
        <f>IFERROR(ROUND(K101*K11*30*30/100,0)*N(Input!L35),0)</f>
        <v>0</v>
      </c>
      <c r="L100" s="327">
        <f>IFERROR(ROUND(L101*L11*30*30/100,0)*N(Input!M35),0)</f>
        <v>0</v>
      </c>
      <c r="M100" s="327">
        <f>IFERROR(ROUND(M101*M11*30*30/100,0)*N(Input!N35),0)</f>
        <v>0</v>
      </c>
      <c r="N100" s="327">
        <f>IFERROR(ROUND(N101*N11*30*30/100,0)*N(Input!O35),0)</f>
        <v>0</v>
      </c>
      <c r="O100" s="327">
        <f>IFERROR(ROUND(O101*O11*30*30/100,0)*N(Input!P35),0)</f>
        <v>0</v>
      </c>
      <c r="P100" s="327">
        <f>IFERROR(ROUND(P101*P11*30*30/100,0)*N(Input!Q35),0)</f>
        <v>0</v>
      </c>
      <c r="Q100" s="327">
        <f>IFERROR(ROUND(Q101*Q11*30*30/100,0)*N(Input!R35),0)</f>
        <v>0</v>
      </c>
      <c r="R100" s="327">
        <f>IFERROR(ROUND(R101*R11*30*30/100,0)*N(Input!S35),0)</f>
        <v>0</v>
      </c>
      <c r="S100" s="327">
        <f>IFERROR(ROUND(S101*S11*30*30/100,0)*N(Input!T35),0)</f>
        <v>0</v>
      </c>
      <c r="T100" s="327">
        <f>IFERROR(ROUND(T101*T11*30*30/100,0)*N(Input!U35),0)</f>
        <v>0</v>
      </c>
      <c r="U100" s="327">
        <f>IFERROR(ROUND(U101*U11*30*30/100,0)*N(Input!V35),0)</f>
        <v>0</v>
      </c>
      <c r="V100" s="327">
        <f>IFERROR(ROUND(V101*V11*30*30/100,0)*N(Input!W35),0)</f>
        <v>0</v>
      </c>
      <c r="W100" s="327">
        <f>IFERROR(ROUND(W101*W11*30*30/100,0)*N(Input!X35),0)</f>
        <v>0</v>
      </c>
      <c r="X100" s="327">
        <f>IFERROR(ROUND(X101*X11*30*30/100,0)*N(Input!Y35),0)</f>
        <v>0</v>
      </c>
      <c r="Y100" s="327">
        <f>IFERROR(ROUND(Y101*Y11*30*30/100,0)*N(Input!Z35),0)</f>
        <v>0</v>
      </c>
      <c r="Z100" s="327">
        <f>IFERROR(ROUND(Z101*Z11*30*30/100,0)*N(Input!AA35),0)</f>
        <v>0</v>
      </c>
      <c r="AA100" s="327">
        <f>IFERROR(ROUND(AA101*AA11*30*30/100,0)*N(Input!AB35),0)</f>
        <v>0</v>
      </c>
      <c r="AB100" s="327">
        <f>IFERROR(ROUND(AB101*AB11*30*30/100,0)*N(Input!AC35),0)</f>
        <v>0</v>
      </c>
      <c r="AC100" s="327">
        <f>IFERROR(ROUND(AC101*AC11*30*30/100,0)*N(Input!AD35),0)</f>
        <v>0</v>
      </c>
      <c r="AD100" s="327">
        <f>IFERROR(ROUND(AD101*AD11*30*30/100,0)*N(Input!AE35),0)</f>
        <v>0</v>
      </c>
      <c r="AE100" s="327">
        <f>IFERROR(ROUND(AE101*AE11*30*30/100,0)*N(Input!AF35),0)</f>
        <v>0</v>
      </c>
      <c r="AF100" s="327">
        <f>IFERROR(ROUND(AF101*AF11*30*30/100,0)*N(Input!AG35),0)</f>
        <v>0</v>
      </c>
      <c r="AG100" s="327">
        <f>IFERROR(ROUND(AG101*AG11*30*30/100,0)*N(Input!AH35),0)</f>
        <v>0</v>
      </c>
      <c r="AH100" s="327">
        <f>IFERROR(ROUND(AH101*AH11*30*30/100,0)*N(Input!AI35),0)</f>
        <v>0</v>
      </c>
      <c r="AI100" s="327">
        <f>IFERROR(ROUND(AI101*AI11*30*30/100,0)*N(Input!AJ35),0)</f>
        <v>0</v>
      </c>
      <c r="AJ100" s="327">
        <f>IFERROR(ROUND(AJ101*AJ11*30*30/100,0)*N(Input!AK35),0)</f>
        <v>0</v>
      </c>
      <c r="AK100" s="327">
        <f>IFERROR(ROUND(AK101*AK11*30*30/100,0)*N(Input!AL35),0)</f>
        <v>0</v>
      </c>
      <c r="AL100" s="327">
        <f>IFERROR(ROUND(AL101*AL11*30*30/100,0)*N(Input!AM35),0)</f>
        <v>0</v>
      </c>
      <c r="AM100" s="327">
        <f>IFERROR(ROUND(AM101*AM11*30*30/100,0)*N(Input!AN35),0)</f>
        <v>0</v>
      </c>
      <c r="AN100" s="327">
        <f>IFERROR(ROUND(AN101*AN11*30*30/100,0)*N(Input!AO35),0)</f>
        <v>0</v>
      </c>
      <c r="AO100" s="327">
        <f>IFERROR(ROUND(AO101*AO11*30*30/100,0)*N(Input!AP35),0)</f>
        <v>0</v>
      </c>
      <c r="AP100" s="327">
        <f>IFERROR(ROUND(AP101*AP11*30*30/100,0)*N(Input!AQ35),0)</f>
        <v>0</v>
      </c>
      <c r="AQ100" s="327">
        <f>IFERROR(ROUND(AQ101*AQ11*30*30/100,0)*N(Input!AR35),0)</f>
        <v>0</v>
      </c>
      <c r="AR100" s="327">
        <f>IFERROR(ROUND(AR101*AR11*30*30/100,0)*N(Input!AS35),0)</f>
        <v>0</v>
      </c>
      <c r="AS100" s="327">
        <f>IFERROR(ROUND(AS101*AS11*30*30/100,0)*N(Input!AT35),0)</f>
        <v>0</v>
      </c>
      <c r="AT100" s="327">
        <f>IFERROR(ROUND(AT101*AT11*30*30/100,0)*N(Input!AU35),0)</f>
        <v>0</v>
      </c>
      <c r="AU100" s="327">
        <f>IFERROR(ROUND(AU101*AU11*30*30/100,0)*N(Input!AV35),0)</f>
        <v>0</v>
      </c>
      <c r="AV100" s="327">
        <f>IFERROR(ROUND(AV101*AV11*30*30/100,0)*N(Input!AW35),0)</f>
        <v>0</v>
      </c>
      <c r="AW100" s="327">
        <f>IFERROR(ROUND(AW101*AW11*30*30/100,0)*N(Input!AX35),0)</f>
        <v>0</v>
      </c>
      <c r="AX100" s="327">
        <f>IFERROR(ROUND(AX101*AX11*30*30/100,0)*N(Input!AY35),0)</f>
        <v>0</v>
      </c>
      <c r="AY100" s="327">
        <f>IFERROR(ROUND(AY101*AY11*30*30/100,0)*N(Input!AZ35),0)</f>
        <v>0</v>
      </c>
      <c r="AZ100" s="327">
        <f>IFERROR(ROUND(AZ101*AZ11*30*30/100,0)*N(Input!BA35),0)</f>
        <v>0</v>
      </c>
      <c r="BA100" s="327">
        <f>IFERROR(ROUND(BA101*BA11*30*30/100,0)*N(Input!BB35),0)</f>
        <v>0</v>
      </c>
      <c r="BB100" s="327">
        <f>IFERROR(ROUND(BB101*BB11*30*30/100,0)*N(Input!BC35),0)</f>
        <v>0</v>
      </c>
      <c r="BC100" s="327">
        <f>IFERROR(ROUND(BC101*BC11*30*30/100,0)*N(Input!BD35),0)</f>
        <v>0</v>
      </c>
      <c r="BD100" s="327">
        <f>IFERROR(ROUND(BD101*BD11*30*30/100,0)*N(Input!BE35),0)</f>
        <v>0</v>
      </c>
      <c r="BE100" s="327">
        <f>IFERROR(ROUND(BE101*BE11*30*30/100,0)*N(Input!BF35),0)</f>
        <v>0</v>
      </c>
      <c r="BF100" s="327">
        <f>IFERROR(ROUND(BF101*BF11*30*30/100,0)*N(Input!BG35),0)</f>
        <v>0</v>
      </c>
      <c r="BG100" s="327">
        <f>IFERROR(ROUND(BG101*BG11*30*30/100,0)*N(Input!BH35),0)</f>
        <v>0</v>
      </c>
      <c r="BH100" s="327">
        <f>IFERROR(ROUND(BH101*BH11*30*30/100,0)*N(Input!BI35),0)</f>
        <v>0</v>
      </c>
      <c r="BI100" s="327">
        <f>IFERROR(ROUND(BI101*BI11*30*30/100,0)*N(Input!BJ35),0)</f>
        <v>0</v>
      </c>
      <c r="BJ100" s="327">
        <f>IFERROR(ROUND(BJ101*BJ11*30*30/100,0)*N(Input!BK35),0)</f>
        <v>0</v>
      </c>
      <c r="BK100" s="327">
        <f>IFERROR(ROUND(BK101*BK11*30*30/100,0)*N(Input!BL35),0)</f>
        <v>0</v>
      </c>
      <c r="BL100" s="327">
        <f>IFERROR(ROUND(BL101*BL11*30*30/100,0)*N(Input!BM35),0)</f>
        <v>0</v>
      </c>
      <c r="BM100" s="327">
        <f>IFERROR(ROUND(BM101*BM11*30*30/100,0)*N(Input!BN35),0)</f>
        <v>0</v>
      </c>
      <c r="BN100" s="327">
        <f>IFERROR(ROUND(BN101*BN11*30*30/100,0)*N(Input!BO35),0)</f>
        <v>0</v>
      </c>
      <c r="BO100" s="327">
        <f>IFERROR(ROUND(BO101*BO11*30*30/100,0)*N(Input!BP35),0)</f>
        <v>0</v>
      </c>
      <c r="BP100" s="327">
        <f>IFERROR(ROUND(BP101*BP11*30*30/100,0)*N(Input!BQ35),0)</f>
        <v>0</v>
      </c>
      <c r="BQ100" s="327">
        <f>IFERROR(ROUND(BQ101*BQ11*30*30/100,0)*N(Input!BR35),0)</f>
        <v>0</v>
      </c>
      <c r="BR100" s="327">
        <f>IFERROR(ROUND(BR101*BR11*30*30/100,0)*N(Input!BS35),0)</f>
        <v>0</v>
      </c>
      <c r="BS100" s="327">
        <f>IFERROR(ROUND(BS101*BS11*30*30/100,0)*N(Input!BT35),0)</f>
        <v>0</v>
      </c>
      <c r="BT100" s="327">
        <f>IFERROR(ROUND(BT101*BT11*30*30/100,0)*N(Input!BU35),0)</f>
        <v>0</v>
      </c>
      <c r="BU100" s="327">
        <f>IFERROR(ROUND(BU101*BU11*30*30/100,0)*N(Input!BV35),0)</f>
        <v>0</v>
      </c>
      <c r="BV100" s="327">
        <f>IFERROR(ROUND(BV101*BV11*30*30/100,0)*N(Input!BW35),0)</f>
        <v>0</v>
      </c>
      <c r="BW100" s="327">
        <f>IFERROR(ROUND(BW101*BW11*30*30/100,0)*N(Input!BX35),0)</f>
        <v>0</v>
      </c>
      <c r="BX100" s="327">
        <f>IFERROR(ROUND(BX101*BX11*30*30/100,0)*N(Input!BY35),0)</f>
        <v>0</v>
      </c>
      <c r="BY100" s="327">
        <f>IFERROR(ROUND(BY101*BY11*30*30/100,0)*N(Input!BZ35),0)</f>
        <v>0</v>
      </c>
      <c r="BZ100" s="327">
        <f>IFERROR(ROUND(BZ101*BZ11*30*30/100,0)*N(Input!CA35),0)</f>
        <v>0</v>
      </c>
      <c r="CA100" s="327">
        <f>IFERROR(ROUND(CA101*CA11*30*30/100,0)*N(Input!CB35),0)</f>
        <v>0</v>
      </c>
      <c r="CB100" s="327">
        <f>IFERROR(ROUND(CB101*CB11*30*30/100,0)*N(Input!CC35),0)</f>
        <v>0</v>
      </c>
      <c r="CC100" s="327">
        <f>IFERROR(ROUND(CC101*CC11*30*30/100,0)*N(Input!CD35),0)</f>
        <v>0</v>
      </c>
      <c r="CD100" s="327">
        <f>IFERROR(ROUND(CD101*CD11*30*30/100,0)*N(Input!CE35),0)</f>
        <v>0</v>
      </c>
      <c r="CE100" s="327">
        <f>IFERROR(ROUND(CE101*CE11*30*30/100,0)*N(Input!CF35),0)</f>
        <v>0</v>
      </c>
      <c r="CF100" s="327">
        <f>IFERROR(ROUND(CF101*CF11*30*30/100,0)*N(Input!CG35),0)</f>
        <v>0</v>
      </c>
      <c r="CG100" s="327">
        <f>IFERROR(ROUND(CG101*CG11*30*30/100,0)*N(Input!CH35),0)</f>
        <v>0</v>
      </c>
      <c r="CH100" s="327">
        <f>IFERROR(ROUND(CH101*CH11*30*30/100,0)*N(Input!CI35),0)</f>
        <v>0</v>
      </c>
      <c r="CI100" s="327">
        <f>IFERROR(ROUND(CI101*CI11*30*30/100,0)*N(Input!CJ35),0)</f>
        <v>0</v>
      </c>
      <c r="CJ100" s="327">
        <f>IFERROR(ROUND(CJ101*CJ11*30*30/100,0)*N(Input!CK35),0)</f>
        <v>0</v>
      </c>
      <c r="CK100" s="327">
        <f>IFERROR(ROUND(CK101*CK11*30*30/100,0)*N(Input!CL35),0)</f>
        <v>0</v>
      </c>
      <c r="CL100" s="327">
        <f>IFERROR(ROUND(CL101*CL11*30*30/100,0)*N(Input!CM35),0)</f>
        <v>0</v>
      </c>
      <c r="CM100" s="327">
        <f>IFERROR(ROUND(CM101*CM11*30*30/100,0)*N(Input!CN35),0)</f>
        <v>0</v>
      </c>
      <c r="CN100" s="327">
        <f>IFERROR(ROUND(CN101*CN11*30*30/100,0)*N(Input!CO35),0)</f>
        <v>0</v>
      </c>
      <c r="CO100" s="327">
        <f>IFERROR(ROUND(CO101*CO11*30*30/100,0)*N(Input!CP35),0)</f>
        <v>0</v>
      </c>
      <c r="CP100" s="327">
        <f>IFERROR(ROUND(CP101*CP11*30*30/100,0)*N(Input!CQ35),0)</f>
        <v>0</v>
      </c>
      <c r="CQ100" s="327">
        <f>IFERROR(ROUND(CQ101*CQ11*30*30/100,0)*N(Input!CR35),0)</f>
        <v>0</v>
      </c>
      <c r="CR100" s="327">
        <f>IFERROR(ROUND(CR101*CR11*30*30/100,0)*N(Input!CS35),0)</f>
        <v>0</v>
      </c>
      <c r="CS100" s="327">
        <f>IFERROR(ROUND(CS101*CS11*30*30/100,0)*N(Input!CT35),0)</f>
        <v>0</v>
      </c>
      <c r="CT100" s="327">
        <f>IFERROR(ROUND(CT101*CT11*30*30/100,0)*N(Input!CU35),0)</f>
        <v>0</v>
      </c>
      <c r="CU100" s="327">
        <f>IFERROR(ROUND(CU101*CU11*30*30/100,0)*N(Input!CV35),0)</f>
        <v>0</v>
      </c>
      <c r="CV100" s="327">
        <f>IFERROR(ROUND(CV101*CV11*30*30/100,0)*N(Input!CW35),0)</f>
        <v>0</v>
      </c>
      <c r="CW100" s="327">
        <f>IFERROR(ROUND(CW101*CW11*30*30/100,0)*N(Input!CX35),0)</f>
        <v>0</v>
      </c>
      <c r="CX100" s="327">
        <f>IFERROR(ROUND(CX101*CX11*30*30/100,0)*N(Input!CY35),0)</f>
        <v>0</v>
      </c>
      <c r="CY100" s="327">
        <f>IFERROR(ROUND(CY101*CY11*30*30/100,0)*N(Input!CZ35),0)</f>
        <v>0</v>
      </c>
      <c r="CZ100" s="327">
        <f>IFERROR(ROUND(CZ101*CZ11*30*30/100,0)*N(Input!DA35),0)</f>
        <v>0</v>
      </c>
      <c r="DA100" s="327">
        <f>IFERROR(ROUND(DA101*DA11*30*30/100,0)*N(Input!DB35),0)</f>
        <v>0</v>
      </c>
      <c r="DB100" s="327">
        <f>IFERROR(ROUND(DB101*DB11*30*30/100,0)*N(Input!DC35),0)</f>
        <v>0</v>
      </c>
      <c r="DC100" s="327">
        <f>IFERROR(ROUND(DC101*DC11*30*30/100,0)*N(Input!DD35),0)</f>
        <v>0</v>
      </c>
      <c r="DD100" s="327">
        <f>IFERROR(ROUND(DD101*DD11*30*30/100,0)*N(Input!DE35),0)</f>
        <v>0</v>
      </c>
      <c r="DE100" s="327">
        <f>IFERROR(ROUND(DE101*DE11*30*30/100,0)*N(Input!DF35),0)</f>
        <v>0</v>
      </c>
      <c r="DF100" s="327">
        <f>IFERROR(ROUND(DF101*DF11*30*30/100,0)*N(Input!DG35),0)</f>
        <v>0</v>
      </c>
      <c r="DG100" s="327">
        <f>IFERROR(ROUND(DG101*DG11*30*30/100,0)*N(Input!DH35),0)</f>
        <v>0</v>
      </c>
      <c r="DH100" s="327">
        <f>IFERROR(ROUND(DH101*DH11*30*30/100,0)*N(Input!DI35),0)</f>
        <v>0</v>
      </c>
      <c r="DI100" s="327">
        <f>IFERROR(ROUND(DI101*DI11*30*30/100,0)*N(Input!DJ35),0)</f>
        <v>0</v>
      </c>
      <c r="DJ100" s="327">
        <f>IFERROR(ROUND(DJ101*DJ11*30*30/100,0)*N(Input!DK35),0)</f>
        <v>0</v>
      </c>
      <c r="DK100" s="327">
        <f>IFERROR(ROUND(DK101*DK11*30*30/100,0)*N(Input!DL35),0)</f>
        <v>0</v>
      </c>
      <c r="DL100" s="327">
        <f>IFERROR(ROUND(DL101*DL11*30*30/100,0)*N(Input!DM35),0)</f>
        <v>0</v>
      </c>
      <c r="DM100" s="327">
        <f>IFERROR(ROUND(DM101*DM11*30*30/100,0)*N(Input!DN35),0)</f>
        <v>0</v>
      </c>
      <c r="DN100" s="327">
        <f>IFERROR(ROUND(DN101*DN11*30*30/100,0)*N(Input!DO35),0)</f>
        <v>0</v>
      </c>
      <c r="DO100" s="327">
        <f>IFERROR(ROUND(DO101*DO11*30*30/100,0)*N(Input!DP35),0)</f>
        <v>0</v>
      </c>
      <c r="DP100" s="327">
        <f>IFERROR(ROUND(DP101*DP11*30*30/100,0)*N(Input!DQ35),0)</f>
        <v>0</v>
      </c>
      <c r="DQ100" s="327">
        <f>IFERROR(ROUND(DQ101*DQ11*30*30/100,0)*N(Input!DR35),0)</f>
        <v>0</v>
      </c>
      <c r="DR100" s="327">
        <f>IFERROR(ROUND(DR101*DR11*30*30/100,0)*N(Input!DS35),0)</f>
        <v>0</v>
      </c>
      <c r="DS100" s="327">
        <f>IFERROR(ROUND(DS101*DS11*30*30/100,0)*N(Input!DT35),0)</f>
        <v>0</v>
      </c>
      <c r="DT100" s="327">
        <f>IFERROR(ROUND(DT101*DT11*30*30/100,0)*N(Input!DU35),0)</f>
        <v>0</v>
      </c>
      <c r="DU100" s="327">
        <f>IFERROR(ROUND(DU101*DU11*30*30/100,0)*N(Input!DV35),0)</f>
        <v>0</v>
      </c>
      <c r="DV100" s="327">
        <f>IFERROR(ROUND(DV101*DV11*30*30/100,0)*N(Input!DW35),0)</f>
        <v>0</v>
      </c>
      <c r="DW100" s="327">
        <f>IFERROR(ROUND(DW101*DW11*30*30/100,0)*N(Input!DX35),0)</f>
        <v>0</v>
      </c>
      <c r="DX100" s="327">
        <f>IFERROR(ROUND(DX101*DX11*30*30/100,0)*N(Input!DY35),0)</f>
        <v>0</v>
      </c>
      <c r="DY100" s="327">
        <f>IFERROR(ROUND(DY101*DY11*30*30/100,0)*N(Input!DZ35),0)</f>
        <v>0</v>
      </c>
      <c r="DZ100" s="327">
        <f>IFERROR(ROUND(DZ101*DZ11*30*30/100,0)*N(Input!EA35),0)</f>
        <v>0</v>
      </c>
      <c r="EA100" s="327">
        <f>IFERROR(ROUND(EA101*EA11*30*30/100,0)*N(Input!EB35),0)</f>
        <v>0</v>
      </c>
      <c r="EB100" s="327">
        <f>IFERROR(ROUND(EB101*EB11*30*30/100,0)*N(Input!EC35),0)</f>
        <v>0</v>
      </c>
      <c r="EC100" s="327">
        <f>IFERROR(ROUND(EC101*EC11*30*30/100,0)*N(Input!ED35),0)</f>
        <v>0</v>
      </c>
      <c r="ED100" s="327">
        <f>IFERROR(ROUND(ED101*ED11*30*30/100,0)*N(Input!EE35),0)</f>
        <v>0</v>
      </c>
      <c r="EE100" s="327">
        <f>IFERROR(ROUND(EE101*EE11*30*30/100,0)*N(Input!EF35),0)</f>
        <v>0</v>
      </c>
      <c r="EF100" s="327">
        <f>IFERROR(ROUND(EF101*EF11*30*30/100,0)*N(Input!EG35),0)</f>
        <v>0</v>
      </c>
      <c r="EG100" s="327">
        <f>IFERROR(ROUND(EG101*EG11*30*30/100,0)*N(Input!EH35),0)</f>
        <v>0</v>
      </c>
      <c r="EH100" s="327">
        <f>IFERROR(ROUND(EH101*EH11*30*30/100,0)*N(Input!EI35),0)</f>
        <v>0</v>
      </c>
      <c r="EI100" s="327">
        <f>IFERROR(ROUND(EI101*EI11*30*30/100,0)*N(Input!EJ35),0)</f>
        <v>0</v>
      </c>
      <c r="EJ100" s="327">
        <f>IFERROR(ROUND(EJ101*EJ11*30*30/100,0)*N(Input!EK35),0)</f>
        <v>0</v>
      </c>
      <c r="EK100" s="327">
        <f>IFERROR(ROUND(EK101*EK11*30*30/100,0)*N(Input!EL35),0)</f>
        <v>0</v>
      </c>
      <c r="EL100" s="327">
        <f>IFERROR(ROUND(EL101*EL11*30*30/100,0)*N(Input!EM35),0)</f>
        <v>0</v>
      </c>
      <c r="EM100" s="327">
        <f>IFERROR(ROUND(EM101*EM11*30*30/100,0)*N(Input!EN35),0)</f>
        <v>0</v>
      </c>
      <c r="EN100" s="327">
        <f>IFERROR(ROUND(EN101*EN11*30*30/100,0)*N(Input!EO35),0)</f>
        <v>0</v>
      </c>
      <c r="EO100" s="327">
        <f>IFERROR(ROUND(EO101*EO11*30*30/100,0)*N(Input!EP35),0)</f>
        <v>0</v>
      </c>
      <c r="EP100" s="327">
        <f>IFERROR(ROUND(EP101*EP11*30*30/100,0)*N(Input!EQ35),0)</f>
        <v>0</v>
      </c>
      <c r="EQ100" s="327">
        <f>IFERROR(ROUND(EQ101*EQ11*30*30/100,0)*N(Input!ER35),0)</f>
        <v>0</v>
      </c>
      <c r="ER100" s="327">
        <f>IFERROR(ROUND(ER101*ER11*30*30/100,0)*N(Input!ES35),0)</f>
        <v>0</v>
      </c>
      <c r="ES100" s="327">
        <f>IFERROR(ROUND(ES101*ES11*30*30/100,0)*N(Input!ET35),0)</f>
        <v>0</v>
      </c>
      <c r="ET100" s="327">
        <f>IFERROR(ROUND(ET101*ET11*30*30/100,0)*N(Input!EU35),0)</f>
        <v>0</v>
      </c>
      <c r="EU100" s="327">
        <f>IFERROR(ROUND(EU101*EU11*30*30/100,0)*N(Input!EV35),0)</f>
        <v>0</v>
      </c>
      <c r="EV100" s="327">
        <f>IFERROR(ROUND(EV101*EV11*30*30/100,0)*N(Input!EW35),0)</f>
        <v>0</v>
      </c>
      <c r="EW100" s="327">
        <f>IFERROR(ROUND(EW101*EW11*30*30/100,0)*N(Input!EX35),0)</f>
        <v>0</v>
      </c>
      <c r="EX100" s="327">
        <f>IFERROR(ROUND(EX101*EX11*30*30/100,0)*N(Input!EY35),0)</f>
        <v>0</v>
      </c>
      <c r="EY100" s="327">
        <f>IFERROR(ROUND(EY101*EY11*30*30/100,0)*N(Input!EZ35),0)</f>
        <v>0</v>
      </c>
      <c r="EZ100" s="327">
        <f>IFERROR(ROUND(EZ101*EZ11*30*30/100,0)*N(Input!FA35),0)</f>
        <v>0</v>
      </c>
      <c r="FA100" s="327">
        <f>IFERROR(ROUND(FA101*FA11*30*30/100,0)*N(Input!FB35),0)</f>
        <v>0</v>
      </c>
      <c r="FB100" s="327">
        <f>IFERROR(ROUND(FB101*FB11*30*30/100,0)*N(Input!FC35),0)</f>
        <v>0</v>
      </c>
      <c r="FC100" s="327">
        <f>IFERROR(ROUND(FC101*FC11*30*30/100,0)*N(Input!FD35),0)</f>
        <v>0</v>
      </c>
      <c r="FD100" s="327">
        <f>IFERROR(ROUND(FD101*FD11*30*30/100,0)*N(Input!FE35),0)</f>
        <v>0</v>
      </c>
      <c r="FE100" s="327">
        <f>IFERROR(ROUND(FE101*FE11*30*30/100,0)*N(Input!FF35),0)</f>
        <v>0</v>
      </c>
      <c r="FF100" s="327">
        <f>IFERROR(ROUND(FF101*FF11*30*30/100,0)*N(Input!FG35),0)</f>
        <v>0</v>
      </c>
      <c r="FG100" s="327">
        <f>IFERROR(ROUND(FG101*FG11*30*30/100,0)*N(Input!FH35),0)</f>
        <v>0</v>
      </c>
      <c r="FH100" s="327">
        <f>IFERROR(ROUND(FH101*FH11*30*30/100,0)*N(Input!FI35),0)</f>
        <v>0</v>
      </c>
      <c r="FI100" s="327">
        <f>IFERROR(ROUND(FI101*FI11*30*30/100,0)*N(Input!FJ35),0)</f>
        <v>0</v>
      </c>
      <c r="FJ100" s="327">
        <f>IFERROR(ROUND(FJ101*FJ11*30*30/100,0)*N(Input!FK35),0)</f>
        <v>0</v>
      </c>
      <c r="FK100" s="327">
        <f>IFERROR(ROUND(FK101*FK11*30*30/100,0)*N(Input!FL35),0)</f>
        <v>0</v>
      </c>
      <c r="FL100" s="327">
        <f>IFERROR(ROUND(FL101*FL11*30*30/100,0)*N(Input!FM35),0)</f>
        <v>0</v>
      </c>
      <c r="FM100" s="327">
        <f>IFERROR(ROUND(FM101*FM11*30*30/100,0)*N(Input!FN35),0)</f>
        <v>0</v>
      </c>
      <c r="FN100" s="327">
        <f>IFERROR(ROUND(FN101*FN11*30*30/100,0)*N(Input!FO35),0)</f>
        <v>0</v>
      </c>
      <c r="FO100" s="327">
        <f>IFERROR(ROUND(FO101*FO11*30*30/100,0)*N(Input!FP35),0)</f>
        <v>0</v>
      </c>
      <c r="FP100" s="327">
        <f>IFERROR(ROUND(FP101*FP11*30*30/100,0)*N(Input!FQ35),0)</f>
        <v>0</v>
      </c>
      <c r="FQ100" s="327">
        <f>IFERROR(ROUND(FQ101*FQ11*30*30/100,0)*N(Input!FR35),0)</f>
        <v>0</v>
      </c>
      <c r="FR100" s="327">
        <f>IFERROR(ROUND(FR101*FR11*30*30/100,0)*N(Input!FS35),0)</f>
        <v>0</v>
      </c>
      <c r="FS100" s="327">
        <f>IFERROR(ROUND(FS101*FS11*30*30/100,0)*N(Input!FT35),0)</f>
        <v>0</v>
      </c>
      <c r="FT100" s="327">
        <f>IFERROR(ROUND(FT101*FT11*30*30/100,0)*N(Input!FU35),0)</f>
        <v>0</v>
      </c>
      <c r="FU100" s="327">
        <f>IFERROR(ROUND(FU101*FU11*30*30/100,0)*N(Input!FV35),0)</f>
        <v>0</v>
      </c>
      <c r="FV100" s="327">
        <f>IFERROR(ROUND(FV101*FV11*30*30/100,0)*N(Input!FW35),0)</f>
        <v>0</v>
      </c>
      <c r="FW100" s="327">
        <f>IFERROR(ROUND(FW101*FW11*30*30/100,0)*N(Input!FX35),0)</f>
        <v>0</v>
      </c>
      <c r="FX100" s="327">
        <f>IFERROR(ROUND(FX101*FX11*30*30/100,0)*N(Input!FY35),0)</f>
        <v>0</v>
      </c>
      <c r="FY100" s="327">
        <f>IFERROR(ROUND(FY101*FY11*30*30/100,0)*N(Input!FZ35),0)</f>
        <v>0</v>
      </c>
      <c r="FZ100" s="327">
        <f>IFERROR(ROUND(FZ101*FZ11*30*30/100,0)*N(Input!GA35),0)</f>
        <v>0</v>
      </c>
      <c r="GA100" s="327">
        <f>IFERROR(ROUND(GA101*GA11*30*30/100,0)*N(Input!GB35),0)</f>
        <v>0</v>
      </c>
      <c r="GB100" s="327">
        <f>IFERROR(ROUND(GB101*GB11*30*30/100,0)*N(Input!GC35),0)</f>
        <v>0</v>
      </c>
      <c r="GC100" s="327">
        <f>IFERROR(ROUND(GC101*GC11*30*30/100,0)*N(Input!GD35),0)</f>
        <v>0</v>
      </c>
      <c r="GD100" s="327">
        <f>IFERROR(ROUND(GD101*GD11*30*30/100,0)*N(Input!GE35),0)</f>
        <v>0</v>
      </c>
      <c r="GE100" s="327">
        <f>IFERROR(ROUND(GE101*GE11*30*30/100,0)*N(Input!GF35),0)</f>
        <v>0</v>
      </c>
      <c r="GF100" s="327">
        <f>IFERROR(ROUND(GF101*GF11*30*30/100,0)*N(Input!GG35),0)</f>
        <v>0</v>
      </c>
      <c r="GG100" s="327">
        <f>IFERROR(ROUND(GG101*GG11*30*30/100,0)*N(Input!GH35),0)</f>
        <v>0</v>
      </c>
      <c r="GH100" s="327">
        <f>IFERROR(ROUND(GH101*GH11*30*30/100,0)*N(Input!GI35),0)</f>
        <v>0</v>
      </c>
      <c r="GI100" s="327">
        <f>IFERROR(ROUND(GI101*GI11*30*30/100,0)*N(Input!GJ35),0)</f>
        <v>0</v>
      </c>
      <c r="GJ100" s="327">
        <f>IFERROR(ROUND(GJ101*GJ11*30*30/100,0)*N(Input!GK35),0)</f>
        <v>0</v>
      </c>
      <c r="GK100" s="327">
        <f>IFERROR(ROUND(GK101*GK11*30*30/100,0)*N(Input!GL35),0)</f>
        <v>0</v>
      </c>
      <c r="GL100" s="327">
        <f>IFERROR(ROUND(GL101*GL11*30*30/100,0)*N(Input!GM35),0)</f>
        <v>0</v>
      </c>
      <c r="GM100" s="327">
        <f>IFERROR(ROUND(GM101*GM11*30*30/100,0)*N(Input!GN35),0)</f>
        <v>0</v>
      </c>
      <c r="GN100" s="327">
        <f>IFERROR(ROUND(GN101*GN11*30*30/100,0)*N(Input!GO35),0)</f>
        <v>0</v>
      </c>
      <c r="GO100" s="327">
        <f>IFERROR(ROUND(GO101*GO11*30*30/100,0)*N(Input!GP35),0)</f>
        <v>0</v>
      </c>
      <c r="GP100" s="327">
        <f>IFERROR(ROUND(GP101*GP11*30*30/100,0)*N(Input!GQ35),0)</f>
        <v>0</v>
      </c>
      <c r="GQ100" s="327">
        <f>IFERROR(ROUND(GQ101*GQ11*30*30/100,0)*N(Input!GR35),0)</f>
        <v>0</v>
      </c>
      <c r="GR100" s="327">
        <f>IFERROR(ROUND(GR101*GR11*30*30/100,0)*N(Input!GS35),0)</f>
        <v>0</v>
      </c>
      <c r="GS100" s="327">
        <f>IFERROR(ROUND(GS101*GS11*30*30/100,0)*N(Input!GT35),0)</f>
        <v>0</v>
      </c>
    </row>
    <row r="101" spans="1:201" s="328" customFormat="1" outlineLevel="1">
      <c r="A101" s="356" t="s">
        <v>9377</v>
      </c>
      <c r="B101" s="357">
        <f>IFERROR(INDEX(Other!$15:$15,MATCH(B4,Other!$11:$11,0)),0)</f>
        <v>0</v>
      </c>
      <c r="C101" s="357">
        <f>IFERROR(INDEX(Other!$15:$15,MATCH(C4,Other!$11:$11,0)),0)</f>
        <v>0</v>
      </c>
      <c r="D101" s="357">
        <f>IFERROR(INDEX(Other!$15:$15,MATCH(D4,Other!$11:$11,0)),0)</f>
        <v>0</v>
      </c>
      <c r="E101" s="357">
        <f>IFERROR(INDEX(Other!$15:$15,MATCH(E4,Other!$11:$11,0)),0)</f>
        <v>0</v>
      </c>
      <c r="F101" s="357">
        <f>IFERROR(INDEX(Other!$15:$15,MATCH(F4,Other!$11:$11,0)),0)</f>
        <v>0</v>
      </c>
      <c r="G101" s="357">
        <f>IFERROR(INDEX(Other!$15:$15,MATCH(G4,Other!$11:$11,0)),0)</f>
        <v>0</v>
      </c>
      <c r="H101" s="357">
        <f>IFERROR(INDEX(Other!$15:$15,MATCH(H4,Other!$11:$11,0)),0)</f>
        <v>0</v>
      </c>
      <c r="I101" s="357">
        <f>IFERROR(INDEX(Other!$15:$15,MATCH(I4,Other!$11:$11,0)),0)</f>
        <v>0</v>
      </c>
      <c r="J101" s="357">
        <f>IFERROR(INDEX(Other!$15:$15,MATCH(J4,Other!$11:$11,0)),0)</f>
        <v>0</v>
      </c>
      <c r="K101" s="357">
        <f>IFERROR(INDEX(Other!$15:$15,MATCH(K4,Other!$11:$11,0)),0)</f>
        <v>0</v>
      </c>
      <c r="L101" s="357">
        <f>IFERROR(INDEX(Other!$15:$15,MATCH(L4,Other!$11:$11,0)),0)</f>
        <v>0</v>
      </c>
      <c r="M101" s="357">
        <f>IFERROR(INDEX(Other!$15:$15,MATCH(M4,Other!$11:$11,0)),0)</f>
        <v>0</v>
      </c>
      <c r="N101" s="357">
        <f>IFERROR(INDEX(Other!$15:$15,MATCH(N4,Other!$11:$11,0)),0)</f>
        <v>0</v>
      </c>
      <c r="O101" s="357">
        <f>IFERROR(INDEX(Other!$15:$15,MATCH(O4,Other!$11:$11,0)),0)</f>
        <v>0</v>
      </c>
      <c r="P101" s="357">
        <f>IFERROR(INDEX(Other!$15:$15,MATCH(P4,Other!$11:$11,0)),0)</f>
        <v>0</v>
      </c>
      <c r="Q101" s="357">
        <f>IFERROR(INDEX(Other!$15:$15,MATCH(Q4,Other!$11:$11,0)),0)</f>
        <v>0</v>
      </c>
      <c r="R101" s="357">
        <f>IFERROR(INDEX(Other!$15:$15,MATCH(R4,Other!$11:$11,0)),0)</f>
        <v>0</v>
      </c>
      <c r="S101" s="357">
        <f>IFERROR(INDEX(Other!$15:$15,MATCH(S4,Other!$11:$11,0)),0)</f>
        <v>0</v>
      </c>
      <c r="T101" s="357">
        <f>IFERROR(INDEX(Other!$15:$15,MATCH(T4,Other!$11:$11,0)),0)</f>
        <v>0</v>
      </c>
      <c r="U101" s="357">
        <f>IFERROR(INDEX(Other!$15:$15,MATCH(U4,Other!$11:$11,0)),0)</f>
        <v>0</v>
      </c>
      <c r="V101" s="357">
        <f>IFERROR(INDEX(Other!$15:$15,MATCH(V4,Other!$11:$11,0)),0)</f>
        <v>0</v>
      </c>
      <c r="W101" s="357">
        <f>IFERROR(INDEX(Other!$15:$15,MATCH(W4,Other!$11:$11,0)),0)</f>
        <v>0</v>
      </c>
      <c r="X101" s="357">
        <f>IFERROR(INDEX(Other!$15:$15,MATCH(X4,Other!$11:$11,0)),0)</f>
        <v>0</v>
      </c>
      <c r="Y101" s="357">
        <f>IFERROR(INDEX(Other!$15:$15,MATCH(Y4,Other!$11:$11,0)),0)</f>
        <v>0</v>
      </c>
      <c r="Z101" s="357">
        <f>IFERROR(INDEX(Other!$15:$15,MATCH(Z4,Other!$11:$11,0)),0)</f>
        <v>0</v>
      </c>
      <c r="AA101" s="357">
        <f>IFERROR(INDEX(Other!$15:$15,MATCH(AA4,Other!$11:$11,0)),0)</f>
        <v>0</v>
      </c>
      <c r="AB101" s="357">
        <f>IFERROR(INDEX(Other!$15:$15,MATCH(AB4,Other!$11:$11,0)),0)</f>
        <v>0</v>
      </c>
      <c r="AC101" s="357">
        <f>IFERROR(INDEX(Other!$15:$15,MATCH(AC4,Other!$11:$11,0)),0)</f>
        <v>0</v>
      </c>
      <c r="AD101" s="357">
        <f>IFERROR(INDEX(Other!$15:$15,MATCH(AD4,Other!$11:$11,0)),0)</f>
        <v>0</v>
      </c>
      <c r="AE101" s="357">
        <f>IFERROR(INDEX(Other!$15:$15,MATCH(AE4,Other!$11:$11,0)),0)</f>
        <v>0</v>
      </c>
      <c r="AF101" s="357">
        <f>IFERROR(INDEX(Other!$15:$15,MATCH(AF4,Other!$11:$11,0)),0)</f>
        <v>0</v>
      </c>
      <c r="AG101" s="357">
        <f>IFERROR(INDEX(Other!$15:$15,MATCH(AG4,Other!$11:$11,0)),0)</f>
        <v>0</v>
      </c>
      <c r="AH101" s="357">
        <f>IFERROR(INDEX(Other!$15:$15,MATCH(AH4,Other!$11:$11,0)),0)</f>
        <v>0</v>
      </c>
      <c r="AI101" s="357">
        <f>IFERROR(INDEX(Other!$15:$15,MATCH(AI4,Other!$11:$11,0)),0)</f>
        <v>0</v>
      </c>
      <c r="AJ101" s="357">
        <f>IFERROR(INDEX(Other!$15:$15,MATCH(AJ4,Other!$11:$11,0)),0)</f>
        <v>0</v>
      </c>
      <c r="AK101" s="357">
        <f>IFERROR(INDEX(Other!$15:$15,MATCH(AK4,Other!$11:$11,0)),0)</f>
        <v>0</v>
      </c>
      <c r="AL101" s="357">
        <f>IFERROR(INDEX(Other!$15:$15,MATCH(AL4,Other!$11:$11,0)),0)</f>
        <v>0</v>
      </c>
      <c r="AM101" s="357">
        <f>IFERROR(INDEX(Other!$15:$15,MATCH(AM4,Other!$11:$11,0)),0)</f>
        <v>0</v>
      </c>
      <c r="AN101" s="357">
        <f>IFERROR(INDEX(Other!$15:$15,MATCH(AN4,Other!$11:$11,0)),0)</f>
        <v>0</v>
      </c>
      <c r="AO101" s="357">
        <f>IFERROR(INDEX(Other!$15:$15,MATCH(AO4,Other!$11:$11,0)),0)</f>
        <v>0</v>
      </c>
      <c r="AP101" s="357">
        <f>IFERROR(INDEX(Other!$15:$15,MATCH(AP4,Other!$11:$11,0)),0)</f>
        <v>0</v>
      </c>
      <c r="AQ101" s="357">
        <f>IFERROR(INDEX(Other!$15:$15,MATCH(AQ4,Other!$11:$11,0)),0)</f>
        <v>0</v>
      </c>
      <c r="AR101" s="357">
        <f>IFERROR(INDEX(Other!$15:$15,MATCH(AR4,Other!$11:$11,0)),0)</f>
        <v>0</v>
      </c>
      <c r="AS101" s="357">
        <f>IFERROR(INDEX(Other!$15:$15,MATCH(AS4,Other!$11:$11,0)),0)</f>
        <v>0</v>
      </c>
      <c r="AT101" s="357">
        <f>IFERROR(INDEX(Other!$15:$15,MATCH(AT4,Other!$11:$11,0)),0)</f>
        <v>0</v>
      </c>
      <c r="AU101" s="357">
        <f>IFERROR(INDEX(Other!$15:$15,MATCH(AU4,Other!$11:$11,0)),0)</f>
        <v>0</v>
      </c>
      <c r="AV101" s="357">
        <f>IFERROR(INDEX(Other!$15:$15,MATCH(AV4,Other!$11:$11,0)),0)</f>
        <v>0</v>
      </c>
      <c r="AW101" s="357">
        <f>IFERROR(INDEX(Other!$15:$15,MATCH(AW4,Other!$11:$11,0)),0)</f>
        <v>0</v>
      </c>
      <c r="AX101" s="357">
        <f>IFERROR(INDEX(Other!$15:$15,MATCH(AX4,Other!$11:$11,0)),0)</f>
        <v>0</v>
      </c>
      <c r="AY101" s="357">
        <f>IFERROR(INDEX(Other!$15:$15,MATCH(AY4,Other!$11:$11,0)),0)</f>
        <v>0</v>
      </c>
      <c r="AZ101" s="357">
        <f>IFERROR(INDEX(Other!$15:$15,MATCH(AZ4,Other!$11:$11,0)),0)</f>
        <v>0</v>
      </c>
      <c r="BA101" s="357">
        <f>IFERROR(INDEX(Other!$15:$15,MATCH(BA4,Other!$11:$11,0)),0)</f>
        <v>0</v>
      </c>
      <c r="BB101" s="357">
        <f>IFERROR(INDEX(Other!$15:$15,MATCH(BB4,Other!$11:$11,0)),0)</f>
        <v>0</v>
      </c>
      <c r="BC101" s="357">
        <f>IFERROR(INDEX(Other!$15:$15,MATCH(BC4,Other!$11:$11,0)),0)</f>
        <v>0</v>
      </c>
      <c r="BD101" s="357">
        <f>IFERROR(INDEX(Other!$15:$15,MATCH(BD4,Other!$11:$11,0)),0)</f>
        <v>0</v>
      </c>
      <c r="BE101" s="357">
        <f>IFERROR(INDEX(Other!$15:$15,MATCH(BE4,Other!$11:$11,0)),0)</f>
        <v>0</v>
      </c>
      <c r="BF101" s="357">
        <f>IFERROR(INDEX(Other!$15:$15,MATCH(BF4,Other!$11:$11,0)),0)</f>
        <v>0</v>
      </c>
      <c r="BG101" s="357">
        <f>IFERROR(INDEX(Other!$15:$15,MATCH(BG4,Other!$11:$11,0)),0)</f>
        <v>0</v>
      </c>
      <c r="BH101" s="357">
        <f>IFERROR(INDEX(Other!$15:$15,MATCH(BH4,Other!$11:$11,0)),0)</f>
        <v>0</v>
      </c>
      <c r="BI101" s="357">
        <f>IFERROR(INDEX(Other!$15:$15,MATCH(BI4,Other!$11:$11,0)),0)</f>
        <v>0</v>
      </c>
      <c r="BJ101" s="357">
        <f>IFERROR(INDEX(Other!$15:$15,MATCH(BJ4,Other!$11:$11,0)),0)</f>
        <v>0</v>
      </c>
      <c r="BK101" s="357">
        <f>IFERROR(INDEX(Other!$15:$15,MATCH(BK4,Other!$11:$11,0)),0)</f>
        <v>0</v>
      </c>
      <c r="BL101" s="357">
        <f>IFERROR(INDEX(Other!$15:$15,MATCH(BL4,Other!$11:$11,0)),0)</f>
        <v>0</v>
      </c>
      <c r="BM101" s="357">
        <f>IFERROR(INDEX(Other!$15:$15,MATCH(BM4,Other!$11:$11,0)),0)</f>
        <v>0</v>
      </c>
      <c r="BN101" s="357">
        <f>IFERROR(INDEX(Other!$15:$15,MATCH(BN4,Other!$11:$11,0)),0)</f>
        <v>0</v>
      </c>
      <c r="BO101" s="357">
        <f>IFERROR(INDEX(Other!$15:$15,MATCH(BO4,Other!$11:$11,0)),0)</f>
        <v>0</v>
      </c>
      <c r="BP101" s="357">
        <f>IFERROR(INDEX(Other!$15:$15,MATCH(BP4,Other!$11:$11,0)),0)</f>
        <v>0</v>
      </c>
      <c r="BQ101" s="357">
        <f>IFERROR(INDEX(Other!$15:$15,MATCH(BQ4,Other!$11:$11,0)),0)</f>
        <v>0</v>
      </c>
      <c r="BR101" s="357">
        <f>IFERROR(INDEX(Other!$15:$15,MATCH(BR4,Other!$11:$11,0)),0)</f>
        <v>0</v>
      </c>
      <c r="BS101" s="357">
        <f>IFERROR(INDEX(Other!$15:$15,MATCH(BS4,Other!$11:$11,0)),0)</f>
        <v>0</v>
      </c>
      <c r="BT101" s="357">
        <f>IFERROR(INDEX(Other!$15:$15,MATCH(BT4,Other!$11:$11,0)),0)</f>
        <v>0</v>
      </c>
      <c r="BU101" s="357">
        <f>IFERROR(INDEX(Other!$15:$15,MATCH(BU4,Other!$11:$11,0)),0)</f>
        <v>0</v>
      </c>
      <c r="BV101" s="357">
        <f>IFERROR(INDEX(Other!$15:$15,MATCH(BV4,Other!$11:$11,0)),0)</f>
        <v>0</v>
      </c>
      <c r="BW101" s="357">
        <f>IFERROR(INDEX(Other!$15:$15,MATCH(BW4,Other!$11:$11,0)),0)</f>
        <v>0</v>
      </c>
      <c r="BX101" s="357">
        <f>IFERROR(INDEX(Other!$15:$15,MATCH(BX4,Other!$11:$11,0)),0)</f>
        <v>0</v>
      </c>
      <c r="BY101" s="357">
        <f>IFERROR(INDEX(Other!$15:$15,MATCH(BY4,Other!$11:$11,0)),0)</f>
        <v>0</v>
      </c>
      <c r="BZ101" s="357">
        <f>IFERROR(INDEX(Other!$15:$15,MATCH(BZ4,Other!$11:$11,0)),0)</f>
        <v>0</v>
      </c>
      <c r="CA101" s="357">
        <f>IFERROR(INDEX(Other!$15:$15,MATCH(CA4,Other!$11:$11,0)),0)</f>
        <v>0</v>
      </c>
      <c r="CB101" s="357">
        <f>IFERROR(INDEX(Other!$15:$15,MATCH(CB4,Other!$11:$11,0)),0)</f>
        <v>0</v>
      </c>
      <c r="CC101" s="357">
        <f>IFERROR(INDEX(Other!$15:$15,MATCH(CC4,Other!$11:$11,0)),0)</f>
        <v>0</v>
      </c>
      <c r="CD101" s="357">
        <f>IFERROR(INDEX(Other!$15:$15,MATCH(CD4,Other!$11:$11,0)),0)</f>
        <v>0</v>
      </c>
      <c r="CE101" s="357">
        <f>IFERROR(INDEX(Other!$15:$15,MATCH(CE4,Other!$11:$11,0)),0)</f>
        <v>0</v>
      </c>
      <c r="CF101" s="357">
        <f>IFERROR(INDEX(Other!$15:$15,MATCH(CF4,Other!$11:$11,0)),0)</f>
        <v>0</v>
      </c>
      <c r="CG101" s="357">
        <f>IFERROR(INDEX(Other!$15:$15,MATCH(CG4,Other!$11:$11,0)),0)</f>
        <v>0</v>
      </c>
      <c r="CH101" s="357">
        <f>IFERROR(INDEX(Other!$15:$15,MATCH(CH4,Other!$11:$11,0)),0)</f>
        <v>0</v>
      </c>
      <c r="CI101" s="357">
        <f>IFERROR(INDEX(Other!$15:$15,MATCH(CI4,Other!$11:$11,0)),0)</f>
        <v>0</v>
      </c>
      <c r="CJ101" s="357">
        <f>IFERROR(INDEX(Other!$15:$15,MATCH(CJ4,Other!$11:$11,0)),0)</f>
        <v>0</v>
      </c>
      <c r="CK101" s="357">
        <f>IFERROR(INDEX(Other!$15:$15,MATCH(CK4,Other!$11:$11,0)),0)</f>
        <v>0</v>
      </c>
      <c r="CL101" s="357">
        <f>IFERROR(INDEX(Other!$15:$15,MATCH(CL4,Other!$11:$11,0)),0)</f>
        <v>0</v>
      </c>
      <c r="CM101" s="357">
        <f>IFERROR(INDEX(Other!$15:$15,MATCH(CM4,Other!$11:$11,0)),0)</f>
        <v>0</v>
      </c>
      <c r="CN101" s="357">
        <f>IFERROR(INDEX(Other!$15:$15,MATCH(CN4,Other!$11:$11,0)),0)</f>
        <v>0</v>
      </c>
      <c r="CO101" s="357">
        <f>IFERROR(INDEX(Other!$15:$15,MATCH(CO4,Other!$11:$11,0)),0)</f>
        <v>0</v>
      </c>
      <c r="CP101" s="357">
        <f>IFERROR(INDEX(Other!$15:$15,MATCH(CP4,Other!$11:$11,0)),0)</f>
        <v>0</v>
      </c>
      <c r="CQ101" s="357">
        <f>IFERROR(INDEX(Other!$15:$15,MATCH(CQ4,Other!$11:$11,0)),0)</f>
        <v>0</v>
      </c>
      <c r="CR101" s="357">
        <f>IFERROR(INDEX(Other!$15:$15,MATCH(CR4,Other!$11:$11,0)),0)</f>
        <v>0</v>
      </c>
      <c r="CS101" s="357">
        <f>IFERROR(INDEX(Other!$15:$15,MATCH(CS4,Other!$11:$11,0)),0)</f>
        <v>0</v>
      </c>
      <c r="CT101" s="357">
        <f>IFERROR(INDEX(Other!$15:$15,MATCH(CT4,Other!$11:$11,0)),0)</f>
        <v>0</v>
      </c>
      <c r="CU101" s="357">
        <f>IFERROR(INDEX(Other!$15:$15,MATCH(CU4,Other!$11:$11,0)),0)</f>
        <v>0</v>
      </c>
      <c r="CV101" s="357">
        <f>IFERROR(INDEX(Other!$15:$15,MATCH(CV4,Other!$11:$11,0)),0)</f>
        <v>0</v>
      </c>
      <c r="CW101" s="357">
        <f>IFERROR(INDEX(Other!$15:$15,MATCH(CW4,Other!$11:$11,0)),0)</f>
        <v>0</v>
      </c>
      <c r="CX101" s="357">
        <f>IFERROR(INDEX(Other!$15:$15,MATCH(CX4,Other!$11:$11,0)),0)</f>
        <v>0</v>
      </c>
      <c r="CY101" s="357">
        <f>IFERROR(INDEX(Other!$15:$15,MATCH(CY4,Other!$11:$11,0)),0)</f>
        <v>0</v>
      </c>
      <c r="CZ101" s="357">
        <f>IFERROR(INDEX(Other!$15:$15,MATCH(CZ4,Other!$11:$11,0)),0)</f>
        <v>0</v>
      </c>
      <c r="DA101" s="357">
        <f>IFERROR(INDEX(Other!$15:$15,MATCH(DA4,Other!$11:$11,0)),0)</f>
        <v>0</v>
      </c>
      <c r="DB101" s="357">
        <f>IFERROR(INDEX(Other!$15:$15,MATCH(DB4,Other!$11:$11,0)),0)</f>
        <v>0</v>
      </c>
      <c r="DC101" s="357">
        <f>IFERROR(INDEX(Other!$15:$15,MATCH(DC4,Other!$11:$11,0)),0)</f>
        <v>0</v>
      </c>
      <c r="DD101" s="357">
        <f>IFERROR(INDEX(Other!$15:$15,MATCH(DD4,Other!$11:$11,0)),0)</f>
        <v>0</v>
      </c>
      <c r="DE101" s="357">
        <f>IFERROR(INDEX(Other!$15:$15,MATCH(DE4,Other!$11:$11,0)),0)</f>
        <v>0</v>
      </c>
      <c r="DF101" s="357">
        <f>IFERROR(INDEX(Other!$15:$15,MATCH(DF4,Other!$11:$11,0)),0)</f>
        <v>0</v>
      </c>
      <c r="DG101" s="357">
        <f>IFERROR(INDEX(Other!$15:$15,MATCH(DG4,Other!$11:$11,0)),0)</f>
        <v>0</v>
      </c>
      <c r="DH101" s="357">
        <f>IFERROR(INDEX(Other!$15:$15,MATCH(DH4,Other!$11:$11,0)),0)</f>
        <v>0</v>
      </c>
      <c r="DI101" s="357">
        <f>IFERROR(INDEX(Other!$15:$15,MATCH(DI4,Other!$11:$11,0)),0)</f>
        <v>0</v>
      </c>
      <c r="DJ101" s="357">
        <f>IFERROR(INDEX(Other!$15:$15,MATCH(DJ4,Other!$11:$11,0)),0)</f>
        <v>0</v>
      </c>
      <c r="DK101" s="357">
        <f>IFERROR(INDEX(Other!$15:$15,MATCH(DK4,Other!$11:$11,0)),0)</f>
        <v>0</v>
      </c>
      <c r="DL101" s="357">
        <f>IFERROR(INDEX(Other!$15:$15,MATCH(DL4,Other!$11:$11,0)),0)</f>
        <v>0</v>
      </c>
      <c r="DM101" s="357">
        <f>IFERROR(INDEX(Other!$15:$15,MATCH(DM4,Other!$11:$11,0)),0)</f>
        <v>0</v>
      </c>
      <c r="DN101" s="357">
        <f>IFERROR(INDEX(Other!$15:$15,MATCH(DN4,Other!$11:$11,0)),0)</f>
        <v>0</v>
      </c>
      <c r="DO101" s="357">
        <f>IFERROR(INDEX(Other!$15:$15,MATCH(DO4,Other!$11:$11,0)),0)</f>
        <v>0</v>
      </c>
      <c r="DP101" s="357">
        <f>IFERROR(INDEX(Other!$15:$15,MATCH(DP4,Other!$11:$11,0)),0)</f>
        <v>0</v>
      </c>
      <c r="DQ101" s="357">
        <f>IFERROR(INDEX(Other!$15:$15,MATCH(DQ4,Other!$11:$11,0)),0)</f>
        <v>0</v>
      </c>
      <c r="DR101" s="357">
        <f>IFERROR(INDEX(Other!$15:$15,MATCH(DR4,Other!$11:$11,0)),0)</f>
        <v>0</v>
      </c>
      <c r="DS101" s="357">
        <f>IFERROR(INDEX(Other!$15:$15,MATCH(DS4,Other!$11:$11,0)),0)</f>
        <v>0</v>
      </c>
      <c r="DT101" s="357">
        <f>IFERROR(INDEX(Other!$15:$15,MATCH(DT4,Other!$11:$11,0)),0)</f>
        <v>0</v>
      </c>
      <c r="DU101" s="357">
        <f>IFERROR(INDEX(Other!$15:$15,MATCH(DU4,Other!$11:$11,0)),0)</f>
        <v>0</v>
      </c>
      <c r="DV101" s="357">
        <f>IFERROR(INDEX(Other!$15:$15,MATCH(DV4,Other!$11:$11,0)),0)</f>
        <v>0</v>
      </c>
      <c r="DW101" s="357">
        <f>IFERROR(INDEX(Other!$15:$15,MATCH(DW4,Other!$11:$11,0)),0)</f>
        <v>0</v>
      </c>
      <c r="DX101" s="357">
        <f>IFERROR(INDEX(Other!$15:$15,MATCH(DX4,Other!$11:$11,0)),0)</f>
        <v>0</v>
      </c>
      <c r="DY101" s="357">
        <f>IFERROR(INDEX(Other!$15:$15,MATCH(DY4,Other!$11:$11,0)),0)</f>
        <v>0</v>
      </c>
      <c r="DZ101" s="357">
        <f>IFERROR(INDEX(Other!$15:$15,MATCH(DZ4,Other!$11:$11,0)),0)</f>
        <v>0</v>
      </c>
      <c r="EA101" s="357">
        <f>IFERROR(INDEX(Other!$15:$15,MATCH(EA4,Other!$11:$11,0)),0)</f>
        <v>0</v>
      </c>
      <c r="EB101" s="357">
        <f>IFERROR(INDEX(Other!$15:$15,MATCH(EB4,Other!$11:$11,0)),0)</f>
        <v>0</v>
      </c>
      <c r="EC101" s="357">
        <f>IFERROR(INDEX(Other!$15:$15,MATCH(EC4,Other!$11:$11,0)),0)</f>
        <v>0</v>
      </c>
      <c r="ED101" s="357">
        <f>IFERROR(INDEX(Other!$15:$15,MATCH(ED4,Other!$11:$11,0)),0)</f>
        <v>0</v>
      </c>
      <c r="EE101" s="357">
        <f>IFERROR(INDEX(Other!$15:$15,MATCH(EE4,Other!$11:$11,0)),0)</f>
        <v>0</v>
      </c>
      <c r="EF101" s="357">
        <f>IFERROR(INDEX(Other!$15:$15,MATCH(EF4,Other!$11:$11,0)),0)</f>
        <v>0</v>
      </c>
      <c r="EG101" s="357">
        <f>IFERROR(INDEX(Other!$15:$15,MATCH(EG4,Other!$11:$11,0)),0)</f>
        <v>0</v>
      </c>
      <c r="EH101" s="357">
        <f>IFERROR(INDEX(Other!$15:$15,MATCH(EH4,Other!$11:$11,0)),0)</f>
        <v>0</v>
      </c>
      <c r="EI101" s="357">
        <f>IFERROR(INDEX(Other!$15:$15,MATCH(EI4,Other!$11:$11,0)),0)</f>
        <v>0</v>
      </c>
      <c r="EJ101" s="357">
        <f>IFERROR(INDEX(Other!$15:$15,MATCH(EJ4,Other!$11:$11,0)),0)</f>
        <v>0</v>
      </c>
      <c r="EK101" s="357">
        <f>IFERROR(INDEX(Other!$15:$15,MATCH(EK4,Other!$11:$11,0)),0)</f>
        <v>0</v>
      </c>
      <c r="EL101" s="357">
        <f>IFERROR(INDEX(Other!$15:$15,MATCH(EL4,Other!$11:$11,0)),0)</f>
        <v>0</v>
      </c>
      <c r="EM101" s="357">
        <f>IFERROR(INDEX(Other!$15:$15,MATCH(EM4,Other!$11:$11,0)),0)</f>
        <v>0</v>
      </c>
      <c r="EN101" s="357">
        <f>IFERROR(INDEX(Other!$15:$15,MATCH(EN4,Other!$11:$11,0)),0)</f>
        <v>0</v>
      </c>
      <c r="EO101" s="357">
        <f>IFERROR(INDEX(Other!$15:$15,MATCH(EO4,Other!$11:$11,0)),0)</f>
        <v>0</v>
      </c>
      <c r="EP101" s="357">
        <f>IFERROR(INDEX(Other!$15:$15,MATCH(EP4,Other!$11:$11,0)),0)</f>
        <v>0</v>
      </c>
      <c r="EQ101" s="357">
        <f>IFERROR(INDEX(Other!$15:$15,MATCH(EQ4,Other!$11:$11,0)),0)</f>
        <v>0</v>
      </c>
      <c r="ER101" s="357">
        <f>IFERROR(INDEX(Other!$15:$15,MATCH(ER4,Other!$11:$11,0)),0)</f>
        <v>0</v>
      </c>
      <c r="ES101" s="357">
        <f>IFERROR(INDEX(Other!$15:$15,MATCH(ES4,Other!$11:$11,0)),0)</f>
        <v>0</v>
      </c>
      <c r="ET101" s="357">
        <f>IFERROR(INDEX(Other!$15:$15,MATCH(ET4,Other!$11:$11,0)),0)</f>
        <v>0</v>
      </c>
      <c r="EU101" s="357">
        <f>IFERROR(INDEX(Other!$15:$15,MATCH(EU4,Other!$11:$11,0)),0)</f>
        <v>0</v>
      </c>
      <c r="EV101" s="357">
        <f>IFERROR(INDEX(Other!$15:$15,MATCH(EV4,Other!$11:$11,0)),0)</f>
        <v>0</v>
      </c>
      <c r="EW101" s="357">
        <f>IFERROR(INDEX(Other!$15:$15,MATCH(EW4,Other!$11:$11,0)),0)</f>
        <v>0</v>
      </c>
      <c r="EX101" s="357">
        <f>IFERROR(INDEX(Other!$15:$15,MATCH(EX4,Other!$11:$11,0)),0)</f>
        <v>0</v>
      </c>
      <c r="EY101" s="357">
        <f>IFERROR(INDEX(Other!$15:$15,MATCH(EY4,Other!$11:$11,0)),0)</f>
        <v>0</v>
      </c>
      <c r="EZ101" s="357">
        <f>IFERROR(INDEX(Other!$15:$15,MATCH(EZ4,Other!$11:$11,0)),0)</f>
        <v>0</v>
      </c>
      <c r="FA101" s="357">
        <f>IFERROR(INDEX(Other!$15:$15,MATCH(FA4,Other!$11:$11,0)),0)</f>
        <v>0</v>
      </c>
      <c r="FB101" s="357">
        <f>IFERROR(INDEX(Other!$15:$15,MATCH(FB4,Other!$11:$11,0)),0)</f>
        <v>0</v>
      </c>
      <c r="FC101" s="357">
        <f>IFERROR(INDEX(Other!$15:$15,MATCH(FC4,Other!$11:$11,0)),0)</f>
        <v>0</v>
      </c>
      <c r="FD101" s="357">
        <f>IFERROR(INDEX(Other!$15:$15,MATCH(FD4,Other!$11:$11,0)),0)</f>
        <v>0</v>
      </c>
      <c r="FE101" s="357">
        <f>IFERROR(INDEX(Other!$15:$15,MATCH(FE4,Other!$11:$11,0)),0)</f>
        <v>0</v>
      </c>
      <c r="FF101" s="357">
        <f>IFERROR(INDEX(Other!$15:$15,MATCH(FF4,Other!$11:$11,0)),0)</f>
        <v>0</v>
      </c>
      <c r="FG101" s="357">
        <f>IFERROR(INDEX(Other!$15:$15,MATCH(FG4,Other!$11:$11,0)),0)</f>
        <v>0</v>
      </c>
      <c r="FH101" s="357">
        <f>IFERROR(INDEX(Other!$15:$15,MATCH(FH4,Other!$11:$11,0)),0)</f>
        <v>0</v>
      </c>
      <c r="FI101" s="357">
        <f>IFERROR(INDEX(Other!$15:$15,MATCH(FI4,Other!$11:$11,0)),0)</f>
        <v>0</v>
      </c>
      <c r="FJ101" s="357">
        <f>IFERROR(INDEX(Other!$15:$15,MATCH(FJ4,Other!$11:$11,0)),0)</f>
        <v>0</v>
      </c>
      <c r="FK101" s="357">
        <f>IFERROR(INDEX(Other!$15:$15,MATCH(FK4,Other!$11:$11,0)),0)</f>
        <v>0</v>
      </c>
      <c r="FL101" s="357">
        <f>IFERROR(INDEX(Other!$15:$15,MATCH(FL4,Other!$11:$11,0)),0)</f>
        <v>0</v>
      </c>
      <c r="FM101" s="357">
        <f>IFERROR(INDEX(Other!$15:$15,MATCH(FM4,Other!$11:$11,0)),0)</f>
        <v>0</v>
      </c>
      <c r="FN101" s="357">
        <f>IFERROR(INDEX(Other!$15:$15,MATCH(FN4,Other!$11:$11,0)),0)</f>
        <v>0</v>
      </c>
      <c r="FO101" s="357">
        <f>IFERROR(INDEX(Other!$15:$15,MATCH(FO4,Other!$11:$11,0)),0)</f>
        <v>0</v>
      </c>
      <c r="FP101" s="357">
        <f>IFERROR(INDEX(Other!$15:$15,MATCH(FP4,Other!$11:$11,0)),0)</f>
        <v>0</v>
      </c>
      <c r="FQ101" s="357">
        <f>IFERROR(INDEX(Other!$15:$15,MATCH(FQ4,Other!$11:$11,0)),0)</f>
        <v>0</v>
      </c>
      <c r="FR101" s="357">
        <f>IFERROR(INDEX(Other!$15:$15,MATCH(FR4,Other!$11:$11,0)),0)</f>
        <v>0</v>
      </c>
      <c r="FS101" s="357">
        <f>IFERROR(INDEX(Other!$15:$15,MATCH(FS4,Other!$11:$11,0)),0)</f>
        <v>0</v>
      </c>
      <c r="FT101" s="357">
        <f>IFERROR(INDEX(Other!$15:$15,MATCH(FT4,Other!$11:$11,0)),0)</f>
        <v>0</v>
      </c>
      <c r="FU101" s="357">
        <f>IFERROR(INDEX(Other!$15:$15,MATCH(FU4,Other!$11:$11,0)),0)</f>
        <v>0</v>
      </c>
      <c r="FV101" s="357">
        <f>IFERROR(INDEX(Other!$15:$15,MATCH(FV4,Other!$11:$11,0)),0)</f>
        <v>0</v>
      </c>
      <c r="FW101" s="357">
        <f>IFERROR(INDEX(Other!$15:$15,MATCH(FW4,Other!$11:$11,0)),0)</f>
        <v>0</v>
      </c>
      <c r="FX101" s="357">
        <f>IFERROR(INDEX(Other!$15:$15,MATCH(FX4,Other!$11:$11,0)),0)</f>
        <v>0</v>
      </c>
      <c r="FY101" s="357">
        <f>IFERROR(INDEX(Other!$15:$15,MATCH(FY4,Other!$11:$11,0)),0)</f>
        <v>0</v>
      </c>
      <c r="FZ101" s="357">
        <f>IFERROR(INDEX(Other!$15:$15,MATCH(FZ4,Other!$11:$11,0)),0)</f>
        <v>0</v>
      </c>
      <c r="GA101" s="357">
        <f>IFERROR(INDEX(Other!$15:$15,MATCH(GA4,Other!$11:$11,0)),0)</f>
        <v>0</v>
      </c>
      <c r="GB101" s="357">
        <f>IFERROR(INDEX(Other!$15:$15,MATCH(GB4,Other!$11:$11,0)),0)</f>
        <v>0</v>
      </c>
      <c r="GC101" s="357">
        <f>IFERROR(INDEX(Other!$15:$15,MATCH(GC4,Other!$11:$11,0)),0)</f>
        <v>0</v>
      </c>
      <c r="GD101" s="357">
        <f>IFERROR(INDEX(Other!$15:$15,MATCH(GD4,Other!$11:$11,0)),0)</f>
        <v>0</v>
      </c>
      <c r="GE101" s="357">
        <f>IFERROR(INDEX(Other!$15:$15,MATCH(GE4,Other!$11:$11,0)),0)</f>
        <v>0</v>
      </c>
      <c r="GF101" s="357">
        <f>IFERROR(INDEX(Other!$15:$15,MATCH(GF4,Other!$11:$11,0)),0)</f>
        <v>0</v>
      </c>
      <c r="GG101" s="357">
        <f>IFERROR(INDEX(Other!$15:$15,MATCH(GG4,Other!$11:$11,0)),0)</f>
        <v>0</v>
      </c>
      <c r="GH101" s="357">
        <f>IFERROR(INDEX(Other!$15:$15,MATCH(GH4,Other!$11:$11,0)),0)</f>
        <v>0</v>
      </c>
      <c r="GI101" s="357">
        <f>IFERROR(INDEX(Other!$15:$15,MATCH(GI4,Other!$11:$11,0)),0)</f>
        <v>0</v>
      </c>
      <c r="GJ101" s="357">
        <f>IFERROR(INDEX(Other!$15:$15,MATCH(GJ4,Other!$11:$11,0)),0)</f>
        <v>0</v>
      </c>
      <c r="GK101" s="357">
        <f>IFERROR(INDEX(Other!$15:$15,MATCH(GK4,Other!$11:$11,0)),0)</f>
        <v>0</v>
      </c>
      <c r="GL101" s="357">
        <f>IFERROR(INDEX(Other!$15:$15,MATCH(GL4,Other!$11:$11,0)),0)</f>
        <v>0</v>
      </c>
      <c r="GM101" s="357">
        <f>IFERROR(INDEX(Other!$15:$15,MATCH(GM4,Other!$11:$11,0)),0)</f>
        <v>0</v>
      </c>
      <c r="GN101" s="357">
        <f>IFERROR(INDEX(Other!$15:$15,MATCH(GN4,Other!$11:$11,0)),0)</f>
        <v>0</v>
      </c>
      <c r="GO101" s="357">
        <f>IFERROR(INDEX(Other!$15:$15,MATCH(GO4,Other!$11:$11,0)),0)</f>
        <v>0</v>
      </c>
      <c r="GP101" s="357">
        <f>IFERROR(INDEX(Other!$15:$15,MATCH(GP4,Other!$11:$11,0)),0)</f>
        <v>0</v>
      </c>
      <c r="GQ101" s="357">
        <f>IFERROR(INDEX(Other!$15:$15,MATCH(GQ4,Other!$11:$11,0)),0)</f>
        <v>0</v>
      </c>
      <c r="GR101" s="357">
        <f>IFERROR(INDEX(Other!$15:$15,MATCH(GR4,Other!$11:$11,0)),0)</f>
        <v>0</v>
      </c>
      <c r="GS101" s="357">
        <f>IFERROR(INDEX(Other!$15:$15,MATCH(GS4,Other!$11:$11,0)),0)</f>
        <v>0</v>
      </c>
    </row>
    <row r="102" spans="1:201">
      <c r="A102" s="326" t="s">
        <v>8685</v>
      </c>
      <c r="B102" s="327">
        <f t="shared" ref="B102:AG102" ca="1" si="42">SUM(B12,B24,B39,B60,B62,B64,B66,B78,B81,B82,B84,B86,B88,B90,B92,B94,B96,B54,B100,B57)</f>
        <v>0</v>
      </c>
      <c r="C102" s="327">
        <f t="shared" ca="1" si="42"/>
        <v>0</v>
      </c>
      <c r="D102" s="327">
        <f t="shared" ca="1" si="42"/>
        <v>0</v>
      </c>
      <c r="E102" s="327">
        <f t="shared" ca="1" si="42"/>
        <v>0</v>
      </c>
      <c r="F102" s="327">
        <f t="shared" ca="1" si="42"/>
        <v>0</v>
      </c>
      <c r="G102" s="327">
        <f t="shared" ca="1" si="42"/>
        <v>0</v>
      </c>
      <c r="H102" s="327">
        <f t="shared" ca="1" si="42"/>
        <v>0</v>
      </c>
      <c r="I102" s="327">
        <f t="shared" ca="1" si="42"/>
        <v>0</v>
      </c>
      <c r="J102" s="327">
        <f t="shared" ca="1" si="42"/>
        <v>0</v>
      </c>
      <c r="K102" s="327">
        <f t="shared" ca="1" si="42"/>
        <v>0</v>
      </c>
      <c r="L102" s="327">
        <f t="shared" ca="1" si="42"/>
        <v>0</v>
      </c>
      <c r="M102" s="327">
        <f t="shared" ca="1" si="42"/>
        <v>0</v>
      </c>
      <c r="N102" s="327">
        <f t="shared" ca="1" si="42"/>
        <v>0</v>
      </c>
      <c r="O102" s="327">
        <f t="shared" ca="1" si="42"/>
        <v>0</v>
      </c>
      <c r="P102" s="327">
        <f t="shared" ca="1" si="42"/>
        <v>0</v>
      </c>
      <c r="Q102" s="327">
        <f t="shared" ca="1" si="42"/>
        <v>0</v>
      </c>
      <c r="R102" s="327">
        <f t="shared" ca="1" si="42"/>
        <v>0</v>
      </c>
      <c r="S102" s="327">
        <f t="shared" ca="1" si="42"/>
        <v>0</v>
      </c>
      <c r="T102" s="327">
        <f t="shared" ca="1" si="42"/>
        <v>0</v>
      </c>
      <c r="U102" s="327">
        <f t="shared" ca="1" si="42"/>
        <v>0</v>
      </c>
      <c r="V102" s="327">
        <f t="shared" ca="1" si="42"/>
        <v>0</v>
      </c>
      <c r="W102" s="327">
        <f t="shared" ca="1" si="42"/>
        <v>0</v>
      </c>
      <c r="X102" s="327">
        <f t="shared" ca="1" si="42"/>
        <v>0</v>
      </c>
      <c r="Y102" s="327">
        <f t="shared" ca="1" si="42"/>
        <v>0</v>
      </c>
      <c r="Z102" s="327">
        <f t="shared" ca="1" si="42"/>
        <v>0</v>
      </c>
      <c r="AA102" s="327">
        <f t="shared" ca="1" si="42"/>
        <v>0</v>
      </c>
      <c r="AB102" s="327">
        <f t="shared" ca="1" si="42"/>
        <v>0</v>
      </c>
      <c r="AC102" s="327">
        <f t="shared" ca="1" si="42"/>
        <v>0</v>
      </c>
      <c r="AD102" s="327">
        <f t="shared" ca="1" si="42"/>
        <v>0</v>
      </c>
      <c r="AE102" s="327">
        <f t="shared" ca="1" si="42"/>
        <v>0</v>
      </c>
      <c r="AF102" s="327">
        <f t="shared" ca="1" si="42"/>
        <v>0</v>
      </c>
      <c r="AG102" s="327">
        <f t="shared" ca="1" si="42"/>
        <v>0</v>
      </c>
      <c r="AH102" s="327">
        <f t="shared" ref="AH102:BM102" ca="1" si="43">SUM(AH12,AH24,AH39,AH60,AH62,AH64,AH66,AH78,AH81,AH82,AH84,AH86,AH88,AH90,AH92,AH94,AH96,AH54,AH100,AH57)</f>
        <v>0</v>
      </c>
      <c r="AI102" s="327">
        <f t="shared" ca="1" si="43"/>
        <v>0</v>
      </c>
      <c r="AJ102" s="327">
        <f t="shared" ca="1" si="43"/>
        <v>0</v>
      </c>
      <c r="AK102" s="327">
        <f t="shared" ca="1" si="43"/>
        <v>0</v>
      </c>
      <c r="AL102" s="327">
        <f t="shared" ca="1" si="43"/>
        <v>0</v>
      </c>
      <c r="AM102" s="327">
        <f t="shared" ca="1" si="43"/>
        <v>0</v>
      </c>
      <c r="AN102" s="327">
        <f t="shared" ca="1" si="43"/>
        <v>0</v>
      </c>
      <c r="AO102" s="327">
        <f t="shared" ca="1" si="43"/>
        <v>0</v>
      </c>
      <c r="AP102" s="327">
        <f t="shared" ca="1" si="43"/>
        <v>0</v>
      </c>
      <c r="AQ102" s="327">
        <f t="shared" ca="1" si="43"/>
        <v>0</v>
      </c>
      <c r="AR102" s="327">
        <f t="shared" ca="1" si="43"/>
        <v>0</v>
      </c>
      <c r="AS102" s="327">
        <f t="shared" ca="1" si="43"/>
        <v>0</v>
      </c>
      <c r="AT102" s="327">
        <f t="shared" ca="1" si="43"/>
        <v>0</v>
      </c>
      <c r="AU102" s="327">
        <f t="shared" ca="1" si="43"/>
        <v>0</v>
      </c>
      <c r="AV102" s="327">
        <f t="shared" ca="1" si="43"/>
        <v>0</v>
      </c>
      <c r="AW102" s="327">
        <f t="shared" ca="1" si="43"/>
        <v>0</v>
      </c>
      <c r="AX102" s="327">
        <f t="shared" ca="1" si="43"/>
        <v>0</v>
      </c>
      <c r="AY102" s="327">
        <f t="shared" ca="1" si="43"/>
        <v>0</v>
      </c>
      <c r="AZ102" s="327">
        <f t="shared" ca="1" si="43"/>
        <v>0</v>
      </c>
      <c r="BA102" s="327">
        <f t="shared" ca="1" si="43"/>
        <v>0</v>
      </c>
      <c r="BB102" s="327">
        <f t="shared" ca="1" si="43"/>
        <v>0</v>
      </c>
      <c r="BC102" s="327">
        <f t="shared" ca="1" si="43"/>
        <v>0</v>
      </c>
      <c r="BD102" s="327">
        <f t="shared" ca="1" si="43"/>
        <v>0</v>
      </c>
      <c r="BE102" s="327">
        <f t="shared" ca="1" si="43"/>
        <v>0</v>
      </c>
      <c r="BF102" s="327">
        <f t="shared" ca="1" si="43"/>
        <v>0</v>
      </c>
      <c r="BG102" s="327">
        <f t="shared" ca="1" si="43"/>
        <v>0</v>
      </c>
      <c r="BH102" s="327">
        <f t="shared" ca="1" si="43"/>
        <v>0</v>
      </c>
      <c r="BI102" s="327">
        <f t="shared" ca="1" si="43"/>
        <v>0</v>
      </c>
      <c r="BJ102" s="327">
        <f t="shared" ca="1" si="43"/>
        <v>0</v>
      </c>
      <c r="BK102" s="327">
        <f t="shared" ca="1" si="43"/>
        <v>0</v>
      </c>
      <c r="BL102" s="327">
        <f t="shared" ca="1" si="43"/>
        <v>0</v>
      </c>
      <c r="BM102" s="327">
        <f t="shared" ca="1" si="43"/>
        <v>0</v>
      </c>
      <c r="BN102" s="327">
        <f t="shared" ref="BN102:CS102" ca="1" si="44">SUM(BN12,BN24,BN39,BN60,BN62,BN64,BN66,BN78,BN81,BN82,BN84,BN86,BN88,BN90,BN92,BN94,BN96,BN54,BN100,BN57)</f>
        <v>0</v>
      </c>
      <c r="BO102" s="327">
        <f t="shared" ca="1" si="44"/>
        <v>0</v>
      </c>
      <c r="BP102" s="327">
        <f t="shared" ca="1" si="44"/>
        <v>0</v>
      </c>
      <c r="BQ102" s="327">
        <f t="shared" ca="1" si="44"/>
        <v>0</v>
      </c>
      <c r="BR102" s="327">
        <f t="shared" ca="1" si="44"/>
        <v>0</v>
      </c>
      <c r="BS102" s="327">
        <f t="shared" ca="1" si="44"/>
        <v>0</v>
      </c>
      <c r="BT102" s="327">
        <f t="shared" ca="1" si="44"/>
        <v>0</v>
      </c>
      <c r="BU102" s="327">
        <f t="shared" ca="1" si="44"/>
        <v>0</v>
      </c>
      <c r="BV102" s="327">
        <f t="shared" ca="1" si="44"/>
        <v>0</v>
      </c>
      <c r="BW102" s="327">
        <f t="shared" ca="1" si="44"/>
        <v>0</v>
      </c>
      <c r="BX102" s="327">
        <f t="shared" ca="1" si="44"/>
        <v>0</v>
      </c>
      <c r="BY102" s="327">
        <f t="shared" ca="1" si="44"/>
        <v>0</v>
      </c>
      <c r="BZ102" s="327">
        <f t="shared" ca="1" si="44"/>
        <v>0</v>
      </c>
      <c r="CA102" s="327">
        <f t="shared" ca="1" si="44"/>
        <v>0</v>
      </c>
      <c r="CB102" s="327">
        <f t="shared" ca="1" si="44"/>
        <v>0</v>
      </c>
      <c r="CC102" s="327">
        <f t="shared" ca="1" si="44"/>
        <v>0</v>
      </c>
      <c r="CD102" s="327">
        <f t="shared" ca="1" si="44"/>
        <v>0</v>
      </c>
      <c r="CE102" s="327">
        <f t="shared" ca="1" si="44"/>
        <v>0</v>
      </c>
      <c r="CF102" s="327">
        <f t="shared" ca="1" si="44"/>
        <v>0</v>
      </c>
      <c r="CG102" s="327">
        <f t="shared" ca="1" si="44"/>
        <v>0</v>
      </c>
      <c r="CH102" s="327">
        <f t="shared" ca="1" si="44"/>
        <v>0</v>
      </c>
      <c r="CI102" s="327">
        <f t="shared" ca="1" si="44"/>
        <v>0</v>
      </c>
      <c r="CJ102" s="327">
        <f t="shared" ca="1" si="44"/>
        <v>0</v>
      </c>
      <c r="CK102" s="327">
        <f t="shared" ca="1" si="44"/>
        <v>0</v>
      </c>
      <c r="CL102" s="327">
        <f t="shared" ca="1" si="44"/>
        <v>0</v>
      </c>
      <c r="CM102" s="327">
        <f t="shared" ca="1" si="44"/>
        <v>0</v>
      </c>
      <c r="CN102" s="327">
        <f t="shared" ca="1" si="44"/>
        <v>0</v>
      </c>
      <c r="CO102" s="327">
        <f t="shared" ca="1" si="44"/>
        <v>0</v>
      </c>
      <c r="CP102" s="327">
        <f t="shared" ca="1" si="44"/>
        <v>0</v>
      </c>
      <c r="CQ102" s="327">
        <f t="shared" ca="1" si="44"/>
        <v>0</v>
      </c>
      <c r="CR102" s="327">
        <f t="shared" ca="1" si="44"/>
        <v>0</v>
      </c>
      <c r="CS102" s="327">
        <f t="shared" ca="1" si="44"/>
        <v>0</v>
      </c>
      <c r="CT102" s="327">
        <f t="shared" ref="CT102:DY102" ca="1" si="45">SUM(CT12,CT24,CT39,CT60,CT62,CT64,CT66,CT78,CT81,CT82,CT84,CT86,CT88,CT90,CT92,CT94,CT96,CT54,CT100,CT57)</f>
        <v>0</v>
      </c>
      <c r="CU102" s="327">
        <f t="shared" ca="1" si="45"/>
        <v>0</v>
      </c>
      <c r="CV102" s="327">
        <f t="shared" ca="1" si="45"/>
        <v>0</v>
      </c>
      <c r="CW102" s="327">
        <f t="shared" ca="1" si="45"/>
        <v>0</v>
      </c>
      <c r="CX102" s="327">
        <f t="shared" ca="1" si="45"/>
        <v>0</v>
      </c>
      <c r="CY102" s="327">
        <f t="shared" ca="1" si="45"/>
        <v>0</v>
      </c>
      <c r="CZ102" s="327">
        <f t="shared" ca="1" si="45"/>
        <v>0</v>
      </c>
      <c r="DA102" s="327">
        <f t="shared" ca="1" si="45"/>
        <v>0</v>
      </c>
      <c r="DB102" s="327">
        <f t="shared" ca="1" si="45"/>
        <v>0</v>
      </c>
      <c r="DC102" s="327">
        <f t="shared" ca="1" si="45"/>
        <v>0</v>
      </c>
      <c r="DD102" s="327">
        <f t="shared" ca="1" si="45"/>
        <v>0</v>
      </c>
      <c r="DE102" s="327">
        <f t="shared" ca="1" si="45"/>
        <v>0</v>
      </c>
      <c r="DF102" s="327">
        <f t="shared" ca="1" si="45"/>
        <v>0</v>
      </c>
      <c r="DG102" s="327">
        <f t="shared" ca="1" si="45"/>
        <v>0</v>
      </c>
      <c r="DH102" s="327">
        <f t="shared" ca="1" si="45"/>
        <v>0</v>
      </c>
      <c r="DI102" s="327">
        <f t="shared" ca="1" si="45"/>
        <v>0</v>
      </c>
      <c r="DJ102" s="327">
        <f t="shared" ca="1" si="45"/>
        <v>0</v>
      </c>
      <c r="DK102" s="327">
        <f t="shared" ca="1" si="45"/>
        <v>0</v>
      </c>
      <c r="DL102" s="327">
        <f t="shared" ca="1" si="45"/>
        <v>0</v>
      </c>
      <c r="DM102" s="327">
        <f t="shared" ca="1" si="45"/>
        <v>0</v>
      </c>
      <c r="DN102" s="327">
        <f t="shared" ca="1" si="45"/>
        <v>0</v>
      </c>
      <c r="DO102" s="327">
        <f t="shared" ca="1" si="45"/>
        <v>0</v>
      </c>
      <c r="DP102" s="327">
        <f t="shared" ca="1" si="45"/>
        <v>0</v>
      </c>
      <c r="DQ102" s="327">
        <f t="shared" ca="1" si="45"/>
        <v>0</v>
      </c>
      <c r="DR102" s="327">
        <f t="shared" ca="1" si="45"/>
        <v>0</v>
      </c>
      <c r="DS102" s="327">
        <f t="shared" ca="1" si="45"/>
        <v>0</v>
      </c>
      <c r="DT102" s="327">
        <f t="shared" ca="1" si="45"/>
        <v>0</v>
      </c>
      <c r="DU102" s="327">
        <f t="shared" ca="1" si="45"/>
        <v>0</v>
      </c>
      <c r="DV102" s="327">
        <f t="shared" ca="1" si="45"/>
        <v>0</v>
      </c>
      <c r="DW102" s="327">
        <f t="shared" ca="1" si="45"/>
        <v>0</v>
      </c>
      <c r="DX102" s="327">
        <f t="shared" ca="1" si="45"/>
        <v>0</v>
      </c>
      <c r="DY102" s="327">
        <f t="shared" ca="1" si="45"/>
        <v>0</v>
      </c>
      <c r="DZ102" s="327">
        <f t="shared" ref="DZ102:FE102" ca="1" si="46">SUM(DZ12,DZ24,DZ39,DZ60,DZ62,DZ64,DZ66,DZ78,DZ81,DZ82,DZ84,DZ86,DZ88,DZ90,DZ92,DZ94,DZ96,DZ54,DZ100,DZ57)</f>
        <v>0</v>
      </c>
      <c r="EA102" s="327">
        <f t="shared" ca="1" si="46"/>
        <v>0</v>
      </c>
      <c r="EB102" s="327">
        <f t="shared" ca="1" si="46"/>
        <v>0</v>
      </c>
      <c r="EC102" s="327">
        <f t="shared" ca="1" si="46"/>
        <v>0</v>
      </c>
      <c r="ED102" s="327">
        <f t="shared" ca="1" si="46"/>
        <v>0</v>
      </c>
      <c r="EE102" s="327">
        <f t="shared" ca="1" si="46"/>
        <v>0</v>
      </c>
      <c r="EF102" s="327">
        <f t="shared" ca="1" si="46"/>
        <v>0</v>
      </c>
      <c r="EG102" s="327">
        <f t="shared" ca="1" si="46"/>
        <v>0</v>
      </c>
      <c r="EH102" s="327">
        <f t="shared" ca="1" si="46"/>
        <v>0</v>
      </c>
      <c r="EI102" s="327">
        <f t="shared" ca="1" si="46"/>
        <v>0</v>
      </c>
      <c r="EJ102" s="327">
        <f t="shared" ca="1" si="46"/>
        <v>0</v>
      </c>
      <c r="EK102" s="327">
        <f t="shared" ca="1" si="46"/>
        <v>0</v>
      </c>
      <c r="EL102" s="327">
        <f t="shared" ca="1" si="46"/>
        <v>0</v>
      </c>
      <c r="EM102" s="327">
        <f t="shared" ca="1" si="46"/>
        <v>0</v>
      </c>
      <c r="EN102" s="327">
        <f t="shared" ca="1" si="46"/>
        <v>0</v>
      </c>
      <c r="EO102" s="327">
        <f t="shared" ca="1" si="46"/>
        <v>0</v>
      </c>
      <c r="EP102" s="327">
        <f t="shared" ca="1" si="46"/>
        <v>0</v>
      </c>
      <c r="EQ102" s="327">
        <f t="shared" ca="1" si="46"/>
        <v>0</v>
      </c>
      <c r="ER102" s="327">
        <f t="shared" ca="1" si="46"/>
        <v>0</v>
      </c>
      <c r="ES102" s="327">
        <f t="shared" ca="1" si="46"/>
        <v>0</v>
      </c>
      <c r="ET102" s="327">
        <f t="shared" ca="1" si="46"/>
        <v>0</v>
      </c>
      <c r="EU102" s="327">
        <f t="shared" ca="1" si="46"/>
        <v>0</v>
      </c>
      <c r="EV102" s="327">
        <f t="shared" ca="1" si="46"/>
        <v>0</v>
      </c>
      <c r="EW102" s="327">
        <f t="shared" ca="1" si="46"/>
        <v>0</v>
      </c>
      <c r="EX102" s="327">
        <f t="shared" ca="1" si="46"/>
        <v>0</v>
      </c>
      <c r="EY102" s="327">
        <f t="shared" ca="1" si="46"/>
        <v>0</v>
      </c>
      <c r="EZ102" s="327">
        <f t="shared" ca="1" si="46"/>
        <v>0</v>
      </c>
      <c r="FA102" s="327">
        <f t="shared" ca="1" si="46"/>
        <v>0</v>
      </c>
      <c r="FB102" s="327">
        <f t="shared" ca="1" si="46"/>
        <v>0</v>
      </c>
      <c r="FC102" s="327">
        <f t="shared" ca="1" si="46"/>
        <v>0</v>
      </c>
      <c r="FD102" s="327">
        <f t="shared" ca="1" si="46"/>
        <v>0</v>
      </c>
      <c r="FE102" s="327">
        <f t="shared" ca="1" si="46"/>
        <v>0</v>
      </c>
      <c r="FF102" s="327">
        <f t="shared" ref="FF102:GK102" ca="1" si="47">SUM(FF12,FF24,FF39,FF60,FF62,FF64,FF66,FF78,FF81,FF82,FF84,FF86,FF88,FF90,FF92,FF94,FF96,FF54,FF100,FF57)</f>
        <v>0</v>
      </c>
      <c r="FG102" s="327">
        <f t="shared" ca="1" si="47"/>
        <v>0</v>
      </c>
      <c r="FH102" s="327">
        <f t="shared" ca="1" si="47"/>
        <v>0</v>
      </c>
      <c r="FI102" s="327">
        <f t="shared" ca="1" si="47"/>
        <v>0</v>
      </c>
      <c r="FJ102" s="327">
        <f t="shared" ca="1" si="47"/>
        <v>0</v>
      </c>
      <c r="FK102" s="327">
        <f t="shared" ca="1" si="47"/>
        <v>0</v>
      </c>
      <c r="FL102" s="327">
        <f t="shared" ca="1" si="47"/>
        <v>0</v>
      </c>
      <c r="FM102" s="327">
        <f t="shared" ca="1" si="47"/>
        <v>0</v>
      </c>
      <c r="FN102" s="327">
        <f t="shared" ca="1" si="47"/>
        <v>0</v>
      </c>
      <c r="FO102" s="327">
        <f t="shared" ca="1" si="47"/>
        <v>0</v>
      </c>
      <c r="FP102" s="327">
        <f t="shared" ca="1" si="47"/>
        <v>0</v>
      </c>
      <c r="FQ102" s="327">
        <f t="shared" ca="1" si="47"/>
        <v>0</v>
      </c>
      <c r="FR102" s="327">
        <f t="shared" ca="1" si="47"/>
        <v>0</v>
      </c>
      <c r="FS102" s="327">
        <f t="shared" ca="1" si="47"/>
        <v>0</v>
      </c>
      <c r="FT102" s="327">
        <f t="shared" ca="1" si="47"/>
        <v>0</v>
      </c>
      <c r="FU102" s="327">
        <f t="shared" ca="1" si="47"/>
        <v>0</v>
      </c>
      <c r="FV102" s="327">
        <f t="shared" ca="1" si="47"/>
        <v>0</v>
      </c>
      <c r="FW102" s="327">
        <f t="shared" ca="1" si="47"/>
        <v>0</v>
      </c>
      <c r="FX102" s="327">
        <f t="shared" ca="1" si="47"/>
        <v>0</v>
      </c>
      <c r="FY102" s="327">
        <f t="shared" ca="1" si="47"/>
        <v>0</v>
      </c>
      <c r="FZ102" s="327">
        <f t="shared" ca="1" si="47"/>
        <v>0</v>
      </c>
      <c r="GA102" s="327">
        <f t="shared" ca="1" si="47"/>
        <v>0</v>
      </c>
      <c r="GB102" s="327">
        <f t="shared" ca="1" si="47"/>
        <v>0</v>
      </c>
      <c r="GC102" s="327">
        <f t="shared" ca="1" si="47"/>
        <v>0</v>
      </c>
      <c r="GD102" s="327">
        <f t="shared" ca="1" si="47"/>
        <v>0</v>
      </c>
      <c r="GE102" s="327">
        <f t="shared" ca="1" si="47"/>
        <v>0</v>
      </c>
      <c r="GF102" s="327">
        <f t="shared" ca="1" si="47"/>
        <v>0</v>
      </c>
      <c r="GG102" s="327">
        <f t="shared" ca="1" si="47"/>
        <v>0</v>
      </c>
      <c r="GH102" s="327">
        <f t="shared" ca="1" si="47"/>
        <v>0</v>
      </c>
      <c r="GI102" s="327">
        <f t="shared" ca="1" si="47"/>
        <v>0</v>
      </c>
      <c r="GJ102" s="327">
        <f t="shared" ca="1" si="47"/>
        <v>0</v>
      </c>
      <c r="GK102" s="327">
        <f t="shared" ca="1" si="47"/>
        <v>0</v>
      </c>
      <c r="GL102" s="327">
        <f t="shared" ref="GL102:GS102" ca="1" si="48">SUM(GL12,GL24,GL39,GL60,GL62,GL64,GL66,GL78,GL81,GL82,GL84,GL86,GL88,GL90,GL92,GL94,GL96,GL54,GL100,GL57)</f>
        <v>0</v>
      </c>
      <c r="GM102" s="327">
        <f t="shared" ca="1" si="48"/>
        <v>0</v>
      </c>
      <c r="GN102" s="327">
        <f t="shared" ca="1" si="48"/>
        <v>0</v>
      </c>
      <c r="GO102" s="327">
        <f t="shared" ca="1" si="48"/>
        <v>0</v>
      </c>
      <c r="GP102" s="327">
        <f t="shared" ca="1" si="48"/>
        <v>0</v>
      </c>
      <c r="GQ102" s="327">
        <f t="shared" ca="1" si="48"/>
        <v>0</v>
      </c>
      <c r="GR102" s="327">
        <f t="shared" ca="1" si="48"/>
        <v>0</v>
      </c>
      <c r="GS102" s="327">
        <f t="shared" ca="1" si="48"/>
        <v>0</v>
      </c>
    </row>
    <row r="103" spans="1:201" s="345" customFormat="1">
      <c r="A103" s="398"/>
      <c r="B103" s="384"/>
      <c r="C103" s="384"/>
      <c r="D103" s="384"/>
      <c r="E103" s="384"/>
      <c r="F103" s="384"/>
      <c r="G103" s="384"/>
      <c r="H103" s="384"/>
      <c r="I103" s="384"/>
      <c r="J103" s="384"/>
      <c r="K103" s="384"/>
      <c r="L103" s="384"/>
      <c r="M103" s="384"/>
      <c r="N103" s="384"/>
      <c r="O103" s="384"/>
      <c r="P103" s="384"/>
      <c r="Q103" s="384"/>
      <c r="R103" s="384"/>
      <c r="S103" s="384"/>
      <c r="T103" s="384"/>
      <c r="U103" s="384"/>
      <c r="V103" s="384"/>
      <c r="W103" s="384"/>
      <c r="X103" s="384"/>
      <c r="Y103" s="384"/>
      <c r="Z103" s="384"/>
      <c r="AA103" s="384"/>
      <c r="AB103" s="384"/>
      <c r="AC103" s="384"/>
      <c r="AD103" s="384"/>
      <c r="AE103" s="384"/>
      <c r="AF103" s="384"/>
      <c r="AG103" s="384"/>
      <c r="AH103" s="384"/>
      <c r="AI103" s="384"/>
      <c r="AJ103" s="384"/>
      <c r="AK103" s="384"/>
      <c r="AL103" s="384"/>
      <c r="AM103" s="384"/>
      <c r="AN103" s="384"/>
      <c r="AO103" s="384"/>
      <c r="AP103" s="384"/>
      <c r="AQ103" s="384"/>
      <c r="AR103" s="384"/>
      <c r="AS103" s="384"/>
      <c r="AT103" s="384"/>
      <c r="AU103" s="384"/>
      <c r="AV103" s="384"/>
      <c r="AW103" s="384"/>
      <c r="AX103" s="384"/>
      <c r="AY103" s="384"/>
      <c r="AZ103" s="384"/>
      <c r="BA103" s="384"/>
      <c r="BB103" s="384"/>
      <c r="BC103" s="384"/>
      <c r="BD103" s="384"/>
      <c r="BE103" s="384"/>
      <c r="BF103" s="384"/>
      <c r="BG103" s="384"/>
      <c r="BH103" s="384"/>
      <c r="BI103" s="384"/>
      <c r="BJ103" s="384"/>
      <c r="BK103" s="384"/>
      <c r="BL103" s="384"/>
      <c r="BM103" s="384"/>
      <c r="BN103" s="384"/>
      <c r="BO103" s="384"/>
      <c r="BP103" s="384"/>
      <c r="BQ103" s="384"/>
      <c r="BR103" s="384"/>
      <c r="BS103" s="384"/>
      <c r="BT103" s="384"/>
      <c r="BU103" s="384"/>
      <c r="BV103" s="384"/>
      <c r="BW103" s="384"/>
      <c r="BX103" s="384"/>
      <c r="BY103" s="384"/>
      <c r="BZ103" s="384"/>
      <c r="CA103" s="384"/>
      <c r="CB103" s="384"/>
      <c r="CC103" s="384"/>
      <c r="CD103" s="384"/>
      <c r="CE103" s="384"/>
      <c r="CF103" s="384"/>
      <c r="CG103" s="384"/>
      <c r="CH103" s="384"/>
      <c r="CI103" s="384"/>
      <c r="CJ103" s="384"/>
      <c r="CK103" s="384"/>
      <c r="CL103" s="384"/>
      <c r="CM103" s="384"/>
      <c r="CN103" s="384"/>
      <c r="CO103" s="384"/>
      <c r="CP103" s="384"/>
      <c r="CQ103" s="384"/>
      <c r="CR103" s="384"/>
      <c r="CS103" s="384"/>
      <c r="CT103" s="384"/>
      <c r="CU103" s="384"/>
      <c r="CV103" s="384"/>
      <c r="CW103" s="384"/>
      <c r="CX103" s="384"/>
      <c r="CY103" s="384"/>
      <c r="CZ103" s="384"/>
      <c r="DA103" s="384"/>
      <c r="DB103" s="384"/>
      <c r="DC103" s="384"/>
      <c r="DD103" s="384"/>
      <c r="DE103" s="384"/>
      <c r="DF103" s="384"/>
      <c r="DG103" s="384"/>
      <c r="DH103" s="384"/>
      <c r="DI103" s="384"/>
      <c r="DJ103" s="384"/>
      <c r="DK103" s="384"/>
      <c r="DL103" s="384"/>
      <c r="DM103" s="384"/>
      <c r="DN103" s="384"/>
      <c r="DO103" s="384"/>
      <c r="DP103" s="384"/>
      <c r="DQ103" s="384"/>
      <c r="DR103" s="384"/>
      <c r="DS103" s="384"/>
      <c r="DT103" s="384"/>
      <c r="DU103" s="384"/>
      <c r="DV103" s="384"/>
      <c r="DW103" s="384"/>
      <c r="DX103" s="384"/>
      <c r="DY103" s="384"/>
      <c r="DZ103" s="384"/>
      <c r="EA103" s="384"/>
      <c r="EB103" s="384"/>
      <c r="EC103" s="384"/>
      <c r="ED103" s="384"/>
      <c r="EE103" s="384"/>
      <c r="EF103" s="384"/>
      <c r="EG103" s="384"/>
      <c r="EH103" s="384"/>
      <c r="EI103" s="384"/>
      <c r="EJ103" s="384"/>
      <c r="EK103" s="384"/>
      <c r="EL103" s="384"/>
      <c r="EM103" s="384"/>
      <c r="EN103" s="384"/>
      <c r="EO103" s="384"/>
      <c r="EP103" s="384"/>
      <c r="EQ103" s="384"/>
      <c r="ER103" s="384"/>
      <c r="ES103" s="384"/>
      <c r="ET103" s="384"/>
      <c r="EU103" s="384"/>
      <c r="EV103" s="384"/>
      <c r="EW103" s="384"/>
      <c r="EX103" s="384"/>
      <c r="EY103" s="384"/>
      <c r="EZ103" s="384"/>
      <c r="FA103" s="384"/>
      <c r="FB103" s="384"/>
      <c r="FC103" s="384"/>
      <c r="FD103" s="384"/>
      <c r="FE103" s="384"/>
      <c r="FF103" s="384"/>
      <c r="FG103" s="384"/>
      <c r="FH103" s="384"/>
      <c r="FI103" s="384"/>
      <c r="FJ103" s="384"/>
      <c r="FK103" s="384"/>
      <c r="FL103" s="384"/>
      <c r="FM103" s="384"/>
      <c r="FN103" s="384"/>
      <c r="FO103" s="384"/>
      <c r="FP103" s="384"/>
      <c r="FQ103" s="384"/>
      <c r="FR103" s="384"/>
      <c r="FS103" s="384"/>
      <c r="FT103" s="384"/>
      <c r="FU103" s="384"/>
      <c r="FV103" s="384"/>
      <c r="FW103" s="384"/>
      <c r="FX103" s="384"/>
      <c r="FY103" s="384"/>
      <c r="FZ103" s="384"/>
      <c r="GA103" s="384"/>
      <c r="GB103" s="384"/>
      <c r="GC103" s="384"/>
      <c r="GD103" s="384"/>
      <c r="GE103" s="384"/>
      <c r="GF103" s="384"/>
      <c r="GG103" s="384"/>
      <c r="GH103" s="384"/>
      <c r="GI103" s="384"/>
      <c r="GJ103" s="384"/>
      <c r="GK103" s="384"/>
      <c r="GL103" s="384"/>
      <c r="GM103" s="384"/>
      <c r="GN103" s="384"/>
      <c r="GO103" s="384"/>
      <c r="GP103" s="384"/>
      <c r="GQ103" s="384"/>
      <c r="GR103" s="384"/>
      <c r="GS103" s="384"/>
    </row>
    <row r="104" spans="1:201" s="345" customFormat="1">
      <c r="A104" s="406" t="s">
        <v>9515</v>
      </c>
      <c r="B104" s="407" t="e">
        <f>INDEX(Input!C93:GT93,MATCH(TRUE,Input!C95:GT95,0))</f>
        <v>#N/A</v>
      </c>
      <c r="C104" s="384"/>
      <c r="D104" s="384"/>
      <c r="E104" s="384"/>
      <c r="F104" s="384"/>
      <c r="G104" s="384"/>
      <c r="H104" s="384"/>
      <c r="I104" s="384"/>
      <c r="J104" s="384"/>
      <c r="K104" s="384"/>
      <c r="L104" s="384"/>
      <c r="M104" s="384"/>
      <c r="N104" s="384"/>
      <c r="O104" s="384"/>
      <c r="P104" s="384"/>
      <c r="Q104" s="384"/>
      <c r="R104" s="384"/>
      <c r="S104" s="384"/>
      <c r="T104" s="384"/>
      <c r="U104" s="384"/>
      <c r="V104" s="384"/>
      <c r="W104" s="384"/>
      <c r="X104" s="384"/>
      <c r="Y104" s="384"/>
      <c r="Z104" s="384"/>
      <c r="AA104" s="384"/>
      <c r="AB104" s="384"/>
      <c r="AC104" s="384"/>
      <c r="AD104" s="384"/>
      <c r="AE104" s="384"/>
      <c r="AF104" s="384"/>
      <c r="AG104" s="384"/>
      <c r="AH104" s="384"/>
      <c r="AI104" s="384"/>
      <c r="AJ104" s="384"/>
      <c r="AK104" s="384"/>
      <c r="AL104" s="384"/>
      <c r="AM104" s="384"/>
      <c r="AN104" s="384"/>
      <c r="AO104" s="384"/>
      <c r="AP104" s="384"/>
      <c r="AQ104" s="384"/>
      <c r="AR104" s="384"/>
      <c r="AS104" s="384"/>
      <c r="AT104" s="384"/>
      <c r="AU104" s="384"/>
      <c r="AV104" s="384"/>
      <c r="AW104" s="384"/>
      <c r="AX104" s="384"/>
      <c r="AY104" s="384"/>
      <c r="AZ104" s="384"/>
      <c r="BA104" s="384"/>
      <c r="BB104" s="384"/>
      <c r="BC104" s="384"/>
      <c r="BD104" s="384"/>
      <c r="BE104" s="384"/>
      <c r="BF104" s="384"/>
      <c r="BG104" s="384"/>
      <c r="BH104" s="384"/>
      <c r="BI104" s="384"/>
      <c r="BJ104" s="384"/>
      <c r="BK104" s="384"/>
      <c r="BL104" s="384"/>
      <c r="BM104" s="384"/>
      <c r="BN104" s="384"/>
      <c r="BO104" s="384"/>
      <c r="BP104" s="384"/>
      <c r="BQ104" s="384"/>
      <c r="BR104" s="384"/>
      <c r="BS104" s="384"/>
      <c r="BT104" s="384"/>
      <c r="BU104" s="384"/>
      <c r="BV104" s="384"/>
      <c r="BW104" s="384"/>
      <c r="BX104" s="384"/>
      <c r="BY104" s="384"/>
      <c r="BZ104" s="384"/>
      <c r="CA104" s="384"/>
      <c r="CB104" s="384"/>
      <c r="CC104" s="384"/>
      <c r="CD104" s="384"/>
      <c r="CE104" s="384"/>
      <c r="CF104" s="384"/>
      <c r="CG104" s="384"/>
      <c r="CH104" s="384"/>
      <c r="CI104" s="384"/>
      <c r="CJ104" s="384"/>
      <c r="CK104" s="384"/>
      <c r="CL104" s="384"/>
      <c r="CM104" s="384"/>
      <c r="CN104" s="384"/>
      <c r="CO104" s="384"/>
      <c r="CP104" s="384"/>
      <c r="CQ104" s="384"/>
      <c r="CR104" s="384"/>
      <c r="CS104" s="384"/>
      <c r="CT104" s="384"/>
      <c r="CU104" s="384"/>
      <c r="CV104" s="384"/>
      <c r="CW104" s="384"/>
      <c r="CX104" s="384"/>
      <c r="CY104" s="384"/>
      <c r="CZ104" s="384"/>
      <c r="DA104" s="384"/>
      <c r="DB104" s="384"/>
      <c r="DC104" s="384"/>
      <c r="DD104" s="384"/>
      <c r="DE104" s="384"/>
      <c r="DF104" s="384"/>
      <c r="DG104" s="384"/>
      <c r="DH104" s="384"/>
      <c r="DI104" s="384"/>
      <c r="DJ104" s="384"/>
      <c r="DK104" s="384"/>
      <c r="DL104" s="384"/>
      <c r="DM104" s="384"/>
      <c r="DN104" s="384"/>
      <c r="DO104" s="384"/>
      <c r="DP104" s="384"/>
      <c r="DQ104" s="384"/>
      <c r="DR104" s="384"/>
      <c r="DS104" s="384"/>
      <c r="DT104" s="384"/>
      <c r="DU104" s="384"/>
      <c r="DV104" s="384"/>
      <c r="DW104" s="384"/>
      <c r="DX104" s="384"/>
      <c r="DY104" s="384"/>
      <c r="DZ104" s="384"/>
      <c r="EA104" s="384"/>
      <c r="EB104" s="384"/>
      <c r="EC104" s="384"/>
      <c r="ED104" s="384"/>
      <c r="EE104" s="384"/>
      <c r="EF104" s="384"/>
      <c r="EG104" s="384"/>
      <c r="EH104" s="384"/>
      <c r="EI104" s="384"/>
      <c r="EJ104" s="384"/>
      <c r="EK104" s="384"/>
      <c r="EL104" s="384"/>
      <c r="EM104" s="384"/>
      <c r="EN104" s="384"/>
      <c r="EO104" s="384"/>
      <c r="EP104" s="384"/>
      <c r="EQ104" s="384"/>
      <c r="ER104" s="384"/>
      <c r="ES104" s="384"/>
      <c r="ET104" s="384"/>
      <c r="EU104" s="384"/>
      <c r="EV104" s="384"/>
      <c r="EW104" s="384"/>
      <c r="EX104" s="384"/>
      <c r="EY104" s="384"/>
      <c r="EZ104" s="384"/>
      <c r="FA104" s="384"/>
      <c r="FB104" s="384"/>
      <c r="FC104" s="384"/>
      <c r="FD104" s="384"/>
      <c r="FE104" s="384"/>
      <c r="FF104" s="384"/>
      <c r="FG104" s="384"/>
      <c r="FH104" s="384"/>
      <c r="FI104" s="384"/>
      <c r="FJ104" s="384"/>
      <c r="FK104" s="384"/>
      <c r="FL104" s="384"/>
      <c r="FM104" s="384"/>
      <c r="FN104" s="384"/>
      <c r="FO104" s="384"/>
      <c r="FP104" s="384"/>
      <c r="FQ104" s="384"/>
      <c r="FR104" s="384"/>
      <c r="FS104" s="384"/>
      <c r="FT104" s="384"/>
      <c r="FU104" s="384"/>
      <c r="FV104" s="384"/>
      <c r="FW104" s="384"/>
      <c r="FX104" s="384"/>
      <c r="FY104" s="384"/>
      <c r="FZ104" s="384"/>
      <c r="GA104" s="384"/>
      <c r="GB104" s="384"/>
      <c r="GC104" s="384"/>
      <c r="GD104" s="384"/>
      <c r="GE104" s="384"/>
      <c r="GF104" s="384"/>
      <c r="GG104" s="384"/>
      <c r="GH104" s="384"/>
      <c r="GI104" s="384"/>
      <c r="GJ104" s="384"/>
      <c r="GK104" s="384"/>
      <c r="GL104" s="384"/>
      <c r="GM104" s="384"/>
      <c r="GN104" s="384"/>
      <c r="GO104" s="384"/>
      <c r="GP104" s="384"/>
      <c r="GQ104" s="384"/>
      <c r="GR104" s="384"/>
      <c r="GS104" s="384"/>
    </row>
    <row r="105" spans="1:201">
      <c r="A105" s="328"/>
    </row>
    <row r="106" spans="1:201">
      <c r="A106" s="358" t="s">
        <v>8699</v>
      </c>
      <c r="B106" s="359" t="s">
        <v>8700</v>
      </c>
    </row>
    <row r="107" spans="1:201">
      <c r="A107" s="391" t="s">
        <v>9361</v>
      </c>
      <c r="B107" s="385">
        <f>B10</f>
        <v>0</v>
      </c>
    </row>
    <row r="108" spans="1:201">
      <c r="A108" s="391" t="s">
        <v>9503</v>
      </c>
      <c r="B108" s="385">
        <f>IFERROR(INDEX(ILF!94:116,MATCH(Input!C116,ILF!B94:B116,0),MATCH(Info!C2,ILF!1:1,0)),0)</f>
        <v>0</v>
      </c>
    </row>
    <row r="109" spans="1:201">
      <c r="A109" s="391" t="s">
        <v>9376</v>
      </c>
      <c r="B109" s="385">
        <f>B11</f>
        <v>0</v>
      </c>
    </row>
    <row r="110" spans="1:201">
      <c r="A110" s="326" t="s">
        <v>857</v>
      </c>
      <c r="B110" s="385">
        <f>IFERROR(ROUND(B111*B113,0)*N(Input!C120),0)</f>
        <v>0</v>
      </c>
    </row>
    <row r="111" spans="1:201" outlineLevel="1">
      <c r="A111" s="354" t="s">
        <v>9482</v>
      </c>
      <c r="B111" s="386">
        <f>ROUND(B112*B107*B108,3)</f>
        <v>0</v>
      </c>
    </row>
    <row r="112" spans="1:201" outlineLevel="1">
      <c r="A112" s="356" t="s">
        <v>9483</v>
      </c>
      <c r="B112" s="385">
        <f>IFERROR(INDEX(Other!2:9,MATCH(Input!C121,Other!A2:A9,1),MATCH(Info!C2,Other!2:2,0)),0)</f>
        <v>0</v>
      </c>
    </row>
    <row r="113" spans="1:2" outlineLevel="1">
      <c r="A113" s="356" t="s">
        <v>9484</v>
      </c>
      <c r="B113" s="385">
        <f>ROUND(Output!B134*B22,3)</f>
        <v>0</v>
      </c>
    </row>
    <row r="114" spans="1:2" outlineLevel="1">
      <c r="A114" s="354" t="s">
        <v>9485</v>
      </c>
      <c r="B114" s="386">
        <f>IFERROR(ROUND(B112*B107,0)*N(Input!C120),0)</f>
        <v>0</v>
      </c>
    </row>
    <row r="115" spans="1:2">
      <c r="A115" s="326" t="s">
        <v>8701</v>
      </c>
      <c r="B115" s="385">
        <f ca="1">B116+B122+B127</f>
        <v>0</v>
      </c>
    </row>
    <row r="116" spans="1:2">
      <c r="A116" s="380" t="s">
        <v>9486</v>
      </c>
      <c r="B116" s="385">
        <f>MAX(B117,IFERROR(ROUND(Input!C119*B118*B120/100,0),0))*N(Input!C118)</f>
        <v>0</v>
      </c>
    </row>
    <row r="117" spans="1:2" outlineLevel="1">
      <c r="A117" s="356" t="s">
        <v>9487</v>
      </c>
      <c r="B117" s="385">
        <f>IFERROR(INDEX(Other!14:14,MATCH(Info!C2,Other!11:11,0)),0)</f>
        <v>0</v>
      </c>
    </row>
    <row r="118" spans="1:2" outlineLevel="1">
      <c r="A118" s="381" t="s">
        <v>9488</v>
      </c>
      <c r="B118" s="386">
        <f>ROUND(B119*B107*B108,3)</f>
        <v>0</v>
      </c>
    </row>
    <row r="119" spans="1:2" outlineLevel="1">
      <c r="A119" s="382" t="s">
        <v>9489</v>
      </c>
      <c r="B119" s="385">
        <f>IFERROR(INDEX(Other!27:27,MATCH(Info!C2,Other!11:11,0)),0)</f>
        <v>0</v>
      </c>
    </row>
    <row r="120" spans="1:2" outlineLevel="1">
      <c r="A120" s="356" t="s">
        <v>9490</v>
      </c>
      <c r="B120" s="385">
        <f>ROUND(Output!B134*B22,3)</f>
        <v>0</v>
      </c>
    </row>
    <row r="121" spans="1:2" outlineLevel="1">
      <c r="A121" s="354" t="s">
        <v>9491</v>
      </c>
      <c r="B121" s="386">
        <f>IFERROR(MAX(B117,ROUND(B119*B107*Input!C119/100,0))*N(Input!C118),0)</f>
        <v>0</v>
      </c>
    </row>
    <row r="122" spans="1:2">
      <c r="A122" s="380" t="s">
        <v>9492</v>
      </c>
      <c r="B122" s="385">
        <f ca="1">IFERROR(ROUND(Input!C119*B123*B125/100,0),0)*N(Input!C118)</f>
        <v>0</v>
      </c>
    </row>
    <row r="123" spans="1:2" outlineLevel="1">
      <c r="A123" s="381" t="s">
        <v>9494</v>
      </c>
      <c r="B123" s="386">
        <f>ROUND(B124*B109,3)</f>
        <v>0</v>
      </c>
    </row>
    <row r="124" spans="1:2" outlineLevel="1">
      <c r="A124" s="382" t="s">
        <v>9495</v>
      </c>
      <c r="B124" s="385">
        <f>IFERROR(INDEX(CW!M27:M30,MATCH(Input!C123,CW!L27:L30,0)),0)</f>
        <v>0</v>
      </c>
    </row>
    <row r="125" spans="1:2" outlineLevel="1">
      <c r="A125" s="356" t="s">
        <v>9496</v>
      </c>
      <c r="B125" s="385">
        <f ca="1">ROUND(Output!B160*B37,3)</f>
        <v>0</v>
      </c>
    </row>
    <row r="126" spans="1:2" outlineLevel="1">
      <c r="A126" s="354" t="s">
        <v>9493</v>
      </c>
      <c r="B126" s="386">
        <f>IFERROR(ROUND(Input!C119*B123/100,0)*N(Input!C118),0)</f>
        <v>0</v>
      </c>
    </row>
    <row r="127" spans="1:2">
      <c r="A127" s="380" t="s">
        <v>9497</v>
      </c>
      <c r="B127" s="385">
        <f ca="1">IFERROR(ROUND(Input!C119*B128*B130/100,0),0)*N(Input!C118)</f>
        <v>0</v>
      </c>
    </row>
    <row r="128" spans="1:2" outlineLevel="1">
      <c r="A128" s="381" t="s">
        <v>9498</v>
      </c>
      <c r="B128" s="386">
        <f>ROUND(B129*B109,3)</f>
        <v>0</v>
      </c>
    </row>
    <row r="129" spans="1:2" outlineLevel="1">
      <c r="A129" s="382" t="s">
        <v>9499</v>
      </c>
      <c r="B129" s="385">
        <f>IFERROR(INDEX(CW!M33:M34,MATCH(Input!C122,CW!L33:L34,0)),0)</f>
        <v>0</v>
      </c>
    </row>
    <row r="130" spans="1:2" outlineLevel="1">
      <c r="A130" s="356" t="s">
        <v>9500</v>
      </c>
      <c r="B130" s="385">
        <f ca="1">ROUND(Output!B160*B52,3)</f>
        <v>0</v>
      </c>
    </row>
    <row r="131" spans="1:2" outlineLevel="1">
      <c r="A131" s="354" t="s">
        <v>9501</v>
      </c>
      <c r="B131" s="386">
        <f>IFERROR(ROUND(Input!C119*B128/100,0)*N(Input!C118),0)</f>
        <v>0</v>
      </c>
    </row>
    <row r="132" spans="1:2">
      <c r="A132" s="383"/>
      <c r="B132" s="384"/>
    </row>
    <row r="133" spans="1:2">
      <c r="A133" s="363" t="s">
        <v>9427</v>
      </c>
      <c r="B133" s="393" t="s">
        <v>206</v>
      </c>
    </row>
    <row r="134" spans="1:2">
      <c r="A134" s="364" t="s">
        <v>9428</v>
      </c>
      <c r="B134" s="397">
        <f>ROUND(IF(AND(B135=TRUE,B145&lt;&gt;0),(1+(B150-B145)/B145*B136),1),3)</f>
        <v>1</v>
      </c>
    </row>
    <row r="135" spans="1:2" outlineLevel="1">
      <c r="A135" s="413" t="s">
        <v>9429</v>
      </c>
      <c r="B135" s="409" t="b">
        <f>B136&gt;=0.07</f>
        <v>0</v>
      </c>
    </row>
    <row r="136" spans="1:2" outlineLevel="1">
      <c r="A136" s="366" t="s">
        <v>9430</v>
      </c>
      <c r="B136" s="376">
        <f>VLOOKUP(B137,CW!AH5:AI103,2,TRUE)</f>
        <v>0</v>
      </c>
    </row>
    <row r="137" spans="1:2" outlineLevel="1">
      <c r="A137" s="367" t="s">
        <v>9431</v>
      </c>
      <c r="B137" s="376">
        <f>B138+B139+B140</f>
        <v>0</v>
      </c>
    </row>
    <row r="138" spans="1:2" outlineLevel="1">
      <c r="A138" s="368" t="s">
        <v>9432</v>
      </c>
      <c r="B138" s="376">
        <f>B141*B174</f>
        <v>0</v>
      </c>
    </row>
    <row r="139" spans="1:2" outlineLevel="1">
      <c r="A139" s="368" t="s">
        <v>9437</v>
      </c>
      <c r="B139" s="376">
        <f>B141*B175</f>
        <v>0</v>
      </c>
    </row>
    <row r="140" spans="1:2" outlineLevel="1">
      <c r="A140" s="368" t="s">
        <v>9438</v>
      </c>
      <c r="B140" s="376">
        <f>B141*B176</f>
        <v>0</v>
      </c>
    </row>
    <row r="141" spans="1:2" outlineLevel="1">
      <c r="A141" s="369" t="s">
        <v>9433</v>
      </c>
      <c r="B141" s="376">
        <f>B142*CW!U18</f>
        <v>0</v>
      </c>
    </row>
    <row r="142" spans="1:2" outlineLevel="1">
      <c r="A142" s="411" t="s">
        <v>9434</v>
      </c>
      <c r="B142" s="407">
        <f>B143+B144</f>
        <v>0</v>
      </c>
    </row>
    <row r="143" spans="1:2" outlineLevel="1">
      <c r="A143" s="412" t="s">
        <v>9435</v>
      </c>
      <c r="B143" s="407">
        <f>SUMIF(Info!C6:GT6,FALSE,Output!B23:GS23)+B114+B121</f>
        <v>0</v>
      </c>
    </row>
    <row r="144" spans="1:2" outlineLevel="1">
      <c r="A144" s="412" t="s">
        <v>9436</v>
      </c>
      <c r="B144" s="409">
        <f>SUMIF(Info!C6:GT6,TRUE,Output!B23:GS23)</f>
        <v>0</v>
      </c>
    </row>
    <row r="145" spans="1:2" outlineLevel="1">
      <c r="A145" s="365" t="s">
        <v>9439</v>
      </c>
      <c r="B145" s="376">
        <f>IF(B146="ZoneRated",B147,B148)</f>
        <v>0</v>
      </c>
    </row>
    <row r="146" spans="1:2" outlineLevel="1">
      <c r="A146" s="408" t="s">
        <v>9440</v>
      </c>
      <c r="B146" s="409" t="str">
        <f>IF(B143&gt;B144,"NonGarage","ZoneRated")</f>
        <v>ZoneRated</v>
      </c>
    </row>
    <row r="147" spans="1:2" outlineLevel="1">
      <c r="A147" s="408" t="s">
        <v>9441</v>
      </c>
      <c r="B147" s="409">
        <f>INDEX(CW!AJ5:AJ103,MATCH(B137,CW!AH5:AH103,1))</f>
        <v>0</v>
      </c>
    </row>
    <row r="148" spans="1:2" outlineLevel="1">
      <c r="A148" s="408" t="s">
        <v>9442</v>
      </c>
      <c r="B148" s="409">
        <f>IFERROR(INDEX(CW!AK5:AR103,MATCH(B137,CW!AH5:AH103,1),MATCH(B149,CW!AK4:AR4,0)),0)</f>
        <v>0</v>
      </c>
    </row>
    <row r="149" spans="1:2" outlineLevel="1">
      <c r="A149" s="410" t="s">
        <v>9443</v>
      </c>
      <c r="B149" s="409">
        <f>IFERROR(VLOOKUP(Info!C2,CW!AE2:AF52,2,FALSE),0)</f>
        <v>0</v>
      </c>
    </row>
    <row r="150" spans="1:2" outlineLevel="1">
      <c r="A150" s="365" t="s">
        <v>9444</v>
      </c>
      <c r="B150" s="376">
        <f>IF(B135=TRUE,B151/B137,0)</f>
        <v>0</v>
      </c>
    </row>
    <row r="151" spans="1:2" outlineLevel="1">
      <c r="A151" s="366" t="s">
        <v>9445</v>
      </c>
      <c r="B151" s="377">
        <f>B152+B153</f>
        <v>0</v>
      </c>
    </row>
    <row r="152" spans="1:2" outlineLevel="1">
      <c r="A152" s="367" t="s">
        <v>9446</v>
      </c>
      <c r="B152" s="377">
        <f>B248+B249+B250</f>
        <v>0</v>
      </c>
    </row>
    <row r="153" spans="1:2" outlineLevel="1">
      <c r="A153" s="370" t="s">
        <v>9447</v>
      </c>
      <c r="B153" s="378">
        <f>B154+B156+B158</f>
        <v>0</v>
      </c>
    </row>
    <row r="154" spans="1:2" outlineLevel="1">
      <c r="A154" s="371" t="s">
        <v>9448</v>
      </c>
      <c r="B154" s="52">
        <f>B138*B145*B155</f>
        <v>0</v>
      </c>
    </row>
    <row r="155" spans="1:2" outlineLevel="1">
      <c r="A155" s="372" t="s">
        <v>9449</v>
      </c>
      <c r="B155" s="52">
        <f>IFERROR(INDEX(CW!AA34:AB41, MATCH(B149, CW!Z34:Z41, 0), MATCH(B146, CW!AA33:AB33, 0)),0)</f>
        <v>0</v>
      </c>
    </row>
    <row r="156" spans="1:2" outlineLevel="1">
      <c r="A156" s="371" t="s">
        <v>9450</v>
      </c>
      <c r="B156" s="52">
        <f>B139*B145*B157</f>
        <v>0</v>
      </c>
    </row>
    <row r="157" spans="1:2" outlineLevel="1">
      <c r="A157" s="372" t="s">
        <v>9451</v>
      </c>
      <c r="B157" s="52">
        <f>IFERROR(INDEX(CW!W46:X53, MATCH(B149, CW!V46:V53, 0), MATCH(B146, CW!W45:X45, 0)),0)</f>
        <v>0</v>
      </c>
    </row>
    <row r="158" spans="1:2" outlineLevel="1">
      <c r="A158" s="371" t="s">
        <v>9452</v>
      </c>
      <c r="B158" s="52">
        <f>B140*B145*B159</f>
        <v>0</v>
      </c>
    </row>
    <row r="159" spans="1:2" outlineLevel="1">
      <c r="A159" s="372" t="s">
        <v>9453</v>
      </c>
      <c r="B159" s="52">
        <f>IFERROR(INDEX(CW!AA46:AB53, MATCH(B149, CW!Z46:Z53, 0), MATCH(B146, CW!AA45:AB45, 0)),0)</f>
        <v>0</v>
      </c>
    </row>
    <row r="160" spans="1:2">
      <c r="A160" s="364" t="s">
        <v>9454</v>
      </c>
      <c r="B160" s="397">
        <f ca="1">ROUND(IF(AND(B161=TRUE,B169&lt;&gt;0),(1+(B170-B169)/B169*B162),1),3)</f>
        <v>1</v>
      </c>
    </row>
    <row r="161" spans="1:2" outlineLevel="1">
      <c r="A161" s="413" t="s">
        <v>9455</v>
      </c>
      <c r="B161" s="409" t="b">
        <f ca="1">B162&gt;=0.07</f>
        <v>0</v>
      </c>
    </row>
    <row r="162" spans="1:2" outlineLevel="1">
      <c r="A162" s="366" t="s">
        <v>9456</v>
      </c>
      <c r="B162" s="376">
        <f ca="1">VLOOKUP(B163,CW!AT5:AU103,2,TRUE)</f>
        <v>0</v>
      </c>
    </row>
    <row r="163" spans="1:2" outlineLevel="1">
      <c r="A163" s="370" t="s">
        <v>9457</v>
      </c>
      <c r="B163" s="376">
        <f ca="1">B164+B165+B166</f>
        <v>0</v>
      </c>
    </row>
    <row r="164" spans="1:2" outlineLevel="1">
      <c r="A164" s="371" t="s">
        <v>9458</v>
      </c>
      <c r="B164" s="379">
        <f ca="1">B167*B177</f>
        <v>0</v>
      </c>
    </row>
    <row r="165" spans="1:2" outlineLevel="1">
      <c r="A165" s="371" t="s">
        <v>9461</v>
      </c>
      <c r="B165" s="379">
        <f ca="1">B167*B178</f>
        <v>0</v>
      </c>
    </row>
    <row r="166" spans="1:2" outlineLevel="1">
      <c r="A166" s="371" t="s">
        <v>9462</v>
      </c>
      <c r="B166" s="379">
        <f ca="1">B167*B179</f>
        <v>0</v>
      </c>
    </row>
    <row r="167" spans="1:2" outlineLevel="1">
      <c r="A167" s="372" t="s">
        <v>9459</v>
      </c>
      <c r="B167" s="379">
        <f ca="1">B168*CW!U18</f>
        <v>0</v>
      </c>
    </row>
    <row r="168" spans="1:2" outlineLevel="1">
      <c r="A168" s="414" t="s">
        <v>9460</v>
      </c>
      <c r="B168" s="415">
        <f ca="1">B126+B131+SUM(B59:GS59)+SUM(B56:GS56)+SUM(B53:GS53)+SUM(B38:GS38)</f>
        <v>0</v>
      </c>
    </row>
    <row r="169" spans="1:2" outlineLevel="1">
      <c r="A169" s="365" t="s">
        <v>9463</v>
      </c>
      <c r="B169" s="376">
        <f ca="1">VLOOKUP(B163,CW!AW5:AX103,2,TRUE)</f>
        <v>0</v>
      </c>
    </row>
    <row r="170" spans="1:2" outlineLevel="1">
      <c r="A170" s="388" t="s">
        <v>9464</v>
      </c>
      <c r="B170" s="378">
        <f ca="1">IF(B161=TRUE,B171/B163,0)</f>
        <v>0</v>
      </c>
    </row>
    <row r="171" spans="1:2" outlineLevel="1">
      <c r="A171" s="382" t="s">
        <v>9465</v>
      </c>
      <c r="B171" s="327">
        <f>B251+B252+B253</f>
        <v>0</v>
      </c>
    </row>
    <row r="172" spans="1:2">
      <c r="A172" s="328"/>
    </row>
    <row r="173" spans="1:2">
      <c r="A173" s="400" t="s">
        <v>9517</v>
      </c>
      <c r="B173" s="401" t="s">
        <v>206</v>
      </c>
    </row>
    <row r="174" spans="1:2" outlineLevel="1">
      <c r="A174" s="402" t="s">
        <v>9518</v>
      </c>
      <c r="B174" s="58">
        <v>0.92500000000000004</v>
      </c>
    </row>
    <row r="175" spans="1:2" outlineLevel="1">
      <c r="A175" s="402" t="s">
        <v>9519</v>
      </c>
      <c r="B175" s="58">
        <v>0.88900000000000001</v>
      </c>
    </row>
    <row r="176" spans="1:2" outlineLevel="1">
      <c r="A176" s="402" t="s">
        <v>9520</v>
      </c>
      <c r="B176" s="58">
        <v>0.85499999999999998</v>
      </c>
    </row>
    <row r="177" spans="1:201" outlineLevel="1">
      <c r="A177" s="402" t="s">
        <v>9521</v>
      </c>
      <c r="B177" s="58">
        <v>0.89</v>
      </c>
    </row>
    <row r="178" spans="1:201" outlineLevel="1">
      <c r="A178" s="402" t="s">
        <v>9522</v>
      </c>
      <c r="B178" s="58">
        <v>0.84</v>
      </c>
    </row>
    <row r="179" spans="1:201" outlineLevel="1">
      <c r="A179" s="402" t="s">
        <v>9523</v>
      </c>
      <c r="B179" s="58">
        <v>0.79200000000000004</v>
      </c>
    </row>
    <row r="180" spans="1:201">
      <c r="A180" s="328"/>
    </row>
    <row r="181" spans="1:201" s="362" customFormat="1">
      <c r="A181" s="358" t="s">
        <v>8686</v>
      </c>
      <c r="B181" s="359">
        <v>1</v>
      </c>
      <c r="C181" s="359">
        <v>2</v>
      </c>
      <c r="D181" s="359">
        <v>3</v>
      </c>
      <c r="E181" s="359">
        <v>4</v>
      </c>
      <c r="F181" s="359">
        <v>5</v>
      </c>
      <c r="G181" s="359">
        <v>6</v>
      </c>
      <c r="H181" s="359">
        <v>7</v>
      </c>
      <c r="I181" s="359">
        <v>8</v>
      </c>
      <c r="J181" s="359">
        <v>9</v>
      </c>
      <c r="K181" s="359">
        <v>10</v>
      </c>
      <c r="L181" s="359">
        <v>11</v>
      </c>
      <c r="M181" s="359">
        <v>12</v>
      </c>
      <c r="N181" s="359">
        <v>13</v>
      </c>
      <c r="O181" s="359">
        <v>14</v>
      </c>
      <c r="P181" s="359">
        <v>15</v>
      </c>
      <c r="Q181" s="359">
        <v>16</v>
      </c>
      <c r="R181" s="359">
        <v>17</v>
      </c>
      <c r="S181" s="359">
        <v>18</v>
      </c>
      <c r="T181" s="359">
        <v>19</v>
      </c>
      <c r="U181" s="359">
        <v>20</v>
      </c>
      <c r="V181" s="359">
        <v>21</v>
      </c>
      <c r="W181" s="359">
        <v>22</v>
      </c>
      <c r="X181" s="359">
        <v>23</v>
      </c>
      <c r="Y181" s="359">
        <v>24</v>
      </c>
      <c r="Z181" s="359">
        <v>25</v>
      </c>
      <c r="AA181" s="359">
        <v>26</v>
      </c>
      <c r="AB181" s="359">
        <v>27</v>
      </c>
      <c r="AC181" s="359">
        <v>28</v>
      </c>
      <c r="AD181" s="359">
        <v>29</v>
      </c>
      <c r="AE181" s="359">
        <v>30</v>
      </c>
      <c r="AF181" s="359">
        <v>31</v>
      </c>
      <c r="AG181" s="359">
        <v>32</v>
      </c>
      <c r="AH181" s="359">
        <v>33</v>
      </c>
      <c r="AI181" s="359">
        <v>34</v>
      </c>
      <c r="AJ181" s="359">
        <v>35</v>
      </c>
      <c r="AK181" s="359">
        <v>36</v>
      </c>
      <c r="AL181" s="359">
        <v>37</v>
      </c>
      <c r="AM181" s="359">
        <v>38</v>
      </c>
      <c r="AN181" s="359">
        <v>39</v>
      </c>
      <c r="AO181" s="359">
        <v>40</v>
      </c>
      <c r="AP181" s="359">
        <v>41</v>
      </c>
      <c r="AQ181" s="359">
        <v>42</v>
      </c>
      <c r="AR181" s="359">
        <v>43</v>
      </c>
      <c r="AS181" s="359">
        <v>44</v>
      </c>
      <c r="AT181" s="359">
        <v>45</v>
      </c>
      <c r="AU181" s="359">
        <v>46</v>
      </c>
      <c r="AV181" s="359">
        <v>47</v>
      </c>
      <c r="AW181" s="359">
        <v>48</v>
      </c>
      <c r="AX181" s="359">
        <v>49</v>
      </c>
      <c r="AY181" s="359">
        <v>50</v>
      </c>
      <c r="AZ181" s="359">
        <v>51</v>
      </c>
      <c r="BA181" s="359">
        <v>52</v>
      </c>
      <c r="BB181" s="359">
        <v>53</v>
      </c>
      <c r="BC181" s="359">
        <v>54</v>
      </c>
      <c r="BD181" s="359">
        <v>55</v>
      </c>
      <c r="BE181" s="359">
        <v>56</v>
      </c>
      <c r="BF181" s="359">
        <v>57</v>
      </c>
      <c r="BG181" s="359">
        <v>58</v>
      </c>
      <c r="BH181" s="359">
        <v>59</v>
      </c>
      <c r="BI181" s="359">
        <v>60</v>
      </c>
      <c r="BJ181" s="359">
        <v>61</v>
      </c>
      <c r="BK181" s="359">
        <v>62</v>
      </c>
      <c r="BL181" s="359">
        <v>63</v>
      </c>
      <c r="BM181" s="359">
        <v>64</v>
      </c>
      <c r="BN181" s="359">
        <v>65</v>
      </c>
      <c r="BO181" s="359">
        <v>66</v>
      </c>
      <c r="BP181" s="359">
        <v>67</v>
      </c>
      <c r="BQ181" s="359">
        <v>68</v>
      </c>
      <c r="BR181" s="359">
        <v>69</v>
      </c>
      <c r="BS181" s="359">
        <v>70</v>
      </c>
      <c r="BT181" s="359">
        <v>71</v>
      </c>
      <c r="BU181" s="359">
        <v>72</v>
      </c>
      <c r="BV181" s="359">
        <v>73</v>
      </c>
      <c r="BW181" s="359">
        <v>74</v>
      </c>
      <c r="BX181" s="359">
        <v>75</v>
      </c>
      <c r="BY181" s="359">
        <v>76</v>
      </c>
      <c r="BZ181" s="359">
        <v>77</v>
      </c>
      <c r="CA181" s="359">
        <v>78</v>
      </c>
      <c r="CB181" s="359">
        <v>79</v>
      </c>
      <c r="CC181" s="359">
        <v>80</v>
      </c>
      <c r="CD181" s="359">
        <v>81</v>
      </c>
      <c r="CE181" s="359">
        <v>82</v>
      </c>
      <c r="CF181" s="359">
        <v>83</v>
      </c>
      <c r="CG181" s="359">
        <v>84</v>
      </c>
      <c r="CH181" s="359">
        <v>85</v>
      </c>
      <c r="CI181" s="359">
        <v>86</v>
      </c>
      <c r="CJ181" s="359">
        <v>87</v>
      </c>
      <c r="CK181" s="359">
        <v>88</v>
      </c>
      <c r="CL181" s="359">
        <v>89</v>
      </c>
      <c r="CM181" s="359">
        <v>90</v>
      </c>
      <c r="CN181" s="359">
        <v>91</v>
      </c>
      <c r="CO181" s="359">
        <v>92</v>
      </c>
      <c r="CP181" s="359">
        <v>93</v>
      </c>
      <c r="CQ181" s="359">
        <v>94</v>
      </c>
      <c r="CR181" s="359">
        <v>95</v>
      </c>
      <c r="CS181" s="359">
        <v>96</v>
      </c>
      <c r="CT181" s="359">
        <v>97</v>
      </c>
      <c r="CU181" s="359">
        <v>98</v>
      </c>
      <c r="CV181" s="359">
        <v>99</v>
      </c>
      <c r="CW181" s="359">
        <v>100</v>
      </c>
      <c r="CX181" s="359">
        <v>101</v>
      </c>
      <c r="CY181" s="359">
        <v>102</v>
      </c>
      <c r="CZ181" s="359">
        <v>103</v>
      </c>
      <c r="DA181" s="359">
        <v>104</v>
      </c>
      <c r="DB181" s="359">
        <v>105</v>
      </c>
      <c r="DC181" s="359">
        <v>106</v>
      </c>
      <c r="DD181" s="359">
        <v>107</v>
      </c>
      <c r="DE181" s="359">
        <v>108</v>
      </c>
      <c r="DF181" s="359">
        <v>109</v>
      </c>
      <c r="DG181" s="359">
        <v>110</v>
      </c>
      <c r="DH181" s="359">
        <v>111</v>
      </c>
      <c r="DI181" s="359">
        <v>112</v>
      </c>
      <c r="DJ181" s="359">
        <v>113</v>
      </c>
      <c r="DK181" s="359">
        <v>114</v>
      </c>
      <c r="DL181" s="359">
        <v>115</v>
      </c>
      <c r="DM181" s="359">
        <v>116</v>
      </c>
      <c r="DN181" s="359">
        <v>117</v>
      </c>
      <c r="DO181" s="359">
        <v>118</v>
      </c>
      <c r="DP181" s="359">
        <v>119</v>
      </c>
      <c r="DQ181" s="359">
        <v>120</v>
      </c>
      <c r="DR181" s="359">
        <v>121</v>
      </c>
      <c r="DS181" s="359">
        <v>122</v>
      </c>
      <c r="DT181" s="359">
        <v>123</v>
      </c>
      <c r="DU181" s="359">
        <v>124</v>
      </c>
      <c r="DV181" s="359">
        <v>125</v>
      </c>
      <c r="DW181" s="359">
        <v>126</v>
      </c>
      <c r="DX181" s="359">
        <v>127</v>
      </c>
      <c r="DY181" s="359">
        <v>128</v>
      </c>
      <c r="DZ181" s="359">
        <v>129</v>
      </c>
      <c r="EA181" s="359">
        <v>130</v>
      </c>
      <c r="EB181" s="359">
        <v>131</v>
      </c>
      <c r="EC181" s="359">
        <v>132</v>
      </c>
      <c r="ED181" s="359">
        <v>133</v>
      </c>
      <c r="EE181" s="359">
        <v>134</v>
      </c>
      <c r="EF181" s="359">
        <v>135</v>
      </c>
      <c r="EG181" s="359">
        <v>136</v>
      </c>
      <c r="EH181" s="359">
        <v>137</v>
      </c>
      <c r="EI181" s="359">
        <v>138</v>
      </c>
      <c r="EJ181" s="359">
        <v>139</v>
      </c>
      <c r="EK181" s="359">
        <v>140</v>
      </c>
      <c r="EL181" s="359">
        <v>141</v>
      </c>
      <c r="EM181" s="359">
        <v>142</v>
      </c>
      <c r="EN181" s="359">
        <v>143</v>
      </c>
      <c r="EO181" s="359">
        <v>144</v>
      </c>
      <c r="EP181" s="359">
        <v>145</v>
      </c>
      <c r="EQ181" s="359">
        <v>146</v>
      </c>
      <c r="ER181" s="359">
        <v>147</v>
      </c>
      <c r="ES181" s="359">
        <v>148</v>
      </c>
      <c r="ET181" s="359">
        <v>149</v>
      </c>
      <c r="EU181" s="359">
        <v>150</v>
      </c>
      <c r="EV181" s="359">
        <v>151</v>
      </c>
      <c r="EW181" s="359">
        <v>152</v>
      </c>
      <c r="EX181" s="359">
        <v>153</v>
      </c>
      <c r="EY181" s="359">
        <v>154</v>
      </c>
      <c r="EZ181" s="359">
        <v>155</v>
      </c>
      <c r="FA181" s="359">
        <v>156</v>
      </c>
      <c r="FB181" s="359">
        <v>157</v>
      </c>
      <c r="FC181" s="359">
        <v>158</v>
      </c>
      <c r="FD181" s="359">
        <v>159</v>
      </c>
      <c r="FE181" s="359">
        <v>160</v>
      </c>
      <c r="FF181" s="359">
        <v>161</v>
      </c>
      <c r="FG181" s="359">
        <v>162</v>
      </c>
      <c r="FH181" s="359">
        <v>163</v>
      </c>
      <c r="FI181" s="359">
        <v>164</v>
      </c>
      <c r="FJ181" s="359">
        <v>165</v>
      </c>
      <c r="FK181" s="359">
        <v>166</v>
      </c>
      <c r="FL181" s="359">
        <v>167</v>
      </c>
      <c r="FM181" s="359">
        <v>168</v>
      </c>
      <c r="FN181" s="359">
        <v>169</v>
      </c>
      <c r="FO181" s="359">
        <v>170</v>
      </c>
      <c r="FP181" s="359">
        <v>171</v>
      </c>
      <c r="FQ181" s="359">
        <v>172</v>
      </c>
      <c r="FR181" s="359">
        <v>173</v>
      </c>
      <c r="FS181" s="359">
        <v>174</v>
      </c>
      <c r="FT181" s="359">
        <v>175</v>
      </c>
      <c r="FU181" s="359">
        <v>176</v>
      </c>
      <c r="FV181" s="359">
        <v>177</v>
      </c>
      <c r="FW181" s="359">
        <v>178</v>
      </c>
      <c r="FX181" s="359">
        <v>179</v>
      </c>
      <c r="FY181" s="359">
        <v>180</v>
      </c>
      <c r="FZ181" s="359">
        <v>181</v>
      </c>
      <c r="GA181" s="359">
        <v>182</v>
      </c>
      <c r="GB181" s="359">
        <v>183</v>
      </c>
      <c r="GC181" s="359">
        <v>184</v>
      </c>
      <c r="GD181" s="359">
        <v>185</v>
      </c>
      <c r="GE181" s="359">
        <v>186</v>
      </c>
      <c r="GF181" s="359">
        <v>187</v>
      </c>
      <c r="GG181" s="359">
        <v>188</v>
      </c>
      <c r="GH181" s="359">
        <v>189</v>
      </c>
      <c r="GI181" s="359">
        <v>190</v>
      </c>
      <c r="GJ181" s="359">
        <v>191</v>
      </c>
      <c r="GK181" s="359">
        <v>192</v>
      </c>
      <c r="GL181" s="359">
        <v>193</v>
      </c>
      <c r="GM181" s="359">
        <v>194</v>
      </c>
      <c r="GN181" s="359">
        <v>195</v>
      </c>
      <c r="GO181" s="359">
        <v>196</v>
      </c>
      <c r="GP181" s="359">
        <v>197</v>
      </c>
      <c r="GQ181" s="359">
        <v>198</v>
      </c>
      <c r="GR181" s="359">
        <v>199</v>
      </c>
      <c r="GS181" s="359">
        <v>200</v>
      </c>
    </row>
    <row r="182" spans="1:201" outlineLevel="1">
      <c r="A182" s="326" t="s">
        <v>208</v>
      </c>
      <c r="B182" s="52" t="str">
        <f>Input!C91</f>
        <v>?</v>
      </c>
      <c r="C182" s="52" t="str">
        <f>Input!D91</f>
        <v>?</v>
      </c>
      <c r="D182" s="52" t="str">
        <f>Input!E91</f>
        <v>?</v>
      </c>
      <c r="E182" s="52" t="str">
        <f>Input!F91</f>
        <v>?</v>
      </c>
      <c r="F182" s="52" t="str">
        <f>Input!G91</f>
        <v>?</v>
      </c>
      <c r="G182" s="52" t="str">
        <f>Input!H91</f>
        <v>?</v>
      </c>
      <c r="H182" s="52" t="str">
        <f>Input!I91</f>
        <v>?</v>
      </c>
      <c r="I182" s="52" t="str">
        <f>Input!J91</f>
        <v>?</v>
      </c>
      <c r="J182" s="52" t="str">
        <f>Input!K91</f>
        <v>?</v>
      </c>
      <c r="K182" s="52" t="str">
        <f>Input!L91</f>
        <v>?</v>
      </c>
      <c r="L182" s="52" t="str">
        <f>Input!M91</f>
        <v>?</v>
      </c>
      <c r="M182" s="52" t="str">
        <f>Input!N91</f>
        <v>?</v>
      </c>
      <c r="N182" s="52" t="str">
        <f>Input!O91</f>
        <v>?</v>
      </c>
      <c r="O182" s="52" t="str">
        <f>Input!P91</f>
        <v>?</v>
      </c>
      <c r="P182" s="52" t="str">
        <f>Input!Q91</f>
        <v>?</v>
      </c>
      <c r="Q182" s="52" t="str">
        <f>Input!R91</f>
        <v>?</v>
      </c>
      <c r="R182" s="52" t="str">
        <f>Input!S91</f>
        <v>?</v>
      </c>
      <c r="S182" s="52" t="str">
        <f>Input!T91</f>
        <v>?</v>
      </c>
      <c r="T182" s="52" t="str">
        <f>Input!U91</f>
        <v>?</v>
      </c>
      <c r="U182" s="52" t="str">
        <f>Input!V91</f>
        <v>?</v>
      </c>
      <c r="V182" s="52" t="str">
        <f>Input!W91</f>
        <v>?</v>
      </c>
      <c r="W182" s="52" t="str">
        <f>Input!X91</f>
        <v>?</v>
      </c>
      <c r="X182" s="52" t="str">
        <f>Input!Y91</f>
        <v>?</v>
      </c>
      <c r="Y182" s="52" t="str">
        <f>Input!Z91</f>
        <v>?</v>
      </c>
      <c r="Z182" s="52" t="str">
        <f>Input!AA91</f>
        <v>?</v>
      </c>
      <c r="AA182" s="52" t="str">
        <f>Input!AB91</f>
        <v>?</v>
      </c>
      <c r="AB182" s="52" t="str">
        <f>Input!AC91</f>
        <v>?</v>
      </c>
      <c r="AC182" s="52" t="str">
        <f>Input!AD91</f>
        <v>?</v>
      </c>
      <c r="AD182" s="52" t="str">
        <f>Input!AE91</f>
        <v>?</v>
      </c>
      <c r="AE182" s="52" t="str">
        <f>Input!AF91</f>
        <v>?</v>
      </c>
      <c r="AF182" s="52" t="str">
        <f>Input!AG91</f>
        <v>?</v>
      </c>
      <c r="AG182" s="52" t="str">
        <f>Input!AH91</f>
        <v>?</v>
      </c>
      <c r="AH182" s="52" t="str">
        <f>Input!AI91</f>
        <v>?</v>
      </c>
      <c r="AI182" s="52" t="str">
        <f>Input!AJ91</f>
        <v>?</v>
      </c>
      <c r="AJ182" s="52" t="str">
        <f>Input!AK91</f>
        <v>?</v>
      </c>
      <c r="AK182" s="52" t="str">
        <f>Input!AL91</f>
        <v>?</v>
      </c>
      <c r="AL182" s="52" t="str">
        <f>Input!AM91</f>
        <v>?</v>
      </c>
      <c r="AM182" s="52" t="str">
        <f>Input!AN91</f>
        <v>?</v>
      </c>
      <c r="AN182" s="52" t="str">
        <f>Input!AO91</f>
        <v>?</v>
      </c>
      <c r="AO182" s="52" t="str">
        <f>Input!AP91</f>
        <v>?</v>
      </c>
      <c r="AP182" s="52" t="str">
        <f>Input!AQ91</f>
        <v>?</v>
      </c>
      <c r="AQ182" s="52" t="str">
        <f>Input!AR91</f>
        <v>?</v>
      </c>
      <c r="AR182" s="52" t="str">
        <f>Input!AS91</f>
        <v>?</v>
      </c>
      <c r="AS182" s="52" t="str">
        <f>Input!AT91</f>
        <v>?</v>
      </c>
      <c r="AT182" s="52" t="str">
        <f>Input!AU91</f>
        <v>?</v>
      </c>
      <c r="AU182" s="52" t="str">
        <f>Input!AV91</f>
        <v>?</v>
      </c>
      <c r="AV182" s="52" t="str">
        <f>Input!AW91</f>
        <v>?</v>
      </c>
      <c r="AW182" s="52" t="str">
        <f>Input!AX91</f>
        <v>?</v>
      </c>
      <c r="AX182" s="52" t="str">
        <f>Input!AY91</f>
        <v>?</v>
      </c>
      <c r="AY182" s="52" t="str">
        <f>Input!AZ91</f>
        <v>?</v>
      </c>
      <c r="AZ182" s="52" t="str">
        <f>Input!BA91</f>
        <v>?</v>
      </c>
      <c r="BA182" s="52" t="str">
        <f>Input!BB91</f>
        <v>?</v>
      </c>
      <c r="BB182" s="52" t="str">
        <f>Input!BC91</f>
        <v>?</v>
      </c>
      <c r="BC182" s="52" t="str">
        <f>Input!BD91</f>
        <v>?</v>
      </c>
      <c r="BD182" s="52" t="str">
        <f>Input!BE91</f>
        <v>?</v>
      </c>
      <c r="BE182" s="52" t="str">
        <f>Input!BF91</f>
        <v>?</v>
      </c>
      <c r="BF182" s="52" t="str">
        <f>Input!BG91</f>
        <v>?</v>
      </c>
      <c r="BG182" s="52" t="str">
        <f>Input!BH91</f>
        <v>?</v>
      </c>
      <c r="BH182" s="52" t="str">
        <f>Input!BI91</f>
        <v>?</v>
      </c>
      <c r="BI182" s="52" t="str">
        <f>Input!BJ91</f>
        <v>?</v>
      </c>
      <c r="BJ182" s="52" t="str">
        <f>Input!BK91</f>
        <v>?</v>
      </c>
      <c r="BK182" s="52" t="str">
        <f>Input!BL91</f>
        <v>?</v>
      </c>
      <c r="BL182" s="52" t="str">
        <f>Input!BM91</f>
        <v>?</v>
      </c>
      <c r="BM182" s="52" t="str">
        <f>Input!BN91</f>
        <v>?</v>
      </c>
      <c r="BN182" s="52" t="str">
        <f>Input!BO91</f>
        <v>?</v>
      </c>
      <c r="BO182" s="52" t="str">
        <f>Input!BP91</f>
        <v>?</v>
      </c>
      <c r="BP182" s="52" t="str">
        <f>Input!BQ91</f>
        <v>?</v>
      </c>
      <c r="BQ182" s="52" t="str">
        <f>Input!BR91</f>
        <v>?</v>
      </c>
      <c r="BR182" s="52" t="str">
        <f>Input!BS91</f>
        <v>?</v>
      </c>
      <c r="BS182" s="52" t="str">
        <f>Input!BT91</f>
        <v>?</v>
      </c>
      <c r="BT182" s="52" t="str">
        <f>Input!BU91</f>
        <v>?</v>
      </c>
      <c r="BU182" s="52" t="str">
        <f>Input!BV91</f>
        <v>?</v>
      </c>
      <c r="BV182" s="52" t="str">
        <f>Input!BW91</f>
        <v>?</v>
      </c>
      <c r="BW182" s="52" t="str">
        <f>Input!BX91</f>
        <v>?</v>
      </c>
      <c r="BX182" s="52" t="str">
        <f>Input!BY91</f>
        <v>?</v>
      </c>
      <c r="BY182" s="52" t="str">
        <f>Input!BZ91</f>
        <v>?</v>
      </c>
      <c r="BZ182" s="52" t="str">
        <f>Input!CA91</f>
        <v>?</v>
      </c>
      <c r="CA182" s="52" t="str">
        <f>Input!CB91</f>
        <v>?</v>
      </c>
      <c r="CB182" s="52" t="str">
        <f>Input!CC91</f>
        <v>?</v>
      </c>
      <c r="CC182" s="52" t="str">
        <f>Input!CD91</f>
        <v>?</v>
      </c>
      <c r="CD182" s="52" t="str">
        <f>Input!CE91</f>
        <v>?</v>
      </c>
      <c r="CE182" s="52" t="str">
        <f>Input!CF91</f>
        <v>?</v>
      </c>
      <c r="CF182" s="52" t="str">
        <f>Input!CG91</f>
        <v>?</v>
      </c>
      <c r="CG182" s="52" t="str">
        <f>Input!CH91</f>
        <v>?</v>
      </c>
      <c r="CH182" s="52" t="str">
        <f>Input!CI91</f>
        <v>?</v>
      </c>
      <c r="CI182" s="52" t="str">
        <f>Input!CJ91</f>
        <v>?</v>
      </c>
      <c r="CJ182" s="52" t="str">
        <f>Input!CK91</f>
        <v>?</v>
      </c>
      <c r="CK182" s="52" t="str">
        <f>Input!CL91</f>
        <v>?</v>
      </c>
      <c r="CL182" s="52" t="str">
        <f>Input!CM91</f>
        <v>?</v>
      </c>
      <c r="CM182" s="52" t="str">
        <f>Input!CN91</f>
        <v>?</v>
      </c>
      <c r="CN182" s="52" t="str">
        <f>Input!CO91</f>
        <v>?</v>
      </c>
      <c r="CO182" s="52" t="str">
        <f>Input!CP91</f>
        <v>?</v>
      </c>
      <c r="CP182" s="52" t="str">
        <f>Input!CQ91</f>
        <v>?</v>
      </c>
      <c r="CQ182" s="52" t="str">
        <f>Input!CR91</f>
        <v>?</v>
      </c>
      <c r="CR182" s="52" t="str">
        <f>Input!CS91</f>
        <v>?</v>
      </c>
      <c r="CS182" s="52" t="str">
        <f>Input!CT91</f>
        <v>?</v>
      </c>
      <c r="CT182" s="52" t="str">
        <f>Input!CU91</f>
        <v>?</v>
      </c>
      <c r="CU182" s="52" t="str">
        <f>Input!CV91</f>
        <v>?</v>
      </c>
      <c r="CV182" s="52" t="str">
        <f>Input!CW91</f>
        <v>?</v>
      </c>
      <c r="CW182" s="52" t="str">
        <f>Input!CX91</f>
        <v>?</v>
      </c>
      <c r="CX182" s="52" t="str">
        <f>Input!CY91</f>
        <v>?</v>
      </c>
      <c r="CY182" s="52" t="str">
        <f>Input!CZ91</f>
        <v>?</v>
      </c>
      <c r="CZ182" s="52" t="str">
        <f>Input!DA91</f>
        <v>?</v>
      </c>
      <c r="DA182" s="52" t="str">
        <f>Input!DB91</f>
        <v>?</v>
      </c>
      <c r="DB182" s="52" t="str">
        <f>Input!DC91</f>
        <v>?</v>
      </c>
      <c r="DC182" s="52" t="str">
        <f>Input!DD91</f>
        <v>?</v>
      </c>
      <c r="DD182" s="52" t="str">
        <f>Input!DE91</f>
        <v>?</v>
      </c>
      <c r="DE182" s="52" t="str">
        <f>Input!DF91</f>
        <v>?</v>
      </c>
      <c r="DF182" s="52" t="str">
        <f>Input!DG91</f>
        <v>?</v>
      </c>
      <c r="DG182" s="52" t="str">
        <f>Input!DH91</f>
        <v>?</v>
      </c>
      <c r="DH182" s="52" t="str">
        <f>Input!DI91</f>
        <v>?</v>
      </c>
      <c r="DI182" s="52" t="str">
        <f>Input!DJ91</f>
        <v>?</v>
      </c>
      <c r="DJ182" s="52" t="str">
        <f>Input!DK91</f>
        <v>?</v>
      </c>
      <c r="DK182" s="52" t="str">
        <f>Input!DL91</f>
        <v>?</v>
      </c>
      <c r="DL182" s="52" t="str">
        <f>Input!DM91</f>
        <v>?</v>
      </c>
      <c r="DM182" s="52" t="str">
        <f>Input!DN91</f>
        <v>?</v>
      </c>
      <c r="DN182" s="52" t="str">
        <f>Input!DO91</f>
        <v>?</v>
      </c>
      <c r="DO182" s="52" t="str">
        <f>Input!DP91</f>
        <v>?</v>
      </c>
      <c r="DP182" s="52" t="str">
        <f>Input!DQ91</f>
        <v>?</v>
      </c>
      <c r="DQ182" s="52" t="str">
        <f>Input!DR91</f>
        <v>?</v>
      </c>
      <c r="DR182" s="52" t="str">
        <f>Input!DS91</f>
        <v>?</v>
      </c>
      <c r="DS182" s="52" t="str">
        <f>Input!DT91</f>
        <v>?</v>
      </c>
      <c r="DT182" s="52" t="str">
        <f>Input!DU91</f>
        <v>?</v>
      </c>
      <c r="DU182" s="52" t="str">
        <f>Input!DV91</f>
        <v>?</v>
      </c>
      <c r="DV182" s="52" t="str">
        <f>Input!DW91</f>
        <v>?</v>
      </c>
      <c r="DW182" s="52" t="str">
        <f>Input!DX91</f>
        <v>?</v>
      </c>
      <c r="DX182" s="52" t="str">
        <f>Input!DY91</f>
        <v>?</v>
      </c>
      <c r="DY182" s="52" t="str">
        <f>Input!DZ91</f>
        <v>?</v>
      </c>
      <c r="DZ182" s="52" t="str">
        <f>Input!EA91</f>
        <v>?</v>
      </c>
      <c r="EA182" s="52" t="str">
        <f>Input!EB91</f>
        <v>?</v>
      </c>
      <c r="EB182" s="52" t="str">
        <f>Input!EC91</f>
        <v>?</v>
      </c>
      <c r="EC182" s="52" t="str">
        <f>Input!ED91</f>
        <v>?</v>
      </c>
      <c r="ED182" s="52" t="str">
        <f>Input!EE91</f>
        <v>?</v>
      </c>
      <c r="EE182" s="52" t="str">
        <f>Input!EF91</f>
        <v>?</v>
      </c>
      <c r="EF182" s="52" t="str">
        <f>Input!EG91</f>
        <v>?</v>
      </c>
      <c r="EG182" s="52" t="str">
        <f>Input!EH91</f>
        <v>?</v>
      </c>
      <c r="EH182" s="52" t="str">
        <f>Input!EI91</f>
        <v>?</v>
      </c>
      <c r="EI182" s="52" t="str">
        <f>Input!EJ91</f>
        <v>?</v>
      </c>
      <c r="EJ182" s="52" t="str">
        <f>Input!EK91</f>
        <v>?</v>
      </c>
      <c r="EK182" s="52" t="str">
        <f>Input!EL91</f>
        <v>?</v>
      </c>
      <c r="EL182" s="52" t="str">
        <f>Input!EM91</f>
        <v>?</v>
      </c>
      <c r="EM182" s="52" t="str">
        <f>Input!EN91</f>
        <v>?</v>
      </c>
      <c r="EN182" s="52" t="str">
        <f>Input!EO91</f>
        <v>?</v>
      </c>
      <c r="EO182" s="52" t="str">
        <f>Input!EP91</f>
        <v>?</v>
      </c>
      <c r="EP182" s="52" t="str">
        <f>Input!EQ91</f>
        <v>?</v>
      </c>
      <c r="EQ182" s="52" t="str">
        <f>Input!ER91</f>
        <v>?</v>
      </c>
      <c r="ER182" s="52" t="str">
        <f>Input!ES91</f>
        <v>?</v>
      </c>
      <c r="ES182" s="52" t="str">
        <f>Input!ET91</f>
        <v>?</v>
      </c>
      <c r="ET182" s="52" t="str">
        <f>Input!EU91</f>
        <v>?</v>
      </c>
      <c r="EU182" s="52" t="str">
        <f>Input!EV91</f>
        <v>?</v>
      </c>
      <c r="EV182" s="52" t="str">
        <f>Input!EW91</f>
        <v>?</v>
      </c>
      <c r="EW182" s="52" t="str">
        <f>Input!EX91</f>
        <v>?</v>
      </c>
      <c r="EX182" s="52" t="str">
        <f>Input!EY91</f>
        <v>?</v>
      </c>
      <c r="EY182" s="52" t="str">
        <f>Input!EZ91</f>
        <v>?</v>
      </c>
      <c r="EZ182" s="52" t="str">
        <f>Input!FA91</f>
        <v>?</v>
      </c>
      <c r="FA182" s="52" t="str">
        <f>Input!FB91</f>
        <v>?</v>
      </c>
      <c r="FB182" s="52" t="str">
        <f>Input!FC91</f>
        <v>?</v>
      </c>
      <c r="FC182" s="52" t="str">
        <f>Input!FD91</f>
        <v>?</v>
      </c>
      <c r="FD182" s="52" t="str">
        <f>Input!FE91</f>
        <v>?</v>
      </c>
      <c r="FE182" s="52" t="str">
        <f>Input!FF91</f>
        <v>?</v>
      </c>
      <c r="FF182" s="52" t="str">
        <f>Input!FG91</f>
        <v>?</v>
      </c>
      <c r="FG182" s="52" t="str">
        <f>Input!FH91</f>
        <v>?</v>
      </c>
      <c r="FH182" s="52" t="str">
        <f>Input!FI91</f>
        <v>?</v>
      </c>
      <c r="FI182" s="52" t="str">
        <f>Input!FJ91</f>
        <v>?</v>
      </c>
      <c r="FJ182" s="52" t="str">
        <f>Input!FK91</f>
        <v>?</v>
      </c>
      <c r="FK182" s="52" t="str">
        <f>Input!FL91</f>
        <v>?</v>
      </c>
      <c r="FL182" s="52" t="str">
        <f>Input!FM91</f>
        <v>?</v>
      </c>
      <c r="FM182" s="52" t="str">
        <f>Input!FN91</f>
        <v>?</v>
      </c>
      <c r="FN182" s="52" t="str">
        <f>Input!FO91</f>
        <v>?</v>
      </c>
      <c r="FO182" s="52" t="str">
        <f>Input!FP91</f>
        <v>?</v>
      </c>
      <c r="FP182" s="52" t="str">
        <f>Input!FQ91</f>
        <v>?</v>
      </c>
      <c r="FQ182" s="52" t="str">
        <f>Input!FR91</f>
        <v>?</v>
      </c>
      <c r="FR182" s="52" t="str">
        <f>Input!FS91</f>
        <v>?</v>
      </c>
      <c r="FS182" s="52" t="str">
        <f>Input!FT91</f>
        <v>?</v>
      </c>
      <c r="FT182" s="52" t="str">
        <f>Input!FU91</f>
        <v>?</v>
      </c>
      <c r="FU182" s="52" t="str">
        <f>Input!FV91</f>
        <v>?</v>
      </c>
      <c r="FV182" s="52" t="str">
        <f>Input!FW91</f>
        <v>?</v>
      </c>
      <c r="FW182" s="52" t="str">
        <f>Input!FX91</f>
        <v>?</v>
      </c>
      <c r="FX182" s="52" t="str">
        <f>Input!FY91</f>
        <v>?</v>
      </c>
      <c r="FY182" s="52" t="str">
        <f>Input!FZ91</f>
        <v>?</v>
      </c>
      <c r="FZ182" s="52" t="str">
        <f>Input!GA91</f>
        <v>?</v>
      </c>
      <c r="GA182" s="52" t="str">
        <f>Input!GB91</f>
        <v>?</v>
      </c>
      <c r="GB182" s="52" t="str">
        <f>Input!GC91</f>
        <v>?</v>
      </c>
      <c r="GC182" s="52" t="str">
        <f>Input!GD91</f>
        <v>?</v>
      </c>
      <c r="GD182" s="52" t="str">
        <f>Input!GE91</f>
        <v>?</v>
      </c>
      <c r="GE182" s="52" t="str">
        <f>Input!GF91</f>
        <v>?</v>
      </c>
      <c r="GF182" s="52" t="str">
        <f>Input!GG91</f>
        <v>?</v>
      </c>
      <c r="GG182" s="52" t="str">
        <f>Input!GH91</f>
        <v>?</v>
      </c>
      <c r="GH182" s="52" t="str">
        <f>Input!GI91</f>
        <v>?</v>
      </c>
      <c r="GI182" s="52" t="str">
        <f>Input!GJ91</f>
        <v>?</v>
      </c>
      <c r="GJ182" s="52" t="str">
        <f>Input!GK91</f>
        <v>?</v>
      </c>
      <c r="GK182" s="52" t="str">
        <f>Input!GL91</f>
        <v>?</v>
      </c>
      <c r="GL182" s="52" t="str">
        <f>Input!GM91</f>
        <v>?</v>
      </c>
      <c r="GM182" s="52" t="str">
        <f>Input!GN91</f>
        <v>?</v>
      </c>
      <c r="GN182" s="52" t="str">
        <f>Input!GO91</f>
        <v>?</v>
      </c>
      <c r="GO182" s="52" t="str">
        <f>Input!GP91</f>
        <v>?</v>
      </c>
      <c r="GP182" s="52" t="str">
        <f>Input!GQ91</f>
        <v>?</v>
      </c>
      <c r="GQ182" s="52" t="str">
        <f>Input!GR91</f>
        <v>?</v>
      </c>
      <c r="GR182" s="52" t="str">
        <f>Input!GS91</f>
        <v>?</v>
      </c>
      <c r="GS182" s="52" t="str">
        <f>Input!GT91</f>
        <v>?</v>
      </c>
    </row>
    <row r="183" spans="1:201" outlineLevel="1">
      <c r="A183" s="326" t="s">
        <v>8147</v>
      </c>
      <c r="B183" s="52">
        <f>IFERROR(INDEX($B$6:$GS$6,MATCH(Output!B182,$B$3:$GS$3,0)),0)</f>
        <v>0</v>
      </c>
      <c r="C183" s="52">
        <f>IFERROR(INDEX($B$6:$GS$6,MATCH(Output!C182,$B$3:$GS$3,0)),0)</f>
        <v>0</v>
      </c>
      <c r="D183" s="52">
        <f>IFERROR(INDEX($B$6:$GS$6,MATCH(Output!D182,$B$3:$GS$3,0)),0)</f>
        <v>0</v>
      </c>
      <c r="E183" s="52">
        <f>IFERROR(INDEX($B$6:$GS$6,MATCH(Output!E182,$B$3:$GS$3,0)),0)</f>
        <v>0</v>
      </c>
      <c r="F183" s="52">
        <f>IFERROR(INDEX($B$6:$GS$6,MATCH(Output!F182,$B$3:$GS$3,0)),0)</f>
        <v>0</v>
      </c>
      <c r="G183" s="52">
        <f>IFERROR(INDEX($B$6:$GS$6,MATCH(Output!G182,$B$3:$GS$3,0)),0)</f>
        <v>0</v>
      </c>
      <c r="H183" s="52">
        <f>IFERROR(INDEX($B$6:$GS$6,MATCH(Output!H182,$B$3:$GS$3,0)),0)</f>
        <v>0</v>
      </c>
      <c r="I183" s="52">
        <f>IFERROR(INDEX($B$6:$GS$6,MATCH(Output!I182,$B$3:$GS$3,0)),0)</f>
        <v>0</v>
      </c>
      <c r="J183" s="52">
        <f>IFERROR(INDEX($B$6:$GS$6,MATCH(Output!J182,$B$3:$GS$3,0)),0)</f>
        <v>0</v>
      </c>
      <c r="K183" s="52">
        <f>IFERROR(INDEX($B$6:$GS$6,MATCH(Output!K182,$B$3:$GS$3,0)),0)</f>
        <v>0</v>
      </c>
      <c r="L183" s="52">
        <f>IFERROR(INDEX($B$6:$GS$6,MATCH(Output!L182,$B$3:$GS$3,0)),0)</f>
        <v>0</v>
      </c>
      <c r="M183" s="52">
        <f>IFERROR(INDEX($B$6:$GS$6,MATCH(Output!M182,$B$3:$GS$3,0)),0)</f>
        <v>0</v>
      </c>
      <c r="N183" s="52">
        <f>IFERROR(INDEX($B$6:$GS$6,MATCH(Output!N182,$B$3:$GS$3,0)),0)</f>
        <v>0</v>
      </c>
      <c r="O183" s="52">
        <f>IFERROR(INDEX($B$6:$GS$6,MATCH(Output!O182,$B$3:$GS$3,0)),0)</f>
        <v>0</v>
      </c>
      <c r="P183" s="52">
        <f>IFERROR(INDEX($B$6:$GS$6,MATCH(Output!P182,$B$3:$GS$3,0)),0)</f>
        <v>0</v>
      </c>
      <c r="Q183" s="52">
        <f>IFERROR(INDEX($B$6:$GS$6,MATCH(Output!Q182,$B$3:$GS$3,0)),0)</f>
        <v>0</v>
      </c>
      <c r="R183" s="52">
        <f>IFERROR(INDEX($B$6:$GS$6,MATCH(Output!R182,$B$3:$GS$3,0)),0)</f>
        <v>0</v>
      </c>
      <c r="S183" s="52">
        <f>IFERROR(INDEX($B$6:$GS$6,MATCH(Output!S182,$B$3:$GS$3,0)),0)</f>
        <v>0</v>
      </c>
      <c r="T183" s="52">
        <f>IFERROR(INDEX($B$6:$GS$6,MATCH(Output!T182,$B$3:$GS$3,0)),0)</f>
        <v>0</v>
      </c>
      <c r="U183" s="52">
        <f>IFERROR(INDEX($B$6:$GS$6,MATCH(Output!U182,$B$3:$GS$3,0)),0)</f>
        <v>0</v>
      </c>
      <c r="V183" s="52">
        <f>IFERROR(INDEX($B$6:$GS$6,MATCH(Output!V182,$B$3:$GS$3,0)),0)</f>
        <v>0</v>
      </c>
      <c r="W183" s="52">
        <f>IFERROR(INDEX($B$6:$GS$6,MATCH(Output!W182,$B$3:$GS$3,0)),0)</f>
        <v>0</v>
      </c>
      <c r="X183" s="52">
        <f>IFERROR(INDEX($B$6:$GS$6,MATCH(Output!X182,$B$3:$GS$3,0)),0)</f>
        <v>0</v>
      </c>
      <c r="Y183" s="52">
        <f>IFERROR(INDEX($B$6:$GS$6,MATCH(Output!Y182,$B$3:$GS$3,0)),0)</f>
        <v>0</v>
      </c>
      <c r="Z183" s="52">
        <f>IFERROR(INDEX($B$6:$GS$6,MATCH(Output!Z182,$B$3:$GS$3,0)),0)</f>
        <v>0</v>
      </c>
      <c r="AA183" s="52">
        <f>IFERROR(INDEX($B$6:$GS$6,MATCH(Output!AA182,$B$3:$GS$3,0)),0)</f>
        <v>0</v>
      </c>
      <c r="AB183" s="52">
        <f>IFERROR(INDEX($B$6:$GS$6,MATCH(Output!AB182,$B$3:$GS$3,0)),0)</f>
        <v>0</v>
      </c>
      <c r="AC183" s="52">
        <f>IFERROR(INDEX($B$6:$GS$6,MATCH(Output!AC182,$B$3:$GS$3,0)),0)</f>
        <v>0</v>
      </c>
      <c r="AD183" s="52">
        <f>IFERROR(INDEX($B$6:$GS$6,MATCH(Output!AD182,$B$3:$GS$3,0)),0)</f>
        <v>0</v>
      </c>
      <c r="AE183" s="52">
        <f>IFERROR(INDEX($B$6:$GS$6,MATCH(Output!AE182,$B$3:$GS$3,0)),0)</f>
        <v>0</v>
      </c>
      <c r="AF183" s="52">
        <f>IFERROR(INDEX($B$6:$GS$6,MATCH(Output!AF182,$B$3:$GS$3,0)),0)</f>
        <v>0</v>
      </c>
      <c r="AG183" s="52">
        <f>IFERROR(INDEX($B$6:$GS$6,MATCH(Output!AG182,$B$3:$GS$3,0)),0)</f>
        <v>0</v>
      </c>
      <c r="AH183" s="52">
        <f>IFERROR(INDEX($B$6:$GS$6,MATCH(Output!AH182,$B$3:$GS$3,0)),0)</f>
        <v>0</v>
      </c>
      <c r="AI183" s="52">
        <f>IFERROR(INDEX($B$6:$GS$6,MATCH(Output!AI182,$B$3:$GS$3,0)),0)</f>
        <v>0</v>
      </c>
      <c r="AJ183" s="52">
        <f>IFERROR(INDEX($B$6:$GS$6,MATCH(Output!AJ182,$B$3:$GS$3,0)),0)</f>
        <v>0</v>
      </c>
      <c r="AK183" s="52">
        <f>IFERROR(INDEX($B$6:$GS$6,MATCH(Output!AK182,$B$3:$GS$3,0)),0)</f>
        <v>0</v>
      </c>
      <c r="AL183" s="52">
        <f>IFERROR(INDEX($B$6:$GS$6,MATCH(Output!AL182,$B$3:$GS$3,0)),0)</f>
        <v>0</v>
      </c>
      <c r="AM183" s="52">
        <f>IFERROR(INDEX($B$6:$GS$6,MATCH(Output!AM182,$B$3:$GS$3,0)),0)</f>
        <v>0</v>
      </c>
      <c r="AN183" s="52">
        <f>IFERROR(INDEX($B$6:$GS$6,MATCH(Output!AN182,$B$3:$GS$3,0)),0)</f>
        <v>0</v>
      </c>
      <c r="AO183" s="52">
        <f>IFERROR(INDEX($B$6:$GS$6,MATCH(Output!AO182,$B$3:$GS$3,0)),0)</f>
        <v>0</v>
      </c>
      <c r="AP183" s="52">
        <f>IFERROR(INDEX($B$6:$GS$6,MATCH(Output!AP182,$B$3:$GS$3,0)),0)</f>
        <v>0</v>
      </c>
      <c r="AQ183" s="52">
        <f>IFERROR(INDEX($B$6:$GS$6,MATCH(Output!AQ182,$B$3:$GS$3,0)),0)</f>
        <v>0</v>
      </c>
      <c r="AR183" s="52">
        <f>IFERROR(INDEX($B$6:$GS$6,MATCH(Output!AR182,$B$3:$GS$3,0)),0)</f>
        <v>0</v>
      </c>
      <c r="AS183" s="52">
        <f>IFERROR(INDEX($B$6:$GS$6,MATCH(Output!AS182,$B$3:$GS$3,0)),0)</f>
        <v>0</v>
      </c>
      <c r="AT183" s="52">
        <f>IFERROR(INDEX($B$6:$GS$6,MATCH(Output!AT182,$B$3:$GS$3,0)),0)</f>
        <v>0</v>
      </c>
      <c r="AU183" s="52">
        <f>IFERROR(INDEX($B$6:$GS$6,MATCH(Output!AU182,$B$3:$GS$3,0)),0)</f>
        <v>0</v>
      </c>
      <c r="AV183" s="52">
        <f>IFERROR(INDEX($B$6:$GS$6,MATCH(Output!AV182,$B$3:$GS$3,0)),0)</f>
        <v>0</v>
      </c>
      <c r="AW183" s="52">
        <f>IFERROR(INDEX($B$6:$GS$6,MATCH(Output!AW182,$B$3:$GS$3,0)),0)</f>
        <v>0</v>
      </c>
      <c r="AX183" s="52">
        <f>IFERROR(INDEX($B$6:$GS$6,MATCH(Output!AX182,$B$3:$GS$3,0)),0)</f>
        <v>0</v>
      </c>
      <c r="AY183" s="52">
        <f>IFERROR(INDEX($B$6:$GS$6,MATCH(Output!AY182,$B$3:$GS$3,0)),0)</f>
        <v>0</v>
      </c>
      <c r="AZ183" s="52">
        <f>IFERROR(INDEX($B$6:$GS$6,MATCH(Output!AZ182,$B$3:$GS$3,0)),0)</f>
        <v>0</v>
      </c>
      <c r="BA183" s="52">
        <f>IFERROR(INDEX($B$6:$GS$6,MATCH(Output!BA182,$B$3:$GS$3,0)),0)</f>
        <v>0</v>
      </c>
      <c r="BB183" s="52">
        <f>IFERROR(INDEX($B$6:$GS$6,MATCH(Output!BB182,$B$3:$GS$3,0)),0)</f>
        <v>0</v>
      </c>
      <c r="BC183" s="52">
        <f>IFERROR(INDEX($B$6:$GS$6,MATCH(Output!BC182,$B$3:$GS$3,0)),0)</f>
        <v>0</v>
      </c>
      <c r="BD183" s="52">
        <f>IFERROR(INDEX($B$6:$GS$6,MATCH(Output!BD182,$B$3:$GS$3,0)),0)</f>
        <v>0</v>
      </c>
      <c r="BE183" s="52">
        <f>IFERROR(INDEX($B$6:$GS$6,MATCH(Output!BE182,$B$3:$GS$3,0)),0)</f>
        <v>0</v>
      </c>
      <c r="BF183" s="52">
        <f>IFERROR(INDEX($B$6:$GS$6,MATCH(Output!BF182,$B$3:$GS$3,0)),0)</f>
        <v>0</v>
      </c>
      <c r="BG183" s="52">
        <f>IFERROR(INDEX($B$6:$GS$6,MATCH(Output!BG182,$B$3:$GS$3,0)),0)</f>
        <v>0</v>
      </c>
      <c r="BH183" s="52">
        <f>IFERROR(INDEX($B$6:$GS$6,MATCH(Output!BH182,$B$3:$GS$3,0)),0)</f>
        <v>0</v>
      </c>
      <c r="BI183" s="52">
        <f>IFERROR(INDEX($B$6:$GS$6,MATCH(Output!BI182,$B$3:$GS$3,0)),0)</f>
        <v>0</v>
      </c>
      <c r="BJ183" s="52">
        <f>IFERROR(INDEX($B$6:$GS$6,MATCH(Output!BJ182,$B$3:$GS$3,0)),0)</f>
        <v>0</v>
      </c>
      <c r="BK183" s="52">
        <f>IFERROR(INDEX($B$6:$GS$6,MATCH(Output!BK182,$B$3:$GS$3,0)),0)</f>
        <v>0</v>
      </c>
      <c r="BL183" s="52">
        <f>IFERROR(INDEX($B$6:$GS$6,MATCH(Output!BL182,$B$3:$GS$3,0)),0)</f>
        <v>0</v>
      </c>
      <c r="BM183" s="52">
        <f>IFERROR(INDEX($B$6:$GS$6,MATCH(Output!BM182,$B$3:$GS$3,0)),0)</f>
        <v>0</v>
      </c>
      <c r="BN183" s="52">
        <f>IFERROR(INDEX($B$6:$GS$6,MATCH(Output!BN182,$B$3:$GS$3,0)),0)</f>
        <v>0</v>
      </c>
      <c r="BO183" s="52">
        <f>IFERROR(INDEX($B$6:$GS$6,MATCH(Output!BO182,$B$3:$GS$3,0)),0)</f>
        <v>0</v>
      </c>
      <c r="BP183" s="52">
        <f>IFERROR(INDEX($B$6:$GS$6,MATCH(Output!BP182,$B$3:$GS$3,0)),0)</f>
        <v>0</v>
      </c>
      <c r="BQ183" s="52">
        <f>IFERROR(INDEX($B$6:$GS$6,MATCH(Output!BQ182,$B$3:$GS$3,0)),0)</f>
        <v>0</v>
      </c>
      <c r="BR183" s="52">
        <f>IFERROR(INDEX($B$6:$GS$6,MATCH(Output!BR182,$B$3:$GS$3,0)),0)</f>
        <v>0</v>
      </c>
      <c r="BS183" s="52">
        <f>IFERROR(INDEX($B$6:$GS$6,MATCH(Output!BS182,$B$3:$GS$3,0)),0)</f>
        <v>0</v>
      </c>
      <c r="BT183" s="52">
        <f>IFERROR(INDEX($B$6:$GS$6,MATCH(Output!BT182,$B$3:$GS$3,0)),0)</f>
        <v>0</v>
      </c>
      <c r="BU183" s="52">
        <f>IFERROR(INDEX($B$6:$GS$6,MATCH(Output!BU182,$B$3:$GS$3,0)),0)</f>
        <v>0</v>
      </c>
      <c r="BV183" s="52">
        <f>IFERROR(INDEX($B$6:$GS$6,MATCH(Output!BV182,$B$3:$GS$3,0)),0)</f>
        <v>0</v>
      </c>
      <c r="BW183" s="52">
        <f>IFERROR(INDEX($B$6:$GS$6,MATCH(Output!BW182,$B$3:$GS$3,0)),0)</f>
        <v>0</v>
      </c>
      <c r="BX183" s="52">
        <f>IFERROR(INDEX($B$6:$GS$6,MATCH(Output!BX182,$B$3:$GS$3,0)),0)</f>
        <v>0</v>
      </c>
      <c r="BY183" s="52">
        <f>IFERROR(INDEX($B$6:$GS$6,MATCH(Output!BY182,$B$3:$GS$3,0)),0)</f>
        <v>0</v>
      </c>
      <c r="BZ183" s="52">
        <f>IFERROR(INDEX($B$6:$GS$6,MATCH(Output!BZ182,$B$3:$GS$3,0)),0)</f>
        <v>0</v>
      </c>
      <c r="CA183" s="52">
        <f>IFERROR(INDEX($B$6:$GS$6,MATCH(Output!CA182,$B$3:$GS$3,0)),0)</f>
        <v>0</v>
      </c>
      <c r="CB183" s="52">
        <f>IFERROR(INDEX($B$6:$GS$6,MATCH(Output!CB182,$B$3:$GS$3,0)),0)</f>
        <v>0</v>
      </c>
      <c r="CC183" s="52">
        <f>IFERROR(INDEX($B$6:$GS$6,MATCH(Output!CC182,$B$3:$GS$3,0)),0)</f>
        <v>0</v>
      </c>
      <c r="CD183" s="52">
        <f>IFERROR(INDEX($B$6:$GS$6,MATCH(Output!CD182,$B$3:$GS$3,0)),0)</f>
        <v>0</v>
      </c>
      <c r="CE183" s="52">
        <f>IFERROR(INDEX($B$6:$GS$6,MATCH(Output!CE182,$B$3:$GS$3,0)),0)</f>
        <v>0</v>
      </c>
      <c r="CF183" s="52">
        <f>IFERROR(INDEX($B$6:$GS$6,MATCH(Output!CF182,$B$3:$GS$3,0)),0)</f>
        <v>0</v>
      </c>
      <c r="CG183" s="52">
        <f>IFERROR(INDEX($B$6:$GS$6,MATCH(Output!CG182,$B$3:$GS$3,0)),0)</f>
        <v>0</v>
      </c>
      <c r="CH183" s="52">
        <f>IFERROR(INDEX($B$6:$GS$6,MATCH(Output!CH182,$B$3:$GS$3,0)),0)</f>
        <v>0</v>
      </c>
      <c r="CI183" s="52">
        <f>IFERROR(INDEX($B$6:$GS$6,MATCH(Output!CI182,$B$3:$GS$3,0)),0)</f>
        <v>0</v>
      </c>
      <c r="CJ183" s="52">
        <f>IFERROR(INDEX($B$6:$GS$6,MATCH(Output!CJ182,$B$3:$GS$3,0)),0)</f>
        <v>0</v>
      </c>
      <c r="CK183" s="52">
        <f>IFERROR(INDEX($B$6:$GS$6,MATCH(Output!CK182,$B$3:$GS$3,0)),0)</f>
        <v>0</v>
      </c>
      <c r="CL183" s="52">
        <f>IFERROR(INDEX($B$6:$GS$6,MATCH(Output!CL182,$B$3:$GS$3,0)),0)</f>
        <v>0</v>
      </c>
      <c r="CM183" s="52">
        <f>IFERROR(INDEX($B$6:$GS$6,MATCH(Output!CM182,$B$3:$GS$3,0)),0)</f>
        <v>0</v>
      </c>
      <c r="CN183" s="52">
        <f>IFERROR(INDEX($B$6:$GS$6,MATCH(Output!CN182,$B$3:$GS$3,0)),0)</f>
        <v>0</v>
      </c>
      <c r="CO183" s="52">
        <f>IFERROR(INDEX($B$6:$GS$6,MATCH(Output!CO182,$B$3:$GS$3,0)),0)</f>
        <v>0</v>
      </c>
      <c r="CP183" s="52">
        <f>IFERROR(INDEX($B$6:$GS$6,MATCH(Output!CP182,$B$3:$GS$3,0)),0)</f>
        <v>0</v>
      </c>
      <c r="CQ183" s="52">
        <f>IFERROR(INDEX($B$6:$GS$6,MATCH(Output!CQ182,$B$3:$GS$3,0)),0)</f>
        <v>0</v>
      </c>
      <c r="CR183" s="52">
        <f>IFERROR(INDEX($B$6:$GS$6,MATCH(Output!CR182,$B$3:$GS$3,0)),0)</f>
        <v>0</v>
      </c>
      <c r="CS183" s="52">
        <f>IFERROR(INDEX($B$6:$GS$6,MATCH(Output!CS182,$B$3:$GS$3,0)),0)</f>
        <v>0</v>
      </c>
      <c r="CT183" s="52">
        <f>IFERROR(INDEX($B$6:$GS$6,MATCH(Output!CT182,$B$3:$GS$3,0)),0)</f>
        <v>0</v>
      </c>
      <c r="CU183" s="52">
        <f>IFERROR(INDEX($B$6:$GS$6,MATCH(Output!CU182,$B$3:$GS$3,0)),0)</f>
        <v>0</v>
      </c>
      <c r="CV183" s="52">
        <f>IFERROR(INDEX($B$6:$GS$6,MATCH(Output!CV182,$B$3:$GS$3,0)),0)</f>
        <v>0</v>
      </c>
      <c r="CW183" s="52">
        <f>IFERROR(INDEX($B$6:$GS$6,MATCH(Output!CW182,$B$3:$GS$3,0)),0)</f>
        <v>0</v>
      </c>
      <c r="CX183" s="52">
        <f>IFERROR(INDEX($B$6:$GS$6,MATCH(Output!CX182,$B$3:$GS$3,0)),0)</f>
        <v>0</v>
      </c>
      <c r="CY183" s="52">
        <f>IFERROR(INDEX($B$6:$GS$6,MATCH(Output!CY182,$B$3:$GS$3,0)),0)</f>
        <v>0</v>
      </c>
      <c r="CZ183" s="52">
        <f>IFERROR(INDEX($B$6:$GS$6,MATCH(Output!CZ182,$B$3:$GS$3,0)),0)</f>
        <v>0</v>
      </c>
      <c r="DA183" s="52">
        <f>IFERROR(INDEX($B$6:$GS$6,MATCH(Output!DA182,$B$3:$GS$3,0)),0)</f>
        <v>0</v>
      </c>
      <c r="DB183" s="52">
        <f>IFERROR(INDEX($B$6:$GS$6,MATCH(Output!DB182,$B$3:$GS$3,0)),0)</f>
        <v>0</v>
      </c>
      <c r="DC183" s="52">
        <f>IFERROR(INDEX($B$6:$GS$6,MATCH(Output!DC182,$B$3:$GS$3,0)),0)</f>
        <v>0</v>
      </c>
      <c r="DD183" s="52">
        <f>IFERROR(INDEX($B$6:$GS$6,MATCH(Output!DD182,$B$3:$GS$3,0)),0)</f>
        <v>0</v>
      </c>
      <c r="DE183" s="52">
        <f>IFERROR(INDEX($B$6:$GS$6,MATCH(Output!DE182,$B$3:$GS$3,0)),0)</f>
        <v>0</v>
      </c>
      <c r="DF183" s="52">
        <f>IFERROR(INDEX($B$6:$GS$6,MATCH(Output!DF182,$B$3:$GS$3,0)),0)</f>
        <v>0</v>
      </c>
      <c r="DG183" s="52">
        <f>IFERROR(INDEX($B$6:$GS$6,MATCH(Output!DG182,$B$3:$GS$3,0)),0)</f>
        <v>0</v>
      </c>
      <c r="DH183" s="52">
        <f>IFERROR(INDEX($B$6:$GS$6,MATCH(Output!DH182,$B$3:$GS$3,0)),0)</f>
        <v>0</v>
      </c>
      <c r="DI183" s="52">
        <f>IFERROR(INDEX($B$6:$GS$6,MATCH(Output!DI182,$B$3:$GS$3,0)),0)</f>
        <v>0</v>
      </c>
      <c r="DJ183" s="52">
        <f>IFERROR(INDEX($B$6:$GS$6,MATCH(Output!DJ182,$B$3:$GS$3,0)),0)</f>
        <v>0</v>
      </c>
      <c r="DK183" s="52">
        <f>IFERROR(INDEX($B$6:$GS$6,MATCH(Output!DK182,$B$3:$GS$3,0)),0)</f>
        <v>0</v>
      </c>
      <c r="DL183" s="52">
        <f>IFERROR(INDEX($B$6:$GS$6,MATCH(Output!DL182,$B$3:$GS$3,0)),0)</f>
        <v>0</v>
      </c>
      <c r="DM183" s="52">
        <f>IFERROR(INDEX($B$6:$GS$6,MATCH(Output!DM182,$B$3:$GS$3,0)),0)</f>
        <v>0</v>
      </c>
      <c r="DN183" s="52">
        <f>IFERROR(INDEX($B$6:$GS$6,MATCH(Output!DN182,$B$3:$GS$3,0)),0)</f>
        <v>0</v>
      </c>
      <c r="DO183" s="52">
        <f>IFERROR(INDEX($B$6:$GS$6,MATCH(Output!DO182,$B$3:$GS$3,0)),0)</f>
        <v>0</v>
      </c>
      <c r="DP183" s="52">
        <f>IFERROR(INDEX($B$6:$GS$6,MATCH(Output!DP182,$B$3:$GS$3,0)),0)</f>
        <v>0</v>
      </c>
      <c r="DQ183" s="52">
        <f>IFERROR(INDEX($B$6:$GS$6,MATCH(Output!DQ182,$B$3:$GS$3,0)),0)</f>
        <v>0</v>
      </c>
      <c r="DR183" s="52">
        <f>IFERROR(INDEX($B$6:$GS$6,MATCH(Output!DR182,$B$3:$GS$3,0)),0)</f>
        <v>0</v>
      </c>
      <c r="DS183" s="52">
        <f>IFERROR(INDEX($B$6:$GS$6,MATCH(Output!DS182,$B$3:$GS$3,0)),0)</f>
        <v>0</v>
      </c>
      <c r="DT183" s="52">
        <f>IFERROR(INDEX($B$6:$GS$6,MATCH(Output!DT182,$B$3:$GS$3,0)),0)</f>
        <v>0</v>
      </c>
      <c r="DU183" s="52">
        <f>IFERROR(INDEX($B$6:$GS$6,MATCH(Output!DU182,$B$3:$GS$3,0)),0)</f>
        <v>0</v>
      </c>
      <c r="DV183" s="52">
        <f>IFERROR(INDEX($B$6:$GS$6,MATCH(Output!DV182,$B$3:$GS$3,0)),0)</f>
        <v>0</v>
      </c>
      <c r="DW183" s="52">
        <f>IFERROR(INDEX($B$6:$GS$6,MATCH(Output!DW182,$B$3:$GS$3,0)),0)</f>
        <v>0</v>
      </c>
      <c r="DX183" s="52">
        <f>IFERROR(INDEX($B$6:$GS$6,MATCH(Output!DX182,$B$3:$GS$3,0)),0)</f>
        <v>0</v>
      </c>
      <c r="DY183" s="52">
        <f>IFERROR(INDEX($B$6:$GS$6,MATCH(Output!DY182,$B$3:$GS$3,0)),0)</f>
        <v>0</v>
      </c>
      <c r="DZ183" s="52">
        <f>IFERROR(INDEX($B$6:$GS$6,MATCH(Output!DZ182,$B$3:$GS$3,0)),0)</f>
        <v>0</v>
      </c>
      <c r="EA183" s="52">
        <f>IFERROR(INDEX($B$6:$GS$6,MATCH(Output!EA182,$B$3:$GS$3,0)),0)</f>
        <v>0</v>
      </c>
      <c r="EB183" s="52">
        <f>IFERROR(INDEX($B$6:$GS$6,MATCH(Output!EB182,$B$3:$GS$3,0)),0)</f>
        <v>0</v>
      </c>
      <c r="EC183" s="52">
        <f>IFERROR(INDEX($B$6:$GS$6,MATCH(Output!EC182,$B$3:$GS$3,0)),0)</f>
        <v>0</v>
      </c>
      <c r="ED183" s="52">
        <f>IFERROR(INDEX($B$6:$GS$6,MATCH(Output!ED182,$B$3:$GS$3,0)),0)</f>
        <v>0</v>
      </c>
      <c r="EE183" s="52">
        <f>IFERROR(INDEX($B$6:$GS$6,MATCH(Output!EE182,$B$3:$GS$3,0)),0)</f>
        <v>0</v>
      </c>
      <c r="EF183" s="52">
        <f>IFERROR(INDEX($B$6:$GS$6,MATCH(Output!EF182,$B$3:$GS$3,0)),0)</f>
        <v>0</v>
      </c>
      <c r="EG183" s="52">
        <f>IFERROR(INDEX($B$6:$GS$6,MATCH(Output!EG182,$B$3:$GS$3,0)),0)</f>
        <v>0</v>
      </c>
      <c r="EH183" s="52">
        <f>IFERROR(INDEX($B$6:$GS$6,MATCH(Output!EH182,$B$3:$GS$3,0)),0)</f>
        <v>0</v>
      </c>
      <c r="EI183" s="52">
        <f>IFERROR(INDEX($B$6:$GS$6,MATCH(Output!EI182,$B$3:$GS$3,0)),0)</f>
        <v>0</v>
      </c>
      <c r="EJ183" s="52">
        <f>IFERROR(INDEX($B$6:$GS$6,MATCH(Output!EJ182,$B$3:$GS$3,0)),0)</f>
        <v>0</v>
      </c>
      <c r="EK183" s="52">
        <f>IFERROR(INDEX($B$6:$GS$6,MATCH(Output!EK182,$B$3:$GS$3,0)),0)</f>
        <v>0</v>
      </c>
      <c r="EL183" s="52">
        <f>IFERROR(INDEX($B$6:$GS$6,MATCH(Output!EL182,$B$3:$GS$3,0)),0)</f>
        <v>0</v>
      </c>
      <c r="EM183" s="52">
        <f>IFERROR(INDEX($B$6:$GS$6,MATCH(Output!EM182,$B$3:$GS$3,0)),0)</f>
        <v>0</v>
      </c>
      <c r="EN183" s="52">
        <f>IFERROR(INDEX($B$6:$GS$6,MATCH(Output!EN182,$B$3:$GS$3,0)),0)</f>
        <v>0</v>
      </c>
      <c r="EO183" s="52">
        <f>IFERROR(INDEX($B$6:$GS$6,MATCH(Output!EO182,$B$3:$GS$3,0)),0)</f>
        <v>0</v>
      </c>
      <c r="EP183" s="52">
        <f>IFERROR(INDEX($B$6:$GS$6,MATCH(Output!EP182,$B$3:$GS$3,0)),0)</f>
        <v>0</v>
      </c>
      <c r="EQ183" s="52">
        <f>IFERROR(INDEX($B$6:$GS$6,MATCH(Output!EQ182,$B$3:$GS$3,0)),0)</f>
        <v>0</v>
      </c>
      <c r="ER183" s="52">
        <f>IFERROR(INDEX($B$6:$GS$6,MATCH(Output!ER182,$B$3:$GS$3,0)),0)</f>
        <v>0</v>
      </c>
      <c r="ES183" s="52">
        <f>IFERROR(INDEX($B$6:$GS$6,MATCH(Output!ES182,$B$3:$GS$3,0)),0)</f>
        <v>0</v>
      </c>
      <c r="ET183" s="52">
        <f>IFERROR(INDEX($B$6:$GS$6,MATCH(Output!ET182,$B$3:$GS$3,0)),0)</f>
        <v>0</v>
      </c>
      <c r="EU183" s="52">
        <f>IFERROR(INDEX($B$6:$GS$6,MATCH(Output!EU182,$B$3:$GS$3,0)),0)</f>
        <v>0</v>
      </c>
      <c r="EV183" s="52">
        <f>IFERROR(INDEX($B$6:$GS$6,MATCH(Output!EV182,$B$3:$GS$3,0)),0)</f>
        <v>0</v>
      </c>
      <c r="EW183" s="52">
        <f>IFERROR(INDEX($B$6:$GS$6,MATCH(Output!EW182,$B$3:$GS$3,0)),0)</f>
        <v>0</v>
      </c>
      <c r="EX183" s="52">
        <f>IFERROR(INDEX($B$6:$GS$6,MATCH(Output!EX182,$B$3:$GS$3,0)),0)</f>
        <v>0</v>
      </c>
      <c r="EY183" s="52">
        <f>IFERROR(INDEX($B$6:$GS$6,MATCH(Output!EY182,$B$3:$GS$3,0)),0)</f>
        <v>0</v>
      </c>
      <c r="EZ183" s="52">
        <f>IFERROR(INDEX($B$6:$GS$6,MATCH(Output!EZ182,$B$3:$GS$3,0)),0)</f>
        <v>0</v>
      </c>
      <c r="FA183" s="52">
        <f>IFERROR(INDEX($B$6:$GS$6,MATCH(Output!FA182,$B$3:$GS$3,0)),0)</f>
        <v>0</v>
      </c>
      <c r="FB183" s="52">
        <f>IFERROR(INDEX($B$6:$GS$6,MATCH(Output!FB182,$B$3:$GS$3,0)),0)</f>
        <v>0</v>
      </c>
      <c r="FC183" s="52">
        <f>IFERROR(INDEX($B$6:$GS$6,MATCH(Output!FC182,$B$3:$GS$3,0)),0)</f>
        <v>0</v>
      </c>
      <c r="FD183" s="52">
        <f>IFERROR(INDEX($B$6:$GS$6,MATCH(Output!FD182,$B$3:$GS$3,0)),0)</f>
        <v>0</v>
      </c>
      <c r="FE183" s="52">
        <f>IFERROR(INDEX($B$6:$GS$6,MATCH(Output!FE182,$B$3:$GS$3,0)),0)</f>
        <v>0</v>
      </c>
      <c r="FF183" s="52">
        <f>IFERROR(INDEX($B$6:$GS$6,MATCH(Output!FF182,$B$3:$GS$3,0)),0)</f>
        <v>0</v>
      </c>
      <c r="FG183" s="52">
        <f>IFERROR(INDEX($B$6:$GS$6,MATCH(Output!FG182,$B$3:$GS$3,0)),0)</f>
        <v>0</v>
      </c>
      <c r="FH183" s="52">
        <f>IFERROR(INDEX($B$6:$GS$6,MATCH(Output!FH182,$B$3:$GS$3,0)),0)</f>
        <v>0</v>
      </c>
      <c r="FI183" s="52">
        <f>IFERROR(INDEX($B$6:$GS$6,MATCH(Output!FI182,$B$3:$GS$3,0)),0)</f>
        <v>0</v>
      </c>
      <c r="FJ183" s="52">
        <f>IFERROR(INDEX($B$6:$GS$6,MATCH(Output!FJ182,$B$3:$GS$3,0)),0)</f>
        <v>0</v>
      </c>
      <c r="FK183" s="52">
        <f>IFERROR(INDEX($B$6:$GS$6,MATCH(Output!FK182,$B$3:$GS$3,0)),0)</f>
        <v>0</v>
      </c>
      <c r="FL183" s="52">
        <f>IFERROR(INDEX($B$6:$GS$6,MATCH(Output!FL182,$B$3:$GS$3,0)),0)</f>
        <v>0</v>
      </c>
      <c r="FM183" s="52">
        <f>IFERROR(INDEX($B$6:$GS$6,MATCH(Output!FM182,$B$3:$GS$3,0)),0)</f>
        <v>0</v>
      </c>
      <c r="FN183" s="52">
        <f>IFERROR(INDEX($B$6:$GS$6,MATCH(Output!FN182,$B$3:$GS$3,0)),0)</f>
        <v>0</v>
      </c>
      <c r="FO183" s="52">
        <f>IFERROR(INDEX($B$6:$GS$6,MATCH(Output!FO182,$B$3:$GS$3,0)),0)</f>
        <v>0</v>
      </c>
      <c r="FP183" s="52">
        <f>IFERROR(INDEX($B$6:$GS$6,MATCH(Output!FP182,$B$3:$GS$3,0)),0)</f>
        <v>0</v>
      </c>
      <c r="FQ183" s="52">
        <f>IFERROR(INDEX($B$6:$GS$6,MATCH(Output!FQ182,$B$3:$GS$3,0)),0)</f>
        <v>0</v>
      </c>
      <c r="FR183" s="52">
        <f>IFERROR(INDEX($B$6:$GS$6,MATCH(Output!FR182,$B$3:$GS$3,0)),0)</f>
        <v>0</v>
      </c>
      <c r="FS183" s="52">
        <f>IFERROR(INDEX($B$6:$GS$6,MATCH(Output!FS182,$B$3:$GS$3,0)),0)</f>
        <v>0</v>
      </c>
      <c r="FT183" s="52">
        <f>IFERROR(INDEX($B$6:$GS$6,MATCH(Output!FT182,$B$3:$GS$3,0)),0)</f>
        <v>0</v>
      </c>
      <c r="FU183" s="52">
        <f>IFERROR(INDEX($B$6:$GS$6,MATCH(Output!FU182,$B$3:$GS$3,0)),0)</f>
        <v>0</v>
      </c>
      <c r="FV183" s="52">
        <f>IFERROR(INDEX($B$6:$GS$6,MATCH(Output!FV182,$B$3:$GS$3,0)),0)</f>
        <v>0</v>
      </c>
      <c r="FW183" s="52">
        <f>IFERROR(INDEX($B$6:$GS$6,MATCH(Output!FW182,$B$3:$GS$3,0)),0)</f>
        <v>0</v>
      </c>
      <c r="FX183" s="52">
        <f>IFERROR(INDEX($B$6:$GS$6,MATCH(Output!FX182,$B$3:$GS$3,0)),0)</f>
        <v>0</v>
      </c>
      <c r="FY183" s="52">
        <f>IFERROR(INDEX($B$6:$GS$6,MATCH(Output!FY182,$B$3:$GS$3,0)),0)</f>
        <v>0</v>
      </c>
      <c r="FZ183" s="52">
        <f>IFERROR(INDEX($B$6:$GS$6,MATCH(Output!FZ182,$B$3:$GS$3,0)),0)</f>
        <v>0</v>
      </c>
      <c r="GA183" s="52">
        <f>IFERROR(INDEX($B$6:$GS$6,MATCH(Output!GA182,$B$3:$GS$3,0)),0)</f>
        <v>0</v>
      </c>
      <c r="GB183" s="52">
        <f>IFERROR(INDEX($B$6:$GS$6,MATCH(Output!GB182,$B$3:$GS$3,0)),0)</f>
        <v>0</v>
      </c>
      <c r="GC183" s="52">
        <f>IFERROR(INDEX($B$6:$GS$6,MATCH(Output!GC182,$B$3:$GS$3,0)),0)</f>
        <v>0</v>
      </c>
      <c r="GD183" s="52">
        <f>IFERROR(INDEX($B$6:$GS$6,MATCH(Output!GD182,$B$3:$GS$3,0)),0)</f>
        <v>0</v>
      </c>
      <c r="GE183" s="52">
        <f>IFERROR(INDEX($B$6:$GS$6,MATCH(Output!GE182,$B$3:$GS$3,0)),0)</f>
        <v>0</v>
      </c>
      <c r="GF183" s="52">
        <f>IFERROR(INDEX($B$6:$GS$6,MATCH(Output!GF182,$B$3:$GS$3,0)),0)</f>
        <v>0</v>
      </c>
      <c r="GG183" s="52">
        <f>IFERROR(INDEX($B$6:$GS$6,MATCH(Output!GG182,$B$3:$GS$3,0)),0)</f>
        <v>0</v>
      </c>
      <c r="GH183" s="52">
        <f>IFERROR(INDEX($B$6:$GS$6,MATCH(Output!GH182,$B$3:$GS$3,0)),0)</f>
        <v>0</v>
      </c>
      <c r="GI183" s="52">
        <f>IFERROR(INDEX($B$6:$GS$6,MATCH(Output!GI182,$B$3:$GS$3,0)),0)</f>
        <v>0</v>
      </c>
      <c r="GJ183" s="52">
        <f>IFERROR(INDEX($B$6:$GS$6,MATCH(Output!GJ182,$B$3:$GS$3,0)),0)</f>
        <v>0</v>
      </c>
      <c r="GK183" s="52">
        <f>IFERROR(INDEX($B$6:$GS$6,MATCH(Output!GK182,$B$3:$GS$3,0)),0)</f>
        <v>0</v>
      </c>
      <c r="GL183" s="52">
        <f>IFERROR(INDEX($B$6:$GS$6,MATCH(Output!GL182,$B$3:$GS$3,0)),0)</f>
        <v>0</v>
      </c>
      <c r="GM183" s="52">
        <f>IFERROR(INDEX($B$6:$GS$6,MATCH(Output!GM182,$B$3:$GS$3,0)),0)</f>
        <v>0</v>
      </c>
      <c r="GN183" s="52">
        <f>IFERROR(INDEX($B$6:$GS$6,MATCH(Output!GN182,$B$3:$GS$3,0)),0)</f>
        <v>0</v>
      </c>
      <c r="GO183" s="52">
        <f>IFERROR(INDEX($B$6:$GS$6,MATCH(Output!GO182,$B$3:$GS$3,0)),0)</f>
        <v>0</v>
      </c>
      <c r="GP183" s="52">
        <f>IFERROR(INDEX($B$6:$GS$6,MATCH(Output!GP182,$B$3:$GS$3,0)),0)</f>
        <v>0</v>
      </c>
      <c r="GQ183" s="52">
        <f>IFERROR(INDEX($B$6:$GS$6,MATCH(Output!GQ182,$B$3:$GS$3,0)),0)</f>
        <v>0</v>
      </c>
      <c r="GR183" s="52">
        <f>IFERROR(INDEX($B$6:$GS$6,MATCH(Output!GR182,$B$3:$GS$3,0)),0)</f>
        <v>0</v>
      </c>
      <c r="GS183" s="52">
        <f>IFERROR(INDEX($B$6:$GS$6,MATCH(Output!GS182,$B$3:$GS$3,0)),0)</f>
        <v>0</v>
      </c>
    </row>
    <row r="184" spans="1:201" outlineLevel="1">
      <c r="A184" s="326" t="s">
        <v>9508</v>
      </c>
      <c r="B184" s="52">
        <f>INDEX($B$260:$GS$260,MATCH(Input!C91,Input!$C$104:$GT$104,0))*$B$134</f>
        <v>0</v>
      </c>
      <c r="C184" s="52">
        <f>INDEX($B$260:$GS$260,MATCH(Input!D91,Input!$C$104:$GT$104,0))*$B$134</f>
        <v>0</v>
      </c>
      <c r="D184" s="52">
        <f>INDEX($B$260:$GS$260,MATCH(Input!E91,Input!$C$104:$GT$104,0))*$B$134</f>
        <v>0</v>
      </c>
      <c r="E184" s="52">
        <f>INDEX($B$260:$GS$260,MATCH(Input!F91,Input!$C$104:$GT$104,0))*$B$134</f>
        <v>0</v>
      </c>
      <c r="F184" s="52">
        <f>INDEX($B$260:$GS$260,MATCH(Input!G91,Input!$C$104:$GT$104,0))*$B$134</f>
        <v>0</v>
      </c>
      <c r="G184" s="52">
        <f>INDEX($B$260:$GS$260,MATCH(Input!H91,Input!$C$104:$GT$104,0))*$B$134</f>
        <v>0</v>
      </c>
      <c r="H184" s="52">
        <f>INDEX($B$260:$GS$260,MATCH(Input!I91,Input!$C$104:$GT$104,0))*$B$134</f>
        <v>0</v>
      </c>
      <c r="I184" s="52">
        <f>INDEX($B$260:$GS$260,MATCH(Input!J91,Input!$C$104:$GT$104,0))*$B$134</f>
        <v>0</v>
      </c>
      <c r="J184" s="52">
        <f>INDEX($B$260:$GS$260,MATCH(Input!K91,Input!$C$104:$GT$104,0))*$B$134</f>
        <v>0</v>
      </c>
      <c r="K184" s="52">
        <f>INDEX($B$260:$GS$260,MATCH(Input!L91,Input!$C$104:$GT$104,0))*$B$134</f>
        <v>0</v>
      </c>
      <c r="L184" s="52">
        <f>INDEX($B$260:$GS$260,MATCH(Input!M91,Input!$C$104:$GT$104,0))*$B$134</f>
        <v>0</v>
      </c>
      <c r="M184" s="52">
        <f>INDEX($B$260:$GS$260,MATCH(Input!N91,Input!$C$104:$GT$104,0))*$B$134</f>
        <v>0</v>
      </c>
      <c r="N184" s="52">
        <f>INDEX($B$260:$GS$260,MATCH(Input!O91,Input!$C$104:$GT$104,0))*$B$134</f>
        <v>0</v>
      </c>
      <c r="O184" s="52">
        <f>INDEX($B$260:$GS$260,MATCH(Input!P91,Input!$C$104:$GT$104,0))*$B$134</f>
        <v>0</v>
      </c>
      <c r="P184" s="52">
        <f>INDEX($B$260:$GS$260,MATCH(Input!Q91,Input!$C$104:$GT$104,0))*$B$134</f>
        <v>0</v>
      </c>
      <c r="Q184" s="52">
        <f>INDEX($B$260:$GS$260,MATCH(Input!R91,Input!$C$104:$GT$104,0))*$B$134</f>
        <v>0</v>
      </c>
      <c r="R184" s="52">
        <f>INDEX($B$260:$GS$260,MATCH(Input!S91,Input!$C$104:$GT$104,0))*$B$134</f>
        <v>0</v>
      </c>
      <c r="S184" s="52">
        <f>INDEX($B$260:$GS$260,MATCH(Input!T91,Input!$C$104:$GT$104,0))*$B$134</f>
        <v>0</v>
      </c>
      <c r="T184" s="52">
        <f>INDEX($B$260:$GS$260,MATCH(Input!U91,Input!$C$104:$GT$104,0))*$B$134</f>
        <v>0</v>
      </c>
      <c r="U184" s="52">
        <f>INDEX($B$260:$GS$260,MATCH(Input!V91,Input!$C$104:$GT$104,0))*$B$134</f>
        <v>0</v>
      </c>
      <c r="V184" s="52">
        <f>INDEX($B$260:$GS$260,MATCH(Input!W91,Input!$C$104:$GT$104,0))*$B$134</f>
        <v>0</v>
      </c>
      <c r="W184" s="52">
        <f>INDEX($B$260:$GS$260,MATCH(Input!X91,Input!$C$104:$GT$104,0))*$B$134</f>
        <v>0</v>
      </c>
      <c r="X184" s="52">
        <f>INDEX($B$260:$GS$260,MATCH(Input!Y91,Input!$C$104:$GT$104,0))*$B$134</f>
        <v>0</v>
      </c>
      <c r="Y184" s="52">
        <f>INDEX($B$260:$GS$260,MATCH(Input!Z91,Input!$C$104:$GT$104,0))*$B$134</f>
        <v>0</v>
      </c>
      <c r="Z184" s="52">
        <f>INDEX($B$260:$GS$260,MATCH(Input!AA91,Input!$C$104:$GT$104,0))*$B$134</f>
        <v>0</v>
      </c>
      <c r="AA184" s="52">
        <f>INDEX($B$260:$GS$260,MATCH(Input!AB91,Input!$C$104:$GT$104,0))*$B$134</f>
        <v>0</v>
      </c>
      <c r="AB184" s="52">
        <f>INDEX($B$260:$GS$260,MATCH(Input!AC91,Input!$C$104:$GT$104,0))*$B$134</f>
        <v>0</v>
      </c>
      <c r="AC184" s="52">
        <f>INDEX($B$260:$GS$260,MATCH(Input!AD91,Input!$C$104:$GT$104,0))*$B$134</f>
        <v>0</v>
      </c>
      <c r="AD184" s="52">
        <f>INDEX($B$260:$GS$260,MATCH(Input!AE91,Input!$C$104:$GT$104,0))*$B$134</f>
        <v>0</v>
      </c>
      <c r="AE184" s="52">
        <f>INDEX($B$260:$GS$260,MATCH(Input!AF91,Input!$C$104:$GT$104,0))*$B$134</f>
        <v>0</v>
      </c>
      <c r="AF184" s="52">
        <f>INDEX($B$260:$GS$260,MATCH(Input!AG91,Input!$C$104:$GT$104,0))*$B$134</f>
        <v>0</v>
      </c>
      <c r="AG184" s="52">
        <f>INDEX($B$260:$GS$260,MATCH(Input!AH91,Input!$C$104:$GT$104,0))*$B$134</f>
        <v>0</v>
      </c>
      <c r="AH184" s="52">
        <f>INDEX($B$260:$GS$260,MATCH(Input!AI91,Input!$C$104:$GT$104,0))*$B$134</f>
        <v>0</v>
      </c>
      <c r="AI184" s="52">
        <f>INDEX($B$260:$GS$260,MATCH(Input!AJ91,Input!$C$104:$GT$104,0))*$B$134</f>
        <v>0</v>
      </c>
      <c r="AJ184" s="52">
        <f>INDEX($B$260:$GS$260,MATCH(Input!AK91,Input!$C$104:$GT$104,0))*$B$134</f>
        <v>0</v>
      </c>
      <c r="AK184" s="52">
        <f>INDEX($B$260:$GS$260,MATCH(Input!AL91,Input!$C$104:$GT$104,0))*$B$134</f>
        <v>0</v>
      </c>
      <c r="AL184" s="52">
        <f>INDEX($B$260:$GS$260,MATCH(Input!AM91,Input!$C$104:$GT$104,0))*$B$134</f>
        <v>0</v>
      </c>
      <c r="AM184" s="52">
        <f>INDEX($B$260:$GS$260,MATCH(Input!AN91,Input!$C$104:$GT$104,0))*$B$134</f>
        <v>0</v>
      </c>
      <c r="AN184" s="52">
        <f>INDEX($B$260:$GS$260,MATCH(Input!AO91,Input!$C$104:$GT$104,0))*$B$134</f>
        <v>0</v>
      </c>
      <c r="AO184" s="52">
        <f>INDEX($B$260:$GS$260,MATCH(Input!AP91,Input!$C$104:$GT$104,0))*$B$134</f>
        <v>0</v>
      </c>
      <c r="AP184" s="52">
        <f>INDEX($B$260:$GS$260,MATCH(Input!AQ91,Input!$C$104:$GT$104,0))*$B$134</f>
        <v>0</v>
      </c>
      <c r="AQ184" s="52">
        <f>INDEX($B$260:$GS$260,MATCH(Input!AR91,Input!$C$104:$GT$104,0))*$B$134</f>
        <v>0</v>
      </c>
      <c r="AR184" s="52">
        <f>INDEX($B$260:$GS$260,MATCH(Input!AS91,Input!$C$104:$GT$104,0))*$B$134</f>
        <v>0</v>
      </c>
      <c r="AS184" s="52">
        <f>INDEX($B$260:$GS$260,MATCH(Input!AT91,Input!$C$104:$GT$104,0))*$B$134</f>
        <v>0</v>
      </c>
      <c r="AT184" s="52">
        <f>INDEX($B$260:$GS$260,MATCH(Input!AU91,Input!$C$104:$GT$104,0))*$B$134</f>
        <v>0</v>
      </c>
      <c r="AU184" s="52">
        <f>INDEX($B$260:$GS$260,MATCH(Input!AV91,Input!$C$104:$GT$104,0))*$B$134</f>
        <v>0</v>
      </c>
      <c r="AV184" s="52">
        <f>INDEX($B$260:$GS$260,MATCH(Input!AW91,Input!$C$104:$GT$104,0))*$B$134</f>
        <v>0</v>
      </c>
      <c r="AW184" s="52">
        <f>INDEX($B$260:$GS$260,MATCH(Input!AX91,Input!$C$104:$GT$104,0))*$B$134</f>
        <v>0</v>
      </c>
      <c r="AX184" s="52">
        <f>INDEX($B$260:$GS$260,MATCH(Input!AY91,Input!$C$104:$GT$104,0))*$B$134</f>
        <v>0</v>
      </c>
      <c r="AY184" s="52">
        <f>INDEX($B$260:$GS$260,MATCH(Input!AZ91,Input!$C$104:$GT$104,0))*$B$134</f>
        <v>0</v>
      </c>
      <c r="AZ184" s="52">
        <f>INDEX($B$260:$GS$260,MATCH(Input!BA91,Input!$C$104:$GT$104,0))*$B$134</f>
        <v>0</v>
      </c>
      <c r="BA184" s="52">
        <f>INDEX($B$260:$GS$260,MATCH(Input!BB91,Input!$C$104:$GT$104,0))*$B$134</f>
        <v>0</v>
      </c>
      <c r="BB184" s="52">
        <f>INDEX($B$260:$GS$260,MATCH(Input!BC91,Input!$C$104:$GT$104,0))*$B$134</f>
        <v>0</v>
      </c>
      <c r="BC184" s="52">
        <f>INDEX($B$260:$GS$260,MATCH(Input!BD91,Input!$C$104:$GT$104,0))*$B$134</f>
        <v>0</v>
      </c>
      <c r="BD184" s="52">
        <f>INDEX($B$260:$GS$260,MATCH(Input!BE91,Input!$C$104:$GT$104,0))*$B$134</f>
        <v>0</v>
      </c>
      <c r="BE184" s="52">
        <f>INDEX($B$260:$GS$260,MATCH(Input!BF91,Input!$C$104:$GT$104,0))*$B$134</f>
        <v>0</v>
      </c>
      <c r="BF184" s="52">
        <f>INDEX($B$260:$GS$260,MATCH(Input!BG91,Input!$C$104:$GT$104,0))*$B$134</f>
        <v>0</v>
      </c>
      <c r="BG184" s="52">
        <f>INDEX($B$260:$GS$260,MATCH(Input!BH91,Input!$C$104:$GT$104,0))*$B$134</f>
        <v>0</v>
      </c>
      <c r="BH184" s="52">
        <f>INDEX($B$260:$GS$260,MATCH(Input!BI91,Input!$C$104:$GT$104,0))*$B$134</f>
        <v>0</v>
      </c>
      <c r="BI184" s="52">
        <f>INDEX($B$260:$GS$260,MATCH(Input!BJ91,Input!$C$104:$GT$104,0))*$B$134</f>
        <v>0</v>
      </c>
      <c r="BJ184" s="52">
        <f>INDEX($B$260:$GS$260,MATCH(Input!BK91,Input!$C$104:$GT$104,0))*$B$134</f>
        <v>0</v>
      </c>
      <c r="BK184" s="52">
        <f>INDEX($B$260:$GS$260,MATCH(Input!BL91,Input!$C$104:$GT$104,0))*$B$134</f>
        <v>0</v>
      </c>
      <c r="BL184" s="52">
        <f>INDEX($B$260:$GS$260,MATCH(Input!BM91,Input!$C$104:$GT$104,0))*$B$134</f>
        <v>0</v>
      </c>
      <c r="BM184" s="52">
        <f>INDEX($B$260:$GS$260,MATCH(Input!BN91,Input!$C$104:$GT$104,0))*$B$134</f>
        <v>0</v>
      </c>
      <c r="BN184" s="52">
        <f>INDEX($B$260:$GS$260,MATCH(Input!BO91,Input!$C$104:$GT$104,0))*$B$134</f>
        <v>0</v>
      </c>
      <c r="BO184" s="52">
        <f>INDEX($B$260:$GS$260,MATCH(Input!BP91,Input!$C$104:$GT$104,0))*$B$134</f>
        <v>0</v>
      </c>
      <c r="BP184" s="52">
        <f>INDEX($B$260:$GS$260,MATCH(Input!BQ91,Input!$C$104:$GT$104,0))*$B$134</f>
        <v>0</v>
      </c>
      <c r="BQ184" s="52">
        <f>INDEX($B$260:$GS$260,MATCH(Input!BR91,Input!$C$104:$GT$104,0))*$B$134</f>
        <v>0</v>
      </c>
      <c r="BR184" s="52">
        <f>INDEX($B$260:$GS$260,MATCH(Input!BS91,Input!$C$104:$GT$104,0))*$B$134</f>
        <v>0</v>
      </c>
      <c r="BS184" s="52">
        <f>INDEX($B$260:$GS$260,MATCH(Input!BT91,Input!$C$104:$GT$104,0))*$B$134</f>
        <v>0</v>
      </c>
      <c r="BT184" s="52">
        <f>INDEX($B$260:$GS$260,MATCH(Input!BU91,Input!$C$104:$GT$104,0))*$B$134</f>
        <v>0</v>
      </c>
      <c r="BU184" s="52">
        <f>INDEX($B$260:$GS$260,MATCH(Input!BV91,Input!$C$104:$GT$104,0))*$B$134</f>
        <v>0</v>
      </c>
      <c r="BV184" s="52">
        <f>INDEX($B$260:$GS$260,MATCH(Input!BW91,Input!$C$104:$GT$104,0))*$B$134</f>
        <v>0</v>
      </c>
      <c r="BW184" s="52">
        <f>INDEX($B$260:$GS$260,MATCH(Input!BX91,Input!$C$104:$GT$104,0))*$B$134</f>
        <v>0</v>
      </c>
      <c r="BX184" s="52">
        <f>INDEX($B$260:$GS$260,MATCH(Input!BY91,Input!$C$104:$GT$104,0))*$B$134</f>
        <v>0</v>
      </c>
      <c r="BY184" s="52">
        <f>INDEX($B$260:$GS$260,MATCH(Input!BZ91,Input!$C$104:$GT$104,0))*$B$134</f>
        <v>0</v>
      </c>
      <c r="BZ184" s="52">
        <f>INDEX($B$260:$GS$260,MATCH(Input!CA91,Input!$C$104:$GT$104,0))*$B$134</f>
        <v>0</v>
      </c>
      <c r="CA184" s="52">
        <f>INDEX($B$260:$GS$260,MATCH(Input!CB91,Input!$C$104:$GT$104,0))*$B$134</f>
        <v>0</v>
      </c>
      <c r="CB184" s="52">
        <f>INDEX($B$260:$GS$260,MATCH(Input!CC91,Input!$C$104:$GT$104,0))*$B$134</f>
        <v>0</v>
      </c>
      <c r="CC184" s="52">
        <f>INDEX($B$260:$GS$260,MATCH(Input!CD91,Input!$C$104:$GT$104,0))*$B$134</f>
        <v>0</v>
      </c>
      <c r="CD184" s="52">
        <f>INDEX($B$260:$GS$260,MATCH(Input!CE91,Input!$C$104:$GT$104,0))*$B$134</f>
        <v>0</v>
      </c>
      <c r="CE184" s="52">
        <f>INDEX($B$260:$GS$260,MATCH(Input!CF91,Input!$C$104:$GT$104,0))*$B$134</f>
        <v>0</v>
      </c>
      <c r="CF184" s="52">
        <f>INDEX($B$260:$GS$260,MATCH(Input!CG91,Input!$C$104:$GT$104,0))*$B$134</f>
        <v>0</v>
      </c>
      <c r="CG184" s="52">
        <f>INDEX($B$260:$GS$260,MATCH(Input!CH91,Input!$C$104:$GT$104,0))*$B$134</f>
        <v>0</v>
      </c>
      <c r="CH184" s="52">
        <f>INDEX($B$260:$GS$260,MATCH(Input!CI91,Input!$C$104:$GT$104,0))*$B$134</f>
        <v>0</v>
      </c>
      <c r="CI184" s="52">
        <f>INDEX($B$260:$GS$260,MATCH(Input!CJ91,Input!$C$104:$GT$104,0))*$B$134</f>
        <v>0</v>
      </c>
      <c r="CJ184" s="52">
        <f>INDEX($B$260:$GS$260,MATCH(Input!CK91,Input!$C$104:$GT$104,0))*$B$134</f>
        <v>0</v>
      </c>
      <c r="CK184" s="52">
        <f>INDEX($B$260:$GS$260,MATCH(Input!CL91,Input!$C$104:$GT$104,0))*$B$134</f>
        <v>0</v>
      </c>
      <c r="CL184" s="52">
        <f>INDEX($B$260:$GS$260,MATCH(Input!CM91,Input!$C$104:$GT$104,0))*$B$134</f>
        <v>0</v>
      </c>
      <c r="CM184" s="52">
        <f>INDEX($B$260:$GS$260,MATCH(Input!CN91,Input!$C$104:$GT$104,0))*$B$134</f>
        <v>0</v>
      </c>
      <c r="CN184" s="52">
        <f>INDEX($B$260:$GS$260,MATCH(Input!CO91,Input!$C$104:$GT$104,0))*$B$134</f>
        <v>0</v>
      </c>
      <c r="CO184" s="52">
        <f>INDEX($B$260:$GS$260,MATCH(Input!CP91,Input!$C$104:$GT$104,0))*$B$134</f>
        <v>0</v>
      </c>
      <c r="CP184" s="52">
        <f>INDEX($B$260:$GS$260,MATCH(Input!CQ91,Input!$C$104:$GT$104,0))*$B$134</f>
        <v>0</v>
      </c>
      <c r="CQ184" s="52">
        <f>INDEX($B$260:$GS$260,MATCH(Input!CR91,Input!$C$104:$GT$104,0))*$B$134</f>
        <v>0</v>
      </c>
      <c r="CR184" s="52">
        <f>INDEX($B$260:$GS$260,MATCH(Input!CS91,Input!$C$104:$GT$104,0))*$B$134</f>
        <v>0</v>
      </c>
      <c r="CS184" s="52">
        <f>INDEX($B$260:$GS$260,MATCH(Input!CT91,Input!$C$104:$GT$104,0))*$B$134</f>
        <v>0</v>
      </c>
      <c r="CT184" s="52">
        <f>INDEX($B$260:$GS$260,MATCH(Input!CU91,Input!$C$104:$GT$104,0))*$B$134</f>
        <v>0</v>
      </c>
      <c r="CU184" s="52">
        <f>INDEX($B$260:$GS$260,MATCH(Input!CV91,Input!$C$104:$GT$104,0))*$B$134</f>
        <v>0</v>
      </c>
      <c r="CV184" s="52">
        <f>INDEX($B$260:$GS$260,MATCH(Input!CW91,Input!$C$104:$GT$104,0))*$B$134</f>
        <v>0</v>
      </c>
      <c r="CW184" s="52">
        <f>INDEX($B$260:$GS$260,MATCH(Input!CX91,Input!$C$104:$GT$104,0))*$B$134</f>
        <v>0</v>
      </c>
      <c r="CX184" s="52">
        <f>INDEX($B$260:$GS$260,MATCH(Input!CY91,Input!$C$104:$GT$104,0))*$B$134</f>
        <v>0</v>
      </c>
      <c r="CY184" s="52">
        <f>INDEX($B$260:$GS$260,MATCH(Input!CZ91,Input!$C$104:$GT$104,0))*$B$134</f>
        <v>0</v>
      </c>
      <c r="CZ184" s="52">
        <f>INDEX($B$260:$GS$260,MATCH(Input!DA91,Input!$C$104:$GT$104,0))*$B$134</f>
        <v>0</v>
      </c>
      <c r="DA184" s="52">
        <f>INDEX($B$260:$GS$260,MATCH(Input!DB91,Input!$C$104:$GT$104,0))*$B$134</f>
        <v>0</v>
      </c>
      <c r="DB184" s="52">
        <f>INDEX($B$260:$GS$260,MATCH(Input!DC91,Input!$C$104:$GT$104,0))*$B$134</f>
        <v>0</v>
      </c>
      <c r="DC184" s="52">
        <f>INDEX($B$260:$GS$260,MATCH(Input!DD91,Input!$C$104:$GT$104,0))*$B$134</f>
        <v>0</v>
      </c>
      <c r="DD184" s="52">
        <f>INDEX($B$260:$GS$260,MATCH(Input!DE91,Input!$C$104:$GT$104,0))*$B$134</f>
        <v>0</v>
      </c>
      <c r="DE184" s="52">
        <f>INDEX($B$260:$GS$260,MATCH(Input!DF91,Input!$C$104:$GT$104,0))*$B$134</f>
        <v>0</v>
      </c>
      <c r="DF184" s="52">
        <f>INDEX($B$260:$GS$260,MATCH(Input!DG91,Input!$C$104:$GT$104,0))*$B$134</f>
        <v>0</v>
      </c>
      <c r="DG184" s="52">
        <f>INDEX($B$260:$GS$260,MATCH(Input!DH91,Input!$C$104:$GT$104,0))*$B$134</f>
        <v>0</v>
      </c>
      <c r="DH184" s="52">
        <f>INDEX($B$260:$GS$260,MATCH(Input!DI91,Input!$C$104:$GT$104,0))*$B$134</f>
        <v>0</v>
      </c>
      <c r="DI184" s="52">
        <f>INDEX($B$260:$GS$260,MATCH(Input!DJ91,Input!$C$104:$GT$104,0))*$B$134</f>
        <v>0</v>
      </c>
      <c r="DJ184" s="52">
        <f>INDEX($B$260:$GS$260,MATCH(Input!DK91,Input!$C$104:$GT$104,0))*$B$134</f>
        <v>0</v>
      </c>
      <c r="DK184" s="52">
        <f>INDEX($B$260:$GS$260,MATCH(Input!DL91,Input!$C$104:$GT$104,0))*$B$134</f>
        <v>0</v>
      </c>
      <c r="DL184" s="52">
        <f>INDEX($B$260:$GS$260,MATCH(Input!DM91,Input!$C$104:$GT$104,0))*$B$134</f>
        <v>0</v>
      </c>
      <c r="DM184" s="52">
        <f>INDEX($B$260:$GS$260,MATCH(Input!DN91,Input!$C$104:$GT$104,0))*$B$134</f>
        <v>0</v>
      </c>
      <c r="DN184" s="52">
        <f>INDEX($B$260:$GS$260,MATCH(Input!DO91,Input!$C$104:$GT$104,0))*$B$134</f>
        <v>0</v>
      </c>
      <c r="DO184" s="52">
        <f>INDEX($B$260:$GS$260,MATCH(Input!DP91,Input!$C$104:$GT$104,0))*$B$134</f>
        <v>0</v>
      </c>
      <c r="DP184" s="52">
        <f>INDEX($B$260:$GS$260,MATCH(Input!DQ91,Input!$C$104:$GT$104,0))*$B$134</f>
        <v>0</v>
      </c>
      <c r="DQ184" s="52">
        <f>INDEX($B$260:$GS$260,MATCH(Input!DR91,Input!$C$104:$GT$104,0))*$B$134</f>
        <v>0</v>
      </c>
      <c r="DR184" s="52">
        <f>INDEX($B$260:$GS$260,MATCH(Input!DS91,Input!$C$104:$GT$104,0))*$B$134</f>
        <v>0</v>
      </c>
      <c r="DS184" s="52">
        <f>INDEX($B$260:$GS$260,MATCH(Input!DT91,Input!$C$104:$GT$104,0))*$B$134</f>
        <v>0</v>
      </c>
      <c r="DT184" s="52">
        <f>INDEX($B$260:$GS$260,MATCH(Input!DU91,Input!$C$104:$GT$104,0))*$B$134</f>
        <v>0</v>
      </c>
      <c r="DU184" s="52">
        <f>INDEX($B$260:$GS$260,MATCH(Input!DV91,Input!$C$104:$GT$104,0))*$B$134</f>
        <v>0</v>
      </c>
      <c r="DV184" s="52">
        <f>INDEX($B$260:$GS$260,MATCH(Input!DW91,Input!$C$104:$GT$104,0))*$B$134</f>
        <v>0</v>
      </c>
      <c r="DW184" s="52">
        <f>INDEX($B$260:$GS$260,MATCH(Input!DX91,Input!$C$104:$GT$104,0))*$B$134</f>
        <v>0</v>
      </c>
      <c r="DX184" s="52">
        <f>INDEX($B$260:$GS$260,MATCH(Input!DY91,Input!$C$104:$GT$104,0))*$B$134</f>
        <v>0</v>
      </c>
      <c r="DY184" s="52">
        <f>INDEX($B$260:$GS$260,MATCH(Input!DZ91,Input!$C$104:$GT$104,0))*$B$134</f>
        <v>0</v>
      </c>
      <c r="DZ184" s="52">
        <f>INDEX($B$260:$GS$260,MATCH(Input!EA91,Input!$C$104:$GT$104,0))*$B$134</f>
        <v>0</v>
      </c>
      <c r="EA184" s="52">
        <f>INDEX($B$260:$GS$260,MATCH(Input!EB91,Input!$C$104:$GT$104,0))*$B$134</f>
        <v>0</v>
      </c>
      <c r="EB184" s="52">
        <f>INDEX($B$260:$GS$260,MATCH(Input!EC91,Input!$C$104:$GT$104,0))*$B$134</f>
        <v>0</v>
      </c>
      <c r="EC184" s="52">
        <f>INDEX($B$260:$GS$260,MATCH(Input!ED91,Input!$C$104:$GT$104,0))*$B$134</f>
        <v>0</v>
      </c>
      <c r="ED184" s="52">
        <f>INDEX($B$260:$GS$260,MATCH(Input!EE91,Input!$C$104:$GT$104,0))*$B$134</f>
        <v>0</v>
      </c>
      <c r="EE184" s="52">
        <f>INDEX($B$260:$GS$260,MATCH(Input!EF91,Input!$C$104:$GT$104,0))*$B$134</f>
        <v>0</v>
      </c>
      <c r="EF184" s="52">
        <f>INDEX($B$260:$GS$260,MATCH(Input!EG91,Input!$C$104:$GT$104,0))*$B$134</f>
        <v>0</v>
      </c>
      <c r="EG184" s="52">
        <f>INDEX($B$260:$GS$260,MATCH(Input!EH91,Input!$C$104:$GT$104,0))*$B$134</f>
        <v>0</v>
      </c>
      <c r="EH184" s="52">
        <f>INDEX($B$260:$GS$260,MATCH(Input!EI91,Input!$C$104:$GT$104,0))*$B$134</f>
        <v>0</v>
      </c>
      <c r="EI184" s="52">
        <f>INDEX($B$260:$GS$260,MATCH(Input!EJ91,Input!$C$104:$GT$104,0))*$B$134</f>
        <v>0</v>
      </c>
      <c r="EJ184" s="52">
        <f>INDEX($B$260:$GS$260,MATCH(Input!EK91,Input!$C$104:$GT$104,0))*$B$134</f>
        <v>0</v>
      </c>
      <c r="EK184" s="52">
        <f>INDEX($B$260:$GS$260,MATCH(Input!EL91,Input!$C$104:$GT$104,0))*$B$134</f>
        <v>0</v>
      </c>
      <c r="EL184" s="52">
        <f>INDEX($B$260:$GS$260,MATCH(Input!EM91,Input!$C$104:$GT$104,0))*$B$134</f>
        <v>0</v>
      </c>
      <c r="EM184" s="52">
        <f>INDEX($B$260:$GS$260,MATCH(Input!EN91,Input!$C$104:$GT$104,0))*$B$134</f>
        <v>0</v>
      </c>
      <c r="EN184" s="52">
        <f>INDEX($B$260:$GS$260,MATCH(Input!EO91,Input!$C$104:$GT$104,0))*$B$134</f>
        <v>0</v>
      </c>
      <c r="EO184" s="52">
        <f>INDEX($B$260:$GS$260,MATCH(Input!EP91,Input!$C$104:$GT$104,0))*$B$134</f>
        <v>0</v>
      </c>
      <c r="EP184" s="52">
        <f>INDEX($B$260:$GS$260,MATCH(Input!EQ91,Input!$C$104:$GT$104,0))*$B$134</f>
        <v>0</v>
      </c>
      <c r="EQ184" s="52">
        <f>INDEX($B$260:$GS$260,MATCH(Input!ER91,Input!$C$104:$GT$104,0))*$B$134</f>
        <v>0</v>
      </c>
      <c r="ER184" s="52">
        <f>INDEX($B$260:$GS$260,MATCH(Input!ES91,Input!$C$104:$GT$104,0))*$B$134</f>
        <v>0</v>
      </c>
      <c r="ES184" s="52">
        <f>INDEX($B$260:$GS$260,MATCH(Input!ET91,Input!$C$104:$GT$104,0))*$B$134</f>
        <v>0</v>
      </c>
      <c r="ET184" s="52">
        <f>INDEX($B$260:$GS$260,MATCH(Input!EU91,Input!$C$104:$GT$104,0))*$B$134</f>
        <v>0</v>
      </c>
      <c r="EU184" s="52">
        <f>INDEX($B$260:$GS$260,MATCH(Input!EV91,Input!$C$104:$GT$104,0))*$B$134</f>
        <v>0</v>
      </c>
      <c r="EV184" s="52">
        <f>INDEX($B$260:$GS$260,MATCH(Input!EW91,Input!$C$104:$GT$104,0))*$B$134</f>
        <v>0</v>
      </c>
      <c r="EW184" s="52">
        <f>INDEX($B$260:$GS$260,MATCH(Input!EX91,Input!$C$104:$GT$104,0))*$B$134</f>
        <v>0</v>
      </c>
      <c r="EX184" s="52">
        <f>INDEX($B$260:$GS$260,MATCH(Input!EY91,Input!$C$104:$GT$104,0))*$B$134</f>
        <v>0</v>
      </c>
      <c r="EY184" s="52">
        <f>INDEX($B$260:$GS$260,MATCH(Input!EZ91,Input!$C$104:$GT$104,0))*$B$134</f>
        <v>0</v>
      </c>
      <c r="EZ184" s="52">
        <f>INDEX($B$260:$GS$260,MATCH(Input!FA91,Input!$C$104:$GT$104,0))*$B$134</f>
        <v>0</v>
      </c>
      <c r="FA184" s="52">
        <f>INDEX($B$260:$GS$260,MATCH(Input!FB91,Input!$C$104:$GT$104,0))*$B$134</f>
        <v>0</v>
      </c>
      <c r="FB184" s="52">
        <f>INDEX($B$260:$GS$260,MATCH(Input!FC91,Input!$C$104:$GT$104,0))*$B$134</f>
        <v>0</v>
      </c>
      <c r="FC184" s="52">
        <f>INDEX($B$260:$GS$260,MATCH(Input!FD91,Input!$C$104:$GT$104,0))*$B$134</f>
        <v>0</v>
      </c>
      <c r="FD184" s="52">
        <f>INDEX($B$260:$GS$260,MATCH(Input!FE91,Input!$C$104:$GT$104,0))*$B$134</f>
        <v>0</v>
      </c>
      <c r="FE184" s="52">
        <f>INDEX($B$260:$GS$260,MATCH(Input!FF91,Input!$C$104:$GT$104,0))*$B$134</f>
        <v>0</v>
      </c>
      <c r="FF184" s="52">
        <f>INDEX($B$260:$GS$260,MATCH(Input!FG91,Input!$C$104:$GT$104,0))*$B$134</f>
        <v>0</v>
      </c>
      <c r="FG184" s="52">
        <f>INDEX($B$260:$GS$260,MATCH(Input!FH91,Input!$C$104:$GT$104,0))*$B$134</f>
        <v>0</v>
      </c>
      <c r="FH184" s="52">
        <f>INDEX($B$260:$GS$260,MATCH(Input!FI91,Input!$C$104:$GT$104,0))*$B$134</f>
        <v>0</v>
      </c>
      <c r="FI184" s="52">
        <f>INDEX($B$260:$GS$260,MATCH(Input!FJ91,Input!$C$104:$GT$104,0))*$B$134</f>
        <v>0</v>
      </c>
      <c r="FJ184" s="52">
        <f>INDEX($B$260:$GS$260,MATCH(Input!FK91,Input!$C$104:$GT$104,0))*$B$134</f>
        <v>0</v>
      </c>
      <c r="FK184" s="52">
        <f>INDEX($B$260:$GS$260,MATCH(Input!FL91,Input!$C$104:$GT$104,0))*$B$134</f>
        <v>0</v>
      </c>
      <c r="FL184" s="52">
        <f>INDEX($B$260:$GS$260,MATCH(Input!FM91,Input!$C$104:$GT$104,0))*$B$134</f>
        <v>0</v>
      </c>
      <c r="FM184" s="52">
        <f>INDEX($B$260:$GS$260,MATCH(Input!FN91,Input!$C$104:$GT$104,0))*$B$134</f>
        <v>0</v>
      </c>
      <c r="FN184" s="52">
        <f>INDEX($B$260:$GS$260,MATCH(Input!FO91,Input!$C$104:$GT$104,0))*$B$134</f>
        <v>0</v>
      </c>
      <c r="FO184" s="52">
        <f>INDEX($B$260:$GS$260,MATCH(Input!FP91,Input!$C$104:$GT$104,0))*$B$134</f>
        <v>0</v>
      </c>
      <c r="FP184" s="52">
        <f>INDEX($B$260:$GS$260,MATCH(Input!FQ91,Input!$C$104:$GT$104,0))*$B$134</f>
        <v>0</v>
      </c>
      <c r="FQ184" s="52">
        <f>INDEX($B$260:$GS$260,MATCH(Input!FR91,Input!$C$104:$GT$104,0))*$B$134</f>
        <v>0</v>
      </c>
      <c r="FR184" s="52">
        <f>INDEX($B$260:$GS$260,MATCH(Input!FS91,Input!$C$104:$GT$104,0))*$B$134</f>
        <v>0</v>
      </c>
      <c r="FS184" s="52">
        <f>INDEX($B$260:$GS$260,MATCH(Input!FT91,Input!$C$104:$GT$104,0))*$B$134</f>
        <v>0</v>
      </c>
      <c r="FT184" s="52">
        <f>INDEX($B$260:$GS$260,MATCH(Input!FU91,Input!$C$104:$GT$104,0))*$B$134</f>
        <v>0</v>
      </c>
      <c r="FU184" s="52">
        <f>INDEX($B$260:$GS$260,MATCH(Input!FV91,Input!$C$104:$GT$104,0))*$B$134</f>
        <v>0</v>
      </c>
      <c r="FV184" s="52">
        <f>INDEX($B$260:$GS$260,MATCH(Input!FW91,Input!$C$104:$GT$104,0))*$B$134</f>
        <v>0</v>
      </c>
      <c r="FW184" s="52">
        <f>INDEX($B$260:$GS$260,MATCH(Input!FX91,Input!$C$104:$GT$104,0))*$B$134</f>
        <v>0</v>
      </c>
      <c r="FX184" s="52">
        <f>INDEX($B$260:$GS$260,MATCH(Input!FY91,Input!$C$104:$GT$104,0))*$B$134</f>
        <v>0</v>
      </c>
      <c r="FY184" s="52">
        <f>INDEX($B$260:$GS$260,MATCH(Input!FZ91,Input!$C$104:$GT$104,0))*$B$134</f>
        <v>0</v>
      </c>
      <c r="FZ184" s="52">
        <f>INDEX($B$260:$GS$260,MATCH(Input!GA91,Input!$C$104:$GT$104,0))*$B$134</f>
        <v>0</v>
      </c>
      <c r="GA184" s="52">
        <f>INDEX($B$260:$GS$260,MATCH(Input!GB91,Input!$C$104:$GT$104,0))*$B$134</f>
        <v>0</v>
      </c>
      <c r="GB184" s="52">
        <f>INDEX($B$260:$GS$260,MATCH(Input!GC91,Input!$C$104:$GT$104,0))*$B$134</f>
        <v>0</v>
      </c>
      <c r="GC184" s="52">
        <f>INDEX($B$260:$GS$260,MATCH(Input!GD91,Input!$C$104:$GT$104,0))*$B$134</f>
        <v>0</v>
      </c>
      <c r="GD184" s="52">
        <f>INDEX($B$260:$GS$260,MATCH(Input!GE91,Input!$C$104:$GT$104,0))*$B$134</f>
        <v>0</v>
      </c>
      <c r="GE184" s="52">
        <f>INDEX($B$260:$GS$260,MATCH(Input!GF91,Input!$C$104:$GT$104,0))*$B$134</f>
        <v>0</v>
      </c>
      <c r="GF184" s="52">
        <f>INDEX($B$260:$GS$260,MATCH(Input!GG91,Input!$C$104:$GT$104,0))*$B$134</f>
        <v>0</v>
      </c>
      <c r="GG184" s="52">
        <f>INDEX($B$260:$GS$260,MATCH(Input!GH91,Input!$C$104:$GT$104,0))*$B$134</f>
        <v>0</v>
      </c>
      <c r="GH184" s="52">
        <f>INDEX($B$260:$GS$260,MATCH(Input!GI91,Input!$C$104:$GT$104,0))*$B$134</f>
        <v>0</v>
      </c>
      <c r="GI184" s="52">
        <f>INDEX($B$260:$GS$260,MATCH(Input!GJ91,Input!$C$104:$GT$104,0))*$B$134</f>
        <v>0</v>
      </c>
      <c r="GJ184" s="52">
        <f>INDEX($B$260:$GS$260,MATCH(Input!GK91,Input!$C$104:$GT$104,0))*$B$134</f>
        <v>0</v>
      </c>
      <c r="GK184" s="52">
        <f>INDEX($B$260:$GS$260,MATCH(Input!GL91,Input!$C$104:$GT$104,0))*$B$134</f>
        <v>0</v>
      </c>
      <c r="GL184" s="52">
        <f>INDEX($B$260:$GS$260,MATCH(Input!GM91,Input!$C$104:$GT$104,0))*$B$134</f>
        <v>0</v>
      </c>
      <c r="GM184" s="52">
        <f>INDEX($B$260:$GS$260,MATCH(Input!GN91,Input!$C$104:$GT$104,0))*$B$134</f>
        <v>0</v>
      </c>
      <c r="GN184" s="52">
        <f>INDEX($B$260:$GS$260,MATCH(Input!GO91,Input!$C$104:$GT$104,0))*$B$134</f>
        <v>0</v>
      </c>
      <c r="GO184" s="52">
        <f>INDEX($B$260:$GS$260,MATCH(Input!GP91,Input!$C$104:$GT$104,0))*$B$134</f>
        <v>0</v>
      </c>
      <c r="GP184" s="52">
        <f>INDEX($B$260:$GS$260,MATCH(Input!GQ91,Input!$C$104:$GT$104,0))*$B$134</f>
        <v>0</v>
      </c>
      <c r="GQ184" s="52">
        <f>INDEX($B$260:$GS$260,MATCH(Input!GR91,Input!$C$104:$GT$104,0))*$B$134</f>
        <v>0</v>
      </c>
      <c r="GR184" s="52">
        <f>INDEX($B$260:$GS$260,MATCH(Input!GS91,Input!$C$104:$GT$104,0))*$B$134</f>
        <v>0</v>
      </c>
      <c r="GS184" s="52">
        <f>INDEX($B$260:$GS$260,MATCH(Input!GT91,Input!$C$104:$GT$104,0))*$B$134</f>
        <v>0</v>
      </c>
    </row>
    <row r="185" spans="1:201" outlineLevel="1">
      <c r="A185" s="326" t="s">
        <v>9509</v>
      </c>
      <c r="B185" s="52">
        <f ca="1">INDEX($B$261:$GS$261,MATCH(Input!C91,Input!$C$104:$GT$104,0))*$B$160</f>
        <v>0</v>
      </c>
      <c r="C185" s="52">
        <f ca="1">INDEX($B$261:$GS$261,MATCH(Input!D91,Input!$C$104:$GT$104,0))*$B$160</f>
        <v>0</v>
      </c>
      <c r="D185" s="52">
        <f ca="1">INDEX($B$261:$GS$261,MATCH(Input!E91,Input!$C$104:$GT$104,0))*$B$160</f>
        <v>0</v>
      </c>
      <c r="E185" s="52">
        <f ca="1">INDEX($B$261:$GS$261,MATCH(Input!F91,Input!$C$104:$GT$104,0))*$B$160</f>
        <v>0</v>
      </c>
      <c r="F185" s="52">
        <f ca="1">INDEX($B$261:$GS$261,MATCH(Input!G91,Input!$C$104:$GT$104,0))*$B$160</f>
        <v>0</v>
      </c>
      <c r="G185" s="52">
        <f ca="1">INDEX($B$261:$GS$261,MATCH(Input!H91,Input!$C$104:$GT$104,0))*$B$160</f>
        <v>0</v>
      </c>
      <c r="H185" s="52">
        <f ca="1">INDEX($B$261:$GS$261,MATCH(Input!I91,Input!$C$104:$GT$104,0))*$B$160</f>
        <v>0</v>
      </c>
      <c r="I185" s="52">
        <f ca="1">INDEX($B$261:$GS$261,MATCH(Input!J91,Input!$C$104:$GT$104,0))*$B$160</f>
        <v>0</v>
      </c>
      <c r="J185" s="52">
        <f ca="1">INDEX($B$261:$GS$261,MATCH(Input!K91,Input!$C$104:$GT$104,0))*$B$160</f>
        <v>0</v>
      </c>
      <c r="K185" s="52">
        <f ca="1">INDEX($B$261:$GS$261,MATCH(Input!L91,Input!$C$104:$GT$104,0))*$B$160</f>
        <v>0</v>
      </c>
      <c r="L185" s="52">
        <f ca="1">INDEX($B$261:$GS$261,MATCH(Input!M91,Input!$C$104:$GT$104,0))*$B$160</f>
        <v>0</v>
      </c>
      <c r="M185" s="52">
        <f ca="1">INDEX($B$261:$GS$261,MATCH(Input!N91,Input!$C$104:$GT$104,0))*$B$160</f>
        <v>0</v>
      </c>
      <c r="N185" s="52">
        <f ca="1">INDEX($B$261:$GS$261,MATCH(Input!O91,Input!$C$104:$GT$104,0))*$B$160</f>
        <v>0</v>
      </c>
      <c r="O185" s="52">
        <f ca="1">INDEX($B$261:$GS$261,MATCH(Input!P91,Input!$C$104:$GT$104,0))*$B$160</f>
        <v>0</v>
      </c>
      <c r="P185" s="52">
        <f ca="1">INDEX($B$261:$GS$261,MATCH(Input!Q91,Input!$C$104:$GT$104,0))*$B$160</f>
        <v>0</v>
      </c>
      <c r="Q185" s="52">
        <f ca="1">INDEX($B$261:$GS$261,MATCH(Input!R91,Input!$C$104:$GT$104,0))*$B$160</f>
        <v>0</v>
      </c>
      <c r="R185" s="52">
        <f ca="1">INDEX($B$261:$GS$261,MATCH(Input!S91,Input!$C$104:$GT$104,0))*$B$160</f>
        <v>0</v>
      </c>
      <c r="S185" s="52">
        <f ca="1">INDEX($B$261:$GS$261,MATCH(Input!T91,Input!$C$104:$GT$104,0))*$B$160</f>
        <v>0</v>
      </c>
      <c r="T185" s="52">
        <f ca="1">INDEX($B$261:$GS$261,MATCH(Input!U91,Input!$C$104:$GT$104,0))*$B$160</f>
        <v>0</v>
      </c>
      <c r="U185" s="52">
        <f ca="1">INDEX($B$261:$GS$261,MATCH(Input!V91,Input!$C$104:$GT$104,0))*$B$160</f>
        <v>0</v>
      </c>
      <c r="V185" s="52">
        <f ca="1">INDEX($B$261:$GS$261,MATCH(Input!W91,Input!$C$104:$GT$104,0))*$B$160</f>
        <v>0</v>
      </c>
      <c r="W185" s="52">
        <f ca="1">INDEX($B$261:$GS$261,MATCH(Input!X91,Input!$C$104:$GT$104,0))*$B$160</f>
        <v>0</v>
      </c>
      <c r="X185" s="52">
        <f ca="1">INDEX($B$261:$GS$261,MATCH(Input!Y91,Input!$C$104:$GT$104,0))*$B$160</f>
        <v>0</v>
      </c>
      <c r="Y185" s="52">
        <f ca="1">INDEX($B$261:$GS$261,MATCH(Input!Z91,Input!$C$104:$GT$104,0))*$B$160</f>
        <v>0</v>
      </c>
      <c r="Z185" s="52">
        <f ca="1">INDEX($B$261:$GS$261,MATCH(Input!AA91,Input!$C$104:$GT$104,0))*$B$160</f>
        <v>0</v>
      </c>
      <c r="AA185" s="52">
        <f ca="1">INDEX($B$261:$GS$261,MATCH(Input!AB91,Input!$C$104:$GT$104,0))*$B$160</f>
        <v>0</v>
      </c>
      <c r="AB185" s="52">
        <f ca="1">INDEX($B$261:$GS$261,MATCH(Input!AC91,Input!$C$104:$GT$104,0))*$B$160</f>
        <v>0</v>
      </c>
      <c r="AC185" s="52">
        <f ca="1">INDEX($B$261:$GS$261,MATCH(Input!AD91,Input!$C$104:$GT$104,0))*$B$160</f>
        <v>0</v>
      </c>
      <c r="AD185" s="52">
        <f ca="1">INDEX($B$261:$GS$261,MATCH(Input!AE91,Input!$C$104:$GT$104,0))*$B$160</f>
        <v>0</v>
      </c>
      <c r="AE185" s="52">
        <f ca="1">INDEX($B$261:$GS$261,MATCH(Input!AF91,Input!$C$104:$GT$104,0))*$B$160</f>
        <v>0</v>
      </c>
      <c r="AF185" s="52">
        <f ca="1">INDEX($B$261:$GS$261,MATCH(Input!AG91,Input!$C$104:$GT$104,0))*$B$160</f>
        <v>0</v>
      </c>
      <c r="AG185" s="52">
        <f ca="1">INDEX($B$261:$GS$261,MATCH(Input!AH91,Input!$C$104:$GT$104,0))*$B$160</f>
        <v>0</v>
      </c>
      <c r="AH185" s="52">
        <f ca="1">INDEX($B$261:$GS$261,MATCH(Input!AI91,Input!$C$104:$GT$104,0))*$B$160</f>
        <v>0</v>
      </c>
      <c r="AI185" s="52">
        <f ca="1">INDEX($B$261:$GS$261,MATCH(Input!AJ91,Input!$C$104:$GT$104,0))*$B$160</f>
        <v>0</v>
      </c>
      <c r="AJ185" s="52">
        <f ca="1">INDEX($B$261:$GS$261,MATCH(Input!AK91,Input!$C$104:$GT$104,0))*$B$160</f>
        <v>0</v>
      </c>
      <c r="AK185" s="52">
        <f ca="1">INDEX($B$261:$GS$261,MATCH(Input!AL91,Input!$C$104:$GT$104,0))*$B$160</f>
        <v>0</v>
      </c>
      <c r="AL185" s="52">
        <f ca="1">INDEX($B$261:$GS$261,MATCH(Input!AM91,Input!$C$104:$GT$104,0))*$B$160</f>
        <v>0</v>
      </c>
      <c r="AM185" s="52">
        <f ca="1">INDEX($B$261:$GS$261,MATCH(Input!AN91,Input!$C$104:$GT$104,0))*$B$160</f>
        <v>0</v>
      </c>
      <c r="AN185" s="52">
        <f ca="1">INDEX($B$261:$GS$261,MATCH(Input!AO91,Input!$C$104:$GT$104,0))*$B$160</f>
        <v>0</v>
      </c>
      <c r="AO185" s="52">
        <f ca="1">INDEX($B$261:$GS$261,MATCH(Input!AP91,Input!$C$104:$GT$104,0))*$B$160</f>
        <v>0</v>
      </c>
      <c r="AP185" s="52">
        <f ca="1">INDEX($B$261:$GS$261,MATCH(Input!AQ91,Input!$C$104:$GT$104,0))*$B$160</f>
        <v>0</v>
      </c>
      <c r="AQ185" s="52">
        <f ca="1">INDEX($B$261:$GS$261,MATCH(Input!AR91,Input!$C$104:$GT$104,0))*$B$160</f>
        <v>0</v>
      </c>
      <c r="AR185" s="52">
        <f ca="1">INDEX($B$261:$GS$261,MATCH(Input!AS91,Input!$C$104:$GT$104,0))*$B$160</f>
        <v>0</v>
      </c>
      <c r="AS185" s="52">
        <f ca="1">INDEX($B$261:$GS$261,MATCH(Input!AT91,Input!$C$104:$GT$104,0))*$B$160</f>
        <v>0</v>
      </c>
      <c r="AT185" s="52">
        <f ca="1">INDEX($B$261:$GS$261,MATCH(Input!AU91,Input!$C$104:$GT$104,0))*$B$160</f>
        <v>0</v>
      </c>
      <c r="AU185" s="52">
        <f ca="1">INDEX($B$261:$GS$261,MATCH(Input!AV91,Input!$C$104:$GT$104,0))*$B$160</f>
        <v>0</v>
      </c>
      <c r="AV185" s="52">
        <f ca="1">INDEX($B$261:$GS$261,MATCH(Input!AW91,Input!$C$104:$GT$104,0))*$B$160</f>
        <v>0</v>
      </c>
      <c r="AW185" s="52">
        <f ca="1">INDEX($B$261:$GS$261,MATCH(Input!AX91,Input!$C$104:$GT$104,0))*$B$160</f>
        <v>0</v>
      </c>
      <c r="AX185" s="52">
        <f ca="1">INDEX($B$261:$GS$261,MATCH(Input!AY91,Input!$C$104:$GT$104,0))*$B$160</f>
        <v>0</v>
      </c>
      <c r="AY185" s="52">
        <f ca="1">INDEX($B$261:$GS$261,MATCH(Input!AZ91,Input!$C$104:$GT$104,0))*$B$160</f>
        <v>0</v>
      </c>
      <c r="AZ185" s="52">
        <f ca="1">INDEX($B$261:$GS$261,MATCH(Input!BA91,Input!$C$104:$GT$104,0))*$B$160</f>
        <v>0</v>
      </c>
      <c r="BA185" s="52">
        <f ca="1">INDEX($B$261:$GS$261,MATCH(Input!BB91,Input!$C$104:$GT$104,0))*$B$160</f>
        <v>0</v>
      </c>
      <c r="BB185" s="52">
        <f ca="1">INDEX($B$261:$GS$261,MATCH(Input!BC91,Input!$C$104:$GT$104,0))*$B$160</f>
        <v>0</v>
      </c>
      <c r="BC185" s="52">
        <f ca="1">INDEX($B$261:$GS$261,MATCH(Input!BD91,Input!$C$104:$GT$104,0))*$B$160</f>
        <v>0</v>
      </c>
      <c r="BD185" s="52">
        <f ca="1">INDEX($B$261:$GS$261,MATCH(Input!BE91,Input!$C$104:$GT$104,0))*$B$160</f>
        <v>0</v>
      </c>
      <c r="BE185" s="52">
        <f ca="1">INDEX($B$261:$GS$261,MATCH(Input!BF91,Input!$C$104:$GT$104,0))*$B$160</f>
        <v>0</v>
      </c>
      <c r="BF185" s="52">
        <f ca="1">INDEX($B$261:$GS$261,MATCH(Input!BG91,Input!$C$104:$GT$104,0))*$B$160</f>
        <v>0</v>
      </c>
      <c r="BG185" s="52">
        <f ca="1">INDEX($B$261:$GS$261,MATCH(Input!BH91,Input!$C$104:$GT$104,0))*$B$160</f>
        <v>0</v>
      </c>
      <c r="BH185" s="52">
        <f ca="1">INDEX($B$261:$GS$261,MATCH(Input!BI91,Input!$C$104:$GT$104,0))*$B$160</f>
        <v>0</v>
      </c>
      <c r="BI185" s="52">
        <f ca="1">INDEX($B$261:$GS$261,MATCH(Input!BJ91,Input!$C$104:$GT$104,0))*$B$160</f>
        <v>0</v>
      </c>
      <c r="BJ185" s="52">
        <f ca="1">INDEX($B$261:$GS$261,MATCH(Input!BK91,Input!$C$104:$GT$104,0))*$B$160</f>
        <v>0</v>
      </c>
      <c r="BK185" s="52">
        <f ca="1">INDEX($B$261:$GS$261,MATCH(Input!BL91,Input!$C$104:$GT$104,0))*$B$160</f>
        <v>0</v>
      </c>
      <c r="BL185" s="52">
        <f ca="1">INDEX($B$261:$GS$261,MATCH(Input!BM91,Input!$C$104:$GT$104,0))*$B$160</f>
        <v>0</v>
      </c>
      <c r="BM185" s="52">
        <f ca="1">INDEX($B$261:$GS$261,MATCH(Input!BN91,Input!$C$104:$GT$104,0))*$B$160</f>
        <v>0</v>
      </c>
      <c r="BN185" s="52">
        <f ca="1">INDEX($B$261:$GS$261,MATCH(Input!BO91,Input!$C$104:$GT$104,0))*$B$160</f>
        <v>0</v>
      </c>
      <c r="BO185" s="52">
        <f ca="1">INDEX($B$261:$GS$261,MATCH(Input!BP91,Input!$C$104:$GT$104,0))*$B$160</f>
        <v>0</v>
      </c>
      <c r="BP185" s="52">
        <f ca="1">INDEX($B$261:$GS$261,MATCH(Input!BQ91,Input!$C$104:$GT$104,0))*$B$160</f>
        <v>0</v>
      </c>
      <c r="BQ185" s="52">
        <f ca="1">INDEX($B$261:$GS$261,MATCH(Input!BR91,Input!$C$104:$GT$104,0))*$B$160</f>
        <v>0</v>
      </c>
      <c r="BR185" s="52">
        <f ca="1">INDEX($B$261:$GS$261,MATCH(Input!BS91,Input!$C$104:$GT$104,0))*$B$160</f>
        <v>0</v>
      </c>
      <c r="BS185" s="52">
        <f ca="1">INDEX($B$261:$GS$261,MATCH(Input!BT91,Input!$C$104:$GT$104,0))*$B$160</f>
        <v>0</v>
      </c>
      <c r="BT185" s="52">
        <f ca="1">INDEX($B$261:$GS$261,MATCH(Input!BU91,Input!$C$104:$GT$104,0))*$B$160</f>
        <v>0</v>
      </c>
      <c r="BU185" s="52">
        <f ca="1">INDEX($B$261:$GS$261,MATCH(Input!BV91,Input!$C$104:$GT$104,0))*$B$160</f>
        <v>0</v>
      </c>
      <c r="BV185" s="52">
        <f ca="1">INDEX($B$261:$GS$261,MATCH(Input!BW91,Input!$C$104:$GT$104,0))*$B$160</f>
        <v>0</v>
      </c>
      <c r="BW185" s="52">
        <f ca="1">INDEX($B$261:$GS$261,MATCH(Input!BX91,Input!$C$104:$GT$104,0))*$B$160</f>
        <v>0</v>
      </c>
      <c r="BX185" s="52">
        <f ca="1">INDEX($B$261:$GS$261,MATCH(Input!BY91,Input!$C$104:$GT$104,0))*$B$160</f>
        <v>0</v>
      </c>
      <c r="BY185" s="52">
        <f ca="1">INDEX($B$261:$GS$261,MATCH(Input!BZ91,Input!$C$104:$GT$104,0))*$B$160</f>
        <v>0</v>
      </c>
      <c r="BZ185" s="52">
        <f ca="1">INDEX($B$261:$GS$261,MATCH(Input!CA91,Input!$C$104:$GT$104,0))*$B$160</f>
        <v>0</v>
      </c>
      <c r="CA185" s="52">
        <f ca="1">INDEX($B$261:$GS$261,MATCH(Input!CB91,Input!$C$104:$GT$104,0))*$B$160</f>
        <v>0</v>
      </c>
      <c r="CB185" s="52">
        <f ca="1">INDEX($B$261:$GS$261,MATCH(Input!CC91,Input!$C$104:$GT$104,0))*$B$160</f>
        <v>0</v>
      </c>
      <c r="CC185" s="52">
        <f ca="1">INDEX($B$261:$GS$261,MATCH(Input!CD91,Input!$C$104:$GT$104,0))*$B$160</f>
        <v>0</v>
      </c>
      <c r="CD185" s="52">
        <f ca="1">INDEX($B$261:$GS$261,MATCH(Input!CE91,Input!$C$104:$GT$104,0))*$B$160</f>
        <v>0</v>
      </c>
      <c r="CE185" s="52">
        <f ca="1">INDEX($B$261:$GS$261,MATCH(Input!CF91,Input!$C$104:$GT$104,0))*$B$160</f>
        <v>0</v>
      </c>
      <c r="CF185" s="52">
        <f ca="1">INDEX($B$261:$GS$261,MATCH(Input!CG91,Input!$C$104:$GT$104,0))*$B$160</f>
        <v>0</v>
      </c>
      <c r="CG185" s="52">
        <f ca="1">INDEX($B$261:$GS$261,MATCH(Input!CH91,Input!$C$104:$GT$104,0))*$B$160</f>
        <v>0</v>
      </c>
      <c r="CH185" s="52">
        <f ca="1">INDEX($B$261:$GS$261,MATCH(Input!CI91,Input!$C$104:$GT$104,0))*$B$160</f>
        <v>0</v>
      </c>
      <c r="CI185" s="52">
        <f ca="1">INDEX($B$261:$GS$261,MATCH(Input!CJ91,Input!$C$104:$GT$104,0))*$B$160</f>
        <v>0</v>
      </c>
      <c r="CJ185" s="52">
        <f ca="1">INDEX($B$261:$GS$261,MATCH(Input!CK91,Input!$C$104:$GT$104,0))*$B$160</f>
        <v>0</v>
      </c>
      <c r="CK185" s="52">
        <f ca="1">INDEX($B$261:$GS$261,MATCH(Input!CL91,Input!$C$104:$GT$104,0))*$B$160</f>
        <v>0</v>
      </c>
      <c r="CL185" s="52">
        <f ca="1">INDEX($B$261:$GS$261,MATCH(Input!CM91,Input!$C$104:$GT$104,0))*$B$160</f>
        <v>0</v>
      </c>
      <c r="CM185" s="52">
        <f ca="1">INDEX($B$261:$GS$261,MATCH(Input!CN91,Input!$C$104:$GT$104,0))*$B$160</f>
        <v>0</v>
      </c>
      <c r="CN185" s="52">
        <f ca="1">INDEX($B$261:$GS$261,MATCH(Input!CO91,Input!$C$104:$GT$104,0))*$B$160</f>
        <v>0</v>
      </c>
      <c r="CO185" s="52">
        <f ca="1">INDEX($B$261:$GS$261,MATCH(Input!CP91,Input!$C$104:$GT$104,0))*$B$160</f>
        <v>0</v>
      </c>
      <c r="CP185" s="52">
        <f ca="1">INDEX($B$261:$GS$261,MATCH(Input!CQ91,Input!$C$104:$GT$104,0))*$B$160</f>
        <v>0</v>
      </c>
      <c r="CQ185" s="52">
        <f ca="1">INDEX($B$261:$GS$261,MATCH(Input!CR91,Input!$C$104:$GT$104,0))*$B$160</f>
        <v>0</v>
      </c>
      <c r="CR185" s="52">
        <f ca="1">INDEX($B$261:$GS$261,MATCH(Input!CS91,Input!$C$104:$GT$104,0))*$B$160</f>
        <v>0</v>
      </c>
      <c r="CS185" s="52">
        <f ca="1">INDEX($B$261:$GS$261,MATCH(Input!CT91,Input!$C$104:$GT$104,0))*$B$160</f>
        <v>0</v>
      </c>
      <c r="CT185" s="52">
        <f ca="1">INDEX($B$261:$GS$261,MATCH(Input!CU91,Input!$C$104:$GT$104,0))*$B$160</f>
        <v>0</v>
      </c>
      <c r="CU185" s="52">
        <f ca="1">INDEX($B$261:$GS$261,MATCH(Input!CV91,Input!$C$104:$GT$104,0))*$B$160</f>
        <v>0</v>
      </c>
      <c r="CV185" s="52">
        <f ca="1">INDEX($B$261:$GS$261,MATCH(Input!CW91,Input!$C$104:$GT$104,0))*$B$160</f>
        <v>0</v>
      </c>
      <c r="CW185" s="52">
        <f ca="1">INDEX($B$261:$GS$261,MATCH(Input!CX91,Input!$C$104:$GT$104,0))*$B$160</f>
        <v>0</v>
      </c>
      <c r="CX185" s="52">
        <f ca="1">INDEX($B$261:$GS$261,MATCH(Input!CY91,Input!$C$104:$GT$104,0))*$B$160</f>
        <v>0</v>
      </c>
      <c r="CY185" s="52">
        <f ca="1">INDEX($B$261:$GS$261,MATCH(Input!CZ91,Input!$C$104:$GT$104,0))*$B$160</f>
        <v>0</v>
      </c>
      <c r="CZ185" s="52">
        <f ca="1">INDEX($B$261:$GS$261,MATCH(Input!DA91,Input!$C$104:$GT$104,0))*$B$160</f>
        <v>0</v>
      </c>
      <c r="DA185" s="52">
        <f ca="1">INDEX($B$261:$GS$261,MATCH(Input!DB91,Input!$C$104:$GT$104,0))*$B$160</f>
        <v>0</v>
      </c>
      <c r="DB185" s="52">
        <f ca="1">INDEX($B$261:$GS$261,MATCH(Input!DC91,Input!$C$104:$GT$104,0))*$B$160</f>
        <v>0</v>
      </c>
      <c r="DC185" s="52">
        <f ca="1">INDEX($B$261:$GS$261,MATCH(Input!DD91,Input!$C$104:$GT$104,0))*$B$160</f>
        <v>0</v>
      </c>
      <c r="DD185" s="52">
        <f ca="1">INDEX($B$261:$GS$261,MATCH(Input!DE91,Input!$C$104:$GT$104,0))*$B$160</f>
        <v>0</v>
      </c>
      <c r="DE185" s="52">
        <f ca="1">INDEX($B$261:$GS$261,MATCH(Input!DF91,Input!$C$104:$GT$104,0))*$B$160</f>
        <v>0</v>
      </c>
      <c r="DF185" s="52">
        <f ca="1">INDEX($B$261:$GS$261,MATCH(Input!DG91,Input!$C$104:$GT$104,0))*$B$160</f>
        <v>0</v>
      </c>
      <c r="DG185" s="52">
        <f ca="1">INDEX($B$261:$GS$261,MATCH(Input!DH91,Input!$C$104:$GT$104,0))*$B$160</f>
        <v>0</v>
      </c>
      <c r="DH185" s="52">
        <f ca="1">INDEX($B$261:$GS$261,MATCH(Input!DI91,Input!$C$104:$GT$104,0))*$B$160</f>
        <v>0</v>
      </c>
      <c r="DI185" s="52">
        <f ca="1">INDEX($B$261:$GS$261,MATCH(Input!DJ91,Input!$C$104:$GT$104,0))*$B$160</f>
        <v>0</v>
      </c>
      <c r="DJ185" s="52">
        <f ca="1">INDEX($B$261:$GS$261,MATCH(Input!DK91,Input!$C$104:$GT$104,0))*$B$160</f>
        <v>0</v>
      </c>
      <c r="DK185" s="52">
        <f ca="1">INDEX($B$261:$GS$261,MATCH(Input!DL91,Input!$C$104:$GT$104,0))*$B$160</f>
        <v>0</v>
      </c>
      <c r="DL185" s="52">
        <f ca="1">INDEX($B$261:$GS$261,MATCH(Input!DM91,Input!$C$104:$GT$104,0))*$B$160</f>
        <v>0</v>
      </c>
      <c r="DM185" s="52">
        <f ca="1">INDEX($B$261:$GS$261,MATCH(Input!DN91,Input!$C$104:$GT$104,0))*$B$160</f>
        <v>0</v>
      </c>
      <c r="DN185" s="52">
        <f ca="1">INDEX($B$261:$GS$261,MATCH(Input!DO91,Input!$C$104:$GT$104,0))*$B$160</f>
        <v>0</v>
      </c>
      <c r="DO185" s="52">
        <f ca="1">INDEX($B$261:$GS$261,MATCH(Input!DP91,Input!$C$104:$GT$104,0))*$B$160</f>
        <v>0</v>
      </c>
      <c r="DP185" s="52">
        <f ca="1">INDEX($B$261:$GS$261,MATCH(Input!DQ91,Input!$C$104:$GT$104,0))*$B$160</f>
        <v>0</v>
      </c>
      <c r="DQ185" s="52">
        <f ca="1">INDEX($B$261:$GS$261,MATCH(Input!DR91,Input!$C$104:$GT$104,0))*$B$160</f>
        <v>0</v>
      </c>
      <c r="DR185" s="52">
        <f ca="1">INDEX($B$261:$GS$261,MATCH(Input!DS91,Input!$C$104:$GT$104,0))*$B$160</f>
        <v>0</v>
      </c>
      <c r="DS185" s="52">
        <f ca="1">INDEX($B$261:$GS$261,MATCH(Input!DT91,Input!$C$104:$GT$104,0))*$B$160</f>
        <v>0</v>
      </c>
      <c r="DT185" s="52">
        <f ca="1">INDEX($B$261:$GS$261,MATCH(Input!DU91,Input!$C$104:$GT$104,0))*$B$160</f>
        <v>0</v>
      </c>
      <c r="DU185" s="52">
        <f ca="1">INDEX($B$261:$GS$261,MATCH(Input!DV91,Input!$C$104:$GT$104,0))*$B$160</f>
        <v>0</v>
      </c>
      <c r="DV185" s="52">
        <f ca="1">INDEX($B$261:$GS$261,MATCH(Input!DW91,Input!$C$104:$GT$104,0))*$B$160</f>
        <v>0</v>
      </c>
      <c r="DW185" s="52">
        <f ca="1">INDEX($B$261:$GS$261,MATCH(Input!DX91,Input!$C$104:$GT$104,0))*$B$160</f>
        <v>0</v>
      </c>
      <c r="DX185" s="52">
        <f ca="1">INDEX($B$261:$GS$261,MATCH(Input!DY91,Input!$C$104:$GT$104,0))*$B$160</f>
        <v>0</v>
      </c>
      <c r="DY185" s="52">
        <f ca="1">INDEX($B$261:$GS$261,MATCH(Input!DZ91,Input!$C$104:$GT$104,0))*$B$160</f>
        <v>0</v>
      </c>
      <c r="DZ185" s="52">
        <f ca="1">INDEX($B$261:$GS$261,MATCH(Input!EA91,Input!$C$104:$GT$104,0))*$B$160</f>
        <v>0</v>
      </c>
      <c r="EA185" s="52">
        <f ca="1">INDEX($B$261:$GS$261,MATCH(Input!EB91,Input!$C$104:$GT$104,0))*$B$160</f>
        <v>0</v>
      </c>
      <c r="EB185" s="52">
        <f ca="1">INDEX($B$261:$GS$261,MATCH(Input!EC91,Input!$C$104:$GT$104,0))*$B$160</f>
        <v>0</v>
      </c>
      <c r="EC185" s="52">
        <f ca="1">INDEX($B$261:$GS$261,MATCH(Input!ED91,Input!$C$104:$GT$104,0))*$B$160</f>
        <v>0</v>
      </c>
      <c r="ED185" s="52">
        <f ca="1">INDEX($B$261:$GS$261,MATCH(Input!EE91,Input!$C$104:$GT$104,0))*$B$160</f>
        <v>0</v>
      </c>
      <c r="EE185" s="52">
        <f ca="1">INDEX($B$261:$GS$261,MATCH(Input!EF91,Input!$C$104:$GT$104,0))*$B$160</f>
        <v>0</v>
      </c>
      <c r="EF185" s="52">
        <f ca="1">INDEX($B$261:$GS$261,MATCH(Input!EG91,Input!$C$104:$GT$104,0))*$B$160</f>
        <v>0</v>
      </c>
      <c r="EG185" s="52">
        <f ca="1">INDEX($B$261:$GS$261,MATCH(Input!EH91,Input!$C$104:$GT$104,0))*$B$160</f>
        <v>0</v>
      </c>
      <c r="EH185" s="52">
        <f ca="1">INDEX($B$261:$GS$261,MATCH(Input!EI91,Input!$C$104:$GT$104,0))*$B$160</f>
        <v>0</v>
      </c>
      <c r="EI185" s="52">
        <f ca="1">INDEX($B$261:$GS$261,MATCH(Input!EJ91,Input!$C$104:$GT$104,0))*$B$160</f>
        <v>0</v>
      </c>
      <c r="EJ185" s="52">
        <f ca="1">INDEX($B$261:$GS$261,MATCH(Input!EK91,Input!$C$104:$GT$104,0))*$B$160</f>
        <v>0</v>
      </c>
      <c r="EK185" s="52">
        <f ca="1">INDEX($B$261:$GS$261,MATCH(Input!EL91,Input!$C$104:$GT$104,0))*$B$160</f>
        <v>0</v>
      </c>
      <c r="EL185" s="52">
        <f ca="1">INDEX($B$261:$GS$261,MATCH(Input!EM91,Input!$C$104:$GT$104,0))*$B$160</f>
        <v>0</v>
      </c>
      <c r="EM185" s="52">
        <f ca="1">INDEX($B$261:$GS$261,MATCH(Input!EN91,Input!$C$104:$GT$104,0))*$B$160</f>
        <v>0</v>
      </c>
      <c r="EN185" s="52">
        <f ca="1">INDEX($B$261:$GS$261,MATCH(Input!EO91,Input!$C$104:$GT$104,0))*$B$160</f>
        <v>0</v>
      </c>
      <c r="EO185" s="52">
        <f ca="1">INDEX($B$261:$GS$261,MATCH(Input!EP91,Input!$C$104:$GT$104,0))*$B$160</f>
        <v>0</v>
      </c>
      <c r="EP185" s="52">
        <f ca="1">INDEX($B$261:$GS$261,MATCH(Input!EQ91,Input!$C$104:$GT$104,0))*$B$160</f>
        <v>0</v>
      </c>
      <c r="EQ185" s="52">
        <f ca="1">INDEX($B$261:$GS$261,MATCH(Input!ER91,Input!$C$104:$GT$104,0))*$B$160</f>
        <v>0</v>
      </c>
      <c r="ER185" s="52">
        <f ca="1">INDEX($B$261:$GS$261,MATCH(Input!ES91,Input!$C$104:$GT$104,0))*$B$160</f>
        <v>0</v>
      </c>
      <c r="ES185" s="52">
        <f ca="1">INDEX($B$261:$GS$261,MATCH(Input!ET91,Input!$C$104:$GT$104,0))*$B$160</f>
        <v>0</v>
      </c>
      <c r="ET185" s="52">
        <f ca="1">INDEX($B$261:$GS$261,MATCH(Input!EU91,Input!$C$104:$GT$104,0))*$B$160</f>
        <v>0</v>
      </c>
      <c r="EU185" s="52">
        <f ca="1">INDEX($B$261:$GS$261,MATCH(Input!EV91,Input!$C$104:$GT$104,0))*$B$160</f>
        <v>0</v>
      </c>
      <c r="EV185" s="52">
        <f ca="1">INDEX($B$261:$GS$261,MATCH(Input!EW91,Input!$C$104:$GT$104,0))*$B$160</f>
        <v>0</v>
      </c>
      <c r="EW185" s="52">
        <f ca="1">INDEX($B$261:$GS$261,MATCH(Input!EX91,Input!$C$104:$GT$104,0))*$B$160</f>
        <v>0</v>
      </c>
      <c r="EX185" s="52">
        <f ca="1">INDEX($B$261:$GS$261,MATCH(Input!EY91,Input!$C$104:$GT$104,0))*$B$160</f>
        <v>0</v>
      </c>
      <c r="EY185" s="52">
        <f ca="1">INDEX($B$261:$GS$261,MATCH(Input!EZ91,Input!$C$104:$GT$104,0))*$B$160</f>
        <v>0</v>
      </c>
      <c r="EZ185" s="52">
        <f ca="1">INDEX($B$261:$GS$261,MATCH(Input!FA91,Input!$C$104:$GT$104,0))*$B$160</f>
        <v>0</v>
      </c>
      <c r="FA185" s="52">
        <f ca="1">INDEX($B$261:$GS$261,MATCH(Input!FB91,Input!$C$104:$GT$104,0))*$B$160</f>
        <v>0</v>
      </c>
      <c r="FB185" s="52">
        <f ca="1">INDEX($B$261:$GS$261,MATCH(Input!FC91,Input!$C$104:$GT$104,0))*$B$160</f>
        <v>0</v>
      </c>
      <c r="FC185" s="52">
        <f ca="1">INDEX($B$261:$GS$261,MATCH(Input!FD91,Input!$C$104:$GT$104,0))*$B$160</f>
        <v>0</v>
      </c>
      <c r="FD185" s="52">
        <f ca="1">INDEX($B$261:$GS$261,MATCH(Input!FE91,Input!$C$104:$GT$104,0))*$B$160</f>
        <v>0</v>
      </c>
      <c r="FE185" s="52">
        <f ca="1">INDEX($B$261:$GS$261,MATCH(Input!FF91,Input!$C$104:$GT$104,0))*$B$160</f>
        <v>0</v>
      </c>
      <c r="FF185" s="52">
        <f ca="1">INDEX($B$261:$GS$261,MATCH(Input!FG91,Input!$C$104:$GT$104,0))*$B$160</f>
        <v>0</v>
      </c>
      <c r="FG185" s="52">
        <f ca="1">INDEX($B$261:$GS$261,MATCH(Input!FH91,Input!$C$104:$GT$104,0))*$B$160</f>
        <v>0</v>
      </c>
      <c r="FH185" s="52">
        <f ca="1">INDEX($B$261:$GS$261,MATCH(Input!FI91,Input!$C$104:$GT$104,0))*$B$160</f>
        <v>0</v>
      </c>
      <c r="FI185" s="52">
        <f ca="1">INDEX($B$261:$GS$261,MATCH(Input!FJ91,Input!$C$104:$GT$104,0))*$B$160</f>
        <v>0</v>
      </c>
      <c r="FJ185" s="52">
        <f ca="1">INDEX($B$261:$GS$261,MATCH(Input!FK91,Input!$C$104:$GT$104,0))*$B$160</f>
        <v>0</v>
      </c>
      <c r="FK185" s="52">
        <f ca="1">INDEX($B$261:$GS$261,MATCH(Input!FL91,Input!$C$104:$GT$104,0))*$B$160</f>
        <v>0</v>
      </c>
      <c r="FL185" s="52">
        <f ca="1">INDEX($B$261:$GS$261,MATCH(Input!FM91,Input!$C$104:$GT$104,0))*$B$160</f>
        <v>0</v>
      </c>
      <c r="FM185" s="52">
        <f ca="1">INDEX($B$261:$GS$261,MATCH(Input!FN91,Input!$C$104:$GT$104,0))*$B$160</f>
        <v>0</v>
      </c>
      <c r="FN185" s="52">
        <f ca="1">INDEX($B$261:$GS$261,MATCH(Input!FO91,Input!$C$104:$GT$104,0))*$B$160</f>
        <v>0</v>
      </c>
      <c r="FO185" s="52">
        <f ca="1">INDEX($B$261:$GS$261,MATCH(Input!FP91,Input!$C$104:$GT$104,0))*$B$160</f>
        <v>0</v>
      </c>
      <c r="FP185" s="52">
        <f ca="1">INDEX($B$261:$GS$261,MATCH(Input!FQ91,Input!$C$104:$GT$104,0))*$B$160</f>
        <v>0</v>
      </c>
      <c r="FQ185" s="52">
        <f ca="1">INDEX($B$261:$GS$261,MATCH(Input!FR91,Input!$C$104:$GT$104,0))*$B$160</f>
        <v>0</v>
      </c>
      <c r="FR185" s="52">
        <f ca="1">INDEX($B$261:$GS$261,MATCH(Input!FS91,Input!$C$104:$GT$104,0))*$B$160</f>
        <v>0</v>
      </c>
      <c r="FS185" s="52">
        <f ca="1">INDEX($B$261:$GS$261,MATCH(Input!FT91,Input!$C$104:$GT$104,0))*$B$160</f>
        <v>0</v>
      </c>
      <c r="FT185" s="52">
        <f ca="1">INDEX($B$261:$GS$261,MATCH(Input!FU91,Input!$C$104:$GT$104,0))*$B$160</f>
        <v>0</v>
      </c>
      <c r="FU185" s="52">
        <f ca="1">INDEX($B$261:$GS$261,MATCH(Input!FV91,Input!$C$104:$GT$104,0))*$B$160</f>
        <v>0</v>
      </c>
      <c r="FV185" s="52">
        <f ca="1">INDEX($B$261:$GS$261,MATCH(Input!FW91,Input!$C$104:$GT$104,0))*$B$160</f>
        <v>0</v>
      </c>
      <c r="FW185" s="52">
        <f ca="1">INDEX($B$261:$GS$261,MATCH(Input!FX91,Input!$C$104:$GT$104,0))*$B$160</f>
        <v>0</v>
      </c>
      <c r="FX185" s="52">
        <f ca="1">INDEX($B$261:$GS$261,MATCH(Input!FY91,Input!$C$104:$GT$104,0))*$B$160</f>
        <v>0</v>
      </c>
      <c r="FY185" s="52">
        <f ca="1">INDEX($B$261:$GS$261,MATCH(Input!FZ91,Input!$C$104:$GT$104,0))*$B$160</f>
        <v>0</v>
      </c>
      <c r="FZ185" s="52">
        <f ca="1">INDEX($B$261:$GS$261,MATCH(Input!GA91,Input!$C$104:$GT$104,0))*$B$160</f>
        <v>0</v>
      </c>
      <c r="GA185" s="52">
        <f ca="1">INDEX($B$261:$GS$261,MATCH(Input!GB91,Input!$C$104:$GT$104,0))*$B$160</f>
        <v>0</v>
      </c>
      <c r="GB185" s="52">
        <f ca="1">INDEX($B$261:$GS$261,MATCH(Input!GC91,Input!$C$104:$GT$104,0))*$B$160</f>
        <v>0</v>
      </c>
      <c r="GC185" s="52">
        <f ca="1">INDEX($B$261:$GS$261,MATCH(Input!GD91,Input!$C$104:$GT$104,0))*$B$160</f>
        <v>0</v>
      </c>
      <c r="GD185" s="52">
        <f ca="1">INDEX($B$261:$GS$261,MATCH(Input!GE91,Input!$C$104:$GT$104,0))*$B$160</f>
        <v>0</v>
      </c>
      <c r="GE185" s="52">
        <f ca="1">INDEX($B$261:$GS$261,MATCH(Input!GF91,Input!$C$104:$GT$104,0))*$B$160</f>
        <v>0</v>
      </c>
      <c r="GF185" s="52">
        <f ca="1">INDEX($B$261:$GS$261,MATCH(Input!GG91,Input!$C$104:$GT$104,0))*$B$160</f>
        <v>0</v>
      </c>
      <c r="GG185" s="52">
        <f ca="1">INDEX($B$261:$GS$261,MATCH(Input!GH91,Input!$C$104:$GT$104,0))*$B$160</f>
        <v>0</v>
      </c>
      <c r="GH185" s="52">
        <f ca="1">INDEX($B$261:$GS$261,MATCH(Input!GI91,Input!$C$104:$GT$104,0))*$B$160</f>
        <v>0</v>
      </c>
      <c r="GI185" s="52">
        <f ca="1">INDEX($B$261:$GS$261,MATCH(Input!GJ91,Input!$C$104:$GT$104,0))*$B$160</f>
        <v>0</v>
      </c>
      <c r="GJ185" s="52">
        <f ca="1">INDEX($B$261:$GS$261,MATCH(Input!GK91,Input!$C$104:$GT$104,0))*$B$160</f>
        <v>0</v>
      </c>
      <c r="GK185" s="52">
        <f ca="1">INDEX($B$261:$GS$261,MATCH(Input!GL91,Input!$C$104:$GT$104,0))*$B$160</f>
        <v>0</v>
      </c>
      <c r="GL185" s="52">
        <f ca="1">INDEX($B$261:$GS$261,MATCH(Input!GM91,Input!$C$104:$GT$104,0))*$B$160</f>
        <v>0</v>
      </c>
      <c r="GM185" s="52">
        <f ca="1">INDEX($B$261:$GS$261,MATCH(Input!GN91,Input!$C$104:$GT$104,0))*$B$160</f>
        <v>0</v>
      </c>
      <c r="GN185" s="52">
        <f ca="1">INDEX($B$261:$GS$261,MATCH(Input!GO91,Input!$C$104:$GT$104,0))*$B$160</f>
        <v>0</v>
      </c>
      <c r="GO185" s="52">
        <f ca="1">INDEX($B$261:$GS$261,MATCH(Input!GP91,Input!$C$104:$GT$104,0))*$B$160</f>
        <v>0</v>
      </c>
      <c r="GP185" s="52">
        <f ca="1">INDEX($B$261:$GS$261,MATCH(Input!GQ91,Input!$C$104:$GT$104,0))*$B$160</f>
        <v>0</v>
      </c>
      <c r="GQ185" s="52">
        <f ca="1">INDEX($B$261:$GS$261,MATCH(Input!GR91,Input!$C$104:$GT$104,0))*$B$160</f>
        <v>0</v>
      </c>
      <c r="GR185" s="52">
        <f ca="1">INDEX($B$261:$GS$261,MATCH(Input!GS91,Input!$C$104:$GT$104,0))*$B$160</f>
        <v>0</v>
      </c>
      <c r="GS185" s="52">
        <f ca="1">INDEX($B$261:$GS$261,MATCH(Input!GT91,Input!$C$104:$GT$104,0))*$B$160</f>
        <v>0</v>
      </c>
    </row>
    <row r="186" spans="1:201" outlineLevel="1">
      <c r="A186" s="326" t="s">
        <v>9510</v>
      </c>
      <c r="B186" s="52">
        <f ca="1">INDEX($B$262:$GS$262,MATCH(Input!C91,Input!$C$104:$GT$104,0))*$B$160</f>
        <v>0</v>
      </c>
      <c r="C186" s="52">
        <f ca="1">INDEX($B$262:$GS$262,MATCH(Input!D91,Input!$C$104:$GT$104,0))*$B$160</f>
        <v>0</v>
      </c>
      <c r="D186" s="52">
        <f ca="1">INDEX($B$262:$GS$262,MATCH(Input!E91,Input!$C$104:$GT$104,0))*$B$160</f>
        <v>0</v>
      </c>
      <c r="E186" s="52">
        <f ca="1">INDEX($B$262:$GS$262,MATCH(Input!F91,Input!$C$104:$GT$104,0))*$B$160</f>
        <v>0</v>
      </c>
      <c r="F186" s="52">
        <f ca="1">INDEX($B$262:$GS$262,MATCH(Input!G91,Input!$C$104:$GT$104,0))*$B$160</f>
        <v>0</v>
      </c>
      <c r="G186" s="52">
        <f ca="1">INDEX($B$262:$GS$262,MATCH(Input!H91,Input!$C$104:$GT$104,0))*$B$160</f>
        <v>0</v>
      </c>
      <c r="H186" s="52">
        <f ca="1">INDEX($B$262:$GS$262,MATCH(Input!I91,Input!$C$104:$GT$104,0))*$B$160</f>
        <v>0</v>
      </c>
      <c r="I186" s="52">
        <f ca="1">INDEX($B$262:$GS$262,MATCH(Input!J91,Input!$C$104:$GT$104,0))*$B$160</f>
        <v>0</v>
      </c>
      <c r="J186" s="52">
        <f ca="1">INDEX($B$262:$GS$262,MATCH(Input!K91,Input!$C$104:$GT$104,0))*$B$160</f>
        <v>0</v>
      </c>
      <c r="K186" s="52">
        <f ca="1">INDEX($B$262:$GS$262,MATCH(Input!L91,Input!$C$104:$GT$104,0))*$B$160</f>
        <v>0</v>
      </c>
      <c r="L186" s="52">
        <f ca="1">INDEX($B$262:$GS$262,MATCH(Input!M91,Input!$C$104:$GT$104,0))*$B$160</f>
        <v>0</v>
      </c>
      <c r="M186" s="52">
        <f ca="1">INDEX($B$262:$GS$262,MATCH(Input!N91,Input!$C$104:$GT$104,0))*$B$160</f>
        <v>0</v>
      </c>
      <c r="N186" s="52">
        <f ca="1">INDEX($B$262:$GS$262,MATCH(Input!O91,Input!$C$104:$GT$104,0))*$B$160</f>
        <v>0</v>
      </c>
      <c r="O186" s="52">
        <f ca="1">INDEX($B$262:$GS$262,MATCH(Input!P91,Input!$C$104:$GT$104,0))*$B$160</f>
        <v>0</v>
      </c>
      <c r="P186" s="52">
        <f ca="1">INDEX($B$262:$GS$262,MATCH(Input!Q91,Input!$C$104:$GT$104,0))*$B$160</f>
        <v>0</v>
      </c>
      <c r="Q186" s="52">
        <f ca="1">INDEX($B$262:$GS$262,MATCH(Input!R91,Input!$C$104:$GT$104,0))*$B$160</f>
        <v>0</v>
      </c>
      <c r="R186" s="52">
        <f ca="1">INDEX($B$262:$GS$262,MATCH(Input!S91,Input!$C$104:$GT$104,0))*$B$160</f>
        <v>0</v>
      </c>
      <c r="S186" s="52">
        <f ca="1">INDEX($B$262:$GS$262,MATCH(Input!T91,Input!$C$104:$GT$104,0))*$B$160</f>
        <v>0</v>
      </c>
      <c r="T186" s="52">
        <f ca="1">INDEX($B$262:$GS$262,MATCH(Input!U91,Input!$C$104:$GT$104,0))*$B$160</f>
        <v>0</v>
      </c>
      <c r="U186" s="52">
        <f ca="1">INDEX($B$262:$GS$262,MATCH(Input!V91,Input!$C$104:$GT$104,0))*$B$160</f>
        <v>0</v>
      </c>
      <c r="V186" s="52">
        <f ca="1">INDEX($B$262:$GS$262,MATCH(Input!W91,Input!$C$104:$GT$104,0))*$B$160</f>
        <v>0</v>
      </c>
      <c r="W186" s="52">
        <f ca="1">INDEX($B$262:$GS$262,MATCH(Input!X91,Input!$C$104:$GT$104,0))*$B$160</f>
        <v>0</v>
      </c>
      <c r="X186" s="52">
        <f ca="1">INDEX($B$262:$GS$262,MATCH(Input!Y91,Input!$C$104:$GT$104,0))*$B$160</f>
        <v>0</v>
      </c>
      <c r="Y186" s="52">
        <f ca="1">INDEX($B$262:$GS$262,MATCH(Input!Z91,Input!$C$104:$GT$104,0))*$B$160</f>
        <v>0</v>
      </c>
      <c r="Z186" s="52">
        <f ca="1">INDEX($B$262:$GS$262,MATCH(Input!AA91,Input!$C$104:$GT$104,0))*$B$160</f>
        <v>0</v>
      </c>
      <c r="AA186" s="52">
        <f ca="1">INDEX($B$262:$GS$262,MATCH(Input!AB91,Input!$C$104:$GT$104,0))*$B$160</f>
        <v>0</v>
      </c>
      <c r="AB186" s="52">
        <f ca="1">INDEX($B$262:$GS$262,MATCH(Input!AC91,Input!$C$104:$GT$104,0))*$B$160</f>
        <v>0</v>
      </c>
      <c r="AC186" s="52">
        <f ca="1">INDEX($B$262:$GS$262,MATCH(Input!AD91,Input!$C$104:$GT$104,0))*$B$160</f>
        <v>0</v>
      </c>
      <c r="AD186" s="52">
        <f ca="1">INDEX($B$262:$GS$262,MATCH(Input!AE91,Input!$C$104:$GT$104,0))*$B$160</f>
        <v>0</v>
      </c>
      <c r="AE186" s="52">
        <f ca="1">INDEX($B$262:$GS$262,MATCH(Input!AF91,Input!$C$104:$GT$104,0))*$B$160</f>
        <v>0</v>
      </c>
      <c r="AF186" s="52">
        <f ca="1">INDEX($B$262:$GS$262,MATCH(Input!AG91,Input!$C$104:$GT$104,0))*$B$160</f>
        <v>0</v>
      </c>
      <c r="AG186" s="52">
        <f ca="1">INDEX($B$262:$GS$262,MATCH(Input!AH91,Input!$C$104:$GT$104,0))*$B$160</f>
        <v>0</v>
      </c>
      <c r="AH186" s="52">
        <f ca="1">INDEX($B$262:$GS$262,MATCH(Input!AI91,Input!$C$104:$GT$104,0))*$B$160</f>
        <v>0</v>
      </c>
      <c r="AI186" s="52">
        <f ca="1">INDEX($B$262:$GS$262,MATCH(Input!AJ91,Input!$C$104:$GT$104,0))*$B$160</f>
        <v>0</v>
      </c>
      <c r="AJ186" s="52">
        <f ca="1">INDEX($B$262:$GS$262,MATCH(Input!AK91,Input!$C$104:$GT$104,0))*$B$160</f>
        <v>0</v>
      </c>
      <c r="AK186" s="52">
        <f ca="1">INDEX($B$262:$GS$262,MATCH(Input!AL91,Input!$C$104:$GT$104,0))*$B$160</f>
        <v>0</v>
      </c>
      <c r="AL186" s="52">
        <f ca="1">INDEX($B$262:$GS$262,MATCH(Input!AM91,Input!$C$104:$GT$104,0))*$B$160</f>
        <v>0</v>
      </c>
      <c r="AM186" s="52">
        <f ca="1">INDEX($B$262:$GS$262,MATCH(Input!AN91,Input!$C$104:$GT$104,0))*$B$160</f>
        <v>0</v>
      </c>
      <c r="AN186" s="52">
        <f ca="1">INDEX($B$262:$GS$262,MATCH(Input!AO91,Input!$C$104:$GT$104,0))*$B$160</f>
        <v>0</v>
      </c>
      <c r="AO186" s="52">
        <f ca="1">INDEX($B$262:$GS$262,MATCH(Input!AP91,Input!$C$104:$GT$104,0))*$B$160</f>
        <v>0</v>
      </c>
      <c r="AP186" s="52">
        <f ca="1">INDEX($B$262:$GS$262,MATCH(Input!AQ91,Input!$C$104:$GT$104,0))*$B$160</f>
        <v>0</v>
      </c>
      <c r="AQ186" s="52">
        <f ca="1">INDEX($B$262:$GS$262,MATCH(Input!AR91,Input!$C$104:$GT$104,0))*$B$160</f>
        <v>0</v>
      </c>
      <c r="AR186" s="52">
        <f ca="1">INDEX($B$262:$GS$262,MATCH(Input!AS91,Input!$C$104:$GT$104,0))*$B$160</f>
        <v>0</v>
      </c>
      <c r="AS186" s="52">
        <f ca="1">INDEX($B$262:$GS$262,MATCH(Input!AT91,Input!$C$104:$GT$104,0))*$B$160</f>
        <v>0</v>
      </c>
      <c r="AT186" s="52">
        <f ca="1">INDEX($B$262:$GS$262,MATCH(Input!AU91,Input!$C$104:$GT$104,0))*$B$160</f>
        <v>0</v>
      </c>
      <c r="AU186" s="52">
        <f ca="1">INDEX($B$262:$GS$262,MATCH(Input!AV91,Input!$C$104:$GT$104,0))*$B$160</f>
        <v>0</v>
      </c>
      <c r="AV186" s="52">
        <f ca="1">INDEX($B$262:$GS$262,MATCH(Input!AW91,Input!$C$104:$GT$104,0))*$B$160</f>
        <v>0</v>
      </c>
      <c r="AW186" s="52">
        <f ca="1">INDEX($B$262:$GS$262,MATCH(Input!AX91,Input!$C$104:$GT$104,0))*$B$160</f>
        <v>0</v>
      </c>
      <c r="AX186" s="52">
        <f ca="1">INDEX($B$262:$GS$262,MATCH(Input!AY91,Input!$C$104:$GT$104,0))*$B$160</f>
        <v>0</v>
      </c>
      <c r="AY186" s="52">
        <f ca="1">INDEX($B$262:$GS$262,MATCH(Input!AZ91,Input!$C$104:$GT$104,0))*$B$160</f>
        <v>0</v>
      </c>
      <c r="AZ186" s="52">
        <f ca="1">INDEX($B$262:$GS$262,MATCH(Input!BA91,Input!$C$104:$GT$104,0))*$B$160</f>
        <v>0</v>
      </c>
      <c r="BA186" s="52">
        <f ca="1">INDEX($B$262:$GS$262,MATCH(Input!BB91,Input!$C$104:$GT$104,0))*$B$160</f>
        <v>0</v>
      </c>
      <c r="BB186" s="52">
        <f ca="1">INDEX($B$262:$GS$262,MATCH(Input!BC91,Input!$C$104:$GT$104,0))*$B$160</f>
        <v>0</v>
      </c>
      <c r="BC186" s="52">
        <f ca="1">INDEX($B$262:$GS$262,MATCH(Input!BD91,Input!$C$104:$GT$104,0))*$B$160</f>
        <v>0</v>
      </c>
      <c r="BD186" s="52">
        <f ca="1">INDEX($B$262:$GS$262,MATCH(Input!BE91,Input!$C$104:$GT$104,0))*$B$160</f>
        <v>0</v>
      </c>
      <c r="BE186" s="52">
        <f ca="1">INDEX($B$262:$GS$262,MATCH(Input!BF91,Input!$C$104:$GT$104,0))*$B$160</f>
        <v>0</v>
      </c>
      <c r="BF186" s="52">
        <f ca="1">INDEX($B$262:$GS$262,MATCH(Input!BG91,Input!$C$104:$GT$104,0))*$B$160</f>
        <v>0</v>
      </c>
      <c r="BG186" s="52">
        <f ca="1">INDEX($B$262:$GS$262,MATCH(Input!BH91,Input!$C$104:$GT$104,0))*$B$160</f>
        <v>0</v>
      </c>
      <c r="BH186" s="52">
        <f ca="1">INDEX($B$262:$GS$262,MATCH(Input!BI91,Input!$C$104:$GT$104,0))*$B$160</f>
        <v>0</v>
      </c>
      <c r="BI186" s="52">
        <f ca="1">INDEX($B$262:$GS$262,MATCH(Input!BJ91,Input!$C$104:$GT$104,0))*$B$160</f>
        <v>0</v>
      </c>
      <c r="BJ186" s="52">
        <f ca="1">INDEX($B$262:$GS$262,MATCH(Input!BK91,Input!$C$104:$GT$104,0))*$B$160</f>
        <v>0</v>
      </c>
      <c r="BK186" s="52">
        <f ca="1">INDEX($B$262:$GS$262,MATCH(Input!BL91,Input!$C$104:$GT$104,0))*$B$160</f>
        <v>0</v>
      </c>
      <c r="BL186" s="52">
        <f ca="1">INDEX($B$262:$GS$262,MATCH(Input!BM91,Input!$C$104:$GT$104,0))*$B$160</f>
        <v>0</v>
      </c>
      <c r="BM186" s="52">
        <f ca="1">INDEX($B$262:$GS$262,MATCH(Input!BN91,Input!$C$104:$GT$104,0))*$B$160</f>
        <v>0</v>
      </c>
      <c r="BN186" s="52">
        <f ca="1">INDEX($B$262:$GS$262,MATCH(Input!BO91,Input!$C$104:$GT$104,0))*$B$160</f>
        <v>0</v>
      </c>
      <c r="BO186" s="52">
        <f ca="1">INDEX($B$262:$GS$262,MATCH(Input!BP91,Input!$C$104:$GT$104,0))*$B$160</f>
        <v>0</v>
      </c>
      <c r="BP186" s="52">
        <f ca="1">INDEX($B$262:$GS$262,MATCH(Input!BQ91,Input!$C$104:$GT$104,0))*$B$160</f>
        <v>0</v>
      </c>
      <c r="BQ186" s="52">
        <f ca="1">INDEX($B$262:$GS$262,MATCH(Input!BR91,Input!$C$104:$GT$104,0))*$B$160</f>
        <v>0</v>
      </c>
      <c r="BR186" s="52">
        <f ca="1">INDEX($B$262:$GS$262,MATCH(Input!BS91,Input!$C$104:$GT$104,0))*$B$160</f>
        <v>0</v>
      </c>
      <c r="BS186" s="52">
        <f ca="1">INDEX($B$262:$GS$262,MATCH(Input!BT91,Input!$C$104:$GT$104,0))*$B$160</f>
        <v>0</v>
      </c>
      <c r="BT186" s="52">
        <f ca="1">INDEX($B$262:$GS$262,MATCH(Input!BU91,Input!$C$104:$GT$104,0))*$B$160</f>
        <v>0</v>
      </c>
      <c r="BU186" s="52">
        <f ca="1">INDEX($B$262:$GS$262,MATCH(Input!BV91,Input!$C$104:$GT$104,0))*$B$160</f>
        <v>0</v>
      </c>
      <c r="BV186" s="52">
        <f ca="1">INDEX($B$262:$GS$262,MATCH(Input!BW91,Input!$C$104:$GT$104,0))*$B$160</f>
        <v>0</v>
      </c>
      <c r="BW186" s="52">
        <f ca="1">INDEX($B$262:$GS$262,MATCH(Input!BX91,Input!$C$104:$GT$104,0))*$B$160</f>
        <v>0</v>
      </c>
      <c r="BX186" s="52">
        <f ca="1">INDEX($B$262:$GS$262,MATCH(Input!BY91,Input!$C$104:$GT$104,0))*$B$160</f>
        <v>0</v>
      </c>
      <c r="BY186" s="52">
        <f ca="1">INDEX($B$262:$GS$262,MATCH(Input!BZ91,Input!$C$104:$GT$104,0))*$B$160</f>
        <v>0</v>
      </c>
      <c r="BZ186" s="52">
        <f ca="1">INDEX($B$262:$GS$262,MATCH(Input!CA91,Input!$C$104:$GT$104,0))*$B$160</f>
        <v>0</v>
      </c>
      <c r="CA186" s="52">
        <f ca="1">INDEX($B$262:$GS$262,MATCH(Input!CB91,Input!$C$104:$GT$104,0))*$B$160</f>
        <v>0</v>
      </c>
      <c r="CB186" s="52">
        <f ca="1">INDEX($B$262:$GS$262,MATCH(Input!CC91,Input!$C$104:$GT$104,0))*$B$160</f>
        <v>0</v>
      </c>
      <c r="CC186" s="52">
        <f ca="1">INDEX($B$262:$GS$262,MATCH(Input!CD91,Input!$C$104:$GT$104,0))*$B$160</f>
        <v>0</v>
      </c>
      <c r="CD186" s="52">
        <f ca="1">INDEX($B$262:$GS$262,MATCH(Input!CE91,Input!$C$104:$GT$104,0))*$B$160</f>
        <v>0</v>
      </c>
      <c r="CE186" s="52">
        <f ca="1">INDEX($B$262:$GS$262,MATCH(Input!CF91,Input!$C$104:$GT$104,0))*$B$160</f>
        <v>0</v>
      </c>
      <c r="CF186" s="52">
        <f ca="1">INDEX($B$262:$GS$262,MATCH(Input!CG91,Input!$C$104:$GT$104,0))*$B$160</f>
        <v>0</v>
      </c>
      <c r="CG186" s="52">
        <f ca="1">INDEX($B$262:$GS$262,MATCH(Input!CH91,Input!$C$104:$GT$104,0))*$B$160</f>
        <v>0</v>
      </c>
      <c r="CH186" s="52">
        <f ca="1">INDEX($B$262:$GS$262,MATCH(Input!CI91,Input!$C$104:$GT$104,0))*$B$160</f>
        <v>0</v>
      </c>
      <c r="CI186" s="52">
        <f ca="1">INDEX($B$262:$GS$262,MATCH(Input!CJ91,Input!$C$104:$GT$104,0))*$B$160</f>
        <v>0</v>
      </c>
      <c r="CJ186" s="52">
        <f ca="1">INDEX($B$262:$GS$262,MATCH(Input!CK91,Input!$C$104:$GT$104,0))*$B$160</f>
        <v>0</v>
      </c>
      <c r="CK186" s="52">
        <f ca="1">INDEX($B$262:$GS$262,MATCH(Input!CL91,Input!$C$104:$GT$104,0))*$B$160</f>
        <v>0</v>
      </c>
      <c r="CL186" s="52">
        <f ca="1">INDEX($B$262:$GS$262,MATCH(Input!CM91,Input!$C$104:$GT$104,0))*$B$160</f>
        <v>0</v>
      </c>
      <c r="CM186" s="52">
        <f ca="1">INDEX($B$262:$GS$262,MATCH(Input!CN91,Input!$C$104:$GT$104,0))*$B$160</f>
        <v>0</v>
      </c>
      <c r="CN186" s="52">
        <f ca="1">INDEX($B$262:$GS$262,MATCH(Input!CO91,Input!$C$104:$GT$104,0))*$B$160</f>
        <v>0</v>
      </c>
      <c r="CO186" s="52">
        <f ca="1">INDEX($B$262:$GS$262,MATCH(Input!CP91,Input!$C$104:$GT$104,0))*$B$160</f>
        <v>0</v>
      </c>
      <c r="CP186" s="52">
        <f ca="1">INDEX($B$262:$GS$262,MATCH(Input!CQ91,Input!$C$104:$GT$104,0))*$B$160</f>
        <v>0</v>
      </c>
      <c r="CQ186" s="52">
        <f ca="1">INDEX($B$262:$GS$262,MATCH(Input!CR91,Input!$C$104:$GT$104,0))*$B$160</f>
        <v>0</v>
      </c>
      <c r="CR186" s="52">
        <f ca="1">INDEX($B$262:$GS$262,MATCH(Input!CS91,Input!$C$104:$GT$104,0))*$B$160</f>
        <v>0</v>
      </c>
      <c r="CS186" s="52">
        <f ca="1">INDEX($B$262:$GS$262,MATCH(Input!CT91,Input!$C$104:$GT$104,0))*$B$160</f>
        <v>0</v>
      </c>
      <c r="CT186" s="52">
        <f ca="1">INDEX($B$262:$GS$262,MATCH(Input!CU91,Input!$C$104:$GT$104,0))*$B$160</f>
        <v>0</v>
      </c>
      <c r="CU186" s="52">
        <f ca="1">INDEX($B$262:$GS$262,MATCH(Input!CV91,Input!$C$104:$GT$104,0))*$B$160</f>
        <v>0</v>
      </c>
      <c r="CV186" s="52">
        <f ca="1">INDEX($B$262:$GS$262,MATCH(Input!CW91,Input!$C$104:$GT$104,0))*$B$160</f>
        <v>0</v>
      </c>
      <c r="CW186" s="52">
        <f ca="1">INDEX($B$262:$GS$262,MATCH(Input!CX91,Input!$C$104:$GT$104,0))*$B$160</f>
        <v>0</v>
      </c>
      <c r="CX186" s="52">
        <f ca="1">INDEX($B$262:$GS$262,MATCH(Input!CY91,Input!$C$104:$GT$104,0))*$B$160</f>
        <v>0</v>
      </c>
      <c r="CY186" s="52">
        <f ca="1">INDEX($B$262:$GS$262,MATCH(Input!CZ91,Input!$C$104:$GT$104,0))*$B$160</f>
        <v>0</v>
      </c>
      <c r="CZ186" s="52">
        <f ca="1">INDEX($B$262:$GS$262,MATCH(Input!DA91,Input!$C$104:$GT$104,0))*$B$160</f>
        <v>0</v>
      </c>
      <c r="DA186" s="52">
        <f ca="1">INDEX($B$262:$GS$262,MATCH(Input!DB91,Input!$C$104:$GT$104,0))*$B$160</f>
        <v>0</v>
      </c>
      <c r="DB186" s="52">
        <f ca="1">INDEX($B$262:$GS$262,MATCH(Input!DC91,Input!$C$104:$GT$104,0))*$B$160</f>
        <v>0</v>
      </c>
      <c r="DC186" s="52">
        <f ca="1">INDEX($B$262:$GS$262,MATCH(Input!DD91,Input!$C$104:$GT$104,0))*$B$160</f>
        <v>0</v>
      </c>
      <c r="DD186" s="52">
        <f ca="1">INDEX($B$262:$GS$262,MATCH(Input!DE91,Input!$C$104:$GT$104,0))*$B$160</f>
        <v>0</v>
      </c>
      <c r="DE186" s="52">
        <f ca="1">INDEX($B$262:$GS$262,MATCH(Input!DF91,Input!$C$104:$GT$104,0))*$B$160</f>
        <v>0</v>
      </c>
      <c r="DF186" s="52">
        <f ca="1">INDEX($B$262:$GS$262,MATCH(Input!DG91,Input!$C$104:$GT$104,0))*$B$160</f>
        <v>0</v>
      </c>
      <c r="DG186" s="52">
        <f ca="1">INDEX($B$262:$GS$262,MATCH(Input!DH91,Input!$C$104:$GT$104,0))*$B$160</f>
        <v>0</v>
      </c>
      <c r="DH186" s="52">
        <f ca="1">INDEX($B$262:$GS$262,MATCH(Input!DI91,Input!$C$104:$GT$104,0))*$B$160</f>
        <v>0</v>
      </c>
      <c r="DI186" s="52">
        <f ca="1">INDEX($B$262:$GS$262,MATCH(Input!DJ91,Input!$C$104:$GT$104,0))*$B$160</f>
        <v>0</v>
      </c>
      <c r="DJ186" s="52">
        <f ca="1">INDEX($B$262:$GS$262,MATCH(Input!DK91,Input!$C$104:$GT$104,0))*$B$160</f>
        <v>0</v>
      </c>
      <c r="DK186" s="52">
        <f ca="1">INDEX($B$262:$GS$262,MATCH(Input!DL91,Input!$C$104:$GT$104,0))*$B$160</f>
        <v>0</v>
      </c>
      <c r="DL186" s="52">
        <f ca="1">INDEX($B$262:$GS$262,MATCH(Input!DM91,Input!$C$104:$GT$104,0))*$B$160</f>
        <v>0</v>
      </c>
      <c r="DM186" s="52">
        <f ca="1">INDEX($B$262:$GS$262,MATCH(Input!DN91,Input!$C$104:$GT$104,0))*$B$160</f>
        <v>0</v>
      </c>
      <c r="DN186" s="52">
        <f ca="1">INDEX($B$262:$GS$262,MATCH(Input!DO91,Input!$C$104:$GT$104,0))*$B$160</f>
        <v>0</v>
      </c>
      <c r="DO186" s="52">
        <f ca="1">INDEX($B$262:$GS$262,MATCH(Input!DP91,Input!$C$104:$GT$104,0))*$B$160</f>
        <v>0</v>
      </c>
      <c r="DP186" s="52">
        <f ca="1">INDEX($B$262:$GS$262,MATCH(Input!DQ91,Input!$C$104:$GT$104,0))*$B$160</f>
        <v>0</v>
      </c>
      <c r="DQ186" s="52">
        <f ca="1">INDEX($B$262:$GS$262,MATCH(Input!DR91,Input!$C$104:$GT$104,0))*$B$160</f>
        <v>0</v>
      </c>
      <c r="DR186" s="52">
        <f ca="1">INDEX($B$262:$GS$262,MATCH(Input!DS91,Input!$C$104:$GT$104,0))*$B$160</f>
        <v>0</v>
      </c>
      <c r="DS186" s="52">
        <f ca="1">INDEX($B$262:$GS$262,MATCH(Input!DT91,Input!$C$104:$GT$104,0))*$B$160</f>
        <v>0</v>
      </c>
      <c r="DT186" s="52">
        <f ca="1">INDEX($B$262:$GS$262,MATCH(Input!DU91,Input!$C$104:$GT$104,0))*$B$160</f>
        <v>0</v>
      </c>
      <c r="DU186" s="52">
        <f ca="1">INDEX($B$262:$GS$262,MATCH(Input!DV91,Input!$C$104:$GT$104,0))*$B$160</f>
        <v>0</v>
      </c>
      <c r="DV186" s="52">
        <f ca="1">INDEX($B$262:$GS$262,MATCH(Input!DW91,Input!$C$104:$GT$104,0))*$B$160</f>
        <v>0</v>
      </c>
      <c r="DW186" s="52">
        <f ca="1">INDEX($B$262:$GS$262,MATCH(Input!DX91,Input!$C$104:$GT$104,0))*$B$160</f>
        <v>0</v>
      </c>
      <c r="DX186" s="52">
        <f ca="1">INDEX($B$262:$GS$262,MATCH(Input!DY91,Input!$C$104:$GT$104,0))*$B$160</f>
        <v>0</v>
      </c>
      <c r="DY186" s="52">
        <f ca="1">INDEX($B$262:$GS$262,MATCH(Input!DZ91,Input!$C$104:$GT$104,0))*$B$160</f>
        <v>0</v>
      </c>
      <c r="DZ186" s="52">
        <f ca="1">INDEX($B$262:$GS$262,MATCH(Input!EA91,Input!$C$104:$GT$104,0))*$B$160</f>
        <v>0</v>
      </c>
      <c r="EA186" s="52">
        <f ca="1">INDEX($B$262:$GS$262,MATCH(Input!EB91,Input!$C$104:$GT$104,0))*$B$160</f>
        <v>0</v>
      </c>
      <c r="EB186" s="52">
        <f ca="1">INDEX($B$262:$GS$262,MATCH(Input!EC91,Input!$C$104:$GT$104,0))*$B$160</f>
        <v>0</v>
      </c>
      <c r="EC186" s="52">
        <f ca="1">INDEX($B$262:$GS$262,MATCH(Input!ED91,Input!$C$104:$GT$104,0))*$B$160</f>
        <v>0</v>
      </c>
      <c r="ED186" s="52">
        <f ca="1">INDEX($B$262:$GS$262,MATCH(Input!EE91,Input!$C$104:$GT$104,0))*$B$160</f>
        <v>0</v>
      </c>
      <c r="EE186" s="52">
        <f ca="1">INDEX($B$262:$GS$262,MATCH(Input!EF91,Input!$C$104:$GT$104,0))*$B$160</f>
        <v>0</v>
      </c>
      <c r="EF186" s="52">
        <f ca="1">INDEX($B$262:$GS$262,MATCH(Input!EG91,Input!$C$104:$GT$104,0))*$B$160</f>
        <v>0</v>
      </c>
      <c r="EG186" s="52">
        <f ca="1">INDEX($B$262:$GS$262,MATCH(Input!EH91,Input!$C$104:$GT$104,0))*$B$160</f>
        <v>0</v>
      </c>
      <c r="EH186" s="52">
        <f ca="1">INDEX($B$262:$GS$262,MATCH(Input!EI91,Input!$C$104:$GT$104,0))*$B$160</f>
        <v>0</v>
      </c>
      <c r="EI186" s="52">
        <f ca="1">INDEX($B$262:$GS$262,MATCH(Input!EJ91,Input!$C$104:$GT$104,0))*$B$160</f>
        <v>0</v>
      </c>
      <c r="EJ186" s="52">
        <f ca="1">INDEX($B$262:$GS$262,MATCH(Input!EK91,Input!$C$104:$GT$104,0))*$B$160</f>
        <v>0</v>
      </c>
      <c r="EK186" s="52">
        <f ca="1">INDEX($B$262:$GS$262,MATCH(Input!EL91,Input!$C$104:$GT$104,0))*$B$160</f>
        <v>0</v>
      </c>
      <c r="EL186" s="52">
        <f ca="1">INDEX($B$262:$GS$262,MATCH(Input!EM91,Input!$C$104:$GT$104,0))*$B$160</f>
        <v>0</v>
      </c>
      <c r="EM186" s="52">
        <f ca="1">INDEX($B$262:$GS$262,MATCH(Input!EN91,Input!$C$104:$GT$104,0))*$B$160</f>
        <v>0</v>
      </c>
      <c r="EN186" s="52">
        <f ca="1">INDEX($B$262:$GS$262,MATCH(Input!EO91,Input!$C$104:$GT$104,0))*$B$160</f>
        <v>0</v>
      </c>
      <c r="EO186" s="52">
        <f ca="1">INDEX($B$262:$GS$262,MATCH(Input!EP91,Input!$C$104:$GT$104,0))*$B$160</f>
        <v>0</v>
      </c>
      <c r="EP186" s="52">
        <f ca="1">INDEX($B$262:$GS$262,MATCH(Input!EQ91,Input!$C$104:$GT$104,0))*$B$160</f>
        <v>0</v>
      </c>
      <c r="EQ186" s="52">
        <f ca="1">INDEX($B$262:$GS$262,MATCH(Input!ER91,Input!$C$104:$GT$104,0))*$B$160</f>
        <v>0</v>
      </c>
      <c r="ER186" s="52">
        <f ca="1">INDEX($B$262:$GS$262,MATCH(Input!ES91,Input!$C$104:$GT$104,0))*$B$160</f>
        <v>0</v>
      </c>
      <c r="ES186" s="52">
        <f ca="1">INDEX($B$262:$GS$262,MATCH(Input!ET91,Input!$C$104:$GT$104,0))*$B$160</f>
        <v>0</v>
      </c>
      <c r="ET186" s="52">
        <f ca="1">INDEX($B$262:$GS$262,MATCH(Input!EU91,Input!$C$104:$GT$104,0))*$B$160</f>
        <v>0</v>
      </c>
      <c r="EU186" s="52">
        <f ca="1">INDEX($B$262:$GS$262,MATCH(Input!EV91,Input!$C$104:$GT$104,0))*$B$160</f>
        <v>0</v>
      </c>
      <c r="EV186" s="52">
        <f ca="1">INDEX($B$262:$GS$262,MATCH(Input!EW91,Input!$C$104:$GT$104,0))*$B$160</f>
        <v>0</v>
      </c>
      <c r="EW186" s="52">
        <f ca="1">INDEX($B$262:$GS$262,MATCH(Input!EX91,Input!$C$104:$GT$104,0))*$B$160</f>
        <v>0</v>
      </c>
      <c r="EX186" s="52">
        <f ca="1">INDEX($B$262:$GS$262,MATCH(Input!EY91,Input!$C$104:$GT$104,0))*$B$160</f>
        <v>0</v>
      </c>
      <c r="EY186" s="52">
        <f ca="1">INDEX($B$262:$GS$262,MATCH(Input!EZ91,Input!$C$104:$GT$104,0))*$B$160</f>
        <v>0</v>
      </c>
      <c r="EZ186" s="52">
        <f ca="1">INDEX($B$262:$GS$262,MATCH(Input!FA91,Input!$C$104:$GT$104,0))*$B$160</f>
        <v>0</v>
      </c>
      <c r="FA186" s="52">
        <f ca="1">INDEX($B$262:$GS$262,MATCH(Input!FB91,Input!$C$104:$GT$104,0))*$B$160</f>
        <v>0</v>
      </c>
      <c r="FB186" s="52">
        <f ca="1">INDEX($B$262:$GS$262,MATCH(Input!FC91,Input!$C$104:$GT$104,0))*$B$160</f>
        <v>0</v>
      </c>
      <c r="FC186" s="52">
        <f ca="1">INDEX($B$262:$GS$262,MATCH(Input!FD91,Input!$C$104:$GT$104,0))*$B$160</f>
        <v>0</v>
      </c>
      <c r="FD186" s="52">
        <f ca="1">INDEX($B$262:$GS$262,MATCH(Input!FE91,Input!$C$104:$GT$104,0))*$B$160</f>
        <v>0</v>
      </c>
      <c r="FE186" s="52">
        <f ca="1">INDEX($B$262:$GS$262,MATCH(Input!FF91,Input!$C$104:$GT$104,0))*$B$160</f>
        <v>0</v>
      </c>
      <c r="FF186" s="52">
        <f ca="1">INDEX($B$262:$GS$262,MATCH(Input!FG91,Input!$C$104:$GT$104,0))*$B$160</f>
        <v>0</v>
      </c>
      <c r="FG186" s="52">
        <f ca="1">INDEX($B$262:$GS$262,MATCH(Input!FH91,Input!$C$104:$GT$104,0))*$B$160</f>
        <v>0</v>
      </c>
      <c r="FH186" s="52">
        <f ca="1">INDEX($B$262:$GS$262,MATCH(Input!FI91,Input!$C$104:$GT$104,0))*$B$160</f>
        <v>0</v>
      </c>
      <c r="FI186" s="52">
        <f ca="1">INDEX($B$262:$GS$262,MATCH(Input!FJ91,Input!$C$104:$GT$104,0))*$B$160</f>
        <v>0</v>
      </c>
      <c r="FJ186" s="52">
        <f ca="1">INDEX($B$262:$GS$262,MATCH(Input!FK91,Input!$C$104:$GT$104,0))*$B$160</f>
        <v>0</v>
      </c>
      <c r="FK186" s="52">
        <f ca="1">INDEX($B$262:$GS$262,MATCH(Input!FL91,Input!$C$104:$GT$104,0))*$B$160</f>
        <v>0</v>
      </c>
      <c r="FL186" s="52">
        <f ca="1">INDEX($B$262:$GS$262,MATCH(Input!FM91,Input!$C$104:$GT$104,0))*$B$160</f>
        <v>0</v>
      </c>
      <c r="FM186" s="52">
        <f ca="1">INDEX($B$262:$GS$262,MATCH(Input!FN91,Input!$C$104:$GT$104,0))*$B$160</f>
        <v>0</v>
      </c>
      <c r="FN186" s="52">
        <f ca="1">INDEX($B$262:$GS$262,MATCH(Input!FO91,Input!$C$104:$GT$104,0))*$B$160</f>
        <v>0</v>
      </c>
      <c r="FO186" s="52">
        <f ca="1">INDEX($B$262:$GS$262,MATCH(Input!FP91,Input!$C$104:$GT$104,0))*$B$160</f>
        <v>0</v>
      </c>
      <c r="FP186" s="52">
        <f ca="1">INDEX($B$262:$GS$262,MATCH(Input!FQ91,Input!$C$104:$GT$104,0))*$B$160</f>
        <v>0</v>
      </c>
      <c r="FQ186" s="52">
        <f ca="1">INDEX($B$262:$GS$262,MATCH(Input!FR91,Input!$C$104:$GT$104,0))*$B$160</f>
        <v>0</v>
      </c>
      <c r="FR186" s="52">
        <f ca="1">INDEX($B$262:$GS$262,MATCH(Input!FS91,Input!$C$104:$GT$104,0))*$B$160</f>
        <v>0</v>
      </c>
      <c r="FS186" s="52">
        <f ca="1">INDEX($B$262:$GS$262,MATCH(Input!FT91,Input!$C$104:$GT$104,0))*$B$160</f>
        <v>0</v>
      </c>
      <c r="FT186" s="52">
        <f ca="1">INDEX($B$262:$GS$262,MATCH(Input!FU91,Input!$C$104:$GT$104,0))*$B$160</f>
        <v>0</v>
      </c>
      <c r="FU186" s="52">
        <f ca="1">INDEX($B$262:$GS$262,MATCH(Input!FV91,Input!$C$104:$GT$104,0))*$B$160</f>
        <v>0</v>
      </c>
      <c r="FV186" s="52">
        <f ca="1">INDEX($B$262:$GS$262,MATCH(Input!FW91,Input!$C$104:$GT$104,0))*$B$160</f>
        <v>0</v>
      </c>
      <c r="FW186" s="52">
        <f ca="1">INDEX($B$262:$GS$262,MATCH(Input!FX91,Input!$C$104:$GT$104,0))*$B$160</f>
        <v>0</v>
      </c>
      <c r="FX186" s="52">
        <f ca="1">INDEX($B$262:$GS$262,MATCH(Input!FY91,Input!$C$104:$GT$104,0))*$B$160</f>
        <v>0</v>
      </c>
      <c r="FY186" s="52">
        <f ca="1">INDEX($B$262:$GS$262,MATCH(Input!FZ91,Input!$C$104:$GT$104,0))*$B$160</f>
        <v>0</v>
      </c>
      <c r="FZ186" s="52">
        <f ca="1">INDEX($B$262:$GS$262,MATCH(Input!GA91,Input!$C$104:$GT$104,0))*$B$160</f>
        <v>0</v>
      </c>
      <c r="GA186" s="52">
        <f ca="1">INDEX($B$262:$GS$262,MATCH(Input!GB91,Input!$C$104:$GT$104,0))*$B$160</f>
        <v>0</v>
      </c>
      <c r="GB186" s="52">
        <f ca="1">INDEX($B$262:$GS$262,MATCH(Input!GC91,Input!$C$104:$GT$104,0))*$B$160</f>
        <v>0</v>
      </c>
      <c r="GC186" s="52">
        <f ca="1">INDEX($B$262:$GS$262,MATCH(Input!GD91,Input!$C$104:$GT$104,0))*$B$160</f>
        <v>0</v>
      </c>
      <c r="GD186" s="52">
        <f ca="1">INDEX($B$262:$GS$262,MATCH(Input!GE91,Input!$C$104:$GT$104,0))*$B$160</f>
        <v>0</v>
      </c>
      <c r="GE186" s="52">
        <f ca="1">INDEX($B$262:$GS$262,MATCH(Input!GF91,Input!$C$104:$GT$104,0))*$B$160</f>
        <v>0</v>
      </c>
      <c r="GF186" s="52">
        <f ca="1">INDEX($B$262:$GS$262,MATCH(Input!GG91,Input!$C$104:$GT$104,0))*$B$160</f>
        <v>0</v>
      </c>
      <c r="GG186" s="52">
        <f ca="1">INDEX($B$262:$GS$262,MATCH(Input!GH91,Input!$C$104:$GT$104,0))*$B$160</f>
        <v>0</v>
      </c>
      <c r="GH186" s="52">
        <f ca="1">INDEX($B$262:$GS$262,MATCH(Input!GI91,Input!$C$104:$GT$104,0))*$B$160</f>
        <v>0</v>
      </c>
      <c r="GI186" s="52">
        <f ca="1">INDEX($B$262:$GS$262,MATCH(Input!GJ91,Input!$C$104:$GT$104,0))*$B$160</f>
        <v>0</v>
      </c>
      <c r="GJ186" s="52">
        <f ca="1">INDEX($B$262:$GS$262,MATCH(Input!GK91,Input!$C$104:$GT$104,0))*$B$160</f>
        <v>0</v>
      </c>
      <c r="GK186" s="52">
        <f ca="1">INDEX($B$262:$GS$262,MATCH(Input!GL91,Input!$C$104:$GT$104,0))*$B$160</f>
        <v>0</v>
      </c>
      <c r="GL186" s="52">
        <f ca="1">INDEX($B$262:$GS$262,MATCH(Input!GM91,Input!$C$104:$GT$104,0))*$B$160</f>
        <v>0</v>
      </c>
      <c r="GM186" s="52">
        <f ca="1">INDEX($B$262:$GS$262,MATCH(Input!GN91,Input!$C$104:$GT$104,0))*$B$160</f>
        <v>0</v>
      </c>
      <c r="GN186" s="52">
        <f ca="1">INDEX($B$262:$GS$262,MATCH(Input!GO91,Input!$C$104:$GT$104,0))*$B$160</f>
        <v>0</v>
      </c>
      <c r="GO186" s="52">
        <f ca="1">INDEX($B$262:$GS$262,MATCH(Input!GP91,Input!$C$104:$GT$104,0))*$B$160</f>
        <v>0</v>
      </c>
      <c r="GP186" s="52">
        <f ca="1">INDEX($B$262:$GS$262,MATCH(Input!GQ91,Input!$C$104:$GT$104,0))*$B$160</f>
        <v>0</v>
      </c>
      <c r="GQ186" s="52">
        <f ca="1">INDEX($B$262:$GS$262,MATCH(Input!GR91,Input!$C$104:$GT$104,0))*$B$160</f>
        <v>0</v>
      </c>
      <c r="GR186" s="52">
        <f ca="1">INDEX($B$262:$GS$262,MATCH(Input!GS91,Input!$C$104:$GT$104,0))*$B$160</f>
        <v>0</v>
      </c>
      <c r="GS186" s="52">
        <f ca="1">INDEX($B$262:$GS$262,MATCH(Input!GT91,Input!$C$104:$GT$104,0))*$B$160</f>
        <v>0</v>
      </c>
    </row>
    <row r="187" spans="1:201" outlineLevel="1">
      <c r="A187" s="326" t="s">
        <v>8673</v>
      </c>
      <c r="B187" s="327">
        <f t="shared" ref="B187:AG187" si="49">SUMIF($B$3:$GS$3,"="&amp;B182,$B$12:$GS$12)</f>
        <v>0</v>
      </c>
      <c r="C187" s="327">
        <f t="shared" si="49"/>
        <v>0</v>
      </c>
      <c r="D187" s="327">
        <f t="shared" si="49"/>
        <v>0</v>
      </c>
      <c r="E187" s="327">
        <f t="shared" si="49"/>
        <v>0</v>
      </c>
      <c r="F187" s="327">
        <f t="shared" si="49"/>
        <v>0</v>
      </c>
      <c r="G187" s="327">
        <f t="shared" si="49"/>
        <v>0</v>
      </c>
      <c r="H187" s="327">
        <f t="shared" si="49"/>
        <v>0</v>
      </c>
      <c r="I187" s="327">
        <f t="shared" si="49"/>
        <v>0</v>
      </c>
      <c r="J187" s="327">
        <f t="shared" si="49"/>
        <v>0</v>
      </c>
      <c r="K187" s="327">
        <f t="shared" si="49"/>
        <v>0</v>
      </c>
      <c r="L187" s="327">
        <f t="shared" si="49"/>
        <v>0</v>
      </c>
      <c r="M187" s="327">
        <f t="shared" si="49"/>
        <v>0</v>
      </c>
      <c r="N187" s="327">
        <f t="shared" si="49"/>
        <v>0</v>
      </c>
      <c r="O187" s="327">
        <f t="shared" si="49"/>
        <v>0</v>
      </c>
      <c r="P187" s="327">
        <f t="shared" si="49"/>
        <v>0</v>
      </c>
      <c r="Q187" s="327">
        <f t="shared" si="49"/>
        <v>0</v>
      </c>
      <c r="R187" s="327">
        <f t="shared" si="49"/>
        <v>0</v>
      </c>
      <c r="S187" s="327">
        <f t="shared" si="49"/>
        <v>0</v>
      </c>
      <c r="T187" s="327">
        <f t="shared" si="49"/>
        <v>0</v>
      </c>
      <c r="U187" s="327">
        <f t="shared" si="49"/>
        <v>0</v>
      </c>
      <c r="V187" s="327">
        <f t="shared" si="49"/>
        <v>0</v>
      </c>
      <c r="W187" s="327">
        <f t="shared" si="49"/>
        <v>0</v>
      </c>
      <c r="X187" s="327">
        <f t="shared" si="49"/>
        <v>0</v>
      </c>
      <c r="Y187" s="327">
        <f t="shared" si="49"/>
        <v>0</v>
      </c>
      <c r="Z187" s="327">
        <f t="shared" si="49"/>
        <v>0</v>
      </c>
      <c r="AA187" s="327">
        <f t="shared" si="49"/>
        <v>0</v>
      </c>
      <c r="AB187" s="327">
        <f t="shared" si="49"/>
        <v>0</v>
      </c>
      <c r="AC187" s="327">
        <f t="shared" si="49"/>
        <v>0</v>
      </c>
      <c r="AD187" s="327">
        <f t="shared" si="49"/>
        <v>0</v>
      </c>
      <c r="AE187" s="327">
        <f t="shared" si="49"/>
        <v>0</v>
      </c>
      <c r="AF187" s="327">
        <f t="shared" si="49"/>
        <v>0</v>
      </c>
      <c r="AG187" s="327">
        <f t="shared" si="49"/>
        <v>0</v>
      </c>
      <c r="AH187" s="327">
        <f t="shared" ref="AH187:BM187" si="50">SUMIF($B$3:$GS$3,"="&amp;AH182,$B$12:$GS$12)</f>
        <v>0</v>
      </c>
      <c r="AI187" s="327">
        <f t="shared" si="50"/>
        <v>0</v>
      </c>
      <c r="AJ187" s="327">
        <f t="shared" si="50"/>
        <v>0</v>
      </c>
      <c r="AK187" s="327">
        <f t="shared" si="50"/>
        <v>0</v>
      </c>
      <c r="AL187" s="327">
        <f t="shared" si="50"/>
        <v>0</v>
      </c>
      <c r="AM187" s="327">
        <f t="shared" si="50"/>
        <v>0</v>
      </c>
      <c r="AN187" s="327">
        <f t="shared" si="50"/>
        <v>0</v>
      </c>
      <c r="AO187" s="327">
        <f t="shared" si="50"/>
        <v>0</v>
      </c>
      <c r="AP187" s="327">
        <f t="shared" si="50"/>
        <v>0</v>
      </c>
      <c r="AQ187" s="327">
        <f t="shared" si="50"/>
        <v>0</v>
      </c>
      <c r="AR187" s="327">
        <f t="shared" si="50"/>
        <v>0</v>
      </c>
      <c r="AS187" s="327">
        <f t="shared" si="50"/>
        <v>0</v>
      </c>
      <c r="AT187" s="327">
        <f t="shared" si="50"/>
        <v>0</v>
      </c>
      <c r="AU187" s="327">
        <f t="shared" si="50"/>
        <v>0</v>
      </c>
      <c r="AV187" s="327">
        <f t="shared" si="50"/>
        <v>0</v>
      </c>
      <c r="AW187" s="327">
        <f t="shared" si="50"/>
        <v>0</v>
      </c>
      <c r="AX187" s="327">
        <f t="shared" si="50"/>
        <v>0</v>
      </c>
      <c r="AY187" s="327">
        <f t="shared" si="50"/>
        <v>0</v>
      </c>
      <c r="AZ187" s="327">
        <f t="shared" si="50"/>
        <v>0</v>
      </c>
      <c r="BA187" s="327">
        <f t="shared" si="50"/>
        <v>0</v>
      </c>
      <c r="BB187" s="327">
        <f t="shared" si="50"/>
        <v>0</v>
      </c>
      <c r="BC187" s="327">
        <f t="shared" si="50"/>
        <v>0</v>
      </c>
      <c r="BD187" s="327">
        <f t="shared" si="50"/>
        <v>0</v>
      </c>
      <c r="BE187" s="327">
        <f t="shared" si="50"/>
        <v>0</v>
      </c>
      <c r="BF187" s="327">
        <f t="shared" si="50"/>
        <v>0</v>
      </c>
      <c r="BG187" s="327">
        <f t="shared" si="50"/>
        <v>0</v>
      </c>
      <c r="BH187" s="327">
        <f t="shared" si="50"/>
        <v>0</v>
      </c>
      <c r="BI187" s="327">
        <f t="shared" si="50"/>
        <v>0</v>
      </c>
      <c r="BJ187" s="327">
        <f t="shared" si="50"/>
        <v>0</v>
      </c>
      <c r="BK187" s="327">
        <f t="shared" si="50"/>
        <v>0</v>
      </c>
      <c r="BL187" s="327">
        <f t="shared" si="50"/>
        <v>0</v>
      </c>
      <c r="BM187" s="327">
        <f t="shared" si="50"/>
        <v>0</v>
      </c>
      <c r="BN187" s="327">
        <f t="shared" ref="BN187:CS187" si="51">SUMIF($B$3:$GS$3,"="&amp;BN182,$B$12:$GS$12)</f>
        <v>0</v>
      </c>
      <c r="BO187" s="327">
        <f t="shared" si="51"/>
        <v>0</v>
      </c>
      <c r="BP187" s="327">
        <f t="shared" si="51"/>
        <v>0</v>
      </c>
      <c r="BQ187" s="327">
        <f t="shared" si="51"/>
        <v>0</v>
      </c>
      <c r="BR187" s="327">
        <f t="shared" si="51"/>
        <v>0</v>
      </c>
      <c r="BS187" s="327">
        <f t="shared" si="51"/>
        <v>0</v>
      </c>
      <c r="BT187" s="327">
        <f t="shared" si="51"/>
        <v>0</v>
      </c>
      <c r="BU187" s="327">
        <f t="shared" si="51"/>
        <v>0</v>
      </c>
      <c r="BV187" s="327">
        <f t="shared" si="51"/>
        <v>0</v>
      </c>
      <c r="BW187" s="327">
        <f t="shared" si="51"/>
        <v>0</v>
      </c>
      <c r="BX187" s="327">
        <f t="shared" si="51"/>
        <v>0</v>
      </c>
      <c r="BY187" s="327">
        <f t="shared" si="51"/>
        <v>0</v>
      </c>
      <c r="BZ187" s="327">
        <f t="shared" si="51"/>
        <v>0</v>
      </c>
      <c r="CA187" s="327">
        <f t="shared" si="51"/>
        <v>0</v>
      </c>
      <c r="CB187" s="327">
        <f t="shared" si="51"/>
        <v>0</v>
      </c>
      <c r="CC187" s="327">
        <f t="shared" si="51"/>
        <v>0</v>
      </c>
      <c r="CD187" s="327">
        <f t="shared" si="51"/>
        <v>0</v>
      </c>
      <c r="CE187" s="327">
        <f t="shared" si="51"/>
        <v>0</v>
      </c>
      <c r="CF187" s="327">
        <f t="shared" si="51"/>
        <v>0</v>
      </c>
      <c r="CG187" s="327">
        <f t="shared" si="51"/>
        <v>0</v>
      </c>
      <c r="CH187" s="327">
        <f t="shared" si="51"/>
        <v>0</v>
      </c>
      <c r="CI187" s="327">
        <f t="shared" si="51"/>
        <v>0</v>
      </c>
      <c r="CJ187" s="327">
        <f t="shared" si="51"/>
        <v>0</v>
      </c>
      <c r="CK187" s="327">
        <f t="shared" si="51"/>
        <v>0</v>
      </c>
      <c r="CL187" s="327">
        <f t="shared" si="51"/>
        <v>0</v>
      </c>
      <c r="CM187" s="327">
        <f t="shared" si="51"/>
        <v>0</v>
      </c>
      <c r="CN187" s="327">
        <f t="shared" si="51"/>
        <v>0</v>
      </c>
      <c r="CO187" s="327">
        <f t="shared" si="51"/>
        <v>0</v>
      </c>
      <c r="CP187" s="327">
        <f t="shared" si="51"/>
        <v>0</v>
      </c>
      <c r="CQ187" s="327">
        <f t="shared" si="51"/>
        <v>0</v>
      </c>
      <c r="CR187" s="327">
        <f t="shared" si="51"/>
        <v>0</v>
      </c>
      <c r="CS187" s="327">
        <f t="shared" si="51"/>
        <v>0</v>
      </c>
      <c r="CT187" s="327">
        <f t="shared" ref="CT187:DY187" si="52">SUMIF($B$3:$GS$3,"="&amp;CT182,$B$12:$GS$12)</f>
        <v>0</v>
      </c>
      <c r="CU187" s="327">
        <f t="shared" si="52"/>
        <v>0</v>
      </c>
      <c r="CV187" s="327">
        <f t="shared" si="52"/>
        <v>0</v>
      </c>
      <c r="CW187" s="327">
        <f t="shared" si="52"/>
        <v>0</v>
      </c>
      <c r="CX187" s="327">
        <f t="shared" si="52"/>
        <v>0</v>
      </c>
      <c r="CY187" s="327">
        <f t="shared" si="52"/>
        <v>0</v>
      </c>
      <c r="CZ187" s="327">
        <f t="shared" si="52"/>
        <v>0</v>
      </c>
      <c r="DA187" s="327">
        <f t="shared" si="52"/>
        <v>0</v>
      </c>
      <c r="DB187" s="327">
        <f t="shared" si="52"/>
        <v>0</v>
      </c>
      <c r="DC187" s="327">
        <f t="shared" si="52"/>
        <v>0</v>
      </c>
      <c r="DD187" s="327">
        <f t="shared" si="52"/>
        <v>0</v>
      </c>
      <c r="DE187" s="327">
        <f t="shared" si="52"/>
        <v>0</v>
      </c>
      <c r="DF187" s="327">
        <f t="shared" si="52"/>
        <v>0</v>
      </c>
      <c r="DG187" s="327">
        <f t="shared" si="52"/>
        <v>0</v>
      </c>
      <c r="DH187" s="327">
        <f t="shared" si="52"/>
        <v>0</v>
      </c>
      <c r="DI187" s="327">
        <f t="shared" si="52"/>
        <v>0</v>
      </c>
      <c r="DJ187" s="327">
        <f t="shared" si="52"/>
        <v>0</v>
      </c>
      <c r="DK187" s="327">
        <f t="shared" si="52"/>
        <v>0</v>
      </c>
      <c r="DL187" s="327">
        <f t="shared" si="52"/>
        <v>0</v>
      </c>
      <c r="DM187" s="327">
        <f t="shared" si="52"/>
        <v>0</v>
      </c>
      <c r="DN187" s="327">
        <f t="shared" si="52"/>
        <v>0</v>
      </c>
      <c r="DO187" s="327">
        <f t="shared" si="52"/>
        <v>0</v>
      </c>
      <c r="DP187" s="327">
        <f t="shared" si="52"/>
        <v>0</v>
      </c>
      <c r="DQ187" s="327">
        <f t="shared" si="52"/>
        <v>0</v>
      </c>
      <c r="DR187" s="327">
        <f t="shared" si="52"/>
        <v>0</v>
      </c>
      <c r="DS187" s="327">
        <f t="shared" si="52"/>
        <v>0</v>
      </c>
      <c r="DT187" s="327">
        <f t="shared" si="52"/>
        <v>0</v>
      </c>
      <c r="DU187" s="327">
        <f t="shared" si="52"/>
        <v>0</v>
      </c>
      <c r="DV187" s="327">
        <f t="shared" si="52"/>
        <v>0</v>
      </c>
      <c r="DW187" s="327">
        <f t="shared" si="52"/>
        <v>0</v>
      </c>
      <c r="DX187" s="327">
        <f t="shared" si="52"/>
        <v>0</v>
      </c>
      <c r="DY187" s="327">
        <f t="shared" si="52"/>
        <v>0</v>
      </c>
      <c r="DZ187" s="327">
        <f t="shared" ref="DZ187:FE187" si="53">SUMIF($B$3:$GS$3,"="&amp;DZ182,$B$12:$GS$12)</f>
        <v>0</v>
      </c>
      <c r="EA187" s="327">
        <f t="shared" si="53"/>
        <v>0</v>
      </c>
      <c r="EB187" s="327">
        <f t="shared" si="53"/>
        <v>0</v>
      </c>
      <c r="EC187" s="327">
        <f t="shared" si="53"/>
        <v>0</v>
      </c>
      <c r="ED187" s="327">
        <f t="shared" si="53"/>
        <v>0</v>
      </c>
      <c r="EE187" s="327">
        <f t="shared" si="53"/>
        <v>0</v>
      </c>
      <c r="EF187" s="327">
        <f t="shared" si="53"/>
        <v>0</v>
      </c>
      <c r="EG187" s="327">
        <f t="shared" si="53"/>
        <v>0</v>
      </c>
      <c r="EH187" s="327">
        <f t="shared" si="53"/>
        <v>0</v>
      </c>
      <c r="EI187" s="327">
        <f t="shared" si="53"/>
        <v>0</v>
      </c>
      <c r="EJ187" s="327">
        <f t="shared" si="53"/>
        <v>0</v>
      </c>
      <c r="EK187" s="327">
        <f t="shared" si="53"/>
        <v>0</v>
      </c>
      <c r="EL187" s="327">
        <f t="shared" si="53"/>
        <v>0</v>
      </c>
      <c r="EM187" s="327">
        <f t="shared" si="53"/>
        <v>0</v>
      </c>
      <c r="EN187" s="327">
        <f t="shared" si="53"/>
        <v>0</v>
      </c>
      <c r="EO187" s="327">
        <f t="shared" si="53"/>
        <v>0</v>
      </c>
      <c r="EP187" s="327">
        <f t="shared" si="53"/>
        <v>0</v>
      </c>
      <c r="EQ187" s="327">
        <f t="shared" si="53"/>
        <v>0</v>
      </c>
      <c r="ER187" s="327">
        <f t="shared" si="53"/>
        <v>0</v>
      </c>
      <c r="ES187" s="327">
        <f t="shared" si="53"/>
        <v>0</v>
      </c>
      <c r="ET187" s="327">
        <f t="shared" si="53"/>
        <v>0</v>
      </c>
      <c r="EU187" s="327">
        <f t="shared" si="53"/>
        <v>0</v>
      </c>
      <c r="EV187" s="327">
        <f t="shared" si="53"/>
        <v>0</v>
      </c>
      <c r="EW187" s="327">
        <f t="shared" si="53"/>
        <v>0</v>
      </c>
      <c r="EX187" s="327">
        <f t="shared" si="53"/>
        <v>0</v>
      </c>
      <c r="EY187" s="327">
        <f t="shared" si="53"/>
        <v>0</v>
      </c>
      <c r="EZ187" s="327">
        <f t="shared" si="53"/>
        <v>0</v>
      </c>
      <c r="FA187" s="327">
        <f t="shared" si="53"/>
        <v>0</v>
      </c>
      <c r="FB187" s="327">
        <f t="shared" si="53"/>
        <v>0</v>
      </c>
      <c r="FC187" s="327">
        <f t="shared" si="53"/>
        <v>0</v>
      </c>
      <c r="FD187" s="327">
        <f t="shared" si="53"/>
        <v>0</v>
      </c>
      <c r="FE187" s="327">
        <f t="shared" si="53"/>
        <v>0</v>
      </c>
      <c r="FF187" s="327">
        <f t="shared" ref="FF187:GK187" si="54">SUMIF($B$3:$GS$3,"="&amp;FF182,$B$12:$GS$12)</f>
        <v>0</v>
      </c>
      <c r="FG187" s="327">
        <f t="shared" si="54"/>
        <v>0</v>
      </c>
      <c r="FH187" s="327">
        <f t="shared" si="54"/>
        <v>0</v>
      </c>
      <c r="FI187" s="327">
        <f t="shared" si="54"/>
        <v>0</v>
      </c>
      <c r="FJ187" s="327">
        <f t="shared" si="54"/>
        <v>0</v>
      </c>
      <c r="FK187" s="327">
        <f t="shared" si="54"/>
        <v>0</v>
      </c>
      <c r="FL187" s="327">
        <f t="shared" si="54"/>
        <v>0</v>
      </c>
      <c r="FM187" s="327">
        <f t="shared" si="54"/>
        <v>0</v>
      </c>
      <c r="FN187" s="327">
        <f t="shared" si="54"/>
        <v>0</v>
      </c>
      <c r="FO187" s="327">
        <f t="shared" si="54"/>
        <v>0</v>
      </c>
      <c r="FP187" s="327">
        <f t="shared" si="54"/>
        <v>0</v>
      </c>
      <c r="FQ187" s="327">
        <f t="shared" si="54"/>
        <v>0</v>
      </c>
      <c r="FR187" s="327">
        <f t="shared" si="54"/>
        <v>0</v>
      </c>
      <c r="FS187" s="327">
        <f t="shared" si="54"/>
        <v>0</v>
      </c>
      <c r="FT187" s="327">
        <f t="shared" si="54"/>
        <v>0</v>
      </c>
      <c r="FU187" s="327">
        <f t="shared" si="54"/>
        <v>0</v>
      </c>
      <c r="FV187" s="327">
        <f t="shared" si="54"/>
        <v>0</v>
      </c>
      <c r="FW187" s="327">
        <f t="shared" si="54"/>
        <v>0</v>
      </c>
      <c r="FX187" s="327">
        <f t="shared" si="54"/>
        <v>0</v>
      </c>
      <c r="FY187" s="327">
        <f t="shared" si="54"/>
        <v>0</v>
      </c>
      <c r="FZ187" s="327">
        <f t="shared" si="54"/>
        <v>0</v>
      </c>
      <c r="GA187" s="327">
        <f t="shared" si="54"/>
        <v>0</v>
      </c>
      <c r="GB187" s="327">
        <f t="shared" si="54"/>
        <v>0</v>
      </c>
      <c r="GC187" s="327">
        <f t="shared" si="54"/>
        <v>0</v>
      </c>
      <c r="GD187" s="327">
        <f t="shared" si="54"/>
        <v>0</v>
      </c>
      <c r="GE187" s="327">
        <f t="shared" si="54"/>
        <v>0</v>
      </c>
      <c r="GF187" s="327">
        <f t="shared" si="54"/>
        <v>0</v>
      </c>
      <c r="GG187" s="327">
        <f t="shared" si="54"/>
        <v>0</v>
      </c>
      <c r="GH187" s="327">
        <f t="shared" si="54"/>
        <v>0</v>
      </c>
      <c r="GI187" s="327">
        <f t="shared" si="54"/>
        <v>0</v>
      </c>
      <c r="GJ187" s="327">
        <f t="shared" si="54"/>
        <v>0</v>
      </c>
      <c r="GK187" s="327">
        <f t="shared" si="54"/>
        <v>0</v>
      </c>
      <c r="GL187" s="327">
        <f t="shared" ref="GL187:GS187" si="55">SUMIF($B$3:$GS$3,"="&amp;GL182,$B$12:$GS$12)</f>
        <v>0</v>
      </c>
      <c r="GM187" s="327">
        <f t="shared" si="55"/>
        <v>0</v>
      </c>
      <c r="GN187" s="327">
        <f t="shared" si="55"/>
        <v>0</v>
      </c>
      <c r="GO187" s="327">
        <f t="shared" si="55"/>
        <v>0</v>
      </c>
      <c r="GP187" s="327">
        <f t="shared" si="55"/>
        <v>0</v>
      </c>
      <c r="GQ187" s="327">
        <f t="shared" si="55"/>
        <v>0</v>
      </c>
      <c r="GR187" s="327">
        <f t="shared" si="55"/>
        <v>0</v>
      </c>
      <c r="GS187" s="327">
        <f t="shared" si="55"/>
        <v>0</v>
      </c>
    </row>
    <row r="188" spans="1:201" outlineLevel="1">
      <c r="A188" s="326" t="s">
        <v>8674</v>
      </c>
      <c r="B188" s="327">
        <f t="shared" ref="B188:AG188" ca="1" si="56">SUMIF($B$3:$GS$3,"="&amp;B182,$B$24:$GS$24)</f>
        <v>0</v>
      </c>
      <c r="C188" s="327">
        <f t="shared" ca="1" si="56"/>
        <v>0</v>
      </c>
      <c r="D188" s="327">
        <f t="shared" ca="1" si="56"/>
        <v>0</v>
      </c>
      <c r="E188" s="327">
        <f t="shared" ca="1" si="56"/>
        <v>0</v>
      </c>
      <c r="F188" s="327">
        <f t="shared" ca="1" si="56"/>
        <v>0</v>
      </c>
      <c r="G188" s="327">
        <f t="shared" ca="1" si="56"/>
        <v>0</v>
      </c>
      <c r="H188" s="327">
        <f t="shared" ca="1" si="56"/>
        <v>0</v>
      </c>
      <c r="I188" s="327">
        <f t="shared" ca="1" si="56"/>
        <v>0</v>
      </c>
      <c r="J188" s="327">
        <f t="shared" ca="1" si="56"/>
        <v>0</v>
      </c>
      <c r="K188" s="327">
        <f t="shared" ca="1" si="56"/>
        <v>0</v>
      </c>
      <c r="L188" s="327">
        <f t="shared" ca="1" si="56"/>
        <v>0</v>
      </c>
      <c r="M188" s="327">
        <f t="shared" ca="1" si="56"/>
        <v>0</v>
      </c>
      <c r="N188" s="327">
        <f t="shared" ca="1" si="56"/>
        <v>0</v>
      </c>
      <c r="O188" s="327">
        <f t="shared" ca="1" si="56"/>
        <v>0</v>
      </c>
      <c r="P188" s="327">
        <f t="shared" ca="1" si="56"/>
        <v>0</v>
      </c>
      <c r="Q188" s="327">
        <f t="shared" ca="1" si="56"/>
        <v>0</v>
      </c>
      <c r="R188" s="327">
        <f t="shared" ca="1" si="56"/>
        <v>0</v>
      </c>
      <c r="S188" s="327">
        <f t="shared" ca="1" si="56"/>
        <v>0</v>
      </c>
      <c r="T188" s="327">
        <f t="shared" ca="1" si="56"/>
        <v>0</v>
      </c>
      <c r="U188" s="327">
        <f t="shared" ca="1" si="56"/>
        <v>0</v>
      </c>
      <c r="V188" s="327">
        <f t="shared" ca="1" si="56"/>
        <v>0</v>
      </c>
      <c r="W188" s="327">
        <f t="shared" ca="1" si="56"/>
        <v>0</v>
      </c>
      <c r="X188" s="327">
        <f t="shared" ca="1" si="56"/>
        <v>0</v>
      </c>
      <c r="Y188" s="327">
        <f t="shared" ca="1" si="56"/>
        <v>0</v>
      </c>
      <c r="Z188" s="327">
        <f t="shared" ca="1" si="56"/>
        <v>0</v>
      </c>
      <c r="AA188" s="327">
        <f t="shared" ca="1" si="56"/>
        <v>0</v>
      </c>
      <c r="AB188" s="327">
        <f t="shared" ca="1" si="56"/>
        <v>0</v>
      </c>
      <c r="AC188" s="327">
        <f t="shared" ca="1" si="56"/>
        <v>0</v>
      </c>
      <c r="AD188" s="327">
        <f t="shared" ca="1" si="56"/>
        <v>0</v>
      </c>
      <c r="AE188" s="327">
        <f t="shared" ca="1" si="56"/>
        <v>0</v>
      </c>
      <c r="AF188" s="327">
        <f t="shared" ca="1" si="56"/>
        <v>0</v>
      </c>
      <c r="AG188" s="327">
        <f t="shared" ca="1" si="56"/>
        <v>0</v>
      </c>
      <c r="AH188" s="327">
        <f t="shared" ref="AH188:BM188" ca="1" si="57">SUMIF($B$3:$GS$3,"="&amp;AH182,$B$24:$GS$24)</f>
        <v>0</v>
      </c>
      <c r="AI188" s="327">
        <f t="shared" ca="1" si="57"/>
        <v>0</v>
      </c>
      <c r="AJ188" s="327">
        <f t="shared" ca="1" si="57"/>
        <v>0</v>
      </c>
      <c r="AK188" s="327">
        <f t="shared" ca="1" si="57"/>
        <v>0</v>
      </c>
      <c r="AL188" s="327">
        <f t="shared" ca="1" si="57"/>
        <v>0</v>
      </c>
      <c r="AM188" s="327">
        <f t="shared" ca="1" si="57"/>
        <v>0</v>
      </c>
      <c r="AN188" s="327">
        <f t="shared" ca="1" si="57"/>
        <v>0</v>
      </c>
      <c r="AO188" s="327">
        <f t="shared" ca="1" si="57"/>
        <v>0</v>
      </c>
      <c r="AP188" s="327">
        <f t="shared" ca="1" si="57"/>
        <v>0</v>
      </c>
      <c r="AQ188" s="327">
        <f t="shared" ca="1" si="57"/>
        <v>0</v>
      </c>
      <c r="AR188" s="327">
        <f t="shared" ca="1" si="57"/>
        <v>0</v>
      </c>
      <c r="AS188" s="327">
        <f t="shared" ca="1" si="57"/>
        <v>0</v>
      </c>
      <c r="AT188" s="327">
        <f t="shared" ca="1" si="57"/>
        <v>0</v>
      </c>
      <c r="AU188" s="327">
        <f t="shared" ca="1" si="57"/>
        <v>0</v>
      </c>
      <c r="AV188" s="327">
        <f t="shared" ca="1" si="57"/>
        <v>0</v>
      </c>
      <c r="AW188" s="327">
        <f t="shared" ca="1" si="57"/>
        <v>0</v>
      </c>
      <c r="AX188" s="327">
        <f t="shared" ca="1" si="57"/>
        <v>0</v>
      </c>
      <c r="AY188" s="327">
        <f t="shared" ca="1" si="57"/>
        <v>0</v>
      </c>
      <c r="AZ188" s="327">
        <f t="shared" ca="1" si="57"/>
        <v>0</v>
      </c>
      <c r="BA188" s="327">
        <f t="shared" ca="1" si="57"/>
        <v>0</v>
      </c>
      <c r="BB188" s="327">
        <f t="shared" ca="1" si="57"/>
        <v>0</v>
      </c>
      <c r="BC188" s="327">
        <f t="shared" ca="1" si="57"/>
        <v>0</v>
      </c>
      <c r="BD188" s="327">
        <f t="shared" ca="1" si="57"/>
        <v>0</v>
      </c>
      <c r="BE188" s="327">
        <f t="shared" ca="1" si="57"/>
        <v>0</v>
      </c>
      <c r="BF188" s="327">
        <f t="shared" ca="1" si="57"/>
        <v>0</v>
      </c>
      <c r="BG188" s="327">
        <f t="shared" ca="1" si="57"/>
        <v>0</v>
      </c>
      <c r="BH188" s="327">
        <f t="shared" ca="1" si="57"/>
        <v>0</v>
      </c>
      <c r="BI188" s="327">
        <f t="shared" ca="1" si="57"/>
        <v>0</v>
      </c>
      <c r="BJ188" s="327">
        <f t="shared" ca="1" si="57"/>
        <v>0</v>
      </c>
      <c r="BK188" s="327">
        <f t="shared" ca="1" si="57"/>
        <v>0</v>
      </c>
      <c r="BL188" s="327">
        <f t="shared" ca="1" si="57"/>
        <v>0</v>
      </c>
      <c r="BM188" s="327">
        <f t="shared" ca="1" si="57"/>
        <v>0</v>
      </c>
      <c r="BN188" s="327">
        <f t="shared" ref="BN188:CS188" ca="1" si="58">SUMIF($B$3:$GS$3,"="&amp;BN182,$B$24:$GS$24)</f>
        <v>0</v>
      </c>
      <c r="BO188" s="327">
        <f t="shared" ca="1" si="58"/>
        <v>0</v>
      </c>
      <c r="BP188" s="327">
        <f t="shared" ca="1" si="58"/>
        <v>0</v>
      </c>
      <c r="BQ188" s="327">
        <f t="shared" ca="1" si="58"/>
        <v>0</v>
      </c>
      <c r="BR188" s="327">
        <f t="shared" ca="1" si="58"/>
        <v>0</v>
      </c>
      <c r="BS188" s="327">
        <f t="shared" ca="1" si="58"/>
        <v>0</v>
      </c>
      <c r="BT188" s="327">
        <f t="shared" ca="1" si="58"/>
        <v>0</v>
      </c>
      <c r="BU188" s="327">
        <f t="shared" ca="1" si="58"/>
        <v>0</v>
      </c>
      <c r="BV188" s="327">
        <f t="shared" ca="1" si="58"/>
        <v>0</v>
      </c>
      <c r="BW188" s="327">
        <f t="shared" ca="1" si="58"/>
        <v>0</v>
      </c>
      <c r="BX188" s="327">
        <f t="shared" ca="1" si="58"/>
        <v>0</v>
      </c>
      <c r="BY188" s="327">
        <f t="shared" ca="1" si="58"/>
        <v>0</v>
      </c>
      <c r="BZ188" s="327">
        <f t="shared" ca="1" si="58"/>
        <v>0</v>
      </c>
      <c r="CA188" s="327">
        <f t="shared" ca="1" si="58"/>
        <v>0</v>
      </c>
      <c r="CB188" s="327">
        <f t="shared" ca="1" si="58"/>
        <v>0</v>
      </c>
      <c r="CC188" s="327">
        <f t="shared" ca="1" si="58"/>
        <v>0</v>
      </c>
      <c r="CD188" s="327">
        <f t="shared" ca="1" si="58"/>
        <v>0</v>
      </c>
      <c r="CE188" s="327">
        <f t="shared" ca="1" si="58"/>
        <v>0</v>
      </c>
      <c r="CF188" s="327">
        <f t="shared" ca="1" si="58"/>
        <v>0</v>
      </c>
      <c r="CG188" s="327">
        <f t="shared" ca="1" si="58"/>
        <v>0</v>
      </c>
      <c r="CH188" s="327">
        <f t="shared" ca="1" si="58"/>
        <v>0</v>
      </c>
      <c r="CI188" s="327">
        <f t="shared" ca="1" si="58"/>
        <v>0</v>
      </c>
      <c r="CJ188" s="327">
        <f t="shared" ca="1" si="58"/>
        <v>0</v>
      </c>
      <c r="CK188" s="327">
        <f t="shared" ca="1" si="58"/>
        <v>0</v>
      </c>
      <c r="CL188" s="327">
        <f t="shared" ca="1" si="58"/>
        <v>0</v>
      </c>
      <c r="CM188" s="327">
        <f t="shared" ca="1" si="58"/>
        <v>0</v>
      </c>
      <c r="CN188" s="327">
        <f t="shared" ca="1" si="58"/>
        <v>0</v>
      </c>
      <c r="CO188" s="327">
        <f t="shared" ca="1" si="58"/>
        <v>0</v>
      </c>
      <c r="CP188" s="327">
        <f t="shared" ca="1" si="58"/>
        <v>0</v>
      </c>
      <c r="CQ188" s="327">
        <f t="shared" ca="1" si="58"/>
        <v>0</v>
      </c>
      <c r="CR188" s="327">
        <f t="shared" ca="1" si="58"/>
        <v>0</v>
      </c>
      <c r="CS188" s="327">
        <f t="shared" ca="1" si="58"/>
        <v>0</v>
      </c>
      <c r="CT188" s="327">
        <f t="shared" ref="CT188:DY188" ca="1" si="59">SUMIF($B$3:$GS$3,"="&amp;CT182,$B$24:$GS$24)</f>
        <v>0</v>
      </c>
      <c r="CU188" s="327">
        <f t="shared" ca="1" si="59"/>
        <v>0</v>
      </c>
      <c r="CV188" s="327">
        <f t="shared" ca="1" si="59"/>
        <v>0</v>
      </c>
      <c r="CW188" s="327">
        <f t="shared" ca="1" si="59"/>
        <v>0</v>
      </c>
      <c r="CX188" s="327">
        <f t="shared" ca="1" si="59"/>
        <v>0</v>
      </c>
      <c r="CY188" s="327">
        <f t="shared" ca="1" si="59"/>
        <v>0</v>
      </c>
      <c r="CZ188" s="327">
        <f t="shared" ca="1" si="59"/>
        <v>0</v>
      </c>
      <c r="DA188" s="327">
        <f t="shared" ca="1" si="59"/>
        <v>0</v>
      </c>
      <c r="DB188" s="327">
        <f t="shared" ca="1" si="59"/>
        <v>0</v>
      </c>
      <c r="DC188" s="327">
        <f t="shared" ca="1" si="59"/>
        <v>0</v>
      </c>
      <c r="DD188" s="327">
        <f t="shared" ca="1" si="59"/>
        <v>0</v>
      </c>
      <c r="DE188" s="327">
        <f t="shared" ca="1" si="59"/>
        <v>0</v>
      </c>
      <c r="DF188" s="327">
        <f t="shared" ca="1" si="59"/>
        <v>0</v>
      </c>
      <c r="DG188" s="327">
        <f t="shared" ca="1" si="59"/>
        <v>0</v>
      </c>
      <c r="DH188" s="327">
        <f t="shared" ca="1" si="59"/>
        <v>0</v>
      </c>
      <c r="DI188" s="327">
        <f t="shared" ca="1" si="59"/>
        <v>0</v>
      </c>
      <c r="DJ188" s="327">
        <f t="shared" ca="1" si="59"/>
        <v>0</v>
      </c>
      <c r="DK188" s="327">
        <f t="shared" ca="1" si="59"/>
        <v>0</v>
      </c>
      <c r="DL188" s="327">
        <f t="shared" ca="1" si="59"/>
        <v>0</v>
      </c>
      <c r="DM188" s="327">
        <f t="shared" ca="1" si="59"/>
        <v>0</v>
      </c>
      <c r="DN188" s="327">
        <f t="shared" ca="1" si="59"/>
        <v>0</v>
      </c>
      <c r="DO188" s="327">
        <f t="shared" ca="1" si="59"/>
        <v>0</v>
      </c>
      <c r="DP188" s="327">
        <f t="shared" ca="1" si="59"/>
        <v>0</v>
      </c>
      <c r="DQ188" s="327">
        <f t="shared" ca="1" si="59"/>
        <v>0</v>
      </c>
      <c r="DR188" s="327">
        <f t="shared" ca="1" si="59"/>
        <v>0</v>
      </c>
      <c r="DS188" s="327">
        <f t="shared" ca="1" si="59"/>
        <v>0</v>
      </c>
      <c r="DT188" s="327">
        <f t="shared" ca="1" si="59"/>
        <v>0</v>
      </c>
      <c r="DU188" s="327">
        <f t="shared" ca="1" si="59"/>
        <v>0</v>
      </c>
      <c r="DV188" s="327">
        <f t="shared" ca="1" si="59"/>
        <v>0</v>
      </c>
      <c r="DW188" s="327">
        <f t="shared" ca="1" si="59"/>
        <v>0</v>
      </c>
      <c r="DX188" s="327">
        <f t="shared" ca="1" si="59"/>
        <v>0</v>
      </c>
      <c r="DY188" s="327">
        <f t="shared" ca="1" si="59"/>
        <v>0</v>
      </c>
      <c r="DZ188" s="327">
        <f t="shared" ref="DZ188:FE188" ca="1" si="60">SUMIF($B$3:$GS$3,"="&amp;DZ182,$B$24:$GS$24)</f>
        <v>0</v>
      </c>
      <c r="EA188" s="327">
        <f t="shared" ca="1" si="60"/>
        <v>0</v>
      </c>
      <c r="EB188" s="327">
        <f t="shared" ca="1" si="60"/>
        <v>0</v>
      </c>
      <c r="EC188" s="327">
        <f t="shared" ca="1" si="60"/>
        <v>0</v>
      </c>
      <c r="ED188" s="327">
        <f t="shared" ca="1" si="60"/>
        <v>0</v>
      </c>
      <c r="EE188" s="327">
        <f t="shared" ca="1" si="60"/>
        <v>0</v>
      </c>
      <c r="EF188" s="327">
        <f t="shared" ca="1" si="60"/>
        <v>0</v>
      </c>
      <c r="EG188" s="327">
        <f t="shared" ca="1" si="60"/>
        <v>0</v>
      </c>
      <c r="EH188" s="327">
        <f t="shared" ca="1" si="60"/>
        <v>0</v>
      </c>
      <c r="EI188" s="327">
        <f t="shared" ca="1" si="60"/>
        <v>0</v>
      </c>
      <c r="EJ188" s="327">
        <f t="shared" ca="1" si="60"/>
        <v>0</v>
      </c>
      <c r="EK188" s="327">
        <f t="shared" ca="1" si="60"/>
        <v>0</v>
      </c>
      <c r="EL188" s="327">
        <f t="shared" ca="1" si="60"/>
        <v>0</v>
      </c>
      <c r="EM188" s="327">
        <f t="shared" ca="1" si="60"/>
        <v>0</v>
      </c>
      <c r="EN188" s="327">
        <f t="shared" ca="1" si="60"/>
        <v>0</v>
      </c>
      <c r="EO188" s="327">
        <f t="shared" ca="1" si="60"/>
        <v>0</v>
      </c>
      <c r="EP188" s="327">
        <f t="shared" ca="1" si="60"/>
        <v>0</v>
      </c>
      <c r="EQ188" s="327">
        <f t="shared" ca="1" si="60"/>
        <v>0</v>
      </c>
      <c r="ER188" s="327">
        <f t="shared" ca="1" si="60"/>
        <v>0</v>
      </c>
      <c r="ES188" s="327">
        <f t="shared" ca="1" si="60"/>
        <v>0</v>
      </c>
      <c r="ET188" s="327">
        <f t="shared" ca="1" si="60"/>
        <v>0</v>
      </c>
      <c r="EU188" s="327">
        <f t="shared" ca="1" si="60"/>
        <v>0</v>
      </c>
      <c r="EV188" s="327">
        <f t="shared" ca="1" si="60"/>
        <v>0</v>
      </c>
      <c r="EW188" s="327">
        <f t="shared" ca="1" si="60"/>
        <v>0</v>
      </c>
      <c r="EX188" s="327">
        <f t="shared" ca="1" si="60"/>
        <v>0</v>
      </c>
      <c r="EY188" s="327">
        <f t="shared" ca="1" si="60"/>
        <v>0</v>
      </c>
      <c r="EZ188" s="327">
        <f t="shared" ca="1" si="60"/>
        <v>0</v>
      </c>
      <c r="FA188" s="327">
        <f t="shared" ca="1" si="60"/>
        <v>0</v>
      </c>
      <c r="FB188" s="327">
        <f t="shared" ca="1" si="60"/>
        <v>0</v>
      </c>
      <c r="FC188" s="327">
        <f t="shared" ca="1" si="60"/>
        <v>0</v>
      </c>
      <c r="FD188" s="327">
        <f t="shared" ca="1" si="60"/>
        <v>0</v>
      </c>
      <c r="FE188" s="327">
        <f t="shared" ca="1" si="60"/>
        <v>0</v>
      </c>
      <c r="FF188" s="327">
        <f t="shared" ref="FF188:GK188" ca="1" si="61">SUMIF($B$3:$GS$3,"="&amp;FF182,$B$24:$GS$24)</f>
        <v>0</v>
      </c>
      <c r="FG188" s="327">
        <f t="shared" ca="1" si="61"/>
        <v>0</v>
      </c>
      <c r="FH188" s="327">
        <f t="shared" ca="1" si="61"/>
        <v>0</v>
      </c>
      <c r="FI188" s="327">
        <f t="shared" ca="1" si="61"/>
        <v>0</v>
      </c>
      <c r="FJ188" s="327">
        <f t="shared" ca="1" si="61"/>
        <v>0</v>
      </c>
      <c r="FK188" s="327">
        <f t="shared" ca="1" si="61"/>
        <v>0</v>
      </c>
      <c r="FL188" s="327">
        <f t="shared" ca="1" si="61"/>
        <v>0</v>
      </c>
      <c r="FM188" s="327">
        <f t="shared" ca="1" si="61"/>
        <v>0</v>
      </c>
      <c r="FN188" s="327">
        <f t="shared" ca="1" si="61"/>
        <v>0</v>
      </c>
      <c r="FO188" s="327">
        <f t="shared" ca="1" si="61"/>
        <v>0</v>
      </c>
      <c r="FP188" s="327">
        <f t="shared" ca="1" si="61"/>
        <v>0</v>
      </c>
      <c r="FQ188" s="327">
        <f t="shared" ca="1" si="61"/>
        <v>0</v>
      </c>
      <c r="FR188" s="327">
        <f t="shared" ca="1" si="61"/>
        <v>0</v>
      </c>
      <c r="FS188" s="327">
        <f t="shared" ca="1" si="61"/>
        <v>0</v>
      </c>
      <c r="FT188" s="327">
        <f t="shared" ca="1" si="61"/>
        <v>0</v>
      </c>
      <c r="FU188" s="327">
        <f t="shared" ca="1" si="61"/>
        <v>0</v>
      </c>
      <c r="FV188" s="327">
        <f t="shared" ca="1" si="61"/>
        <v>0</v>
      </c>
      <c r="FW188" s="327">
        <f t="shared" ca="1" si="61"/>
        <v>0</v>
      </c>
      <c r="FX188" s="327">
        <f t="shared" ca="1" si="61"/>
        <v>0</v>
      </c>
      <c r="FY188" s="327">
        <f t="shared" ca="1" si="61"/>
        <v>0</v>
      </c>
      <c r="FZ188" s="327">
        <f t="shared" ca="1" si="61"/>
        <v>0</v>
      </c>
      <c r="GA188" s="327">
        <f t="shared" ca="1" si="61"/>
        <v>0</v>
      </c>
      <c r="GB188" s="327">
        <f t="shared" ca="1" si="61"/>
        <v>0</v>
      </c>
      <c r="GC188" s="327">
        <f t="shared" ca="1" si="61"/>
        <v>0</v>
      </c>
      <c r="GD188" s="327">
        <f t="shared" ca="1" si="61"/>
        <v>0</v>
      </c>
      <c r="GE188" s="327">
        <f t="shared" ca="1" si="61"/>
        <v>0</v>
      </c>
      <c r="GF188" s="327">
        <f t="shared" ca="1" si="61"/>
        <v>0</v>
      </c>
      <c r="GG188" s="327">
        <f t="shared" ca="1" si="61"/>
        <v>0</v>
      </c>
      <c r="GH188" s="327">
        <f t="shared" ca="1" si="61"/>
        <v>0</v>
      </c>
      <c r="GI188" s="327">
        <f t="shared" ca="1" si="61"/>
        <v>0</v>
      </c>
      <c r="GJ188" s="327">
        <f t="shared" ca="1" si="61"/>
        <v>0</v>
      </c>
      <c r="GK188" s="327">
        <f t="shared" ca="1" si="61"/>
        <v>0</v>
      </c>
      <c r="GL188" s="327">
        <f t="shared" ref="GL188:GS188" ca="1" si="62">SUMIF($B$3:$GS$3,"="&amp;GL182,$B$24:$GS$24)</f>
        <v>0</v>
      </c>
      <c r="GM188" s="327">
        <f t="shared" ca="1" si="62"/>
        <v>0</v>
      </c>
      <c r="GN188" s="327">
        <f t="shared" ca="1" si="62"/>
        <v>0</v>
      </c>
      <c r="GO188" s="327">
        <f t="shared" ca="1" si="62"/>
        <v>0</v>
      </c>
      <c r="GP188" s="327">
        <f t="shared" ca="1" si="62"/>
        <v>0</v>
      </c>
      <c r="GQ188" s="327">
        <f t="shared" ca="1" si="62"/>
        <v>0</v>
      </c>
      <c r="GR188" s="327">
        <f t="shared" ca="1" si="62"/>
        <v>0</v>
      </c>
      <c r="GS188" s="327">
        <f t="shared" ca="1" si="62"/>
        <v>0</v>
      </c>
    </row>
    <row r="189" spans="1:201" outlineLevel="1">
      <c r="A189" s="326" t="s">
        <v>8675</v>
      </c>
      <c r="B189" s="327">
        <f t="shared" ref="B189:AG189" ca="1" si="63">SUMIF($B$3:$GS$3,"="&amp;B182,$B$39:$GS$39)</f>
        <v>0</v>
      </c>
      <c r="C189" s="327">
        <f t="shared" ca="1" si="63"/>
        <v>0</v>
      </c>
      <c r="D189" s="327">
        <f t="shared" ca="1" si="63"/>
        <v>0</v>
      </c>
      <c r="E189" s="327">
        <f t="shared" ca="1" si="63"/>
        <v>0</v>
      </c>
      <c r="F189" s="327">
        <f t="shared" ca="1" si="63"/>
        <v>0</v>
      </c>
      <c r="G189" s="327">
        <f t="shared" ca="1" si="63"/>
        <v>0</v>
      </c>
      <c r="H189" s="327">
        <f t="shared" ca="1" si="63"/>
        <v>0</v>
      </c>
      <c r="I189" s="327">
        <f t="shared" ca="1" si="63"/>
        <v>0</v>
      </c>
      <c r="J189" s="327">
        <f t="shared" ca="1" si="63"/>
        <v>0</v>
      </c>
      <c r="K189" s="327">
        <f t="shared" ca="1" si="63"/>
        <v>0</v>
      </c>
      <c r="L189" s="327">
        <f t="shared" ca="1" si="63"/>
        <v>0</v>
      </c>
      <c r="M189" s="327">
        <f t="shared" ca="1" si="63"/>
        <v>0</v>
      </c>
      <c r="N189" s="327">
        <f t="shared" ca="1" si="63"/>
        <v>0</v>
      </c>
      <c r="O189" s="327">
        <f t="shared" ca="1" si="63"/>
        <v>0</v>
      </c>
      <c r="P189" s="327">
        <f t="shared" ca="1" si="63"/>
        <v>0</v>
      </c>
      <c r="Q189" s="327">
        <f t="shared" ca="1" si="63"/>
        <v>0</v>
      </c>
      <c r="R189" s="327">
        <f t="shared" ca="1" si="63"/>
        <v>0</v>
      </c>
      <c r="S189" s="327">
        <f t="shared" ca="1" si="63"/>
        <v>0</v>
      </c>
      <c r="T189" s="327">
        <f t="shared" ca="1" si="63"/>
        <v>0</v>
      </c>
      <c r="U189" s="327">
        <f t="shared" ca="1" si="63"/>
        <v>0</v>
      </c>
      <c r="V189" s="327">
        <f t="shared" ca="1" si="63"/>
        <v>0</v>
      </c>
      <c r="W189" s="327">
        <f t="shared" ca="1" si="63"/>
        <v>0</v>
      </c>
      <c r="X189" s="327">
        <f t="shared" ca="1" si="63"/>
        <v>0</v>
      </c>
      <c r="Y189" s="327">
        <f t="shared" ca="1" si="63"/>
        <v>0</v>
      </c>
      <c r="Z189" s="327">
        <f t="shared" ca="1" si="63"/>
        <v>0</v>
      </c>
      <c r="AA189" s="327">
        <f t="shared" ca="1" si="63"/>
        <v>0</v>
      </c>
      <c r="AB189" s="327">
        <f t="shared" ca="1" si="63"/>
        <v>0</v>
      </c>
      <c r="AC189" s="327">
        <f t="shared" ca="1" si="63"/>
        <v>0</v>
      </c>
      <c r="AD189" s="327">
        <f t="shared" ca="1" si="63"/>
        <v>0</v>
      </c>
      <c r="AE189" s="327">
        <f t="shared" ca="1" si="63"/>
        <v>0</v>
      </c>
      <c r="AF189" s="327">
        <f t="shared" ca="1" si="63"/>
        <v>0</v>
      </c>
      <c r="AG189" s="327">
        <f t="shared" ca="1" si="63"/>
        <v>0</v>
      </c>
      <c r="AH189" s="327">
        <f t="shared" ref="AH189:BM189" ca="1" si="64">SUMIF($B$3:$GS$3,"="&amp;AH182,$B$39:$GS$39)</f>
        <v>0</v>
      </c>
      <c r="AI189" s="327">
        <f t="shared" ca="1" si="64"/>
        <v>0</v>
      </c>
      <c r="AJ189" s="327">
        <f t="shared" ca="1" si="64"/>
        <v>0</v>
      </c>
      <c r="AK189" s="327">
        <f t="shared" ca="1" si="64"/>
        <v>0</v>
      </c>
      <c r="AL189" s="327">
        <f t="shared" ca="1" si="64"/>
        <v>0</v>
      </c>
      <c r="AM189" s="327">
        <f t="shared" ca="1" si="64"/>
        <v>0</v>
      </c>
      <c r="AN189" s="327">
        <f t="shared" ca="1" si="64"/>
        <v>0</v>
      </c>
      <c r="AO189" s="327">
        <f t="shared" ca="1" si="64"/>
        <v>0</v>
      </c>
      <c r="AP189" s="327">
        <f t="shared" ca="1" si="64"/>
        <v>0</v>
      </c>
      <c r="AQ189" s="327">
        <f t="shared" ca="1" si="64"/>
        <v>0</v>
      </c>
      <c r="AR189" s="327">
        <f t="shared" ca="1" si="64"/>
        <v>0</v>
      </c>
      <c r="AS189" s="327">
        <f t="shared" ca="1" si="64"/>
        <v>0</v>
      </c>
      <c r="AT189" s="327">
        <f t="shared" ca="1" si="64"/>
        <v>0</v>
      </c>
      <c r="AU189" s="327">
        <f t="shared" ca="1" si="64"/>
        <v>0</v>
      </c>
      <c r="AV189" s="327">
        <f t="shared" ca="1" si="64"/>
        <v>0</v>
      </c>
      <c r="AW189" s="327">
        <f t="shared" ca="1" si="64"/>
        <v>0</v>
      </c>
      <c r="AX189" s="327">
        <f t="shared" ca="1" si="64"/>
        <v>0</v>
      </c>
      <c r="AY189" s="327">
        <f t="shared" ca="1" si="64"/>
        <v>0</v>
      </c>
      <c r="AZ189" s="327">
        <f t="shared" ca="1" si="64"/>
        <v>0</v>
      </c>
      <c r="BA189" s="327">
        <f t="shared" ca="1" si="64"/>
        <v>0</v>
      </c>
      <c r="BB189" s="327">
        <f t="shared" ca="1" si="64"/>
        <v>0</v>
      </c>
      <c r="BC189" s="327">
        <f t="shared" ca="1" si="64"/>
        <v>0</v>
      </c>
      <c r="BD189" s="327">
        <f t="shared" ca="1" si="64"/>
        <v>0</v>
      </c>
      <c r="BE189" s="327">
        <f t="shared" ca="1" si="64"/>
        <v>0</v>
      </c>
      <c r="BF189" s="327">
        <f t="shared" ca="1" si="64"/>
        <v>0</v>
      </c>
      <c r="BG189" s="327">
        <f t="shared" ca="1" si="64"/>
        <v>0</v>
      </c>
      <c r="BH189" s="327">
        <f t="shared" ca="1" si="64"/>
        <v>0</v>
      </c>
      <c r="BI189" s="327">
        <f t="shared" ca="1" si="64"/>
        <v>0</v>
      </c>
      <c r="BJ189" s="327">
        <f t="shared" ca="1" si="64"/>
        <v>0</v>
      </c>
      <c r="BK189" s="327">
        <f t="shared" ca="1" si="64"/>
        <v>0</v>
      </c>
      <c r="BL189" s="327">
        <f t="shared" ca="1" si="64"/>
        <v>0</v>
      </c>
      <c r="BM189" s="327">
        <f t="shared" ca="1" si="64"/>
        <v>0</v>
      </c>
      <c r="BN189" s="327">
        <f t="shared" ref="BN189:CS189" ca="1" si="65">SUMIF($B$3:$GS$3,"="&amp;BN182,$B$39:$GS$39)</f>
        <v>0</v>
      </c>
      <c r="BO189" s="327">
        <f t="shared" ca="1" si="65"/>
        <v>0</v>
      </c>
      <c r="BP189" s="327">
        <f t="shared" ca="1" si="65"/>
        <v>0</v>
      </c>
      <c r="BQ189" s="327">
        <f t="shared" ca="1" si="65"/>
        <v>0</v>
      </c>
      <c r="BR189" s="327">
        <f t="shared" ca="1" si="65"/>
        <v>0</v>
      </c>
      <c r="BS189" s="327">
        <f t="shared" ca="1" si="65"/>
        <v>0</v>
      </c>
      <c r="BT189" s="327">
        <f t="shared" ca="1" si="65"/>
        <v>0</v>
      </c>
      <c r="BU189" s="327">
        <f t="shared" ca="1" si="65"/>
        <v>0</v>
      </c>
      <c r="BV189" s="327">
        <f t="shared" ca="1" si="65"/>
        <v>0</v>
      </c>
      <c r="BW189" s="327">
        <f t="shared" ca="1" si="65"/>
        <v>0</v>
      </c>
      <c r="BX189" s="327">
        <f t="shared" ca="1" si="65"/>
        <v>0</v>
      </c>
      <c r="BY189" s="327">
        <f t="shared" ca="1" si="65"/>
        <v>0</v>
      </c>
      <c r="BZ189" s="327">
        <f t="shared" ca="1" si="65"/>
        <v>0</v>
      </c>
      <c r="CA189" s="327">
        <f t="shared" ca="1" si="65"/>
        <v>0</v>
      </c>
      <c r="CB189" s="327">
        <f t="shared" ca="1" si="65"/>
        <v>0</v>
      </c>
      <c r="CC189" s="327">
        <f t="shared" ca="1" si="65"/>
        <v>0</v>
      </c>
      <c r="CD189" s="327">
        <f t="shared" ca="1" si="65"/>
        <v>0</v>
      </c>
      <c r="CE189" s="327">
        <f t="shared" ca="1" si="65"/>
        <v>0</v>
      </c>
      <c r="CF189" s="327">
        <f t="shared" ca="1" si="65"/>
        <v>0</v>
      </c>
      <c r="CG189" s="327">
        <f t="shared" ca="1" si="65"/>
        <v>0</v>
      </c>
      <c r="CH189" s="327">
        <f t="shared" ca="1" si="65"/>
        <v>0</v>
      </c>
      <c r="CI189" s="327">
        <f t="shared" ca="1" si="65"/>
        <v>0</v>
      </c>
      <c r="CJ189" s="327">
        <f t="shared" ca="1" si="65"/>
        <v>0</v>
      </c>
      <c r="CK189" s="327">
        <f t="shared" ca="1" si="65"/>
        <v>0</v>
      </c>
      <c r="CL189" s="327">
        <f t="shared" ca="1" si="65"/>
        <v>0</v>
      </c>
      <c r="CM189" s="327">
        <f t="shared" ca="1" si="65"/>
        <v>0</v>
      </c>
      <c r="CN189" s="327">
        <f t="shared" ca="1" si="65"/>
        <v>0</v>
      </c>
      <c r="CO189" s="327">
        <f t="shared" ca="1" si="65"/>
        <v>0</v>
      </c>
      <c r="CP189" s="327">
        <f t="shared" ca="1" si="65"/>
        <v>0</v>
      </c>
      <c r="CQ189" s="327">
        <f t="shared" ca="1" si="65"/>
        <v>0</v>
      </c>
      <c r="CR189" s="327">
        <f t="shared" ca="1" si="65"/>
        <v>0</v>
      </c>
      <c r="CS189" s="327">
        <f t="shared" ca="1" si="65"/>
        <v>0</v>
      </c>
      <c r="CT189" s="327">
        <f t="shared" ref="CT189:DY189" ca="1" si="66">SUMIF($B$3:$GS$3,"="&amp;CT182,$B$39:$GS$39)</f>
        <v>0</v>
      </c>
      <c r="CU189" s="327">
        <f t="shared" ca="1" si="66"/>
        <v>0</v>
      </c>
      <c r="CV189" s="327">
        <f t="shared" ca="1" si="66"/>
        <v>0</v>
      </c>
      <c r="CW189" s="327">
        <f t="shared" ca="1" si="66"/>
        <v>0</v>
      </c>
      <c r="CX189" s="327">
        <f t="shared" ca="1" si="66"/>
        <v>0</v>
      </c>
      <c r="CY189" s="327">
        <f t="shared" ca="1" si="66"/>
        <v>0</v>
      </c>
      <c r="CZ189" s="327">
        <f t="shared" ca="1" si="66"/>
        <v>0</v>
      </c>
      <c r="DA189" s="327">
        <f t="shared" ca="1" si="66"/>
        <v>0</v>
      </c>
      <c r="DB189" s="327">
        <f t="shared" ca="1" si="66"/>
        <v>0</v>
      </c>
      <c r="DC189" s="327">
        <f t="shared" ca="1" si="66"/>
        <v>0</v>
      </c>
      <c r="DD189" s="327">
        <f t="shared" ca="1" si="66"/>
        <v>0</v>
      </c>
      <c r="DE189" s="327">
        <f t="shared" ca="1" si="66"/>
        <v>0</v>
      </c>
      <c r="DF189" s="327">
        <f t="shared" ca="1" si="66"/>
        <v>0</v>
      </c>
      <c r="DG189" s="327">
        <f t="shared" ca="1" si="66"/>
        <v>0</v>
      </c>
      <c r="DH189" s="327">
        <f t="shared" ca="1" si="66"/>
        <v>0</v>
      </c>
      <c r="DI189" s="327">
        <f t="shared" ca="1" si="66"/>
        <v>0</v>
      </c>
      <c r="DJ189" s="327">
        <f t="shared" ca="1" si="66"/>
        <v>0</v>
      </c>
      <c r="DK189" s="327">
        <f t="shared" ca="1" si="66"/>
        <v>0</v>
      </c>
      <c r="DL189" s="327">
        <f t="shared" ca="1" si="66"/>
        <v>0</v>
      </c>
      <c r="DM189" s="327">
        <f t="shared" ca="1" si="66"/>
        <v>0</v>
      </c>
      <c r="DN189" s="327">
        <f t="shared" ca="1" si="66"/>
        <v>0</v>
      </c>
      <c r="DO189" s="327">
        <f t="shared" ca="1" si="66"/>
        <v>0</v>
      </c>
      <c r="DP189" s="327">
        <f t="shared" ca="1" si="66"/>
        <v>0</v>
      </c>
      <c r="DQ189" s="327">
        <f t="shared" ca="1" si="66"/>
        <v>0</v>
      </c>
      <c r="DR189" s="327">
        <f t="shared" ca="1" si="66"/>
        <v>0</v>
      </c>
      <c r="DS189" s="327">
        <f t="shared" ca="1" si="66"/>
        <v>0</v>
      </c>
      <c r="DT189" s="327">
        <f t="shared" ca="1" si="66"/>
        <v>0</v>
      </c>
      <c r="DU189" s="327">
        <f t="shared" ca="1" si="66"/>
        <v>0</v>
      </c>
      <c r="DV189" s="327">
        <f t="shared" ca="1" si="66"/>
        <v>0</v>
      </c>
      <c r="DW189" s="327">
        <f t="shared" ca="1" si="66"/>
        <v>0</v>
      </c>
      <c r="DX189" s="327">
        <f t="shared" ca="1" si="66"/>
        <v>0</v>
      </c>
      <c r="DY189" s="327">
        <f t="shared" ca="1" si="66"/>
        <v>0</v>
      </c>
      <c r="DZ189" s="327">
        <f t="shared" ref="DZ189:FE189" ca="1" si="67">SUMIF($B$3:$GS$3,"="&amp;DZ182,$B$39:$GS$39)</f>
        <v>0</v>
      </c>
      <c r="EA189" s="327">
        <f t="shared" ca="1" si="67"/>
        <v>0</v>
      </c>
      <c r="EB189" s="327">
        <f t="shared" ca="1" si="67"/>
        <v>0</v>
      </c>
      <c r="EC189" s="327">
        <f t="shared" ca="1" si="67"/>
        <v>0</v>
      </c>
      <c r="ED189" s="327">
        <f t="shared" ca="1" si="67"/>
        <v>0</v>
      </c>
      <c r="EE189" s="327">
        <f t="shared" ca="1" si="67"/>
        <v>0</v>
      </c>
      <c r="EF189" s="327">
        <f t="shared" ca="1" si="67"/>
        <v>0</v>
      </c>
      <c r="EG189" s="327">
        <f t="shared" ca="1" si="67"/>
        <v>0</v>
      </c>
      <c r="EH189" s="327">
        <f t="shared" ca="1" si="67"/>
        <v>0</v>
      </c>
      <c r="EI189" s="327">
        <f t="shared" ca="1" si="67"/>
        <v>0</v>
      </c>
      <c r="EJ189" s="327">
        <f t="shared" ca="1" si="67"/>
        <v>0</v>
      </c>
      <c r="EK189" s="327">
        <f t="shared" ca="1" si="67"/>
        <v>0</v>
      </c>
      <c r="EL189" s="327">
        <f t="shared" ca="1" si="67"/>
        <v>0</v>
      </c>
      <c r="EM189" s="327">
        <f t="shared" ca="1" si="67"/>
        <v>0</v>
      </c>
      <c r="EN189" s="327">
        <f t="shared" ca="1" si="67"/>
        <v>0</v>
      </c>
      <c r="EO189" s="327">
        <f t="shared" ca="1" si="67"/>
        <v>0</v>
      </c>
      <c r="EP189" s="327">
        <f t="shared" ca="1" si="67"/>
        <v>0</v>
      </c>
      <c r="EQ189" s="327">
        <f t="shared" ca="1" si="67"/>
        <v>0</v>
      </c>
      <c r="ER189" s="327">
        <f t="shared" ca="1" si="67"/>
        <v>0</v>
      </c>
      <c r="ES189" s="327">
        <f t="shared" ca="1" si="67"/>
        <v>0</v>
      </c>
      <c r="ET189" s="327">
        <f t="shared" ca="1" si="67"/>
        <v>0</v>
      </c>
      <c r="EU189" s="327">
        <f t="shared" ca="1" si="67"/>
        <v>0</v>
      </c>
      <c r="EV189" s="327">
        <f t="shared" ca="1" si="67"/>
        <v>0</v>
      </c>
      <c r="EW189" s="327">
        <f t="shared" ca="1" si="67"/>
        <v>0</v>
      </c>
      <c r="EX189" s="327">
        <f t="shared" ca="1" si="67"/>
        <v>0</v>
      </c>
      <c r="EY189" s="327">
        <f t="shared" ca="1" si="67"/>
        <v>0</v>
      </c>
      <c r="EZ189" s="327">
        <f t="shared" ca="1" si="67"/>
        <v>0</v>
      </c>
      <c r="FA189" s="327">
        <f t="shared" ca="1" si="67"/>
        <v>0</v>
      </c>
      <c r="FB189" s="327">
        <f t="shared" ca="1" si="67"/>
        <v>0</v>
      </c>
      <c r="FC189" s="327">
        <f t="shared" ca="1" si="67"/>
        <v>0</v>
      </c>
      <c r="FD189" s="327">
        <f t="shared" ca="1" si="67"/>
        <v>0</v>
      </c>
      <c r="FE189" s="327">
        <f t="shared" ca="1" si="67"/>
        <v>0</v>
      </c>
      <c r="FF189" s="327">
        <f t="shared" ref="FF189:GK189" ca="1" si="68">SUMIF($B$3:$GS$3,"="&amp;FF182,$B$39:$GS$39)</f>
        <v>0</v>
      </c>
      <c r="FG189" s="327">
        <f t="shared" ca="1" si="68"/>
        <v>0</v>
      </c>
      <c r="FH189" s="327">
        <f t="shared" ca="1" si="68"/>
        <v>0</v>
      </c>
      <c r="FI189" s="327">
        <f t="shared" ca="1" si="68"/>
        <v>0</v>
      </c>
      <c r="FJ189" s="327">
        <f t="shared" ca="1" si="68"/>
        <v>0</v>
      </c>
      <c r="FK189" s="327">
        <f t="shared" ca="1" si="68"/>
        <v>0</v>
      </c>
      <c r="FL189" s="327">
        <f t="shared" ca="1" si="68"/>
        <v>0</v>
      </c>
      <c r="FM189" s="327">
        <f t="shared" ca="1" si="68"/>
        <v>0</v>
      </c>
      <c r="FN189" s="327">
        <f t="shared" ca="1" si="68"/>
        <v>0</v>
      </c>
      <c r="FO189" s="327">
        <f t="shared" ca="1" si="68"/>
        <v>0</v>
      </c>
      <c r="FP189" s="327">
        <f t="shared" ca="1" si="68"/>
        <v>0</v>
      </c>
      <c r="FQ189" s="327">
        <f t="shared" ca="1" si="68"/>
        <v>0</v>
      </c>
      <c r="FR189" s="327">
        <f t="shared" ca="1" si="68"/>
        <v>0</v>
      </c>
      <c r="FS189" s="327">
        <f t="shared" ca="1" si="68"/>
        <v>0</v>
      </c>
      <c r="FT189" s="327">
        <f t="shared" ca="1" si="68"/>
        <v>0</v>
      </c>
      <c r="FU189" s="327">
        <f t="shared" ca="1" si="68"/>
        <v>0</v>
      </c>
      <c r="FV189" s="327">
        <f t="shared" ca="1" si="68"/>
        <v>0</v>
      </c>
      <c r="FW189" s="327">
        <f t="shared" ca="1" si="68"/>
        <v>0</v>
      </c>
      <c r="FX189" s="327">
        <f t="shared" ca="1" si="68"/>
        <v>0</v>
      </c>
      <c r="FY189" s="327">
        <f t="shared" ca="1" si="68"/>
        <v>0</v>
      </c>
      <c r="FZ189" s="327">
        <f t="shared" ca="1" si="68"/>
        <v>0</v>
      </c>
      <c r="GA189" s="327">
        <f t="shared" ca="1" si="68"/>
        <v>0</v>
      </c>
      <c r="GB189" s="327">
        <f t="shared" ca="1" si="68"/>
        <v>0</v>
      </c>
      <c r="GC189" s="327">
        <f t="shared" ca="1" si="68"/>
        <v>0</v>
      </c>
      <c r="GD189" s="327">
        <f t="shared" ca="1" si="68"/>
        <v>0</v>
      </c>
      <c r="GE189" s="327">
        <f t="shared" ca="1" si="68"/>
        <v>0</v>
      </c>
      <c r="GF189" s="327">
        <f t="shared" ca="1" si="68"/>
        <v>0</v>
      </c>
      <c r="GG189" s="327">
        <f t="shared" ca="1" si="68"/>
        <v>0</v>
      </c>
      <c r="GH189" s="327">
        <f t="shared" ca="1" si="68"/>
        <v>0</v>
      </c>
      <c r="GI189" s="327">
        <f t="shared" ca="1" si="68"/>
        <v>0</v>
      </c>
      <c r="GJ189" s="327">
        <f t="shared" ca="1" si="68"/>
        <v>0</v>
      </c>
      <c r="GK189" s="327">
        <f t="shared" ca="1" si="68"/>
        <v>0</v>
      </c>
      <c r="GL189" s="327">
        <f t="shared" ref="GL189:GS189" ca="1" si="69">SUMIF($B$3:$GS$3,"="&amp;GL182,$B$39:$GS$39)</f>
        <v>0</v>
      </c>
      <c r="GM189" s="327">
        <f t="shared" ca="1" si="69"/>
        <v>0</v>
      </c>
      <c r="GN189" s="327">
        <f t="shared" ca="1" si="69"/>
        <v>0</v>
      </c>
      <c r="GO189" s="327">
        <f t="shared" ca="1" si="69"/>
        <v>0</v>
      </c>
      <c r="GP189" s="327">
        <f t="shared" ca="1" si="69"/>
        <v>0</v>
      </c>
      <c r="GQ189" s="327">
        <f t="shared" ca="1" si="69"/>
        <v>0</v>
      </c>
      <c r="GR189" s="327">
        <f t="shared" ca="1" si="69"/>
        <v>0</v>
      </c>
      <c r="GS189" s="327">
        <f t="shared" ca="1" si="69"/>
        <v>0</v>
      </c>
    </row>
    <row r="190" spans="1:201" outlineLevel="1">
      <c r="A190" s="326" t="s">
        <v>8687</v>
      </c>
      <c r="B190" s="327">
        <f t="shared" ref="B190:AG190" si="70">(SUMIF($B$3:$GS$3,"="&amp;B182,$B$60:$GS$60)+SUMIF($B$3:$GS$3,"="&amp;B182,$B$62:$GS$62))</f>
        <v>0</v>
      </c>
      <c r="C190" s="327">
        <f t="shared" si="70"/>
        <v>0</v>
      </c>
      <c r="D190" s="327">
        <f t="shared" si="70"/>
        <v>0</v>
      </c>
      <c r="E190" s="327">
        <f t="shared" si="70"/>
        <v>0</v>
      </c>
      <c r="F190" s="327">
        <f t="shared" si="70"/>
        <v>0</v>
      </c>
      <c r="G190" s="327">
        <f t="shared" si="70"/>
        <v>0</v>
      </c>
      <c r="H190" s="327">
        <f t="shared" si="70"/>
        <v>0</v>
      </c>
      <c r="I190" s="327">
        <f t="shared" si="70"/>
        <v>0</v>
      </c>
      <c r="J190" s="327">
        <f t="shared" si="70"/>
        <v>0</v>
      </c>
      <c r="K190" s="327">
        <f t="shared" si="70"/>
        <v>0</v>
      </c>
      <c r="L190" s="327">
        <f t="shared" si="70"/>
        <v>0</v>
      </c>
      <c r="M190" s="327">
        <f t="shared" si="70"/>
        <v>0</v>
      </c>
      <c r="N190" s="327">
        <f t="shared" si="70"/>
        <v>0</v>
      </c>
      <c r="O190" s="327">
        <f t="shared" si="70"/>
        <v>0</v>
      </c>
      <c r="P190" s="327">
        <f t="shared" si="70"/>
        <v>0</v>
      </c>
      <c r="Q190" s="327">
        <f t="shared" si="70"/>
        <v>0</v>
      </c>
      <c r="R190" s="327">
        <f t="shared" si="70"/>
        <v>0</v>
      </c>
      <c r="S190" s="327">
        <f t="shared" si="70"/>
        <v>0</v>
      </c>
      <c r="T190" s="327">
        <f t="shared" si="70"/>
        <v>0</v>
      </c>
      <c r="U190" s="327">
        <f t="shared" si="70"/>
        <v>0</v>
      </c>
      <c r="V190" s="327">
        <f t="shared" si="70"/>
        <v>0</v>
      </c>
      <c r="W190" s="327">
        <f t="shared" si="70"/>
        <v>0</v>
      </c>
      <c r="X190" s="327">
        <f t="shared" si="70"/>
        <v>0</v>
      </c>
      <c r="Y190" s="327">
        <f t="shared" si="70"/>
        <v>0</v>
      </c>
      <c r="Z190" s="327">
        <f t="shared" si="70"/>
        <v>0</v>
      </c>
      <c r="AA190" s="327">
        <f t="shared" si="70"/>
        <v>0</v>
      </c>
      <c r="AB190" s="327">
        <f t="shared" si="70"/>
        <v>0</v>
      </c>
      <c r="AC190" s="327">
        <f t="shared" si="70"/>
        <v>0</v>
      </c>
      <c r="AD190" s="327">
        <f t="shared" si="70"/>
        <v>0</v>
      </c>
      <c r="AE190" s="327">
        <f t="shared" si="70"/>
        <v>0</v>
      </c>
      <c r="AF190" s="327">
        <f t="shared" si="70"/>
        <v>0</v>
      </c>
      <c r="AG190" s="327">
        <f t="shared" si="70"/>
        <v>0</v>
      </c>
      <c r="AH190" s="327">
        <f t="shared" ref="AH190:BM190" si="71">(SUMIF($B$3:$GS$3,"="&amp;AH182,$B$60:$GS$60)+SUMIF($B$3:$GS$3,"="&amp;AH182,$B$62:$GS$62))</f>
        <v>0</v>
      </c>
      <c r="AI190" s="327">
        <f t="shared" si="71"/>
        <v>0</v>
      </c>
      <c r="AJ190" s="327">
        <f t="shared" si="71"/>
        <v>0</v>
      </c>
      <c r="AK190" s="327">
        <f t="shared" si="71"/>
        <v>0</v>
      </c>
      <c r="AL190" s="327">
        <f t="shared" si="71"/>
        <v>0</v>
      </c>
      <c r="AM190" s="327">
        <f t="shared" si="71"/>
        <v>0</v>
      </c>
      <c r="AN190" s="327">
        <f t="shared" si="71"/>
        <v>0</v>
      </c>
      <c r="AO190" s="327">
        <f t="shared" si="71"/>
        <v>0</v>
      </c>
      <c r="AP190" s="327">
        <f t="shared" si="71"/>
        <v>0</v>
      </c>
      <c r="AQ190" s="327">
        <f t="shared" si="71"/>
        <v>0</v>
      </c>
      <c r="AR190" s="327">
        <f t="shared" si="71"/>
        <v>0</v>
      </c>
      <c r="AS190" s="327">
        <f t="shared" si="71"/>
        <v>0</v>
      </c>
      <c r="AT190" s="327">
        <f t="shared" si="71"/>
        <v>0</v>
      </c>
      <c r="AU190" s="327">
        <f t="shared" si="71"/>
        <v>0</v>
      </c>
      <c r="AV190" s="327">
        <f t="shared" si="71"/>
        <v>0</v>
      </c>
      <c r="AW190" s="327">
        <f t="shared" si="71"/>
        <v>0</v>
      </c>
      <c r="AX190" s="327">
        <f t="shared" si="71"/>
        <v>0</v>
      </c>
      <c r="AY190" s="327">
        <f t="shared" si="71"/>
        <v>0</v>
      </c>
      <c r="AZ190" s="327">
        <f t="shared" si="71"/>
        <v>0</v>
      </c>
      <c r="BA190" s="327">
        <f t="shared" si="71"/>
        <v>0</v>
      </c>
      <c r="BB190" s="327">
        <f t="shared" si="71"/>
        <v>0</v>
      </c>
      <c r="BC190" s="327">
        <f t="shared" si="71"/>
        <v>0</v>
      </c>
      <c r="BD190" s="327">
        <f t="shared" si="71"/>
        <v>0</v>
      </c>
      <c r="BE190" s="327">
        <f t="shared" si="71"/>
        <v>0</v>
      </c>
      <c r="BF190" s="327">
        <f t="shared" si="71"/>
        <v>0</v>
      </c>
      <c r="BG190" s="327">
        <f t="shared" si="71"/>
        <v>0</v>
      </c>
      <c r="BH190" s="327">
        <f t="shared" si="71"/>
        <v>0</v>
      </c>
      <c r="BI190" s="327">
        <f t="shared" si="71"/>
        <v>0</v>
      </c>
      <c r="BJ190" s="327">
        <f t="shared" si="71"/>
        <v>0</v>
      </c>
      <c r="BK190" s="327">
        <f t="shared" si="71"/>
        <v>0</v>
      </c>
      <c r="BL190" s="327">
        <f t="shared" si="71"/>
        <v>0</v>
      </c>
      <c r="BM190" s="327">
        <f t="shared" si="71"/>
        <v>0</v>
      </c>
      <c r="BN190" s="327">
        <f t="shared" ref="BN190:CS190" si="72">(SUMIF($B$3:$GS$3,"="&amp;BN182,$B$60:$GS$60)+SUMIF($B$3:$GS$3,"="&amp;BN182,$B$62:$GS$62))</f>
        <v>0</v>
      </c>
      <c r="BO190" s="327">
        <f t="shared" si="72"/>
        <v>0</v>
      </c>
      <c r="BP190" s="327">
        <f t="shared" si="72"/>
        <v>0</v>
      </c>
      <c r="BQ190" s="327">
        <f t="shared" si="72"/>
        <v>0</v>
      </c>
      <c r="BR190" s="327">
        <f t="shared" si="72"/>
        <v>0</v>
      </c>
      <c r="BS190" s="327">
        <f t="shared" si="72"/>
        <v>0</v>
      </c>
      <c r="BT190" s="327">
        <f t="shared" si="72"/>
        <v>0</v>
      </c>
      <c r="BU190" s="327">
        <f t="shared" si="72"/>
        <v>0</v>
      </c>
      <c r="BV190" s="327">
        <f t="shared" si="72"/>
        <v>0</v>
      </c>
      <c r="BW190" s="327">
        <f t="shared" si="72"/>
        <v>0</v>
      </c>
      <c r="BX190" s="327">
        <f t="shared" si="72"/>
        <v>0</v>
      </c>
      <c r="BY190" s="327">
        <f t="shared" si="72"/>
        <v>0</v>
      </c>
      <c r="BZ190" s="327">
        <f t="shared" si="72"/>
        <v>0</v>
      </c>
      <c r="CA190" s="327">
        <f t="shared" si="72"/>
        <v>0</v>
      </c>
      <c r="CB190" s="327">
        <f t="shared" si="72"/>
        <v>0</v>
      </c>
      <c r="CC190" s="327">
        <f t="shared" si="72"/>
        <v>0</v>
      </c>
      <c r="CD190" s="327">
        <f t="shared" si="72"/>
        <v>0</v>
      </c>
      <c r="CE190" s="327">
        <f t="shared" si="72"/>
        <v>0</v>
      </c>
      <c r="CF190" s="327">
        <f t="shared" si="72"/>
        <v>0</v>
      </c>
      <c r="CG190" s="327">
        <f t="shared" si="72"/>
        <v>0</v>
      </c>
      <c r="CH190" s="327">
        <f t="shared" si="72"/>
        <v>0</v>
      </c>
      <c r="CI190" s="327">
        <f t="shared" si="72"/>
        <v>0</v>
      </c>
      <c r="CJ190" s="327">
        <f t="shared" si="72"/>
        <v>0</v>
      </c>
      <c r="CK190" s="327">
        <f t="shared" si="72"/>
        <v>0</v>
      </c>
      <c r="CL190" s="327">
        <f t="shared" si="72"/>
        <v>0</v>
      </c>
      <c r="CM190" s="327">
        <f t="shared" si="72"/>
        <v>0</v>
      </c>
      <c r="CN190" s="327">
        <f t="shared" si="72"/>
        <v>0</v>
      </c>
      <c r="CO190" s="327">
        <f t="shared" si="72"/>
        <v>0</v>
      </c>
      <c r="CP190" s="327">
        <f t="shared" si="72"/>
        <v>0</v>
      </c>
      <c r="CQ190" s="327">
        <f t="shared" si="72"/>
        <v>0</v>
      </c>
      <c r="CR190" s="327">
        <f t="shared" si="72"/>
        <v>0</v>
      </c>
      <c r="CS190" s="327">
        <f t="shared" si="72"/>
        <v>0</v>
      </c>
      <c r="CT190" s="327">
        <f t="shared" ref="CT190:DY190" si="73">(SUMIF($B$3:$GS$3,"="&amp;CT182,$B$60:$GS$60)+SUMIF($B$3:$GS$3,"="&amp;CT182,$B$62:$GS$62))</f>
        <v>0</v>
      </c>
      <c r="CU190" s="327">
        <f t="shared" si="73"/>
        <v>0</v>
      </c>
      <c r="CV190" s="327">
        <f t="shared" si="73"/>
        <v>0</v>
      </c>
      <c r="CW190" s="327">
        <f t="shared" si="73"/>
        <v>0</v>
      </c>
      <c r="CX190" s="327">
        <f t="shared" si="73"/>
        <v>0</v>
      </c>
      <c r="CY190" s="327">
        <f t="shared" si="73"/>
        <v>0</v>
      </c>
      <c r="CZ190" s="327">
        <f t="shared" si="73"/>
        <v>0</v>
      </c>
      <c r="DA190" s="327">
        <f t="shared" si="73"/>
        <v>0</v>
      </c>
      <c r="DB190" s="327">
        <f t="shared" si="73"/>
        <v>0</v>
      </c>
      <c r="DC190" s="327">
        <f t="shared" si="73"/>
        <v>0</v>
      </c>
      <c r="DD190" s="327">
        <f t="shared" si="73"/>
        <v>0</v>
      </c>
      <c r="DE190" s="327">
        <f t="shared" si="73"/>
        <v>0</v>
      </c>
      <c r="DF190" s="327">
        <f t="shared" si="73"/>
        <v>0</v>
      </c>
      <c r="DG190" s="327">
        <f t="shared" si="73"/>
        <v>0</v>
      </c>
      <c r="DH190" s="327">
        <f t="shared" si="73"/>
        <v>0</v>
      </c>
      <c r="DI190" s="327">
        <f t="shared" si="73"/>
        <v>0</v>
      </c>
      <c r="DJ190" s="327">
        <f t="shared" si="73"/>
        <v>0</v>
      </c>
      <c r="DK190" s="327">
        <f t="shared" si="73"/>
        <v>0</v>
      </c>
      <c r="DL190" s="327">
        <f t="shared" si="73"/>
        <v>0</v>
      </c>
      <c r="DM190" s="327">
        <f t="shared" si="73"/>
        <v>0</v>
      </c>
      <c r="DN190" s="327">
        <f t="shared" si="73"/>
        <v>0</v>
      </c>
      <c r="DO190" s="327">
        <f t="shared" si="73"/>
        <v>0</v>
      </c>
      <c r="DP190" s="327">
        <f t="shared" si="73"/>
        <v>0</v>
      </c>
      <c r="DQ190" s="327">
        <f t="shared" si="73"/>
        <v>0</v>
      </c>
      <c r="DR190" s="327">
        <f t="shared" si="73"/>
        <v>0</v>
      </c>
      <c r="DS190" s="327">
        <f t="shared" si="73"/>
        <v>0</v>
      </c>
      <c r="DT190" s="327">
        <f t="shared" si="73"/>
        <v>0</v>
      </c>
      <c r="DU190" s="327">
        <f t="shared" si="73"/>
        <v>0</v>
      </c>
      <c r="DV190" s="327">
        <f t="shared" si="73"/>
        <v>0</v>
      </c>
      <c r="DW190" s="327">
        <f t="shared" si="73"/>
        <v>0</v>
      </c>
      <c r="DX190" s="327">
        <f t="shared" si="73"/>
        <v>0</v>
      </c>
      <c r="DY190" s="327">
        <f t="shared" si="73"/>
        <v>0</v>
      </c>
      <c r="DZ190" s="327">
        <f t="shared" ref="DZ190:FE190" si="74">(SUMIF($B$3:$GS$3,"="&amp;DZ182,$B$60:$GS$60)+SUMIF($B$3:$GS$3,"="&amp;DZ182,$B$62:$GS$62))</f>
        <v>0</v>
      </c>
      <c r="EA190" s="327">
        <f t="shared" si="74"/>
        <v>0</v>
      </c>
      <c r="EB190" s="327">
        <f t="shared" si="74"/>
        <v>0</v>
      </c>
      <c r="EC190" s="327">
        <f t="shared" si="74"/>
        <v>0</v>
      </c>
      <c r="ED190" s="327">
        <f t="shared" si="74"/>
        <v>0</v>
      </c>
      <c r="EE190" s="327">
        <f t="shared" si="74"/>
        <v>0</v>
      </c>
      <c r="EF190" s="327">
        <f t="shared" si="74"/>
        <v>0</v>
      </c>
      <c r="EG190" s="327">
        <f t="shared" si="74"/>
        <v>0</v>
      </c>
      <c r="EH190" s="327">
        <f t="shared" si="74"/>
        <v>0</v>
      </c>
      <c r="EI190" s="327">
        <f t="shared" si="74"/>
        <v>0</v>
      </c>
      <c r="EJ190" s="327">
        <f t="shared" si="74"/>
        <v>0</v>
      </c>
      <c r="EK190" s="327">
        <f t="shared" si="74"/>
        <v>0</v>
      </c>
      <c r="EL190" s="327">
        <f t="shared" si="74"/>
        <v>0</v>
      </c>
      <c r="EM190" s="327">
        <f t="shared" si="74"/>
        <v>0</v>
      </c>
      <c r="EN190" s="327">
        <f t="shared" si="74"/>
        <v>0</v>
      </c>
      <c r="EO190" s="327">
        <f t="shared" si="74"/>
        <v>0</v>
      </c>
      <c r="EP190" s="327">
        <f t="shared" si="74"/>
        <v>0</v>
      </c>
      <c r="EQ190" s="327">
        <f t="shared" si="74"/>
        <v>0</v>
      </c>
      <c r="ER190" s="327">
        <f t="shared" si="74"/>
        <v>0</v>
      </c>
      <c r="ES190" s="327">
        <f t="shared" si="74"/>
        <v>0</v>
      </c>
      <c r="ET190" s="327">
        <f t="shared" si="74"/>
        <v>0</v>
      </c>
      <c r="EU190" s="327">
        <f t="shared" si="74"/>
        <v>0</v>
      </c>
      <c r="EV190" s="327">
        <f t="shared" si="74"/>
        <v>0</v>
      </c>
      <c r="EW190" s="327">
        <f t="shared" si="74"/>
        <v>0</v>
      </c>
      <c r="EX190" s="327">
        <f t="shared" si="74"/>
        <v>0</v>
      </c>
      <c r="EY190" s="327">
        <f t="shared" si="74"/>
        <v>0</v>
      </c>
      <c r="EZ190" s="327">
        <f t="shared" si="74"/>
        <v>0</v>
      </c>
      <c r="FA190" s="327">
        <f t="shared" si="74"/>
        <v>0</v>
      </c>
      <c r="FB190" s="327">
        <f t="shared" si="74"/>
        <v>0</v>
      </c>
      <c r="FC190" s="327">
        <f t="shared" si="74"/>
        <v>0</v>
      </c>
      <c r="FD190" s="327">
        <f t="shared" si="74"/>
        <v>0</v>
      </c>
      <c r="FE190" s="327">
        <f t="shared" si="74"/>
        <v>0</v>
      </c>
      <c r="FF190" s="327">
        <f t="shared" ref="FF190:GK190" si="75">(SUMIF($B$3:$GS$3,"="&amp;FF182,$B$60:$GS$60)+SUMIF($B$3:$GS$3,"="&amp;FF182,$B$62:$GS$62))</f>
        <v>0</v>
      </c>
      <c r="FG190" s="327">
        <f t="shared" si="75"/>
        <v>0</v>
      </c>
      <c r="FH190" s="327">
        <f t="shared" si="75"/>
        <v>0</v>
      </c>
      <c r="FI190" s="327">
        <f t="shared" si="75"/>
        <v>0</v>
      </c>
      <c r="FJ190" s="327">
        <f t="shared" si="75"/>
        <v>0</v>
      </c>
      <c r="FK190" s="327">
        <f t="shared" si="75"/>
        <v>0</v>
      </c>
      <c r="FL190" s="327">
        <f t="shared" si="75"/>
        <v>0</v>
      </c>
      <c r="FM190" s="327">
        <f t="shared" si="75"/>
        <v>0</v>
      </c>
      <c r="FN190" s="327">
        <f t="shared" si="75"/>
        <v>0</v>
      </c>
      <c r="FO190" s="327">
        <f t="shared" si="75"/>
        <v>0</v>
      </c>
      <c r="FP190" s="327">
        <f t="shared" si="75"/>
        <v>0</v>
      </c>
      <c r="FQ190" s="327">
        <f t="shared" si="75"/>
        <v>0</v>
      </c>
      <c r="FR190" s="327">
        <f t="shared" si="75"/>
        <v>0</v>
      </c>
      <c r="FS190" s="327">
        <f t="shared" si="75"/>
        <v>0</v>
      </c>
      <c r="FT190" s="327">
        <f t="shared" si="75"/>
        <v>0</v>
      </c>
      <c r="FU190" s="327">
        <f t="shared" si="75"/>
        <v>0</v>
      </c>
      <c r="FV190" s="327">
        <f t="shared" si="75"/>
        <v>0</v>
      </c>
      <c r="FW190" s="327">
        <f t="shared" si="75"/>
        <v>0</v>
      </c>
      <c r="FX190" s="327">
        <f t="shared" si="75"/>
        <v>0</v>
      </c>
      <c r="FY190" s="327">
        <f t="shared" si="75"/>
        <v>0</v>
      </c>
      <c r="FZ190" s="327">
        <f t="shared" si="75"/>
        <v>0</v>
      </c>
      <c r="GA190" s="327">
        <f t="shared" si="75"/>
        <v>0</v>
      </c>
      <c r="GB190" s="327">
        <f t="shared" si="75"/>
        <v>0</v>
      </c>
      <c r="GC190" s="327">
        <f t="shared" si="75"/>
        <v>0</v>
      </c>
      <c r="GD190" s="327">
        <f t="shared" si="75"/>
        <v>0</v>
      </c>
      <c r="GE190" s="327">
        <f t="shared" si="75"/>
        <v>0</v>
      </c>
      <c r="GF190" s="327">
        <f t="shared" si="75"/>
        <v>0</v>
      </c>
      <c r="GG190" s="327">
        <f t="shared" si="75"/>
        <v>0</v>
      </c>
      <c r="GH190" s="327">
        <f t="shared" si="75"/>
        <v>0</v>
      </c>
      <c r="GI190" s="327">
        <f t="shared" si="75"/>
        <v>0</v>
      </c>
      <c r="GJ190" s="327">
        <f t="shared" si="75"/>
        <v>0</v>
      </c>
      <c r="GK190" s="327">
        <f t="shared" si="75"/>
        <v>0</v>
      </c>
      <c r="GL190" s="327">
        <f t="shared" ref="GL190:GS190" si="76">(SUMIF($B$3:$GS$3,"="&amp;GL182,$B$60:$GS$60)+SUMIF($B$3:$GS$3,"="&amp;GL182,$B$62:$GS$62))</f>
        <v>0</v>
      </c>
      <c r="GM190" s="327">
        <f t="shared" si="76"/>
        <v>0</v>
      </c>
      <c r="GN190" s="327">
        <f t="shared" si="76"/>
        <v>0</v>
      </c>
      <c r="GO190" s="327">
        <f t="shared" si="76"/>
        <v>0</v>
      </c>
      <c r="GP190" s="327">
        <f t="shared" si="76"/>
        <v>0</v>
      </c>
      <c r="GQ190" s="327">
        <f t="shared" si="76"/>
        <v>0</v>
      </c>
      <c r="GR190" s="327">
        <f t="shared" si="76"/>
        <v>0</v>
      </c>
      <c r="GS190" s="327">
        <f t="shared" si="76"/>
        <v>0</v>
      </c>
    </row>
    <row r="191" spans="1:201" outlineLevel="1">
      <c r="A191" s="326" t="s">
        <v>8677</v>
      </c>
      <c r="B191" s="327">
        <f t="shared" ref="B191:AG191" si="77">SUMIF($B$3:$GS$3,"="&amp;B182,$B$64:$GS$64)</f>
        <v>0</v>
      </c>
      <c r="C191" s="327">
        <f t="shared" si="77"/>
        <v>0</v>
      </c>
      <c r="D191" s="327">
        <f t="shared" si="77"/>
        <v>0</v>
      </c>
      <c r="E191" s="327">
        <f t="shared" si="77"/>
        <v>0</v>
      </c>
      <c r="F191" s="327">
        <f t="shared" si="77"/>
        <v>0</v>
      </c>
      <c r="G191" s="327">
        <f t="shared" si="77"/>
        <v>0</v>
      </c>
      <c r="H191" s="327">
        <f t="shared" si="77"/>
        <v>0</v>
      </c>
      <c r="I191" s="327">
        <f t="shared" si="77"/>
        <v>0</v>
      </c>
      <c r="J191" s="327">
        <f t="shared" si="77"/>
        <v>0</v>
      </c>
      <c r="K191" s="327">
        <f t="shared" si="77"/>
        <v>0</v>
      </c>
      <c r="L191" s="327">
        <f t="shared" si="77"/>
        <v>0</v>
      </c>
      <c r="M191" s="327">
        <f t="shared" si="77"/>
        <v>0</v>
      </c>
      <c r="N191" s="327">
        <f t="shared" si="77"/>
        <v>0</v>
      </c>
      <c r="O191" s="327">
        <f t="shared" si="77"/>
        <v>0</v>
      </c>
      <c r="P191" s="327">
        <f t="shared" si="77"/>
        <v>0</v>
      </c>
      <c r="Q191" s="327">
        <f t="shared" si="77"/>
        <v>0</v>
      </c>
      <c r="R191" s="327">
        <f t="shared" si="77"/>
        <v>0</v>
      </c>
      <c r="S191" s="327">
        <f t="shared" si="77"/>
        <v>0</v>
      </c>
      <c r="T191" s="327">
        <f t="shared" si="77"/>
        <v>0</v>
      </c>
      <c r="U191" s="327">
        <f t="shared" si="77"/>
        <v>0</v>
      </c>
      <c r="V191" s="327">
        <f t="shared" si="77"/>
        <v>0</v>
      </c>
      <c r="W191" s="327">
        <f t="shared" si="77"/>
        <v>0</v>
      </c>
      <c r="X191" s="327">
        <f t="shared" si="77"/>
        <v>0</v>
      </c>
      <c r="Y191" s="327">
        <f t="shared" si="77"/>
        <v>0</v>
      </c>
      <c r="Z191" s="327">
        <f t="shared" si="77"/>
        <v>0</v>
      </c>
      <c r="AA191" s="327">
        <f t="shared" si="77"/>
        <v>0</v>
      </c>
      <c r="AB191" s="327">
        <f t="shared" si="77"/>
        <v>0</v>
      </c>
      <c r="AC191" s="327">
        <f t="shared" si="77"/>
        <v>0</v>
      </c>
      <c r="AD191" s="327">
        <f t="shared" si="77"/>
        <v>0</v>
      </c>
      <c r="AE191" s="327">
        <f t="shared" si="77"/>
        <v>0</v>
      </c>
      <c r="AF191" s="327">
        <f t="shared" si="77"/>
        <v>0</v>
      </c>
      <c r="AG191" s="327">
        <f t="shared" si="77"/>
        <v>0</v>
      </c>
      <c r="AH191" s="327">
        <f t="shared" ref="AH191:BM191" si="78">SUMIF($B$3:$GS$3,"="&amp;AH182,$B$64:$GS$64)</f>
        <v>0</v>
      </c>
      <c r="AI191" s="327">
        <f t="shared" si="78"/>
        <v>0</v>
      </c>
      <c r="AJ191" s="327">
        <f t="shared" si="78"/>
        <v>0</v>
      </c>
      <c r="AK191" s="327">
        <f t="shared" si="78"/>
        <v>0</v>
      </c>
      <c r="AL191" s="327">
        <f t="shared" si="78"/>
        <v>0</v>
      </c>
      <c r="AM191" s="327">
        <f t="shared" si="78"/>
        <v>0</v>
      </c>
      <c r="AN191" s="327">
        <f t="shared" si="78"/>
        <v>0</v>
      </c>
      <c r="AO191" s="327">
        <f t="shared" si="78"/>
        <v>0</v>
      </c>
      <c r="AP191" s="327">
        <f t="shared" si="78"/>
        <v>0</v>
      </c>
      <c r="AQ191" s="327">
        <f t="shared" si="78"/>
        <v>0</v>
      </c>
      <c r="AR191" s="327">
        <f t="shared" si="78"/>
        <v>0</v>
      </c>
      <c r="AS191" s="327">
        <f t="shared" si="78"/>
        <v>0</v>
      </c>
      <c r="AT191" s="327">
        <f t="shared" si="78"/>
        <v>0</v>
      </c>
      <c r="AU191" s="327">
        <f t="shared" si="78"/>
        <v>0</v>
      </c>
      <c r="AV191" s="327">
        <f t="shared" si="78"/>
        <v>0</v>
      </c>
      <c r="AW191" s="327">
        <f t="shared" si="78"/>
        <v>0</v>
      </c>
      <c r="AX191" s="327">
        <f t="shared" si="78"/>
        <v>0</v>
      </c>
      <c r="AY191" s="327">
        <f t="shared" si="78"/>
        <v>0</v>
      </c>
      <c r="AZ191" s="327">
        <f t="shared" si="78"/>
        <v>0</v>
      </c>
      <c r="BA191" s="327">
        <f t="shared" si="78"/>
        <v>0</v>
      </c>
      <c r="BB191" s="327">
        <f t="shared" si="78"/>
        <v>0</v>
      </c>
      <c r="BC191" s="327">
        <f t="shared" si="78"/>
        <v>0</v>
      </c>
      <c r="BD191" s="327">
        <f t="shared" si="78"/>
        <v>0</v>
      </c>
      <c r="BE191" s="327">
        <f t="shared" si="78"/>
        <v>0</v>
      </c>
      <c r="BF191" s="327">
        <f t="shared" si="78"/>
        <v>0</v>
      </c>
      <c r="BG191" s="327">
        <f t="shared" si="78"/>
        <v>0</v>
      </c>
      <c r="BH191" s="327">
        <f t="shared" si="78"/>
        <v>0</v>
      </c>
      <c r="BI191" s="327">
        <f t="shared" si="78"/>
        <v>0</v>
      </c>
      <c r="BJ191" s="327">
        <f t="shared" si="78"/>
        <v>0</v>
      </c>
      <c r="BK191" s="327">
        <f t="shared" si="78"/>
        <v>0</v>
      </c>
      <c r="BL191" s="327">
        <f t="shared" si="78"/>
        <v>0</v>
      </c>
      <c r="BM191" s="327">
        <f t="shared" si="78"/>
        <v>0</v>
      </c>
      <c r="BN191" s="327">
        <f t="shared" ref="BN191:CS191" si="79">SUMIF($B$3:$GS$3,"="&amp;BN182,$B$64:$GS$64)</f>
        <v>0</v>
      </c>
      <c r="BO191" s="327">
        <f t="shared" si="79"/>
        <v>0</v>
      </c>
      <c r="BP191" s="327">
        <f t="shared" si="79"/>
        <v>0</v>
      </c>
      <c r="BQ191" s="327">
        <f t="shared" si="79"/>
        <v>0</v>
      </c>
      <c r="BR191" s="327">
        <f t="shared" si="79"/>
        <v>0</v>
      </c>
      <c r="BS191" s="327">
        <f t="shared" si="79"/>
        <v>0</v>
      </c>
      <c r="BT191" s="327">
        <f t="shared" si="79"/>
        <v>0</v>
      </c>
      <c r="BU191" s="327">
        <f t="shared" si="79"/>
        <v>0</v>
      </c>
      <c r="BV191" s="327">
        <f t="shared" si="79"/>
        <v>0</v>
      </c>
      <c r="BW191" s="327">
        <f t="shared" si="79"/>
        <v>0</v>
      </c>
      <c r="BX191" s="327">
        <f t="shared" si="79"/>
        <v>0</v>
      </c>
      <c r="BY191" s="327">
        <f t="shared" si="79"/>
        <v>0</v>
      </c>
      <c r="BZ191" s="327">
        <f t="shared" si="79"/>
        <v>0</v>
      </c>
      <c r="CA191" s="327">
        <f t="shared" si="79"/>
        <v>0</v>
      </c>
      <c r="CB191" s="327">
        <f t="shared" si="79"/>
        <v>0</v>
      </c>
      <c r="CC191" s="327">
        <f t="shared" si="79"/>
        <v>0</v>
      </c>
      <c r="CD191" s="327">
        <f t="shared" si="79"/>
        <v>0</v>
      </c>
      <c r="CE191" s="327">
        <f t="shared" si="79"/>
        <v>0</v>
      </c>
      <c r="CF191" s="327">
        <f t="shared" si="79"/>
        <v>0</v>
      </c>
      <c r="CG191" s="327">
        <f t="shared" si="79"/>
        <v>0</v>
      </c>
      <c r="CH191" s="327">
        <f t="shared" si="79"/>
        <v>0</v>
      </c>
      <c r="CI191" s="327">
        <f t="shared" si="79"/>
        <v>0</v>
      </c>
      <c r="CJ191" s="327">
        <f t="shared" si="79"/>
        <v>0</v>
      </c>
      <c r="CK191" s="327">
        <f t="shared" si="79"/>
        <v>0</v>
      </c>
      <c r="CL191" s="327">
        <f t="shared" si="79"/>
        <v>0</v>
      </c>
      <c r="CM191" s="327">
        <f t="shared" si="79"/>
        <v>0</v>
      </c>
      <c r="CN191" s="327">
        <f t="shared" si="79"/>
        <v>0</v>
      </c>
      <c r="CO191" s="327">
        <f t="shared" si="79"/>
        <v>0</v>
      </c>
      <c r="CP191" s="327">
        <f t="shared" si="79"/>
        <v>0</v>
      </c>
      <c r="CQ191" s="327">
        <f t="shared" si="79"/>
        <v>0</v>
      </c>
      <c r="CR191" s="327">
        <f t="shared" si="79"/>
        <v>0</v>
      </c>
      <c r="CS191" s="327">
        <f t="shared" si="79"/>
        <v>0</v>
      </c>
      <c r="CT191" s="327">
        <f t="shared" ref="CT191:DY191" si="80">SUMIF($B$3:$GS$3,"="&amp;CT182,$B$64:$GS$64)</f>
        <v>0</v>
      </c>
      <c r="CU191" s="327">
        <f t="shared" si="80"/>
        <v>0</v>
      </c>
      <c r="CV191" s="327">
        <f t="shared" si="80"/>
        <v>0</v>
      </c>
      <c r="CW191" s="327">
        <f t="shared" si="80"/>
        <v>0</v>
      </c>
      <c r="CX191" s="327">
        <f t="shared" si="80"/>
        <v>0</v>
      </c>
      <c r="CY191" s="327">
        <f t="shared" si="80"/>
        <v>0</v>
      </c>
      <c r="CZ191" s="327">
        <f t="shared" si="80"/>
        <v>0</v>
      </c>
      <c r="DA191" s="327">
        <f t="shared" si="80"/>
        <v>0</v>
      </c>
      <c r="DB191" s="327">
        <f t="shared" si="80"/>
        <v>0</v>
      </c>
      <c r="DC191" s="327">
        <f t="shared" si="80"/>
        <v>0</v>
      </c>
      <c r="DD191" s="327">
        <f t="shared" si="80"/>
        <v>0</v>
      </c>
      <c r="DE191" s="327">
        <f t="shared" si="80"/>
        <v>0</v>
      </c>
      <c r="DF191" s="327">
        <f t="shared" si="80"/>
        <v>0</v>
      </c>
      <c r="DG191" s="327">
        <f t="shared" si="80"/>
        <v>0</v>
      </c>
      <c r="DH191" s="327">
        <f t="shared" si="80"/>
        <v>0</v>
      </c>
      <c r="DI191" s="327">
        <f t="shared" si="80"/>
        <v>0</v>
      </c>
      <c r="DJ191" s="327">
        <f t="shared" si="80"/>
        <v>0</v>
      </c>
      <c r="DK191" s="327">
        <f t="shared" si="80"/>
        <v>0</v>
      </c>
      <c r="DL191" s="327">
        <f t="shared" si="80"/>
        <v>0</v>
      </c>
      <c r="DM191" s="327">
        <f t="shared" si="80"/>
        <v>0</v>
      </c>
      <c r="DN191" s="327">
        <f t="shared" si="80"/>
        <v>0</v>
      </c>
      <c r="DO191" s="327">
        <f t="shared" si="80"/>
        <v>0</v>
      </c>
      <c r="DP191" s="327">
        <f t="shared" si="80"/>
        <v>0</v>
      </c>
      <c r="DQ191" s="327">
        <f t="shared" si="80"/>
        <v>0</v>
      </c>
      <c r="DR191" s="327">
        <f t="shared" si="80"/>
        <v>0</v>
      </c>
      <c r="DS191" s="327">
        <f t="shared" si="80"/>
        <v>0</v>
      </c>
      <c r="DT191" s="327">
        <f t="shared" si="80"/>
        <v>0</v>
      </c>
      <c r="DU191" s="327">
        <f t="shared" si="80"/>
        <v>0</v>
      </c>
      <c r="DV191" s="327">
        <f t="shared" si="80"/>
        <v>0</v>
      </c>
      <c r="DW191" s="327">
        <f t="shared" si="80"/>
        <v>0</v>
      </c>
      <c r="DX191" s="327">
        <f t="shared" si="80"/>
        <v>0</v>
      </c>
      <c r="DY191" s="327">
        <f t="shared" si="80"/>
        <v>0</v>
      </c>
      <c r="DZ191" s="327">
        <f t="shared" ref="DZ191:FE191" si="81">SUMIF($B$3:$GS$3,"="&amp;DZ182,$B$64:$GS$64)</f>
        <v>0</v>
      </c>
      <c r="EA191" s="327">
        <f t="shared" si="81"/>
        <v>0</v>
      </c>
      <c r="EB191" s="327">
        <f t="shared" si="81"/>
        <v>0</v>
      </c>
      <c r="EC191" s="327">
        <f t="shared" si="81"/>
        <v>0</v>
      </c>
      <c r="ED191" s="327">
        <f t="shared" si="81"/>
        <v>0</v>
      </c>
      <c r="EE191" s="327">
        <f t="shared" si="81"/>
        <v>0</v>
      </c>
      <c r="EF191" s="327">
        <f t="shared" si="81"/>
        <v>0</v>
      </c>
      <c r="EG191" s="327">
        <f t="shared" si="81"/>
        <v>0</v>
      </c>
      <c r="EH191" s="327">
        <f t="shared" si="81"/>
        <v>0</v>
      </c>
      <c r="EI191" s="327">
        <f t="shared" si="81"/>
        <v>0</v>
      </c>
      <c r="EJ191" s="327">
        <f t="shared" si="81"/>
        <v>0</v>
      </c>
      <c r="EK191" s="327">
        <f t="shared" si="81"/>
        <v>0</v>
      </c>
      <c r="EL191" s="327">
        <f t="shared" si="81"/>
        <v>0</v>
      </c>
      <c r="EM191" s="327">
        <f t="shared" si="81"/>
        <v>0</v>
      </c>
      <c r="EN191" s="327">
        <f t="shared" si="81"/>
        <v>0</v>
      </c>
      <c r="EO191" s="327">
        <f t="shared" si="81"/>
        <v>0</v>
      </c>
      <c r="EP191" s="327">
        <f t="shared" si="81"/>
        <v>0</v>
      </c>
      <c r="EQ191" s="327">
        <f t="shared" si="81"/>
        <v>0</v>
      </c>
      <c r="ER191" s="327">
        <f t="shared" si="81"/>
        <v>0</v>
      </c>
      <c r="ES191" s="327">
        <f t="shared" si="81"/>
        <v>0</v>
      </c>
      <c r="ET191" s="327">
        <f t="shared" si="81"/>
        <v>0</v>
      </c>
      <c r="EU191" s="327">
        <f t="shared" si="81"/>
        <v>0</v>
      </c>
      <c r="EV191" s="327">
        <f t="shared" si="81"/>
        <v>0</v>
      </c>
      <c r="EW191" s="327">
        <f t="shared" si="81"/>
        <v>0</v>
      </c>
      <c r="EX191" s="327">
        <f t="shared" si="81"/>
        <v>0</v>
      </c>
      <c r="EY191" s="327">
        <f t="shared" si="81"/>
        <v>0</v>
      </c>
      <c r="EZ191" s="327">
        <f t="shared" si="81"/>
        <v>0</v>
      </c>
      <c r="FA191" s="327">
        <f t="shared" si="81"/>
        <v>0</v>
      </c>
      <c r="FB191" s="327">
        <f t="shared" si="81"/>
        <v>0</v>
      </c>
      <c r="FC191" s="327">
        <f t="shared" si="81"/>
        <v>0</v>
      </c>
      <c r="FD191" s="327">
        <f t="shared" si="81"/>
        <v>0</v>
      </c>
      <c r="FE191" s="327">
        <f t="shared" si="81"/>
        <v>0</v>
      </c>
      <c r="FF191" s="327">
        <f t="shared" ref="FF191:GK191" si="82">SUMIF($B$3:$GS$3,"="&amp;FF182,$B$64:$GS$64)</f>
        <v>0</v>
      </c>
      <c r="FG191" s="327">
        <f t="shared" si="82"/>
        <v>0</v>
      </c>
      <c r="FH191" s="327">
        <f t="shared" si="82"/>
        <v>0</v>
      </c>
      <c r="FI191" s="327">
        <f t="shared" si="82"/>
        <v>0</v>
      </c>
      <c r="FJ191" s="327">
        <f t="shared" si="82"/>
        <v>0</v>
      </c>
      <c r="FK191" s="327">
        <f t="shared" si="82"/>
        <v>0</v>
      </c>
      <c r="FL191" s="327">
        <f t="shared" si="82"/>
        <v>0</v>
      </c>
      <c r="FM191" s="327">
        <f t="shared" si="82"/>
        <v>0</v>
      </c>
      <c r="FN191" s="327">
        <f t="shared" si="82"/>
        <v>0</v>
      </c>
      <c r="FO191" s="327">
        <f t="shared" si="82"/>
        <v>0</v>
      </c>
      <c r="FP191" s="327">
        <f t="shared" si="82"/>
        <v>0</v>
      </c>
      <c r="FQ191" s="327">
        <f t="shared" si="82"/>
        <v>0</v>
      </c>
      <c r="FR191" s="327">
        <f t="shared" si="82"/>
        <v>0</v>
      </c>
      <c r="FS191" s="327">
        <f t="shared" si="82"/>
        <v>0</v>
      </c>
      <c r="FT191" s="327">
        <f t="shared" si="82"/>
        <v>0</v>
      </c>
      <c r="FU191" s="327">
        <f t="shared" si="82"/>
        <v>0</v>
      </c>
      <c r="FV191" s="327">
        <f t="shared" si="82"/>
        <v>0</v>
      </c>
      <c r="FW191" s="327">
        <f t="shared" si="82"/>
        <v>0</v>
      </c>
      <c r="FX191" s="327">
        <f t="shared" si="82"/>
        <v>0</v>
      </c>
      <c r="FY191" s="327">
        <f t="shared" si="82"/>
        <v>0</v>
      </c>
      <c r="FZ191" s="327">
        <f t="shared" si="82"/>
        <v>0</v>
      </c>
      <c r="GA191" s="327">
        <f t="shared" si="82"/>
        <v>0</v>
      </c>
      <c r="GB191" s="327">
        <f t="shared" si="82"/>
        <v>0</v>
      </c>
      <c r="GC191" s="327">
        <f t="shared" si="82"/>
        <v>0</v>
      </c>
      <c r="GD191" s="327">
        <f t="shared" si="82"/>
        <v>0</v>
      </c>
      <c r="GE191" s="327">
        <f t="shared" si="82"/>
        <v>0</v>
      </c>
      <c r="GF191" s="327">
        <f t="shared" si="82"/>
        <v>0</v>
      </c>
      <c r="GG191" s="327">
        <f t="shared" si="82"/>
        <v>0</v>
      </c>
      <c r="GH191" s="327">
        <f t="shared" si="82"/>
        <v>0</v>
      </c>
      <c r="GI191" s="327">
        <f t="shared" si="82"/>
        <v>0</v>
      </c>
      <c r="GJ191" s="327">
        <f t="shared" si="82"/>
        <v>0</v>
      </c>
      <c r="GK191" s="327">
        <f t="shared" si="82"/>
        <v>0</v>
      </c>
      <c r="GL191" s="327">
        <f t="shared" ref="GL191:GS191" si="83">SUMIF($B$3:$GS$3,"="&amp;GL182,$B$64:$GS$64)</f>
        <v>0</v>
      </c>
      <c r="GM191" s="327">
        <f t="shared" si="83"/>
        <v>0</v>
      </c>
      <c r="GN191" s="327">
        <f t="shared" si="83"/>
        <v>0</v>
      </c>
      <c r="GO191" s="327">
        <f t="shared" si="83"/>
        <v>0</v>
      </c>
      <c r="GP191" s="327">
        <f t="shared" si="83"/>
        <v>0</v>
      </c>
      <c r="GQ191" s="327">
        <f t="shared" si="83"/>
        <v>0</v>
      </c>
      <c r="GR191" s="327">
        <f t="shared" si="83"/>
        <v>0</v>
      </c>
      <c r="GS191" s="327">
        <f t="shared" si="83"/>
        <v>0</v>
      </c>
    </row>
    <row r="192" spans="1:201" outlineLevel="1">
      <c r="A192" s="326" t="s">
        <v>8688</v>
      </c>
      <c r="B192" s="327">
        <f t="shared" ref="B192:AG192" si="84">(SUMIF($B$3:$GS$3,"="&amp;B182,$B$66:$GS$66)+SUMIF($B$3:$GS$3,"="&amp;B182,$B$78:$GS$78)+SUMIF($B$3:$GS$3,"="&amp;B182,$B$81:$GS$81)+SUMIF($B$3:$GS$3,"="&amp;B182,$B$82:$GS$82)+SUMIF($B$3:$GS$3,"="&amp;B182,$B$84:$GS$84)+SUMIF($B$3:$GS$3,"="&amp;B182,$B$86:$GS$86)+SUMIF($B$3:$GS$3,"="&amp;B182,$B$88:$GS$88)+SUMIF($B$3:$GS$3,"="&amp;B182,$B$90:$GS$90)+SUMIF($B$3:$GS$3,"="&amp;B182,$B$92:$GS$92)+SUMIF($B$3:$GS$3,"="&amp;B182,$B$94:$GS$94))</f>
        <v>0</v>
      </c>
      <c r="C192" s="327">
        <f t="shared" si="84"/>
        <v>0</v>
      </c>
      <c r="D192" s="327">
        <f t="shared" si="84"/>
        <v>0</v>
      </c>
      <c r="E192" s="327">
        <f t="shared" si="84"/>
        <v>0</v>
      </c>
      <c r="F192" s="327">
        <f t="shared" si="84"/>
        <v>0</v>
      </c>
      <c r="G192" s="327">
        <f t="shared" si="84"/>
        <v>0</v>
      </c>
      <c r="H192" s="327">
        <f t="shared" si="84"/>
        <v>0</v>
      </c>
      <c r="I192" s="327">
        <f t="shared" si="84"/>
        <v>0</v>
      </c>
      <c r="J192" s="327">
        <f t="shared" si="84"/>
        <v>0</v>
      </c>
      <c r="K192" s="327">
        <f t="shared" si="84"/>
        <v>0</v>
      </c>
      <c r="L192" s="327">
        <f t="shared" si="84"/>
        <v>0</v>
      </c>
      <c r="M192" s="327">
        <f t="shared" si="84"/>
        <v>0</v>
      </c>
      <c r="N192" s="327">
        <f t="shared" si="84"/>
        <v>0</v>
      </c>
      <c r="O192" s="327">
        <f t="shared" si="84"/>
        <v>0</v>
      </c>
      <c r="P192" s="327">
        <f t="shared" si="84"/>
        <v>0</v>
      </c>
      <c r="Q192" s="327">
        <f t="shared" si="84"/>
        <v>0</v>
      </c>
      <c r="R192" s="327">
        <f t="shared" si="84"/>
        <v>0</v>
      </c>
      <c r="S192" s="327">
        <f t="shared" si="84"/>
        <v>0</v>
      </c>
      <c r="T192" s="327">
        <f t="shared" si="84"/>
        <v>0</v>
      </c>
      <c r="U192" s="327">
        <f t="shared" si="84"/>
        <v>0</v>
      </c>
      <c r="V192" s="327">
        <f t="shared" si="84"/>
        <v>0</v>
      </c>
      <c r="W192" s="327">
        <f t="shared" si="84"/>
        <v>0</v>
      </c>
      <c r="X192" s="327">
        <f t="shared" si="84"/>
        <v>0</v>
      </c>
      <c r="Y192" s="327">
        <f t="shared" si="84"/>
        <v>0</v>
      </c>
      <c r="Z192" s="327">
        <f t="shared" si="84"/>
        <v>0</v>
      </c>
      <c r="AA192" s="327">
        <f t="shared" si="84"/>
        <v>0</v>
      </c>
      <c r="AB192" s="327">
        <f t="shared" si="84"/>
        <v>0</v>
      </c>
      <c r="AC192" s="327">
        <f t="shared" si="84"/>
        <v>0</v>
      </c>
      <c r="AD192" s="327">
        <f t="shared" si="84"/>
        <v>0</v>
      </c>
      <c r="AE192" s="327">
        <f t="shared" si="84"/>
        <v>0</v>
      </c>
      <c r="AF192" s="327">
        <f t="shared" si="84"/>
        <v>0</v>
      </c>
      <c r="AG192" s="327">
        <f t="shared" si="84"/>
        <v>0</v>
      </c>
      <c r="AH192" s="327">
        <f t="shared" ref="AH192:BM192" si="85">(SUMIF($B$3:$GS$3,"="&amp;AH182,$B$66:$GS$66)+SUMIF($B$3:$GS$3,"="&amp;AH182,$B$78:$GS$78)+SUMIF($B$3:$GS$3,"="&amp;AH182,$B$81:$GS$81)+SUMIF($B$3:$GS$3,"="&amp;AH182,$B$82:$GS$82)+SUMIF($B$3:$GS$3,"="&amp;AH182,$B$84:$GS$84)+SUMIF($B$3:$GS$3,"="&amp;AH182,$B$86:$GS$86)+SUMIF($B$3:$GS$3,"="&amp;AH182,$B$88:$GS$88)+SUMIF($B$3:$GS$3,"="&amp;AH182,$B$90:$GS$90)+SUMIF($B$3:$GS$3,"="&amp;AH182,$B$92:$GS$92)+SUMIF($B$3:$GS$3,"="&amp;AH182,$B$94:$GS$94))</f>
        <v>0</v>
      </c>
      <c r="AI192" s="327">
        <f t="shared" si="85"/>
        <v>0</v>
      </c>
      <c r="AJ192" s="327">
        <f t="shared" si="85"/>
        <v>0</v>
      </c>
      <c r="AK192" s="327">
        <f t="shared" si="85"/>
        <v>0</v>
      </c>
      <c r="AL192" s="327">
        <f t="shared" si="85"/>
        <v>0</v>
      </c>
      <c r="AM192" s="327">
        <f t="shared" si="85"/>
        <v>0</v>
      </c>
      <c r="AN192" s="327">
        <f t="shared" si="85"/>
        <v>0</v>
      </c>
      <c r="AO192" s="327">
        <f t="shared" si="85"/>
        <v>0</v>
      </c>
      <c r="AP192" s="327">
        <f t="shared" si="85"/>
        <v>0</v>
      </c>
      <c r="AQ192" s="327">
        <f t="shared" si="85"/>
        <v>0</v>
      </c>
      <c r="AR192" s="327">
        <f t="shared" si="85"/>
        <v>0</v>
      </c>
      <c r="AS192" s="327">
        <f t="shared" si="85"/>
        <v>0</v>
      </c>
      <c r="AT192" s="327">
        <f t="shared" si="85"/>
        <v>0</v>
      </c>
      <c r="AU192" s="327">
        <f t="shared" si="85"/>
        <v>0</v>
      </c>
      <c r="AV192" s="327">
        <f t="shared" si="85"/>
        <v>0</v>
      </c>
      <c r="AW192" s="327">
        <f t="shared" si="85"/>
        <v>0</v>
      </c>
      <c r="AX192" s="327">
        <f t="shared" si="85"/>
        <v>0</v>
      </c>
      <c r="AY192" s="327">
        <f t="shared" si="85"/>
        <v>0</v>
      </c>
      <c r="AZ192" s="327">
        <f t="shared" si="85"/>
        <v>0</v>
      </c>
      <c r="BA192" s="327">
        <f t="shared" si="85"/>
        <v>0</v>
      </c>
      <c r="BB192" s="327">
        <f t="shared" si="85"/>
        <v>0</v>
      </c>
      <c r="BC192" s="327">
        <f t="shared" si="85"/>
        <v>0</v>
      </c>
      <c r="BD192" s="327">
        <f t="shared" si="85"/>
        <v>0</v>
      </c>
      <c r="BE192" s="327">
        <f t="shared" si="85"/>
        <v>0</v>
      </c>
      <c r="BF192" s="327">
        <f t="shared" si="85"/>
        <v>0</v>
      </c>
      <c r="BG192" s="327">
        <f t="shared" si="85"/>
        <v>0</v>
      </c>
      <c r="BH192" s="327">
        <f t="shared" si="85"/>
        <v>0</v>
      </c>
      <c r="BI192" s="327">
        <f t="shared" si="85"/>
        <v>0</v>
      </c>
      <c r="BJ192" s="327">
        <f t="shared" si="85"/>
        <v>0</v>
      </c>
      <c r="BK192" s="327">
        <f t="shared" si="85"/>
        <v>0</v>
      </c>
      <c r="BL192" s="327">
        <f t="shared" si="85"/>
        <v>0</v>
      </c>
      <c r="BM192" s="327">
        <f t="shared" si="85"/>
        <v>0</v>
      </c>
      <c r="BN192" s="327">
        <f t="shared" ref="BN192:CS192" si="86">(SUMIF($B$3:$GS$3,"="&amp;BN182,$B$66:$GS$66)+SUMIF($B$3:$GS$3,"="&amp;BN182,$B$78:$GS$78)+SUMIF($B$3:$GS$3,"="&amp;BN182,$B$81:$GS$81)+SUMIF($B$3:$GS$3,"="&amp;BN182,$B$82:$GS$82)+SUMIF($B$3:$GS$3,"="&amp;BN182,$B$84:$GS$84)+SUMIF($B$3:$GS$3,"="&amp;BN182,$B$86:$GS$86)+SUMIF($B$3:$GS$3,"="&amp;BN182,$B$88:$GS$88)+SUMIF($B$3:$GS$3,"="&amp;BN182,$B$90:$GS$90)+SUMIF($B$3:$GS$3,"="&amp;BN182,$B$92:$GS$92)+SUMIF($B$3:$GS$3,"="&amp;BN182,$B$94:$GS$94))</f>
        <v>0</v>
      </c>
      <c r="BO192" s="327">
        <f t="shared" si="86"/>
        <v>0</v>
      </c>
      <c r="BP192" s="327">
        <f t="shared" si="86"/>
        <v>0</v>
      </c>
      <c r="BQ192" s="327">
        <f t="shared" si="86"/>
        <v>0</v>
      </c>
      <c r="BR192" s="327">
        <f t="shared" si="86"/>
        <v>0</v>
      </c>
      <c r="BS192" s="327">
        <f t="shared" si="86"/>
        <v>0</v>
      </c>
      <c r="BT192" s="327">
        <f t="shared" si="86"/>
        <v>0</v>
      </c>
      <c r="BU192" s="327">
        <f t="shared" si="86"/>
        <v>0</v>
      </c>
      <c r="BV192" s="327">
        <f t="shared" si="86"/>
        <v>0</v>
      </c>
      <c r="BW192" s="327">
        <f t="shared" si="86"/>
        <v>0</v>
      </c>
      <c r="BX192" s="327">
        <f t="shared" si="86"/>
        <v>0</v>
      </c>
      <c r="BY192" s="327">
        <f t="shared" si="86"/>
        <v>0</v>
      </c>
      <c r="BZ192" s="327">
        <f t="shared" si="86"/>
        <v>0</v>
      </c>
      <c r="CA192" s="327">
        <f t="shared" si="86"/>
        <v>0</v>
      </c>
      <c r="CB192" s="327">
        <f t="shared" si="86"/>
        <v>0</v>
      </c>
      <c r="CC192" s="327">
        <f t="shared" si="86"/>
        <v>0</v>
      </c>
      <c r="CD192" s="327">
        <f t="shared" si="86"/>
        <v>0</v>
      </c>
      <c r="CE192" s="327">
        <f t="shared" si="86"/>
        <v>0</v>
      </c>
      <c r="CF192" s="327">
        <f t="shared" si="86"/>
        <v>0</v>
      </c>
      <c r="CG192" s="327">
        <f t="shared" si="86"/>
        <v>0</v>
      </c>
      <c r="CH192" s="327">
        <f t="shared" si="86"/>
        <v>0</v>
      </c>
      <c r="CI192" s="327">
        <f t="shared" si="86"/>
        <v>0</v>
      </c>
      <c r="CJ192" s="327">
        <f t="shared" si="86"/>
        <v>0</v>
      </c>
      <c r="CK192" s="327">
        <f t="shared" si="86"/>
        <v>0</v>
      </c>
      <c r="CL192" s="327">
        <f t="shared" si="86"/>
        <v>0</v>
      </c>
      <c r="CM192" s="327">
        <f t="shared" si="86"/>
        <v>0</v>
      </c>
      <c r="CN192" s="327">
        <f t="shared" si="86"/>
        <v>0</v>
      </c>
      <c r="CO192" s="327">
        <f t="shared" si="86"/>
        <v>0</v>
      </c>
      <c r="CP192" s="327">
        <f t="shared" si="86"/>
        <v>0</v>
      </c>
      <c r="CQ192" s="327">
        <f t="shared" si="86"/>
        <v>0</v>
      </c>
      <c r="CR192" s="327">
        <f t="shared" si="86"/>
        <v>0</v>
      </c>
      <c r="CS192" s="327">
        <f t="shared" si="86"/>
        <v>0</v>
      </c>
      <c r="CT192" s="327">
        <f t="shared" ref="CT192:DY192" si="87">(SUMIF($B$3:$GS$3,"="&amp;CT182,$B$66:$GS$66)+SUMIF($B$3:$GS$3,"="&amp;CT182,$B$78:$GS$78)+SUMIF($B$3:$GS$3,"="&amp;CT182,$B$81:$GS$81)+SUMIF($B$3:$GS$3,"="&amp;CT182,$B$82:$GS$82)+SUMIF($B$3:$GS$3,"="&amp;CT182,$B$84:$GS$84)+SUMIF($B$3:$GS$3,"="&amp;CT182,$B$86:$GS$86)+SUMIF($B$3:$GS$3,"="&amp;CT182,$B$88:$GS$88)+SUMIF($B$3:$GS$3,"="&amp;CT182,$B$90:$GS$90)+SUMIF($B$3:$GS$3,"="&amp;CT182,$B$92:$GS$92)+SUMIF($B$3:$GS$3,"="&amp;CT182,$B$94:$GS$94))</f>
        <v>0</v>
      </c>
      <c r="CU192" s="327">
        <f t="shared" si="87"/>
        <v>0</v>
      </c>
      <c r="CV192" s="327">
        <f t="shared" si="87"/>
        <v>0</v>
      </c>
      <c r="CW192" s="327">
        <f t="shared" si="87"/>
        <v>0</v>
      </c>
      <c r="CX192" s="327">
        <f t="shared" si="87"/>
        <v>0</v>
      </c>
      <c r="CY192" s="327">
        <f t="shared" si="87"/>
        <v>0</v>
      </c>
      <c r="CZ192" s="327">
        <f t="shared" si="87"/>
        <v>0</v>
      </c>
      <c r="DA192" s="327">
        <f t="shared" si="87"/>
        <v>0</v>
      </c>
      <c r="DB192" s="327">
        <f t="shared" si="87"/>
        <v>0</v>
      </c>
      <c r="DC192" s="327">
        <f t="shared" si="87"/>
        <v>0</v>
      </c>
      <c r="DD192" s="327">
        <f t="shared" si="87"/>
        <v>0</v>
      </c>
      <c r="DE192" s="327">
        <f t="shared" si="87"/>
        <v>0</v>
      </c>
      <c r="DF192" s="327">
        <f t="shared" si="87"/>
        <v>0</v>
      </c>
      <c r="DG192" s="327">
        <f t="shared" si="87"/>
        <v>0</v>
      </c>
      <c r="DH192" s="327">
        <f t="shared" si="87"/>
        <v>0</v>
      </c>
      <c r="DI192" s="327">
        <f t="shared" si="87"/>
        <v>0</v>
      </c>
      <c r="DJ192" s="327">
        <f t="shared" si="87"/>
        <v>0</v>
      </c>
      <c r="DK192" s="327">
        <f t="shared" si="87"/>
        <v>0</v>
      </c>
      <c r="DL192" s="327">
        <f t="shared" si="87"/>
        <v>0</v>
      </c>
      <c r="DM192" s="327">
        <f t="shared" si="87"/>
        <v>0</v>
      </c>
      <c r="DN192" s="327">
        <f t="shared" si="87"/>
        <v>0</v>
      </c>
      <c r="DO192" s="327">
        <f t="shared" si="87"/>
        <v>0</v>
      </c>
      <c r="DP192" s="327">
        <f t="shared" si="87"/>
        <v>0</v>
      </c>
      <c r="DQ192" s="327">
        <f t="shared" si="87"/>
        <v>0</v>
      </c>
      <c r="DR192" s="327">
        <f t="shared" si="87"/>
        <v>0</v>
      </c>
      <c r="DS192" s="327">
        <f t="shared" si="87"/>
        <v>0</v>
      </c>
      <c r="DT192" s="327">
        <f t="shared" si="87"/>
        <v>0</v>
      </c>
      <c r="DU192" s="327">
        <f t="shared" si="87"/>
        <v>0</v>
      </c>
      <c r="DV192" s="327">
        <f t="shared" si="87"/>
        <v>0</v>
      </c>
      <c r="DW192" s="327">
        <f t="shared" si="87"/>
        <v>0</v>
      </c>
      <c r="DX192" s="327">
        <f t="shared" si="87"/>
        <v>0</v>
      </c>
      <c r="DY192" s="327">
        <f t="shared" si="87"/>
        <v>0</v>
      </c>
      <c r="DZ192" s="327">
        <f t="shared" ref="DZ192:FE192" si="88">(SUMIF($B$3:$GS$3,"="&amp;DZ182,$B$66:$GS$66)+SUMIF($B$3:$GS$3,"="&amp;DZ182,$B$78:$GS$78)+SUMIF($B$3:$GS$3,"="&amp;DZ182,$B$81:$GS$81)+SUMIF($B$3:$GS$3,"="&amp;DZ182,$B$82:$GS$82)+SUMIF($B$3:$GS$3,"="&amp;DZ182,$B$84:$GS$84)+SUMIF($B$3:$GS$3,"="&amp;DZ182,$B$86:$GS$86)+SUMIF($B$3:$GS$3,"="&amp;DZ182,$B$88:$GS$88)+SUMIF($B$3:$GS$3,"="&amp;DZ182,$B$90:$GS$90)+SUMIF($B$3:$GS$3,"="&amp;DZ182,$B$92:$GS$92)+SUMIF($B$3:$GS$3,"="&amp;DZ182,$B$94:$GS$94))</f>
        <v>0</v>
      </c>
      <c r="EA192" s="327">
        <f t="shared" si="88"/>
        <v>0</v>
      </c>
      <c r="EB192" s="327">
        <f t="shared" si="88"/>
        <v>0</v>
      </c>
      <c r="EC192" s="327">
        <f t="shared" si="88"/>
        <v>0</v>
      </c>
      <c r="ED192" s="327">
        <f t="shared" si="88"/>
        <v>0</v>
      </c>
      <c r="EE192" s="327">
        <f t="shared" si="88"/>
        <v>0</v>
      </c>
      <c r="EF192" s="327">
        <f t="shared" si="88"/>
        <v>0</v>
      </c>
      <c r="EG192" s="327">
        <f t="shared" si="88"/>
        <v>0</v>
      </c>
      <c r="EH192" s="327">
        <f t="shared" si="88"/>
        <v>0</v>
      </c>
      <c r="EI192" s="327">
        <f t="shared" si="88"/>
        <v>0</v>
      </c>
      <c r="EJ192" s="327">
        <f t="shared" si="88"/>
        <v>0</v>
      </c>
      <c r="EK192" s="327">
        <f t="shared" si="88"/>
        <v>0</v>
      </c>
      <c r="EL192" s="327">
        <f t="shared" si="88"/>
        <v>0</v>
      </c>
      <c r="EM192" s="327">
        <f t="shared" si="88"/>
        <v>0</v>
      </c>
      <c r="EN192" s="327">
        <f t="shared" si="88"/>
        <v>0</v>
      </c>
      <c r="EO192" s="327">
        <f t="shared" si="88"/>
        <v>0</v>
      </c>
      <c r="EP192" s="327">
        <f t="shared" si="88"/>
        <v>0</v>
      </c>
      <c r="EQ192" s="327">
        <f t="shared" si="88"/>
        <v>0</v>
      </c>
      <c r="ER192" s="327">
        <f t="shared" si="88"/>
        <v>0</v>
      </c>
      <c r="ES192" s="327">
        <f t="shared" si="88"/>
        <v>0</v>
      </c>
      <c r="ET192" s="327">
        <f t="shared" si="88"/>
        <v>0</v>
      </c>
      <c r="EU192" s="327">
        <f t="shared" si="88"/>
        <v>0</v>
      </c>
      <c r="EV192" s="327">
        <f t="shared" si="88"/>
        <v>0</v>
      </c>
      <c r="EW192" s="327">
        <f t="shared" si="88"/>
        <v>0</v>
      </c>
      <c r="EX192" s="327">
        <f t="shared" si="88"/>
        <v>0</v>
      </c>
      <c r="EY192" s="327">
        <f t="shared" si="88"/>
        <v>0</v>
      </c>
      <c r="EZ192" s="327">
        <f t="shared" si="88"/>
        <v>0</v>
      </c>
      <c r="FA192" s="327">
        <f t="shared" si="88"/>
        <v>0</v>
      </c>
      <c r="FB192" s="327">
        <f t="shared" si="88"/>
        <v>0</v>
      </c>
      <c r="FC192" s="327">
        <f t="shared" si="88"/>
        <v>0</v>
      </c>
      <c r="FD192" s="327">
        <f t="shared" si="88"/>
        <v>0</v>
      </c>
      <c r="FE192" s="327">
        <f t="shared" si="88"/>
        <v>0</v>
      </c>
      <c r="FF192" s="327">
        <f t="shared" ref="FF192:GK192" si="89">(SUMIF($B$3:$GS$3,"="&amp;FF182,$B$66:$GS$66)+SUMIF($B$3:$GS$3,"="&amp;FF182,$B$78:$GS$78)+SUMIF($B$3:$GS$3,"="&amp;FF182,$B$81:$GS$81)+SUMIF($B$3:$GS$3,"="&amp;FF182,$B$82:$GS$82)+SUMIF($B$3:$GS$3,"="&amp;FF182,$B$84:$GS$84)+SUMIF($B$3:$GS$3,"="&amp;FF182,$B$86:$GS$86)+SUMIF($B$3:$GS$3,"="&amp;FF182,$B$88:$GS$88)+SUMIF($B$3:$GS$3,"="&amp;FF182,$B$90:$GS$90)+SUMIF($B$3:$GS$3,"="&amp;FF182,$B$92:$GS$92)+SUMIF($B$3:$GS$3,"="&amp;FF182,$B$94:$GS$94))</f>
        <v>0</v>
      </c>
      <c r="FG192" s="327">
        <f t="shared" si="89"/>
        <v>0</v>
      </c>
      <c r="FH192" s="327">
        <f t="shared" si="89"/>
        <v>0</v>
      </c>
      <c r="FI192" s="327">
        <f t="shared" si="89"/>
        <v>0</v>
      </c>
      <c r="FJ192" s="327">
        <f t="shared" si="89"/>
        <v>0</v>
      </c>
      <c r="FK192" s="327">
        <f t="shared" si="89"/>
        <v>0</v>
      </c>
      <c r="FL192" s="327">
        <f t="shared" si="89"/>
        <v>0</v>
      </c>
      <c r="FM192" s="327">
        <f t="shared" si="89"/>
        <v>0</v>
      </c>
      <c r="FN192" s="327">
        <f t="shared" si="89"/>
        <v>0</v>
      </c>
      <c r="FO192" s="327">
        <f t="shared" si="89"/>
        <v>0</v>
      </c>
      <c r="FP192" s="327">
        <f t="shared" si="89"/>
        <v>0</v>
      </c>
      <c r="FQ192" s="327">
        <f t="shared" si="89"/>
        <v>0</v>
      </c>
      <c r="FR192" s="327">
        <f t="shared" si="89"/>
        <v>0</v>
      </c>
      <c r="FS192" s="327">
        <f t="shared" si="89"/>
        <v>0</v>
      </c>
      <c r="FT192" s="327">
        <f t="shared" si="89"/>
        <v>0</v>
      </c>
      <c r="FU192" s="327">
        <f t="shared" si="89"/>
        <v>0</v>
      </c>
      <c r="FV192" s="327">
        <f t="shared" si="89"/>
        <v>0</v>
      </c>
      <c r="FW192" s="327">
        <f t="shared" si="89"/>
        <v>0</v>
      </c>
      <c r="FX192" s="327">
        <f t="shared" si="89"/>
        <v>0</v>
      </c>
      <c r="FY192" s="327">
        <f t="shared" si="89"/>
        <v>0</v>
      </c>
      <c r="FZ192" s="327">
        <f t="shared" si="89"/>
        <v>0</v>
      </c>
      <c r="GA192" s="327">
        <f t="shared" si="89"/>
        <v>0</v>
      </c>
      <c r="GB192" s="327">
        <f t="shared" si="89"/>
        <v>0</v>
      </c>
      <c r="GC192" s="327">
        <f t="shared" si="89"/>
        <v>0</v>
      </c>
      <c r="GD192" s="327">
        <f t="shared" si="89"/>
        <v>0</v>
      </c>
      <c r="GE192" s="327">
        <f t="shared" si="89"/>
        <v>0</v>
      </c>
      <c r="GF192" s="327">
        <f t="shared" si="89"/>
        <v>0</v>
      </c>
      <c r="GG192" s="327">
        <f t="shared" si="89"/>
        <v>0</v>
      </c>
      <c r="GH192" s="327">
        <f t="shared" si="89"/>
        <v>0</v>
      </c>
      <c r="GI192" s="327">
        <f t="shared" si="89"/>
        <v>0</v>
      </c>
      <c r="GJ192" s="327">
        <f t="shared" si="89"/>
        <v>0</v>
      </c>
      <c r="GK192" s="327">
        <f t="shared" si="89"/>
        <v>0</v>
      </c>
      <c r="GL192" s="327">
        <f t="shared" ref="GL192:GS192" si="90">(SUMIF($B$3:$GS$3,"="&amp;GL182,$B$66:$GS$66)+SUMIF($B$3:$GS$3,"="&amp;GL182,$B$78:$GS$78)+SUMIF($B$3:$GS$3,"="&amp;GL182,$B$81:$GS$81)+SUMIF($B$3:$GS$3,"="&amp;GL182,$B$82:$GS$82)+SUMIF($B$3:$GS$3,"="&amp;GL182,$B$84:$GS$84)+SUMIF($B$3:$GS$3,"="&amp;GL182,$B$86:$GS$86)+SUMIF($B$3:$GS$3,"="&amp;GL182,$B$88:$GS$88)+SUMIF($B$3:$GS$3,"="&amp;GL182,$B$90:$GS$90)+SUMIF($B$3:$GS$3,"="&amp;GL182,$B$92:$GS$92)+SUMIF($B$3:$GS$3,"="&amp;GL182,$B$94:$GS$94))</f>
        <v>0</v>
      </c>
      <c r="GM192" s="327">
        <f t="shared" si="90"/>
        <v>0</v>
      </c>
      <c r="GN192" s="327">
        <f t="shared" si="90"/>
        <v>0</v>
      </c>
      <c r="GO192" s="327">
        <f t="shared" si="90"/>
        <v>0</v>
      </c>
      <c r="GP192" s="327">
        <f t="shared" si="90"/>
        <v>0</v>
      </c>
      <c r="GQ192" s="327">
        <f t="shared" si="90"/>
        <v>0</v>
      </c>
      <c r="GR192" s="327">
        <f t="shared" si="90"/>
        <v>0</v>
      </c>
      <c r="GS192" s="327">
        <f t="shared" si="90"/>
        <v>0</v>
      </c>
    </row>
    <row r="193" spans="1:201" outlineLevel="1">
      <c r="A193" s="326" t="s">
        <v>8682</v>
      </c>
      <c r="B193" s="327">
        <f t="shared" ref="B193:AG193" si="91">SUMIF($B$3:$GS$3,"="&amp;B182,$B$96:$GS$96)</f>
        <v>0</v>
      </c>
      <c r="C193" s="327">
        <f t="shared" si="91"/>
        <v>0</v>
      </c>
      <c r="D193" s="327">
        <f t="shared" si="91"/>
        <v>0</v>
      </c>
      <c r="E193" s="327">
        <f t="shared" si="91"/>
        <v>0</v>
      </c>
      <c r="F193" s="327">
        <f t="shared" si="91"/>
        <v>0</v>
      </c>
      <c r="G193" s="327">
        <f t="shared" si="91"/>
        <v>0</v>
      </c>
      <c r="H193" s="327">
        <f t="shared" si="91"/>
        <v>0</v>
      </c>
      <c r="I193" s="327">
        <f t="shared" si="91"/>
        <v>0</v>
      </c>
      <c r="J193" s="327">
        <f t="shared" si="91"/>
        <v>0</v>
      </c>
      <c r="K193" s="327">
        <f t="shared" si="91"/>
        <v>0</v>
      </c>
      <c r="L193" s="327">
        <f t="shared" si="91"/>
        <v>0</v>
      </c>
      <c r="M193" s="327">
        <f t="shared" si="91"/>
        <v>0</v>
      </c>
      <c r="N193" s="327">
        <f t="shared" si="91"/>
        <v>0</v>
      </c>
      <c r="O193" s="327">
        <f t="shared" si="91"/>
        <v>0</v>
      </c>
      <c r="P193" s="327">
        <f t="shared" si="91"/>
        <v>0</v>
      </c>
      <c r="Q193" s="327">
        <f t="shared" si="91"/>
        <v>0</v>
      </c>
      <c r="R193" s="327">
        <f t="shared" si="91"/>
        <v>0</v>
      </c>
      <c r="S193" s="327">
        <f t="shared" si="91"/>
        <v>0</v>
      </c>
      <c r="T193" s="327">
        <f t="shared" si="91"/>
        <v>0</v>
      </c>
      <c r="U193" s="327">
        <f t="shared" si="91"/>
        <v>0</v>
      </c>
      <c r="V193" s="327">
        <f t="shared" si="91"/>
        <v>0</v>
      </c>
      <c r="W193" s="327">
        <f t="shared" si="91"/>
        <v>0</v>
      </c>
      <c r="X193" s="327">
        <f t="shared" si="91"/>
        <v>0</v>
      </c>
      <c r="Y193" s="327">
        <f t="shared" si="91"/>
        <v>0</v>
      </c>
      <c r="Z193" s="327">
        <f t="shared" si="91"/>
        <v>0</v>
      </c>
      <c r="AA193" s="327">
        <f t="shared" si="91"/>
        <v>0</v>
      </c>
      <c r="AB193" s="327">
        <f t="shared" si="91"/>
        <v>0</v>
      </c>
      <c r="AC193" s="327">
        <f t="shared" si="91"/>
        <v>0</v>
      </c>
      <c r="AD193" s="327">
        <f t="shared" si="91"/>
        <v>0</v>
      </c>
      <c r="AE193" s="327">
        <f t="shared" si="91"/>
        <v>0</v>
      </c>
      <c r="AF193" s="327">
        <f t="shared" si="91"/>
        <v>0</v>
      </c>
      <c r="AG193" s="327">
        <f t="shared" si="91"/>
        <v>0</v>
      </c>
      <c r="AH193" s="327">
        <f t="shared" ref="AH193:BM193" si="92">SUMIF($B$3:$GS$3,"="&amp;AH182,$B$96:$GS$96)</f>
        <v>0</v>
      </c>
      <c r="AI193" s="327">
        <f t="shared" si="92"/>
        <v>0</v>
      </c>
      <c r="AJ193" s="327">
        <f t="shared" si="92"/>
        <v>0</v>
      </c>
      <c r="AK193" s="327">
        <f t="shared" si="92"/>
        <v>0</v>
      </c>
      <c r="AL193" s="327">
        <f t="shared" si="92"/>
        <v>0</v>
      </c>
      <c r="AM193" s="327">
        <f t="shared" si="92"/>
        <v>0</v>
      </c>
      <c r="AN193" s="327">
        <f t="shared" si="92"/>
        <v>0</v>
      </c>
      <c r="AO193" s="327">
        <f t="shared" si="92"/>
        <v>0</v>
      </c>
      <c r="AP193" s="327">
        <f t="shared" si="92"/>
        <v>0</v>
      </c>
      <c r="AQ193" s="327">
        <f t="shared" si="92"/>
        <v>0</v>
      </c>
      <c r="AR193" s="327">
        <f t="shared" si="92"/>
        <v>0</v>
      </c>
      <c r="AS193" s="327">
        <f t="shared" si="92"/>
        <v>0</v>
      </c>
      <c r="AT193" s="327">
        <f t="shared" si="92"/>
        <v>0</v>
      </c>
      <c r="AU193" s="327">
        <f t="shared" si="92"/>
        <v>0</v>
      </c>
      <c r="AV193" s="327">
        <f t="shared" si="92"/>
        <v>0</v>
      </c>
      <c r="AW193" s="327">
        <f t="shared" si="92"/>
        <v>0</v>
      </c>
      <c r="AX193" s="327">
        <f t="shared" si="92"/>
        <v>0</v>
      </c>
      <c r="AY193" s="327">
        <f t="shared" si="92"/>
        <v>0</v>
      </c>
      <c r="AZ193" s="327">
        <f t="shared" si="92"/>
        <v>0</v>
      </c>
      <c r="BA193" s="327">
        <f t="shared" si="92"/>
        <v>0</v>
      </c>
      <c r="BB193" s="327">
        <f t="shared" si="92"/>
        <v>0</v>
      </c>
      <c r="BC193" s="327">
        <f t="shared" si="92"/>
        <v>0</v>
      </c>
      <c r="BD193" s="327">
        <f t="shared" si="92"/>
        <v>0</v>
      </c>
      <c r="BE193" s="327">
        <f t="shared" si="92"/>
        <v>0</v>
      </c>
      <c r="BF193" s="327">
        <f t="shared" si="92"/>
        <v>0</v>
      </c>
      <c r="BG193" s="327">
        <f t="shared" si="92"/>
        <v>0</v>
      </c>
      <c r="BH193" s="327">
        <f t="shared" si="92"/>
        <v>0</v>
      </c>
      <c r="BI193" s="327">
        <f t="shared" si="92"/>
        <v>0</v>
      </c>
      <c r="BJ193" s="327">
        <f t="shared" si="92"/>
        <v>0</v>
      </c>
      <c r="BK193" s="327">
        <f t="shared" si="92"/>
        <v>0</v>
      </c>
      <c r="BL193" s="327">
        <f t="shared" si="92"/>
        <v>0</v>
      </c>
      <c r="BM193" s="327">
        <f t="shared" si="92"/>
        <v>0</v>
      </c>
      <c r="BN193" s="327">
        <f t="shared" ref="BN193:CS193" si="93">SUMIF($B$3:$GS$3,"="&amp;BN182,$B$96:$GS$96)</f>
        <v>0</v>
      </c>
      <c r="BO193" s="327">
        <f t="shared" si="93"/>
        <v>0</v>
      </c>
      <c r="BP193" s="327">
        <f t="shared" si="93"/>
        <v>0</v>
      </c>
      <c r="BQ193" s="327">
        <f t="shared" si="93"/>
        <v>0</v>
      </c>
      <c r="BR193" s="327">
        <f t="shared" si="93"/>
        <v>0</v>
      </c>
      <c r="BS193" s="327">
        <f t="shared" si="93"/>
        <v>0</v>
      </c>
      <c r="BT193" s="327">
        <f t="shared" si="93"/>
        <v>0</v>
      </c>
      <c r="BU193" s="327">
        <f t="shared" si="93"/>
        <v>0</v>
      </c>
      <c r="BV193" s="327">
        <f t="shared" si="93"/>
        <v>0</v>
      </c>
      <c r="BW193" s="327">
        <f t="shared" si="93"/>
        <v>0</v>
      </c>
      <c r="BX193" s="327">
        <f t="shared" si="93"/>
        <v>0</v>
      </c>
      <c r="BY193" s="327">
        <f t="shared" si="93"/>
        <v>0</v>
      </c>
      <c r="BZ193" s="327">
        <f t="shared" si="93"/>
        <v>0</v>
      </c>
      <c r="CA193" s="327">
        <f t="shared" si="93"/>
        <v>0</v>
      </c>
      <c r="CB193" s="327">
        <f t="shared" si="93"/>
        <v>0</v>
      </c>
      <c r="CC193" s="327">
        <f t="shared" si="93"/>
        <v>0</v>
      </c>
      <c r="CD193" s="327">
        <f t="shared" si="93"/>
        <v>0</v>
      </c>
      <c r="CE193" s="327">
        <f t="shared" si="93"/>
        <v>0</v>
      </c>
      <c r="CF193" s="327">
        <f t="shared" si="93"/>
        <v>0</v>
      </c>
      <c r="CG193" s="327">
        <f t="shared" si="93"/>
        <v>0</v>
      </c>
      <c r="CH193" s="327">
        <f t="shared" si="93"/>
        <v>0</v>
      </c>
      <c r="CI193" s="327">
        <f t="shared" si="93"/>
        <v>0</v>
      </c>
      <c r="CJ193" s="327">
        <f t="shared" si="93"/>
        <v>0</v>
      </c>
      <c r="CK193" s="327">
        <f t="shared" si="93"/>
        <v>0</v>
      </c>
      <c r="CL193" s="327">
        <f t="shared" si="93"/>
        <v>0</v>
      </c>
      <c r="CM193" s="327">
        <f t="shared" si="93"/>
        <v>0</v>
      </c>
      <c r="CN193" s="327">
        <f t="shared" si="93"/>
        <v>0</v>
      </c>
      <c r="CO193" s="327">
        <f t="shared" si="93"/>
        <v>0</v>
      </c>
      <c r="CP193" s="327">
        <f t="shared" si="93"/>
        <v>0</v>
      </c>
      <c r="CQ193" s="327">
        <f t="shared" si="93"/>
        <v>0</v>
      </c>
      <c r="CR193" s="327">
        <f t="shared" si="93"/>
        <v>0</v>
      </c>
      <c r="CS193" s="327">
        <f t="shared" si="93"/>
        <v>0</v>
      </c>
      <c r="CT193" s="327">
        <f t="shared" ref="CT193:DY193" si="94">SUMIF($B$3:$GS$3,"="&amp;CT182,$B$96:$GS$96)</f>
        <v>0</v>
      </c>
      <c r="CU193" s="327">
        <f t="shared" si="94"/>
        <v>0</v>
      </c>
      <c r="CV193" s="327">
        <f t="shared" si="94"/>
        <v>0</v>
      </c>
      <c r="CW193" s="327">
        <f t="shared" si="94"/>
        <v>0</v>
      </c>
      <c r="CX193" s="327">
        <f t="shared" si="94"/>
        <v>0</v>
      </c>
      <c r="CY193" s="327">
        <f t="shared" si="94"/>
        <v>0</v>
      </c>
      <c r="CZ193" s="327">
        <f t="shared" si="94"/>
        <v>0</v>
      </c>
      <c r="DA193" s="327">
        <f t="shared" si="94"/>
        <v>0</v>
      </c>
      <c r="DB193" s="327">
        <f t="shared" si="94"/>
        <v>0</v>
      </c>
      <c r="DC193" s="327">
        <f t="shared" si="94"/>
        <v>0</v>
      </c>
      <c r="DD193" s="327">
        <f t="shared" si="94"/>
        <v>0</v>
      </c>
      <c r="DE193" s="327">
        <f t="shared" si="94"/>
        <v>0</v>
      </c>
      <c r="DF193" s="327">
        <f t="shared" si="94"/>
        <v>0</v>
      </c>
      <c r="DG193" s="327">
        <f t="shared" si="94"/>
        <v>0</v>
      </c>
      <c r="DH193" s="327">
        <f t="shared" si="94"/>
        <v>0</v>
      </c>
      <c r="DI193" s="327">
        <f t="shared" si="94"/>
        <v>0</v>
      </c>
      <c r="DJ193" s="327">
        <f t="shared" si="94"/>
        <v>0</v>
      </c>
      <c r="DK193" s="327">
        <f t="shared" si="94"/>
        <v>0</v>
      </c>
      <c r="DL193" s="327">
        <f t="shared" si="94"/>
        <v>0</v>
      </c>
      <c r="DM193" s="327">
        <f t="shared" si="94"/>
        <v>0</v>
      </c>
      <c r="DN193" s="327">
        <f t="shared" si="94"/>
        <v>0</v>
      </c>
      <c r="DO193" s="327">
        <f t="shared" si="94"/>
        <v>0</v>
      </c>
      <c r="DP193" s="327">
        <f t="shared" si="94"/>
        <v>0</v>
      </c>
      <c r="DQ193" s="327">
        <f t="shared" si="94"/>
        <v>0</v>
      </c>
      <c r="DR193" s="327">
        <f t="shared" si="94"/>
        <v>0</v>
      </c>
      <c r="DS193" s="327">
        <f t="shared" si="94"/>
        <v>0</v>
      </c>
      <c r="DT193" s="327">
        <f t="shared" si="94"/>
        <v>0</v>
      </c>
      <c r="DU193" s="327">
        <f t="shared" si="94"/>
        <v>0</v>
      </c>
      <c r="DV193" s="327">
        <f t="shared" si="94"/>
        <v>0</v>
      </c>
      <c r="DW193" s="327">
        <f t="shared" si="94"/>
        <v>0</v>
      </c>
      <c r="DX193" s="327">
        <f t="shared" si="94"/>
        <v>0</v>
      </c>
      <c r="DY193" s="327">
        <f t="shared" si="94"/>
        <v>0</v>
      </c>
      <c r="DZ193" s="327">
        <f t="shared" ref="DZ193:FE193" si="95">SUMIF($B$3:$GS$3,"="&amp;DZ182,$B$96:$GS$96)</f>
        <v>0</v>
      </c>
      <c r="EA193" s="327">
        <f t="shared" si="95"/>
        <v>0</v>
      </c>
      <c r="EB193" s="327">
        <f t="shared" si="95"/>
        <v>0</v>
      </c>
      <c r="EC193" s="327">
        <f t="shared" si="95"/>
        <v>0</v>
      </c>
      <c r="ED193" s="327">
        <f t="shared" si="95"/>
        <v>0</v>
      </c>
      <c r="EE193" s="327">
        <f t="shared" si="95"/>
        <v>0</v>
      </c>
      <c r="EF193" s="327">
        <f t="shared" si="95"/>
        <v>0</v>
      </c>
      <c r="EG193" s="327">
        <f t="shared" si="95"/>
        <v>0</v>
      </c>
      <c r="EH193" s="327">
        <f t="shared" si="95"/>
        <v>0</v>
      </c>
      <c r="EI193" s="327">
        <f t="shared" si="95"/>
        <v>0</v>
      </c>
      <c r="EJ193" s="327">
        <f t="shared" si="95"/>
        <v>0</v>
      </c>
      <c r="EK193" s="327">
        <f t="shared" si="95"/>
        <v>0</v>
      </c>
      <c r="EL193" s="327">
        <f t="shared" si="95"/>
        <v>0</v>
      </c>
      <c r="EM193" s="327">
        <f t="shared" si="95"/>
        <v>0</v>
      </c>
      <c r="EN193" s="327">
        <f t="shared" si="95"/>
        <v>0</v>
      </c>
      <c r="EO193" s="327">
        <f t="shared" si="95"/>
        <v>0</v>
      </c>
      <c r="EP193" s="327">
        <f t="shared" si="95"/>
        <v>0</v>
      </c>
      <c r="EQ193" s="327">
        <f t="shared" si="95"/>
        <v>0</v>
      </c>
      <c r="ER193" s="327">
        <f t="shared" si="95"/>
        <v>0</v>
      </c>
      <c r="ES193" s="327">
        <f t="shared" si="95"/>
        <v>0</v>
      </c>
      <c r="ET193" s="327">
        <f t="shared" si="95"/>
        <v>0</v>
      </c>
      <c r="EU193" s="327">
        <f t="shared" si="95"/>
        <v>0</v>
      </c>
      <c r="EV193" s="327">
        <f t="shared" si="95"/>
        <v>0</v>
      </c>
      <c r="EW193" s="327">
        <f t="shared" si="95"/>
        <v>0</v>
      </c>
      <c r="EX193" s="327">
        <f t="shared" si="95"/>
        <v>0</v>
      </c>
      <c r="EY193" s="327">
        <f t="shared" si="95"/>
        <v>0</v>
      </c>
      <c r="EZ193" s="327">
        <f t="shared" si="95"/>
        <v>0</v>
      </c>
      <c r="FA193" s="327">
        <f t="shared" si="95"/>
        <v>0</v>
      </c>
      <c r="FB193" s="327">
        <f t="shared" si="95"/>
        <v>0</v>
      </c>
      <c r="FC193" s="327">
        <f t="shared" si="95"/>
        <v>0</v>
      </c>
      <c r="FD193" s="327">
        <f t="shared" si="95"/>
        <v>0</v>
      </c>
      <c r="FE193" s="327">
        <f t="shared" si="95"/>
        <v>0</v>
      </c>
      <c r="FF193" s="327">
        <f t="shared" ref="FF193:GK193" si="96">SUMIF($B$3:$GS$3,"="&amp;FF182,$B$96:$GS$96)</f>
        <v>0</v>
      </c>
      <c r="FG193" s="327">
        <f t="shared" si="96"/>
        <v>0</v>
      </c>
      <c r="FH193" s="327">
        <f t="shared" si="96"/>
        <v>0</v>
      </c>
      <c r="FI193" s="327">
        <f t="shared" si="96"/>
        <v>0</v>
      </c>
      <c r="FJ193" s="327">
        <f t="shared" si="96"/>
        <v>0</v>
      </c>
      <c r="FK193" s="327">
        <f t="shared" si="96"/>
        <v>0</v>
      </c>
      <c r="FL193" s="327">
        <f t="shared" si="96"/>
        <v>0</v>
      </c>
      <c r="FM193" s="327">
        <f t="shared" si="96"/>
        <v>0</v>
      </c>
      <c r="FN193" s="327">
        <f t="shared" si="96"/>
        <v>0</v>
      </c>
      <c r="FO193" s="327">
        <f t="shared" si="96"/>
        <v>0</v>
      </c>
      <c r="FP193" s="327">
        <f t="shared" si="96"/>
        <v>0</v>
      </c>
      <c r="FQ193" s="327">
        <f t="shared" si="96"/>
        <v>0</v>
      </c>
      <c r="FR193" s="327">
        <f t="shared" si="96"/>
        <v>0</v>
      </c>
      <c r="FS193" s="327">
        <f t="shared" si="96"/>
        <v>0</v>
      </c>
      <c r="FT193" s="327">
        <f t="shared" si="96"/>
        <v>0</v>
      </c>
      <c r="FU193" s="327">
        <f t="shared" si="96"/>
        <v>0</v>
      </c>
      <c r="FV193" s="327">
        <f t="shared" si="96"/>
        <v>0</v>
      </c>
      <c r="FW193" s="327">
        <f t="shared" si="96"/>
        <v>0</v>
      </c>
      <c r="FX193" s="327">
        <f t="shared" si="96"/>
        <v>0</v>
      </c>
      <c r="FY193" s="327">
        <f t="shared" si="96"/>
        <v>0</v>
      </c>
      <c r="FZ193" s="327">
        <f t="shared" si="96"/>
        <v>0</v>
      </c>
      <c r="GA193" s="327">
        <f t="shared" si="96"/>
        <v>0</v>
      </c>
      <c r="GB193" s="327">
        <f t="shared" si="96"/>
        <v>0</v>
      </c>
      <c r="GC193" s="327">
        <f t="shared" si="96"/>
        <v>0</v>
      </c>
      <c r="GD193" s="327">
        <f t="shared" si="96"/>
        <v>0</v>
      </c>
      <c r="GE193" s="327">
        <f t="shared" si="96"/>
        <v>0</v>
      </c>
      <c r="GF193" s="327">
        <f t="shared" si="96"/>
        <v>0</v>
      </c>
      <c r="GG193" s="327">
        <f t="shared" si="96"/>
        <v>0</v>
      </c>
      <c r="GH193" s="327">
        <f t="shared" si="96"/>
        <v>0</v>
      </c>
      <c r="GI193" s="327">
        <f t="shared" si="96"/>
        <v>0</v>
      </c>
      <c r="GJ193" s="327">
        <f t="shared" si="96"/>
        <v>0</v>
      </c>
      <c r="GK193" s="327">
        <f t="shared" si="96"/>
        <v>0</v>
      </c>
      <c r="GL193" s="327">
        <f t="shared" ref="GL193:GS193" si="97">SUMIF($B$3:$GS$3,"="&amp;GL182,$B$96:$GS$96)</f>
        <v>0</v>
      </c>
      <c r="GM193" s="327">
        <f t="shared" si="97"/>
        <v>0</v>
      </c>
      <c r="GN193" s="327">
        <f t="shared" si="97"/>
        <v>0</v>
      </c>
      <c r="GO193" s="327">
        <f t="shared" si="97"/>
        <v>0</v>
      </c>
      <c r="GP193" s="327">
        <f t="shared" si="97"/>
        <v>0</v>
      </c>
      <c r="GQ193" s="327">
        <f t="shared" si="97"/>
        <v>0</v>
      </c>
      <c r="GR193" s="327">
        <f t="shared" si="97"/>
        <v>0</v>
      </c>
      <c r="GS193" s="327">
        <f t="shared" si="97"/>
        <v>0</v>
      </c>
    </row>
    <row r="194" spans="1:201" outlineLevel="1">
      <c r="A194" s="326" t="s">
        <v>8683</v>
      </c>
      <c r="B194" s="327">
        <f t="shared" ref="B194:AG194" ca="1" si="98">SUMIF($B$3:$GS$3,"="&amp;B182,$B$54:$GS$54)</f>
        <v>0</v>
      </c>
      <c r="C194" s="327">
        <f t="shared" ca="1" si="98"/>
        <v>0</v>
      </c>
      <c r="D194" s="327">
        <f t="shared" ca="1" si="98"/>
        <v>0</v>
      </c>
      <c r="E194" s="327">
        <f t="shared" ca="1" si="98"/>
        <v>0</v>
      </c>
      <c r="F194" s="327">
        <f t="shared" ca="1" si="98"/>
        <v>0</v>
      </c>
      <c r="G194" s="327">
        <f t="shared" ca="1" si="98"/>
        <v>0</v>
      </c>
      <c r="H194" s="327">
        <f t="shared" ca="1" si="98"/>
        <v>0</v>
      </c>
      <c r="I194" s="327">
        <f t="shared" ca="1" si="98"/>
        <v>0</v>
      </c>
      <c r="J194" s="327">
        <f t="shared" ca="1" si="98"/>
        <v>0</v>
      </c>
      <c r="K194" s="327">
        <f t="shared" ca="1" si="98"/>
        <v>0</v>
      </c>
      <c r="L194" s="327">
        <f t="shared" ca="1" si="98"/>
        <v>0</v>
      </c>
      <c r="M194" s="327">
        <f t="shared" ca="1" si="98"/>
        <v>0</v>
      </c>
      <c r="N194" s="327">
        <f t="shared" ca="1" si="98"/>
        <v>0</v>
      </c>
      <c r="O194" s="327">
        <f t="shared" ca="1" si="98"/>
        <v>0</v>
      </c>
      <c r="P194" s="327">
        <f t="shared" ca="1" si="98"/>
        <v>0</v>
      </c>
      <c r="Q194" s="327">
        <f t="shared" ca="1" si="98"/>
        <v>0</v>
      </c>
      <c r="R194" s="327">
        <f t="shared" ca="1" si="98"/>
        <v>0</v>
      </c>
      <c r="S194" s="327">
        <f t="shared" ca="1" si="98"/>
        <v>0</v>
      </c>
      <c r="T194" s="327">
        <f t="shared" ca="1" si="98"/>
        <v>0</v>
      </c>
      <c r="U194" s="327">
        <f t="shared" ca="1" si="98"/>
        <v>0</v>
      </c>
      <c r="V194" s="327">
        <f t="shared" ca="1" si="98"/>
        <v>0</v>
      </c>
      <c r="W194" s="327">
        <f t="shared" ca="1" si="98"/>
        <v>0</v>
      </c>
      <c r="X194" s="327">
        <f t="shared" ca="1" si="98"/>
        <v>0</v>
      </c>
      <c r="Y194" s="327">
        <f t="shared" ca="1" si="98"/>
        <v>0</v>
      </c>
      <c r="Z194" s="327">
        <f t="shared" ca="1" si="98"/>
        <v>0</v>
      </c>
      <c r="AA194" s="327">
        <f t="shared" ca="1" si="98"/>
        <v>0</v>
      </c>
      <c r="AB194" s="327">
        <f t="shared" ca="1" si="98"/>
        <v>0</v>
      </c>
      <c r="AC194" s="327">
        <f t="shared" ca="1" si="98"/>
        <v>0</v>
      </c>
      <c r="AD194" s="327">
        <f t="shared" ca="1" si="98"/>
        <v>0</v>
      </c>
      <c r="AE194" s="327">
        <f t="shared" ca="1" si="98"/>
        <v>0</v>
      </c>
      <c r="AF194" s="327">
        <f t="shared" ca="1" si="98"/>
        <v>0</v>
      </c>
      <c r="AG194" s="327">
        <f t="shared" ca="1" si="98"/>
        <v>0</v>
      </c>
      <c r="AH194" s="327">
        <f t="shared" ref="AH194:BM194" ca="1" si="99">SUMIF($B$3:$GS$3,"="&amp;AH182,$B$54:$GS$54)</f>
        <v>0</v>
      </c>
      <c r="AI194" s="327">
        <f t="shared" ca="1" si="99"/>
        <v>0</v>
      </c>
      <c r="AJ194" s="327">
        <f t="shared" ca="1" si="99"/>
        <v>0</v>
      </c>
      <c r="AK194" s="327">
        <f t="shared" ca="1" si="99"/>
        <v>0</v>
      </c>
      <c r="AL194" s="327">
        <f t="shared" ca="1" si="99"/>
        <v>0</v>
      </c>
      <c r="AM194" s="327">
        <f t="shared" ca="1" si="99"/>
        <v>0</v>
      </c>
      <c r="AN194" s="327">
        <f t="shared" ca="1" si="99"/>
        <v>0</v>
      </c>
      <c r="AO194" s="327">
        <f t="shared" ca="1" si="99"/>
        <v>0</v>
      </c>
      <c r="AP194" s="327">
        <f t="shared" ca="1" si="99"/>
        <v>0</v>
      </c>
      <c r="AQ194" s="327">
        <f t="shared" ca="1" si="99"/>
        <v>0</v>
      </c>
      <c r="AR194" s="327">
        <f t="shared" ca="1" si="99"/>
        <v>0</v>
      </c>
      <c r="AS194" s="327">
        <f t="shared" ca="1" si="99"/>
        <v>0</v>
      </c>
      <c r="AT194" s="327">
        <f t="shared" ca="1" si="99"/>
        <v>0</v>
      </c>
      <c r="AU194" s="327">
        <f t="shared" ca="1" si="99"/>
        <v>0</v>
      </c>
      <c r="AV194" s="327">
        <f t="shared" ca="1" si="99"/>
        <v>0</v>
      </c>
      <c r="AW194" s="327">
        <f t="shared" ca="1" si="99"/>
        <v>0</v>
      </c>
      <c r="AX194" s="327">
        <f t="shared" ca="1" si="99"/>
        <v>0</v>
      </c>
      <c r="AY194" s="327">
        <f t="shared" ca="1" si="99"/>
        <v>0</v>
      </c>
      <c r="AZ194" s="327">
        <f t="shared" ca="1" si="99"/>
        <v>0</v>
      </c>
      <c r="BA194" s="327">
        <f t="shared" ca="1" si="99"/>
        <v>0</v>
      </c>
      <c r="BB194" s="327">
        <f t="shared" ca="1" si="99"/>
        <v>0</v>
      </c>
      <c r="BC194" s="327">
        <f t="shared" ca="1" si="99"/>
        <v>0</v>
      </c>
      <c r="BD194" s="327">
        <f t="shared" ca="1" si="99"/>
        <v>0</v>
      </c>
      <c r="BE194" s="327">
        <f t="shared" ca="1" si="99"/>
        <v>0</v>
      </c>
      <c r="BF194" s="327">
        <f t="shared" ca="1" si="99"/>
        <v>0</v>
      </c>
      <c r="BG194" s="327">
        <f t="shared" ca="1" si="99"/>
        <v>0</v>
      </c>
      <c r="BH194" s="327">
        <f t="shared" ca="1" si="99"/>
        <v>0</v>
      </c>
      <c r="BI194" s="327">
        <f t="shared" ca="1" si="99"/>
        <v>0</v>
      </c>
      <c r="BJ194" s="327">
        <f t="shared" ca="1" si="99"/>
        <v>0</v>
      </c>
      <c r="BK194" s="327">
        <f t="shared" ca="1" si="99"/>
        <v>0</v>
      </c>
      <c r="BL194" s="327">
        <f t="shared" ca="1" si="99"/>
        <v>0</v>
      </c>
      <c r="BM194" s="327">
        <f t="shared" ca="1" si="99"/>
        <v>0</v>
      </c>
      <c r="BN194" s="327">
        <f t="shared" ref="BN194:CS194" ca="1" si="100">SUMIF($B$3:$GS$3,"="&amp;BN182,$B$54:$GS$54)</f>
        <v>0</v>
      </c>
      <c r="BO194" s="327">
        <f t="shared" ca="1" si="100"/>
        <v>0</v>
      </c>
      <c r="BP194" s="327">
        <f t="shared" ca="1" si="100"/>
        <v>0</v>
      </c>
      <c r="BQ194" s="327">
        <f t="shared" ca="1" si="100"/>
        <v>0</v>
      </c>
      <c r="BR194" s="327">
        <f t="shared" ca="1" si="100"/>
        <v>0</v>
      </c>
      <c r="BS194" s="327">
        <f t="shared" ca="1" si="100"/>
        <v>0</v>
      </c>
      <c r="BT194" s="327">
        <f t="shared" ca="1" si="100"/>
        <v>0</v>
      </c>
      <c r="BU194" s="327">
        <f t="shared" ca="1" si="100"/>
        <v>0</v>
      </c>
      <c r="BV194" s="327">
        <f t="shared" ca="1" si="100"/>
        <v>0</v>
      </c>
      <c r="BW194" s="327">
        <f t="shared" ca="1" si="100"/>
        <v>0</v>
      </c>
      <c r="BX194" s="327">
        <f t="shared" ca="1" si="100"/>
        <v>0</v>
      </c>
      <c r="BY194" s="327">
        <f t="shared" ca="1" si="100"/>
        <v>0</v>
      </c>
      <c r="BZ194" s="327">
        <f t="shared" ca="1" si="100"/>
        <v>0</v>
      </c>
      <c r="CA194" s="327">
        <f t="shared" ca="1" si="100"/>
        <v>0</v>
      </c>
      <c r="CB194" s="327">
        <f t="shared" ca="1" si="100"/>
        <v>0</v>
      </c>
      <c r="CC194" s="327">
        <f t="shared" ca="1" si="100"/>
        <v>0</v>
      </c>
      <c r="CD194" s="327">
        <f t="shared" ca="1" si="100"/>
        <v>0</v>
      </c>
      <c r="CE194" s="327">
        <f t="shared" ca="1" si="100"/>
        <v>0</v>
      </c>
      <c r="CF194" s="327">
        <f t="shared" ca="1" si="100"/>
        <v>0</v>
      </c>
      <c r="CG194" s="327">
        <f t="shared" ca="1" si="100"/>
        <v>0</v>
      </c>
      <c r="CH194" s="327">
        <f t="shared" ca="1" si="100"/>
        <v>0</v>
      </c>
      <c r="CI194" s="327">
        <f t="shared" ca="1" si="100"/>
        <v>0</v>
      </c>
      <c r="CJ194" s="327">
        <f t="shared" ca="1" si="100"/>
        <v>0</v>
      </c>
      <c r="CK194" s="327">
        <f t="shared" ca="1" si="100"/>
        <v>0</v>
      </c>
      <c r="CL194" s="327">
        <f t="shared" ca="1" si="100"/>
        <v>0</v>
      </c>
      <c r="CM194" s="327">
        <f t="shared" ca="1" si="100"/>
        <v>0</v>
      </c>
      <c r="CN194" s="327">
        <f t="shared" ca="1" si="100"/>
        <v>0</v>
      </c>
      <c r="CO194" s="327">
        <f t="shared" ca="1" si="100"/>
        <v>0</v>
      </c>
      <c r="CP194" s="327">
        <f t="shared" ca="1" si="100"/>
        <v>0</v>
      </c>
      <c r="CQ194" s="327">
        <f t="shared" ca="1" si="100"/>
        <v>0</v>
      </c>
      <c r="CR194" s="327">
        <f t="shared" ca="1" si="100"/>
        <v>0</v>
      </c>
      <c r="CS194" s="327">
        <f t="shared" ca="1" si="100"/>
        <v>0</v>
      </c>
      <c r="CT194" s="327">
        <f t="shared" ref="CT194:DY194" ca="1" si="101">SUMIF($B$3:$GS$3,"="&amp;CT182,$B$54:$GS$54)</f>
        <v>0</v>
      </c>
      <c r="CU194" s="327">
        <f t="shared" ca="1" si="101"/>
        <v>0</v>
      </c>
      <c r="CV194" s="327">
        <f t="shared" ca="1" si="101"/>
        <v>0</v>
      </c>
      <c r="CW194" s="327">
        <f t="shared" ca="1" si="101"/>
        <v>0</v>
      </c>
      <c r="CX194" s="327">
        <f t="shared" ca="1" si="101"/>
        <v>0</v>
      </c>
      <c r="CY194" s="327">
        <f t="shared" ca="1" si="101"/>
        <v>0</v>
      </c>
      <c r="CZ194" s="327">
        <f t="shared" ca="1" si="101"/>
        <v>0</v>
      </c>
      <c r="DA194" s="327">
        <f t="shared" ca="1" si="101"/>
        <v>0</v>
      </c>
      <c r="DB194" s="327">
        <f t="shared" ca="1" si="101"/>
        <v>0</v>
      </c>
      <c r="DC194" s="327">
        <f t="shared" ca="1" si="101"/>
        <v>0</v>
      </c>
      <c r="DD194" s="327">
        <f t="shared" ca="1" si="101"/>
        <v>0</v>
      </c>
      <c r="DE194" s="327">
        <f t="shared" ca="1" si="101"/>
        <v>0</v>
      </c>
      <c r="DF194" s="327">
        <f t="shared" ca="1" si="101"/>
        <v>0</v>
      </c>
      <c r="DG194" s="327">
        <f t="shared" ca="1" si="101"/>
        <v>0</v>
      </c>
      <c r="DH194" s="327">
        <f t="shared" ca="1" si="101"/>
        <v>0</v>
      </c>
      <c r="DI194" s="327">
        <f t="shared" ca="1" si="101"/>
        <v>0</v>
      </c>
      <c r="DJ194" s="327">
        <f t="shared" ca="1" si="101"/>
        <v>0</v>
      </c>
      <c r="DK194" s="327">
        <f t="shared" ca="1" si="101"/>
        <v>0</v>
      </c>
      <c r="DL194" s="327">
        <f t="shared" ca="1" si="101"/>
        <v>0</v>
      </c>
      <c r="DM194" s="327">
        <f t="shared" ca="1" si="101"/>
        <v>0</v>
      </c>
      <c r="DN194" s="327">
        <f t="shared" ca="1" si="101"/>
        <v>0</v>
      </c>
      <c r="DO194" s="327">
        <f t="shared" ca="1" si="101"/>
        <v>0</v>
      </c>
      <c r="DP194" s="327">
        <f t="shared" ca="1" si="101"/>
        <v>0</v>
      </c>
      <c r="DQ194" s="327">
        <f t="shared" ca="1" si="101"/>
        <v>0</v>
      </c>
      <c r="DR194" s="327">
        <f t="shared" ca="1" si="101"/>
        <v>0</v>
      </c>
      <c r="DS194" s="327">
        <f t="shared" ca="1" si="101"/>
        <v>0</v>
      </c>
      <c r="DT194" s="327">
        <f t="shared" ca="1" si="101"/>
        <v>0</v>
      </c>
      <c r="DU194" s="327">
        <f t="shared" ca="1" si="101"/>
        <v>0</v>
      </c>
      <c r="DV194" s="327">
        <f t="shared" ca="1" si="101"/>
        <v>0</v>
      </c>
      <c r="DW194" s="327">
        <f t="shared" ca="1" si="101"/>
        <v>0</v>
      </c>
      <c r="DX194" s="327">
        <f t="shared" ca="1" si="101"/>
        <v>0</v>
      </c>
      <c r="DY194" s="327">
        <f t="shared" ca="1" si="101"/>
        <v>0</v>
      </c>
      <c r="DZ194" s="327">
        <f t="shared" ref="DZ194:FE194" ca="1" si="102">SUMIF($B$3:$GS$3,"="&amp;DZ182,$B$54:$GS$54)</f>
        <v>0</v>
      </c>
      <c r="EA194" s="327">
        <f t="shared" ca="1" si="102"/>
        <v>0</v>
      </c>
      <c r="EB194" s="327">
        <f t="shared" ca="1" si="102"/>
        <v>0</v>
      </c>
      <c r="EC194" s="327">
        <f t="shared" ca="1" si="102"/>
        <v>0</v>
      </c>
      <c r="ED194" s="327">
        <f t="shared" ca="1" si="102"/>
        <v>0</v>
      </c>
      <c r="EE194" s="327">
        <f t="shared" ca="1" si="102"/>
        <v>0</v>
      </c>
      <c r="EF194" s="327">
        <f t="shared" ca="1" si="102"/>
        <v>0</v>
      </c>
      <c r="EG194" s="327">
        <f t="shared" ca="1" si="102"/>
        <v>0</v>
      </c>
      <c r="EH194" s="327">
        <f t="shared" ca="1" si="102"/>
        <v>0</v>
      </c>
      <c r="EI194" s="327">
        <f t="shared" ca="1" si="102"/>
        <v>0</v>
      </c>
      <c r="EJ194" s="327">
        <f t="shared" ca="1" si="102"/>
        <v>0</v>
      </c>
      <c r="EK194" s="327">
        <f t="shared" ca="1" si="102"/>
        <v>0</v>
      </c>
      <c r="EL194" s="327">
        <f t="shared" ca="1" si="102"/>
        <v>0</v>
      </c>
      <c r="EM194" s="327">
        <f t="shared" ca="1" si="102"/>
        <v>0</v>
      </c>
      <c r="EN194" s="327">
        <f t="shared" ca="1" si="102"/>
        <v>0</v>
      </c>
      <c r="EO194" s="327">
        <f t="shared" ca="1" si="102"/>
        <v>0</v>
      </c>
      <c r="EP194" s="327">
        <f t="shared" ca="1" si="102"/>
        <v>0</v>
      </c>
      <c r="EQ194" s="327">
        <f t="shared" ca="1" si="102"/>
        <v>0</v>
      </c>
      <c r="ER194" s="327">
        <f t="shared" ca="1" si="102"/>
        <v>0</v>
      </c>
      <c r="ES194" s="327">
        <f t="shared" ca="1" si="102"/>
        <v>0</v>
      </c>
      <c r="ET194" s="327">
        <f t="shared" ca="1" si="102"/>
        <v>0</v>
      </c>
      <c r="EU194" s="327">
        <f t="shared" ca="1" si="102"/>
        <v>0</v>
      </c>
      <c r="EV194" s="327">
        <f t="shared" ca="1" si="102"/>
        <v>0</v>
      </c>
      <c r="EW194" s="327">
        <f t="shared" ca="1" si="102"/>
        <v>0</v>
      </c>
      <c r="EX194" s="327">
        <f t="shared" ca="1" si="102"/>
        <v>0</v>
      </c>
      <c r="EY194" s="327">
        <f t="shared" ca="1" si="102"/>
        <v>0</v>
      </c>
      <c r="EZ194" s="327">
        <f t="shared" ca="1" si="102"/>
        <v>0</v>
      </c>
      <c r="FA194" s="327">
        <f t="shared" ca="1" si="102"/>
        <v>0</v>
      </c>
      <c r="FB194" s="327">
        <f t="shared" ca="1" si="102"/>
        <v>0</v>
      </c>
      <c r="FC194" s="327">
        <f t="shared" ca="1" si="102"/>
        <v>0</v>
      </c>
      <c r="FD194" s="327">
        <f t="shared" ca="1" si="102"/>
        <v>0</v>
      </c>
      <c r="FE194" s="327">
        <f t="shared" ca="1" si="102"/>
        <v>0</v>
      </c>
      <c r="FF194" s="327">
        <f t="shared" ref="FF194:GK194" ca="1" si="103">SUMIF($B$3:$GS$3,"="&amp;FF182,$B$54:$GS$54)</f>
        <v>0</v>
      </c>
      <c r="FG194" s="327">
        <f t="shared" ca="1" si="103"/>
        <v>0</v>
      </c>
      <c r="FH194" s="327">
        <f t="shared" ca="1" si="103"/>
        <v>0</v>
      </c>
      <c r="FI194" s="327">
        <f t="shared" ca="1" si="103"/>
        <v>0</v>
      </c>
      <c r="FJ194" s="327">
        <f t="shared" ca="1" si="103"/>
        <v>0</v>
      </c>
      <c r="FK194" s="327">
        <f t="shared" ca="1" si="103"/>
        <v>0</v>
      </c>
      <c r="FL194" s="327">
        <f t="shared" ca="1" si="103"/>
        <v>0</v>
      </c>
      <c r="FM194" s="327">
        <f t="shared" ca="1" si="103"/>
        <v>0</v>
      </c>
      <c r="FN194" s="327">
        <f t="shared" ca="1" si="103"/>
        <v>0</v>
      </c>
      <c r="FO194" s="327">
        <f t="shared" ca="1" si="103"/>
        <v>0</v>
      </c>
      <c r="FP194" s="327">
        <f t="shared" ca="1" si="103"/>
        <v>0</v>
      </c>
      <c r="FQ194" s="327">
        <f t="shared" ca="1" si="103"/>
        <v>0</v>
      </c>
      <c r="FR194" s="327">
        <f t="shared" ca="1" si="103"/>
        <v>0</v>
      </c>
      <c r="FS194" s="327">
        <f t="shared" ca="1" si="103"/>
        <v>0</v>
      </c>
      <c r="FT194" s="327">
        <f t="shared" ca="1" si="103"/>
        <v>0</v>
      </c>
      <c r="FU194" s="327">
        <f t="shared" ca="1" si="103"/>
        <v>0</v>
      </c>
      <c r="FV194" s="327">
        <f t="shared" ca="1" si="103"/>
        <v>0</v>
      </c>
      <c r="FW194" s="327">
        <f t="shared" ca="1" si="103"/>
        <v>0</v>
      </c>
      <c r="FX194" s="327">
        <f t="shared" ca="1" si="103"/>
        <v>0</v>
      </c>
      <c r="FY194" s="327">
        <f t="shared" ca="1" si="103"/>
        <v>0</v>
      </c>
      <c r="FZ194" s="327">
        <f t="shared" ca="1" si="103"/>
        <v>0</v>
      </c>
      <c r="GA194" s="327">
        <f t="shared" ca="1" si="103"/>
        <v>0</v>
      </c>
      <c r="GB194" s="327">
        <f t="shared" ca="1" si="103"/>
        <v>0</v>
      </c>
      <c r="GC194" s="327">
        <f t="shared" ca="1" si="103"/>
        <v>0</v>
      </c>
      <c r="GD194" s="327">
        <f t="shared" ca="1" si="103"/>
        <v>0</v>
      </c>
      <c r="GE194" s="327">
        <f t="shared" ca="1" si="103"/>
        <v>0</v>
      </c>
      <c r="GF194" s="327">
        <f t="shared" ca="1" si="103"/>
        <v>0</v>
      </c>
      <c r="GG194" s="327">
        <f t="shared" ca="1" si="103"/>
        <v>0</v>
      </c>
      <c r="GH194" s="327">
        <f t="shared" ca="1" si="103"/>
        <v>0</v>
      </c>
      <c r="GI194" s="327">
        <f t="shared" ca="1" si="103"/>
        <v>0</v>
      </c>
      <c r="GJ194" s="327">
        <f t="shared" ca="1" si="103"/>
        <v>0</v>
      </c>
      <c r="GK194" s="327">
        <f t="shared" ca="1" si="103"/>
        <v>0</v>
      </c>
      <c r="GL194" s="327">
        <f t="shared" ref="GL194:GS194" ca="1" si="104">SUMIF($B$3:$GS$3,"="&amp;GL182,$B$54:$GS$54)</f>
        <v>0</v>
      </c>
      <c r="GM194" s="327">
        <f t="shared" ca="1" si="104"/>
        <v>0</v>
      </c>
      <c r="GN194" s="327">
        <f t="shared" ca="1" si="104"/>
        <v>0</v>
      </c>
      <c r="GO194" s="327">
        <f t="shared" ca="1" si="104"/>
        <v>0</v>
      </c>
      <c r="GP194" s="327">
        <f t="shared" ca="1" si="104"/>
        <v>0</v>
      </c>
      <c r="GQ194" s="327">
        <f t="shared" ca="1" si="104"/>
        <v>0</v>
      </c>
      <c r="GR194" s="327">
        <f t="shared" ca="1" si="104"/>
        <v>0</v>
      </c>
      <c r="GS194" s="327">
        <f t="shared" ca="1" si="104"/>
        <v>0</v>
      </c>
    </row>
    <row r="195" spans="1:201" outlineLevel="1">
      <c r="A195" s="326" t="s">
        <v>8684</v>
      </c>
      <c r="B195" s="327">
        <f t="shared" ref="B195:AG195" si="105">SUMIF($B$3:$GS$3,"="&amp;B182,$B$100:$GS$100)</f>
        <v>0</v>
      </c>
      <c r="C195" s="327">
        <f t="shared" si="105"/>
        <v>0</v>
      </c>
      <c r="D195" s="327">
        <f t="shared" si="105"/>
        <v>0</v>
      </c>
      <c r="E195" s="327">
        <f t="shared" si="105"/>
        <v>0</v>
      </c>
      <c r="F195" s="327">
        <f t="shared" si="105"/>
        <v>0</v>
      </c>
      <c r="G195" s="327">
        <f t="shared" si="105"/>
        <v>0</v>
      </c>
      <c r="H195" s="327">
        <f t="shared" si="105"/>
        <v>0</v>
      </c>
      <c r="I195" s="327">
        <f t="shared" si="105"/>
        <v>0</v>
      </c>
      <c r="J195" s="327">
        <f t="shared" si="105"/>
        <v>0</v>
      </c>
      <c r="K195" s="327">
        <f t="shared" si="105"/>
        <v>0</v>
      </c>
      <c r="L195" s="327">
        <f t="shared" si="105"/>
        <v>0</v>
      </c>
      <c r="M195" s="327">
        <f t="shared" si="105"/>
        <v>0</v>
      </c>
      <c r="N195" s="327">
        <f t="shared" si="105"/>
        <v>0</v>
      </c>
      <c r="O195" s="327">
        <f t="shared" si="105"/>
        <v>0</v>
      </c>
      <c r="P195" s="327">
        <f t="shared" si="105"/>
        <v>0</v>
      </c>
      <c r="Q195" s="327">
        <f t="shared" si="105"/>
        <v>0</v>
      </c>
      <c r="R195" s="327">
        <f t="shared" si="105"/>
        <v>0</v>
      </c>
      <c r="S195" s="327">
        <f t="shared" si="105"/>
        <v>0</v>
      </c>
      <c r="T195" s="327">
        <f t="shared" si="105"/>
        <v>0</v>
      </c>
      <c r="U195" s="327">
        <f t="shared" si="105"/>
        <v>0</v>
      </c>
      <c r="V195" s="327">
        <f t="shared" si="105"/>
        <v>0</v>
      </c>
      <c r="W195" s="327">
        <f t="shared" si="105"/>
        <v>0</v>
      </c>
      <c r="X195" s="327">
        <f t="shared" si="105"/>
        <v>0</v>
      </c>
      <c r="Y195" s="327">
        <f t="shared" si="105"/>
        <v>0</v>
      </c>
      <c r="Z195" s="327">
        <f t="shared" si="105"/>
        <v>0</v>
      </c>
      <c r="AA195" s="327">
        <f t="shared" si="105"/>
        <v>0</v>
      </c>
      <c r="AB195" s="327">
        <f t="shared" si="105"/>
        <v>0</v>
      </c>
      <c r="AC195" s="327">
        <f t="shared" si="105"/>
        <v>0</v>
      </c>
      <c r="AD195" s="327">
        <f t="shared" si="105"/>
        <v>0</v>
      </c>
      <c r="AE195" s="327">
        <f t="shared" si="105"/>
        <v>0</v>
      </c>
      <c r="AF195" s="327">
        <f t="shared" si="105"/>
        <v>0</v>
      </c>
      <c r="AG195" s="327">
        <f t="shared" si="105"/>
        <v>0</v>
      </c>
      <c r="AH195" s="327">
        <f t="shared" ref="AH195:BM195" si="106">SUMIF($B$3:$GS$3,"="&amp;AH182,$B$100:$GS$100)</f>
        <v>0</v>
      </c>
      <c r="AI195" s="327">
        <f t="shared" si="106"/>
        <v>0</v>
      </c>
      <c r="AJ195" s="327">
        <f t="shared" si="106"/>
        <v>0</v>
      </c>
      <c r="AK195" s="327">
        <f t="shared" si="106"/>
        <v>0</v>
      </c>
      <c r="AL195" s="327">
        <f t="shared" si="106"/>
        <v>0</v>
      </c>
      <c r="AM195" s="327">
        <f t="shared" si="106"/>
        <v>0</v>
      </c>
      <c r="AN195" s="327">
        <f t="shared" si="106"/>
        <v>0</v>
      </c>
      <c r="AO195" s="327">
        <f t="shared" si="106"/>
        <v>0</v>
      </c>
      <c r="AP195" s="327">
        <f t="shared" si="106"/>
        <v>0</v>
      </c>
      <c r="AQ195" s="327">
        <f t="shared" si="106"/>
        <v>0</v>
      </c>
      <c r="AR195" s="327">
        <f t="shared" si="106"/>
        <v>0</v>
      </c>
      <c r="AS195" s="327">
        <f t="shared" si="106"/>
        <v>0</v>
      </c>
      <c r="AT195" s="327">
        <f t="shared" si="106"/>
        <v>0</v>
      </c>
      <c r="AU195" s="327">
        <f t="shared" si="106"/>
        <v>0</v>
      </c>
      <c r="AV195" s="327">
        <f t="shared" si="106"/>
        <v>0</v>
      </c>
      <c r="AW195" s="327">
        <f t="shared" si="106"/>
        <v>0</v>
      </c>
      <c r="AX195" s="327">
        <f t="shared" si="106"/>
        <v>0</v>
      </c>
      <c r="AY195" s="327">
        <f t="shared" si="106"/>
        <v>0</v>
      </c>
      <c r="AZ195" s="327">
        <f t="shared" si="106"/>
        <v>0</v>
      </c>
      <c r="BA195" s="327">
        <f t="shared" si="106"/>
        <v>0</v>
      </c>
      <c r="BB195" s="327">
        <f t="shared" si="106"/>
        <v>0</v>
      </c>
      <c r="BC195" s="327">
        <f t="shared" si="106"/>
        <v>0</v>
      </c>
      <c r="BD195" s="327">
        <f t="shared" si="106"/>
        <v>0</v>
      </c>
      <c r="BE195" s="327">
        <f t="shared" si="106"/>
        <v>0</v>
      </c>
      <c r="BF195" s="327">
        <f t="shared" si="106"/>
        <v>0</v>
      </c>
      <c r="BG195" s="327">
        <f t="shared" si="106"/>
        <v>0</v>
      </c>
      <c r="BH195" s="327">
        <f t="shared" si="106"/>
        <v>0</v>
      </c>
      <c r="BI195" s="327">
        <f t="shared" si="106"/>
        <v>0</v>
      </c>
      <c r="BJ195" s="327">
        <f t="shared" si="106"/>
        <v>0</v>
      </c>
      <c r="BK195" s="327">
        <f t="shared" si="106"/>
        <v>0</v>
      </c>
      <c r="BL195" s="327">
        <f t="shared" si="106"/>
        <v>0</v>
      </c>
      <c r="BM195" s="327">
        <f t="shared" si="106"/>
        <v>0</v>
      </c>
      <c r="BN195" s="327">
        <f t="shared" ref="BN195:CS195" si="107">SUMIF($B$3:$GS$3,"="&amp;BN182,$B$100:$GS$100)</f>
        <v>0</v>
      </c>
      <c r="BO195" s="327">
        <f t="shared" si="107"/>
        <v>0</v>
      </c>
      <c r="BP195" s="327">
        <f t="shared" si="107"/>
        <v>0</v>
      </c>
      <c r="BQ195" s="327">
        <f t="shared" si="107"/>
        <v>0</v>
      </c>
      <c r="BR195" s="327">
        <f t="shared" si="107"/>
        <v>0</v>
      </c>
      <c r="BS195" s="327">
        <f t="shared" si="107"/>
        <v>0</v>
      </c>
      <c r="BT195" s="327">
        <f t="shared" si="107"/>
        <v>0</v>
      </c>
      <c r="BU195" s="327">
        <f t="shared" si="107"/>
        <v>0</v>
      </c>
      <c r="BV195" s="327">
        <f t="shared" si="107"/>
        <v>0</v>
      </c>
      <c r="BW195" s="327">
        <f t="shared" si="107"/>
        <v>0</v>
      </c>
      <c r="BX195" s="327">
        <f t="shared" si="107"/>
        <v>0</v>
      </c>
      <c r="BY195" s="327">
        <f t="shared" si="107"/>
        <v>0</v>
      </c>
      <c r="BZ195" s="327">
        <f t="shared" si="107"/>
        <v>0</v>
      </c>
      <c r="CA195" s="327">
        <f t="shared" si="107"/>
        <v>0</v>
      </c>
      <c r="CB195" s="327">
        <f t="shared" si="107"/>
        <v>0</v>
      </c>
      <c r="CC195" s="327">
        <f t="shared" si="107"/>
        <v>0</v>
      </c>
      <c r="CD195" s="327">
        <f t="shared" si="107"/>
        <v>0</v>
      </c>
      <c r="CE195" s="327">
        <f t="shared" si="107"/>
        <v>0</v>
      </c>
      <c r="CF195" s="327">
        <f t="shared" si="107"/>
        <v>0</v>
      </c>
      <c r="CG195" s="327">
        <f t="shared" si="107"/>
        <v>0</v>
      </c>
      <c r="CH195" s="327">
        <f t="shared" si="107"/>
        <v>0</v>
      </c>
      <c r="CI195" s="327">
        <f t="shared" si="107"/>
        <v>0</v>
      </c>
      <c r="CJ195" s="327">
        <f t="shared" si="107"/>
        <v>0</v>
      </c>
      <c r="CK195" s="327">
        <f t="shared" si="107"/>
        <v>0</v>
      </c>
      <c r="CL195" s="327">
        <f t="shared" si="107"/>
        <v>0</v>
      </c>
      <c r="CM195" s="327">
        <f t="shared" si="107"/>
        <v>0</v>
      </c>
      <c r="CN195" s="327">
        <f t="shared" si="107"/>
        <v>0</v>
      </c>
      <c r="CO195" s="327">
        <f t="shared" si="107"/>
        <v>0</v>
      </c>
      <c r="CP195" s="327">
        <f t="shared" si="107"/>
        <v>0</v>
      </c>
      <c r="CQ195" s="327">
        <f t="shared" si="107"/>
        <v>0</v>
      </c>
      <c r="CR195" s="327">
        <f t="shared" si="107"/>
        <v>0</v>
      </c>
      <c r="CS195" s="327">
        <f t="shared" si="107"/>
        <v>0</v>
      </c>
      <c r="CT195" s="327">
        <f t="shared" ref="CT195:DY195" si="108">SUMIF($B$3:$GS$3,"="&amp;CT182,$B$100:$GS$100)</f>
        <v>0</v>
      </c>
      <c r="CU195" s="327">
        <f t="shared" si="108"/>
        <v>0</v>
      </c>
      <c r="CV195" s="327">
        <f t="shared" si="108"/>
        <v>0</v>
      </c>
      <c r="CW195" s="327">
        <f t="shared" si="108"/>
        <v>0</v>
      </c>
      <c r="CX195" s="327">
        <f t="shared" si="108"/>
        <v>0</v>
      </c>
      <c r="CY195" s="327">
        <f t="shared" si="108"/>
        <v>0</v>
      </c>
      <c r="CZ195" s="327">
        <f t="shared" si="108"/>
        <v>0</v>
      </c>
      <c r="DA195" s="327">
        <f t="shared" si="108"/>
        <v>0</v>
      </c>
      <c r="DB195" s="327">
        <f t="shared" si="108"/>
        <v>0</v>
      </c>
      <c r="DC195" s="327">
        <f t="shared" si="108"/>
        <v>0</v>
      </c>
      <c r="DD195" s="327">
        <f t="shared" si="108"/>
        <v>0</v>
      </c>
      <c r="DE195" s="327">
        <f t="shared" si="108"/>
        <v>0</v>
      </c>
      <c r="DF195" s="327">
        <f t="shared" si="108"/>
        <v>0</v>
      </c>
      <c r="DG195" s="327">
        <f t="shared" si="108"/>
        <v>0</v>
      </c>
      <c r="DH195" s="327">
        <f t="shared" si="108"/>
        <v>0</v>
      </c>
      <c r="DI195" s="327">
        <f t="shared" si="108"/>
        <v>0</v>
      </c>
      <c r="DJ195" s="327">
        <f t="shared" si="108"/>
        <v>0</v>
      </c>
      <c r="DK195" s="327">
        <f t="shared" si="108"/>
        <v>0</v>
      </c>
      <c r="DL195" s="327">
        <f t="shared" si="108"/>
        <v>0</v>
      </c>
      <c r="DM195" s="327">
        <f t="shared" si="108"/>
        <v>0</v>
      </c>
      <c r="DN195" s="327">
        <f t="shared" si="108"/>
        <v>0</v>
      </c>
      <c r="DO195" s="327">
        <f t="shared" si="108"/>
        <v>0</v>
      </c>
      <c r="DP195" s="327">
        <f t="shared" si="108"/>
        <v>0</v>
      </c>
      <c r="DQ195" s="327">
        <f t="shared" si="108"/>
        <v>0</v>
      </c>
      <c r="DR195" s="327">
        <f t="shared" si="108"/>
        <v>0</v>
      </c>
      <c r="DS195" s="327">
        <f t="shared" si="108"/>
        <v>0</v>
      </c>
      <c r="DT195" s="327">
        <f t="shared" si="108"/>
        <v>0</v>
      </c>
      <c r="DU195" s="327">
        <f t="shared" si="108"/>
        <v>0</v>
      </c>
      <c r="DV195" s="327">
        <f t="shared" si="108"/>
        <v>0</v>
      </c>
      <c r="DW195" s="327">
        <f t="shared" si="108"/>
        <v>0</v>
      </c>
      <c r="DX195" s="327">
        <f t="shared" si="108"/>
        <v>0</v>
      </c>
      <c r="DY195" s="327">
        <f t="shared" si="108"/>
        <v>0</v>
      </c>
      <c r="DZ195" s="327">
        <f t="shared" ref="DZ195:FE195" si="109">SUMIF($B$3:$GS$3,"="&amp;DZ182,$B$100:$GS$100)</f>
        <v>0</v>
      </c>
      <c r="EA195" s="327">
        <f t="shared" si="109"/>
        <v>0</v>
      </c>
      <c r="EB195" s="327">
        <f t="shared" si="109"/>
        <v>0</v>
      </c>
      <c r="EC195" s="327">
        <f t="shared" si="109"/>
        <v>0</v>
      </c>
      <c r="ED195" s="327">
        <f t="shared" si="109"/>
        <v>0</v>
      </c>
      <c r="EE195" s="327">
        <f t="shared" si="109"/>
        <v>0</v>
      </c>
      <c r="EF195" s="327">
        <f t="shared" si="109"/>
        <v>0</v>
      </c>
      <c r="EG195" s="327">
        <f t="shared" si="109"/>
        <v>0</v>
      </c>
      <c r="EH195" s="327">
        <f t="shared" si="109"/>
        <v>0</v>
      </c>
      <c r="EI195" s="327">
        <f t="shared" si="109"/>
        <v>0</v>
      </c>
      <c r="EJ195" s="327">
        <f t="shared" si="109"/>
        <v>0</v>
      </c>
      <c r="EK195" s="327">
        <f t="shared" si="109"/>
        <v>0</v>
      </c>
      <c r="EL195" s="327">
        <f t="shared" si="109"/>
        <v>0</v>
      </c>
      <c r="EM195" s="327">
        <f t="shared" si="109"/>
        <v>0</v>
      </c>
      <c r="EN195" s="327">
        <f t="shared" si="109"/>
        <v>0</v>
      </c>
      <c r="EO195" s="327">
        <f t="shared" si="109"/>
        <v>0</v>
      </c>
      <c r="EP195" s="327">
        <f t="shared" si="109"/>
        <v>0</v>
      </c>
      <c r="EQ195" s="327">
        <f t="shared" si="109"/>
        <v>0</v>
      </c>
      <c r="ER195" s="327">
        <f t="shared" si="109"/>
        <v>0</v>
      </c>
      <c r="ES195" s="327">
        <f t="shared" si="109"/>
        <v>0</v>
      </c>
      <c r="ET195" s="327">
        <f t="shared" si="109"/>
        <v>0</v>
      </c>
      <c r="EU195" s="327">
        <f t="shared" si="109"/>
        <v>0</v>
      </c>
      <c r="EV195" s="327">
        <f t="shared" si="109"/>
        <v>0</v>
      </c>
      <c r="EW195" s="327">
        <f t="shared" si="109"/>
        <v>0</v>
      </c>
      <c r="EX195" s="327">
        <f t="shared" si="109"/>
        <v>0</v>
      </c>
      <c r="EY195" s="327">
        <f t="shared" si="109"/>
        <v>0</v>
      </c>
      <c r="EZ195" s="327">
        <f t="shared" si="109"/>
        <v>0</v>
      </c>
      <c r="FA195" s="327">
        <f t="shared" si="109"/>
        <v>0</v>
      </c>
      <c r="FB195" s="327">
        <f t="shared" si="109"/>
        <v>0</v>
      </c>
      <c r="FC195" s="327">
        <f t="shared" si="109"/>
        <v>0</v>
      </c>
      <c r="FD195" s="327">
        <f t="shared" si="109"/>
        <v>0</v>
      </c>
      <c r="FE195" s="327">
        <f t="shared" si="109"/>
        <v>0</v>
      </c>
      <c r="FF195" s="327">
        <f t="shared" ref="FF195:GK195" si="110">SUMIF($B$3:$GS$3,"="&amp;FF182,$B$100:$GS$100)</f>
        <v>0</v>
      </c>
      <c r="FG195" s="327">
        <f t="shared" si="110"/>
        <v>0</v>
      </c>
      <c r="FH195" s="327">
        <f t="shared" si="110"/>
        <v>0</v>
      </c>
      <c r="FI195" s="327">
        <f t="shared" si="110"/>
        <v>0</v>
      </c>
      <c r="FJ195" s="327">
        <f t="shared" si="110"/>
        <v>0</v>
      </c>
      <c r="FK195" s="327">
        <f t="shared" si="110"/>
        <v>0</v>
      </c>
      <c r="FL195" s="327">
        <f t="shared" si="110"/>
        <v>0</v>
      </c>
      <c r="FM195" s="327">
        <f t="shared" si="110"/>
        <v>0</v>
      </c>
      <c r="FN195" s="327">
        <f t="shared" si="110"/>
        <v>0</v>
      </c>
      <c r="FO195" s="327">
        <f t="shared" si="110"/>
        <v>0</v>
      </c>
      <c r="FP195" s="327">
        <f t="shared" si="110"/>
        <v>0</v>
      </c>
      <c r="FQ195" s="327">
        <f t="shared" si="110"/>
        <v>0</v>
      </c>
      <c r="FR195" s="327">
        <f t="shared" si="110"/>
        <v>0</v>
      </c>
      <c r="FS195" s="327">
        <f t="shared" si="110"/>
        <v>0</v>
      </c>
      <c r="FT195" s="327">
        <f t="shared" si="110"/>
        <v>0</v>
      </c>
      <c r="FU195" s="327">
        <f t="shared" si="110"/>
        <v>0</v>
      </c>
      <c r="FV195" s="327">
        <f t="shared" si="110"/>
        <v>0</v>
      </c>
      <c r="FW195" s="327">
        <f t="shared" si="110"/>
        <v>0</v>
      </c>
      <c r="FX195" s="327">
        <f t="shared" si="110"/>
        <v>0</v>
      </c>
      <c r="FY195" s="327">
        <f t="shared" si="110"/>
        <v>0</v>
      </c>
      <c r="FZ195" s="327">
        <f t="shared" si="110"/>
        <v>0</v>
      </c>
      <c r="GA195" s="327">
        <f t="shared" si="110"/>
        <v>0</v>
      </c>
      <c r="GB195" s="327">
        <f t="shared" si="110"/>
        <v>0</v>
      </c>
      <c r="GC195" s="327">
        <f t="shared" si="110"/>
        <v>0</v>
      </c>
      <c r="GD195" s="327">
        <f t="shared" si="110"/>
        <v>0</v>
      </c>
      <c r="GE195" s="327">
        <f t="shared" si="110"/>
        <v>0</v>
      </c>
      <c r="GF195" s="327">
        <f t="shared" si="110"/>
        <v>0</v>
      </c>
      <c r="GG195" s="327">
        <f t="shared" si="110"/>
        <v>0</v>
      </c>
      <c r="GH195" s="327">
        <f t="shared" si="110"/>
        <v>0</v>
      </c>
      <c r="GI195" s="327">
        <f t="shared" si="110"/>
        <v>0</v>
      </c>
      <c r="GJ195" s="327">
        <f t="shared" si="110"/>
        <v>0</v>
      </c>
      <c r="GK195" s="327">
        <f t="shared" si="110"/>
        <v>0</v>
      </c>
      <c r="GL195" s="327">
        <f t="shared" ref="GL195:GS195" si="111">SUMIF($B$3:$GS$3,"="&amp;GL182,$B$100:$GS$100)</f>
        <v>0</v>
      </c>
      <c r="GM195" s="327">
        <f t="shared" si="111"/>
        <v>0</v>
      </c>
      <c r="GN195" s="327">
        <f t="shared" si="111"/>
        <v>0</v>
      </c>
      <c r="GO195" s="327">
        <f t="shared" si="111"/>
        <v>0</v>
      </c>
      <c r="GP195" s="327">
        <f t="shared" si="111"/>
        <v>0</v>
      </c>
      <c r="GQ195" s="327">
        <f t="shared" si="111"/>
        <v>0</v>
      </c>
      <c r="GR195" s="327">
        <f t="shared" si="111"/>
        <v>0</v>
      </c>
      <c r="GS195" s="327">
        <f t="shared" si="111"/>
        <v>0</v>
      </c>
    </row>
    <row r="196" spans="1:201" outlineLevel="1">
      <c r="A196" s="326" t="s">
        <v>267</v>
      </c>
      <c r="B196" s="327">
        <f t="shared" ref="B196:AG196" si="112">SUMIF($B$3:$GS$3,"="&amp;B182,$B$100:$GS$100)</f>
        <v>0</v>
      </c>
      <c r="C196" s="327">
        <f t="shared" si="112"/>
        <v>0</v>
      </c>
      <c r="D196" s="327">
        <f t="shared" si="112"/>
        <v>0</v>
      </c>
      <c r="E196" s="327">
        <f t="shared" si="112"/>
        <v>0</v>
      </c>
      <c r="F196" s="327">
        <f t="shared" si="112"/>
        <v>0</v>
      </c>
      <c r="G196" s="327">
        <f t="shared" si="112"/>
        <v>0</v>
      </c>
      <c r="H196" s="327">
        <f t="shared" si="112"/>
        <v>0</v>
      </c>
      <c r="I196" s="327">
        <f t="shared" si="112"/>
        <v>0</v>
      </c>
      <c r="J196" s="327">
        <f t="shared" si="112"/>
        <v>0</v>
      </c>
      <c r="K196" s="327">
        <f t="shared" si="112"/>
        <v>0</v>
      </c>
      <c r="L196" s="327">
        <f t="shared" si="112"/>
        <v>0</v>
      </c>
      <c r="M196" s="327">
        <f t="shared" si="112"/>
        <v>0</v>
      </c>
      <c r="N196" s="327">
        <f t="shared" si="112"/>
        <v>0</v>
      </c>
      <c r="O196" s="327">
        <f t="shared" si="112"/>
        <v>0</v>
      </c>
      <c r="P196" s="327">
        <f t="shared" si="112"/>
        <v>0</v>
      </c>
      <c r="Q196" s="327">
        <f t="shared" si="112"/>
        <v>0</v>
      </c>
      <c r="R196" s="327">
        <f t="shared" si="112"/>
        <v>0</v>
      </c>
      <c r="S196" s="327">
        <f t="shared" si="112"/>
        <v>0</v>
      </c>
      <c r="T196" s="327">
        <f t="shared" si="112"/>
        <v>0</v>
      </c>
      <c r="U196" s="327">
        <f t="shared" si="112"/>
        <v>0</v>
      </c>
      <c r="V196" s="327">
        <f t="shared" si="112"/>
        <v>0</v>
      </c>
      <c r="W196" s="327">
        <f t="shared" si="112"/>
        <v>0</v>
      </c>
      <c r="X196" s="327">
        <f t="shared" si="112"/>
        <v>0</v>
      </c>
      <c r="Y196" s="327">
        <f t="shared" si="112"/>
        <v>0</v>
      </c>
      <c r="Z196" s="327">
        <f t="shared" si="112"/>
        <v>0</v>
      </c>
      <c r="AA196" s="327">
        <f t="shared" si="112"/>
        <v>0</v>
      </c>
      <c r="AB196" s="327">
        <f t="shared" si="112"/>
        <v>0</v>
      </c>
      <c r="AC196" s="327">
        <f t="shared" si="112"/>
        <v>0</v>
      </c>
      <c r="AD196" s="327">
        <f t="shared" si="112"/>
        <v>0</v>
      </c>
      <c r="AE196" s="327">
        <f t="shared" si="112"/>
        <v>0</v>
      </c>
      <c r="AF196" s="327">
        <f t="shared" si="112"/>
        <v>0</v>
      </c>
      <c r="AG196" s="327">
        <f t="shared" si="112"/>
        <v>0</v>
      </c>
      <c r="AH196" s="327">
        <f t="shared" ref="AH196:BM196" si="113">SUMIF($B$3:$GS$3,"="&amp;AH182,$B$100:$GS$100)</f>
        <v>0</v>
      </c>
      <c r="AI196" s="327">
        <f t="shared" si="113"/>
        <v>0</v>
      </c>
      <c r="AJ196" s="327">
        <f t="shared" si="113"/>
        <v>0</v>
      </c>
      <c r="AK196" s="327">
        <f t="shared" si="113"/>
        <v>0</v>
      </c>
      <c r="AL196" s="327">
        <f t="shared" si="113"/>
        <v>0</v>
      </c>
      <c r="AM196" s="327">
        <f t="shared" si="113"/>
        <v>0</v>
      </c>
      <c r="AN196" s="327">
        <f t="shared" si="113"/>
        <v>0</v>
      </c>
      <c r="AO196" s="327">
        <f t="shared" si="113"/>
        <v>0</v>
      </c>
      <c r="AP196" s="327">
        <f t="shared" si="113"/>
        <v>0</v>
      </c>
      <c r="AQ196" s="327">
        <f t="shared" si="113"/>
        <v>0</v>
      </c>
      <c r="AR196" s="327">
        <f t="shared" si="113"/>
        <v>0</v>
      </c>
      <c r="AS196" s="327">
        <f t="shared" si="113"/>
        <v>0</v>
      </c>
      <c r="AT196" s="327">
        <f t="shared" si="113"/>
        <v>0</v>
      </c>
      <c r="AU196" s="327">
        <f t="shared" si="113"/>
        <v>0</v>
      </c>
      <c r="AV196" s="327">
        <f t="shared" si="113"/>
        <v>0</v>
      </c>
      <c r="AW196" s="327">
        <f t="shared" si="113"/>
        <v>0</v>
      </c>
      <c r="AX196" s="327">
        <f t="shared" si="113"/>
        <v>0</v>
      </c>
      <c r="AY196" s="327">
        <f t="shared" si="113"/>
        <v>0</v>
      </c>
      <c r="AZ196" s="327">
        <f t="shared" si="113"/>
        <v>0</v>
      </c>
      <c r="BA196" s="327">
        <f t="shared" si="113"/>
        <v>0</v>
      </c>
      <c r="BB196" s="327">
        <f t="shared" si="113"/>
        <v>0</v>
      </c>
      <c r="BC196" s="327">
        <f t="shared" si="113"/>
        <v>0</v>
      </c>
      <c r="BD196" s="327">
        <f t="shared" si="113"/>
        <v>0</v>
      </c>
      <c r="BE196" s="327">
        <f t="shared" si="113"/>
        <v>0</v>
      </c>
      <c r="BF196" s="327">
        <f t="shared" si="113"/>
        <v>0</v>
      </c>
      <c r="BG196" s="327">
        <f t="shared" si="113"/>
        <v>0</v>
      </c>
      <c r="BH196" s="327">
        <f t="shared" si="113"/>
        <v>0</v>
      </c>
      <c r="BI196" s="327">
        <f t="shared" si="113"/>
        <v>0</v>
      </c>
      <c r="BJ196" s="327">
        <f t="shared" si="113"/>
        <v>0</v>
      </c>
      <c r="BK196" s="327">
        <f t="shared" si="113"/>
        <v>0</v>
      </c>
      <c r="BL196" s="327">
        <f t="shared" si="113"/>
        <v>0</v>
      </c>
      <c r="BM196" s="327">
        <f t="shared" si="113"/>
        <v>0</v>
      </c>
      <c r="BN196" s="327">
        <f t="shared" ref="BN196:CS196" si="114">SUMIF($B$3:$GS$3,"="&amp;BN182,$B$100:$GS$100)</f>
        <v>0</v>
      </c>
      <c r="BO196" s="327">
        <f t="shared" si="114"/>
        <v>0</v>
      </c>
      <c r="BP196" s="327">
        <f t="shared" si="114"/>
        <v>0</v>
      </c>
      <c r="BQ196" s="327">
        <f t="shared" si="114"/>
        <v>0</v>
      </c>
      <c r="BR196" s="327">
        <f t="shared" si="114"/>
        <v>0</v>
      </c>
      <c r="BS196" s="327">
        <f t="shared" si="114"/>
        <v>0</v>
      </c>
      <c r="BT196" s="327">
        <f t="shared" si="114"/>
        <v>0</v>
      </c>
      <c r="BU196" s="327">
        <f t="shared" si="114"/>
        <v>0</v>
      </c>
      <c r="BV196" s="327">
        <f t="shared" si="114"/>
        <v>0</v>
      </c>
      <c r="BW196" s="327">
        <f t="shared" si="114"/>
        <v>0</v>
      </c>
      <c r="BX196" s="327">
        <f t="shared" si="114"/>
        <v>0</v>
      </c>
      <c r="BY196" s="327">
        <f t="shared" si="114"/>
        <v>0</v>
      </c>
      <c r="BZ196" s="327">
        <f t="shared" si="114"/>
        <v>0</v>
      </c>
      <c r="CA196" s="327">
        <f t="shared" si="114"/>
        <v>0</v>
      </c>
      <c r="CB196" s="327">
        <f t="shared" si="114"/>
        <v>0</v>
      </c>
      <c r="CC196" s="327">
        <f t="shared" si="114"/>
        <v>0</v>
      </c>
      <c r="CD196" s="327">
        <f t="shared" si="114"/>
        <v>0</v>
      </c>
      <c r="CE196" s="327">
        <f t="shared" si="114"/>
        <v>0</v>
      </c>
      <c r="CF196" s="327">
        <f t="shared" si="114"/>
        <v>0</v>
      </c>
      <c r="CG196" s="327">
        <f t="shared" si="114"/>
        <v>0</v>
      </c>
      <c r="CH196" s="327">
        <f t="shared" si="114"/>
        <v>0</v>
      </c>
      <c r="CI196" s="327">
        <f t="shared" si="114"/>
        <v>0</v>
      </c>
      <c r="CJ196" s="327">
        <f t="shared" si="114"/>
        <v>0</v>
      </c>
      <c r="CK196" s="327">
        <f t="shared" si="114"/>
        <v>0</v>
      </c>
      <c r="CL196" s="327">
        <f t="shared" si="114"/>
        <v>0</v>
      </c>
      <c r="CM196" s="327">
        <f t="shared" si="114"/>
        <v>0</v>
      </c>
      <c r="CN196" s="327">
        <f t="shared" si="114"/>
        <v>0</v>
      </c>
      <c r="CO196" s="327">
        <f t="shared" si="114"/>
        <v>0</v>
      </c>
      <c r="CP196" s="327">
        <f t="shared" si="114"/>
        <v>0</v>
      </c>
      <c r="CQ196" s="327">
        <f t="shared" si="114"/>
        <v>0</v>
      </c>
      <c r="CR196" s="327">
        <f t="shared" si="114"/>
        <v>0</v>
      </c>
      <c r="CS196" s="327">
        <f t="shared" si="114"/>
        <v>0</v>
      </c>
      <c r="CT196" s="327">
        <f t="shared" ref="CT196:DY196" si="115">SUMIF($B$3:$GS$3,"="&amp;CT182,$B$100:$GS$100)</f>
        <v>0</v>
      </c>
      <c r="CU196" s="327">
        <f t="shared" si="115"/>
        <v>0</v>
      </c>
      <c r="CV196" s="327">
        <f t="shared" si="115"/>
        <v>0</v>
      </c>
      <c r="CW196" s="327">
        <f t="shared" si="115"/>
        <v>0</v>
      </c>
      <c r="CX196" s="327">
        <f t="shared" si="115"/>
        <v>0</v>
      </c>
      <c r="CY196" s="327">
        <f t="shared" si="115"/>
        <v>0</v>
      </c>
      <c r="CZ196" s="327">
        <f t="shared" si="115"/>
        <v>0</v>
      </c>
      <c r="DA196" s="327">
        <f t="shared" si="115"/>
        <v>0</v>
      </c>
      <c r="DB196" s="327">
        <f t="shared" si="115"/>
        <v>0</v>
      </c>
      <c r="DC196" s="327">
        <f t="shared" si="115"/>
        <v>0</v>
      </c>
      <c r="DD196" s="327">
        <f t="shared" si="115"/>
        <v>0</v>
      </c>
      <c r="DE196" s="327">
        <f t="shared" si="115"/>
        <v>0</v>
      </c>
      <c r="DF196" s="327">
        <f t="shared" si="115"/>
        <v>0</v>
      </c>
      <c r="DG196" s="327">
        <f t="shared" si="115"/>
        <v>0</v>
      </c>
      <c r="DH196" s="327">
        <f t="shared" si="115"/>
        <v>0</v>
      </c>
      <c r="DI196" s="327">
        <f t="shared" si="115"/>
        <v>0</v>
      </c>
      <c r="DJ196" s="327">
        <f t="shared" si="115"/>
        <v>0</v>
      </c>
      <c r="DK196" s="327">
        <f t="shared" si="115"/>
        <v>0</v>
      </c>
      <c r="DL196" s="327">
        <f t="shared" si="115"/>
        <v>0</v>
      </c>
      <c r="DM196" s="327">
        <f t="shared" si="115"/>
        <v>0</v>
      </c>
      <c r="DN196" s="327">
        <f t="shared" si="115"/>
        <v>0</v>
      </c>
      <c r="DO196" s="327">
        <f t="shared" si="115"/>
        <v>0</v>
      </c>
      <c r="DP196" s="327">
        <f t="shared" si="115"/>
        <v>0</v>
      </c>
      <c r="DQ196" s="327">
        <f t="shared" si="115"/>
        <v>0</v>
      </c>
      <c r="DR196" s="327">
        <f t="shared" si="115"/>
        <v>0</v>
      </c>
      <c r="DS196" s="327">
        <f t="shared" si="115"/>
        <v>0</v>
      </c>
      <c r="DT196" s="327">
        <f t="shared" si="115"/>
        <v>0</v>
      </c>
      <c r="DU196" s="327">
        <f t="shared" si="115"/>
        <v>0</v>
      </c>
      <c r="DV196" s="327">
        <f t="shared" si="115"/>
        <v>0</v>
      </c>
      <c r="DW196" s="327">
        <f t="shared" si="115"/>
        <v>0</v>
      </c>
      <c r="DX196" s="327">
        <f t="shared" si="115"/>
        <v>0</v>
      </c>
      <c r="DY196" s="327">
        <f t="shared" si="115"/>
        <v>0</v>
      </c>
      <c r="DZ196" s="327">
        <f t="shared" ref="DZ196:FE196" si="116">SUMIF($B$3:$GS$3,"="&amp;DZ182,$B$100:$GS$100)</f>
        <v>0</v>
      </c>
      <c r="EA196" s="327">
        <f t="shared" si="116"/>
        <v>0</v>
      </c>
      <c r="EB196" s="327">
        <f t="shared" si="116"/>
        <v>0</v>
      </c>
      <c r="EC196" s="327">
        <f t="shared" si="116"/>
        <v>0</v>
      </c>
      <c r="ED196" s="327">
        <f t="shared" si="116"/>
        <v>0</v>
      </c>
      <c r="EE196" s="327">
        <f t="shared" si="116"/>
        <v>0</v>
      </c>
      <c r="EF196" s="327">
        <f t="shared" si="116"/>
        <v>0</v>
      </c>
      <c r="EG196" s="327">
        <f t="shared" si="116"/>
        <v>0</v>
      </c>
      <c r="EH196" s="327">
        <f t="shared" si="116"/>
        <v>0</v>
      </c>
      <c r="EI196" s="327">
        <f t="shared" si="116"/>
        <v>0</v>
      </c>
      <c r="EJ196" s="327">
        <f t="shared" si="116"/>
        <v>0</v>
      </c>
      <c r="EK196" s="327">
        <f t="shared" si="116"/>
        <v>0</v>
      </c>
      <c r="EL196" s="327">
        <f t="shared" si="116"/>
        <v>0</v>
      </c>
      <c r="EM196" s="327">
        <f t="shared" si="116"/>
        <v>0</v>
      </c>
      <c r="EN196" s="327">
        <f t="shared" si="116"/>
        <v>0</v>
      </c>
      <c r="EO196" s="327">
        <f t="shared" si="116"/>
        <v>0</v>
      </c>
      <c r="EP196" s="327">
        <f t="shared" si="116"/>
        <v>0</v>
      </c>
      <c r="EQ196" s="327">
        <f t="shared" si="116"/>
        <v>0</v>
      </c>
      <c r="ER196" s="327">
        <f t="shared" si="116"/>
        <v>0</v>
      </c>
      <c r="ES196" s="327">
        <f t="shared" si="116"/>
        <v>0</v>
      </c>
      <c r="ET196" s="327">
        <f t="shared" si="116"/>
        <v>0</v>
      </c>
      <c r="EU196" s="327">
        <f t="shared" si="116"/>
        <v>0</v>
      </c>
      <c r="EV196" s="327">
        <f t="shared" si="116"/>
        <v>0</v>
      </c>
      <c r="EW196" s="327">
        <f t="shared" si="116"/>
        <v>0</v>
      </c>
      <c r="EX196" s="327">
        <f t="shared" si="116"/>
        <v>0</v>
      </c>
      <c r="EY196" s="327">
        <f t="shared" si="116"/>
        <v>0</v>
      </c>
      <c r="EZ196" s="327">
        <f t="shared" si="116"/>
        <v>0</v>
      </c>
      <c r="FA196" s="327">
        <f t="shared" si="116"/>
        <v>0</v>
      </c>
      <c r="FB196" s="327">
        <f t="shared" si="116"/>
        <v>0</v>
      </c>
      <c r="FC196" s="327">
        <f t="shared" si="116"/>
        <v>0</v>
      </c>
      <c r="FD196" s="327">
        <f t="shared" si="116"/>
        <v>0</v>
      </c>
      <c r="FE196" s="327">
        <f t="shared" si="116"/>
        <v>0</v>
      </c>
      <c r="FF196" s="327">
        <f t="shared" ref="FF196:GK196" si="117">SUMIF($B$3:$GS$3,"="&amp;FF182,$B$100:$GS$100)</f>
        <v>0</v>
      </c>
      <c r="FG196" s="327">
        <f t="shared" si="117"/>
        <v>0</v>
      </c>
      <c r="FH196" s="327">
        <f t="shared" si="117"/>
        <v>0</v>
      </c>
      <c r="FI196" s="327">
        <f t="shared" si="117"/>
        <v>0</v>
      </c>
      <c r="FJ196" s="327">
        <f t="shared" si="117"/>
        <v>0</v>
      </c>
      <c r="FK196" s="327">
        <f t="shared" si="117"/>
        <v>0</v>
      </c>
      <c r="FL196" s="327">
        <f t="shared" si="117"/>
        <v>0</v>
      </c>
      <c r="FM196" s="327">
        <f t="shared" si="117"/>
        <v>0</v>
      </c>
      <c r="FN196" s="327">
        <f t="shared" si="117"/>
        <v>0</v>
      </c>
      <c r="FO196" s="327">
        <f t="shared" si="117"/>
        <v>0</v>
      </c>
      <c r="FP196" s="327">
        <f t="shared" si="117"/>
        <v>0</v>
      </c>
      <c r="FQ196" s="327">
        <f t="shared" si="117"/>
        <v>0</v>
      </c>
      <c r="FR196" s="327">
        <f t="shared" si="117"/>
        <v>0</v>
      </c>
      <c r="FS196" s="327">
        <f t="shared" si="117"/>
        <v>0</v>
      </c>
      <c r="FT196" s="327">
        <f t="shared" si="117"/>
        <v>0</v>
      </c>
      <c r="FU196" s="327">
        <f t="shared" si="117"/>
        <v>0</v>
      </c>
      <c r="FV196" s="327">
        <f t="shared" si="117"/>
        <v>0</v>
      </c>
      <c r="FW196" s="327">
        <f t="shared" si="117"/>
        <v>0</v>
      </c>
      <c r="FX196" s="327">
        <f t="shared" si="117"/>
        <v>0</v>
      </c>
      <c r="FY196" s="327">
        <f t="shared" si="117"/>
        <v>0</v>
      </c>
      <c r="FZ196" s="327">
        <f t="shared" si="117"/>
        <v>0</v>
      </c>
      <c r="GA196" s="327">
        <f t="shared" si="117"/>
        <v>0</v>
      </c>
      <c r="GB196" s="327">
        <f t="shared" si="117"/>
        <v>0</v>
      </c>
      <c r="GC196" s="327">
        <f t="shared" si="117"/>
        <v>0</v>
      </c>
      <c r="GD196" s="327">
        <f t="shared" si="117"/>
        <v>0</v>
      </c>
      <c r="GE196" s="327">
        <f t="shared" si="117"/>
        <v>0</v>
      </c>
      <c r="GF196" s="327">
        <f t="shared" si="117"/>
        <v>0</v>
      </c>
      <c r="GG196" s="327">
        <f t="shared" si="117"/>
        <v>0</v>
      </c>
      <c r="GH196" s="327">
        <f t="shared" si="117"/>
        <v>0</v>
      </c>
      <c r="GI196" s="327">
        <f t="shared" si="117"/>
        <v>0</v>
      </c>
      <c r="GJ196" s="327">
        <f t="shared" si="117"/>
        <v>0</v>
      </c>
      <c r="GK196" s="327">
        <f t="shared" si="117"/>
        <v>0</v>
      </c>
      <c r="GL196" s="327">
        <f t="shared" ref="GL196:GS196" si="118">SUMIF($B$3:$GS$3,"="&amp;GL182,$B$100:$GS$100)</f>
        <v>0</v>
      </c>
      <c r="GM196" s="327">
        <f t="shared" si="118"/>
        <v>0</v>
      </c>
      <c r="GN196" s="327">
        <f t="shared" si="118"/>
        <v>0</v>
      </c>
      <c r="GO196" s="327">
        <f t="shared" si="118"/>
        <v>0</v>
      </c>
      <c r="GP196" s="327">
        <f t="shared" si="118"/>
        <v>0</v>
      </c>
      <c r="GQ196" s="327">
        <f t="shared" si="118"/>
        <v>0</v>
      </c>
      <c r="GR196" s="327">
        <f t="shared" si="118"/>
        <v>0</v>
      </c>
      <c r="GS196" s="327">
        <f t="shared" si="118"/>
        <v>0</v>
      </c>
    </row>
    <row r="197" spans="1:201" outlineLevel="1">
      <c r="A197" s="326" t="s">
        <v>8689</v>
      </c>
      <c r="B197" s="399">
        <f ca="1">SUM(B187:B196,B110,B115)</f>
        <v>0</v>
      </c>
      <c r="C197" s="327">
        <f t="shared" ref="C197:BN197" ca="1" si="119">SUM(C187:C196)</f>
        <v>0</v>
      </c>
      <c r="D197" s="327">
        <f t="shared" ca="1" si="119"/>
        <v>0</v>
      </c>
      <c r="E197" s="327">
        <f t="shared" ca="1" si="119"/>
        <v>0</v>
      </c>
      <c r="F197" s="327">
        <f t="shared" ca="1" si="119"/>
        <v>0</v>
      </c>
      <c r="G197" s="327">
        <f t="shared" ca="1" si="119"/>
        <v>0</v>
      </c>
      <c r="H197" s="327">
        <f t="shared" ca="1" si="119"/>
        <v>0</v>
      </c>
      <c r="I197" s="327">
        <f t="shared" ca="1" si="119"/>
        <v>0</v>
      </c>
      <c r="J197" s="327">
        <f t="shared" ca="1" si="119"/>
        <v>0</v>
      </c>
      <c r="K197" s="327">
        <f t="shared" ca="1" si="119"/>
        <v>0</v>
      </c>
      <c r="L197" s="327">
        <f t="shared" ca="1" si="119"/>
        <v>0</v>
      </c>
      <c r="M197" s="327">
        <f t="shared" ca="1" si="119"/>
        <v>0</v>
      </c>
      <c r="N197" s="327">
        <f t="shared" ca="1" si="119"/>
        <v>0</v>
      </c>
      <c r="O197" s="327">
        <f t="shared" ca="1" si="119"/>
        <v>0</v>
      </c>
      <c r="P197" s="327">
        <f t="shared" ca="1" si="119"/>
        <v>0</v>
      </c>
      <c r="Q197" s="327">
        <f t="shared" ca="1" si="119"/>
        <v>0</v>
      </c>
      <c r="R197" s="327">
        <f t="shared" ca="1" si="119"/>
        <v>0</v>
      </c>
      <c r="S197" s="327">
        <f t="shared" ca="1" si="119"/>
        <v>0</v>
      </c>
      <c r="T197" s="327">
        <f t="shared" ca="1" si="119"/>
        <v>0</v>
      </c>
      <c r="U197" s="327">
        <f t="shared" ca="1" si="119"/>
        <v>0</v>
      </c>
      <c r="V197" s="327">
        <f t="shared" ca="1" si="119"/>
        <v>0</v>
      </c>
      <c r="W197" s="327">
        <f t="shared" ca="1" si="119"/>
        <v>0</v>
      </c>
      <c r="X197" s="327">
        <f t="shared" ca="1" si="119"/>
        <v>0</v>
      </c>
      <c r="Y197" s="327">
        <f t="shared" ca="1" si="119"/>
        <v>0</v>
      </c>
      <c r="Z197" s="327">
        <f t="shared" ca="1" si="119"/>
        <v>0</v>
      </c>
      <c r="AA197" s="327">
        <f t="shared" ca="1" si="119"/>
        <v>0</v>
      </c>
      <c r="AB197" s="327">
        <f t="shared" ca="1" si="119"/>
        <v>0</v>
      </c>
      <c r="AC197" s="327">
        <f t="shared" ca="1" si="119"/>
        <v>0</v>
      </c>
      <c r="AD197" s="327">
        <f t="shared" ca="1" si="119"/>
        <v>0</v>
      </c>
      <c r="AE197" s="327">
        <f t="shared" ca="1" si="119"/>
        <v>0</v>
      </c>
      <c r="AF197" s="327">
        <f t="shared" ca="1" si="119"/>
        <v>0</v>
      </c>
      <c r="AG197" s="327">
        <f t="shared" ca="1" si="119"/>
        <v>0</v>
      </c>
      <c r="AH197" s="327">
        <f t="shared" ca="1" si="119"/>
        <v>0</v>
      </c>
      <c r="AI197" s="327">
        <f t="shared" ca="1" si="119"/>
        <v>0</v>
      </c>
      <c r="AJ197" s="327">
        <f t="shared" ca="1" si="119"/>
        <v>0</v>
      </c>
      <c r="AK197" s="327">
        <f t="shared" ca="1" si="119"/>
        <v>0</v>
      </c>
      <c r="AL197" s="327">
        <f t="shared" ca="1" si="119"/>
        <v>0</v>
      </c>
      <c r="AM197" s="327">
        <f t="shared" ca="1" si="119"/>
        <v>0</v>
      </c>
      <c r="AN197" s="327">
        <f t="shared" ca="1" si="119"/>
        <v>0</v>
      </c>
      <c r="AO197" s="327">
        <f t="shared" ca="1" si="119"/>
        <v>0</v>
      </c>
      <c r="AP197" s="327">
        <f t="shared" ca="1" si="119"/>
        <v>0</v>
      </c>
      <c r="AQ197" s="327">
        <f t="shared" ca="1" si="119"/>
        <v>0</v>
      </c>
      <c r="AR197" s="327">
        <f t="shared" ca="1" si="119"/>
        <v>0</v>
      </c>
      <c r="AS197" s="327">
        <f t="shared" ca="1" si="119"/>
        <v>0</v>
      </c>
      <c r="AT197" s="327">
        <f t="shared" ca="1" si="119"/>
        <v>0</v>
      </c>
      <c r="AU197" s="327">
        <f t="shared" ca="1" si="119"/>
        <v>0</v>
      </c>
      <c r="AV197" s="327">
        <f t="shared" ca="1" si="119"/>
        <v>0</v>
      </c>
      <c r="AW197" s="327">
        <f t="shared" ca="1" si="119"/>
        <v>0</v>
      </c>
      <c r="AX197" s="327">
        <f t="shared" ca="1" si="119"/>
        <v>0</v>
      </c>
      <c r="AY197" s="327">
        <f t="shared" ca="1" si="119"/>
        <v>0</v>
      </c>
      <c r="AZ197" s="327">
        <f t="shared" ca="1" si="119"/>
        <v>0</v>
      </c>
      <c r="BA197" s="327">
        <f t="shared" ca="1" si="119"/>
        <v>0</v>
      </c>
      <c r="BB197" s="327">
        <f t="shared" ca="1" si="119"/>
        <v>0</v>
      </c>
      <c r="BC197" s="327">
        <f t="shared" ca="1" si="119"/>
        <v>0</v>
      </c>
      <c r="BD197" s="327">
        <f t="shared" ca="1" si="119"/>
        <v>0</v>
      </c>
      <c r="BE197" s="327">
        <f t="shared" ca="1" si="119"/>
        <v>0</v>
      </c>
      <c r="BF197" s="327">
        <f t="shared" ca="1" si="119"/>
        <v>0</v>
      </c>
      <c r="BG197" s="327">
        <f t="shared" ca="1" si="119"/>
        <v>0</v>
      </c>
      <c r="BH197" s="327">
        <f t="shared" ca="1" si="119"/>
        <v>0</v>
      </c>
      <c r="BI197" s="327">
        <f t="shared" ca="1" si="119"/>
        <v>0</v>
      </c>
      <c r="BJ197" s="327">
        <f t="shared" ca="1" si="119"/>
        <v>0</v>
      </c>
      <c r="BK197" s="327">
        <f t="shared" ca="1" si="119"/>
        <v>0</v>
      </c>
      <c r="BL197" s="327">
        <f t="shared" ca="1" si="119"/>
        <v>0</v>
      </c>
      <c r="BM197" s="327">
        <f t="shared" ca="1" si="119"/>
        <v>0</v>
      </c>
      <c r="BN197" s="327">
        <f t="shared" ca="1" si="119"/>
        <v>0</v>
      </c>
      <c r="BO197" s="327">
        <f t="shared" ref="BO197:DZ197" ca="1" si="120">SUM(BO187:BO196)</f>
        <v>0</v>
      </c>
      <c r="BP197" s="327">
        <f t="shared" ca="1" si="120"/>
        <v>0</v>
      </c>
      <c r="BQ197" s="327">
        <f t="shared" ca="1" si="120"/>
        <v>0</v>
      </c>
      <c r="BR197" s="327">
        <f t="shared" ca="1" si="120"/>
        <v>0</v>
      </c>
      <c r="BS197" s="327">
        <f t="shared" ca="1" si="120"/>
        <v>0</v>
      </c>
      <c r="BT197" s="327">
        <f t="shared" ca="1" si="120"/>
        <v>0</v>
      </c>
      <c r="BU197" s="327">
        <f t="shared" ca="1" si="120"/>
        <v>0</v>
      </c>
      <c r="BV197" s="327">
        <f t="shared" ca="1" si="120"/>
        <v>0</v>
      </c>
      <c r="BW197" s="327">
        <f t="shared" ca="1" si="120"/>
        <v>0</v>
      </c>
      <c r="BX197" s="327">
        <f t="shared" ca="1" si="120"/>
        <v>0</v>
      </c>
      <c r="BY197" s="327">
        <f t="shared" ca="1" si="120"/>
        <v>0</v>
      </c>
      <c r="BZ197" s="327">
        <f t="shared" ca="1" si="120"/>
        <v>0</v>
      </c>
      <c r="CA197" s="327">
        <f t="shared" ca="1" si="120"/>
        <v>0</v>
      </c>
      <c r="CB197" s="327">
        <f t="shared" ca="1" si="120"/>
        <v>0</v>
      </c>
      <c r="CC197" s="327">
        <f t="shared" ca="1" si="120"/>
        <v>0</v>
      </c>
      <c r="CD197" s="327">
        <f t="shared" ca="1" si="120"/>
        <v>0</v>
      </c>
      <c r="CE197" s="327">
        <f t="shared" ca="1" si="120"/>
        <v>0</v>
      </c>
      <c r="CF197" s="327">
        <f t="shared" ca="1" si="120"/>
        <v>0</v>
      </c>
      <c r="CG197" s="327">
        <f t="shared" ca="1" si="120"/>
        <v>0</v>
      </c>
      <c r="CH197" s="327">
        <f t="shared" ca="1" si="120"/>
        <v>0</v>
      </c>
      <c r="CI197" s="327">
        <f t="shared" ca="1" si="120"/>
        <v>0</v>
      </c>
      <c r="CJ197" s="327">
        <f t="shared" ca="1" si="120"/>
        <v>0</v>
      </c>
      <c r="CK197" s="327">
        <f t="shared" ca="1" si="120"/>
        <v>0</v>
      </c>
      <c r="CL197" s="327">
        <f t="shared" ca="1" si="120"/>
        <v>0</v>
      </c>
      <c r="CM197" s="327">
        <f t="shared" ca="1" si="120"/>
        <v>0</v>
      </c>
      <c r="CN197" s="327">
        <f t="shared" ca="1" si="120"/>
        <v>0</v>
      </c>
      <c r="CO197" s="327">
        <f t="shared" ca="1" si="120"/>
        <v>0</v>
      </c>
      <c r="CP197" s="327">
        <f t="shared" ca="1" si="120"/>
        <v>0</v>
      </c>
      <c r="CQ197" s="327">
        <f t="shared" ca="1" si="120"/>
        <v>0</v>
      </c>
      <c r="CR197" s="327">
        <f t="shared" ca="1" si="120"/>
        <v>0</v>
      </c>
      <c r="CS197" s="327">
        <f t="shared" ca="1" si="120"/>
        <v>0</v>
      </c>
      <c r="CT197" s="327">
        <f t="shared" ca="1" si="120"/>
        <v>0</v>
      </c>
      <c r="CU197" s="327">
        <f t="shared" ca="1" si="120"/>
        <v>0</v>
      </c>
      <c r="CV197" s="327">
        <f t="shared" ca="1" si="120"/>
        <v>0</v>
      </c>
      <c r="CW197" s="327">
        <f t="shared" ca="1" si="120"/>
        <v>0</v>
      </c>
      <c r="CX197" s="327">
        <f t="shared" ca="1" si="120"/>
        <v>0</v>
      </c>
      <c r="CY197" s="327">
        <f t="shared" ca="1" si="120"/>
        <v>0</v>
      </c>
      <c r="CZ197" s="327">
        <f t="shared" ca="1" si="120"/>
        <v>0</v>
      </c>
      <c r="DA197" s="327">
        <f t="shared" ca="1" si="120"/>
        <v>0</v>
      </c>
      <c r="DB197" s="327">
        <f t="shared" ca="1" si="120"/>
        <v>0</v>
      </c>
      <c r="DC197" s="327">
        <f t="shared" ca="1" si="120"/>
        <v>0</v>
      </c>
      <c r="DD197" s="327">
        <f t="shared" ca="1" si="120"/>
        <v>0</v>
      </c>
      <c r="DE197" s="327">
        <f t="shared" ca="1" si="120"/>
        <v>0</v>
      </c>
      <c r="DF197" s="327">
        <f t="shared" ca="1" si="120"/>
        <v>0</v>
      </c>
      <c r="DG197" s="327">
        <f t="shared" ca="1" si="120"/>
        <v>0</v>
      </c>
      <c r="DH197" s="327">
        <f t="shared" ca="1" si="120"/>
        <v>0</v>
      </c>
      <c r="DI197" s="327">
        <f t="shared" ca="1" si="120"/>
        <v>0</v>
      </c>
      <c r="DJ197" s="327">
        <f t="shared" ca="1" si="120"/>
        <v>0</v>
      </c>
      <c r="DK197" s="327">
        <f t="shared" ca="1" si="120"/>
        <v>0</v>
      </c>
      <c r="DL197" s="327">
        <f t="shared" ca="1" si="120"/>
        <v>0</v>
      </c>
      <c r="DM197" s="327">
        <f t="shared" ca="1" si="120"/>
        <v>0</v>
      </c>
      <c r="DN197" s="327">
        <f t="shared" ca="1" si="120"/>
        <v>0</v>
      </c>
      <c r="DO197" s="327">
        <f t="shared" ca="1" si="120"/>
        <v>0</v>
      </c>
      <c r="DP197" s="327">
        <f t="shared" ca="1" si="120"/>
        <v>0</v>
      </c>
      <c r="DQ197" s="327">
        <f t="shared" ca="1" si="120"/>
        <v>0</v>
      </c>
      <c r="DR197" s="327">
        <f t="shared" ca="1" si="120"/>
        <v>0</v>
      </c>
      <c r="DS197" s="327">
        <f t="shared" ca="1" si="120"/>
        <v>0</v>
      </c>
      <c r="DT197" s="327">
        <f t="shared" ca="1" si="120"/>
        <v>0</v>
      </c>
      <c r="DU197" s="327">
        <f t="shared" ca="1" si="120"/>
        <v>0</v>
      </c>
      <c r="DV197" s="327">
        <f t="shared" ca="1" si="120"/>
        <v>0</v>
      </c>
      <c r="DW197" s="327">
        <f t="shared" ca="1" si="120"/>
        <v>0</v>
      </c>
      <c r="DX197" s="327">
        <f t="shared" ca="1" si="120"/>
        <v>0</v>
      </c>
      <c r="DY197" s="327">
        <f t="shared" ca="1" si="120"/>
        <v>0</v>
      </c>
      <c r="DZ197" s="327">
        <f t="shared" ca="1" si="120"/>
        <v>0</v>
      </c>
      <c r="EA197" s="327">
        <f t="shared" ref="EA197:GL197" ca="1" si="121">SUM(EA187:EA196)</f>
        <v>0</v>
      </c>
      <c r="EB197" s="327">
        <f t="shared" ca="1" si="121"/>
        <v>0</v>
      </c>
      <c r="EC197" s="327">
        <f t="shared" ca="1" si="121"/>
        <v>0</v>
      </c>
      <c r="ED197" s="327">
        <f t="shared" ca="1" si="121"/>
        <v>0</v>
      </c>
      <c r="EE197" s="327">
        <f t="shared" ca="1" si="121"/>
        <v>0</v>
      </c>
      <c r="EF197" s="327">
        <f t="shared" ca="1" si="121"/>
        <v>0</v>
      </c>
      <c r="EG197" s="327">
        <f t="shared" ca="1" si="121"/>
        <v>0</v>
      </c>
      <c r="EH197" s="327">
        <f t="shared" ca="1" si="121"/>
        <v>0</v>
      </c>
      <c r="EI197" s="327">
        <f t="shared" ca="1" si="121"/>
        <v>0</v>
      </c>
      <c r="EJ197" s="327">
        <f t="shared" ca="1" si="121"/>
        <v>0</v>
      </c>
      <c r="EK197" s="327">
        <f t="shared" ca="1" si="121"/>
        <v>0</v>
      </c>
      <c r="EL197" s="327">
        <f t="shared" ca="1" si="121"/>
        <v>0</v>
      </c>
      <c r="EM197" s="327">
        <f t="shared" ca="1" si="121"/>
        <v>0</v>
      </c>
      <c r="EN197" s="327">
        <f t="shared" ca="1" si="121"/>
        <v>0</v>
      </c>
      <c r="EO197" s="327">
        <f t="shared" ca="1" si="121"/>
        <v>0</v>
      </c>
      <c r="EP197" s="327">
        <f t="shared" ca="1" si="121"/>
        <v>0</v>
      </c>
      <c r="EQ197" s="327">
        <f t="shared" ca="1" si="121"/>
        <v>0</v>
      </c>
      <c r="ER197" s="327">
        <f t="shared" ca="1" si="121"/>
        <v>0</v>
      </c>
      <c r="ES197" s="327">
        <f t="shared" ca="1" si="121"/>
        <v>0</v>
      </c>
      <c r="ET197" s="327">
        <f t="shared" ca="1" si="121"/>
        <v>0</v>
      </c>
      <c r="EU197" s="327">
        <f t="shared" ca="1" si="121"/>
        <v>0</v>
      </c>
      <c r="EV197" s="327">
        <f t="shared" ca="1" si="121"/>
        <v>0</v>
      </c>
      <c r="EW197" s="327">
        <f t="shared" ca="1" si="121"/>
        <v>0</v>
      </c>
      <c r="EX197" s="327">
        <f t="shared" ca="1" si="121"/>
        <v>0</v>
      </c>
      <c r="EY197" s="327">
        <f t="shared" ca="1" si="121"/>
        <v>0</v>
      </c>
      <c r="EZ197" s="327">
        <f t="shared" ca="1" si="121"/>
        <v>0</v>
      </c>
      <c r="FA197" s="327">
        <f t="shared" ca="1" si="121"/>
        <v>0</v>
      </c>
      <c r="FB197" s="327">
        <f t="shared" ca="1" si="121"/>
        <v>0</v>
      </c>
      <c r="FC197" s="327">
        <f t="shared" ca="1" si="121"/>
        <v>0</v>
      </c>
      <c r="FD197" s="327">
        <f t="shared" ca="1" si="121"/>
        <v>0</v>
      </c>
      <c r="FE197" s="327">
        <f t="shared" ca="1" si="121"/>
        <v>0</v>
      </c>
      <c r="FF197" s="327">
        <f t="shared" ca="1" si="121"/>
        <v>0</v>
      </c>
      <c r="FG197" s="327">
        <f t="shared" ca="1" si="121"/>
        <v>0</v>
      </c>
      <c r="FH197" s="327">
        <f t="shared" ca="1" si="121"/>
        <v>0</v>
      </c>
      <c r="FI197" s="327">
        <f t="shared" ca="1" si="121"/>
        <v>0</v>
      </c>
      <c r="FJ197" s="327">
        <f t="shared" ca="1" si="121"/>
        <v>0</v>
      </c>
      <c r="FK197" s="327">
        <f t="shared" ca="1" si="121"/>
        <v>0</v>
      </c>
      <c r="FL197" s="327">
        <f t="shared" ca="1" si="121"/>
        <v>0</v>
      </c>
      <c r="FM197" s="327">
        <f t="shared" ca="1" si="121"/>
        <v>0</v>
      </c>
      <c r="FN197" s="327">
        <f t="shared" ca="1" si="121"/>
        <v>0</v>
      </c>
      <c r="FO197" s="327">
        <f t="shared" ca="1" si="121"/>
        <v>0</v>
      </c>
      <c r="FP197" s="327">
        <f t="shared" ca="1" si="121"/>
        <v>0</v>
      </c>
      <c r="FQ197" s="327">
        <f t="shared" ca="1" si="121"/>
        <v>0</v>
      </c>
      <c r="FR197" s="327">
        <f t="shared" ca="1" si="121"/>
        <v>0</v>
      </c>
      <c r="FS197" s="327">
        <f t="shared" ca="1" si="121"/>
        <v>0</v>
      </c>
      <c r="FT197" s="327">
        <f t="shared" ca="1" si="121"/>
        <v>0</v>
      </c>
      <c r="FU197" s="327">
        <f t="shared" ca="1" si="121"/>
        <v>0</v>
      </c>
      <c r="FV197" s="327">
        <f t="shared" ca="1" si="121"/>
        <v>0</v>
      </c>
      <c r="FW197" s="327">
        <f t="shared" ca="1" si="121"/>
        <v>0</v>
      </c>
      <c r="FX197" s="327">
        <f t="shared" ca="1" si="121"/>
        <v>0</v>
      </c>
      <c r="FY197" s="327">
        <f t="shared" ca="1" si="121"/>
        <v>0</v>
      </c>
      <c r="FZ197" s="327">
        <f t="shared" ca="1" si="121"/>
        <v>0</v>
      </c>
      <c r="GA197" s="327">
        <f t="shared" ca="1" si="121"/>
        <v>0</v>
      </c>
      <c r="GB197" s="327">
        <f t="shared" ca="1" si="121"/>
        <v>0</v>
      </c>
      <c r="GC197" s="327">
        <f t="shared" ca="1" si="121"/>
        <v>0</v>
      </c>
      <c r="GD197" s="327">
        <f t="shared" ca="1" si="121"/>
        <v>0</v>
      </c>
      <c r="GE197" s="327">
        <f t="shared" ca="1" si="121"/>
        <v>0</v>
      </c>
      <c r="GF197" s="327">
        <f t="shared" ca="1" si="121"/>
        <v>0</v>
      </c>
      <c r="GG197" s="327">
        <f t="shared" ca="1" si="121"/>
        <v>0</v>
      </c>
      <c r="GH197" s="327">
        <f t="shared" ca="1" si="121"/>
        <v>0</v>
      </c>
      <c r="GI197" s="327">
        <f t="shared" ca="1" si="121"/>
        <v>0</v>
      </c>
      <c r="GJ197" s="327">
        <f t="shared" ca="1" si="121"/>
        <v>0</v>
      </c>
      <c r="GK197" s="327">
        <f t="shared" ca="1" si="121"/>
        <v>0</v>
      </c>
      <c r="GL197" s="327">
        <f t="shared" ca="1" si="121"/>
        <v>0</v>
      </c>
      <c r="GM197" s="327">
        <f t="shared" ref="GM197:GS197" ca="1" si="122">SUM(GM187:GM196)</f>
        <v>0</v>
      </c>
      <c r="GN197" s="327">
        <f t="shared" ca="1" si="122"/>
        <v>0</v>
      </c>
      <c r="GO197" s="327">
        <f t="shared" ca="1" si="122"/>
        <v>0</v>
      </c>
      <c r="GP197" s="327">
        <f t="shared" ca="1" si="122"/>
        <v>0</v>
      </c>
      <c r="GQ197" s="327">
        <f t="shared" ca="1" si="122"/>
        <v>0</v>
      </c>
      <c r="GR197" s="327">
        <f t="shared" ca="1" si="122"/>
        <v>0</v>
      </c>
      <c r="GS197" s="327">
        <f t="shared" ca="1" si="122"/>
        <v>0</v>
      </c>
    </row>
    <row r="198" spans="1:201">
      <c r="A198" s="328"/>
    </row>
    <row r="199" spans="1:201">
      <c r="A199" s="358" t="s">
        <v>8690</v>
      </c>
      <c r="B199" s="359" t="s">
        <v>8667</v>
      </c>
    </row>
    <row r="200" spans="1:201" outlineLevel="1">
      <c r="A200" s="326" t="s">
        <v>8691</v>
      </c>
      <c r="B200" s="327">
        <f>SUM(B12:GS12)</f>
        <v>0</v>
      </c>
    </row>
    <row r="201" spans="1:201" outlineLevel="1">
      <c r="A201" s="326" t="s">
        <v>8692</v>
      </c>
      <c r="B201" s="327">
        <f ca="1">SUM(B24:GS24)</f>
        <v>0</v>
      </c>
    </row>
    <row r="202" spans="1:201" outlineLevel="1">
      <c r="A202" s="326" t="s">
        <v>8693</v>
      </c>
      <c r="B202" s="327">
        <f ca="1">SUM(B39:GS39)</f>
        <v>0</v>
      </c>
    </row>
    <row r="203" spans="1:201" outlineLevel="1">
      <c r="A203" s="326" t="s">
        <v>8687</v>
      </c>
      <c r="B203" s="327">
        <f>SUM(B190:GS190)</f>
        <v>0</v>
      </c>
    </row>
    <row r="204" spans="1:201" outlineLevel="1">
      <c r="A204" s="326" t="s">
        <v>8694</v>
      </c>
      <c r="B204" s="327">
        <f>SUM(B64:GS64)</f>
        <v>0</v>
      </c>
    </row>
    <row r="205" spans="1:201" outlineLevel="1">
      <c r="A205" s="326" t="s">
        <v>8688</v>
      </c>
      <c r="B205" s="327">
        <f>SUM(B192:GS192)</f>
        <v>0</v>
      </c>
    </row>
    <row r="206" spans="1:201" outlineLevel="1">
      <c r="A206" s="326" t="s">
        <v>8695</v>
      </c>
      <c r="B206" s="327">
        <f>SUM(B96:GS96)</f>
        <v>0</v>
      </c>
    </row>
    <row r="207" spans="1:201" outlineLevel="1">
      <c r="A207" s="326" t="s">
        <v>8696</v>
      </c>
      <c r="B207" s="327">
        <f ca="1">SUM(B54:GS54)</f>
        <v>0</v>
      </c>
    </row>
    <row r="208" spans="1:201" outlineLevel="1">
      <c r="A208" s="326" t="s">
        <v>8697</v>
      </c>
      <c r="B208" s="327">
        <f>SUM(B100:GS100)</f>
        <v>0</v>
      </c>
    </row>
    <row r="209" spans="1:2" outlineLevel="1">
      <c r="A209" s="326" t="s">
        <v>8698</v>
      </c>
      <c r="B209" s="327">
        <f ca="1">SUM(B57:GS57)</f>
        <v>0</v>
      </c>
    </row>
    <row r="210" spans="1:2">
      <c r="A210" s="328"/>
    </row>
    <row r="211" spans="1:2">
      <c r="A211" s="325" t="s">
        <v>8703</v>
      </c>
      <c r="B211" s="327">
        <f ca="1">SUM(B200:B209,B110,B115)</f>
        <v>0</v>
      </c>
    </row>
    <row r="212" spans="1:2">
      <c r="A212" s="329"/>
    </row>
    <row r="213" spans="1:2">
      <c r="A213" s="325" t="s">
        <v>850</v>
      </c>
      <c r="B213" s="340">
        <f ca="1">IFERROR(ROUND(IF(2%*B211&lt;300,300,IF(2%*B211&gt;800,800,2%*B211)),0)*N(Input!C117),0)</f>
        <v>0</v>
      </c>
    </row>
    <row r="214" spans="1:2">
      <c r="B214" s="341"/>
    </row>
    <row r="215" spans="1:2">
      <c r="A215" s="325" t="s">
        <v>8704</v>
      </c>
      <c r="B215" s="340">
        <f ca="1">SUM(B207,B213)</f>
        <v>0</v>
      </c>
    </row>
    <row r="216" spans="1:2">
      <c r="B216" s="341"/>
    </row>
    <row r="217" spans="1:2">
      <c r="A217" s="325" t="s">
        <v>8705</v>
      </c>
      <c r="B217" s="342" cm="1">
        <f t="array" ref="B217">IF(Input!C120=TRUE, _xlfn.IFS(Input!C121&lt;=25,6601,Input!C121&lt;=100,6602,Input!C121&lt;=500,6603,Input!C121&lt;=1000,6604),0)</f>
        <v>0</v>
      </c>
    </row>
    <row r="218" spans="1:2">
      <c r="A218" s="328"/>
      <c r="B218" s="341"/>
    </row>
    <row r="219" spans="1:2">
      <c r="A219" s="326" t="s">
        <v>8702</v>
      </c>
      <c r="B219" s="340">
        <f ca="1">SUM(B211,B213)</f>
        <v>0</v>
      </c>
    </row>
    <row r="220" spans="1:2">
      <c r="A220" s="329"/>
      <c r="B220" s="392"/>
    </row>
    <row r="221" spans="1:2">
      <c r="A221" s="400" t="s">
        <v>9524</v>
      </c>
      <c r="B221" s="420" t="s">
        <v>206</v>
      </c>
    </row>
    <row r="222" spans="1:2">
      <c r="A222" s="432" t="s">
        <v>9528</v>
      </c>
      <c r="B222" s="417">
        <f>B223*B224</f>
        <v>0</v>
      </c>
    </row>
    <row r="223" spans="1:2">
      <c r="A223" s="421" t="s">
        <v>9527</v>
      </c>
      <c r="B223" s="419">
        <v>1.76</v>
      </c>
    </row>
    <row r="224" spans="1:2">
      <c r="A224" s="421" t="s">
        <v>9526</v>
      </c>
      <c r="B224" s="417">
        <f>COUNTIF(B4:GS4,"CA")</f>
        <v>0</v>
      </c>
    </row>
    <row r="225" spans="1:201">
      <c r="A225" s="432" t="s">
        <v>9531</v>
      </c>
      <c r="B225" s="418">
        <f>B226*B227</f>
        <v>0</v>
      </c>
    </row>
    <row r="226" spans="1:201">
      <c r="A226" s="421" t="s">
        <v>9529</v>
      </c>
      <c r="B226" s="417">
        <v>4</v>
      </c>
    </row>
    <row r="227" spans="1:201">
      <c r="A227" s="421" t="s">
        <v>9530</v>
      </c>
      <c r="B227" s="417">
        <f>COUNTIF(B4:GS4,"TX")</f>
        <v>0</v>
      </c>
    </row>
    <row r="228" spans="1:201">
      <c r="A228" s="430"/>
      <c r="B228" s="392"/>
    </row>
    <row r="229" spans="1:201">
      <c r="A229" s="431" t="s">
        <v>8706</v>
      </c>
      <c r="B229" s="392">
        <f>SUM(B222,B225)</f>
        <v>0</v>
      </c>
    </row>
    <row r="230" spans="1:201">
      <c r="A230" s="328"/>
      <c r="B230" s="341"/>
    </row>
    <row r="231" spans="1:201">
      <c r="A231" s="326" t="s">
        <v>8707</v>
      </c>
      <c r="B231" s="330">
        <f ca="1">SUM(B219,B229)</f>
        <v>0</v>
      </c>
    </row>
    <row r="232" spans="1:201">
      <c r="A232" s="328"/>
    </row>
    <row r="233" spans="1:201">
      <c r="A233" s="326" t="s">
        <v>8708</v>
      </c>
      <c r="B233" s="331" t="e">
        <f>50+INDEX(Fees!B2:B52,MATCH(B4,Fees!A2:A52,0))</f>
        <v>#N/A</v>
      </c>
    </row>
    <row r="234" spans="1:201">
      <c r="A234" s="328"/>
    </row>
    <row r="235" spans="1:201">
      <c r="A235" s="326" t="s">
        <v>8709</v>
      </c>
      <c r="B235" s="330" t="e">
        <f ca="1">B231+B233</f>
        <v>#N/A</v>
      </c>
    </row>
    <row r="236" spans="1:201">
      <c r="A236" s="328"/>
    </row>
    <row r="237" spans="1:201">
      <c r="A237" s="325" t="s">
        <v>8700</v>
      </c>
      <c r="B237" s="327">
        <f ca="1">ROUND(B231,0)</f>
        <v>0</v>
      </c>
    </row>
    <row r="238" spans="1:201">
      <c r="A238" s="328"/>
    </row>
    <row r="239" spans="1:201" s="375" customFormat="1">
      <c r="A239" s="373" t="s">
        <v>616</v>
      </c>
      <c r="B239" s="374">
        <v>1</v>
      </c>
      <c r="C239" s="374">
        <v>2</v>
      </c>
      <c r="D239" s="374">
        <v>3</v>
      </c>
      <c r="E239" s="374">
        <v>4</v>
      </c>
      <c r="F239" s="374">
        <v>5</v>
      </c>
      <c r="G239" s="374">
        <v>6</v>
      </c>
      <c r="H239" s="374">
        <v>7</v>
      </c>
      <c r="I239" s="374">
        <v>8</v>
      </c>
      <c r="J239" s="374">
        <v>9</v>
      </c>
      <c r="K239" s="374">
        <v>10</v>
      </c>
      <c r="L239" s="374">
        <v>11</v>
      </c>
      <c r="M239" s="374">
        <v>12</v>
      </c>
      <c r="N239" s="374">
        <v>13</v>
      </c>
      <c r="O239" s="374">
        <v>14</v>
      </c>
      <c r="P239" s="374">
        <v>15</v>
      </c>
      <c r="Q239" s="374">
        <v>16</v>
      </c>
      <c r="R239" s="374">
        <v>17</v>
      </c>
      <c r="S239" s="374">
        <v>18</v>
      </c>
      <c r="T239" s="374">
        <v>19</v>
      </c>
      <c r="U239" s="374">
        <v>20</v>
      </c>
      <c r="V239" s="374">
        <v>21</v>
      </c>
      <c r="W239" s="374">
        <v>22</v>
      </c>
      <c r="X239" s="374">
        <v>23</v>
      </c>
      <c r="Y239" s="374">
        <v>24</v>
      </c>
      <c r="Z239" s="374">
        <v>25</v>
      </c>
      <c r="AA239" s="374">
        <v>26</v>
      </c>
      <c r="AB239" s="374">
        <v>27</v>
      </c>
      <c r="AC239" s="374">
        <v>28</v>
      </c>
      <c r="AD239" s="374">
        <v>29</v>
      </c>
      <c r="AE239" s="374">
        <v>30</v>
      </c>
      <c r="AF239" s="374">
        <v>31</v>
      </c>
      <c r="AG239" s="374">
        <v>32</v>
      </c>
      <c r="AH239" s="374">
        <v>33</v>
      </c>
      <c r="AI239" s="374">
        <v>34</v>
      </c>
      <c r="AJ239" s="374">
        <v>35</v>
      </c>
      <c r="AK239" s="374">
        <v>36</v>
      </c>
      <c r="AL239" s="374">
        <v>37</v>
      </c>
      <c r="AM239" s="374">
        <v>38</v>
      </c>
      <c r="AN239" s="374">
        <v>39</v>
      </c>
      <c r="AO239" s="374">
        <v>40</v>
      </c>
      <c r="AP239" s="374">
        <v>41</v>
      </c>
      <c r="AQ239" s="374">
        <v>42</v>
      </c>
      <c r="AR239" s="374">
        <v>43</v>
      </c>
      <c r="AS239" s="374">
        <v>44</v>
      </c>
      <c r="AT239" s="374">
        <v>45</v>
      </c>
      <c r="AU239" s="374">
        <v>46</v>
      </c>
      <c r="AV239" s="374">
        <v>47</v>
      </c>
      <c r="AW239" s="374">
        <v>48</v>
      </c>
      <c r="AX239" s="374">
        <v>49</v>
      </c>
      <c r="AY239" s="374">
        <v>50</v>
      </c>
      <c r="AZ239" s="374">
        <v>51</v>
      </c>
      <c r="BA239" s="374">
        <v>52</v>
      </c>
      <c r="BB239" s="374">
        <v>53</v>
      </c>
      <c r="BC239" s="374">
        <v>54</v>
      </c>
      <c r="BD239" s="374">
        <v>55</v>
      </c>
      <c r="BE239" s="374">
        <v>56</v>
      </c>
      <c r="BF239" s="374">
        <v>57</v>
      </c>
      <c r="BG239" s="374">
        <v>58</v>
      </c>
      <c r="BH239" s="374">
        <v>59</v>
      </c>
      <c r="BI239" s="374">
        <v>60</v>
      </c>
      <c r="BJ239" s="374">
        <v>61</v>
      </c>
      <c r="BK239" s="374">
        <v>62</v>
      </c>
      <c r="BL239" s="374">
        <v>63</v>
      </c>
      <c r="BM239" s="374">
        <v>64</v>
      </c>
      <c r="BN239" s="374">
        <v>65</v>
      </c>
      <c r="BO239" s="374">
        <v>66</v>
      </c>
      <c r="BP239" s="374">
        <v>67</v>
      </c>
      <c r="BQ239" s="374">
        <v>68</v>
      </c>
      <c r="BR239" s="374">
        <v>69</v>
      </c>
      <c r="BS239" s="374">
        <v>70</v>
      </c>
      <c r="BT239" s="374">
        <v>71</v>
      </c>
      <c r="BU239" s="374">
        <v>72</v>
      </c>
      <c r="BV239" s="374">
        <v>73</v>
      </c>
      <c r="BW239" s="374">
        <v>74</v>
      </c>
      <c r="BX239" s="374">
        <v>75</v>
      </c>
      <c r="BY239" s="374">
        <v>76</v>
      </c>
      <c r="BZ239" s="374">
        <v>77</v>
      </c>
      <c r="CA239" s="374">
        <v>78</v>
      </c>
      <c r="CB239" s="374">
        <v>79</v>
      </c>
      <c r="CC239" s="374">
        <v>80</v>
      </c>
      <c r="CD239" s="374">
        <v>81</v>
      </c>
      <c r="CE239" s="374">
        <v>82</v>
      </c>
      <c r="CF239" s="374">
        <v>83</v>
      </c>
      <c r="CG239" s="374">
        <v>84</v>
      </c>
      <c r="CH239" s="374">
        <v>85</v>
      </c>
      <c r="CI239" s="374">
        <v>86</v>
      </c>
      <c r="CJ239" s="374">
        <v>87</v>
      </c>
      <c r="CK239" s="374">
        <v>88</v>
      </c>
      <c r="CL239" s="374">
        <v>89</v>
      </c>
      <c r="CM239" s="374">
        <v>90</v>
      </c>
      <c r="CN239" s="374">
        <v>91</v>
      </c>
      <c r="CO239" s="374">
        <v>92</v>
      </c>
      <c r="CP239" s="374">
        <v>93</v>
      </c>
      <c r="CQ239" s="374">
        <v>94</v>
      </c>
      <c r="CR239" s="374">
        <v>95</v>
      </c>
      <c r="CS239" s="374">
        <v>96</v>
      </c>
      <c r="CT239" s="374">
        <v>97</v>
      </c>
      <c r="CU239" s="374">
        <v>98</v>
      </c>
      <c r="CV239" s="374">
        <v>99</v>
      </c>
      <c r="CW239" s="374">
        <v>100</v>
      </c>
      <c r="CX239" s="374">
        <v>101</v>
      </c>
      <c r="CY239" s="374">
        <v>102</v>
      </c>
      <c r="CZ239" s="374">
        <v>103</v>
      </c>
      <c r="DA239" s="374">
        <v>104</v>
      </c>
      <c r="DB239" s="374">
        <v>105</v>
      </c>
      <c r="DC239" s="374">
        <v>106</v>
      </c>
      <c r="DD239" s="374">
        <v>107</v>
      </c>
      <c r="DE239" s="374">
        <v>108</v>
      </c>
      <c r="DF239" s="374">
        <v>109</v>
      </c>
      <c r="DG239" s="374">
        <v>110</v>
      </c>
      <c r="DH239" s="374">
        <v>111</v>
      </c>
      <c r="DI239" s="374">
        <v>112</v>
      </c>
      <c r="DJ239" s="374">
        <v>113</v>
      </c>
      <c r="DK239" s="374">
        <v>114</v>
      </c>
      <c r="DL239" s="374">
        <v>115</v>
      </c>
      <c r="DM239" s="374">
        <v>116</v>
      </c>
      <c r="DN239" s="374">
        <v>117</v>
      </c>
      <c r="DO239" s="374">
        <v>118</v>
      </c>
      <c r="DP239" s="374">
        <v>119</v>
      </c>
      <c r="DQ239" s="374">
        <v>120</v>
      </c>
      <c r="DR239" s="374">
        <v>121</v>
      </c>
      <c r="DS239" s="374">
        <v>122</v>
      </c>
      <c r="DT239" s="374">
        <v>123</v>
      </c>
      <c r="DU239" s="374">
        <v>124</v>
      </c>
      <c r="DV239" s="374">
        <v>125</v>
      </c>
      <c r="DW239" s="374">
        <v>126</v>
      </c>
      <c r="DX239" s="374">
        <v>127</v>
      </c>
      <c r="DY239" s="374">
        <v>128</v>
      </c>
      <c r="DZ239" s="374">
        <v>129</v>
      </c>
      <c r="EA239" s="374">
        <v>130</v>
      </c>
      <c r="EB239" s="374">
        <v>131</v>
      </c>
      <c r="EC239" s="374">
        <v>132</v>
      </c>
      <c r="ED239" s="374">
        <v>133</v>
      </c>
      <c r="EE239" s="374">
        <v>134</v>
      </c>
      <c r="EF239" s="374">
        <v>135</v>
      </c>
      <c r="EG239" s="374">
        <v>136</v>
      </c>
      <c r="EH239" s="374">
        <v>137</v>
      </c>
      <c r="EI239" s="374">
        <v>138</v>
      </c>
      <c r="EJ239" s="374">
        <v>139</v>
      </c>
      <c r="EK239" s="374">
        <v>140</v>
      </c>
      <c r="EL239" s="374">
        <v>141</v>
      </c>
      <c r="EM239" s="374">
        <v>142</v>
      </c>
      <c r="EN239" s="374">
        <v>143</v>
      </c>
      <c r="EO239" s="374">
        <v>144</v>
      </c>
      <c r="EP239" s="374">
        <v>145</v>
      </c>
      <c r="EQ239" s="374">
        <v>146</v>
      </c>
      <c r="ER239" s="374">
        <v>147</v>
      </c>
      <c r="ES239" s="374">
        <v>148</v>
      </c>
      <c r="ET239" s="374">
        <v>149</v>
      </c>
      <c r="EU239" s="374">
        <v>150</v>
      </c>
      <c r="EV239" s="374">
        <v>151</v>
      </c>
      <c r="EW239" s="374">
        <v>152</v>
      </c>
      <c r="EX239" s="374">
        <v>153</v>
      </c>
      <c r="EY239" s="374">
        <v>154</v>
      </c>
      <c r="EZ239" s="374">
        <v>155</v>
      </c>
      <c r="FA239" s="374">
        <v>156</v>
      </c>
      <c r="FB239" s="374">
        <v>157</v>
      </c>
      <c r="FC239" s="374">
        <v>158</v>
      </c>
      <c r="FD239" s="374">
        <v>159</v>
      </c>
      <c r="FE239" s="374">
        <v>160</v>
      </c>
      <c r="FF239" s="374">
        <v>161</v>
      </c>
      <c r="FG239" s="374">
        <v>162</v>
      </c>
      <c r="FH239" s="374">
        <v>163</v>
      </c>
      <c r="FI239" s="374">
        <v>164</v>
      </c>
      <c r="FJ239" s="374">
        <v>165</v>
      </c>
      <c r="FK239" s="374">
        <v>166</v>
      </c>
      <c r="FL239" s="374">
        <v>167</v>
      </c>
      <c r="FM239" s="374">
        <v>168</v>
      </c>
      <c r="FN239" s="374">
        <v>169</v>
      </c>
      <c r="FO239" s="374">
        <v>170</v>
      </c>
      <c r="FP239" s="374">
        <v>171</v>
      </c>
      <c r="FQ239" s="374">
        <v>172</v>
      </c>
      <c r="FR239" s="374">
        <v>173</v>
      </c>
      <c r="FS239" s="374">
        <v>174</v>
      </c>
      <c r="FT239" s="374">
        <v>175</v>
      </c>
      <c r="FU239" s="374">
        <v>176</v>
      </c>
      <c r="FV239" s="374">
        <v>177</v>
      </c>
      <c r="FW239" s="374">
        <v>178</v>
      </c>
      <c r="FX239" s="374">
        <v>179</v>
      </c>
      <c r="FY239" s="374">
        <v>180</v>
      </c>
      <c r="FZ239" s="374">
        <v>181</v>
      </c>
      <c r="GA239" s="374">
        <v>182</v>
      </c>
      <c r="GB239" s="374">
        <v>183</v>
      </c>
      <c r="GC239" s="374">
        <v>184</v>
      </c>
      <c r="GD239" s="374">
        <v>185</v>
      </c>
      <c r="GE239" s="374">
        <v>186</v>
      </c>
      <c r="GF239" s="374">
        <v>187</v>
      </c>
      <c r="GG239" s="374">
        <v>188</v>
      </c>
      <c r="GH239" s="374">
        <v>189</v>
      </c>
      <c r="GI239" s="374">
        <v>190</v>
      </c>
      <c r="GJ239" s="374">
        <v>191</v>
      </c>
      <c r="GK239" s="374">
        <v>192</v>
      </c>
      <c r="GL239" s="374">
        <v>193</v>
      </c>
      <c r="GM239" s="374">
        <v>194</v>
      </c>
      <c r="GN239" s="374">
        <v>195</v>
      </c>
      <c r="GO239" s="374">
        <v>196</v>
      </c>
      <c r="GP239" s="374">
        <v>197</v>
      </c>
      <c r="GQ239" s="374">
        <v>198</v>
      </c>
      <c r="GR239" s="374">
        <v>199</v>
      </c>
      <c r="GS239" s="374">
        <v>200</v>
      </c>
    </row>
    <row r="240" spans="1:201" s="345" customFormat="1" outlineLevel="1">
      <c r="A240" s="343" t="s">
        <v>9466</v>
      </c>
      <c r="B240" s="344">
        <f>IFERROR(MIN(IF(AND(1&lt;YEARFRAC(Input!C101,Input!$C$158),YEARFRAC(Input!C101,Input!$C$158)&lt;=2), Input!C100*N(Input!C98), 0),$B$256),0)</f>
        <v>0</v>
      </c>
      <c r="C240" s="344">
        <f>IFERROR(MIN(IF(AND(1&lt;YEARFRAC(Input!D101,Input!$C$158),YEARFRAC(Input!D101,Input!$C$158)&lt;=2), Input!D100*N(Input!D98), 0),$B$256),0)</f>
        <v>0</v>
      </c>
      <c r="D240" s="344">
        <f>IFERROR(MIN(IF(AND(1&lt;YEARFRAC(Input!E101,Input!$C$158),YEARFRAC(Input!E101,Input!$C$158)&lt;=2), Input!E100*N(Input!E98), 0),$B$256),0)</f>
        <v>0</v>
      </c>
      <c r="E240" s="344">
        <f>IFERROR(MIN(IF(AND(1&lt;YEARFRAC(Input!F101,Input!$C$158),YEARFRAC(Input!F101,Input!$C$158)&lt;=2), Input!F100*N(Input!F98), 0),$B$256),0)</f>
        <v>0</v>
      </c>
      <c r="F240" s="344">
        <f>IFERROR(MIN(IF(AND(1&lt;YEARFRAC(Input!G101,Input!$C$158),YEARFRAC(Input!G101,Input!$C$158)&lt;=2), Input!G100*N(Input!G98), 0),$B$256),0)</f>
        <v>0</v>
      </c>
      <c r="G240" s="344">
        <f>IFERROR(MIN(IF(AND(1&lt;YEARFRAC(Input!H101,Input!$C$158),YEARFRAC(Input!H101,Input!$C$158)&lt;=2), Input!H100*N(Input!H98), 0),$B$256),0)</f>
        <v>0</v>
      </c>
      <c r="H240" s="344">
        <f>IFERROR(MIN(IF(AND(1&lt;YEARFRAC(Input!I101,Input!$C$158),YEARFRAC(Input!I101,Input!$C$158)&lt;=2), Input!I100*N(Input!I98), 0),$B$256),0)</f>
        <v>0</v>
      </c>
      <c r="I240" s="344">
        <f>IFERROR(MIN(IF(AND(1&lt;YEARFRAC(Input!J101,Input!$C$158),YEARFRAC(Input!J101,Input!$C$158)&lt;=2), Input!J100*N(Input!J98), 0),$B$256),0)</f>
        <v>0</v>
      </c>
      <c r="J240" s="344">
        <f>IFERROR(MIN(IF(AND(1&lt;YEARFRAC(Input!K101,Input!$C$158),YEARFRAC(Input!K101,Input!$C$158)&lt;=2), Input!K100*N(Input!K98), 0),$B$256),0)</f>
        <v>0</v>
      </c>
      <c r="K240" s="344">
        <f>IFERROR(MIN(IF(AND(1&lt;YEARFRAC(Input!L101,Input!$C$158),YEARFRAC(Input!L101,Input!$C$158)&lt;=2), Input!L100*N(Input!L98), 0),$B$256),0)</f>
        <v>0</v>
      </c>
      <c r="L240" s="344">
        <f>IFERROR(MIN(IF(AND(1&lt;YEARFRAC(Input!M101,Input!$C$158),YEARFRAC(Input!M101,Input!$C$158)&lt;=2), Input!M100*N(Input!M98), 0),$B$256),0)</f>
        <v>0</v>
      </c>
      <c r="M240" s="344">
        <f>IFERROR(MIN(IF(AND(1&lt;YEARFRAC(Input!N101,Input!$C$158),YEARFRAC(Input!N101,Input!$C$158)&lt;=2), Input!N100*N(Input!N98), 0),$B$256),0)</f>
        <v>0</v>
      </c>
      <c r="N240" s="344">
        <f>IFERROR(MIN(IF(AND(1&lt;YEARFRAC(Input!O101,Input!$C$158),YEARFRAC(Input!O101,Input!$C$158)&lt;=2), Input!O100*N(Input!O98), 0),$B$256),0)</f>
        <v>0</v>
      </c>
      <c r="O240" s="344">
        <f>IFERROR(MIN(IF(AND(1&lt;YEARFRAC(Input!P101,Input!$C$158),YEARFRAC(Input!P101,Input!$C$158)&lt;=2), Input!P100*N(Input!P98), 0),$B$256),0)</f>
        <v>0</v>
      </c>
      <c r="P240" s="344">
        <f>IFERROR(MIN(IF(AND(1&lt;YEARFRAC(Input!Q101,Input!$C$158),YEARFRAC(Input!Q101,Input!$C$158)&lt;=2), Input!Q100*N(Input!Q98), 0),$B$256),0)</f>
        <v>0</v>
      </c>
      <c r="Q240" s="344">
        <f>IFERROR(MIN(IF(AND(1&lt;YEARFRAC(Input!R101,Input!$C$158),YEARFRAC(Input!R101,Input!$C$158)&lt;=2), Input!R100*N(Input!R98), 0),$B$256),0)</f>
        <v>0</v>
      </c>
      <c r="R240" s="344">
        <f>IFERROR(MIN(IF(AND(1&lt;YEARFRAC(Input!S101,Input!$C$158),YEARFRAC(Input!S101,Input!$C$158)&lt;=2), Input!S100*N(Input!S98), 0),$B$256),0)</f>
        <v>0</v>
      </c>
      <c r="S240" s="344">
        <f>IFERROR(MIN(IF(AND(1&lt;YEARFRAC(Input!T101,Input!$C$158),YEARFRAC(Input!T101,Input!$C$158)&lt;=2), Input!T100*N(Input!T98), 0),$B$256),0)</f>
        <v>0</v>
      </c>
      <c r="T240" s="344">
        <f>IFERROR(MIN(IF(AND(1&lt;YEARFRAC(Input!U101,Input!$C$158),YEARFRAC(Input!U101,Input!$C$158)&lt;=2), Input!U100*N(Input!U98), 0),$B$256),0)</f>
        <v>0</v>
      </c>
      <c r="U240" s="344">
        <f>IFERROR(MIN(IF(AND(1&lt;YEARFRAC(Input!V101,Input!$C$158),YEARFRAC(Input!V101,Input!$C$158)&lt;=2), Input!V100*N(Input!V98), 0),$B$256),0)</f>
        <v>0</v>
      </c>
      <c r="V240" s="344">
        <f>IFERROR(MIN(IF(AND(1&lt;YEARFRAC(Input!W101,Input!$C$158),YEARFRAC(Input!W101,Input!$C$158)&lt;=2), Input!W100*N(Input!W98), 0),$B$256),0)</f>
        <v>0</v>
      </c>
      <c r="W240" s="344">
        <f>IFERROR(MIN(IF(AND(1&lt;YEARFRAC(Input!X101,Input!$C$158),YEARFRAC(Input!X101,Input!$C$158)&lt;=2), Input!X100*N(Input!X98), 0),$B$256),0)</f>
        <v>0</v>
      </c>
      <c r="X240" s="344">
        <f>IFERROR(MIN(IF(AND(1&lt;YEARFRAC(Input!Y101,Input!$C$158),YEARFRAC(Input!Y101,Input!$C$158)&lt;=2), Input!Y100*N(Input!Y98), 0),$B$256),0)</f>
        <v>0</v>
      </c>
      <c r="Y240" s="344">
        <f>IFERROR(MIN(IF(AND(1&lt;YEARFRAC(Input!Z101,Input!$C$158),YEARFRAC(Input!Z101,Input!$C$158)&lt;=2), Input!Z100*N(Input!Z98), 0),$B$256),0)</f>
        <v>0</v>
      </c>
      <c r="Z240" s="344">
        <f>IFERROR(MIN(IF(AND(1&lt;YEARFRAC(Input!AA101,Input!$C$158),YEARFRAC(Input!AA101,Input!$C$158)&lt;=2), Input!AA100*N(Input!AA98), 0),$B$256),0)</f>
        <v>0</v>
      </c>
      <c r="AA240" s="344">
        <f>IFERROR(MIN(IF(AND(1&lt;YEARFRAC(Input!AB101,Input!$C$158),YEARFRAC(Input!AB101,Input!$C$158)&lt;=2), Input!AB100*N(Input!AB98), 0),$B$256),0)</f>
        <v>0</v>
      </c>
      <c r="AB240" s="344">
        <f>IFERROR(MIN(IF(AND(1&lt;YEARFRAC(Input!AC101,Input!$C$158),YEARFRAC(Input!AC101,Input!$C$158)&lt;=2), Input!AC100*N(Input!AC98), 0),$B$256),0)</f>
        <v>0</v>
      </c>
      <c r="AC240" s="344">
        <f>IFERROR(MIN(IF(AND(1&lt;YEARFRAC(Input!AD101,Input!$C$158),YEARFRAC(Input!AD101,Input!$C$158)&lt;=2), Input!AD100*N(Input!AD98), 0),$B$256),0)</f>
        <v>0</v>
      </c>
      <c r="AD240" s="344">
        <f>IFERROR(MIN(IF(AND(1&lt;YEARFRAC(Input!AE101,Input!$C$158),YEARFRAC(Input!AE101,Input!$C$158)&lt;=2), Input!AE100*N(Input!AE98), 0),$B$256),0)</f>
        <v>0</v>
      </c>
      <c r="AE240" s="344">
        <f>IFERROR(MIN(IF(AND(1&lt;YEARFRAC(Input!AF101,Input!$C$158),YEARFRAC(Input!AF101,Input!$C$158)&lt;=2), Input!AF100*N(Input!AF98), 0),$B$256),0)</f>
        <v>0</v>
      </c>
      <c r="AF240" s="344">
        <f>IFERROR(MIN(IF(AND(1&lt;YEARFRAC(Input!AG101,Input!$C$158),YEARFRAC(Input!AG101,Input!$C$158)&lt;=2), Input!AG100*N(Input!AG98), 0),$B$256),0)</f>
        <v>0</v>
      </c>
      <c r="AG240" s="344">
        <f>IFERROR(MIN(IF(AND(1&lt;YEARFRAC(Input!AH101,Input!$C$158),YEARFRAC(Input!AH101,Input!$C$158)&lt;=2), Input!AH100*N(Input!AH98), 0),$B$256),0)</f>
        <v>0</v>
      </c>
      <c r="AH240" s="344">
        <f>IFERROR(MIN(IF(AND(1&lt;YEARFRAC(Input!AI101,Input!$C$158),YEARFRAC(Input!AI101,Input!$C$158)&lt;=2), Input!AI100*N(Input!AI98), 0),$B$256),0)</f>
        <v>0</v>
      </c>
      <c r="AI240" s="344">
        <f>IFERROR(MIN(IF(AND(1&lt;YEARFRAC(Input!AJ101,Input!$C$158),YEARFRAC(Input!AJ101,Input!$C$158)&lt;=2), Input!AJ100*N(Input!AJ98), 0),$B$256),0)</f>
        <v>0</v>
      </c>
      <c r="AJ240" s="344">
        <f>IFERROR(MIN(IF(AND(1&lt;YEARFRAC(Input!AK101,Input!$C$158),YEARFRAC(Input!AK101,Input!$C$158)&lt;=2), Input!AK100*N(Input!AK98), 0),$B$256),0)</f>
        <v>0</v>
      </c>
      <c r="AK240" s="344">
        <f>IFERROR(MIN(IF(AND(1&lt;YEARFRAC(Input!AL101,Input!$C$158),YEARFRAC(Input!AL101,Input!$C$158)&lt;=2), Input!AL100*N(Input!AL98), 0),$B$256),0)</f>
        <v>0</v>
      </c>
      <c r="AL240" s="344">
        <f>IFERROR(MIN(IF(AND(1&lt;YEARFRAC(Input!AM101,Input!$C$158),YEARFRAC(Input!AM101,Input!$C$158)&lt;=2), Input!AM100*N(Input!AM98), 0),$B$256),0)</f>
        <v>0</v>
      </c>
      <c r="AM240" s="344">
        <f>IFERROR(MIN(IF(AND(1&lt;YEARFRAC(Input!AN101,Input!$C$158),YEARFRAC(Input!AN101,Input!$C$158)&lt;=2), Input!AN100*N(Input!AN98), 0),$B$256),0)</f>
        <v>0</v>
      </c>
      <c r="AN240" s="344">
        <f>IFERROR(MIN(IF(AND(1&lt;YEARFRAC(Input!AO101,Input!$C$158),YEARFRAC(Input!AO101,Input!$C$158)&lt;=2), Input!AO100*N(Input!AO98), 0),$B$256),0)</f>
        <v>0</v>
      </c>
      <c r="AO240" s="344">
        <f>IFERROR(MIN(IF(AND(1&lt;YEARFRAC(Input!AP101,Input!$C$158),YEARFRAC(Input!AP101,Input!$C$158)&lt;=2), Input!AP100*N(Input!AP98), 0),$B$256),0)</f>
        <v>0</v>
      </c>
      <c r="AP240" s="344">
        <f>IFERROR(MIN(IF(AND(1&lt;YEARFRAC(Input!AQ101,Input!$C$158),YEARFRAC(Input!AQ101,Input!$C$158)&lt;=2), Input!AQ100*N(Input!AQ98), 0),$B$256),0)</f>
        <v>0</v>
      </c>
      <c r="AQ240" s="344">
        <f>IFERROR(MIN(IF(AND(1&lt;YEARFRAC(Input!AR101,Input!$C$158),YEARFRAC(Input!AR101,Input!$C$158)&lt;=2), Input!AR100*N(Input!AR98), 0),$B$256),0)</f>
        <v>0</v>
      </c>
      <c r="AR240" s="344">
        <f>IFERROR(MIN(IF(AND(1&lt;YEARFRAC(Input!AS101,Input!$C$158),YEARFRAC(Input!AS101,Input!$C$158)&lt;=2), Input!AS100*N(Input!AS98), 0),$B$256),0)</f>
        <v>0</v>
      </c>
      <c r="AS240" s="344">
        <f>IFERROR(MIN(IF(AND(1&lt;YEARFRAC(Input!AT101,Input!$C$158),YEARFRAC(Input!AT101,Input!$C$158)&lt;=2), Input!AT100*N(Input!AT98), 0),$B$256),0)</f>
        <v>0</v>
      </c>
      <c r="AT240" s="344">
        <f>IFERROR(MIN(IF(AND(1&lt;YEARFRAC(Input!AU101,Input!$C$158),YEARFRAC(Input!AU101,Input!$C$158)&lt;=2), Input!AU100*N(Input!AU98), 0),$B$256),0)</f>
        <v>0</v>
      </c>
      <c r="AU240" s="344">
        <f>IFERROR(MIN(IF(AND(1&lt;YEARFRAC(Input!AV101,Input!$C$158),YEARFRAC(Input!AV101,Input!$C$158)&lt;=2), Input!AV100*N(Input!AV98), 0),$B$256),0)</f>
        <v>0</v>
      </c>
      <c r="AV240" s="344">
        <f>IFERROR(MIN(IF(AND(1&lt;YEARFRAC(Input!AW101,Input!$C$158),YEARFRAC(Input!AW101,Input!$C$158)&lt;=2), Input!AW100*N(Input!AW98), 0),$B$256),0)</f>
        <v>0</v>
      </c>
      <c r="AW240" s="344">
        <f>IFERROR(MIN(IF(AND(1&lt;YEARFRAC(Input!AX101,Input!$C$158),YEARFRAC(Input!AX101,Input!$C$158)&lt;=2), Input!AX100*N(Input!AX98), 0),$B$256),0)</f>
        <v>0</v>
      </c>
      <c r="AX240" s="344">
        <f>IFERROR(MIN(IF(AND(1&lt;YEARFRAC(Input!AY101,Input!$C$158),YEARFRAC(Input!AY101,Input!$C$158)&lt;=2), Input!AY100*N(Input!AY98), 0),$B$256),0)</f>
        <v>0</v>
      </c>
      <c r="AY240" s="344">
        <f>IFERROR(MIN(IF(AND(1&lt;YEARFRAC(Input!AZ101,Input!$C$158),YEARFRAC(Input!AZ101,Input!$C$158)&lt;=2), Input!AZ100*N(Input!AZ98), 0),$B$256),0)</f>
        <v>0</v>
      </c>
      <c r="AZ240" s="344">
        <f>IFERROR(MIN(IF(AND(1&lt;YEARFRAC(Input!BA101,Input!$C$158),YEARFRAC(Input!BA101,Input!$C$158)&lt;=2), Input!BA100*N(Input!BA98), 0),$B$256),0)</f>
        <v>0</v>
      </c>
      <c r="BA240" s="344">
        <f>IFERROR(MIN(IF(AND(1&lt;YEARFRAC(Input!BB101,Input!$C$158),YEARFRAC(Input!BB101,Input!$C$158)&lt;=2), Input!BB100*N(Input!BB98), 0),$B$256),0)</f>
        <v>0</v>
      </c>
      <c r="BB240" s="344">
        <f>IFERROR(MIN(IF(AND(1&lt;YEARFRAC(Input!BC101,Input!$C$158),YEARFRAC(Input!BC101,Input!$C$158)&lt;=2), Input!BC100*N(Input!BC98), 0),$B$256),0)</f>
        <v>0</v>
      </c>
      <c r="BC240" s="344">
        <f>IFERROR(MIN(IF(AND(1&lt;YEARFRAC(Input!BD101,Input!$C$158),YEARFRAC(Input!BD101,Input!$C$158)&lt;=2), Input!BD100*N(Input!BD98), 0),$B$256),0)</f>
        <v>0</v>
      </c>
      <c r="BD240" s="344">
        <f>IFERROR(MIN(IF(AND(1&lt;YEARFRAC(Input!BE101,Input!$C$158),YEARFRAC(Input!BE101,Input!$C$158)&lt;=2), Input!BE100*N(Input!BE98), 0),$B$256),0)</f>
        <v>0</v>
      </c>
      <c r="BE240" s="344">
        <f>IFERROR(MIN(IF(AND(1&lt;YEARFRAC(Input!BF101,Input!$C$158),YEARFRAC(Input!BF101,Input!$C$158)&lt;=2), Input!BF100*N(Input!BF98), 0),$B$256),0)</f>
        <v>0</v>
      </c>
      <c r="BF240" s="344">
        <f>IFERROR(MIN(IF(AND(1&lt;YEARFRAC(Input!BG101,Input!$C$158),YEARFRAC(Input!BG101,Input!$C$158)&lt;=2), Input!BG100*N(Input!BG98), 0),$B$256),0)</f>
        <v>0</v>
      </c>
      <c r="BG240" s="344">
        <f>IFERROR(MIN(IF(AND(1&lt;YEARFRAC(Input!BH101,Input!$C$158),YEARFRAC(Input!BH101,Input!$C$158)&lt;=2), Input!BH100*N(Input!BH98), 0),$B$256),0)</f>
        <v>0</v>
      </c>
      <c r="BH240" s="344">
        <f>IFERROR(MIN(IF(AND(1&lt;YEARFRAC(Input!BI101,Input!$C$158),YEARFRAC(Input!BI101,Input!$C$158)&lt;=2), Input!BI100*N(Input!BI98), 0),$B$256),0)</f>
        <v>0</v>
      </c>
      <c r="BI240" s="344">
        <f>IFERROR(MIN(IF(AND(1&lt;YEARFRAC(Input!BJ101,Input!$C$158),YEARFRAC(Input!BJ101,Input!$C$158)&lt;=2), Input!BJ100*N(Input!BJ98), 0),$B$256),0)</f>
        <v>0</v>
      </c>
      <c r="BJ240" s="344">
        <f>IFERROR(MIN(IF(AND(1&lt;YEARFRAC(Input!BK101,Input!$C$158),YEARFRAC(Input!BK101,Input!$C$158)&lt;=2), Input!BK100*N(Input!BK98), 0),$B$256),0)</f>
        <v>0</v>
      </c>
      <c r="BK240" s="344">
        <f>IFERROR(MIN(IF(AND(1&lt;YEARFRAC(Input!BL101,Input!$C$158),YEARFRAC(Input!BL101,Input!$C$158)&lt;=2), Input!BL100*N(Input!BL98), 0),$B$256),0)</f>
        <v>0</v>
      </c>
      <c r="BL240" s="344">
        <f>IFERROR(MIN(IF(AND(1&lt;YEARFRAC(Input!BM101,Input!$C$158),YEARFRAC(Input!BM101,Input!$C$158)&lt;=2), Input!BM100*N(Input!BM98), 0),$B$256),0)</f>
        <v>0</v>
      </c>
      <c r="BM240" s="344">
        <f>IFERROR(MIN(IF(AND(1&lt;YEARFRAC(Input!BN101,Input!$C$158),YEARFRAC(Input!BN101,Input!$C$158)&lt;=2), Input!BN100*N(Input!BN98), 0),$B$256),0)</f>
        <v>0</v>
      </c>
      <c r="BN240" s="344">
        <f>IFERROR(MIN(IF(AND(1&lt;YEARFRAC(Input!BO101,Input!$C$158),YEARFRAC(Input!BO101,Input!$C$158)&lt;=2), Input!BO100*N(Input!BO98), 0),$B$256),0)</f>
        <v>0</v>
      </c>
      <c r="BO240" s="344">
        <f>IFERROR(MIN(IF(AND(1&lt;YEARFRAC(Input!BP101,Input!$C$158),YEARFRAC(Input!BP101,Input!$C$158)&lt;=2), Input!BP100*N(Input!BP98), 0),$B$256),0)</f>
        <v>0</v>
      </c>
      <c r="BP240" s="344">
        <f>IFERROR(MIN(IF(AND(1&lt;YEARFRAC(Input!BQ101,Input!$C$158),YEARFRAC(Input!BQ101,Input!$C$158)&lt;=2), Input!BQ100*N(Input!BQ98), 0),$B$256),0)</f>
        <v>0</v>
      </c>
      <c r="BQ240" s="344">
        <f>IFERROR(MIN(IF(AND(1&lt;YEARFRAC(Input!BR101,Input!$C$158),YEARFRAC(Input!BR101,Input!$C$158)&lt;=2), Input!BR100*N(Input!BR98), 0),$B$256),0)</f>
        <v>0</v>
      </c>
      <c r="BR240" s="344">
        <f>IFERROR(MIN(IF(AND(1&lt;YEARFRAC(Input!BS101,Input!$C$158),YEARFRAC(Input!BS101,Input!$C$158)&lt;=2), Input!BS100*N(Input!BS98), 0),$B$256),0)</f>
        <v>0</v>
      </c>
      <c r="BS240" s="344">
        <f>IFERROR(MIN(IF(AND(1&lt;YEARFRAC(Input!BT101,Input!$C$158),YEARFRAC(Input!BT101,Input!$C$158)&lt;=2), Input!BT100*N(Input!BT98), 0),$B$256),0)</f>
        <v>0</v>
      </c>
      <c r="BT240" s="344">
        <f>IFERROR(MIN(IF(AND(1&lt;YEARFRAC(Input!BU101,Input!$C$158),YEARFRAC(Input!BU101,Input!$C$158)&lt;=2), Input!BU100*N(Input!BU98), 0),$B$256),0)</f>
        <v>0</v>
      </c>
      <c r="BU240" s="344">
        <f>IFERROR(MIN(IF(AND(1&lt;YEARFRAC(Input!BV101,Input!$C$158),YEARFRAC(Input!BV101,Input!$C$158)&lt;=2), Input!BV100*N(Input!BV98), 0),$B$256),0)</f>
        <v>0</v>
      </c>
      <c r="BV240" s="344">
        <f>IFERROR(MIN(IF(AND(1&lt;YEARFRAC(Input!BW101,Input!$C$158),YEARFRAC(Input!BW101,Input!$C$158)&lt;=2), Input!BW100*N(Input!BW98), 0),$B$256),0)</f>
        <v>0</v>
      </c>
      <c r="BW240" s="344">
        <f>IFERROR(MIN(IF(AND(1&lt;YEARFRAC(Input!BX101,Input!$C$158),YEARFRAC(Input!BX101,Input!$C$158)&lt;=2), Input!BX100*N(Input!BX98), 0),$B$256),0)</f>
        <v>0</v>
      </c>
      <c r="BX240" s="344">
        <f>IFERROR(MIN(IF(AND(1&lt;YEARFRAC(Input!BY101,Input!$C$158),YEARFRAC(Input!BY101,Input!$C$158)&lt;=2), Input!BY100*N(Input!BY98), 0),$B$256),0)</f>
        <v>0</v>
      </c>
      <c r="BY240" s="344">
        <f>IFERROR(MIN(IF(AND(1&lt;YEARFRAC(Input!BZ101,Input!$C$158),YEARFRAC(Input!BZ101,Input!$C$158)&lt;=2), Input!BZ100*N(Input!BZ98), 0),$B$256),0)</f>
        <v>0</v>
      </c>
      <c r="BZ240" s="344">
        <f>IFERROR(MIN(IF(AND(1&lt;YEARFRAC(Input!CA101,Input!$C$158),YEARFRAC(Input!CA101,Input!$C$158)&lt;=2), Input!CA100*N(Input!CA98), 0),$B$256),0)</f>
        <v>0</v>
      </c>
      <c r="CA240" s="344">
        <f>IFERROR(MIN(IF(AND(1&lt;YEARFRAC(Input!CB101,Input!$C$158),YEARFRAC(Input!CB101,Input!$C$158)&lt;=2), Input!CB100*N(Input!CB98), 0),$B$256),0)</f>
        <v>0</v>
      </c>
      <c r="CB240" s="344">
        <f>IFERROR(MIN(IF(AND(1&lt;YEARFRAC(Input!CC101,Input!$C$158),YEARFRAC(Input!CC101,Input!$C$158)&lt;=2), Input!CC100*N(Input!CC98), 0),$B$256),0)</f>
        <v>0</v>
      </c>
      <c r="CC240" s="344">
        <f>IFERROR(MIN(IF(AND(1&lt;YEARFRAC(Input!CD101,Input!$C$158),YEARFRAC(Input!CD101,Input!$C$158)&lt;=2), Input!CD100*N(Input!CD98), 0),$B$256),0)</f>
        <v>0</v>
      </c>
      <c r="CD240" s="344">
        <f>IFERROR(MIN(IF(AND(1&lt;YEARFRAC(Input!CE101,Input!$C$158),YEARFRAC(Input!CE101,Input!$C$158)&lt;=2), Input!CE100*N(Input!CE98), 0),$B$256),0)</f>
        <v>0</v>
      </c>
      <c r="CE240" s="344">
        <f>IFERROR(MIN(IF(AND(1&lt;YEARFRAC(Input!CF101,Input!$C$158),YEARFRAC(Input!CF101,Input!$C$158)&lt;=2), Input!CF100*N(Input!CF98), 0),$B$256),0)</f>
        <v>0</v>
      </c>
      <c r="CF240" s="344">
        <f>IFERROR(MIN(IF(AND(1&lt;YEARFRAC(Input!CG101,Input!$C$158),YEARFRAC(Input!CG101,Input!$C$158)&lt;=2), Input!CG100*N(Input!CG98), 0),$B$256),0)</f>
        <v>0</v>
      </c>
      <c r="CG240" s="344">
        <f>IFERROR(MIN(IF(AND(1&lt;YEARFRAC(Input!CH101,Input!$C$158),YEARFRAC(Input!CH101,Input!$C$158)&lt;=2), Input!CH100*N(Input!CH98), 0),$B$256),0)</f>
        <v>0</v>
      </c>
      <c r="CH240" s="344">
        <f>IFERROR(MIN(IF(AND(1&lt;YEARFRAC(Input!CI101,Input!$C$158),YEARFRAC(Input!CI101,Input!$C$158)&lt;=2), Input!CI100*N(Input!CI98), 0),$B$256),0)</f>
        <v>0</v>
      </c>
      <c r="CI240" s="344">
        <f>IFERROR(MIN(IF(AND(1&lt;YEARFRAC(Input!CJ101,Input!$C$158),YEARFRAC(Input!CJ101,Input!$C$158)&lt;=2), Input!CJ100*N(Input!CJ98), 0),$B$256),0)</f>
        <v>0</v>
      </c>
      <c r="CJ240" s="344">
        <f>IFERROR(MIN(IF(AND(1&lt;YEARFRAC(Input!CK101,Input!$C$158),YEARFRAC(Input!CK101,Input!$C$158)&lt;=2), Input!CK100*N(Input!CK98), 0),$B$256),0)</f>
        <v>0</v>
      </c>
      <c r="CK240" s="344">
        <f>IFERROR(MIN(IF(AND(1&lt;YEARFRAC(Input!CL101,Input!$C$158),YEARFRAC(Input!CL101,Input!$C$158)&lt;=2), Input!CL100*N(Input!CL98), 0),$B$256),0)</f>
        <v>0</v>
      </c>
      <c r="CL240" s="344">
        <f>IFERROR(MIN(IF(AND(1&lt;YEARFRAC(Input!CM101,Input!$C$158),YEARFRAC(Input!CM101,Input!$C$158)&lt;=2), Input!CM100*N(Input!CM98), 0),$B$256),0)</f>
        <v>0</v>
      </c>
      <c r="CM240" s="344">
        <f>IFERROR(MIN(IF(AND(1&lt;YEARFRAC(Input!CN101,Input!$C$158),YEARFRAC(Input!CN101,Input!$C$158)&lt;=2), Input!CN100*N(Input!CN98), 0),$B$256),0)</f>
        <v>0</v>
      </c>
      <c r="CN240" s="344">
        <f>IFERROR(MIN(IF(AND(1&lt;YEARFRAC(Input!CO101,Input!$C$158),YEARFRAC(Input!CO101,Input!$C$158)&lt;=2), Input!CO100*N(Input!CO98), 0),$B$256),0)</f>
        <v>0</v>
      </c>
      <c r="CO240" s="344">
        <f>IFERROR(MIN(IF(AND(1&lt;YEARFRAC(Input!CP101,Input!$C$158),YEARFRAC(Input!CP101,Input!$C$158)&lt;=2), Input!CP100*N(Input!CP98), 0),$B$256),0)</f>
        <v>0</v>
      </c>
      <c r="CP240" s="344">
        <f>IFERROR(MIN(IF(AND(1&lt;YEARFRAC(Input!CQ101,Input!$C$158),YEARFRAC(Input!CQ101,Input!$C$158)&lt;=2), Input!CQ100*N(Input!CQ98), 0),$B$256),0)</f>
        <v>0</v>
      </c>
      <c r="CQ240" s="344">
        <f>IFERROR(MIN(IF(AND(1&lt;YEARFRAC(Input!CR101,Input!$C$158),YEARFRAC(Input!CR101,Input!$C$158)&lt;=2), Input!CR100*N(Input!CR98), 0),$B$256),0)</f>
        <v>0</v>
      </c>
      <c r="CR240" s="344">
        <f>IFERROR(MIN(IF(AND(1&lt;YEARFRAC(Input!CS101,Input!$C$158),YEARFRAC(Input!CS101,Input!$C$158)&lt;=2), Input!CS100*N(Input!CS98), 0),$B$256),0)</f>
        <v>0</v>
      </c>
      <c r="CS240" s="344">
        <f>IFERROR(MIN(IF(AND(1&lt;YEARFRAC(Input!CT101,Input!$C$158),YEARFRAC(Input!CT101,Input!$C$158)&lt;=2), Input!CT100*N(Input!CT98), 0),$B$256),0)</f>
        <v>0</v>
      </c>
      <c r="CT240" s="344">
        <f>IFERROR(MIN(IF(AND(1&lt;YEARFRAC(Input!CU101,Input!$C$158),YEARFRAC(Input!CU101,Input!$C$158)&lt;=2), Input!CU100*N(Input!CU98), 0),$B$256),0)</f>
        <v>0</v>
      </c>
      <c r="CU240" s="344">
        <f>IFERROR(MIN(IF(AND(1&lt;YEARFRAC(Input!CV101,Input!$C$158),YEARFRAC(Input!CV101,Input!$C$158)&lt;=2), Input!CV100*N(Input!CV98), 0),$B$256),0)</f>
        <v>0</v>
      </c>
      <c r="CV240" s="344">
        <f>IFERROR(MIN(IF(AND(1&lt;YEARFRAC(Input!CW101,Input!$C$158),YEARFRAC(Input!CW101,Input!$C$158)&lt;=2), Input!CW100*N(Input!CW98), 0),$B$256),0)</f>
        <v>0</v>
      </c>
      <c r="CW240" s="344">
        <f>IFERROR(MIN(IF(AND(1&lt;YEARFRAC(Input!CX101,Input!$C$158),YEARFRAC(Input!CX101,Input!$C$158)&lt;=2), Input!CX100*N(Input!CX98), 0),$B$256),0)</f>
        <v>0</v>
      </c>
      <c r="CX240" s="344">
        <f>IFERROR(MIN(IF(AND(1&lt;YEARFRAC(Input!CY101,Input!$C$158),YEARFRAC(Input!CY101,Input!$C$158)&lt;=2), Input!CY100*N(Input!CY98), 0),$B$256),0)</f>
        <v>0</v>
      </c>
      <c r="CY240" s="344">
        <f>IFERROR(MIN(IF(AND(1&lt;YEARFRAC(Input!CZ101,Input!$C$158),YEARFRAC(Input!CZ101,Input!$C$158)&lt;=2), Input!CZ100*N(Input!CZ98), 0),$B$256),0)</f>
        <v>0</v>
      </c>
      <c r="CZ240" s="344">
        <f>IFERROR(MIN(IF(AND(1&lt;YEARFRAC(Input!DA101,Input!$C$158),YEARFRAC(Input!DA101,Input!$C$158)&lt;=2), Input!DA100*N(Input!DA98), 0),$B$256),0)</f>
        <v>0</v>
      </c>
      <c r="DA240" s="344">
        <f>IFERROR(MIN(IF(AND(1&lt;YEARFRAC(Input!DB101,Input!$C$158),YEARFRAC(Input!DB101,Input!$C$158)&lt;=2), Input!DB100*N(Input!DB98), 0),$B$256),0)</f>
        <v>0</v>
      </c>
      <c r="DB240" s="344">
        <f>IFERROR(MIN(IF(AND(1&lt;YEARFRAC(Input!DC101,Input!$C$158),YEARFRAC(Input!DC101,Input!$C$158)&lt;=2), Input!DC100*N(Input!DC98), 0),$B$256),0)</f>
        <v>0</v>
      </c>
      <c r="DC240" s="344">
        <f>IFERROR(MIN(IF(AND(1&lt;YEARFRAC(Input!DD101,Input!$C$158),YEARFRAC(Input!DD101,Input!$C$158)&lt;=2), Input!DD100*N(Input!DD98), 0),$B$256),0)</f>
        <v>0</v>
      </c>
      <c r="DD240" s="344">
        <f>IFERROR(MIN(IF(AND(1&lt;YEARFRAC(Input!DE101,Input!$C$158),YEARFRAC(Input!DE101,Input!$C$158)&lt;=2), Input!DE100*N(Input!DE98), 0),$B$256),0)</f>
        <v>0</v>
      </c>
      <c r="DE240" s="344">
        <f>IFERROR(MIN(IF(AND(1&lt;YEARFRAC(Input!DF101,Input!$C$158),YEARFRAC(Input!DF101,Input!$C$158)&lt;=2), Input!DF100*N(Input!DF98), 0),$B$256),0)</f>
        <v>0</v>
      </c>
      <c r="DF240" s="344">
        <f>IFERROR(MIN(IF(AND(1&lt;YEARFRAC(Input!DG101,Input!$C$158),YEARFRAC(Input!DG101,Input!$C$158)&lt;=2), Input!DG100*N(Input!DG98), 0),$B$256),0)</f>
        <v>0</v>
      </c>
      <c r="DG240" s="344">
        <f>IFERROR(MIN(IF(AND(1&lt;YEARFRAC(Input!DH101,Input!$C$158),YEARFRAC(Input!DH101,Input!$C$158)&lt;=2), Input!DH100*N(Input!DH98), 0),$B$256),0)</f>
        <v>0</v>
      </c>
      <c r="DH240" s="344">
        <f>IFERROR(MIN(IF(AND(1&lt;YEARFRAC(Input!DI101,Input!$C$158),YEARFRAC(Input!DI101,Input!$C$158)&lt;=2), Input!DI100*N(Input!DI98), 0),$B$256),0)</f>
        <v>0</v>
      </c>
      <c r="DI240" s="344">
        <f>IFERROR(MIN(IF(AND(1&lt;YEARFRAC(Input!DJ101,Input!$C$158),YEARFRAC(Input!DJ101,Input!$C$158)&lt;=2), Input!DJ100*N(Input!DJ98), 0),$B$256),0)</f>
        <v>0</v>
      </c>
      <c r="DJ240" s="344">
        <f>IFERROR(MIN(IF(AND(1&lt;YEARFRAC(Input!DK101,Input!$C$158),YEARFRAC(Input!DK101,Input!$C$158)&lt;=2), Input!DK100*N(Input!DK98), 0),$B$256),0)</f>
        <v>0</v>
      </c>
      <c r="DK240" s="344">
        <f>IFERROR(MIN(IF(AND(1&lt;YEARFRAC(Input!DL101,Input!$C$158),YEARFRAC(Input!DL101,Input!$C$158)&lt;=2), Input!DL100*N(Input!DL98), 0),$B$256),0)</f>
        <v>0</v>
      </c>
      <c r="DL240" s="344">
        <f>IFERROR(MIN(IF(AND(1&lt;YEARFRAC(Input!DM101,Input!$C$158),YEARFRAC(Input!DM101,Input!$C$158)&lt;=2), Input!DM100*N(Input!DM98), 0),$B$256),0)</f>
        <v>0</v>
      </c>
      <c r="DM240" s="344">
        <f>IFERROR(MIN(IF(AND(1&lt;YEARFRAC(Input!DN101,Input!$C$158),YEARFRAC(Input!DN101,Input!$C$158)&lt;=2), Input!DN100*N(Input!DN98), 0),$B$256),0)</f>
        <v>0</v>
      </c>
      <c r="DN240" s="344">
        <f>IFERROR(MIN(IF(AND(1&lt;YEARFRAC(Input!DO101,Input!$C$158),YEARFRAC(Input!DO101,Input!$C$158)&lt;=2), Input!DO100*N(Input!DO98), 0),$B$256),0)</f>
        <v>0</v>
      </c>
      <c r="DO240" s="344">
        <f>IFERROR(MIN(IF(AND(1&lt;YEARFRAC(Input!DP101,Input!$C$158),YEARFRAC(Input!DP101,Input!$C$158)&lt;=2), Input!DP100*N(Input!DP98), 0),$B$256),0)</f>
        <v>0</v>
      </c>
      <c r="DP240" s="344">
        <f>IFERROR(MIN(IF(AND(1&lt;YEARFRAC(Input!DQ101,Input!$C$158),YEARFRAC(Input!DQ101,Input!$C$158)&lt;=2), Input!DQ100*N(Input!DQ98), 0),$B$256),0)</f>
        <v>0</v>
      </c>
      <c r="DQ240" s="344">
        <f>IFERROR(MIN(IF(AND(1&lt;YEARFRAC(Input!DR101,Input!$C$158),YEARFRAC(Input!DR101,Input!$C$158)&lt;=2), Input!DR100*N(Input!DR98), 0),$B$256),0)</f>
        <v>0</v>
      </c>
      <c r="DR240" s="344">
        <f>IFERROR(MIN(IF(AND(1&lt;YEARFRAC(Input!DS101,Input!$C$158),YEARFRAC(Input!DS101,Input!$C$158)&lt;=2), Input!DS100*N(Input!DS98), 0),$B$256),0)</f>
        <v>0</v>
      </c>
      <c r="DS240" s="344">
        <f>IFERROR(MIN(IF(AND(1&lt;YEARFRAC(Input!DT101,Input!$C$158),YEARFRAC(Input!DT101,Input!$C$158)&lt;=2), Input!DT100*N(Input!DT98), 0),$B$256),0)</f>
        <v>0</v>
      </c>
      <c r="DT240" s="344">
        <f>IFERROR(MIN(IF(AND(1&lt;YEARFRAC(Input!DU101,Input!$C$158),YEARFRAC(Input!DU101,Input!$C$158)&lt;=2), Input!DU100*N(Input!DU98), 0),$B$256),0)</f>
        <v>0</v>
      </c>
      <c r="DU240" s="344">
        <f>IFERROR(MIN(IF(AND(1&lt;YEARFRAC(Input!DV101,Input!$C$158),YEARFRAC(Input!DV101,Input!$C$158)&lt;=2), Input!DV100*N(Input!DV98), 0),$B$256),0)</f>
        <v>0</v>
      </c>
      <c r="DV240" s="344">
        <f>IFERROR(MIN(IF(AND(1&lt;YEARFRAC(Input!DW101,Input!$C$158),YEARFRAC(Input!DW101,Input!$C$158)&lt;=2), Input!DW100*N(Input!DW98), 0),$B$256),0)</f>
        <v>0</v>
      </c>
      <c r="DW240" s="344">
        <f>IFERROR(MIN(IF(AND(1&lt;YEARFRAC(Input!DX101,Input!$C$158),YEARFRAC(Input!DX101,Input!$C$158)&lt;=2), Input!DX100*N(Input!DX98), 0),$B$256),0)</f>
        <v>0</v>
      </c>
      <c r="DX240" s="344">
        <f>IFERROR(MIN(IF(AND(1&lt;YEARFRAC(Input!DY101,Input!$C$158),YEARFRAC(Input!DY101,Input!$C$158)&lt;=2), Input!DY100*N(Input!DY98), 0),$B$256),0)</f>
        <v>0</v>
      </c>
      <c r="DY240" s="344">
        <f>IFERROR(MIN(IF(AND(1&lt;YEARFRAC(Input!DZ101,Input!$C$158),YEARFRAC(Input!DZ101,Input!$C$158)&lt;=2), Input!DZ100*N(Input!DZ98), 0),$B$256),0)</f>
        <v>0</v>
      </c>
      <c r="DZ240" s="344">
        <f>IFERROR(MIN(IF(AND(1&lt;YEARFRAC(Input!EA101,Input!$C$158),YEARFRAC(Input!EA101,Input!$C$158)&lt;=2), Input!EA100*N(Input!EA98), 0),$B$256),0)</f>
        <v>0</v>
      </c>
      <c r="EA240" s="344">
        <f>IFERROR(MIN(IF(AND(1&lt;YEARFRAC(Input!EB101,Input!$C$158),YEARFRAC(Input!EB101,Input!$C$158)&lt;=2), Input!EB100*N(Input!EB98), 0),$B$256),0)</f>
        <v>0</v>
      </c>
      <c r="EB240" s="344">
        <f>IFERROR(MIN(IF(AND(1&lt;YEARFRAC(Input!EC101,Input!$C$158),YEARFRAC(Input!EC101,Input!$C$158)&lt;=2), Input!EC100*N(Input!EC98), 0),$B$256),0)</f>
        <v>0</v>
      </c>
      <c r="EC240" s="344">
        <f>IFERROR(MIN(IF(AND(1&lt;YEARFRAC(Input!ED101,Input!$C$158),YEARFRAC(Input!ED101,Input!$C$158)&lt;=2), Input!ED100*N(Input!ED98), 0),$B$256),0)</f>
        <v>0</v>
      </c>
      <c r="ED240" s="344">
        <f>IFERROR(MIN(IF(AND(1&lt;YEARFRAC(Input!EE101,Input!$C$158),YEARFRAC(Input!EE101,Input!$C$158)&lt;=2), Input!EE100*N(Input!EE98), 0),$B$256),0)</f>
        <v>0</v>
      </c>
      <c r="EE240" s="344">
        <f>IFERROR(MIN(IF(AND(1&lt;YEARFRAC(Input!EF101,Input!$C$158),YEARFRAC(Input!EF101,Input!$C$158)&lt;=2), Input!EF100*N(Input!EF98), 0),$B$256),0)</f>
        <v>0</v>
      </c>
      <c r="EF240" s="344">
        <f>IFERROR(MIN(IF(AND(1&lt;YEARFRAC(Input!EG101,Input!$C$158),YEARFRAC(Input!EG101,Input!$C$158)&lt;=2), Input!EG100*N(Input!EG98), 0),$B$256),0)</f>
        <v>0</v>
      </c>
      <c r="EG240" s="344">
        <f>IFERROR(MIN(IF(AND(1&lt;YEARFRAC(Input!EH101,Input!$C$158),YEARFRAC(Input!EH101,Input!$C$158)&lt;=2), Input!EH100*N(Input!EH98), 0),$B$256),0)</f>
        <v>0</v>
      </c>
      <c r="EH240" s="344">
        <f>IFERROR(MIN(IF(AND(1&lt;YEARFRAC(Input!EI101,Input!$C$158),YEARFRAC(Input!EI101,Input!$C$158)&lt;=2), Input!EI100*N(Input!EI98), 0),$B$256),0)</f>
        <v>0</v>
      </c>
      <c r="EI240" s="344">
        <f>IFERROR(MIN(IF(AND(1&lt;YEARFRAC(Input!EJ101,Input!$C$158),YEARFRAC(Input!EJ101,Input!$C$158)&lt;=2), Input!EJ100*N(Input!EJ98), 0),$B$256),0)</f>
        <v>0</v>
      </c>
      <c r="EJ240" s="344">
        <f>IFERROR(MIN(IF(AND(1&lt;YEARFRAC(Input!EK101,Input!$C$158),YEARFRAC(Input!EK101,Input!$C$158)&lt;=2), Input!EK100*N(Input!EK98), 0),$B$256),0)</f>
        <v>0</v>
      </c>
      <c r="EK240" s="344">
        <f>IFERROR(MIN(IF(AND(1&lt;YEARFRAC(Input!EL101,Input!$C$158),YEARFRAC(Input!EL101,Input!$C$158)&lt;=2), Input!EL100*N(Input!EL98), 0),$B$256),0)</f>
        <v>0</v>
      </c>
      <c r="EL240" s="344">
        <f>IFERROR(MIN(IF(AND(1&lt;YEARFRAC(Input!EM101,Input!$C$158),YEARFRAC(Input!EM101,Input!$C$158)&lt;=2), Input!EM100*N(Input!EM98), 0),$B$256),0)</f>
        <v>0</v>
      </c>
      <c r="EM240" s="344">
        <f>IFERROR(MIN(IF(AND(1&lt;YEARFRAC(Input!EN101,Input!$C$158),YEARFRAC(Input!EN101,Input!$C$158)&lt;=2), Input!EN100*N(Input!EN98), 0),$B$256),0)</f>
        <v>0</v>
      </c>
      <c r="EN240" s="344">
        <f>IFERROR(MIN(IF(AND(1&lt;YEARFRAC(Input!EO101,Input!$C$158),YEARFRAC(Input!EO101,Input!$C$158)&lt;=2), Input!EO100*N(Input!EO98), 0),$B$256),0)</f>
        <v>0</v>
      </c>
      <c r="EO240" s="344">
        <f>IFERROR(MIN(IF(AND(1&lt;YEARFRAC(Input!EP101,Input!$C$158),YEARFRAC(Input!EP101,Input!$C$158)&lt;=2), Input!EP100*N(Input!EP98), 0),$B$256),0)</f>
        <v>0</v>
      </c>
      <c r="EP240" s="344">
        <f>IFERROR(MIN(IF(AND(1&lt;YEARFRAC(Input!EQ101,Input!$C$158),YEARFRAC(Input!EQ101,Input!$C$158)&lt;=2), Input!EQ100*N(Input!EQ98), 0),$B$256),0)</f>
        <v>0</v>
      </c>
      <c r="EQ240" s="344">
        <f>IFERROR(MIN(IF(AND(1&lt;YEARFRAC(Input!ER101,Input!$C$158),YEARFRAC(Input!ER101,Input!$C$158)&lt;=2), Input!ER100*N(Input!ER98), 0),$B$256),0)</f>
        <v>0</v>
      </c>
      <c r="ER240" s="344">
        <f>IFERROR(MIN(IF(AND(1&lt;YEARFRAC(Input!ES101,Input!$C$158),YEARFRAC(Input!ES101,Input!$C$158)&lt;=2), Input!ES100*N(Input!ES98), 0),$B$256),0)</f>
        <v>0</v>
      </c>
      <c r="ES240" s="344">
        <f>IFERROR(MIN(IF(AND(1&lt;YEARFRAC(Input!ET101,Input!$C$158),YEARFRAC(Input!ET101,Input!$C$158)&lt;=2), Input!ET100*N(Input!ET98), 0),$B$256),0)</f>
        <v>0</v>
      </c>
      <c r="ET240" s="344">
        <f>IFERROR(MIN(IF(AND(1&lt;YEARFRAC(Input!EU101,Input!$C$158),YEARFRAC(Input!EU101,Input!$C$158)&lt;=2), Input!EU100*N(Input!EU98), 0),$B$256),0)</f>
        <v>0</v>
      </c>
      <c r="EU240" s="344">
        <f>IFERROR(MIN(IF(AND(1&lt;YEARFRAC(Input!EV101,Input!$C$158),YEARFRAC(Input!EV101,Input!$C$158)&lt;=2), Input!EV100*N(Input!EV98), 0),$B$256),0)</f>
        <v>0</v>
      </c>
      <c r="EV240" s="344">
        <f>IFERROR(MIN(IF(AND(1&lt;YEARFRAC(Input!EW101,Input!$C$158),YEARFRAC(Input!EW101,Input!$C$158)&lt;=2), Input!EW100*N(Input!EW98), 0),$B$256),0)</f>
        <v>0</v>
      </c>
      <c r="EW240" s="344">
        <f>IFERROR(MIN(IF(AND(1&lt;YEARFRAC(Input!EX101,Input!$C$158),YEARFRAC(Input!EX101,Input!$C$158)&lt;=2), Input!EX100*N(Input!EX98), 0),$B$256),0)</f>
        <v>0</v>
      </c>
      <c r="EX240" s="344">
        <f>IFERROR(MIN(IF(AND(1&lt;YEARFRAC(Input!EY101,Input!$C$158),YEARFRAC(Input!EY101,Input!$C$158)&lt;=2), Input!EY100*N(Input!EY98), 0),$B$256),0)</f>
        <v>0</v>
      </c>
      <c r="EY240" s="344">
        <f>IFERROR(MIN(IF(AND(1&lt;YEARFRAC(Input!EZ101,Input!$C$158),YEARFRAC(Input!EZ101,Input!$C$158)&lt;=2), Input!EZ100*N(Input!EZ98), 0),$B$256),0)</f>
        <v>0</v>
      </c>
      <c r="EZ240" s="344">
        <f>IFERROR(MIN(IF(AND(1&lt;YEARFRAC(Input!FA101,Input!$C$158),YEARFRAC(Input!FA101,Input!$C$158)&lt;=2), Input!FA100*N(Input!FA98), 0),$B$256),0)</f>
        <v>0</v>
      </c>
      <c r="FA240" s="344">
        <f>IFERROR(MIN(IF(AND(1&lt;YEARFRAC(Input!FB101,Input!$C$158),YEARFRAC(Input!FB101,Input!$C$158)&lt;=2), Input!FB100*N(Input!FB98), 0),$B$256),0)</f>
        <v>0</v>
      </c>
      <c r="FB240" s="344">
        <f>IFERROR(MIN(IF(AND(1&lt;YEARFRAC(Input!FC101,Input!$C$158),YEARFRAC(Input!FC101,Input!$C$158)&lt;=2), Input!FC100*N(Input!FC98), 0),$B$256),0)</f>
        <v>0</v>
      </c>
      <c r="FC240" s="344">
        <f>IFERROR(MIN(IF(AND(1&lt;YEARFRAC(Input!FD101,Input!$C$158),YEARFRAC(Input!FD101,Input!$C$158)&lt;=2), Input!FD100*N(Input!FD98), 0),$B$256),0)</f>
        <v>0</v>
      </c>
      <c r="FD240" s="344">
        <f>IFERROR(MIN(IF(AND(1&lt;YEARFRAC(Input!FE101,Input!$C$158),YEARFRAC(Input!FE101,Input!$C$158)&lt;=2), Input!FE100*N(Input!FE98), 0),$B$256),0)</f>
        <v>0</v>
      </c>
      <c r="FE240" s="344">
        <f>IFERROR(MIN(IF(AND(1&lt;YEARFRAC(Input!FF101,Input!$C$158),YEARFRAC(Input!FF101,Input!$C$158)&lt;=2), Input!FF100*N(Input!FF98), 0),$B$256),0)</f>
        <v>0</v>
      </c>
      <c r="FF240" s="344">
        <f>IFERROR(MIN(IF(AND(1&lt;YEARFRAC(Input!FG101,Input!$C$158),YEARFRAC(Input!FG101,Input!$C$158)&lt;=2), Input!FG100*N(Input!FG98), 0),$B$256),0)</f>
        <v>0</v>
      </c>
      <c r="FG240" s="344">
        <f>IFERROR(MIN(IF(AND(1&lt;YEARFRAC(Input!FH101,Input!$C$158),YEARFRAC(Input!FH101,Input!$C$158)&lt;=2), Input!FH100*N(Input!FH98), 0),$B$256),0)</f>
        <v>0</v>
      </c>
      <c r="FH240" s="344">
        <f>IFERROR(MIN(IF(AND(1&lt;YEARFRAC(Input!FI101,Input!$C$158),YEARFRAC(Input!FI101,Input!$C$158)&lt;=2), Input!FI100*N(Input!FI98), 0),$B$256),0)</f>
        <v>0</v>
      </c>
      <c r="FI240" s="344">
        <f>IFERROR(MIN(IF(AND(1&lt;YEARFRAC(Input!FJ101,Input!$C$158),YEARFRAC(Input!FJ101,Input!$C$158)&lt;=2), Input!FJ100*N(Input!FJ98), 0),$B$256),0)</f>
        <v>0</v>
      </c>
      <c r="FJ240" s="344">
        <f>IFERROR(MIN(IF(AND(1&lt;YEARFRAC(Input!FK101,Input!$C$158),YEARFRAC(Input!FK101,Input!$C$158)&lt;=2), Input!FK100*N(Input!FK98), 0),$B$256),0)</f>
        <v>0</v>
      </c>
      <c r="FK240" s="344">
        <f>IFERROR(MIN(IF(AND(1&lt;YEARFRAC(Input!FL101,Input!$C$158),YEARFRAC(Input!FL101,Input!$C$158)&lt;=2), Input!FL100*N(Input!FL98), 0),$B$256),0)</f>
        <v>0</v>
      </c>
      <c r="FL240" s="344">
        <f>IFERROR(MIN(IF(AND(1&lt;YEARFRAC(Input!FM101,Input!$C$158),YEARFRAC(Input!FM101,Input!$C$158)&lt;=2), Input!FM100*N(Input!FM98), 0),$B$256),0)</f>
        <v>0</v>
      </c>
      <c r="FM240" s="344">
        <f>IFERROR(MIN(IF(AND(1&lt;YEARFRAC(Input!FN101,Input!$C$158),YEARFRAC(Input!FN101,Input!$C$158)&lt;=2), Input!FN100*N(Input!FN98), 0),$B$256),0)</f>
        <v>0</v>
      </c>
      <c r="FN240" s="344">
        <f>IFERROR(MIN(IF(AND(1&lt;YEARFRAC(Input!FO101,Input!$C$158),YEARFRAC(Input!FO101,Input!$C$158)&lt;=2), Input!FO100*N(Input!FO98), 0),$B$256),0)</f>
        <v>0</v>
      </c>
      <c r="FO240" s="344">
        <f>IFERROR(MIN(IF(AND(1&lt;YEARFRAC(Input!FP101,Input!$C$158),YEARFRAC(Input!FP101,Input!$C$158)&lt;=2), Input!FP100*N(Input!FP98), 0),$B$256),0)</f>
        <v>0</v>
      </c>
      <c r="FP240" s="344">
        <f>IFERROR(MIN(IF(AND(1&lt;YEARFRAC(Input!FQ101,Input!$C$158),YEARFRAC(Input!FQ101,Input!$C$158)&lt;=2), Input!FQ100*N(Input!FQ98), 0),$B$256),0)</f>
        <v>0</v>
      </c>
      <c r="FQ240" s="344">
        <f>IFERROR(MIN(IF(AND(1&lt;YEARFRAC(Input!FR101,Input!$C$158),YEARFRAC(Input!FR101,Input!$C$158)&lt;=2), Input!FR100*N(Input!FR98), 0),$B$256),0)</f>
        <v>0</v>
      </c>
      <c r="FR240" s="344">
        <f>IFERROR(MIN(IF(AND(1&lt;YEARFRAC(Input!FS101,Input!$C$158),YEARFRAC(Input!FS101,Input!$C$158)&lt;=2), Input!FS100*N(Input!FS98), 0),$B$256),0)</f>
        <v>0</v>
      </c>
      <c r="FS240" s="344">
        <f>IFERROR(MIN(IF(AND(1&lt;YEARFRAC(Input!FT101,Input!$C$158),YEARFRAC(Input!FT101,Input!$C$158)&lt;=2), Input!FT100*N(Input!FT98), 0),$B$256),0)</f>
        <v>0</v>
      </c>
      <c r="FT240" s="344">
        <f>IFERROR(MIN(IF(AND(1&lt;YEARFRAC(Input!FU101,Input!$C$158),YEARFRAC(Input!FU101,Input!$C$158)&lt;=2), Input!FU100*N(Input!FU98), 0),$B$256),0)</f>
        <v>0</v>
      </c>
      <c r="FU240" s="344">
        <f>IFERROR(MIN(IF(AND(1&lt;YEARFRAC(Input!FV101,Input!$C$158),YEARFRAC(Input!FV101,Input!$C$158)&lt;=2), Input!FV100*N(Input!FV98), 0),$B$256),0)</f>
        <v>0</v>
      </c>
      <c r="FV240" s="344">
        <f>IFERROR(MIN(IF(AND(1&lt;YEARFRAC(Input!FW101,Input!$C$158),YEARFRAC(Input!FW101,Input!$C$158)&lt;=2), Input!FW100*N(Input!FW98), 0),$B$256),0)</f>
        <v>0</v>
      </c>
      <c r="FW240" s="344">
        <f>IFERROR(MIN(IF(AND(1&lt;YEARFRAC(Input!FX101,Input!$C$158),YEARFRAC(Input!FX101,Input!$C$158)&lt;=2), Input!FX100*N(Input!FX98), 0),$B$256),0)</f>
        <v>0</v>
      </c>
      <c r="FX240" s="344">
        <f>IFERROR(MIN(IF(AND(1&lt;YEARFRAC(Input!FY101,Input!$C$158),YEARFRAC(Input!FY101,Input!$C$158)&lt;=2), Input!FY100*N(Input!FY98), 0),$B$256),0)</f>
        <v>0</v>
      </c>
      <c r="FY240" s="344">
        <f>IFERROR(MIN(IF(AND(1&lt;YEARFRAC(Input!FZ101,Input!$C$158),YEARFRAC(Input!FZ101,Input!$C$158)&lt;=2), Input!FZ100*N(Input!FZ98), 0),$B$256),0)</f>
        <v>0</v>
      </c>
      <c r="FZ240" s="344">
        <f>IFERROR(MIN(IF(AND(1&lt;YEARFRAC(Input!GA101,Input!$C$158),YEARFRAC(Input!GA101,Input!$C$158)&lt;=2), Input!GA100*N(Input!GA98), 0),$B$256),0)</f>
        <v>0</v>
      </c>
      <c r="GA240" s="344">
        <f>IFERROR(MIN(IF(AND(1&lt;YEARFRAC(Input!GB101,Input!$C$158),YEARFRAC(Input!GB101,Input!$C$158)&lt;=2), Input!GB100*N(Input!GB98), 0),$B$256),0)</f>
        <v>0</v>
      </c>
      <c r="GB240" s="344">
        <f>IFERROR(MIN(IF(AND(1&lt;YEARFRAC(Input!GC101,Input!$C$158),YEARFRAC(Input!GC101,Input!$C$158)&lt;=2), Input!GC100*N(Input!GC98), 0),$B$256),0)</f>
        <v>0</v>
      </c>
      <c r="GC240" s="344">
        <f>IFERROR(MIN(IF(AND(1&lt;YEARFRAC(Input!GD101,Input!$C$158),YEARFRAC(Input!GD101,Input!$C$158)&lt;=2), Input!GD100*N(Input!GD98), 0),$B$256),0)</f>
        <v>0</v>
      </c>
      <c r="GD240" s="344">
        <f>IFERROR(MIN(IF(AND(1&lt;YEARFRAC(Input!GE101,Input!$C$158),YEARFRAC(Input!GE101,Input!$C$158)&lt;=2), Input!GE100*N(Input!GE98), 0),$B$256),0)</f>
        <v>0</v>
      </c>
      <c r="GE240" s="344">
        <f>IFERROR(MIN(IF(AND(1&lt;YEARFRAC(Input!GF101,Input!$C$158),YEARFRAC(Input!GF101,Input!$C$158)&lt;=2), Input!GF100*N(Input!GF98), 0),$B$256),0)</f>
        <v>0</v>
      </c>
      <c r="GF240" s="344">
        <f>IFERROR(MIN(IF(AND(1&lt;YEARFRAC(Input!GG101,Input!$C$158),YEARFRAC(Input!GG101,Input!$C$158)&lt;=2), Input!GG100*N(Input!GG98), 0),$B$256),0)</f>
        <v>0</v>
      </c>
      <c r="GG240" s="344">
        <f>IFERROR(MIN(IF(AND(1&lt;YEARFRAC(Input!GH101,Input!$C$158),YEARFRAC(Input!GH101,Input!$C$158)&lt;=2), Input!GH100*N(Input!GH98), 0),$B$256),0)</f>
        <v>0</v>
      </c>
      <c r="GH240" s="344">
        <f>IFERROR(MIN(IF(AND(1&lt;YEARFRAC(Input!GI101,Input!$C$158),YEARFRAC(Input!GI101,Input!$C$158)&lt;=2), Input!GI100*N(Input!GI98), 0),$B$256),0)</f>
        <v>0</v>
      </c>
      <c r="GI240" s="344">
        <f>IFERROR(MIN(IF(AND(1&lt;YEARFRAC(Input!GJ101,Input!$C$158),YEARFRAC(Input!GJ101,Input!$C$158)&lt;=2), Input!GJ100*N(Input!GJ98), 0),$B$256),0)</f>
        <v>0</v>
      </c>
      <c r="GJ240" s="344">
        <f>IFERROR(MIN(IF(AND(1&lt;YEARFRAC(Input!GK101,Input!$C$158),YEARFRAC(Input!GK101,Input!$C$158)&lt;=2), Input!GK100*N(Input!GK98), 0),$B$256),0)</f>
        <v>0</v>
      </c>
      <c r="GK240" s="344">
        <f>IFERROR(MIN(IF(AND(1&lt;YEARFRAC(Input!GL101,Input!$C$158),YEARFRAC(Input!GL101,Input!$C$158)&lt;=2), Input!GL100*N(Input!GL98), 0),$B$256),0)</f>
        <v>0</v>
      </c>
      <c r="GL240" s="344">
        <f>IFERROR(MIN(IF(AND(1&lt;YEARFRAC(Input!GM101,Input!$C$158),YEARFRAC(Input!GM101,Input!$C$158)&lt;=2), Input!GM100*N(Input!GM98), 0),$B$256),0)</f>
        <v>0</v>
      </c>
      <c r="GM240" s="344">
        <f>IFERROR(MIN(IF(AND(1&lt;YEARFRAC(Input!GN101,Input!$C$158),YEARFRAC(Input!GN101,Input!$C$158)&lt;=2), Input!GN100*N(Input!GN98), 0),$B$256),0)</f>
        <v>0</v>
      </c>
      <c r="GN240" s="344">
        <f>IFERROR(MIN(IF(AND(1&lt;YEARFRAC(Input!GO101,Input!$C$158),YEARFRAC(Input!GO101,Input!$C$158)&lt;=2), Input!GO100*N(Input!GO98), 0),$B$256),0)</f>
        <v>0</v>
      </c>
      <c r="GO240" s="344">
        <f>IFERROR(MIN(IF(AND(1&lt;YEARFRAC(Input!GP101,Input!$C$158),YEARFRAC(Input!GP101,Input!$C$158)&lt;=2), Input!GP100*N(Input!GP98), 0),$B$256),0)</f>
        <v>0</v>
      </c>
      <c r="GP240" s="344">
        <f>IFERROR(MIN(IF(AND(1&lt;YEARFRAC(Input!GQ101,Input!$C$158),YEARFRAC(Input!GQ101,Input!$C$158)&lt;=2), Input!GQ100*N(Input!GQ98), 0),$B$256),0)</f>
        <v>0</v>
      </c>
      <c r="GQ240" s="344">
        <f>IFERROR(MIN(IF(AND(1&lt;YEARFRAC(Input!GR101,Input!$C$158),YEARFRAC(Input!GR101,Input!$C$158)&lt;=2), Input!GR100*N(Input!GR98), 0),$B$256),0)</f>
        <v>0</v>
      </c>
      <c r="GR240" s="344">
        <f>IFERROR(MIN(IF(AND(1&lt;YEARFRAC(Input!GS101,Input!$C$158),YEARFRAC(Input!GS101,Input!$C$158)&lt;=2), Input!GS100*N(Input!GS98), 0),$B$256),0)</f>
        <v>0</v>
      </c>
      <c r="GS240" s="344">
        <f>IFERROR(MIN(IF(AND(1&lt;YEARFRAC(Input!GT101,Input!$C$158),YEARFRAC(Input!GT101,Input!$C$158)&lt;=2), Input!GT100*N(Input!GT98), 0),$B$256),0)</f>
        <v>0</v>
      </c>
    </row>
    <row r="241" spans="1:201" s="345" customFormat="1" outlineLevel="1">
      <c r="A241" s="343" t="s">
        <v>9467</v>
      </c>
      <c r="B241" s="344">
        <f>IFERROR(MIN(IF(AND(2&lt;YEARFRAC(Input!C101,Input!$C$158),YEARFRAC(Input!C101,Input!$C$158)&lt;=3), Input!C100*N(Input!C98), 0),$B$256),0)</f>
        <v>0</v>
      </c>
      <c r="C241" s="344">
        <f>IFERROR(MIN(IF(AND(2&lt;YEARFRAC(Input!D101,Input!$C$158),YEARFRAC(Input!D101,Input!$C$158)&lt;=3), Input!D100*N(Input!D98), 0),$B$256),0)</f>
        <v>0</v>
      </c>
      <c r="D241" s="344">
        <f>IFERROR(MIN(IF(AND(2&lt;YEARFRAC(Input!E101,Input!$C$158),YEARFRAC(Input!E101,Input!$C$158)&lt;=3), Input!E100*N(Input!E98), 0),$B$256),0)</f>
        <v>0</v>
      </c>
      <c r="E241" s="344">
        <f>IFERROR(MIN(IF(AND(2&lt;YEARFRAC(Input!F101,Input!$C$158),YEARFRAC(Input!F101,Input!$C$158)&lt;=3), Input!F100*N(Input!F98), 0),$B$256),0)</f>
        <v>0</v>
      </c>
      <c r="F241" s="344">
        <f>IFERROR(MIN(IF(AND(2&lt;YEARFRAC(Input!G101,Input!$C$158),YEARFRAC(Input!G101,Input!$C$158)&lt;=3), Input!G100*N(Input!G98), 0),$B$256),0)</f>
        <v>0</v>
      </c>
      <c r="G241" s="344">
        <f>IFERROR(MIN(IF(AND(2&lt;YEARFRAC(Input!H101,Input!$C$158),YEARFRAC(Input!H101,Input!$C$158)&lt;=3), Input!H100*N(Input!H98), 0),$B$256),0)</f>
        <v>0</v>
      </c>
      <c r="H241" s="344">
        <f>IFERROR(MIN(IF(AND(2&lt;YEARFRAC(Input!I101,Input!$C$158),YEARFRAC(Input!I101,Input!$C$158)&lt;=3), Input!I100*N(Input!I98), 0),$B$256),0)</f>
        <v>0</v>
      </c>
      <c r="I241" s="344">
        <f>IFERROR(MIN(IF(AND(2&lt;YEARFRAC(Input!J101,Input!$C$158),YEARFRAC(Input!J101,Input!$C$158)&lt;=3), Input!J100*N(Input!J98), 0),$B$256),0)</f>
        <v>0</v>
      </c>
      <c r="J241" s="344">
        <f>IFERROR(MIN(IF(AND(2&lt;YEARFRAC(Input!K101,Input!$C$158),YEARFRAC(Input!K101,Input!$C$158)&lt;=3), Input!K100*N(Input!K98), 0),$B$256),0)</f>
        <v>0</v>
      </c>
      <c r="K241" s="344">
        <f>IFERROR(MIN(IF(AND(2&lt;YEARFRAC(Input!L101,Input!$C$158),YEARFRAC(Input!L101,Input!$C$158)&lt;=3), Input!L100*N(Input!L98), 0),$B$256),0)</f>
        <v>0</v>
      </c>
      <c r="L241" s="344">
        <f>IFERROR(MIN(IF(AND(2&lt;YEARFRAC(Input!M101,Input!$C$158),YEARFRAC(Input!M101,Input!$C$158)&lt;=3), Input!M100*N(Input!M98), 0),$B$256),0)</f>
        <v>0</v>
      </c>
      <c r="M241" s="344">
        <f>IFERROR(MIN(IF(AND(2&lt;YEARFRAC(Input!N101,Input!$C$158),YEARFRAC(Input!N101,Input!$C$158)&lt;=3), Input!N100*N(Input!N98), 0),$B$256),0)</f>
        <v>0</v>
      </c>
      <c r="N241" s="344">
        <f>IFERROR(MIN(IF(AND(2&lt;YEARFRAC(Input!O101,Input!$C$158),YEARFRAC(Input!O101,Input!$C$158)&lt;=3), Input!O100*N(Input!O98), 0),$B$256),0)</f>
        <v>0</v>
      </c>
      <c r="O241" s="344">
        <f>IFERROR(MIN(IF(AND(2&lt;YEARFRAC(Input!P101,Input!$C$158),YEARFRAC(Input!P101,Input!$C$158)&lt;=3), Input!P100*N(Input!P98), 0),$B$256),0)</f>
        <v>0</v>
      </c>
      <c r="P241" s="344">
        <f>IFERROR(MIN(IF(AND(2&lt;YEARFRAC(Input!Q101,Input!$C$158),YEARFRAC(Input!Q101,Input!$C$158)&lt;=3), Input!Q100*N(Input!Q98), 0),$B$256),0)</f>
        <v>0</v>
      </c>
      <c r="Q241" s="344">
        <f>IFERROR(MIN(IF(AND(2&lt;YEARFRAC(Input!R101,Input!$C$158),YEARFRAC(Input!R101,Input!$C$158)&lt;=3), Input!R100*N(Input!R98), 0),$B$256),0)</f>
        <v>0</v>
      </c>
      <c r="R241" s="344">
        <f>IFERROR(MIN(IF(AND(2&lt;YEARFRAC(Input!S101,Input!$C$158),YEARFRAC(Input!S101,Input!$C$158)&lt;=3), Input!S100*N(Input!S98), 0),$B$256),0)</f>
        <v>0</v>
      </c>
      <c r="S241" s="344">
        <f>IFERROR(MIN(IF(AND(2&lt;YEARFRAC(Input!T101,Input!$C$158),YEARFRAC(Input!T101,Input!$C$158)&lt;=3), Input!T100*N(Input!T98), 0),$B$256),0)</f>
        <v>0</v>
      </c>
      <c r="T241" s="344">
        <f>IFERROR(MIN(IF(AND(2&lt;YEARFRAC(Input!U101,Input!$C$158),YEARFRAC(Input!U101,Input!$C$158)&lt;=3), Input!U100*N(Input!U98), 0),$B$256),0)</f>
        <v>0</v>
      </c>
      <c r="U241" s="344">
        <f>IFERROR(MIN(IF(AND(2&lt;YEARFRAC(Input!V101,Input!$C$158),YEARFRAC(Input!V101,Input!$C$158)&lt;=3), Input!V100*N(Input!V98), 0),$B$256),0)</f>
        <v>0</v>
      </c>
      <c r="V241" s="344">
        <f>IFERROR(MIN(IF(AND(2&lt;YEARFRAC(Input!W101,Input!$C$158),YEARFRAC(Input!W101,Input!$C$158)&lt;=3), Input!W100*N(Input!W98), 0),$B$256),0)</f>
        <v>0</v>
      </c>
      <c r="W241" s="344">
        <f>IFERROR(MIN(IF(AND(2&lt;YEARFRAC(Input!X101,Input!$C$158),YEARFRAC(Input!X101,Input!$C$158)&lt;=3), Input!X100*N(Input!X98), 0),$B$256),0)</f>
        <v>0</v>
      </c>
      <c r="X241" s="344">
        <f>IFERROR(MIN(IF(AND(2&lt;YEARFRAC(Input!Y101,Input!$C$158),YEARFRAC(Input!Y101,Input!$C$158)&lt;=3), Input!Y100*N(Input!Y98), 0),$B$256),0)</f>
        <v>0</v>
      </c>
      <c r="Y241" s="344">
        <f>IFERROR(MIN(IF(AND(2&lt;YEARFRAC(Input!Z101,Input!$C$158),YEARFRAC(Input!Z101,Input!$C$158)&lt;=3), Input!Z100*N(Input!Z98), 0),$B$256),0)</f>
        <v>0</v>
      </c>
      <c r="Z241" s="344">
        <f>IFERROR(MIN(IF(AND(2&lt;YEARFRAC(Input!AA101,Input!$C$158),YEARFRAC(Input!AA101,Input!$C$158)&lt;=3), Input!AA100*N(Input!AA98), 0),$B$256),0)</f>
        <v>0</v>
      </c>
      <c r="AA241" s="344">
        <f>IFERROR(MIN(IF(AND(2&lt;YEARFRAC(Input!AB101,Input!$C$158),YEARFRAC(Input!AB101,Input!$C$158)&lt;=3), Input!AB100*N(Input!AB98), 0),$B$256),0)</f>
        <v>0</v>
      </c>
      <c r="AB241" s="344">
        <f>IFERROR(MIN(IF(AND(2&lt;YEARFRAC(Input!AC101,Input!$C$158),YEARFRAC(Input!AC101,Input!$C$158)&lt;=3), Input!AC100*N(Input!AC98), 0),$B$256),0)</f>
        <v>0</v>
      </c>
      <c r="AC241" s="344">
        <f>IFERROR(MIN(IF(AND(2&lt;YEARFRAC(Input!AD101,Input!$C$158),YEARFRAC(Input!AD101,Input!$C$158)&lt;=3), Input!AD100*N(Input!AD98), 0),$B$256),0)</f>
        <v>0</v>
      </c>
      <c r="AD241" s="344">
        <f>IFERROR(MIN(IF(AND(2&lt;YEARFRAC(Input!AE101,Input!$C$158),YEARFRAC(Input!AE101,Input!$C$158)&lt;=3), Input!AE100*N(Input!AE98), 0),$B$256),0)</f>
        <v>0</v>
      </c>
      <c r="AE241" s="344">
        <f>IFERROR(MIN(IF(AND(2&lt;YEARFRAC(Input!AF101,Input!$C$158),YEARFRAC(Input!AF101,Input!$C$158)&lt;=3), Input!AF100*N(Input!AF98), 0),$B$256),0)</f>
        <v>0</v>
      </c>
      <c r="AF241" s="344">
        <f>IFERROR(MIN(IF(AND(2&lt;YEARFRAC(Input!AG101,Input!$C$158),YEARFRAC(Input!AG101,Input!$C$158)&lt;=3), Input!AG100*N(Input!AG98), 0),$B$256),0)</f>
        <v>0</v>
      </c>
      <c r="AG241" s="344">
        <f>IFERROR(MIN(IF(AND(2&lt;YEARFRAC(Input!AH101,Input!$C$158),YEARFRAC(Input!AH101,Input!$C$158)&lt;=3), Input!AH100*N(Input!AH98), 0),$B$256),0)</f>
        <v>0</v>
      </c>
      <c r="AH241" s="344">
        <f>IFERROR(MIN(IF(AND(2&lt;YEARFRAC(Input!AI101,Input!$C$158),YEARFRAC(Input!AI101,Input!$C$158)&lt;=3), Input!AI100*N(Input!AI98), 0),$B$256),0)</f>
        <v>0</v>
      </c>
      <c r="AI241" s="344">
        <f>IFERROR(MIN(IF(AND(2&lt;YEARFRAC(Input!AJ101,Input!$C$158),YEARFRAC(Input!AJ101,Input!$C$158)&lt;=3), Input!AJ100*N(Input!AJ98), 0),$B$256),0)</f>
        <v>0</v>
      </c>
      <c r="AJ241" s="344">
        <f>IFERROR(MIN(IF(AND(2&lt;YEARFRAC(Input!AK101,Input!$C$158),YEARFRAC(Input!AK101,Input!$C$158)&lt;=3), Input!AK100*N(Input!AK98), 0),$B$256),0)</f>
        <v>0</v>
      </c>
      <c r="AK241" s="344">
        <f>IFERROR(MIN(IF(AND(2&lt;YEARFRAC(Input!AL101,Input!$C$158),YEARFRAC(Input!AL101,Input!$C$158)&lt;=3), Input!AL100*N(Input!AL98), 0),$B$256),0)</f>
        <v>0</v>
      </c>
      <c r="AL241" s="344">
        <f>IFERROR(MIN(IF(AND(2&lt;YEARFRAC(Input!AM101,Input!$C$158),YEARFRAC(Input!AM101,Input!$C$158)&lt;=3), Input!AM100*N(Input!AM98), 0),$B$256),0)</f>
        <v>0</v>
      </c>
      <c r="AM241" s="344">
        <f>IFERROR(MIN(IF(AND(2&lt;YEARFRAC(Input!AN101,Input!$C$158),YEARFRAC(Input!AN101,Input!$C$158)&lt;=3), Input!AN100*N(Input!AN98), 0),$B$256),0)</f>
        <v>0</v>
      </c>
      <c r="AN241" s="344">
        <f>IFERROR(MIN(IF(AND(2&lt;YEARFRAC(Input!AO101,Input!$C$158),YEARFRAC(Input!AO101,Input!$C$158)&lt;=3), Input!AO100*N(Input!AO98), 0),$B$256),0)</f>
        <v>0</v>
      </c>
      <c r="AO241" s="344">
        <f>IFERROR(MIN(IF(AND(2&lt;YEARFRAC(Input!AP101,Input!$C$158),YEARFRAC(Input!AP101,Input!$C$158)&lt;=3), Input!AP100*N(Input!AP98), 0),$B$256),0)</f>
        <v>0</v>
      </c>
      <c r="AP241" s="344">
        <f>IFERROR(MIN(IF(AND(2&lt;YEARFRAC(Input!AQ101,Input!$C$158),YEARFRAC(Input!AQ101,Input!$C$158)&lt;=3), Input!AQ100*N(Input!AQ98), 0),$B$256),0)</f>
        <v>0</v>
      </c>
      <c r="AQ241" s="344">
        <f>IFERROR(MIN(IF(AND(2&lt;YEARFRAC(Input!AR101,Input!$C$158),YEARFRAC(Input!AR101,Input!$C$158)&lt;=3), Input!AR100*N(Input!AR98), 0),$B$256),0)</f>
        <v>0</v>
      </c>
      <c r="AR241" s="344">
        <f>IFERROR(MIN(IF(AND(2&lt;YEARFRAC(Input!AS101,Input!$C$158),YEARFRAC(Input!AS101,Input!$C$158)&lt;=3), Input!AS100*N(Input!AS98), 0),$B$256),0)</f>
        <v>0</v>
      </c>
      <c r="AS241" s="344">
        <f>IFERROR(MIN(IF(AND(2&lt;YEARFRAC(Input!AT101,Input!$C$158),YEARFRAC(Input!AT101,Input!$C$158)&lt;=3), Input!AT100*N(Input!AT98), 0),$B$256),0)</f>
        <v>0</v>
      </c>
      <c r="AT241" s="344">
        <f>IFERROR(MIN(IF(AND(2&lt;YEARFRAC(Input!AU101,Input!$C$158),YEARFRAC(Input!AU101,Input!$C$158)&lt;=3), Input!AU100*N(Input!AU98), 0),$B$256),0)</f>
        <v>0</v>
      </c>
      <c r="AU241" s="344">
        <f>IFERROR(MIN(IF(AND(2&lt;YEARFRAC(Input!AV101,Input!$C$158),YEARFRAC(Input!AV101,Input!$C$158)&lt;=3), Input!AV100*N(Input!AV98), 0),$B$256),0)</f>
        <v>0</v>
      </c>
      <c r="AV241" s="344">
        <f>IFERROR(MIN(IF(AND(2&lt;YEARFRAC(Input!AW101,Input!$C$158),YEARFRAC(Input!AW101,Input!$C$158)&lt;=3), Input!AW100*N(Input!AW98), 0),$B$256),0)</f>
        <v>0</v>
      </c>
      <c r="AW241" s="344">
        <f>IFERROR(MIN(IF(AND(2&lt;YEARFRAC(Input!AX101,Input!$C$158),YEARFRAC(Input!AX101,Input!$C$158)&lt;=3), Input!AX100*N(Input!AX98), 0),$B$256),0)</f>
        <v>0</v>
      </c>
      <c r="AX241" s="344">
        <f>IFERROR(MIN(IF(AND(2&lt;YEARFRAC(Input!AY101,Input!$C$158),YEARFRAC(Input!AY101,Input!$C$158)&lt;=3), Input!AY100*N(Input!AY98), 0),$B$256),0)</f>
        <v>0</v>
      </c>
      <c r="AY241" s="344">
        <f>IFERROR(MIN(IF(AND(2&lt;YEARFRAC(Input!AZ101,Input!$C$158),YEARFRAC(Input!AZ101,Input!$C$158)&lt;=3), Input!AZ100*N(Input!AZ98), 0),$B$256),0)</f>
        <v>0</v>
      </c>
      <c r="AZ241" s="344">
        <f>IFERROR(MIN(IF(AND(2&lt;YEARFRAC(Input!BA101,Input!$C$158),YEARFRAC(Input!BA101,Input!$C$158)&lt;=3), Input!BA100*N(Input!BA98), 0),$B$256),0)</f>
        <v>0</v>
      </c>
      <c r="BA241" s="344">
        <f>IFERROR(MIN(IF(AND(2&lt;YEARFRAC(Input!BB101,Input!$C$158),YEARFRAC(Input!BB101,Input!$C$158)&lt;=3), Input!BB100*N(Input!BB98), 0),$B$256),0)</f>
        <v>0</v>
      </c>
      <c r="BB241" s="344">
        <f>IFERROR(MIN(IF(AND(2&lt;YEARFRAC(Input!BC101,Input!$C$158),YEARFRAC(Input!BC101,Input!$C$158)&lt;=3), Input!BC100*N(Input!BC98), 0),$B$256),0)</f>
        <v>0</v>
      </c>
      <c r="BC241" s="344">
        <f>IFERROR(MIN(IF(AND(2&lt;YEARFRAC(Input!BD101,Input!$C$158),YEARFRAC(Input!BD101,Input!$C$158)&lt;=3), Input!BD100*N(Input!BD98), 0),$B$256),0)</f>
        <v>0</v>
      </c>
      <c r="BD241" s="344">
        <f>IFERROR(MIN(IF(AND(2&lt;YEARFRAC(Input!BE101,Input!$C$158),YEARFRAC(Input!BE101,Input!$C$158)&lt;=3), Input!BE100*N(Input!BE98), 0),$B$256),0)</f>
        <v>0</v>
      </c>
      <c r="BE241" s="344">
        <f>IFERROR(MIN(IF(AND(2&lt;YEARFRAC(Input!BF101,Input!$C$158),YEARFRAC(Input!BF101,Input!$C$158)&lt;=3), Input!BF100*N(Input!BF98), 0),$B$256),0)</f>
        <v>0</v>
      </c>
      <c r="BF241" s="344">
        <f>IFERROR(MIN(IF(AND(2&lt;YEARFRAC(Input!BG101,Input!$C$158),YEARFRAC(Input!BG101,Input!$C$158)&lt;=3), Input!BG100*N(Input!BG98), 0),$B$256),0)</f>
        <v>0</v>
      </c>
      <c r="BG241" s="344">
        <f>IFERROR(MIN(IF(AND(2&lt;YEARFRAC(Input!BH101,Input!$C$158),YEARFRAC(Input!BH101,Input!$C$158)&lt;=3), Input!BH100*N(Input!BH98), 0),$B$256),0)</f>
        <v>0</v>
      </c>
      <c r="BH241" s="344">
        <f>IFERROR(MIN(IF(AND(2&lt;YEARFRAC(Input!BI101,Input!$C$158),YEARFRAC(Input!BI101,Input!$C$158)&lt;=3), Input!BI100*N(Input!BI98), 0),$B$256),0)</f>
        <v>0</v>
      </c>
      <c r="BI241" s="344">
        <f>IFERROR(MIN(IF(AND(2&lt;YEARFRAC(Input!BJ101,Input!$C$158),YEARFRAC(Input!BJ101,Input!$C$158)&lt;=3), Input!BJ100*N(Input!BJ98), 0),$B$256),0)</f>
        <v>0</v>
      </c>
      <c r="BJ241" s="344">
        <f>IFERROR(MIN(IF(AND(2&lt;YEARFRAC(Input!BK101,Input!$C$158),YEARFRAC(Input!BK101,Input!$C$158)&lt;=3), Input!BK100*N(Input!BK98), 0),$B$256),0)</f>
        <v>0</v>
      </c>
      <c r="BK241" s="344">
        <f>IFERROR(MIN(IF(AND(2&lt;YEARFRAC(Input!BL101,Input!$C$158),YEARFRAC(Input!BL101,Input!$C$158)&lt;=3), Input!BL100*N(Input!BL98), 0),$B$256),0)</f>
        <v>0</v>
      </c>
      <c r="BL241" s="344">
        <f>IFERROR(MIN(IF(AND(2&lt;YEARFRAC(Input!BM101,Input!$C$158),YEARFRAC(Input!BM101,Input!$C$158)&lt;=3), Input!BM100*N(Input!BM98), 0),$B$256),0)</f>
        <v>0</v>
      </c>
      <c r="BM241" s="344">
        <f>IFERROR(MIN(IF(AND(2&lt;YEARFRAC(Input!BN101,Input!$C$158),YEARFRAC(Input!BN101,Input!$C$158)&lt;=3), Input!BN100*N(Input!BN98), 0),$B$256),0)</f>
        <v>0</v>
      </c>
      <c r="BN241" s="344">
        <f>IFERROR(MIN(IF(AND(2&lt;YEARFRAC(Input!BO101,Input!$C$158),YEARFRAC(Input!BO101,Input!$C$158)&lt;=3), Input!BO100*N(Input!BO98), 0),$B$256),0)</f>
        <v>0</v>
      </c>
      <c r="BO241" s="344">
        <f>IFERROR(MIN(IF(AND(2&lt;YEARFRAC(Input!BP101,Input!$C$158),YEARFRAC(Input!BP101,Input!$C$158)&lt;=3), Input!BP100*N(Input!BP98), 0),$B$256),0)</f>
        <v>0</v>
      </c>
      <c r="BP241" s="344">
        <f>IFERROR(MIN(IF(AND(2&lt;YEARFRAC(Input!BQ101,Input!$C$158),YEARFRAC(Input!BQ101,Input!$C$158)&lt;=3), Input!BQ100*N(Input!BQ98), 0),$B$256),0)</f>
        <v>0</v>
      </c>
      <c r="BQ241" s="344">
        <f>IFERROR(MIN(IF(AND(2&lt;YEARFRAC(Input!BR101,Input!$C$158),YEARFRAC(Input!BR101,Input!$C$158)&lt;=3), Input!BR100*N(Input!BR98), 0),$B$256),0)</f>
        <v>0</v>
      </c>
      <c r="BR241" s="344">
        <f>IFERROR(MIN(IF(AND(2&lt;YEARFRAC(Input!BS101,Input!$C$158),YEARFRAC(Input!BS101,Input!$C$158)&lt;=3), Input!BS100*N(Input!BS98), 0),$B$256),0)</f>
        <v>0</v>
      </c>
      <c r="BS241" s="344">
        <f>IFERROR(MIN(IF(AND(2&lt;YEARFRAC(Input!BT101,Input!$C$158),YEARFRAC(Input!BT101,Input!$C$158)&lt;=3), Input!BT100*N(Input!BT98), 0),$B$256),0)</f>
        <v>0</v>
      </c>
      <c r="BT241" s="344">
        <f>IFERROR(MIN(IF(AND(2&lt;YEARFRAC(Input!BU101,Input!$C$158),YEARFRAC(Input!BU101,Input!$C$158)&lt;=3), Input!BU100*N(Input!BU98), 0),$B$256),0)</f>
        <v>0</v>
      </c>
      <c r="BU241" s="344">
        <f>IFERROR(MIN(IF(AND(2&lt;YEARFRAC(Input!BV101,Input!$C$158),YEARFRAC(Input!BV101,Input!$C$158)&lt;=3), Input!BV100*N(Input!BV98), 0),$B$256),0)</f>
        <v>0</v>
      </c>
      <c r="BV241" s="344">
        <f>IFERROR(MIN(IF(AND(2&lt;YEARFRAC(Input!BW101,Input!$C$158),YEARFRAC(Input!BW101,Input!$C$158)&lt;=3), Input!BW100*N(Input!BW98), 0),$B$256),0)</f>
        <v>0</v>
      </c>
      <c r="BW241" s="344">
        <f>IFERROR(MIN(IF(AND(2&lt;YEARFRAC(Input!BX101,Input!$C$158),YEARFRAC(Input!BX101,Input!$C$158)&lt;=3), Input!BX100*N(Input!BX98), 0),$B$256),0)</f>
        <v>0</v>
      </c>
      <c r="BX241" s="344">
        <f>IFERROR(MIN(IF(AND(2&lt;YEARFRAC(Input!BY101,Input!$C$158),YEARFRAC(Input!BY101,Input!$C$158)&lt;=3), Input!BY100*N(Input!BY98), 0),$B$256),0)</f>
        <v>0</v>
      </c>
      <c r="BY241" s="344">
        <f>IFERROR(MIN(IF(AND(2&lt;YEARFRAC(Input!BZ101,Input!$C$158),YEARFRAC(Input!BZ101,Input!$C$158)&lt;=3), Input!BZ100*N(Input!BZ98), 0),$B$256),0)</f>
        <v>0</v>
      </c>
      <c r="BZ241" s="344">
        <f>IFERROR(MIN(IF(AND(2&lt;YEARFRAC(Input!CA101,Input!$C$158),YEARFRAC(Input!CA101,Input!$C$158)&lt;=3), Input!CA100*N(Input!CA98), 0),$B$256),0)</f>
        <v>0</v>
      </c>
      <c r="CA241" s="344">
        <f>IFERROR(MIN(IF(AND(2&lt;YEARFRAC(Input!CB101,Input!$C$158),YEARFRAC(Input!CB101,Input!$C$158)&lt;=3), Input!CB100*N(Input!CB98), 0),$B$256),0)</f>
        <v>0</v>
      </c>
      <c r="CB241" s="344">
        <f>IFERROR(MIN(IF(AND(2&lt;YEARFRAC(Input!CC101,Input!$C$158),YEARFRAC(Input!CC101,Input!$C$158)&lt;=3), Input!CC100*N(Input!CC98), 0),$B$256),0)</f>
        <v>0</v>
      </c>
      <c r="CC241" s="344">
        <f>IFERROR(MIN(IF(AND(2&lt;YEARFRAC(Input!CD101,Input!$C$158),YEARFRAC(Input!CD101,Input!$C$158)&lt;=3), Input!CD100*N(Input!CD98), 0),$B$256),0)</f>
        <v>0</v>
      </c>
      <c r="CD241" s="344">
        <f>IFERROR(MIN(IF(AND(2&lt;YEARFRAC(Input!CE101,Input!$C$158),YEARFRAC(Input!CE101,Input!$C$158)&lt;=3), Input!CE100*N(Input!CE98), 0),$B$256),0)</f>
        <v>0</v>
      </c>
      <c r="CE241" s="344">
        <f>IFERROR(MIN(IF(AND(2&lt;YEARFRAC(Input!CF101,Input!$C$158),YEARFRAC(Input!CF101,Input!$C$158)&lt;=3), Input!CF100*N(Input!CF98), 0),$B$256),0)</f>
        <v>0</v>
      </c>
      <c r="CF241" s="344">
        <f>IFERROR(MIN(IF(AND(2&lt;YEARFRAC(Input!CG101,Input!$C$158),YEARFRAC(Input!CG101,Input!$C$158)&lt;=3), Input!CG100*N(Input!CG98), 0),$B$256),0)</f>
        <v>0</v>
      </c>
      <c r="CG241" s="344">
        <f>IFERROR(MIN(IF(AND(2&lt;YEARFRAC(Input!CH101,Input!$C$158),YEARFRAC(Input!CH101,Input!$C$158)&lt;=3), Input!CH100*N(Input!CH98), 0),$B$256),0)</f>
        <v>0</v>
      </c>
      <c r="CH241" s="344">
        <f>IFERROR(MIN(IF(AND(2&lt;YEARFRAC(Input!CI101,Input!$C$158),YEARFRAC(Input!CI101,Input!$C$158)&lt;=3), Input!CI100*N(Input!CI98), 0),$B$256),0)</f>
        <v>0</v>
      </c>
      <c r="CI241" s="344">
        <f>IFERROR(MIN(IF(AND(2&lt;YEARFRAC(Input!CJ101,Input!$C$158),YEARFRAC(Input!CJ101,Input!$C$158)&lt;=3), Input!CJ100*N(Input!CJ98), 0),$B$256),0)</f>
        <v>0</v>
      </c>
      <c r="CJ241" s="344">
        <f>IFERROR(MIN(IF(AND(2&lt;YEARFRAC(Input!CK101,Input!$C$158),YEARFRAC(Input!CK101,Input!$C$158)&lt;=3), Input!CK100*N(Input!CK98), 0),$B$256),0)</f>
        <v>0</v>
      </c>
      <c r="CK241" s="344">
        <f>IFERROR(MIN(IF(AND(2&lt;YEARFRAC(Input!CL101,Input!$C$158),YEARFRAC(Input!CL101,Input!$C$158)&lt;=3), Input!CL100*N(Input!CL98), 0),$B$256),0)</f>
        <v>0</v>
      </c>
      <c r="CL241" s="344">
        <f>IFERROR(MIN(IF(AND(2&lt;YEARFRAC(Input!CM101,Input!$C$158),YEARFRAC(Input!CM101,Input!$C$158)&lt;=3), Input!CM100*N(Input!CM98), 0),$B$256),0)</f>
        <v>0</v>
      </c>
      <c r="CM241" s="344">
        <f>IFERROR(MIN(IF(AND(2&lt;YEARFRAC(Input!CN101,Input!$C$158),YEARFRAC(Input!CN101,Input!$C$158)&lt;=3), Input!CN100*N(Input!CN98), 0),$B$256),0)</f>
        <v>0</v>
      </c>
      <c r="CN241" s="344">
        <f>IFERROR(MIN(IF(AND(2&lt;YEARFRAC(Input!CO101,Input!$C$158),YEARFRAC(Input!CO101,Input!$C$158)&lt;=3), Input!CO100*N(Input!CO98), 0),$B$256),0)</f>
        <v>0</v>
      </c>
      <c r="CO241" s="344">
        <f>IFERROR(MIN(IF(AND(2&lt;YEARFRAC(Input!CP101,Input!$C$158),YEARFRAC(Input!CP101,Input!$C$158)&lt;=3), Input!CP100*N(Input!CP98), 0),$B$256),0)</f>
        <v>0</v>
      </c>
      <c r="CP241" s="344">
        <f>IFERROR(MIN(IF(AND(2&lt;YEARFRAC(Input!CQ101,Input!$C$158),YEARFRAC(Input!CQ101,Input!$C$158)&lt;=3), Input!CQ100*N(Input!CQ98), 0),$B$256),0)</f>
        <v>0</v>
      </c>
      <c r="CQ241" s="344">
        <f>IFERROR(MIN(IF(AND(2&lt;YEARFRAC(Input!CR101,Input!$C$158),YEARFRAC(Input!CR101,Input!$C$158)&lt;=3), Input!CR100*N(Input!CR98), 0),$B$256),0)</f>
        <v>0</v>
      </c>
      <c r="CR241" s="344">
        <f>IFERROR(MIN(IF(AND(2&lt;YEARFRAC(Input!CS101,Input!$C$158),YEARFRAC(Input!CS101,Input!$C$158)&lt;=3), Input!CS100*N(Input!CS98), 0),$B$256),0)</f>
        <v>0</v>
      </c>
      <c r="CS241" s="344">
        <f>IFERROR(MIN(IF(AND(2&lt;YEARFRAC(Input!CT101,Input!$C$158),YEARFRAC(Input!CT101,Input!$C$158)&lt;=3), Input!CT100*N(Input!CT98), 0),$B$256),0)</f>
        <v>0</v>
      </c>
      <c r="CT241" s="344">
        <f>IFERROR(MIN(IF(AND(2&lt;YEARFRAC(Input!CU101,Input!$C$158),YEARFRAC(Input!CU101,Input!$C$158)&lt;=3), Input!CU100*N(Input!CU98), 0),$B$256),0)</f>
        <v>0</v>
      </c>
      <c r="CU241" s="344">
        <f>IFERROR(MIN(IF(AND(2&lt;YEARFRAC(Input!CV101,Input!$C$158),YEARFRAC(Input!CV101,Input!$C$158)&lt;=3), Input!CV100*N(Input!CV98), 0),$B$256),0)</f>
        <v>0</v>
      </c>
      <c r="CV241" s="344">
        <f>IFERROR(MIN(IF(AND(2&lt;YEARFRAC(Input!CW101,Input!$C$158),YEARFRAC(Input!CW101,Input!$C$158)&lt;=3), Input!CW100*N(Input!CW98), 0),$B$256),0)</f>
        <v>0</v>
      </c>
      <c r="CW241" s="344">
        <f>IFERROR(MIN(IF(AND(2&lt;YEARFRAC(Input!CX101,Input!$C$158),YEARFRAC(Input!CX101,Input!$C$158)&lt;=3), Input!CX100*N(Input!CX98), 0),$B$256),0)</f>
        <v>0</v>
      </c>
      <c r="CX241" s="344">
        <f>IFERROR(MIN(IF(AND(2&lt;YEARFRAC(Input!CY101,Input!$C$158),YEARFRAC(Input!CY101,Input!$C$158)&lt;=3), Input!CY100*N(Input!CY98), 0),$B$256),0)</f>
        <v>0</v>
      </c>
      <c r="CY241" s="344">
        <f>IFERROR(MIN(IF(AND(2&lt;YEARFRAC(Input!CZ101,Input!$C$158),YEARFRAC(Input!CZ101,Input!$C$158)&lt;=3), Input!CZ100*N(Input!CZ98), 0),$B$256),0)</f>
        <v>0</v>
      </c>
      <c r="CZ241" s="344">
        <f>IFERROR(MIN(IF(AND(2&lt;YEARFRAC(Input!DA101,Input!$C$158),YEARFRAC(Input!DA101,Input!$C$158)&lt;=3), Input!DA100*N(Input!DA98), 0),$B$256),0)</f>
        <v>0</v>
      </c>
      <c r="DA241" s="344">
        <f>IFERROR(MIN(IF(AND(2&lt;YEARFRAC(Input!DB101,Input!$C$158),YEARFRAC(Input!DB101,Input!$C$158)&lt;=3), Input!DB100*N(Input!DB98), 0),$B$256),0)</f>
        <v>0</v>
      </c>
      <c r="DB241" s="344">
        <f>IFERROR(MIN(IF(AND(2&lt;YEARFRAC(Input!DC101,Input!$C$158),YEARFRAC(Input!DC101,Input!$C$158)&lt;=3), Input!DC100*N(Input!DC98), 0),$B$256),0)</f>
        <v>0</v>
      </c>
      <c r="DC241" s="344">
        <f>IFERROR(MIN(IF(AND(2&lt;YEARFRAC(Input!DD101,Input!$C$158),YEARFRAC(Input!DD101,Input!$C$158)&lt;=3), Input!DD100*N(Input!DD98), 0),$B$256),0)</f>
        <v>0</v>
      </c>
      <c r="DD241" s="344">
        <f>IFERROR(MIN(IF(AND(2&lt;YEARFRAC(Input!DE101,Input!$C$158),YEARFRAC(Input!DE101,Input!$C$158)&lt;=3), Input!DE100*N(Input!DE98), 0),$B$256),0)</f>
        <v>0</v>
      </c>
      <c r="DE241" s="344">
        <f>IFERROR(MIN(IF(AND(2&lt;YEARFRAC(Input!DF101,Input!$C$158),YEARFRAC(Input!DF101,Input!$C$158)&lt;=3), Input!DF100*N(Input!DF98), 0),$B$256),0)</f>
        <v>0</v>
      </c>
      <c r="DF241" s="344">
        <f>IFERROR(MIN(IF(AND(2&lt;YEARFRAC(Input!DG101,Input!$C$158),YEARFRAC(Input!DG101,Input!$C$158)&lt;=3), Input!DG100*N(Input!DG98), 0),$B$256),0)</f>
        <v>0</v>
      </c>
      <c r="DG241" s="344">
        <f>IFERROR(MIN(IF(AND(2&lt;YEARFRAC(Input!DH101,Input!$C$158),YEARFRAC(Input!DH101,Input!$C$158)&lt;=3), Input!DH100*N(Input!DH98), 0),$B$256),0)</f>
        <v>0</v>
      </c>
      <c r="DH241" s="344">
        <f>IFERROR(MIN(IF(AND(2&lt;YEARFRAC(Input!DI101,Input!$C$158),YEARFRAC(Input!DI101,Input!$C$158)&lt;=3), Input!DI100*N(Input!DI98), 0),$B$256),0)</f>
        <v>0</v>
      </c>
      <c r="DI241" s="344">
        <f>IFERROR(MIN(IF(AND(2&lt;YEARFRAC(Input!DJ101,Input!$C$158),YEARFRAC(Input!DJ101,Input!$C$158)&lt;=3), Input!DJ100*N(Input!DJ98), 0),$B$256),0)</f>
        <v>0</v>
      </c>
      <c r="DJ241" s="344">
        <f>IFERROR(MIN(IF(AND(2&lt;YEARFRAC(Input!DK101,Input!$C$158),YEARFRAC(Input!DK101,Input!$C$158)&lt;=3), Input!DK100*N(Input!DK98), 0),$B$256),0)</f>
        <v>0</v>
      </c>
      <c r="DK241" s="344">
        <f>IFERROR(MIN(IF(AND(2&lt;YEARFRAC(Input!DL101,Input!$C$158),YEARFRAC(Input!DL101,Input!$C$158)&lt;=3), Input!DL100*N(Input!DL98), 0),$B$256),0)</f>
        <v>0</v>
      </c>
      <c r="DL241" s="344">
        <f>IFERROR(MIN(IF(AND(2&lt;YEARFRAC(Input!DM101,Input!$C$158),YEARFRAC(Input!DM101,Input!$C$158)&lt;=3), Input!DM100*N(Input!DM98), 0),$B$256),0)</f>
        <v>0</v>
      </c>
      <c r="DM241" s="344">
        <f>IFERROR(MIN(IF(AND(2&lt;YEARFRAC(Input!DN101,Input!$C$158),YEARFRAC(Input!DN101,Input!$C$158)&lt;=3), Input!DN100*N(Input!DN98), 0),$B$256),0)</f>
        <v>0</v>
      </c>
      <c r="DN241" s="344">
        <f>IFERROR(MIN(IF(AND(2&lt;YEARFRAC(Input!DO101,Input!$C$158),YEARFRAC(Input!DO101,Input!$C$158)&lt;=3), Input!DO100*N(Input!DO98), 0),$B$256),0)</f>
        <v>0</v>
      </c>
      <c r="DO241" s="344">
        <f>IFERROR(MIN(IF(AND(2&lt;YEARFRAC(Input!DP101,Input!$C$158),YEARFRAC(Input!DP101,Input!$C$158)&lt;=3), Input!DP100*N(Input!DP98), 0),$B$256),0)</f>
        <v>0</v>
      </c>
      <c r="DP241" s="344">
        <f>IFERROR(MIN(IF(AND(2&lt;YEARFRAC(Input!DQ101,Input!$C$158),YEARFRAC(Input!DQ101,Input!$C$158)&lt;=3), Input!DQ100*N(Input!DQ98), 0),$B$256),0)</f>
        <v>0</v>
      </c>
      <c r="DQ241" s="344">
        <f>IFERROR(MIN(IF(AND(2&lt;YEARFRAC(Input!DR101,Input!$C$158),YEARFRAC(Input!DR101,Input!$C$158)&lt;=3), Input!DR100*N(Input!DR98), 0),$B$256),0)</f>
        <v>0</v>
      </c>
      <c r="DR241" s="344">
        <f>IFERROR(MIN(IF(AND(2&lt;YEARFRAC(Input!DS101,Input!$C$158),YEARFRAC(Input!DS101,Input!$C$158)&lt;=3), Input!DS100*N(Input!DS98), 0),$B$256),0)</f>
        <v>0</v>
      </c>
      <c r="DS241" s="344">
        <f>IFERROR(MIN(IF(AND(2&lt;YEARFRAC(Input!DT101,Input!$C$158),YEARFRAC(Input!DT101,Input!$C$158)&lt;=3), Input!DT100*N(Input!DT98), 0),$B$256),0)</f>
        <v>0</v>
      </c>
      <c r="DT241" s="344">
        <f>IFERROR(MIN(IF(AND(2&lt;YEARFRAC(Input!DU101,Input!$C$158),YEARFRAC(Input!DU101,Input!$C$158)&lt;=3), Input!DU100*N(Input!DU98), 0),$B$256),0)</f>
        <v>0</v>
      </c>
      <c r="DU241" s="344">
        <f>IFERROR(MIN(IF(AND(2&lt;YEARFRAC(Input!DV101,Input!$C$158),YEARFRAC(Input!DV101,Input!$C$158)&lt;=3), Input!DV100*N(Input!DV98), 0),$B$256),0)</f>
        <v>0</v>
      </c>
      <c r="DV241" s="344">
        <f>IFERROR(MIN(IF(AND(2&lt;YEARFRAC(Input!DW101,Input!$C$158),YEARFRAC(Input!DW101,Input!$C$158)&lt;=3), Input!DW100*N(Input!DW98), 0),$B$256),0)</f>
        <v>0</v>
      </c>
      <c r="DW241" s="344">
        <f>IFERROR(MIN(IF(AND(2&lt;YEARFRAC(Input!DX101,Input!$C$158),YEARFRAC(Input!DX101,Input!$C$158)&lt;=3), Input!DX100*N(Input!DX98), 0),$B$256),0)</f>
        <v>0</v>
      </c>
      <c r="DX241" s="344">
        <f>IFERROR(MIN(IF(AND(2&lt;YEARFRAC(Input!DY101,Input!$C$158),YEARFRAC(Input!DY101,Input!$C$158)&lt;=3), Input!DY100*N(Input!DY98), 0),$B$256),0)</f>
        <v>0</v>
      </c>
      <c r="DY241" s="344">
        <f>IFERROR(MIN(IF(AND(2&lt;YEARFRAC(Input!DZ101,Input!$C$158),YEARFRAC(Input!DZ101,Input!$C$158)&lt;=3), Input!DZ100*N(Input!DZ98), 0),$B$256),0)</f>
        <v>0</v>
      </c>
      <c r="DZ241" s="344">
        <f>IFERROR(MIN(IF(AND(2&lt;YEARFRAC(Input!EA101,Input!$C$158),YEARFRAC(Input!EA101,Input!$C$158)&lt;=3), Input!EA100*N(Input!EA98), 0),$B$256),0)</f>
        <v>0</v>
      </c>
      <c r="EA241" s="344">
        <f>IFERROR(MIN(IF(AND(2&lt;YEARFRAC(Input!EB101,Input!$C$158),YEARFRAC(Input!EB101,Input!$C$158)&lt;=3), Input!EB100*N(Input!EB98), 0),$B$256),0)</f>
        <v>0</v>
      </c>
      <c r="EB241" s="344">
        <f>IFERROR(MIN(IF(AND(2&lt;YEARFRAC(Input!EC101,Input!$C$158),YEARFRAC(Input!EC101,Input!$C$158)&lt;=3), Input!EC100*N(Input!EC98), 0),$B$256),0)</f>
        <v>0</v>
      </c>
      <c r="EC241" s="344">
        <f>IFERROR(MIN(IF(AND(2&lt;YEARFRAC(Input!ED101,Input!$C$158),YEARFRAC(Input!ED101,Input!$C$158)&lt;=3), Input!ED100*N(Input!ED98), 0),$B$256),0)</f>
        <v>0</v>
      </c>
      <c r="ED241" s="344">
        <f>IFERROR(MIN(IF(AND(2&lt;YEARFRAC(Input!EE101,Input!$C$158),YEARFRAC(Input!EE101,Input!$C$158)&lt;=3), Input!EE100*N(Input!EE98), 0),$B$256),0)</f>
        <v>0</v>
      </c>
      <c r="EE241" s="344">
        <f>IFERROR(MIN(IF(AND(2&lt;YEARFRAC(Input!EF101,Input!$C$158),YEARFRAC(Input!EF101,Input!$C$158)&lt;=3), Input!EF100*N(Input!EF98), 0),$B$256),0)</f>
        <v>0</v>
      </c>
      <c r="EF241" s="344">
        <f>IFERROR(MIN(IF(AND(2&lt;YEARFRAC(Input!EG101,Input!$C$158),YEARFRAC(Input!EG101,Input!$C$158)&lt;=3), Input!EG100*N(Input!EG98), 0),$B$256),0)</f>
        <v>0</v>
      </c>
      <c r="EG241" s="344">
        <f>IFERROR(MIN(IF(AND(2&lt;YEARFRAC(Input!EH101,Input!$C$158),YEARFRAC(Input!EH101,Input!$C$158)&lt;=3), Input!EH100*N(Input!EH98), 0),$B$256),0)</f>
        <v>0</v>
      </c>
      <c r="EH241" s="344">
        <f>IFERROR(MIN(IF(AND(2&lt;YEARFRAC(Input!EI101,Input!$C$158),YEARFRAC(Input!EI101,Input!$C$158)&lt;=3), Input!EI100*N(Input!EI98), 0),$B$256),0)</f>
        <v>0</v>
      </c>
      <c r="EI241" s="344">
        <f>IFERROR(MIN(IF(AND(2&lt;YEARFRAC(Input!EJ101,Input!$C$158),YEARFRAC(Input!EJ101,Input!$C$158)&lt;=3), Input!EJ100*N(Input!EJ98), 0),$B$256),0)</f>
        <v>0</v>
      </c>
      <c r="EJ241" s="344">
        <f>IFERROR(MIN(IF(AND(2&lt;YEARFRAC(Input!EK101,Input!$C$158),YEARFRAC(Input!EK101,Input!$C$158)&lt;=3), Input!EK100*N(Input!EK98), 0),$B$256),0)</f>
        <v>0</v>
      </c>
      <c r="EK241" s="344">
        <f>IFERROR(MIN(IF(AND(2&lt;YEARFRAC(Input!EL101,Input!$C$158),YEARFRAC(Input!EL101,Input!$C$158)&lt;=3), Input!EL100*N(Input!EL98), 0),$B$256),0)</f>
        <v>0</v>
      </c>
      <c r="EL241" s="344">
        <f>IFERROR(MIN(IF(AND(2&lt;YEARFRAC(Input!EM101,Input!$C$158),YEARFRAC(Input!EM101,Input!$C$158)&lt;=3), Input!EM100*N(Input!EM98), 0),$B$256),0)</f>
        <v>0</v>
      </c>
      <c r="EM241" s="344">
        <f>IFERROR(MIN(IF(AND(2&lt;YEARFRAC(Input!EN101,Input!$C$158),YEARFRAC(Input!EN101,Input!$C$158)&lt;=3), Input!EN100*N(Input!EN98), 0),$B$256),0)</f>
        <v>0</v>
      </c>
      <c r="EN241" s="344">
        <f>IFERROR(MIN(IF(AND(2&lt;YEARFRAC(Input!EO101,Input!$C$158),YEARFRAC(Input!EO101,Input!$C$158)&lt;=3), Input!EO100*N(Input!EO98), 0),$B$256),0)</f>
        <v>0</v>
      </c>
      <c r="EO241" s="344">
        <f>IFERROR(MIN(IF(AND(2&lt;YEARFRAC(Input!EP101,Input!$C$158),YEARFRAC(Input!EP101,Input!$C$158)&lt;=3), Input!EP100*N(Input!EP98), 0),$B$256),0)</f>
        <v>0</v>
      </c>
      <c r="EP241" s="344">
        <f>IFERROR(MIN(IF(AND(2&lt;YEARFRAC(Input!EQ101,Input!$C$158),YEARFRAC(Input!EQ101,Input!$C$158)&lt;=3), Input!EQ100*N(Input!EQ98), 0),$B$256),0)</f>
        <v>0</v>
      </c>
      <c r="EQ241" s="344">
        <f>IFERROR(MIN(IF(AND(2&lt;YEARFRAC(Input!ER101,Input!$C$158),YEARFRAC(Input!ER101,Input!$C$158)&lt;=3), Input!ER100*N(Input!ER98), 0),$B$256),0)</f>
        <v>0</v>
      </c>
      <c r="ER241" s="344">
        <f>IFERROR(MIN(IF(AND(2&lt;YEARFRAC(Input!ES101,Input!$C$158),YEARFRAC(Input!ES101,Input!$C$158)&lt;=3), Input!ES100*N(Input!ES98), 0),$B$256),0)</f>
        <v>0</v>
      </c>
      <c r="ES241" s="344">
        <f>IFERROR(MIN(IF(AND(2&lt;YEARFRAC(Input!ET101,Input!$C$158),YEARFRAC(Input!ET101,Input!$C$158)&lt;=3), Input!ET100*N(Input!ET98), 0),$B$256),0)</f>
        <v>0</v>
      </c>
      <c r="ET241" s="344">
        <f>IFERROR(MIN(IF(AND(2&lt;YEARFRAC(Input!EU101,Input!$C$158),YEARFRAC(Input!EU101,Input!$C$158)&lt;=3), Input!EU100*N(Input!EU98), 0),$B$256),0)</f>
        <v>0</v>
      </c>
      <c r="EU241" s="344">
        <f>IFERROR(MIN(IF(AND(2&lt;YEARFRAC(Input!EV101,Input!$C$158),YEARFRAC(Input!EV101,Input!$C$158)&lt;=3), Input!EV100*N(Input!EV98), 0),$B$256),0)</f>
        <v>0</v>
      </c>
      <c r="EV241" s="344">
        <f>IFERROR(MIN(IF(AND(2&lt;YEARFRAC(Input!EW101,Input!$C$158),YEARFRAC(Input!EW101,Input!$C$158)&lt;=3), Input!EW100*N(Input!EW98), 0),$B$256),0)</f>
        <v>0</v>
      </c>
      <c r="EW241" s="344">
        <f>IFERROR(MIN(IF(AND(2&lt;YEARFRAC(Input!EX101,Input!$C$158),YEARFRAC(Input!EX101,Input!$C$158)&lt;=3), Input!EX100*N(Input!EX98), 0),$B$256),0)</f>
        <v>0</v>
      </c>
      <c r="EX241" s="344">
        <f>IFERROR(MIN(IF(AND(2&lt;YEARFRAC(Input!EY101,Input!$C$158),YEARFRAC(Input!EY101,Input!$C$158)&lt;=3), Input!EY100*N(Input!EY98), 0),$B$256),0)</f>
        <v>0</v>
      </c>
      <c r="EY241" s="344">
        <f>IFERROR(MIN(IF(AND(2&lt;YEARFRAC(Input!EZ101,Input!$C$158),YEARFRAC(Input!EZ101,Input!$C$158)&lt;=3), Input!EZ100*N(Input!EZ98), 0),$B$256),0)</f>
        <v>0</v>
      </c>
      <c r="EZ241" s="344">
        <f>IFERROR(MIN(IF(AND(2&lt;YEARFRAC(Input!FA101,Input!$C$158),YEARFRAC(Input!FA101,Input!$C$158)&lt;=3), Input!FA100*N(Input!FA98), 0),$B$256),0)</f>
        <v>0</v>
      </c>
      <c r="FA241" s="344">
        <f>IFERROR(MIN(IF(AND(2&lt;YEARFRAC(Input!FB101,Input!$C$158),YEARFRAC(Input!FB101,Input!$C$158)&lt;=3), Input!FB100*N(Input!FB98), 0),$B$256),0)</f>
        <v>0</v>
      </c>
      <c r="FB241" s="344">
        <f>IFERROR(MIN(IF(AND(2&lt;YEARFRAC(Input!FC101,Input!$C$158),YEARFRAC(Input!FC101,Input!$C$158)&lt;=3), Input!FC100*N(Input!FC98), 0),$B$256),0)</f>
        <v>0</v>
      </c>
      <c r="FC241" s="344">
        <f>IFERROR(MIN(IF(AND(2&lt;YEARFRAC(Input!FD101,Input!$C$158),YEARFRAC(Input!FD101,Input!$C$158)&lt;=3), Input!FD100*N(Input!FD98), 0),$B$256),0)</f>
        <v>0</v>
      </c>
      <c r="FD241" s="344">
        <f>IFERROR(MIN(IF(AND(2&lt;YEARFRAC(Input!FE101,Input!$C$158),YEARFRAC(Input!FE101,Input!$C$158)&lt;=3), Input!FE100*N(Input!FE98), 0),$B$256),0)</f>
        <v>0</v>
      </c>
      <c r="FE241" s="344">
        <f>IFERROR(MIN(IF(AND(2&lt;YEARFRAC(Input!FF101,Input!$C$158),YEARFRAC(Input!FF101,Input!$C$158)&lt;=3), Input!FF100*N(Input!FF98), 0),$B$256),0)</f>
        <v>0</v>
      </c>
      <c r="FF241" s="344">
        <f>IFERROR(MIN(IF(AND(2&lt;YEARFRAC(Input!FG101,Input!$C$158),YEARFRAC(Input!FG101,Input!$C$158)&lt;=3), Input!FG100*N(Input!FG98), 0),$B$256),0)</f>
        <v>0</v>
      </c>
      <c r="FG241" s="344">
        <f>IFERROR(MIN(IF(AND(2&lt;YEARFRAC(Input!FH101,Input!$C$158),YEARFRAC(Input!FH101,Input!$C$158)&lt;=3), Input!FH100*N(Input!FH98), 0),$B$256),0)</f>
        <v>0</v>
      </c>
      <c r="FH241" s="344">
        <f>IFERROR(MIN(IF(AND(2&lt;YEARFRAC(Input!FI101,Input!$C$158),YEARFRAC(Input!FI101,Input!$C$158)&lt;=3), Input!FI100*N(Input!FI98), 0),$B$256),0)</f>
        <v>0</v>
      </c>
      <c r="FI241" s="344">
        <f>IFERROR(MIN(IF(AND(2&lt;YEARFRAC(Input!FJ101,Input!$C$158),YEARFRAC(Input!FJ101,Input!$C$158)&lt;=3), Input!FJ100*N(Input!FJ98), 0),$B$256),0)</f>
        <v>0</v>
      </c>
      <c r="FJ241" s="344">
        <f>IFERROR(MIN(IF(AND(2&lt;YEARFRAC(Input!FK101,Input!$C$158),YEARFRAC(Input!FK101,Input!$C$158)&lt;=3), Input!FK100*N(Input!FK98), 0),$B$256),0)</f>
        <v>0</v>
      </c>
      <c r="FK241" s="344">
        <f>IFERROR(MIN(IF(AND(2&lt;YEARFRAC(Input!FL101,Input!$C$158),YEARFRAC(Input!FL101,Input!$C$158)&lt;=3), Input!FL100*N(Input!FL98), 0),$B$256),0)</f>
        <v>0</v>
      </c>
      <c r="FL241" s="344">
        <f>IFERROR(MIN(IF(AND(2&lt;YEARFRAC(Input!FM101,Input!$C$158),YEARFRAC(Input!FM101,Input!$C$158)&lt;=3), Input!FM100*N(Input!FM98), 0),$B$256),0)</f>
        <v>0</v>
      </c>
      <c r="FM241" s="344">
        <f>IFERROR(MIN(IF(AND(2&lt;YEARFRAC(Input!FN101,Input!$C$158),YEARFRAC(Input!FN101,Input!$C$158)&lt;=3), Input!FN100*N(Input!FN98), 0),$B$256),0)</f>
        <v>0</v>
      </c>
      <c r="FN241" s="344">
        <f>IFERROR(MIN(IF(AND(2&lt;YEARFRAC(Input!FO101,Input!$C$158),YEARFRAC(Input!FO101,Input!$C$158)&lt;=3), Input!FO100*N(Input!FO98), 0),$B$256),0)</f>
        <v>0</v>
      </c>
      <c r="FO241" s="344">
        <f>IFERROR(MIN(IF(AND(2&lt;YEARFRAC(Input!FP101,Input!$C$158),YEARFRAC(Input!FP101,Input!$C$158)&lt;=3), Input!FP100*N(Input!FP98), 0),$B$256),0)</f>
        <v>0</v>
      </c>
      <c r="FP241" s="344">
        <f>IFERROR(MIN(IF(AND(2&lt;YEARFRAC(Input!FQ101,Input!$C$158),YEARFRAC(Input!FQ101,Input!$C$158)&lt;=3), Input!FQ100*N(Input!FQ98), 0),$B$256),0)</f>
        <v>0</v>
      </c>
      <c r="FQ241" s="344">
        <f>IFERROR(MIN(IF(AND(2&lt;YEARFRAC(Input!FR101,Input!$C$158),YEARFRAC(Input!FR101,Input!$C$158)&lt;=3), Input!FR100*N(Input!FR98), 0),$B$256),0)</f>
        <v>0</v>
      </c>
      <c r="FR241" s="344">
        <f>IFERROR(MIN(IF(AND(2&lt;YEARFRAC(Input!FS101,Input!$C$158),YEARFRAC(Input!FS101,Input!$C$158)&lt;=3), Input!FS100*N(Input!FS98), 0),$B$256),0)</f>
        <v>0</v>
      </c>
      <c r="FS241" s="344">
        <f>IFERROR(MIN(IF(AND(2&lt;YEARFRAC(Input!FT101,Input!$C$158),YEARFRAC(Input!FT101,Input!$C$158)&lt;=3), Input!FT100*N(Input!FT98), 0),$B$256),0)</f>
        <v>0</v>
      </c>
      <c r="FT241" s="344">
        <f>IFERROR(MIN(IF(AND(2&lt;YEARFRAC(Input!FU101,Input!$C$158),YEARFRAC(Input!FU101,Input!$C$158)&lt;=3), Input!FU100*N(Input!FU98), 0),$B$256),0)</f>
        <v>0</v>
      </c>
      <c r="FU241" s="344">
        <f>IFERROR(MIN(IF(AND(2&lt;YEARFRAC(Input!FV101,Input!$C$158),YEARFRAC(Input!FV101,Input!$C$158)&lt;=3), Input!FV100*N(Input!FV98), 0),$B$256),0)</f>
        <v>0</v>
      </c>
      <c r="FV241" s="344">
        <f>IFERROR(MIN(IF(AND(2&lt;YEARFRAC(Input!FW101,Input!$C$158),YEARFRAC(Input!FW101,Input!$C$158)&lt;=3), Input!FW100*N(Input!FW98), 0),$B$256),0)</f>
        <v>0</v>
      </c>
      <c r="FW241" s="344">
        <f>IFERROR(MIN(IF(AND(2&lt;YEARFRAC(Input!FX101,Input!$C$158),YEARFRAC(Input!FX101,Input!$C$158)&lt;=3), Input!FX100*N(Input!FX98), 0),$B$256),0)</f>
        <v>0</v>
      </c>
      <c r="FX241" s="344">
        <f>IFERROR(MIN(IF(AND(2&lt;YEARFRAC(Input!FY101,Input!$C$158),YEARFRAC(Input!FY101,Input!$C$158)&lt;=3), Input!FY100*N(Input!FY98), 0),$B$256),0)</f>
        <v>0</v>
      </c>
      <c r="FY241" s="344">
        <f>IFERROR(MIN(IF(AND(2&lt;YEARFRAC(Input!FZ101,Input!$C$158),YEARFRAC(Input!FZ101,Input!$C$158)&lt;=3), Input!FZ100*N(Input!FZ98), 0),$B$256),0)</f>
        <v>0</v>
      </c>
      <c r="FZ241" s="344">
        <f>IFERROR(MIN(IF(AND(2&lt;YEARFRAC(Input!GA101,Input!$C$158),YEARFRAC(Input!GA101,Input!$C$158)&lt;=3), Input!GA100*N(Input!GA98), 0),$B$256),0)</f>
        <v>0</v>
      </c>
      <c r="GA241" s="344">
        <f>IFERROR(MIN(IF(AND(2&lt;YEARFRAC(Input!GB101,Input!$C$158),YEARFRAC(Input!GB101,Input!$C$158)&lt;=3), Input!GB100*N(Input!GB98), 0),$B$256),0)</f>
        <v>0</v>
      </c>
      <c r="GB241" s="344">
        <f>IFERROR(MIN(IF(AND(2&lt;YEARFRAC(Input!GC101,Input!$C$158),YEARFRAC(Input!GC101,Input!$C$158)&lt;=3), Input!GC100*N(Input!GC98), 0),$B$256),0)</f>
        <v>0</v>
      </c>
      <c r="GC241" s="344">
        <f>IFERROR(MIN(IF(AND(2&lt;YEARFRAC(Input!GD101,Input!$C$158),YEARFRAC(Input!GD101,Input!$C$158)&lt;=3), Input!GD100*N(Input!GD98), 0),$B$256),0)</f>
        <v>0</v>
      </c>
      <c r="GD241" s="344">
        <f>IFERROR(MIN(IF(AND(2&lt;YEARFRAC(Input!GE101,Input!$C$158),YEARFRAC(Input!GE101,Input!$C$158)&lt;=3), Input!GE100*N(Input!GE98), 0),$B$256),0)</f>
        <v>0</v>
      </c>
      <c r="GE241" s="344">
        <f>IFERROR(MIN(IF(AND(2&lt;YEARFRAC(Input!GF101,Input!$C$158),YEARFRAC(Input!GF101,Input!$C$158)&lt;=3), Input!GF100*N(Input!GF98), 0),$B$256),0)</f>
        <v>0</v>
      </c>
      <c r="GF241" s="344">
        <f>IFERROR(MIN(IF(AND(2&lt;YEARFRAC(Input!GG101,Input!$C$158),YEARFRAC(Input!GG101,Input!$C$158)&lt;=3), Input!GG100*N(Input!GG98), 0),$B$256),0)</f>
        <v>0</v>
      </c>
      <c r="GG241" s="344">
        <f>IFERROR(MIN(IF(AND(2&lt;YEARFRAC(Input!GH101,Input!$C$158),YEARFRAC(Input!GH101,Input!$C$158)&lt;=3), Input!GH100*N(Input!GH98), 0),$B$256),0)</f>
        <v>0</v>
      </c>
      <c r="GH241" s="344">
        <f>IFERROR(MIN(IF(AND(2&lt;YEARFRAC(Input!GI101,Input!$C$158),YEARFRAC(Input!GI101,Input!$C$158)&lt;=3), Input!GI100*N(Input!GI98), 0),$B$256),0)</f>
        <v>0</v>
      </c>
      <c r="GI241" s="344">
        <f>IFERROR(MIN(IF(AND(2&lt;YEARFRAC(Input!GJ101,Input!$C$158),YEARFRAC(Input!GJ101,Input!$C$158)&lt;=3), Input!GJ100*N(Input!GJ98), 0),$B$256),0)</f>
        <v>0</v>
      </c>
      <c r="GJ241" s="344">
        <f>IFERROR(MIN(IF(AND(2&lt;YEARFRAC(Input!GK101,Input!$C$158),YEARFRAC(Input!GK101,Input!$C$158)&lt;=3), Input!GK100*N(Input!GK98), 0),$B$256),0)</f>
        <v>0</v>
      </c>
      <c r="GK241" s="344">
        <f>IFERROR(MIN(IF(AND(2&lt;YEARFRAC(Input!GL101,Input!$C$158),YEARFRAC(Input!GL101,Input!$C$158)&lt;=3), Input!GL100*N(Input!GL98), 0),$B$256),0)</f>
        <v>0</v>
      </c>
      <c r="GL241" s="344">
        <f>IFERROR(MIN(IF(AND(2&lt;YEARFRAC(Input!GM101,Input!$C$158),YEARFRAC(Input!GM101,Input!$C$158)&lt;=3), Input!GM100*N(Input!GM98), 0),$B$256),0)</f>
        <v>0</v>
      </c>
      <c r="GM241" s="344">
        <f>IFERROR(MIN(IF(AND(2&lt;YEARFRAC(Input!GN101,Input!$C$158),YEARFRAC(Input!GN101,Input!$C$158)&lt;=3), Input!GN100*N(Input!GN98), 0),$B$256),0)</f>
        <v>0</v>
      </c>
      <c r="GN241" s="344">
        <f>IFERROR(MIN(IF(AND(2&lt;YEARFRAC(Input!GO101,Input!$C$158),YEARFRAC(Input!GO101,Input!$C$158)&lt;=3), Input!GO100*N(Input!GO98), 0),$B$256),0)</f>
        <v>0</v>
      </c>
      <c r="GO241" s="344">
        <f>IFERROR(MIN(IF(AND(2&lt;YEARFRAC(Input!GP101,Input!$C$158),YEARFRAC(Input!GP101,Input!$C$158)&lt;=3), Input!GP100*N(Input!GP98), 0),$B$256),0)</f>
        <v>0</v>
      </c>
      <c r="GP241" s="344">
        <f>IFERROR(MIN(IF(AND(2&lt;YEARFRAC(Input!GQ101,Input!$C$158),YEARFRAC(Input!GQ101,Input!$C$158)&lt;=3), Input!GQ100*N(Input!GQ98), 0),$B$256),0)</f>
        <v>0</v>
      </c>
      <c r="GQ241" s="344">
        <f>IFERROR(MIN(IF(AND(2&lt;YEARFRAC(Input!GR101,Input!$C$158),YEARFRAC(Input!GR101,Input!$C$158)&lt;=3), Input!GR100*N(Input!GR98), 0),$B$256),0)</f>
        <v>0</v>
      </c>
      <c r="GR241" s="344">
        <f>IFERROR(MIN(IF(AND(2&lt;YEARFRAC(Input!GS101,Input!$C$158),YEARFRAC(Input!GS101,Input!$C$158)&lt;=3), Input!GS100*N(Input!GS98), 0),$B$256),0)</f>
        <v>0</v>
      </c>
      <c r="GS241" s="344">
        <f>IFERROR(MIN(IF(AND(2&lt;YEARFRAC(Input!GT101,Input!$C$158),YEARFRAC(Input!GT101,Input!$C$158)&lt;=3), Input!GT100*N(Input!GT98), 0),$B$256),0)</f>
        <v>0</v>
      </c>
    </row>
    <row r="242" spans="1:201" s="345" customFormat="1" outlineLevel="1">
      <c r="A242" s="343" t="s">
        <v>9468</v>
      </c>
      <c r="B242" s="344">
        <f>IFERROR(MIN(IF(AND(3&lt;YEARFRAC(Input!C101,Input!$C$158),YEARFRAC(Input!C101,Input!$C$158)&lt;=4), Input!C100*N(Input!C98), 0),$B$256),0)</f>
        <v>0</v>
      </c>
      <c r="C242" s="344">
        <f>IFERROR(MIN(IF(AND(3&lt;YEARFRAC(Input!D101,Input!$C$158),YEARFRAC(Input!D101,Input!$C$158)&lt;=4), Input!D100*N(Input!D98), 0),$B$256),0)</f>
        <v>0</v>
      </c>
      <c r="D242" s="344">
        <f>IFERROR(MIN(IF(AND(3&lt;YEARFRAC(Input!E101,Input!$C$158),YEARFRAC(Input!E101,Input!$C$158)&lt;=4), Input!E100*N(Input!E98), 0),$B$256),0)</f>
        <v>0</v>
      </c>
      <c r="E242" s="344">
        <f>IFERROR(MIN(IF(AND(3&lt;YEARFRAC(Input!F101,Input!$C$158),YEARFRAC(Input!F101,Input!$C$158)&lt;=4), Input!F100*N(Input!F98), 0),$B$256),0)</f>
        <v>0</v>
      </c>
      <c r="F242" s="344">
        <f>IFERROR(MIN(IF(AND(3&lt;YEARFRAC(Input!G101,Input!$C$158),YEARFRAC(Input!G101,Input!$C$158)&lt;=4), Input!G100*N(Input!G98), 0),$B$256),0)</f>
        <v>0</v>
      </c>
      <c r="G242" s="344">
        <f>IFERROR(MIN(IF(AND(3&lt;YEARFRAC(Input!H101,Input!$C$158),YEARFRAC(Input!H101,Input!$C$158)&lt;=4), Input!H100*N(Input!H98), 0),$B$256),0)</f>
        <v>0</v>
      </c>
      <c r="H242" s="344">
        <f>IFERROR(MIN(IF(AND(3&lt;YEARFRAC(Input!I101,Input!$C$158),YEARFRAC(Input!I101,Input!$C$158)&lt;=4), Input!I100*N(Input!I98), 0),$B$256),0)</f>
        <v>0</v>
      </c>
      <c r="I242" s="344">
        <f>IFERROR(MIN(IF(AND(3&lt;YEARFRAC(Input!J101,Input!$C$158),YEARFRAC(Input!J101,Input!$C$158)&lt;=4), Input!J100*N(Input!J98), 0),$B$256),0)</f>
        <v>0</v>
      </c>
      <c r="J242" s="344">
        <f>IFERROR(MIN(IF(AND(3&lt;YEARFRAC(Input!K101,Input!$C$158),YEARFRAC(Input!K101,Input!$C$158)&lt;=4), Input!K100*N(Input!K98), 0),$B$256),0)</f>
        <v>0</v>
      </c>
      <c r="K242" s="344">
        <f>IFERROR(MIN(IF(AND(3&lt;YEARFRAC(Input!L101,Input!$C$158),YEARFRAC(Input!L101,Input!$C$158)&lt;=4), Input!L100*N(Input!L98), 0),$B$256),0)</f>
        <v>0</v>
      </c>
      <c r="L242" s="344">
        <f>IFERROR(MIN(IF(AND(3&lt;YEARFRAC(Input!M101,Input!$C$158),YEARFRAC(Input!M101,Input!$C$158)&lt;=4), Input!M100*N(Input!M98), 0),$B$256),0)</f>
        <v>0</v>
      </c>
      <c r="M242" s="344">
        <f>IFERROR(MIN(IF(AND(3&lt;YEARFRAC(Input!N101,Input!$C$158),YEARFRAC(Input!N101,Input!$C$158)&lt;=4), Input!N100*N(Input!N98), 0),$B$256),0)</f>
        <v>0</v>
      </c>
      <c r="N242" s="344">
        <f>IFERROR(MIN(IF(AND(3&lt;YEARFRAC(Input!O101,Input!$C$158),YEARFRAC(Input!O101,Input!$C$158)&lt;=4), Input!O100*N(Input!O98), 0),$B$256),0)</f>
        <v>0</v>
      </c>
      <c r="O242" s="344">
        <f>IFERROR(MIN(IF(AND(3&lt;YEARFRAC(Input!P101,Input!$C$158),YEARFRAC(Input!P101,Input!$C$158)&lt;=4), Input!P100*N(Input!P98), 0),$B$256),0)</f>
        <v>0</v>
      </c>
      <c r="P242" s="344">
        <f>IFERROR(MIN(IF(AND(3&lt;YEARFRAC(Input!Q101,Input!$C$158),YEARFRAC(Input!Q101,Input!$C$158)&lt;=4), Input!Q100*N(Input!Q98), 0),$B$256),0)</f>
        <v>0</v>
      </c>
      <c r="Q242" s="344">
        <f>IFERROR(MIN(IF(AND(3&lt;YEARFRAC(Input!R101,Input!$C$158),YEARFRAC(Input!R101,Input!$C$158)&lt;=4), Input!R100*N(Input!R98), 0),$B$256),0)</f>
        <v>0</v>
      </c>
      <c r="R242" s="344">
        <f>IFERROR(MIN(IF(AND(3&lt;YEARFRAC(Input!S101,Input!$C$158),YEARFRAC(Input!S101,Input!$C$158)&lt;=4), Input!S100*N(Input!S98), 0),$B$256),0)</f>
        <v>0</v>
      </c>
      <c r="S242" s="344">
        <f>IFERROR(MIN(IF(AND(3&lt;YEARFRAC(Input!T101,Input!$C$158),YEARFRAC(Input!T101,Input!$C$158)&lt;=4), Input!T100*N(Input!T98), 0),$B$256),0)</f>
        <v>0</v>
      </c>
      <c r="T242" s="344">
        <f>IFERROR(MIN(IF(AND(3&lt;YEARFRAC(Input!U101,Input!$C$158),YEARFRAC(Input!U101,Input!$C$158)&lt;=4), Input!U100*N(Input!U98), 0),$B$256),0)</f>
        <v>0</v>
      </c>
      <c r="U242" s="344">
        <f>IFERROR(MIN(IF(AND(3&lt;YEARFRAC(Input!V101,Input!$C$158),YEARFRAC(Input!V101,Input!$C$158)&lt;=4), Input!V100*N(Input!V98), 0),$B$256),0)</f>
        <v>0</v>
      </c>
      <c r="V242" s="344">
        <f>IFERROR(MIN(IF(AND(3&lt;YEARFRAC(Input!W101,Input!$C$158),YEARFRAC(Input!W101,Input!$C$158)&lt;=4), Input!W100*N(Input!W98), 0),$B$256),0)</f>
        <v>0</v>
      </c>
      <c r="W242" s="344">
        <f>IFERROR(MIN(IF(AND(3&lt;YEARFRAC(Input!X101,Input!$C$158),YEARFRAC(Input!X101,Input!$C$158)&lt;=4), Input!X100*N(Input!X98), 0),$B$256),0)</f>
        <v>0</v>
      </c>
      <c r="X242" s="344">
        <f>IFERROR(MIN(IF(AND(3&lt;YEARFRAC(Input!Y101,Input!$C$158),YEARFRAC(Input!Y101,Input!$C$158)&lt;=4), Input!Y100*N(Input!Y98), 0),$B$256),0)</f>
        <v>0</v>
      </c>
      <c r="Y242" s="344">
        <f>IFERROR(MIN(IF(AND(3&lt;YEARFRAC(Input!Z101,Input!$C$158),YEARFRAC(Input!Z101,Input!$C$158)&lt;=4), Input!Z100*N(Input!Z98), 0),$B$256),0)</f>
        <v>0</v>
      </c>
      <c r="Z242" s="344">
        <f>IFERROR(MIN(IF(AND(3&lt;YEARFRAC(Input!AA101,Input!$C$158),YEARFRAC(Input!AA101,Input!$C$158)&lt;=4), Input!AA100*N(Input!AA98), 0),$B$256),0)</f>
        <v>0</v>
      </c>
      <c r="AA242" s="344">
        <f>IFERROR(MIN(IF(AND(3&lt;YEARFRAC(Input!AB101,Input!$C$158),YEARFRAC(Input!AB101,Input!$C$158)&lt;=4), Input!AB100*N(Input!AB98), 0),$B$256),0)</f>
        <v>0</v>
      </c>
      <c r="AB242" s="344">
        <f>IFERROR(MIN(IF(AND(3&lt;YEARFRAC(Input!AC101,Input!$C$158),YEARFRAC(Input!AC101,Input!$C$158)&lt;=4), Input!AC100*N(Input!AC98), 0),$B$256),0)</f>
        <v>0</v>
      </c>
      <c r="AC242" s="344">
        <f>IFERROR(MIN(IF(AND(3&lt;YEARFRAC(Input!AD101,Input!$C$158),YEARFRAC(Input!AD101,Input!$C$158)&lt;=4), Input!AD100*N(Input!AD98), 0),$B$256),0)</f>
        <v>0</v>
      </c>
      <c r="AD242" s="344">
        <f>IFERROR(MIN(IF(AND(3&lt;YEARFRAC(Input!AE101,Input!$C$158),YEARFRAC(Input!AE101,Input!$C$158)&lt;=4), Input!AE100*N(Input!AE98), 0),$B$256),0)</f>
        <v>0</v>
      </c>
      <c r="AE242" s="344">
        <f>IFERROR(MIN(IF(AND(3&lt;YEARFRAC(Input!AF101,Input!$C$158),YEARFRAC(Input!AF101,Input!$C$158)&lt;=4), Input!AF100*N(Input!AF98), 0),$B$256),0)</f>
        <v>0</v>
      </c>
      <c r="AF242" s="344">
        <f>IFERROR(MIN(IF(AND(3&lt;YEARFRAC(Input!AG101,Input!$C$158),YEARFRAC(Input!AG101,Input!$C$158)&lt;=4), Input!AG100*N(Input!AG98), 0),$B$256),0)</f>
        <v>0</v>
      </c>
      <c r="AG242" s="344">
        <f>IFERROR(MIN(IF(AND(3&lt;YEARFRAC(Input!AH101,Input!$C$158),YEARFRAC(Input!AH101,Input!$C$158)&lt;=4), Input!AH100*N(Input!AH98), 0),$B$256),0)</f>
        <v>0</v>
      </c>
      <c r="AH242" s="344">
        <f>IFERROR(MIN(IF(AND(3&lt;YEARFRAC(Input!AI101,Input!$C$158),YEARFRAC(Input!AI101,Input!$C$158)&lt;=4), Input!AI100*N(Input!AI98), 0),$B$256),0)</f>
        <v>0</v>
      </c>
      <c r="AI242" s="344">
        <f>IFERROR(MIN(IF(AND(3&lt;YEARFRAC(Input!AJ101,Input!$C$158),YEARFRAC(Input!AJ101,Input!$C$158)&lt;=4), Input!AJ100*N(Input!AJ98), 0),$B$256),0)</f>
        <v>0</v>
      </c>
      <c r="AJ242" s="344">
        <f>IFERROR(MIN(IF(AND(3&lt;YEARFRAC(Input!AK101,Input!$C$158),YEARFRAC(Input!AK101,Input!$C$158)&lt;=4), Input!AK100*N(Input!AK98), 0),$B$256),0)</f>
        <v>0</v>
      </c>
      <c r="AK242" s="344">
        <f>IFERROR(MIN(IF(AND(3&lt;YEARFRAC(Input!AL101,Input!$C$158),YEARFRAC(Input!AL101,Input!$C$158)&lt;=4), Input!AL100*N(Input!AL98), 0),$B$256),0)</f>
        <v>0</v>
      </c>
      <c r="AL242" s="344">
        <f>IFERROR(MIN(IF(AND(3&lt;YEARFRAC(Input!AM101,Input!$C$158),YEARFRAC(Input!AM101,Input!$C$158)&lt;=4), Input!AM100*N(Input!AM98), 0),$B$256),0)</f>
        <v>0</v>
      </c>
      <c r="AM242" s="344">
        <f>IFERROR(MIN(IF(AND(3&lt;YEARFRAC(Input!AN101,Input!$C$158),YEARFRAC(Input!AN101,Input!$C$158)&lt;=4), Input!AN100*N(Input!AN98), 0),$B$256),0)</f>
        <v>0</v>
      </c>
      <c r="AN242" s="344">
        <f>IFERROR(MIN(IF(AND(3&lt;YEARFRAC(Input!AO101,Input!$C$158),YEARFRAC(Input!AO101,Input!$C$158)&lt;=4), Input!AO100*N(Input!AO98), 0),$B$256),0)</f>
        <v>0</v>
      </c>
      <c r="AO242" s="344">
        <f>IFERROR(MIN(IF(AND(3&lt;YEARFRAC(Input!AP101,Input!$C$158),YEARFRAC(Input!AP101,Input!$C$158)&lt;=4), Input!AP100*N(Input!AP98), 0),$B$256),0)</f>
        <v>0</v>
      </c>
      <c r="AP242" s="344">
        <f>IFERROR(MIN(IF(AND(3&lt;YEARFRAC(Input!AQ101,Input!$C$158),YEARFRAC(Input!AQ101,Input!$C$158)&lt;=4), Input!AQ100*N(Input!AQ98), 0),$B$256),0)</f>
        <v>0</v>
      </c>
      <c r="AQ242" s="344">
        <f>IFERROR(MIN(IF(AND(3&lt;YEARFRAC(Input!AR101,Input!$C$158),YEARFRAC(Input!AR101,Input!$C$158)&lt;=4), Input!AR100*N(Input!AR98), 0),$B$256),0)</f>
        <v>0</v>
      </c>
      <c r="AR242" s="344">
        <f>IFERROR(MIN(IF(AND(3&lt;YEARFRAC(Input!AS101,Input!$C$158),YEARFRAC(Input!AS101,Input!$C$158)&lt;=4), Input!AS100*N(Input!AS98), 0),$B$256),0)</f>
        <v>0</v>
      </c>
      <c r="AS242" s="344">
        <f>IFERROR(MIN(IF(AND(3&lt;YEARFRAC(Input!AT101,Input!$C$158),YEARFRAC(Input!AT101,Input!$C$158)&lt;=4), Input!AT100*N(Input!AT98), 0),$B$256),0)</f>
        <v>0</v>
      </c>
      <c r="AT242" s="344">
        <f>IFERROR(MIN(IF(AND(3&lt;YEARFRAC(Input!AU101,Input!$C$158),YEARFRAC(Input!AU101,Input!$C$158)&lt;=4), Input!AU100*N(Input!AU98), 0),$B$256),0)</f>
        <v>0</v>
      </c>
      <c r="AU242" s="344">
        <f>IFERROR(MIN(IF(AND(3&lt;YEARFRAC(Input!AV101,Input!$C$158),YEARFRAC(Input!AV101,Input!$C$158)&lt;=4), Input!AV100*N(Input!AV98), 0),$B$256),0)</f>
        <v>0</v>
      </c>
      <c r="AV242" s="344">
        <f>IFERROR(MIN(IF(AND(3&lt;YEARFRAC(Input!AW101,Input!$C$158),YEARFRAC(Input!AW101,Input!$C$158)&lt;=4), Input!AW100*N(Input!AW98), 0),$B$256),0)</f>
        <v>0</v>
      </c>
      <c r="AW242" s="344">
        <f>IFERROR(MIN(IF(AND(3&lt;YEARFRAC(Input!AX101,Input!$C$158),YEARFRAC(Input!AX101,Input!$C$158)&lt;=4), Input!AX100*N(Input!AX98), 0),$B$256),0)</f>
        <v>0</v>
      </c>
      <c r="AX242" s="344">
        <f>IFERROR(MIN(IF(AND(3&lt;YEARFRAC(Input!AY101,Input!$C$158),YEARFRAC(Input!AY101,Input!$C$158)&lt;=4), Input!AY100*N(Input!AY98), 0),$B$256),0)</f>
        <v>0</v>
      </c>
      <c r="AY242" s="344">
        <f>IFERROR(MIN(IF(AND(3&lt;YEARFRAC(Input!AZ101,Input!$C$158),YEARFRAC(Input!AZ101,Input!$C$158)&lt;=4), Input!AZ100*N(Input!AZ98), 0),$B$256),0)</f>
        <v>0</v>
      </c>
      <c r="AZ242" s="344">
        <f>IFERROR(MIN(IF(AND(3&lt;YEARFRAC(Input!BA101,Input!$C$158),YEARFRAC(Input!BA101,Input!$C$158)&lt;=4), Input!BA100*N(Input!BA98), 0),$B$256),0)</f>
        <v>0</v>
      </c>
      <c r="BA242" s="344">
        <f>IFERROR(MIN(IF(AND(3&lt;YEARFRAC(Input!BB101,Input!$C$158),YEARFRAC(Input!BB101,Input!$C$158)&lt;=4), Input!BB100*N(Input!BB98), 0),$B$256),0)</f>
        <v>0</v>
      </c>
      <c r="BB242" s="344">
        <f>IFERROR(MIN(IF(AND(3&lt;YEARFRAC(Input!BC101,Input!$C$158),YEARFRAC(Input!BC101,Input!$C$158)&lt;=4), Input!BC100*N(Input!BC98), 0),$B$256),0)</f>
        <v>0</v>
      </c>
      <c r="BC242" s="344">
        <f>IFERROR(MIN(IF(AND(3&lt;YEARFRAC(Input!BD101,Input!$C$158),YEARFRAC(Input!BD101,Input!$C$158)&lt;=4), Input!BD100*N(Input!BD98), 0),$B$256),0)</f>
        <v>0</v>
      </c>
      <c r="BD242" s="344">
        <f>IFERROR(MIN(IF(AND(3&lt;YEARFRAC(Input!BE101,Input!$C$158),YEARFRAC(Input!BE101,Input!$C$158)&lt;=4), Input!BE100*N(Input!BE98), 0),$B$256),0)</f>
        <v>0</v>
      </c>
      <c r="BE242" s="344">
        <f>IFERROR(MIN(IF(AND(3&lt;YEARFRAC(Input!BF101,Input!$C$158),YEARFRAC(Input!BF101,Input!$C$158)&lt;=4), Input!BF100*N(Input!BF98), 0),$B$256),0)</f>
        <v>0</v>
      </c>
      <c r="BF242" s="344">
        <f>IFERROR(MIN(IF(AND(3&lt;YEARFRAC(Input!BG101,Input!$C$158),YEARFRAC(Input!BG101,Input!$C$158)&lt;=4), Input!BG100*N(Input!BG98), 0),$B$256),0)</f>
        <v>0</v>
      </c>
      <c r="BG242" s="344">
        <f>IFERROR(MIN(IF(AND(3&lt;YEARFRAC(Input!BH101,Input!$C$158),YEARFRAC(Input!BH101,Input!$C$158)&lt;=4), Input!BH100*N(Input!BH98), 0),$B$256),0)</f>
        <v>0</v>
      </c>
      <c r="BH242" s="344">
        <f>IFERROR(MIN(IF(AND(3&lt;YEARFRAC(Input!BI101,Input!$C$158),YEARFRAC(Input!BI101,Input!$C$158)&lt;=4), Input!BI100*N(Input!BI98), 0),$B$256),0)</f>
        <v>0</v>
      </c>
      <c r="BI242" s="344">
        <f>IFERROR(MIN(IF(AND(3&lt;YEARFRAC(Input!BJ101,Input!$C$158),YEARFRAC(Input!BJ101,Input!$C$158)&lt;=4), Input!BJ100*N(Input!BJ98), 0),$B$256),0)</f>
        <v>0</v>
      </c>
      <c r="BJ242" s="344">
        <f>IFERROR(MIN(IF(AND(3&lt;YEARFRAC(Input!BK101,Input!$C$158),YEARFRAC(Input!BK101,Input!$C$158)&lt;=4), Input!BK100*N(Input!BK98), 0),$B$256),0)</f>
        <v>0</v>
      </c>
      <c r="BK242" s="344">
        <f>IFERROR(MIN(IF(AND(3&lt;YEARFRAC(Input!BL101,Input!$C$158),YEARFRAC(Input!BL101,Input!$C$158)&lt;=4), Input!BL100*N(Input!BL98), 0),$B$256),0)</f>
        <v>0</v>
      </c>
      <c r="BL242" s="344">
        <f>IFERROR(MIN(IF(AND(3&lt;YEARFRAC(Input!BM101,Input!$C$158),YEARFRAC(Input!BM101,Input!$C$158)&lt;=4), Input!BM100*N(Input!BM98), 0),$B$256),0)</f>
        <v>0</v>
      </c>
      <c r="BM242" s="344">
        <f>IFERROR(MIN(IF(AND(3&lt;YEARFRAC(Input!BN101,Input!$C$158),YEARFRAC(Input!BN101,Input!$C$158)&lt;=4), Input!BN100*N(Input!BN98), 0),$B$256),0)</f>
        <v>0</v>
      </c>
      <c r="BN242" s="344">
        <f>IFERROR(MIN(IF(AND(3&lt;YEARFRAC(Input!BO101,Input!$C$158),YEARFRAC(Input!BO101,Input!$C$158)&lt;=4), Input!BO100*N(Input!BO98), 0),$B$256),0)</f>
        <v>0</v>
      </c>
      <c r="BO242" s="344">
        <f>IFERROR(MIN(IF(AND(3&lt;YEARFRAC(Input!BP101,Input!$C$158),YEARFRAC(Input!BP101,Input!$C$158)&lt;=4), Input!BP100*N(Input!BP98), 0),$B$256),0)</f>
        <v>0</v>
      </c>
      <c r="BP242" s="344">
        <f>IFERROR(MIN(IF(AND(3&lt;YEARFRAC(Input!BQ101,Input!$C$158),YEARFRAC(Input!BQ101,Input!$C$158)&lt;=4), Input!BQ100*N(Input!BQ98), 0),$B$256),0)</f>
        <v>0</v>
      </c>
      <c r="BQ242" s="344">
        <f>IFERROR(MIN(IF(AND(3&lt;YEARFRAC(Input!BR101,Input!$C$158),YEARFRAC(Input!BR101,Input!$C$158)&lt;=4), Input!BR100*N(Input!BR98), 0),$B$256),0)</f>
        <v>0</v>
      </c>
      <c r="BR242" s="344">
        <f>IFERROR(MIN(IF(AND(3&lt;YEARFRAC(Input!BS101,Input!$C$158),YEARFRAC(Input!BS101,Input!$C$158)&lt;=4), Input!BS100*N(Input!BS98), 0),$B$256),0)</f>
        <v>0</v>
      </c>
      <c r="BS242" s="344">
        <f>IFERROR(MIN(IF(AND(3&lt;YEARFRAC(Input!BT101,Input!$C$158),YEARFRAC(Input!BT101,Input!$C$158)&lt;=4), Input!BT100*N(Input!BT98), 0),$B$256),0)</f>
        <v>0</v>
      </c>
      <c r="BT242" s="344">
        <f>IFERROR(MIN(IF(AND(3&lt;YEARFRAC(Input!BU101,Input!$C$158),YEARFRAC(Input!BU101,Input!$C$158)&lt;=4), Input!BU100*N(Input!BU98), 0),$B$256),0)</f>
        <v>0</v>
      </c>
      <c r="BU242" s="344">
        <f>IFERROR(MIN(IF(AND(3&lt;YEARFRAC(Input!BV101,Input!$C$158),YEARFRAC(Input!BV101,Input!$C$158)&lt;=4), Input!BV100*N(Input!BV98), 0),$B$256),0)</f>
        <v>0</v>
      </c>
      <c r="BV242" s="344">
        <f>IFERROR(MIN(IF(AND(3&lt;YEARFRAC(Input!BW101,Input!$C$158),YEARFRAC(Input!BW101,Input!$C$158)&lt;=4), Input!BW100*N(Input!BW98), 0),$B$256),0)</f>
        <v>0</v>
      </c>
      <c r="BW242" s="344">
        <f>IFERROR(MIN(IF(AND(3&lt;YEARFRAC(Input!BX101,Input!$C$158),YEARFRAC(Input!BX101,Input!$C$158)&lt;=4), Input!BX100*N(Input!BX98), 0),$B$256),0)</f>
        <v>0</v>
      </c>
      <c r="BX242" s="344">
        <f>IFERROR(MIN(IF(AND(3&lt;YEARFRAC(Input!BY101,Input!$C$158),YEARFRAC(Input!BY101,Input!$C$158)&lt;=4), Input!BY100*N(Input!BY98), 0),$B$256),0)</f>
        <v>0</v>
      </c>
      <c r="BY242" s="344">
        <f>IFERROR(MIN(IF(AND(3&lt;YEARFRAC(Input!BZ101,Input!$C$158),YEARFRAC(Input!BZ101,Input!$C$158)&lt;=4), Input!BZ100*N(Input!BZ98), 0),$B$256),0)</f>
        <v>0</v>
      </c>
      <c r="BZ242" s="344">
        <f>IFERROR(MIN(IF(AND(3&lt;YEARFRAC(Input!CA101,Input!$C$158),YEARFRAC(Input!CA101,Input!$C$158)&lt;=4), Input!CA100*N(Input!CA98), 0),$B$256),0)</f>
        <v>0</v>
      </c>
      <c r="CA242" s="344">
        <f>IFERROR(MIN(IF(AND(3&lt;YEARFRAC(Input!CB101,Input!$C$158),YEARFRAC(Input!CB101,Input!$C$158)&lt;=4), Input!CB100*N(Input!CB98), 0),$B$256),0)</f>
        <v>0</v>
      </c>
      <c r="CB242" s="344">
        <f>IFERROR(MIN(IF(AND(3&lt;YEARFRAC(Input!CC101,Input!$C$158),YEARFRAC(Input!CC101,Input!$C$158)&lt;=4), Input!CC100*N(Input!CC98), 0),$B$256),0)</f>
        <v>0</v>
      </c>
      <c r="CC242" s="344">
        <f>IFERROR(MIN(IF(AND(3&lt;YEARFRAC(Input!CD101,Input!$C$158),YEARFRAC(Input!CD101,Input!$C$158)&lt;=4), Input!CD100*N(Input!CD98), 0),$B$256),0)</f>
        <v>0</v>
      </c>
      <c r="CD242" s="344">
        <f>IFERROR(MIN(IF(AND(3&lt;YEARFRAC(Input!CE101,Input!$C$158),YEARFRAC(Input!CE101,Input!$C$158)&lt;=4), Input!CE100*N(Input!CE98), 0),$B$256),0)</f>
        <v>0</v>
      </c>
      <c r="CE242" s="344">
        <f>IFERROR(MIN(IF(AND(3&lt;YEARFRAC(Input!CF101,Input!$C$158),YEARFRAC(Input!CF101,Input!$C$158)&lt;=4), Input!CF100*N(Input!CF98), 0),$B$256),0)</f>
        <v>0</v>
      </c>
      <c r="CF242" s="344">
        <f>IFERROR(MIN(IF(AND(3&lt;YEARFRAC(Input!CG101,Input!$C$158),YEARFRAC(Input!CG101,Input!$C$158)&lt;=4), Input!CG100*N(Input!CG98), 0),$B$256),0)</f>
        <v>0</v>
      </c>
      <c r="CG242" s="344">
        <f>IFERROR(MIN(IF(AND(3&lt;YEARFRAC(Input!CH101,Input!$C$158),YEARFRAC(Input!CH101,Input!$C$158)&lt;=4), Input!CH100*N(Input!CH98), 0),$B$256),0)</f>
        <v>0</v>
      </c>
      <c r="CH242" s="344">
        <f>IFERROR(MIN(IF(AND(3&lt;YEARFRAC(Input!CI101,Input!$C$158),YEARFRAC(Input!CI101,Input!$C$158)&lt;=4), Input!CI100*N(Input!CI98), 0),$B$256),0)</f>
        <v>0</v>
      </c>
      <c r="CI242" s="344">
        <f>IFERROR(MIN(IF(AND(3&lt;YEARFRAC(Input!CJ101,Input!$C$158),YEARFRAC(Input!CJ101,Input!$C$158)&lt;=4), Input!CJ100*N(Input!CJ98), 0),$B$256),0)</f>
        <v>0</v>
      </c>
      <c r="CJ242" s="344">
        <f>IFERROR(MIN(IF(AND(3&lt;YEARFRAC(Input!CK101,Input!$C$158),YEARFRAC(Input!CK101,Input!$C$158)&lt;=4), Input!CK100*N(Input!CK98), 0),$B$256),0)</f>
        <v>0</v>
      </c>
      <c r="CK242" s="344">
        <f>IFERROR(MIN(IF(AND(3&lt;YEARFRAC(Input!CL101,Input!$C$158),YEARFRAC(Input!CL101,Input!$C$158)&lt;=4), Input!CL100*N(Input!CL98), 0),$B$256),0)</f>
        <v>0</v>
      </c>
      <c r="CL242" s="344">
        <f>IFERROR(MIN(IF(AND(3&lt;YEARFRAC(Input!CM101,Input!$C$158),YEARFRAC(Input!CM101,Input!$C$158)&lt;=4), Input!CM100*N(Input!CM98), 0),$B$256),0)</f>
        <v>0</v>
      </c>
      <c r="CM242" s="344">
        <f>IFERROR(MIN(IF(AND(3&lt;YEARFRAC(Input!CN101,Input!$C$158),YEARFRAC(Input!CN101,Input!$C$158)&lt;=4), Input!CN100*N(Input!CN98), 0),$B$256),0)</f>
        <v>0</v>
      </c>
      <c r="CN242" s="344">
        <f>IFERROR(MIN(IF(AND(3&lt;YEARFRAC(Input!CO101,Input!$C$158),YEARFRAC(Input!CO101,Input!$C$158)&lt;=4), Input!CO100*N(Input!CO98), 0),$B$256),0)</f>
        <v>0</v>
      </c>
      <c r="CO242" s="344">
        <f>IFERROR(MIN(IF(AND(3&lt;YEARFRAC(Input!CP101,Input!$C$158),YEARFRAC(Input!CP101,Input!$C$158)&lt;=4), Input!CP100*N(Input!CP98), 0),$B$256),0)</f>
        <v>0</v>
      </c>
      <c r="CP242" s="344">
        <f>IFERROR(MIN(IF(AND(3&lt;YEARFRAC(Input!CQ101,Input!$C$158),YEARFRAC(Input!CQ101,Input!$C$158)&lt;=4), Input!CQ100*N(Input!CQ98), 0),$B$256),0)</f>
        <v>0</v>
      </c>
      <c r="CQ242" s="344">
        <f>IFERROR(MIN(IF(AND(3&lt;YEARFRAC(Input!CR101,Input!$C$158),YEARFRAC(Input!CR101,Input!$C$158)&lt;=4), Input!CR100*N(Input!CR98), 0),$B$256),0)</f>
        <v>0</v>
      </c>
      <c r="CR242" s="344">
        <f>IFERROR(MIN(IF(AND(3&lt;YEARFRAC(Input!CS101,Input!$C$158),YEARFRAC(Input!CS101,Input!$C$158)&lt;=4), Input!CS100*N(Input!CS98), 0),$B$256),0)</f>
        <v>0</v>
      </c>
      <c r="CS242" s="344">
        <f>IFERROR(MIN(IF(AND(3&lt;YEARFRAC(Input!CT101,Input!$C$158),YEARFRAC(Input!CT101,Input!$C$158)&lt;=4), Input!CT100*N(Input!CT98), 0),$B$256),0)</f>
        <v>0</v>
      </c>
      <c r="CT242" s="344">
        <f>IFERROR(MIN(IF(AND(3&lt;YEARFRAC(Input!CU101,Input!$C$158),YEARFRAC(Input!CU101,Input!$C$158)&lt;=4), Input!CU100*N(Input!CU98), 0),$B$256),0)</f>
        <v>0</v>
      </c>
      <c r="CU242" s="344">
        <f>IFERROR(MIN(IF(AND(3&lt;YEARFRAC(Input!CV101,Input!$C$158),YEARFRAC(Input!CV101,Input!$C$158)&lt;=4), Input!CV100*N(Input!CV98), 0),$B$256),0)</f>
        <v>0</v>
      </c>
      <c r="CV242" s="344">
        <f>IFERROR(MIN(IF(AND(3&lt;YEARFRAC(Input!CW101,Input!$C$158),YEARFRAC(Input!CW101,Input!$C$158)&lt;=4), Input!CW100*N(Input!CW98), 0),$B$256),0)</f>
        <v>0</v>
      </c>
      <c r="CW242" s="344">
        <f>IFERROR(MIN(IF(AND(3&lt;YEARFRAC(Input!CX101,Input!$C$158),YEARFRAC(Input!CX101,Input!$C$158)&lt;=4), Input!CX100*N(Input!CX98), 0),$B$256),0)</f>
        <v>0</v>
      </c>
      <c r="CX242" s="344">
        <f>IFERROR(MIN(IF(AND(3&lt;YEARFRAC(Input!CY101,Input!$C$158),YEARFRAC(Input!CY101,Input!$C$158)&lt;=4), Input!CY100*N(Input!CY98), 0),$B$256),0)</f>
        <v>0</v>
      </c>
      <c r="CY242" s="344">
        <f>IFERROR(MIN(IF(AND(3&lt;YEARFRAC(Input!CZ101,Input!$C$158),YEARFRAC(Input!CZ101,Input!$C$158)&lt;=4), Input!CZ100*N(Input!CZ98), 0),$B$256),0)</f>
        <v>0</v>
      </c>
      <c r="CZ242" s="344">
        <f>IFERROR(MIN(IF(AND(3&lt;YEARFRAC(Input!DA101,Input!$C$158),YEARFRAC(Input!DA101,Input!$C$158)&lt;=4), Input!DA100*N(Input!DA98), 0),$B$256),0)</f>
        <v>0</v>
      </c>
      <c r="DA242" s="344">
        <f>IFERROR(MIN(IF(AND(3&lt;YEARFRAC(Input!DB101,Input!$C$158),YEARFRAC(Input!DB101,Input!$C$158)&lt;=4), Input!DB100*N(Input!DB98), 0),$B$256),0)</f>
        <v>0</v>
      </c>
      <c r="DB242" s="344">
        <f>IFERROR(MIN(IF(AND(3&lt;YEARFRAC(Input!DC101,Input!$C$158),YEARFRAC(Input!DC101,Input!$C$158)&lt;=4), Input!DC100*N(Input!DC98), 0),$B$256),0)</f>
        <v>0</v>
      </c>
      <c r="DC242" s="344">
        <f>IFERROR(MIN(IF(AND(3&lt;YEARFRAC(Input!DD101,Input!$C$158),YEARFRAC(Input!DD101,Input!$C$158)&lt;=4), Input!DD100*N(Input!DD98), 0),$B$256),0)</f>
        <v>0</v>
      </c>
      <c r="DD242" s="344">
        <f>IFERROR(MIN(IF(AND(3&lt;YEARFRAC(Input!DE101,Input!$C$158),YEARFRAC(Input!DE101,Input!$C$158)&lt;=4), Input!DE100*N(Input!DE98), 0),$B$256),0)</f>
        <v>0</v>
      </c>
      <c r="DE242" s="344">
        <f>IFERROR(MIN(IF(AND(3&lt;YEARFRAC(Input!DF101,Input!$C$158),YEARFRAC(Input!DF101,Input!$C$158)&lt;=4), Input!DF100*N(Input!DF98), 0),$B$256),0)</f>
        <v>0</v>
      </c>
      <c r="DF242" s="344">
        <f>IFERROR(MIN(IF(AND(3&lt;YEARFRAC(Input!DG101,Input!$C$158),YEARFRAC(Input!DG101,Input!$C$158)&lt;=4), Input!DG100*N(Input!DG98), 0),$B$256),0)</f>
        <v>0</v>
      </c>
      <c r="DG242" s="344">
        <f>IFERROR(MIN(IF(AND(3&lt;YEARFRAC(Input!DH101,Input!$C$158),YEARFRAC(Input!DH101,Input!$C$158)&lt;=4), Input!DH100*N(Input!DH98), 0),$B$256),0)</f>
        <v>0</v>
      </c>
      <c r="DH242" s="344">
        <f>IFERROR(MIN(IF(AND(3&lt;YEARFRAC(Input!DI101,Input!$C$158),YEARFRAC(Input!DI101,Input!$C$158)&lt;=4), Input!DI100*N(Input!DI98), 0),$B$256),0)</f>
        <v>0</v>
      </c>
      <c r="DI242" s="344">
        <f>IFERROR(MIN(IF(AND(3&lt;YEARFRAC(Input!DJ101,Input!$C$158),YEARFRAC(Input!DJ101,Input!$C$158)&lt;=4), Input!DJ100*N(Input!DJ98), 0),$B$256),0)</f>
        <v>0</v>
      </c>
      <c r="DJ242" s="344">
        <f>IFERROR(MIN(IF(AND(3&lt;YEARFRAC(Input!DK101,Input!$C$158),YEARFRAC(Input!DK101,Input!$C$158)&lt;=4), Input!DK100*N(Input!DK98), 0),$B$256),0)</f>
        <v>0</v>
      </c>
      <c r="DK242" s="344">
        <f>IFERROR(MIN(IF(AND(3&lt;YEARFRAC(Input!DL101,Input!$C$158),YEARFRAC(Input!DL101,Input!$C$158)&lt;=4), Input!DL100*N(Input!DL98), 0),$B$256),0)</f>
        <v>0</v>
      </c>
      <c r="DL242" s="344">
        <f>IFERROR(MIN(IF(AND(3&lt;YEARFRAC(Input!DM101,Input!$C$158),YEARFRAC(Input!DM101,Input!$C$158)&lt;=4), Input!DM100*N(Input!DM98), 0),$B$256),0)</f>
        <v>0</v>
      </c>
      <c r="DM242" s="344">
        <f>IFERROR(MIN(IF(AND(3&lt;YEARFRAC(Input!DN101,Input!$C$158),YEARFRAC(Input!DN101,Input!$C$158)&lt;=4), Input!DN100*N(Input!DN98), 0),$B$256),0)</f>
        <v>0</v>
      </c>
      <c r="DN242" s="344">
        <f>IFERROR(MIN(IF(AND(3&lt;YEARFRAC(Input!DO101,Input!$C$158),YEARFRAC(Input!DO101,Input!$C$158)&lt;=4), Input!DO100*N(Input!DO98), 0),$B$256),0)</f>
        <v>0</v>
      </c>
      <c r="DO242" s="344">
        <f>IFERROR(MIN(IF(AND(3&lt;YEARFRAC(Input!DP101,Input!$C$158),YEARFRAC(Input!DP101,Input!$C$158)&lt;=4), Input!DP100*N(Input!DP98), 0),$B$256),0)</f>
        <v>0</v>
      </c>
      <c r="DP242" s="344">
        <f>IFERROR(MIN(IF(AND(3&lt;YEARFRAC(Input!DQ101,Input!$C$158),YEARFRAC(Input!DQ101,Input!$C$158)&lt;=4), Input!DQ100*N(Input!DQ98), 0),$B$256),0)</f>
        <v>0</v>
      </c>
      <c r="DQ242" s="344">
        <f>IFERROR(MIN(IF(AND(3&lt;YEARFRAC(Input!DR101,Input!$C$158),YEARFRAC(Input!DR101,Input!$C$158)&lt;=4), Input!DR100*N(Input!DR98), 0),$B$256),0)</f>
        <v>0</v>
      </c>
      <c r="DR242" s="344">
        <f>IFERROR(MIN(IF(AND(3&lt;YEARFRAC(Input!DS101,Input!$C$158),YEARFRAC(Input!DS101,Input!$C$158)&lt;=4), Input!DS100*N(Input!DS98), 0),$B$256),0)</f>
        <v>0</v>
      </c>
      <c r="DS242" s="344">
        <f>IFERROR(MIN(IF(AND(3&lt;YEARFRAC(Input!DT101,Input!$C$158),YEARFRAC(Input!DT101,Input!$C$158)&lt;=4), Input!DT100*N(Input!DT98), 0),$B$256),0)</f>
        <v>0</v>
      </c>
      <c r="DT242" s="344">
        <f>IFERROR(MIN(IF(AND(3&lt;YEARFRAC(Input!DU101,Input!$C$158),YEARFRAC(Input!DU101,Input!$C$158)&lt;=4), Input!DU100*N(Input!DU98), 0),$B$256),0)</f>
        <v>0</v>
      </c>
      <c r="DU242" s="344">
        <f>IFERROR(MIN(IF(AND(3&lt;YEARFRAC(Input!DV101,Input!$C$158),YEARFRAC(Input!DV101,Input!$C$158)&lt;=4), Input!DV100*N(Input!DV98), 0),$B$256),0)</f>
        <v>0</v>
      </c>
      <c r="DV242" s="344">
        <f>IFERROR(MIN(IF(AND(3&lt;YEARFRAC(Input!DW101,Input!$C$158),YEARFRAC(Input!DW101,Input!$C$158)&lt;=4), Input!DW100*N(Input!DW98), 0),$B$256),0)</f>
        <v>0</v>
      </c>
      <c r="DW242" s="344">
        <f>IFERROR(MIN(IF(AND(3&lt;YEARFRAC(Input!DX101,Input!$C$158),YEARFRAC(Input!DX101,Input!$C$158)&lt;=4), Input!DX100*N(Input!DX98), 0),$B$256),0)</f>
        <v>0</v>
      </c>
      <c r="DX242" s="344">
        <f>IFERROR(MIN(IF(AND(3&lt;YEARFRAC(Input!DY101,Input!$C$158),YEARFRAC(Input!DY101,Input!$C$158)&lt;=4), Input!DY100*N(Input!DY98), 0),$B$256),0)</f>
        <v>0</v>
      </c>
      <c r="DY242" s="344">
        <f>IFERROR(MIN(IF(AND(3&lt;YEARFRAC(Input!DZ101,Input!$C$158),YEARFRAC(Input!DZ101,Input!$C$158)&lt;=4), Input!DZ100*N(Input!DZ98), 0),$B$256),0)</f>
        <v>0</v>
      </c>
      <c r="DZ242" s="344">
        <f>IFERROR(MIN(IF(AND(3&lt;YEARFRAC(Input!EA101,Input!$C$158),YEARFRAC(Input!EA101,Input!$C$158)&lt;=4), Input!EA100*N(Input!EA98), 0),$B$256),0)</f>
        <v>0</v>
      </c>
      <c r="EA242" s="344">
        <f>IFERROR(MIN(IF(AND(3&lt;YEARFRAC(Input!EB101,Input!$C$158),YEARFRAC(Input!EB101,Input!$C$158)&lt;=4), Input!EB100*N(Input!EB98), 0),$B$256),0)</f>
        <v>0</v>
      </c>
      <c r="EB242" s="344">
        <f>IFERROR(MIN(IF(AND(3&lt;YEARFRAC(Input!EC101,Input!$C$158),YEARFRAC(Input!EC101,Input!$C$158)&lt;=4), Input!EC100*N(Input!EC98), 0),$B$256),0)</f>
        <v>0</v>
      </c>
      <c r="EC242" s="344">
        <f>IFERROR(MIN(IF(AND(3&lt;YEARFRAC(Input!ED101,Input!$C$158),YEARFRAC(Input!ED101,Input!$C$158)&lt;=4), Input!ED100*N(Input!ED98), 0),$B$256),0)</f>
        <v>0</v>
      </c>
      <c r="ED242" s="344">
        <f>IFERROR(MIN(IF(AND(3&lt;YEARFRAC(Input!EE101,Input!$C$158),YEARFRAC(Input!EE101,Input!$C$158)&lt;=4), Input!EE100*N(Input!EE98), 0),$B$256),0)</f>
        <v>0</v>
      </c>
      <c r="EE242" s="344">
        <f>IFERROR(MIN(IF(AND(3&lt;YEARFRAC(Input!EF101,Input!$C$158),YEARFRAC(Input!EF101,Input!$C$158)&lt;=4), Input!EF100*N(Input!EF98), 0),$B$256),0)</f>
        <v>0</v>
      </c>
      <c r="EF242" s="344">
        <f>IFERROR(MIN(IF(AND(3&lt;YEARFRAC(Input!EG101,Input!$C$158),YEARFRAC(Input!EG101,Input!$C$158)&lt;=4), Input!EG100*N(Input!EG98), 0),$B$256),0)</f>
        <v>0</v>
      </c>
      <c r="EG242" s="344">
        <f>IFERROR(MIN(IF(AND(3&lt;YEARFRAC(Input!EH101,Input!$C$158),YEARFRAC(Input!EH101,Input!$C$158)&lt;=4), Input!EH100*N(Input!EH98), 0),$B$256),0)</f>
        <v>0</v>
      </c>
      <c r="EH242" s="344">
        <f>IFERROR(MIN(IF(AND(3&lt;YEARFRAC(Input!EI101,Input!$C$158),YEARFRAC(Input!EI101,Input!$C$158)&lt;=4), Input!EI100*N(Input!EI98), 0),$B$256),0)</f>
        <v>0</v>
      </c>
      <c r="EI242" s="344">
        <f>IFERROR(MIN(IF(AND(3&lt;YEARFRAC(Input!EJ101,Input!$C$158),YEARFRAC(Input!EJ101,Input!$C$158)&lt;=4), Input!EJ100*N(Input!EJ98), 0),$B$256),0)</f>
        <v>0</v>
      </c>
      <c r="EJ242" s="344">
        <f>IFERROR(MIN(IF(AND(3&lt;YEARFRAC(Input!EK101,Input!$C$158),YEARFRAC(Input!EK101,Input!$C$158)&lt;=4), Input!EK100*N(Input!EK98), 0),$B$256),0)</f>
        <v>0</v>
      </c>
      <c r="EK242" s="344">
        <f>IFERROR(MIN(IF(AND(3&lt;YEARFRAC(Input!EL101,Input!$C$158),YEARFRAC(Input!EL101,Input!$C$158)&lt;=4), Input!EL100*N(Input!EL98), 0),$B$256),0)</f>
        <v>0</v>
      </c>
      <c r="EL242" s="344">
        <f>IFERROR(MIN(IF(AND(3&lt;YEARFRAC(Input!EM101,Input!$C$158),YEARFRAC(Input!EM101,Input!$C$158)&lt;=4), Input!EM100*N(Input!EM98), 0),$B$256),0)</f>
        <v>0</v>
      </c>
      <c r="EM242" s="344">
        <f>IFERROR(MIN(IF(AND(3&lt;YEARFRAC(Input!EN101,Input!$C$158),YEARFRAC(Input!EN101,Input!$C$158)&lt;=4), Input!EN100*N(Input!EN98), 0),$B$256),0)</f>
        <v>0</v>
      </c>
      <c r="EN242" s="344">
        <f>IFERROR(MIN(IF(AND(3&lt;YEARFRAC(Input!EO101,Input!$C$158),YEARFRAC(Input!EO101,Input!$C$158)&lt;=4), Input!EO100*N(Input!EO98), 0),$B$256),0)</f>
        <v>0</v>
      </c>
      <c r="EO242" s="344">
        <f>IFERROR(MIN(IF(AND(3&lt;YEARFRAC(Input!EP101,Input!$C$158),YEARFRAC(Input!EP101,Input!$C$158)&lt;=4), Input!EP100*N(Input!EP98), 0),$B$256),0)</f>
        <v>0</v>
      </c>
      <c r="EP242" s="344">
        <f>IFERROR(MIN(IF(AND(3&lt;YEARFRAC(Input!EQ101,Input!$C$158),YEARFRAC(Input!EQ101,Input!$C$158)&lt;=4), Input!EQ100*N(Input!EQ98), 0),$B$256),0)</f>
        <v>0</v>
      </c>
      <c r="EQ242" s="344">
        <f>IFERROR(MIN(IF(AND(3&lt;YEARFRAC(Input!ER101,Input!$C$158),YEARFRAC(Input!ER101,Input!$C$158)&lt;=4), Input!ER100*N(Input!ER98), 0),$B$256),0)</f>
        <v>0</v>
      </c>
      <c r="ER242" s="344">
        <f>IFERROR(MIN(IF(AND(3&lt;YEARFRAC(Input!ES101,Input!$C$158),YEARFRAC(Input!ES101,Input!$C$158)&lt;=4), Input!ES100*N(Input!ES98), 0),$B$256),0)</f>
        <v>0</v>
      </c>
      <c r="ES242" s="344">
        <f>IFERROR(MIN(IF(AND(3&lt;YEARFRAC(Input!ET101,Input!$C$158),YEARFRAC(Input!ET101,Input!$C$158)&lt;=4), Input!ET100*N(Input!ET98), 0),$B$256),0)</f>
        <v>0</v>
      </c>
      <c r="ET242" s="344">
        <f>IFERROR(MIN(IF(AND(3&lt;YEARFRAC(Input!EU101,Input!$C$158),YEARFRAC(Input!EU101,Input!$C$158)&lt;=4), Input!EU100*N(Input!EU98), 0),$B$256),0)</f>
        <v>0</v>
      </c>
      <c r="EU242" s="344">
        <f>IFERROR(MIN(IF(AND(3&lt;YEARFRAC(Input!EV101,Input!$C$158),YEARFRAC(Input!EV101,Input!$C$158)&lt;=4), Input!EV100*N(Input!EV98), 0),$B$256),0)</f>
        <v>0</v>
      </c>
      <c r="EV242" s="344">
        <f>IFERROR(MIN(IF(AND(3&lt;YEARFRAC(Input!EW101,Input!$C$158),YEARFRAC(Input!EW101,Input!$C$158)&lt;=4), Input!EW100*N(Input!EW98), 0),$B$256),0)</f>
        <v>0</v>
      </c>
      <c r="EW242" s="344">
        <f>IFERROR(MIN(IF(AND(3&lt;YEARFRAC(Input!EX101,Input!$C$158),YEARFRAC(Input!EX101,Input!$C$158)&lt;=4), Input!EX100*N(Input!EX98), 0),$B$256),0)</f>
        <v>0</v>
      </c>
      <c r="EX242" s="344">
        <f>IFERROR(MIN(IF(AND(3&lt;YEARFRAC(Input!EY101,Input!$C$158),YEARFRAC(Input!EY101,Input!$C$158)&lt;=4), Input!EY100*N(Input!EY98), 0),$B$256),0)</f>
        <v>0</v>
      </c>
      <c r="EY242" s="344">
        <f>IFERROR(MIN(IF(AND(3&lt;YEARFRAC(Input!EZ101,Input!$C$158),YEARFRAC(Input!EZ101,Input!$C$158)&lt;=4), Input!EZ100*N(Input!EZ98), 0),$B$256),0)</f>
        <v>0</v>
      </c>
      <c r="EZ242" s="344">
        <f>IFERROR(MIN(IF(AND(3&lt;YEARFRAC(Input!FA101,Input!$C$158),YEARFRAC(Input!FA101,Input!$C$158)&lt;=4), Input!FA100*N(Input!FA98), 0),$B$256),0)</f>
        <v>0</v>
      </c>
      <c r="FA242" s="344">
        <f>IFERROR(MIN(IF(AND(3&lt;YEARFRAC(Input!FB101,Input!$C$158),YEARFRAC(Input!FB101,Input!$C$158)&lt;=4), Input!FB100*N(Input!FB98), 0),$B$256),0)</f>
        <v>0</v>
      </c>
      <c r="FB242" s="344">
        <f>IFERROR(MIN(IF(AND(3&lt;YEARFRAC(Input!FC101,Input!$C$158),YEARFRAC(Input!FC101,Input!$C$158)&lt;=4), Input!FC100*N(Input!FC98), 0),$B$256),0)</f>
        <v>0</v>
      </c>
      <c r="FC242" s="344">
        <f>IFERROR(MIN(IF(AND(3&lt;YEARFRAC(Input!FD101,Input!$C$158),YEARFRAC(Input!FD101,Input!$C$158)&lt;=4), Input!FD100*N(Input!FD98), 0),$B$256),0)</f>
        <v>0</v>
      </c>
      <c r="FD242" s="344">
        <f>IFERROR(MIN(IF(AND(3&lt;YEARFRAC(Input!FE101,Input!$C$158),YEARFRAC(Input!FE101,Input!$C$158)&lt;=4), Input!FE100*N(Input!FE98), 0),$B$256),0)</f>
        <v>0</v>
      </c>
      <c r="FE242" s="344">
        <f>IFERROR(MIN(IF(AND(3&lt;YEARFRAC(Input!FF101,Input!$C$158),YEARFRAC(Input!FF101,Input!$C$158)&lt;=4), Input!FF100*N(Input!FF98), 0),$B$256),0)</f>
        <v>0</v>
      </c>
      <c r="FF242" s="344">
        <f>IFERROR(MIN(IF(AND(3&lt;YEARFRAC(Input!FG101,Input!$C$158),YEARFRAC(Input!FG101,Input!$C$158)&lt;=4), Input!FG100*N(Input!FG98), 0),$B$256),0)</f>
        <v>0</v>
      </c>
      <c r="FG242" s="344">
        <f>IFERROR(MIN(IF(AND(3&lt;YEARFRAC(Input!FH101,Input!$C$158),YEARFRAC(Input!FH101,Input!$C$158)&lt;=4), Input!FH100*N(Input!FH98), 0),$B$256),0)</f>
        <v>0</v>
      </c>
      <c r="FH242" s="344">
        <f>IFERROR(MIN(IF(AND(3&lt;YEARFRAC(Input!FI101,Input!$C$158),YEARFRAC(Input!FI101,Input!$C$158)&lt;=4), Input!FI100*N(Input!FI98), 0),$B$256),0)</f>
        <v>0</v>
      </c>
      <c r="FI242" s="344">
        <f>IFERROR(MIN(IF(AND(3&lt;YEARFRAC(Input!FJ101,Input!$C$158),YEARFRAC(Input!FJ101,Input!$C$158)&lt;=4), Input!FJ100*N(Input!FJ98), 0),$B$256),0)</f>
        <v>0</v>
      </c>
      <c r="FJ242" s="344">
        <f>IFERROR(MIN(IF(AND(3&lt;YEARFRAC(Input!FK101,Input!$C$158),YEARFRAC(Input!FK101,Input!$C$158)&lt;=4), Input!FK100*N(Input!FK98), 0),$B$256),0)</f>
        <v>0</v>
      </c>
      <c r="FK242" s="344">
        <f>IFERROR(MIN(IF(AND(3&lt;YEARFRAC(Input!FL101,Input!$C$158),YEARFRAC(Input!FL101,Input!$C$158)&lt;=4), Input!FL100*N(Input!FL98), 0),$B$256),0)</f>
        <v>0</v>
      </c>
      <c r="FL242" s="344">
        <f>IFERROR(MIN(IF(AND(3&lt;YEARFRAC(Input!FM101,Input!$C$158),YEARFRAC(Input!FM101,Input!$C$158)&lt;=4), Input!FM100*N(Input!FM98), 0),$B$256),0)</f>
        <v>0</v>
      </c>
      <c r="FM242" s="344">
        <f>IFERROR(MIN(IF(AND(3&lt;YEARFRAC(Input!FN101,Input!$C$158),YEARFRAC(Input!FN101,Input!$C$158)&lt;=4), Input!FN100*N(Input!FN98), 0),$B$256),0)</f>
        <v>0</v>
      </c>
      <c r="FN242" s="344">
        <f>IFERROR(MIN(IF(AND(3&lt;YEARFRAC(Input!FO101,Input!$C$158),YEARFRAC(Input!FO101,Input!$C$158)&lt;=4), Input!FO100*N(Input!FO98), 0),$B$256),0)</f>
        <v>0</v>
      </c>
      <c r="FO242" s="344">
        <f>IFERROR(MIN(IF(AND(3&lt;YEARFRAC(Input!FP101,Input!$C$158),YEARFRAC(Input!FP101,Input!$C$158)&lt;=4), Input!FP100*N(Input!FP98), 0),$B$256),0)</f>
        <v>0</v>
      </c>
      <c r="FP242" s="344">
        <f>IFERROR(MIN(IF(AND(3&lt;YEARFRAC(Input!FQ101,Input!$C$158),YEARFRAC(Input!FQ101,Input!$C$158)&lt;=4), Input!FQ100*N(Input!FQ98), 0),$B$256),0)</f>
        <v>0</v>
      </c>
      <c r="FQ242" s="344">
        <f>IFERROR(MIN(IF(AND(3&lt;YEARFRAC(Input!FR101,Input!$C$158),YEARFRAC(Input!FR101,Input!$C$158)&lt;=4), Input!FR100*N(Input!FR98), 0),$B$256),0)</f>
        <v>0</v>
      </c>
      <c r="FR242" s="344">
        <f>IFERROR(MIN(IF(AND(3&lt;YEARFRAC(Input!FS101,Input!$C$158),YEARFRAC(Input!FS101,Input!$C$158)&lt;=4), Input!FS100*N(Input!FS98), 0),$B$256),0)</f>
        <v>0</v>
      </c>
      <c r="FS242" s="344">
        <f>IFERROR(MIN(IF(AND(3&lt;YEARFRAC(Input!FT101,Input!$C$158),YEARFRAC(Input!FT101,Input!$C$158)&lt;=4), Input!FT100*N(Input!FT98), 0),$B$256),0)</f>
        <v>0</v>
      </c>
      <c r="FT242" s="344">
        <f>IFERROR(MIN(IF(AND(3&lt;YEARFRAC(Input!FU101,Input!$C$158),YEARFRAC(Input!FU101,Input!$C$158)&lt;=4), Input!FU100*N(Input!FU98), 0),$B$256),0)</f>
        <v>0</v>
      </c>
      <c r="FU242" s="344">
        <f>IFERROR(MIN(IF(AND(3&lt;YEARFRAC(Input!FV101,Input!$C$158),YEARFRAC(Input!FV101,Input!$C$158)&lt;=4), Input!FV100*N(Input!FV98), 0),$B$256),0)</f>
        <v>0</v>
      </c>
      <c r="FV242" s="344">
        <f>IFERROR(MIN(IF(AND(3&lt;YEARFRAC(Input!FW101,Input!$C$158),YEARFRAC(Input!FW101,Input!$C$158)&lt;=4), Input!FW100*N(Input!FW98), 0),$B$256),0)</f>
        <v>0</v>
      </c>
      <c r="FW242" s="344">
        <f>IFERROR(MIN(IF(AND(3&lt;YEARFRAC(Input!FX101,Input!$C$158),YEARFRAC(Input!FX101,Input!$C$158)&lt;=4), Input!FX100*N(Input!FX98), 0),$B$256),0)</f>
        <v>0</v>
      </c>
      <c r="FX242" s="344">
        <f>IFERROR(MIN(IF(AND(3&lt;YEARFRAC(Input!FY101,Input!$C$158),YEARFRAC(Input!FY101,Input!$C$158)&lt;=4), Input!FY100*N(Input!FY98), 0),$B$256),0)</f>
        <v>0</v>
      </c>
      <c r="FY242" s="344">
        <f>IFERROR(MIN(IF(AND(3&lt;YEARFRAC(Input!FZ101,Input!$C$158),YEARFRAC(Input!FZ101,Input!$C$158)&lt;=4), Input!FZ100*N(Input!FZ98), 0),$B$256),0)</f>
        <v>0</v>
      </c>
      <c r="FZ242" s="344">
        <f>IFERROR(MIN(IF(AND(3&lt;YEARFRAC(Input!GA101,Input!$C$158),YEARFRAC(Input!GA101,Input!$C$158)&lt;=4), Input!GA100*N(Input!GA98), 0),$B$256),0)</f>
        <v>0</v>
      </c>
      <c r="GA242" s="344">
        <f>IFERROR(MIN(IF(AND(3&lt;YEARFRAC(Input!GB101,Input!$C$158),YEARFRAC(Input!GB101,Input!$C$158)&lt;=4), Input!GB100*N(Input!GB98), 0),$B$256),0)</f>
        <v>0</v>
      </c>
      <c r="GB242" s="344">
        <f>IFERROR(MIN(IF(AND(3&lt;YEARFRAC(Input!GC101,Input!$C$158),YEARFRAC(Input!GC101,Input!$C$158)&lt;=4), Input!GC100*N(Input!GC98), 0),$B$256),0)</f>
        <v>0</v>
      </c>
      <c r="GC242" s="344">
        <f>IFERROR(MIN(IF(AND(3&lt;YEARFRAC(Input!GD101,Input!$C$158),YEARFRAC(Input!GD101,Input!$C$158)&lt;=4), Input!GD100*N(Input!GD98), 0),$B$256),0)</f>
        <v>0</v>
      </c>
      <c r="GD242" s="344">
        <f>IFERROR(MIN(IF(AND(3&lt;YEARFRAC(Input!GE101,Input!$C$158),YEARFRAC(Input!GE101,Input!$C$158)&lt;=4), Input!GE100*N(Input!GE98), 0),$B$256),0)</f>
        <v>0</v>
      </c>
      <c r="GE242" s="344">
        <f>IFERROR(MIN(IF(AND(3&lt;YEARFRAC(Input!GF101,Input!$C$158),YEARFRAC(Input!GF101,Input!$C$158)&lt;=4), Input!GF100*N(Input!GF98), 0),$B$256),0)</f>
        <v>0</v>
      </c>
      <c r="GF242" s="344">
        <f>IFERROR(MIN(IF(AND(3&lt;YEARFRAC(Input!GG101,Input!$C$158),YEARFRAC(Input!GG101,Input!$C$158)&lt;=4), Input!GG100*N(Input!GG98), 0),$B$256),0)</f>
        <v>0</v>
      </c>
      <c r="GG242" s="344">
        <f>IFERROR(MIN(IF(AND(3&lt;YEARFRAC(Input!GH101,Input!$C$158),YEARFRAC(Input!GH101,Input!$C$158)&lt;=4), Input!GH100*N(Input!GH98), 0),$B$256),0)</f>
        <v>0</v>
      </c>
      <c r="GH242" s="344">
        <f>IFERROR(MIN(IF(AND(3&lt;YEARFRAC(Input!GI101,Input!$C$158),YEARFRAC(Input!GI101,Input!$C$158)&lt;=4), Input!GI100*N(Input!GI98), 0),$B$256),0)</f>
        <v>0</v>
      </c>
      <c r="GI242" s="344">
        <f>IFERROR(MIN(IF(AND(3&lt;YEARFRAC(Input!GJ101,Input!$C$158),YEARFRAC(Input!GJ101,Input!$C$158)&lt;=4), Input!GJ100*N(Input!GJ98), 0),$B$256),0)</f>
        <v>0</v>
      </c>
      <c r="GJ242" s="344">
        <f>IFERROR(MIN(IF(AND(3&lt;YEARFRAC(Input!GK101,Input!$C$158),YEARFRAC(Input!GK101,Input!$C$158)&lt;=4), Input!GK100*N(Input!GK98), 0),$B$256),0)</f>
        <v>0</v>
      </c>
      <c r="GK242" s="344">
        <f>IFERROR(MIN(IF(AND(3&lt;YEARFRAC(Input!GL101,Input!$C$158),YEARFRAC(Input!GL101,Input!$C$158)&lt;=4), Input!GL100*N(Input!GL98), 0),$B$256),0)</f>
        <v>0</v>
      </c>
      <c r="GL242" s="344">
        <f>IFERROR(MIN(IF(AND(3&lt;YEARFRAC(Input!GM101,Input!$C$158),YEARFRAC(Input!GM101,Input!$C$158)&lt;=4), Input!GM100*N(Input!GM98), 0),$B$256),0)</f>
        <v>0</v>
      </c>
      <c r="GM242" s="344">
        <f>IFERROR(MIN(IF(AND(3&lt;YEARFRAC(Input!GN101,Input!$C$158),YEARFRAC(Input!GN101,Input!$C$158)&lt;=4), Input!GN100*N(Input!GN98), 0),$B$256),0)</f>
        <v>0</v>
      </c>
      <c r="GN242" s="344">
        <f>IFERROR(MIN(IF(AND(3&lt;YEARFRAC(Input!GO101,Input!$C$158),YEARFRAC(Input!GO101,Input!$C$158)&lt;=4), Input!GO100*N(Input!GO98), 0),$B$256),0)</f>
        <v>0</v>
      </c>
      <c r="GO242" s="344">
        <f>IFERROR(MIN(IF(AND(3&lt;YEARFRAC(Input!GP101,Input!$C$158),YEARFRAC(Input!GP101,Input!$C$158)&lt;=4), Input!GP100*N(Input!GP98), 0),$B$256),0)</f>
        <v>0</v>
      </c>
      <c r="GP242" s="344">
        <f>IFERROR(MIN(IF(AND(3&lt;YEARFRAC(Input!GQ101,Input!$C$158),YEARFRAC(Input!GQ101,Input!$C$158)&lt;=4), Input!GQ100*N(Input!GQ98), 0),$B$256),0)</f>
        <v>0</v>
      </c>
      <c r="GQ242" s="344">
        <f>IFERROR(MIN(IF(AND(3&lt;YEARFRAC(Input!GR101,Input!$C$158),YEARFRAC(Input!GR101,Input!$C$158)&lt;=4), Input!GR100*N(Input!GR98), 0),$B$256),0)</f>
        <v>0</v>
      </c>
      <c r="GR242" s="344">
        <f>IFERROR(MIN(IF(AND(3&lt;YEARFRAC(Input!GS101,Input!$C$158),YEARFRAC(Input!GS101,Input!$C$158)&lt;=4), Input!GS100*N(Input!GS98), 0),$B$256),0)</f>
        <v>0</v>
      </c>
      <c r="GS242" s="344">
        <f>IFERROR(MIN(IF(AND(3&lt;YEARFRAC(Input!GT101,Input!$C$158),YEARFRAC(Input!GT101,Input!$C$158)&lt;=4), Input!GT100*N(Input!GT98), 0),$B$256),0)</f>
        <v>0</v>
      </c>
    </row>
    <row r="243" spans="1:201" s="345" customFormat="1" outlineLevel="1">
      <c r="A243" s="343" t="s">
        <v>9469</v>
      </c>
      <c r="B243" s="344">
        <f>IFERROR(MIN(IF(AND(1&lt;YEARFRAC(Input!C101,Input!$C$158),YEARFRAC(Input!C101,Input!$C$158)&lt;=2), Input!C100*N(Input!C99), 0),$B$257),0)</f>
        <v>0</v>
      </c>
      <c r="C243" s="344">
        <f>IFERROR(MIN(IF(AND(1&lt;YEARFRAC(Input!D101,Input!$C$158),YEARFRAC(Input!D101,Input!$C$158)&lt;=2), Input!D100*N(Input!D99), 0),$B$257),0)</f>
        <v>0</v>
      </c>
      <c r="D243" s="344">
        <f>IFERROR(MIN(IF(AND(1&lt;YEARFRAC(Input!E101,Input!$C$158),YEARFRAC(Input!E101,Input!$C$158)&lt;=2), Input!E100*N(Input!E99), 0),$B$257),0)</f>
        <v>0</v>
      </c>
      <c r="E243" s="344">
        <f>IFERROR(MIN(IF(AND(1&lt;YEARFRAC(Input!F101,Input!$C$158),YEARFRAC(Input!F101,Input!$C$158)&lt;=2), Input!F100*N(Input!F99), 0),$B$257),0)</f>
        <v>0</v>
      </c>
      <c r="F243" s="344">
        <f>IFERROR(MIN(IF(AND(1&lt;YEARFRAC(Input!G101,Input!$C$158),YEARFRAC(Input!G101,Input!$C$158)&lt;=2), Input!G100*N(Input!G99), 0),$B$257),0)</f>
        <v>0</v>
      </c>
      <c r="G243" s="344">
        <f>IFERROR(MIN(IF(AND(1&lt;YEARFRAC(Input!H101,Input!$C$158),YEARFRAC(Input!H101,Input!$C$158)&lt;=2), Input!H100*N(Input!H99), 0),$B$257),0)</f>
        <v>0</v>
      </c>
      <c r="H243" s="344">
        <f>IFERROR(MIN(IF(AND(1&lt;YEARFRAC(Input!I101,Input!$C$158),YEARFRAC(Input!I101,Input!$C$158)&lt;=2), Input!I100*N(Input!I99), 0),$B$257),0)</f>
        <v>0</v>
      </c>
      <c r="I243" s="344">
        <f>IFERROR(MIN(IF(AND(1&lt;YEARFRAC(Input!J101,Input!$C$158),YEARFRAC(Input!J101,Input!$C$158)&lt;=2), Input!J100*N(Input!J99), 0),$B$257),0)</f>
        <v>0</v>
      </c>
      <c r="J243" s="344">
        <f>IFERROR(MIN(IF(AND(1&lt;YEARFRAC(Input!K101,Input!$C$158),YEARFRAC(Input!K101,Input!$C$158)&lt;=2), Input!K100*N(Input!K99), 0),$B$257),0)</f>
        <v>0</v>
      </c>
      <c r="K243" s="344">
        <f>IFERROR(MIN(IF(AND(1&lt;YEARFRAC(Input!L101,Input!$C$158),YEARFRAC(Input!L101,Input!$C$158)&lt;=2), Input!L100*N(Input!L99), 0),$B$257),0)</f>
        <v>0</v>
      </c>
      <c r="L243" s="344">
        <f>IFERROR(MIN(IF(AND(1&lt;YEARFRAC(Input!M101,Input!$C$158),YEARFRAC(Input!M101,Input!$C$158)&lt;=2), Input!M100*N(Input!M99), 0),$B$257),0)</f>
        <v>0</v>
      </c>
      <c r="M243" s="344">
        <f>IFERROR(MIN(IF(AND(1&lt;YEARFRAC(Input!N101,Input!$C$158),YEARFRAC(Input!N101,Input!$C$158)&lt;=2), Input!N100*N(Input!N99), 0),$B$257),0)</f>
        <v>0</v>
      </c>
      <c r="N243" s="344">
        <f>IFERROR(MIN(IF(AND(1&lt;YEARFRAC(Input!O101,Input!$C$158),YEARFRAC(Input!O101,Input!$C$158)&lt;=2), Input!O100*N(Input!O99), 0),$B$257),0)</f>
        <v>0</v>
      </c>
      <c r="O243" s="344">
        <f>IFERROR(MIN(IF(AND(1&lt;YEARFRAC(Input!P101,Input!$C$158),YEARFRAC(Input!P101,Input!$C$158)&lt;=2), Input!P100*N(Input!P99), 0),$B$257),0)</f>
        <v>0</v>
      </c>
      <c r="P243" s="344">
        <f>IFERROR(MIN(IF(AND(1&lt;YEARFRAC(Input!Q101,Input!$C$158),YEARFRAC(Input!Q101,Input!$C$158)&lt;=2), Input!Q100*N(Input!Q99), 0),$B$257),0)</f>
        <v>0</v>
      </c>
      <c r="Q243" s="344">
        <f>IFERROR(MIN(IF(AND(1&lt;YEARFRAC(Input!R101,Input!$C$158),YEARFRAC(Input!R101,Input!$C$158)&lt;=2), Input!R100*N(Input!R99), 0),$B$257),0)</f>
        <v>0</v>
      </c>
      <c r="R243" s="344">
        <f>IFERROR(MIN(IF(AND(1&lt;YEARFRAC(Input!S101,Input!$C$158),YEARFRAC(Input!S101,Input!$C$158)&lt;=2), Input!S100*N(Input!S99), 0),$B$257),0)</f>
        <v>0</v>
      </c>
      <c r="S243" s="344">
        <f>IFERROR(MIN(IF(AND(1&lt;YEARFRAC(Input!T101,Input!$C$158),YEARFRAC(Input!T101,Input!$C$158)&lt;=2), Input!T100*N(Input!T99), 0),$B$257),0)</f>
        <v>0</v>
      </c>
      <c r="T243" s="344">
        <f>IFERROR(MIN(IF(AND(1&lt;YEARFRAC(Input!U101,Input!$C$158),YEARFRAC(Input!U101,Input!$C$158)&lt;=2), Input!U100*N(Input!U99), 0),$B$257),0)</f>
        <v>0</v>
      </c>
      <c r="U243" s="344">
        <f>IFERROR(MIN(IF(AND(1&lt;YEARFRAC(Input!V101,Input!$C$158),YEARFRAC(Input!V101,Input!$C$158)&lt;=2), Input!V100*N(Input!V99), 0),$B$257),0)</f>
        <v>0</v>
      </c>
      <c r="V243" s="344">
        <f>IFERROR(MIN(IF(AND(1&lt;YEARFRAC(Input!W101,Input!$C$158),YEARFRAC(Input!W101,Input!$C$158)&lt;=2), Input!W100*N(Input!W99), 0),$B$257),0)</f>
        <v>0</v>
      </c>
      <c r="W243" s="344">
        <f>IFERROR(MIN(IF(AND(1&lt;YEARFRAC(Input!X101,Input!$C$158),YEARFRAC(Input!X101,Input!$C$158)&lt;=2), Input!X100*N(Input!X99), 0),$B$257),0)</f>
        <v>0</v>
      </c>
      <c r="X243" s="344">
        <f>IFERROR(MIN(IF(AND(1&lt;YEARFRAC(Input!Y101,Input!$C$158),YEARFRAC(Input!Y101,Input!$C$158)&lt;=2), Input!Y100*N(Input!Y99), 0),$B$257),0)</f>
        <v>0</v>
      </c>
      <c r="Y243" s="344">
        <f>IFERROR(MIN(IF(AND(1&lt;YEARFRAC(Input!Z101,Input!$C$158),YEARFRAC(Input!Z101,Input!$C$158)&lt;=2), Input!Z100*N(Input!Z99), 0),$B$257),0)</f>
        <v>0</v>
      </c>
      <c r="Z243" s="344">
        <f>IFERROR(MIN(IF(AND(1&lt;YEARFRAC(Input!AA101,Input!$C$158),YEARFRAC(Input!AA101,Input!$C$158)&lt;=2), Input!AA100*N(Input!AA99), 0),$B$257),0)</f>
        <v>0</v>
      </c>
      <c r="AA243" s="344">
        <f>IFERROR(MIN(IF(AND(1&lt;YEARFRAC(Input!AB101,Input!$C$158),YEARFRAC(Input!AB101,Input!$C$158)&lt;=2), Input!AB100*N(Input!AB99), 0),$B$257),0)</f>
        <v>0</v>
      </c>
      <c r="AB243" s="344">
        <f>IFERROR(MIN(IF(AND(1&lt;YEARFRAC(Input!AC101,Input!$C$158),YEARFRAC(Input!AC101,Input!$C$158)&lt;=2), Input!AC100*N(Input!AC99), 0),$B$257),0)</f>
        <v>0</v>
      </c>
      <c r="AC243" s="344">
        <f>IFERROR(MIN(IF(AND(1&lt;YEARFRAC(Input!AD101,Input!$C$158),YEARFRAC(Input!AD101,Input!$C$158)&lt;=2), Input!AD100*N(Input!AD99), 0),$B$257),0)</f>
        <v>0</v>
      </c>
      <c r="AD243" s="344">
        <f>IFERROR(MIN(IF(AND(1&lt;YEARFRAC(Input!AE101,Input!$C$158),YEARFRAC(Input!AE101,Input!$C$158)&lt;=2), Input!AE100*N(Input!AE99), 0),$B$257),0)</f>
        <v>0</v>
      </c>
      <c r="AE243" s="344">
        <f>IFERROR(MIN(IF(AND(1&lt;YEARFRAC(Input!AF101,Input!$C$158),YEARFRAC(Input!AF101,Input!$C$158)&lt;=2), Input!AF100*N(Input!AF99), 0),$B$257),0)</f>
        <v>0</v>
      </c>
      <c r="AF243" s="344">
        <f>IFERROR(MIN(IF(AND(1&lt;YEARFRAC(Input!AG101,Input!$C$158),YEARFRAC(Input!AG101,Input!$C$158)&lt;=2), Input!AG100*N(Input!AG99), 0),$B$257),0)</f>
        <v>0</v>
      </c>
      <c r="AG243" s="344">
        <f>IFERROR(MIN(IF(AND(1&lt;YEARFRAC(Input!AH101,Input!$C$158),YEARFRAC(Input!AH101,Input!$C$158)&lt;=2), Input!AH100*N(Input!AH99), 0),$B$257),0)</f>
        <v>0</v>
      </c>
      <c r="AH243" s="344">
        <f>IFERROR(MIN(IF(AND(1&lt;YEARFRAC(Input!AI101,Input!$C$158),YEARFRAC(Input!AI101,Input!$C$158)&lt;=2), Input!AI100*N(Input!AI99), 0),$B$257),0)</f>
        <v>0</v>
      </c>
      <c r="AI243" s="344">
        <f>IFERROR(MIN(IF(AND(1&lt;YEARFRAC(Input!AJ101,Input!$C$158),YEARFRAC(Input!AJ101,Input!$C$158)&lt;=2), Input!AJ100*N(Input!AJ99), 0),$B$257),0)</f>
        <v>0</v>
      </c>
      <c r="AJ243" s="344">
        <f>IFERROR(MIN(IF(AND(1&lt;YEARFRAC(Input!AK101,Input!$C$158),YEARFRAC(Input!AK101,Input!$C$158)&lt;=2), Input!AK100*N(Input!AK99), 0),$B$257),0)</f>
        <v>0</v>
      </c>
      <c r="AK243" s="344">
        <f>IFERROR(MIN(IF(AND(1&lt;YEARFRAC(Input!AL101,Input!$C$158),YEARFRAC(Input!AL101,Input!$C$158)&lt;=2), Input!AL100*N(Input!AL99), 0),$B$257),0)</f>
        <v>0</v>
      </c>
      <c r="AL243" s="344">
        <f>IFERROR(MIN(IF(AND(1&lt;YEARFRAC(Input!AM101,Input!$C$158),YEARFRAC(Input!AM101,Input!$C$158)&lt;=2), Input!AM100*N(Input!AM99), 0),$B$257),0)</f>
        <v>0</v>
      </c>
      <c r="AM243" s="344">
        <f>IFERROR(MIN(IF(AND(1&lt;YEARFRAC(Input!AN101,Input!$C$158),YEARFRAC(Input!AN101,Input!$C$158)&lt;=2), Input!AN100*N(Input!AN99), 0),$B$257),0)</f>
        <v>0</v>
      </c>
      <c r="AN243" s="344">
        <f>IFERROR(MIN(IF(AND(1&lt;YEARFRAC(Input!AO101,Input!$C$158),YEARFRAC(Input!AO101,Input!$C$158)&lt;=2), Input!AO100*N(Input!AO99), 0),$B$257),0)</f>
        <v>0</v>
      </c>
      <c r="AO243" s="344">
        <f>IFERROR(MIN(IF(AND(1&lt;YEARFRAC(Input!AP101,Input!$C$158),YEARFRAC(Input!AP101,Input!$C$158)&lt;=2), Input!AP100*N(Input!AP99), 0),$B$257),0)</f>
        <v>0</v>
      </c>
      <c r="AP243" s="344">
        <f>IFERROR(MIN(IF(AND(1&lt;YEARFRAC(Input!AQ101,Input!$C$158),YEARFRAC(Input!AQ101,Input!$C$158)&lt;=2), Input!AQ100*N(Input!AQ99), 0),$B$257),0)</f>
        <v>0</v>
      </c>
      <c r="AQ243" s="344">
        <f>IFERROR(MIN(IF(AND(1&lt;YEARFRAC(Input!AR101,Input!$C$158),YEARFRAC(Input!AR101,Input!$C$158)&lt;=2), Input!AR100*N(Input!AR99), 0),$B$257),0)</f>
        <v>0</v>
      </c>
      <c r="AR243" s="344">
        <f>IFERROR(MIN(IF(AND(1&lt;YEARFRAC(Input!AS101,Input!$C$158),YEARFRAC(Input!AS101,Input!$C$158)&lt;=2), Input!AS100*N(Input!AS99), 0),$B$257),0)</f>
        <v>0</v>
      </c>
      <c r="AS243" s="344">
        <f>IFERROR(MIN(IF(AND(1&lt;YEARFRAC(Input!AT101,Input!$C$158),YEARFRAC(Input!AT101,Input!$C$158)&lt;=2), Input!AT100*N(Input!AT99), 0),$B$257),0)</f>
        <v>0</v>
      </c>
      <c r="AT243" s="344">
        <f>IFERROR(MIN(IF(AND(1&lt;YEARFRAC(Input!AU101,Input!$C$158),YEARFRAC(Input!AU101,Input!$C$158)&lt;=2), Input!AU100*N(Input!AU99), 0),$B$257),0)</f>
        <v>0</v>
      </c>
      <c r="AU243" s="344">
        <f>IFERROR(MIN(IF(AND(1&lt;YEARFRAC(Input!AV101,Input!$C$158),YEARFRAC(Input!AV101,Input!$C$158)&lt;=2), Input!AV100*N(Input!AV99), 0),$B$257),0)</f>
        <v>0</v>
      </c>
      <c r="AV243" s="344">
        <f>IFERROR(MIN(IF(AND(1&lt;YEARFRAC(Input!AW101,Input!$C$158),YEARFRAC(Input!AW101,Input!$C$158)&lt;=2), Input!AW100*N(Input!AW99), 0),$B$257),0)</f>
        <v>0</v>
      </c>
      <c r="AW243" s="344">
        <f>IFERROR(MIN(IF(AND(1&lt;YEARFRAC(Input!AX101,Input!$C$158),YEARFRAC(Input!AX101,Input!$C$158)&lt;=2), Input!AX100*N(Input!AX99), 0),$B$257),0)</f>
        <v>0</v>
      </c>
      <c r="AX243" s="344">
        <f>IFERROR(MIN(IF(AND(1&lt;YEARFRAC(Input!AY101,Input!$C$158),YEARFRAC(Input!AY101,Input!$C$158)&lt;=2), Input!AY100*N(Input!AY99), 0),$B$257),0)</f>
        <v>0</v>
      </c>
      <c r="AY243" s="344">
        <f>IFERROR(MIN(IF(AND(1&lt;YEARFRAC(Input!AZ101,Input!$C$158),YEARFRAC(Input!AZ101,Input!$C$158)&lt;=2), Input!AZ100*N(Input!AZ99), 0),$B$257),0)</f>
        <v>0</v>
      </c>
      <c r="AZ243" s="344">
        <f>IFERROR(MIN(IF(AND(1&lt;YEARFRAC(Input!BA101,Input!$C$158),YEARFRAC(Input!BA101,Input!$C$158)&lt;=2), Input!BA100*N(Input!BA99), 0),$B$257),0)</f>
        <v>0</v>
      </c>
      <c r="BA243" s="344">
        <f>IFERROR(MIN(IF(AND(1&lt;YEARFRAC(Input!BB101,Input!$C$158),YEARFRAC(Input!BB101,Input!$C$158)&lt;=2), Input!BB100*N(Input!BB99), 0),$B$257),0)</f>
        <v>0</v>
      </c>
      <c r="BB243" s="344">
        <f>IFERROR(MIN(IF(AND(1&lt;YEARFRAC(Input!BC101,Input!$C$158),YEARFRAC(Input!BC101,Input!$C$158)&lt;=2), Input!BC100*N(Input!BC99), 0),$B$257),0)</f>
        <v>0</v>
      </c>
      <c r="BC243" s="344">
        <f>IFERROR(MIN(IF(AND(1&lt;YEARFRAC(Input!BD101,Input!$C$158),YEARFRAC(Input!BD101,Input!$C$158)&lt;=2), Input!BD100*N(Input!BD99), 0),$B$257),0)</f>
        <v>0</v>
      </c>
      <c r="BD243" s="344">
        <f>IFERROR(MIN(IF(AND(1&lt;YEARFRAC(Input!BE101,Input!$C$158),YEARFRAC(Input!BE101,Input!$C$158)&lt;=2), Input!BE100*N(Input!BE99), 0),$B$257),0)</f>
        <v>0</v>
      </c>
      <c r="BE243" s="344">
        <f>IFERROR(MIN(IF(AND(1&lt;YEARFRAC(Input!BF101,Input!$C$158),YEARFRAC(Input!BF101,Input!$C$158)&lt;=2), Input!BF100*N(Input!BF99), 0),$B$257),0)</f>
        <v>0</v>
      </c>
      <c r="BF243" s="344">
        <f>IFERROR(MIN(IF(AND(1&lt;YEARFRAC(Input!BG101,Input!$C$158),YEARFRAC(Input!BG101,Input!$C$158)&lt;=2), Input!BG100*N(Input!BG99), 0),$B$257),0)</f>
        <v>0</v>
      </c>
      <c r="BG243" s="344">
        <f>IFERROR(MIN(IF(AND(1&lt;YEARFRAC(Input!BH101,Input!$C$158),YEARFRAC(Input!BH101,Input!$C$158)&lt;=2), Input!BH100*N(Input!BH99), 0),$B$257),0)</f>
        <v>0</v>
      </c>
      <c r="BH243" s="344">
        <f>IFERROR(MIN(IF(AND(1&lt;YEARFRAC(Input!BI101,Input!$C$158),YEARFRAC(Input!BI101,Input!$C$158)&lt;=2), Input!BI100*N(Input!BI99), 0),$B$257),0)</f>
        <v>0</v>
      </c>
      <c r="BI243" s="344">
        <f>IFERROR(MIN(IF(AND(1&lt;YEARFRAC(Input!BJ101,Input!$C$158),YEARFRAC(Input!BJ101,Input!$C$158)&lt;=2), Input!BJ100*N(Input!BJ99), 0),$B$257),0)</f>
        <v>0</v>
      </c>
      <c r="BJ243" s="344">
        <f>IFERROR(MIN(IF(AND(1&lt;YEARFRAC(Input!BK101,Input!$C$158),YEARFRAC(Input!BK101,Input!$C$158)&lt;=2), Input!BK100*N(Input!BK99), 0),$B$257),0)</f>
        <v>0</v>
      </c>
      <c r="BK243" s="344">
        <f>IFERROR(MIN(IF(AND(1&lt;YEARFRAC(Input!BL101,Input!$C$158),YEARFRAC(Input!BL101,Input!$C$158)&lt;=2), Input!BL100*N(Input!BL99), 0),$B$257),0)</f>
        <v>0</v>
      </c>
      <c r="BL243" s="344">
        <f>IFERROR(MIN(IF(AND(1&lt;YEARFRAC(Input!BM101,Input!$C$158),YEARFRAC(Input!BM101,Input!$C$158)&lt;=2), Input!BM100*N(Input!BM99), 0),$B$257),0)</f>
        <v>0</v>
      </c>
      <c r="BM243" s="344">
        <f>IFERROR(MIN(IF(AND(1&lt;YEARFRAC(Input!BN101,Input!$C$158),YEARFRAC(Input!BN101,Input!$C$158)&lt;=2), Input!BN100*N(Input!BN99), 0),$B$257),0)</f>
        <v>0</v>
      </c>
      <c r="BN243" s="344">
        <f>IFERROR(MIN(IF(AND(1&lt;YEARFRAC(Input!BO101,Input!$C$158),YEARFRAC(Input!BO101,Input!$C$158)&lt;=2), Input!BO100*N(Input!BO99), 0),$B$257),0)</f>
        <v>0</v>
      </c>
      <c r="BO243" s="344">
        <f>IFERROR(MIN(IF(AND(1&lt;YEARFRAC(Input!BP101,Input!$C$158),YEARFRAC(Input!BP101,Input!$C$158)&lt;=2), Input!BP100*N(Input!BP99), 0),$B$257),0)</f>
        <v>0</v>
      </c>
      <c r="BP243" s="344">
        <f>IFERROR(MIN(IF(AND(1&lt;YEARFRAC(Input!BQ101,Input!$C$158),YEARFRAC(Input!BQ101,Input!$C$158)&lt;=2), Input!BQ100*N(Input!BQ99), 0),$B$257),0)</f>
        <v>0</v>
      </c>
      <c r="BQ243" s="344">
        <f>IFERROR(MIN(IF(AND(1&lt;YEARFRAC(Input!BR101,Input!$C$158),YEARFRAC(Input!BR101,Input!$C$158)&lt;=2), Input!BR100*N(Input!BR99), 0),$B$257),0)</f>
        <v>0</v>
      </c>
      <c r="BR243" s="344">
        <f>IFERROR(MIN(IF(AND(1&lt;YEARFRAC(Input!BS101,Input!$C$158),YEARFRAC(Input!BS101,Input!$C$158)&lt;=2), Input!BS100*N(Input!BS99), 0),$B$257),0)</f>
        <v>0</v>
      </c>
      <c r="BS243" s="344">
        <f>IFERROR(MIN(IF(AND(1&lt;YEARFRAC(Input!BT101,Input!$C$158),YEARFRAC(Input!BT101,Input!$C$158)&lt;=2), Input!BT100*N(Input!BT99), 0),$B$257),0)</f>
        <v>0</v>
      </c>
      <c r="BT243" s="344">
        <f>IFERROR(MIN(IF(AND(1&lt;YEARFRAC(Input!BU101,Input!$C$158),YEARFRAC(Input!BU101,Input!$C$158)&lt;=2), Input!BU100*N(Input!BU99), 0),$B$257),0)</f>
        <v>0</v>
      </c>
      <c r="BU243" s="344">
        <f>IFERROR(MIN(IF(AND(1&lt;YEARFRAC(Input!BV101,Input!$C$158),YEARFRAC(Input!BV101,Input!$C$158)&lt;=2), Input!BV100*N(Input!BV99), 0),$B$257),0)</f>
        <v>0</v>
      </c>
      <c r="BV243" s="344">
        <f>IFERROR(MIN(IF(AND(1&lt;YEARFRAC(Input!BW101,Input!$C$158),YEARFRAC(Input!BW101,Input!$C$158)&lt;=2), Input!BW100*N(Input!BW99), 0),$B$257),0)</f>
        <v>0</v>
      </c>
      <c r="BW243" s="344">
        <f>IFERROR(MIN(IF(AND(1&lt;YEARFRAC(Input!BX101,Input!$C$158),YEARFRAC(Input!BX101,Input!$C$158)&lt;=2), Input!BX100*N(Input!BX99), 0),$B$257),0)</f>
        <v>0</v>
      </c>
      <c r="BX243" s="344">
        <f>IFERROR(MIN(IF(AND(1&lt;YEARFRAC(Input!BY101,Input!$C$158),YEARFRAC(Input!BY101,Input!$C$158)&lt;=2), Input!BY100*N(Input!BY99), 0),$B$257),0)</f>
        <v>0</v>
      </c>
      <c r="BY243" s="344">
        <f>IFERROR(MIN(IF(AND(1&lt;YEARFRAC(Input!BZ101,Input!$C$158),YEARFRAC(Input!BZ101,Input!$C$158)&lt;=2), Input!BZ100*N(Input!BZ99), 0),$B$257),0)</f>
        <v>0</v>
      </c>
      <c r="BZ243" s="344">
        <f>IFERROR(MIN(IF(AND(1&lt;YEARFRAC(Input!CA101,Input!$C$158),YEARFRAC(Input!CA101,Input!$C$158)&lt;=2), Input!CA100*N(Input!CA99), 0),$B$257),0)</f>
        <v>0</v>
      </c>
      <c r="CA243" s="344">
        <f>IFERROR(MIN(IF(AND(1&lt;YEARFRAC(Input!CB101,Input!$C$158),YEARFRAC(Input!CB101,Input!$C$158)&lt;=2), Input!CB100*N(Input!CB99), 0),$B$257),0)</f>
        <v>0</v>
      </c>
      <c r="CB243" s="344">
        <f>IFERROR(MIN(IF(AND(1&lt;YEARFRAC(Input!CC101,Input!$C$158),YEARFRAC(Input!CC101,Input!$C$158)&lt;=2), Input!CC100*N(Input!CC99), 0),$B$257),0)</f>
        <v>0</v>
      </c>
      <c r="CC243" s="344">
        <f>IFERROR(MIN(IF(AND(1&lt;YEARFRAC(Input!CD101,Input!$C$158),YEARFRAC(Input!CD101,Input!$C$158)&lt;=2), Input!CD100*N(Input!CD99), 0),$B$257),0)</f>
        <v>0</v>
      </c>
      <c r="CD243" s="344">
        <f>IFERROR(MIN(IF(AND(1&lt;YEARFRAC(Input!CE101,Input!$C$158),YEARFRAC(Input!CE101,Input!$C$158)&lt;=2), Input!CE100*N(Input!CE99), 0),$B$257),0)</f>
        <v>0</v>
      </c>
      <c r="CE243" s="344">
        <f>IFERROR(MIN(IF(AND(1&lt;YEARFRAC(Input!CF101,Input!$C$158),YEARFRAC(Input!CF101,Input!$C$158)&lt;=2), Input!CF100*N(Input!CF99), 0),$B$257),0)</f>
        <v>0</v>
      </c>
      <c r="CF243" s="344">
        <f>IFERROR(MIN(IF(AND(1&lt;YEARFRAC(Input!CG101,Input!$C$158),YEARFRAC(Input!CG101,Input!$C$158)&lt;=2), Input!CG100*N(Input!CG99), 0),$B$257),0)</f>
        <v>0</v>
      </c>
      <c r="CG243" s="344">
        <f>IFERROR(MIN(IF(AND(1&lt;YEARFRAC(Input!CH101,Input!$C$158),YEARFRAC(Input!CH101,Input!$C$158)&lt;=2), Input!CH100*N(Input!CH99), 0),$B$257),0)</f>
        <v>0</v>
      </c>
      <c r="CH243" s="344">
        <f>IFERROR(MIN(IF(AND(1&lt;YEARFRAC(Input!CI101,Input!$C$158),YEARFRAC(Input!CI101,Input!$C$158)&lt;=2), Input!CI100*N(Input!CI99), 0),$B$257),0)</f>
        <v>0</v>
      </c>
      <c r="CI243" s="344">
        <f>IFERROR(MIN(IF(AND(1&lt;YEARFRAC(Input!CJ101,Input!$C$158),YEARFRAC(Input!CJ101,Input!$C$158)&lt;=2), Input!CJ100*N(Input!CJ99), 0),$B$257),0)</f>
        <v>0</v>
      </c>
      <c r="CJ243" s="344">
        <f>IFERROR(MIN(IF(AND(1&lt;YEARFRAC(Input!CK101,Input!$C$158),YEARFRAC(Input!CK101,Input!$C$158)&lt;=2), Input!CK100*N(Input!CK99), 0),$B$257),0)</f>
        <v>0</v>
      </c>
      <c r="CK243" s="344">
        <f>IFERROR(MIN(IF(AND(1&lt;YEARFRAC(Input!CL101,Input!$C$158),YEARFRAC(Input!CL101,Input!$C$158)&lt;=2), Input!CL100*N(Input!CL99), 0),$B$257),0)</f>
        <v>0</v>
      </c>
      <c r="CL243" s="344">
        <f>IFERROR(MIN(IF(AND(1&lt;YEARFRAC(Input!CM101,Input!$C$158),YEARFRAC(Input!CM101,Input!$C$158)&lt;=2), Input!CM100*N(Input!CM99), 0),$B$257),0)</f>
        <v>0</v>
      </c>
      <c r="CM243" s="344">
        <f>IFERROR(MIN(IF(AND(1&lt;YEARFRAC(Input!CN101,Input!$C$158),YEARFRAC(Input!CN101,Input!$C$158)&lt;=2), Input!CN100*N(Input!CN99), 0),$B$257),0)</f>
        <v>0</v>
      </c>
      <c r="CN243" s="344">
        <f>IFERROR(MIN(IF(AND(1&lt;YEARFRAC(Input!CO101,Input!$C$158),YEARFRAC(Input!CO101,Input!$C$158)&lt;=2), Input!CO100*N(Input!CO99), 0),$B$257),0)</f>
        <v>0</v>
      </c>
      <c r="CO243" s="344">
        <f>IFERROR(MIN(IF(AND(1&lt;YEARFRAC(Input!CP101,Input!$C$158),YEARFRAC(Input!CP101,Input!$C$158)&lt;=2), Input!CP100*N(Input!CP99), 0),$B$257),0)</f>
        <v>0</v>
      </c>
      <c r="CP243" s="344">
        <f>IFERROR(MIN(IF(AND(1&lt;YEARFRAC(Input!CQ101,Input!$C$158),YEARFRAC(Input!CQ101,Input!$C$158)&lt;=2), Input!CQ100*N(Input!CQ99), 0),$B$257),0)</f>
        <v>0</v>
      </c>
      <c r="CQ243" s="344">
        <f>IFERROR(MIN(IF(AND(1&lt;YEARFRAC(Input!CR101,Input!$C$158),YEARFRAC(Input!CR101,Input!$C$158)&lt;=2), Input!CR100*N(Input!CR99), 0),$B$257),0)</f>
        <v>0</v>
      </c>
      <c r="CR243" s="344">
        <f>IFERROR(MIN(IF(AND(1&lt;YEARFRAC(Input!CS101,Input!$C$158),YEARFRAC(Input!CS101,Input!$C$158)&lt;=2), Input!CS100*N(Input!CS99), 0),$B$257),0)</f>
        <v>0</v>
      </c>
      <c r="CS243" s="344">
        <f>IFERROR(MIN(IF(AND(1&lt;YEARFRAC(Input!CT101,Input!$C$158),YEARFRAC(Input!CT101,Input!$C$158)&lt;=2), Input!CT100*N(Input!CT99), 0),$B$257),0)</f>
        <v>0</v>
      </c>
      <c r="CT243" s="344">
        <f>IFERROR(MIN(IF(AND(1&lt;YEARFRAC(Input!CU101,Input!$C$158),YEARFRAC(Input!CU101,Input!$C$158)&lt;=2), Input!CU100*N(Input!CU99), 0),$B$257),0)</f>
        <v>0</v>
      </c>
      <c r="CU243" s="344">
        <f>IFERROR(MIN(IF(AND(1&lt;YEARFRAC(Input!CV101,Input!$C$158),YEARFRAC(Input!CV101,Input!$C$158)&lt;=2), Input!CV100*N(Input!CV99), 0),$B$257),0)</f>
        <v>0</v>
      </c>
      <c r="CV243" s="344">
        <f>IFERROR(MIN(IF(AND(1&lt;YEARFRAC(Input!CW101,Input!$C$158),YEARFRAC(Input!CW101,Input!$C$158)&lt;=2), Input!CW100*N(Input!CW99), 0),$B$257),0)</f>
        <v>0</v>
      </c>
      <c r="CW243" s="344">
        <f>IFERROR(MIN(IF(AND(1&lt;YEARFRAC(Input!CX101,Input!$C$158),YEARFRAC(Input!CX101,Input!$C$158)&lt;=2), Input!CX100*N(Input!CX99), 0),$B$257),0)</f>
        <v>0</v>
      </c>
      <c r="CX243" s="344">
        <f>IFERROR(MIN(IF(AND(1&lt;YEARFRAC(Input!CY101,Input!$C$158),YEARFRAC(Input!CY101,Input!$C$158)&lt;=2), Input!CY100*N(Input!CY99), 0),$B$257),0)</f>
        <v>0</v>
      </c>
      <c r="CY243" s="344">
        <f>IFERROR(MIN(IF(AND(1&lt;YEARFRAC(Input!CZ101,Input!$C$158),YEARFRAC(Input!CZ101,Input!$C$158)&lt;=2), Input!CZ100*N(Input!CZ99), 0),$B$257),0)</f>
        <v>0</v>
      </c>
      <c r="CZ243" s="344">
        <f>IFERROR(MIN(IF(AND(1&lt;YEARFRAC(Input!DA101,Input!$C$158),YEARFRAC(Input!DA101,Input!$C$158)&lt;=2), Input!DA100*N(Input!DA99), 0),$B$257),0)</f>
        <v>0</v>
      </c>
      <c r="DA243" s="344">
        <f>IFERROR(MIN(IF(AND(1&lt;YEARFRAC(Input!DB101,Input!$C$158),YEARFRAC(Input!DB101,Input!$C$158)&lt;=2), Input!DB100*N(Input!DB99), 0),$B$257),0)</f>
        <v>0</v>
      </c>
      <c r="DB243" s="344">
        <f>IFERROR(MIN(IF(AND(1&lt;YEARFRAC(Input!DC101,Input!$C$158),YEARFRAC(Input!DC101,Input!$C$158)&lt;=2), Input!DC100*N(Input!DC99), 0),$B$257),0)</f>
        <v>0</v>
      </c>
      <c r="DC243" s="344">
        <f>IFERROR(MIN(IF(AND(1&lt;YEARFRAC(Input!DD101,Input!$C$158),YEARFRAC(Input!DD101,Input!$C$158)&lt;=2), Input!DD100*N(Input!DD99), 0),$B$257),0)</f>
        <v>0</v>
      </c>
      <c r="DD243" s="344">
        <f>IFERROR(MIN(IF(AND(1&lt;YEARFRAC(Input!DE101,Input!$C$158),YEARFRAC(Input!DE101,Input!$C$158)&lt;=2), Input!DE100*N(Input!DE99), 0),$B$257),0)</f>
        <v>0</v>
      </c>
      <c r="DE243" s="344">
        <f>IFERROR(MIN(IF(AND(1&lt;YEARFRAC(Input!DF101,Input!$C$158),YEARFRAC(Input!DF101,Input!$C$158)&lt;=2), Input!DF100*N(Input!DF99), 0),$B$257),0)</f>
        <v>0</v>
      </c>
      <c r="DF243" s="344">
        <f>IFERROR(MIN(IF(AND(1&lt;YEARFRAC(Input!DG101,Input!$C$158),YEARFRAC(Input!DG101,Input!$C$158)&lt;=2), Input!DG100*N(Input!DG99), 0),$B$257),0)</f>
        <v>0</v>
      </c>
      <c r="DG243" s="344">
        <f>IFERROR(MIN(IF(AND(1&lt;YEARFRAC(Input!DH101,Input!$C$158),YEARFRAC(Input!DH101,Input!$C$158)&lt;=2), Input!DH100*N(Input!DH99), 0),$B$257),0)</f>
        <v>0</v>
      </c>
      <c r="DH243" s="344">
        <f>IFERROR(MIN(IF(AND(1&lt;YEARFRAC(Input!DI101,Input!$C$158),YEARFRAC(Input!DI101,Input!$C$158)&lt;=2), Input!DI100*N(Input!DI99), 0),$B$257),0)</f>
        <v>0</v>
      </c>
      <c r="DI243" s="344">
        <f>IFERROR(MIN(IF(AND(1&lt;YEARFRAC(Input!DJ101,Input!$C$158),YEARFRAC(Input!DJ101,Input!$C$158)&lt;=2), Input!DJ100*N(Input!DJ99), 0),$B$257),0)</f>
        <v>0</v>
      </c>
      <c r="DJ243" s="344">
        <f>IFERROR(MIN(IF(AND(1&lt;YEARFRAC(Input!DK101,Input!$C$158),YEARFRAC(Input!DK101,Input!$C$158)&lt;=2), Input!DK100*N(Input!DK99), 0),$B$257),0)</f>
        <v>0</v>
      </c>
      <c r="DK243" s="344">
        <f>IFERROR(MIN(IF(AND(1&lt;YEARFRAC(Input!DL101,Input!$C$158),YEARFRAC(Input!DL101,Input!$C$158)&lt;=2), Input!DL100*N(Input!DL99), 0),$B$257),0)</f>
        <v>0</v>
      </c>
      <c r="DL243" s="344">
        <f>IFERROR(MIN(IF(AND(1&lt;YEARFRAC(Input!DM101,Input!$C$158),YEARFRAC(Input!DM101,Input!$C$158)&lt;=2), Input!DM100*N(Input!DM99), 0),$B$257),0)</f>
        <v>0</v>
      </c>
      <c r="DM243" s="344">
        <f>IFERROR(MIN(IF(AND(1&lt;YEARFRAC(Input!DN101,Input!$C$158),YEARFRAC(Input!DN101,Input!$C$158)&lt;=2), Input!DN100*N(Input!DN99), 0),$B$257),0)</f>
        <v>0</v>
      </c>
      <c r="DN243" s="344">
        <f>IFERROR(MIN(IF(AND(1&lt;YEARFRAC(Input!DO101,Input!$C$158),YEARFRAC(Input!DO101,Input!$C$158)&lt;=2), Input!DO100*N(Input!DO99), 0),$B$257),0)</f>
        <v>0</v>
      </c>
      <c r="DO243" s="344">
        <f>IFERROR(MIN(IF(AND(1&lt;YEARFRAC(Input!DP101,Input!$C$158),YEARFRAC(Input!DP101,Input!$C$158)&lt;=2), Input!DP100*N(Input!DP99), 0),$B$257),0)</f>
        <v>0</v>
      </c>
      <c r="DP243" s="344">
        <f>IFERROR(MIN(IF(AND(1&lt;YEARFRAC(Input!DQ101,Input!$C$158),YEARFRAC(Input!DQ101,Input!$C$158)&lt;=2), Input!DQ100*N(Input!DQ99), 0),$B$257),0)</f>
        <v>0</v>
      </c>
      <c r="DQ243" s="344">
        <f>IFERROR(MIN(IF(AND(1&lt;YEARFRAC(Input!DR101,Input!$C$158),YEARFRAC(Input!DR101,Input!$C$158)&lt;=2), Input!DR100*N(Input!DR99), 0),$B$257),0)</f>
        <v>0</v>
      </c>
      <c r="DR243" s="344">
        <f>IFERROR(MIN(IF(AND(1&lt;YEARFRAC(Input!DS101,Input!$C$158),YEARFRAC(Input!DS101,Input!$C$158)&lt;=2), Input!DS100*N(Input!DS99), 0),$B$257),0)</f>
        <v>0</v>
      </c>
      <c r="DS243" s="344">
        <f>IFERROR(MIN(IF(AND(1&lt;YEARFRAC(Input!DT101,Input!$C$158),YEARFRAC(Input!DT101,Input!$C$158)&lt;=2), Input!DT100*N(Input!DT99), 0),$B$257),0)</f>
        <v>0</v>
      </c>
      <c r="DT243" s="344">
        <f>IFERROR(MIN(IF(AND(1&lt;YEARFRAC(Input!DU101,Input!$C$158),YEARFRAC(Input!DU101,Input!$C$158)&lt;=2), Input!DU100*N(Input!DU99), 0),$B$257),0)</f>
        <v>0</v>
      </c>
      <c r="DU243" s="344">
        <f>IFERROR(MIN(IF(AND(1&lt;YEARFRAC(Input!DV101,Input!$C$158),YEARFRAC(Input!DV101,Input!$C$158)&lt;=2), Input!DV100*N(Input!DV99), 0),$B$257),0)</f>
        <v>0</v>
      </c>
      <c r="DV243" s="344">
        <f>IFERROR(MIN(IF(AND(1&lt;YEARFRAC(Input!DW101,Input!$C$158),YEARFRAC(Input!DW101,Input!$C$158)&lt;=2), Input!DW100*N(Input!DW99), 0),$B$257),0)</f>
        <v>0</v>
      </c>
      <c r="DW243" s="344">
        <f>IFERROR(MIN(IF(AND(1&lt;YEARFRAC(Input!DX101,Input!$C$158),YEARFRAC(Input!DX101,Input!$C$158)&lt;=2), Input!DX100*N(Input!DX99), 0),$B$257),0)</f>
        <v>0</v>
      </c>
      <c r="DX243" s="344">
        <f>IFERROR(MIN(IF(AND(1&lt;YEARFRAC(Input!DY101,Input!$C$158),YEARFRAC(Input!DY101,Input!$C$158)&lt;=2), Input!DY100*N(Input!DY99), 0),$B$257),0)</f>
        <v>0</v>
      </c>
      <c r="DY243" s="344">
        <f>IFERROR(MIN(IF(AND(1&lt;YEARFRAC(Input!DZ101,Input!$C$158),YEARFRAC(Input!DZ101,Input!$C$158)&lt;=2), Input!DZ100*N(Input!DZ99), 0),$B$257),0)</f>
        <v>0</v>
      </c>
      <c r="DZ243" s="344">
        <f>IFERROR(MIN(IF(AND(1&lt;YEARFRAC(Input!EA101,Input!$C$158),YEARFRAC(Input!EA101,Input!$C$158)&lt;=2), Input!EA100*N(Input!EA99), 0),$B$257),0)</f>
        <v>0</v>
      </c>
      <c r="EA243" s="344">
        <f>IFERROR(MIN(IF(AND(1&lt;YEARFRAC(Input!EB101,Input!$C$158),YEARFRAC(Input!EB101,Input!$C$158)&lt;=2), Input!EB100*N(Input!EB99), 0),$B$257),0)</f>
        <v>0</v>
      </c>
      <c r="EB243" s="344">
        <f>IFERROR(MIN(IF(AND(1&lt;YEARFRAC(Input!EC101,Input!$C$158),YEARFRAC(Input!EC101,Input!$C$158)&lt;=2), Input!EC100*N(Input!EC99), 0),$B$257),0)</f>
        <v>0</v>
      </c>
      <c r="EC243" s="344">
        <f>IFERROR(MIN(IF(AND(1&lt;YEARFRAC(Input!ED101,Input!$C$158),YEARFRAC(Input!ED101,Input!$C$158)&lt;=2), Input!ED100*N(Input!ED99), 0),$B$257),0)</f>
        <v>0</v>
      </c>
      <c r="ED243" s="344">
        <f>IFERROR(MIN(IF(AND(1&lt;YEARFRAC(Input!EE101,Input!$C$158),YEARFRAC(Input!EE101,Input!$C$158)&lt;=2), Input!EE100*N(Input!EE99), 0),$B$257),0)</f>
        <v>0</v>
      </c>
      <c r="EE243" s="344">
        <f>IFERROR(MIN(IF(AND(1&lt;YEARFRAC(Input!EF101,Input!$C$158),YEARFRAC(Input!EF101,Input!$C$158)&lt;=2), Input!EF100*N(Input!EF99), 0),$B$257),0)</f>
        <v>0</v>
      </c>
      <c r="EF243" s="344">
        <f>IFERROR(MIN(IF(AND(1&lt;YEARFRAC(Input!EG101,Input!$C$158),YEARFRAC(Input!EG101,Input!$C$158)&lt;=2), Input!EG100*N(Input!EG99), 0),$B$257),0)</f>
        <v>0</v>
      </c>
      <c r="EG243" s="344">
        <f>IFERROR(MIN(IF(AND(1&lt;YEARFRAC(Input!EH101,Input!$C$158),YEARFRAC(Input!EH101,Input!$C$158)&lt;=2), Input!EH100*N(Input!EH99), 0),$B$257),0)</f>
        <v>0</v>
      </c>
      <c r="EH243" s="344">
        <f>IFERROR(MIN(IF(AND(1&lt;YEARFRAC(Input!EI101,Input!$C$158),YEARFRAC(Input!EI101,Input!$C$158)&lt;=2), Input!EI100*N(Input!EI99), 0),$B$257),0)</f>
        <v>0</v>
      </c>
      <c r="EI243" s="344">
        <f>IFERROR(MIN(IF(AND(1&lt;YEARFRAC(Input!EJ101,Input!$C$158),YEARFRAC(Input!EJ101,Input!$C$158)&lt;=2), Input!EJ100*N(Input!EJ99), 0),$B$257),0)</f>
        <v>0</v>
      </c>
      <c r="EJ243" s="344">
        <f>IFERROR(MIN(IF(AND(1&lt;YEARFRAC(Input!EK101,Input!$C$158),YEARFRAC(Input!EK101,Input!$C$158)&lt;=2), Input!EK100*N(Input!EK99), 0),$B$257),0)</f>
        <v>0</v>
      </c>
      <c r="EK243" s="344">
        <f>IFERROR(MIN(IF(AND(1&lt;YEARFRAC(Input!EL101,Input!$C$158),YEARFRAC(Input!EL101,Input!$C$158)&lt;=2), Input!EL100*N(Input!EL99), 0),$B$257),0)</f>
        <v>0</v>
      </c>
      <c r="EL243" s="344">
        <f>IFERROR(MIN(IF(AND(1&lt;YEARFRAC(Input!EM101,Input!$C$158),YEARFRAC(Input!EM101,Input!$C$158)&lt;=2), Input!EM100*N(Input!EM99), 0),$B$257),0)</f>
        <v>0</v>
      </c>
      <c r="EM243" s="344">
        <f>IFERROR(MIN(IF(AND(1&lt;YEARFRAC(Input!EN101,Input!$C$158),YEARFRAC(Input!EN101,Input!$C$158)&lt;=2), Input!EN100*N(Input!EN99), 0),$B$257),0)</f>
        <v>0</v>
      </c>
      <c r="EN243" s="344">
        <f>IFERROR(MIN(IF(AND(1&lt;YEARFRAC(Input!EO101,Input!$C$158),YEARFRAC(Input!EO101,Input!$C$158)&lt;=2), Input!EO100*N(Input!EO99), 0),$B$257),0)</f>
        <v>0</v>
      </c>
      <c r="EO243" s="344">
        <f>IFERROR(MIN(IF(AND(1&lt;YEARFRAC(Input!EP101,Input!$C$158),YEARFRAC(Input!EP101,Input!$C$158)&lt;=2), Input!EP100*N(Input!EP99), 0),$B$257),0)</f>
        <v>0</v>
      </c>
      <c r="EP243" s="344">
        <f>IFERROR(MIN(IF(AND(1&lt;YEARFRAC(Input!EQ101,Input!$C$158),YEARFRAC(Input!EQ101,Input!$C$158)&lt;=2), Input!EQ100*N(Input!EQ99), 0),$B$257),0)</f>
        <v>0</v>
      </c>
      <c r="EQ243" s="344">
        <f>IFERROR(MIN(IF(AND(1&lt;YEARFRAC(Input!ER101,Input!$C$158),YEARFRAC(Input!ER101,Input!$C$158)&lt;=2), Input!ER100*N(Input!ER99), 0),$B$257),0)</f>
        <v>0</v>
      </c>
      <c r="ER243" s="344">
        <f>IFERROR(MIN(IF(AND(1&lt;YEARFRAC(Input!ES101,Input!$C$158),YEARFRAC(Input!ES101,Input!$C$158)&lt;=2), Input!ES100*N(Input!ES99), 0),$B$257),0)</f>
        <v>0</v>
      </c>
      <c r="ES243" s="344">
        <f>IFERROR(MIN(IF(AND(1&lt;YEARFRAC(Input!ET101,Input!$C$158),YEARFRAC(Input!ET101,Input!$C$158)&lt;=2), Input!ET100*N(Input!ET99), 0),$B$257),0)</f>
        <v>0</v>
      </c>
      <c r="ET243" s="344">
        <f>IFERROR(MIN(IF(AND(1&lt;YEARFRAC(Input!EU101,Input!$C$158),YEARFRAC(Input!EU101,Input!$C$158)&lt;=2), Input!EU100*N(Input!EU99), 0),$B$257),0)</f>
        <v>0</v>
      </c>
      <c r="EU243" s="344">
        <f>IFERROR(MIN(IF(AND(1&lt;YEARFRAC(Input!EV101,Input!$C$158),YEARFRAC(Input!EV101,Input!$C$158)&lt;=2), Input!EV100*N(Input!EV99), 0),$B$257),0)</f>
        <v>0</v>
      </c>
      <c r="EV243" s="344">
        <f>IFERROR(MIN(IF(AND(1&lt;YEARFRAC(Input!EW101,Input!$C$158),YEARFRAC(Input!EW101,Input!$C$158)&lt;=2), Input!EW100*N(Input!EW99), 0),$B$257),0)</f>
        <v>0</v>
      </c>
      <c r="EW243" s="344">
        <f>IFERROR(MIN(IF(AND(1&lt;YEARFRAC(Input!EX101,Input!$C$158),YEARFRAC(Input!EX101,Input!$C$158)&lt;=2), Input!EX100*N(Input!EX99), 0),$B$257),0)</f>
        <v>0</v>
      </c>
      <c r="EX243" s="344">
        <f>IFERROR(MIN(IF(AND(1&lt;YEARFRAC(Input!EY101,Input!$C$158),YEARFRAC(Input!EY101,Input!$C$158)&lt;=2), Input!EY100*N(Input!EY99), 0),$B$257),0)</f>
        <v>0</v>
      </c>
      <c r="EY243" s="344">
        <f>IFERROR(MIN(IF(AND(1&lt;YEARFRAC(Input!EZ101,Input!$C$158),YEARFRAC(Input!EZ101,Input!$C$158)&lt;=2), Input!EZ100*N(Input!EZ99), 0),$B$257),0)</f>
        <v>0</v>
      </c>
      <c r="EZ243" s="344">
        <f>IFERROR(MIN(IF(AND(1&lt;YEARFRAC(Input!FA101,Input!$C$158),YEARFRAC(Input!FA101,Input!$C$158)&lt;=2), Input!FA100*N(Input!FA99), 0),$B$257),0)</f>
        <v>0</v>
      </c>
      <c r="FA243" s="344">
        <f>IFERROR(MIN(IF(AND(1&lt;YEARFRAC(Input!FB101,Input!$C$158),YEARFRAC(Input!FB101,Input!$C$158)&lt;=2), Input!FB100*N(Input!FB99), 0),$B$257),0)</f>
        <v>0</v>
      </c>
      <c r="FB243" s="344">
        <f>IFERROR(MIN(IF(AND(1&lt;YEARFRAC(Input!FC101,Input!$C$158),YEARFRAC(Input!FC101,Input!$C$158)&lt;=2), Input!FC100*N(Input!FC99), 0),$B$257),0)</f>
        <v>0</v>
      </c>
      <c r="FC243" s="344">
        <f>IFERROR(MIN(IF(AND(1&lt;YEARFRAC(Input!FD101,Input!$C$158),YEARFRAC(Input!FD101,Input!$C$158)&lt;=2), Input!FD100*N(Input!FD99), 0),$B$257),0)</f>
        <v>0</v>
      </c>
      <c r="FD243" s="344">
        <f>IFERROR(MIN(IF(AND(1&lt;YEARFRAC(Input!FE101,Input!$C$158),YEARFRAC(Input!FE101,Input!$C$158)&lt;=2), Input!FE100*N(Input!FE99), 0),$B$257),0)</f>
        <v>0</v>
      </c>
      <c r="FE243" s="344">
        <f>IFERROR(MIN(IF(AND(1&lt;YEARFRAC(Input!FF101,Input!$C$158),YEARFRAC(Input!FF101,Input!$C$158)&lt;=2), Input!FF100*N(Input!FF99), 0),$B$257),0)</f>
        <v>0</v>
      </c>
      <c r="FF243" s="344">
        <f>IFERROR(MIN(IF(AND(1&lt;YEARFRAC(Input!FG101,Input!$C$158),YEARFRAC(Input!FG101,Input!$C$158)&lt;=2), Input!FG100*N(Input!FG99), 0),$B$257),0)</f>
        <v>0</v>
      </c>
      <c r="FG243" s="344">
        <f>IFERROR(MIN(IF(AND(1&lt;YEARFRAC(Input!FH101,Input!$C$158),YEARFRAC(Input!FH101,Input!$C$158)&lt;=2), Input!FH100*N(Input!FH99), 0),$B$257),0)</f>
        <v>0</v>
      </c>
      <c r="FH243" s="344">
        <f>IFERROR(MIN(IF(AND(1&lt;YEARFRAC(Input!FI101,Input!$C$158),YEARFRAC(Input!FI101,Input!$C$158)&lt;=2), Input!FI100*N(Input!FI99), 0),$B$257),0)</f>
        <v>0</v>
      </c>
      <c r="FI243" s="344">
        <f>IFERROR(MIN(IF(AND(1&lt;YEARFRAC(Input!FJ101,Input!$C$158),YEARFRAC(Input!FJ101,Input!$C$158)&lt;=2), Input!FJ100*N(Input!FJ99), 0),$B$257),0)</f>
        <v>0</v>
      </c>
      <c r="FJ243" s="344">
        <f>IFERROR(MIN(IF(AND(1&lt;YEARFRAC(Input!FK101,Input!$C$158),YEARFRAC(Input!FK101,Input!$C$158)&lt;=2), Input!FK100*N(Input!FK99), 0),$B$257),0)</f>
        <v>0</v>
      </c>
      <c r="FK243" s="344">
        <f>IFERROR(MIN(IF(AND(1&lt;YEARFRAC(Input!FL101,Input!$C$158),YEARFRAC(Input!FL101,Input!$C$158)&lt;=2), Input!FL100*N(Input!FL99), 0),$B$257),0)</f>
        <v>0</v>
      </c>
      <c r="FL243" s="344">
        <f>IFERROR(MIN(IF(AND(1&lt;YEARFRAC(Input!FM101,Input!$C$158),YEARFRAC(Input!FM101,Input!$C$158)&lt;=2), Input!FM100*N(Input!FM99), 0),$B$257),0)</f>
        <v>0</v>
      </c>
      <c r="FM243" s="344">
        <f>IFERROR(MIN(IF(AND(1&lt;YEARFRAC(Input!FN101,Input!$C$158),YEARFRAC(Input!FN101,Input!$C$158)&lt;=2), Input!FN100*N(Input!FN99), 0),$B$257),0)</f>
        <v>0</v>
      </c>
      <c r="FN243" s="344">
        <f>IFERROR(MIN(IF(AND(1&lt;YEARFRAC(Input!FO101,Input!$C$158),YEARFRAC(Input!FO101,Input!$C$158)&lt;=2), Input!FO100*N(Input!FO99), 0),$B$257),0)</f>
        <v>0</v>
      </c>
      <c r="FO243" s="344">
        <f>IFERROR(MIN(IF(AND(1&lt;YEARFRAC(Input!FP101,Input!$C$158),YEARFRAC(Input!FP101,Input!$C$158)&lt;=2), Input!FP100*N(Input!FP99), 0),$B$257),0)</f>
        <v>0</v>
      </c>
      <c r="FP243" s="344">
        <f>IFERROR(MIN(IF(AND(1&lt;YEARFRAC(Input!FQ101,Input!$C$158),YEARFRAC(Input!FQ101,Input!$C$158)&lt;=2), Input!FQ100*N(Input!FQ99), 0),$B$257),0)</f>
        <v>0</v>
      </c>
      <c r="FQ243" s="344">
        <f>IFERROR(MIN(IF(AND(1&lt;YEARFRAC(Input!FR101,Input!$C$158),YEARFRAC(Input!FR101,Input!$C$158)&lt;=2), Input!FR100*N(Input!FR99), 0),$B$257),0)</f>
        <v>0</v>
      </c>
      <c r="FR243" s="344">
        <f>IFERROR(MIN(IF(AND(1&lt;YEARFRAC(Input!FS101,Input!$C$158),YEARFRAC(Input!FS101,Input!$C$158)&lt;=2), Input!FS100*N(Input!FS99), 0),$B$257),0)</f>
        <v>0</v>
      </c>
      <c r="FS243" s="344">
        <f>IFERROR(MIN(IF(AND(1&lt;YEARFRAC(Input!FT101,Input!$C$158),YEARFRAC(Input!FT101,Input!$C$158)&lt;=2), Input!FT100*N(Input!FT99), 0),$B$257),0)</f>
        <v>0</v>
      </c>
      <c r="FT243" s="344">
        <f>IFERROR(MIN(IF(AND(1&lt;YEARFRAC(Input!FU101,Input!$C$158),YEARFRAC(Input!FU101,Input!$C$158)&lt;=2), Input!FU100*N(Input!FU99), 0),$B$257),0)</f>
        <v>0</v>
      </c>
      <c r="FU243" s="344">
        <f>IFERROR(MIN(IF(AND(1&lt;YEARFRAC(Input!FV101,Input!$C$158),YEARFRAC(Input!FV101,Input!$C$158)&lt;=2), Input!FV100*N(Input!FV99), 0),$B$257),0)</f>
        <v>0</v>
      </c>
      <c r="FV243" s="344">
        <f>IFERROR(MIN(IF(AND(1&lt;YEARFRAC(Input!FW101,Input!$C$158),YEARFRAC(Input!FW101,Input!$C$158)&lt;=2), Input!FW100*N(Input!FW99), 0),$B$257),0)</f>
        <v>0</v>
      </c>
      <c r="FW243" s="344">
        <f>IFERROR(MIN(IF(AND(1&lt;YEARFRAC(Input!FX101,Input!$C$158),YEARFRAC(Input!FX101,Input!$C$158)&lt;=2), Input!FX100*N(Input!FX99), 0),$B$257),0)</f>
        <v>0</v>
      </c>
      <c r="FX243" s="344">
        <f>IFERROR(MIN(IF(AND(1&lt;YEARFRAC(Input!FY101,Input!$C$158),YEARFRAC(Input!FY101,Input!$C$158)&lt;=2), Input!FY100*N(Input!FY99), 0),$B$257),0)</f>
        <v>0</v>
      </c>
      <c r="FY243" s="344">
        <f>IFERROR(MIN(IF(AND(1&lt;YEARFRAC(Input!FZ101,Input!$C$158),YEARFRAC(Input!FZ101,Input!$C$158)&lt;=2), Input!FZ100*N(Input!FZ99), 0),$B$257),0)</f>
        <v>0</v>
      </c>
      <c r="FZ243" s="344">
        <f>IFERROR(MIN(IF(AND(1&lt;YEARFRAC(Input!GA101,Input!$C$158),YEARFRAC(Input!GA101,Input!$C$158)&lt;=2), Input!GA100*N(Input!GA99), 0),$B$257),0)</f>
        <v>0</v>
      </c>
      <c r="GA243" s="344">
        <f>IFERROR(MIN(IF(AND(1&lt;YEARFRAC(Input!GB101,Input!$C$158),YEARFRAC(Input!GB101,Input!$C$158)&lt;=2), Input!GB100*N(Input!GB99), 0),$B$257),0)</f>
        <v>0</v>
      </c>
      <c r="GB243" s="344">
        <f>IFERROR(MIN(IF(AND(1&lt;YEARFRAC(Input!GC101,Input!$C$158),YEARFRAC(Input!GC101,Input!$C$158)&lt;=2), Input!GC100*N(Input!GC99), 0),$B$257),0)</f>
        <v>0</v>
      </c>
      <c r="GC243" s="344">
        <f>IFERROR(MIN(IF(AND(1&lt;YEARFRAC(Input!GD101,Input!$C$158),YEARFRAC(Input!GD101,Input!$C$158)&lt;=2), Input!GD100*N(Input!GD99), 0),$B$257),0)</f>
        <v>0</v>
      </c>
      <c r="GD243" s="344">
        <f>IFERROR(MIN(IF(AND(1&lt;YEARFRAC(Input!GE101,Input!$C$158),YEARFRAC(Input!GE101,Input!$C$158)&lt;=2), Input!GE100*N(Input!GE99), 0),$B$257),0)</f>
        <v>0</v>
      </c>
      <c r="GE243" s="344">
        <f>IFERROR(MIN(IF(AND(1&lt;YEARFRAC(Input!GF101,Input!$C$158),YEARFRAC(Input!GF101,Input!$C$158)&lt;=2), Input!GF100*N(Input!GF99), 0),$B$257),0)</f>
        <v>0</v>
      </c>
      <c r="GF243" s="344">
        <f>IFERROR(MIN(IF(AND(1&lt;YEARFRAC(Input!GG101,Input!$C$158),YEARFRAC(Input!GG101,Input!$C$158)&lt;=2), Input!GG100*N(Input!GG99), 0),$B$257),0)</f>
        <v>0</v>
      </c>
      <c r="GG243" s="344">
        <f>IFERROR(MIN(IF(AND(1&lt;YEARFRAC(Input!GH101,Input!$C$158),YEARFRAC(Input!GH101,Input!$C$158)&lt;=2), Input!GH100*N(Input!GH99), 0),$B$257),0)</f>
        <v>0</v>
      </c>
      <c r="GH243" s="344">
        <f>IFERROR(MIN(IF(AND(1&lt;YEARFRAC(Input!GI101,Input!$C$158),YEARFRAC(Input!GI101,Input!$C$158)&lt;=2), Input!GI100*N(Input!GI99), 0),$B$257),0)</f>
        <v>0</v>
      </c>
      <c r="GI243" s="344">
        <f>IFERROR(MIN(IF(AND(1&lt;YEARFRAC(Input!GJ101,Input!$C$158),YEARFRAC(Input!GJ101,Input!$C$158)&lt;=2), Input!GJ100*N(Input!GJ99), 0),$B$257),0)</f>
        <v>0</v>
      </c>
      <c r="GJ243" s="344">
        <f>IFERROR(MIN(IF(AND(1&lt;YEARFRAC(Input!GK101,Input!$C$158),YEARFRAC(Input!GK101,Input!$C$158)&lt;=2), Input!GK100*N(Input!GK99), 0),$B$257),0)</f>
        <v>0</v>
      </c>
      <c r="GK243" s="344">
        <f>IFERROR(MIN(IF(AND(1&lt;YEARFRAC(Input!GL101,Input!$C$158),YEARFRAC(Input!GL101,Input!$C$158)&lt;=2), Input!GL100*N(Input!GL99), 0),$B$257),0)</f>
        <v>0</v>
      </c>
      <c r="GL243" s="344">
        <f>IFERROR(MIN(IF(AND(1&lt;YEARFRAC(Input!GM101,Input!$C$158),YEARFRAC(Input!GM101,Input!$C$158)&lt;=2), Input!GM100*N(Input!GM99), 0),$B$257),0)</f>
        <v>0</v>
      </c>
      <c r="GM243" s="344">
        <f>IFERROR(MIN(IF(AND(1&lt;YEARFRAC(Input!GN101,Input!$C$158),YEARFRAC(Input!GN101,Input!$C$158)&lt;=2), Input!GN100*N(Input!GN99), 0),$B$257),0)</f>
        <v>0</v>
      </c>
      <c r="GN243" s="344">
        <f>IFERROR(MIN(IF(AND(1&lt;YEARFRAC(Input!GO101,Input!$C$158),YEARFRAC(Input!GO101,Input!$C$158)&lt;=2), Input!GO100*N(Input!GO99), 0),$B$257),0)</f>
        <v>0</v>
      </c>
      <c r="GO243" s="344">
        <f>IFERROR(MIN(IF(AND(1&lt;YEARFRAC(Input!GP101,Input!$C$158),YEARFRAC(Input!GP101,Input!$C$158)&lt;=2), Input!GP100*N(Input!GP99), 0),$B$257),0)</f>
        <v>0</v>
      </c>
      <c r="GP243" s="344">
        <f>IFERROR(MIN(IF(AND(1&lt;YEARFRAC(Input!GQ101,Input!$C$158),YEARFRAC(Input!GQ101,Input!$C$158)&lt;=2), Input!GQ100*N(Input!GQ99), 0),$B$257),0)</f>
        <v>0</v>
      </c>
      <c r="GQ243" s="344">
        <f>IFERROR(MIN(IF(AND(1&lt;YEARFRAC(Input!GR101,Input!$C$158),YEARFRAC(Input!GR101,Input!$C$158)&lt;=2), Input!GR100*N(Input!GR99), 0),$B$257),0)</f>
        <v>0</v>
      </c>
      <c r="GR243" s="344">
        <f>IFERROR(MIN(IF(AND(1&lt;YEARFRAC(Input!GS101,Input!$C$158),YEARFRAC(Input!GS101,Input!$C$158)&lt;=2), Input!GS100*N(Input!GS99), 0),$B$257),0)</f>
        <v>0</v>
      </c>
      <c r="GS243" s="344">
        <f>IFERROR(MIN(IF(AND(1&lt;YEARFRAC(Input!GT101,Input!$C$158),YEARFRAC(Input!GT101,Input!$C$158)&lt;=2), Input!GT100*N(Input!GT99), 0),$B$257),0)</f>
        <v>0</v>
      </c>
    </row>
    <row r="244" spans="1:201" s="345" customFormat="1" outlineLevel="1">
      <c r="A244" s="343" t="s">
        <v>9470</v>
      </c>
      <c r="B244" s="344">
        <f>IFERROR(MIN(IF(AND(2&lt;YEARFRAC(Input!C101,Input!$C$158),YEARFRAC(Input!C101,Input!$C$158)&lt;=3), Input!C100*N(Input!C99), 0),$B$257),0)</f>
        <v>0</v>
      </c>
      <c r="C244" s="344">
        <f>IFERROR(MIN(IF(AND(2&lt;YEARFRAC(Input!D101,Input!$C$158),YEARFRAC(Input!D101,Input!$C$158)&lt;=3), Input!D100*N(Input!D99), 0),$B$257),0)</f>
        <v>0</v>
      </c>
      <c r="D244" s="344">
        <f>IFERROR(MIN(IF(AND(2&lt;YEARFRAC(Input!E101,Input!$C$158),YEARFRAC(Input!E101,Input!$C$158)&lt;=3), Input!E100*N(Input!E99), 0),$B$257),0)</f>
        <v>0</v>
      </c>
      <c r="E244" s="344">
        <f>IFERROR(MIN(IF(AND(2&lt;YEARFRAC(Input!F101,Input!$C$158),YEARFRAC(Input!F101,Input!$C$158)&lt;=3), Input!F100*N(Input!F99), 0),$B$257),0)</f>
        <v>0</v>
      </c>
      <c r="F244" s="344">
        <f>IFERROR(MIN(IF(AND(2&lt;YEARFRAC(Input!G101,Input!$C$158),YEARFRAC(Input!G101,Input!$C$158)&lt;=3), Input!G100*N(Input!G99), 0),$B$257),0)</f>
        <v>0</v>
      </c>
      <c r="G244" s="344">
        <f>IFERROR(MIN(IF(AND(2&lt;YEARFRAC(Input!H101,Input!$C$158),YEARFRAC(Input!H101,Input!$C$158)&lt;=3), Input!H100*N(Input!H99), 0),$B$257),0)</f>
        <v>0</v>
      </c>
      <c r="H244" s="344">
        <f>IFERROR(MIN(IF(AND(2&lt;YEARFRAC(Input!I101,Input!$C$158),YEARFRAC(Input!I101,Input!$C$158)&lt;=3), Input!I100*N(Input!I99), 0),$B$257),0)</f>
        <v>0</v>
      </c>
      <c r="I244" s="344">
        <f>IFERROR(MIN(IF(AND(2&lt;YEARFRAC(Input!J101,Input!$C$158),YEARFRAC(Input!J101,Input!$C$158)&lt;=3), Input!J100*N(Input!J99), 0),$B$257),0)</f>
        <v>0</v>
      </c>
      <c r="J244" s="344">
        <f>IFERROR(MIN(IF(AND(2&lt;YEARFRAC(Input!K101,Input!$C$158),YEARFRAC(Input!K101,Input!$C$158)&lt;=3), Input!K100*N(Input!K99), 0),$B$257),0)</f>
        <v>0</v>
      </c>
      <c r="K244" s="344">
        <f>IFERROR(MIN(IF(AND(2&lt;YEARFRAC(Input!L101,Input!$C$158),YEARFRAC(Input!L101,Input!$C$158)&lt;=3), Input!L100*N(Input!L99), 0),$B$257),0)</f>
        <v>0</v>
      </c>
      <c r="L244" s="344">
        <f>IFERROR(MIN(IF(AND(2&lt;YEARFRAC(Input!M101,Input!$C$158),YEARFRAC(Input!M101,Input!$C$158)&lt;=3), Input!M100*N(Input!M99), 0),$B$257),0)</f>
        <v>0</v>
      </c>
      <c r="M244" s="344">
        <f>IFERROR(MIN(IF(AND(2&lt;YEARFRAC(Input!N101,Input!$C$158),YEARFRAC(Input!N101,Input!$C$158)&lt;=3), Input!N100*N(Input!N99), 0),$B$257),0)</f>
        <v>0</v>
      </c>
      <c r="N244" s="344">
        <f>IFERROR(MIN(IF(AND(2&lt;YEARFRAC(Input!O101,Input!$C$158),YEARFRAC(Input!O101,Input!$C$158)&lt;=3), Input!O100*N(Input!O99), 0),$B$257),0)</f>
        <v>0</v>
      </c>
      <c r="O244" s="344">
        <f>IFERROR(MIN(IF(AND(2&lt;YEARFRAC(Input!P101,Input!$C$158),YEARFRAC(Input!P101,Input!$C$158)&lt;=3), Input!P100*N(Input!P99), 0),$B$257),0)</f>
        <v>0</v>
      </c>
      <c r="P244" s="344">
        <f>IFERROR(MIN(IF(AND(2&lt;YEARFRAC(Input!Q101,Input!$C$158),YEARFRAC(Input!Q101,Input!$C$158)&lt;=3), Input!Q100*N(Input!Q99), 0),$B$257),0)</f>
        <v>0</v>
      </c>
      <c r="Q244" s="344">
        <f>IFERROR(MIN(IF(AND(2&lt;YEARFRAC(Input!R101,Input!$C$158),YEARFRAC(Input!R101,Input!$C$158)&lt;=3), Input!R100*N(Input!R99), 0),$B$257),0)</f>
        <v>0</v>
      </c>
      <c r="R244" s="344">
        <f>IFERROR(MIN(IF(AND(2&lt;YEARFRAC(Input!S101,Input!$C$158),YEARFRAC(Input!S101,Input!$C$158)&lt;=3), Input!S100*N(Input!S99), 0),$B$257),0)</f>
        <v>0</v>
      </c>
      <c r="S244" s="344">
        <f>IFERROR(MIN(IF(AND(2&lt;YEARFRAC(Input!T101,Input!$C$158),YEARFRAC(Input!T101,Input!$C$158)&lt;=3), Input!T100*N(Input!T99), 0),$B$257),0)</f>
        <v>0</v>
      </c>
      <c r="T244" s="344">
        <f>IFERROR(MIN(IF(AND(2&lt;YEARFRAC(Input!U101,Input!$C$158),YEARFRAC(Input!U101,Input!$C$158)&lt;=3), Input!U100*N(Input!U99), 0),$B$257),0)</f>
        <v>0</v>
      </c>
      <c r="U244" s="344">
        <f>IFERROR(MIN(IF(AND(2&lt;YEARFRAC(Input!V101,Input!$C$158),YEARFRAC(Input!V101,Input!$C$158)&lt;=3), Input!V100*N(Input!V99), 0),$B$257),0)</f>
        <v>0</v>
      </c>
      <c r="V244" s="344">
        <f>IFERROR(MIN(IF(AND(2&lt;YEARFRAC(Input!W101,Input!$C$158),YEARFRAC(Input!W101,Input!$C$158)&lt;=3), Input!W100*N(Input!W99), 0),$B$257),0)</f>
        <v>0</v>
      </c>
      <c r="W244" s="344">
        <f>IFERROR(MIN(IF(AND(2&lt;YEARFRAC(Input!X101,Input!$C$158),YEARFRAC(Input!X101,Input!$C$158)&lt;=3), Input!X100*N(Input!X99), 0),$B$257),0)</f>
        <v>0</v>
      </c>
      <c r="X244" s="344">
        <f>IFERROR(MIN(IF(AND(2&lt;YEARFRAC(Input!Y101,Input!$C$158),YEARFRAC(Input!Y101,Input!$C$158)&lt;=3), Input!Y100*N(Input!Y99), 0),$B$257),0)</f>
        <v>0</v>
      </c>
      <c r="Y244" s="344">
        <f>IFERROR(MIN(IF(AND(2&lt;YEARFRAC(Input!Z101,Input!$C$158),YEARFRAC(Input!Z101,Input!$C$158)&lt;=3), Input!Z100*N(Input!Z99), 0),$B$257),0)</f>
        <v>0</v>
      </c>
      <c r="Z244" s="344">
        <f>IFERROR(MIN(IF(AND(2&lt;YEARFRAC(Input!AA101,Input!$C$158),YEARFRAC(Input!AA101,Input!$C$158)&lt;=3), Input!AA100*N(Input!AA99), 0),$B$257),0)</f>
        <v>0</v>
      </c>
      <c r="AA244" s="344">
        <f>IFERROR(MIN(IF(AND(2&lt;YEARFRAC(Input!AB101,Input!$C$158),YEARFRAC(Input!AB101,Input!$C$158)&lt;=3), Input!AB100*N(Input!AB99), 0),$B$257),0)</f>
        <v>0</v>
      </c>
      <c r="AB244" s="344">
        <f>IFERROR(MIN(IF(AND(2&lt;YEARFRAC(Input!AC101,Input!$C$158),YEARFRAC(Input!AC101,Input!$C$158)&lt;=3), Input!AC100*N(Input!AC99), 0),$B$257),0)</f>
        <v>0</v>
      </c>
      <c r="AC244" s="344">
        <f>IFERROR(MIN(IF(AND(2&lt;YEARFRAC(Input!AD101,Input!$C$158),YEARFRAC(Input!AD101,Input!$C$158)&lt;=3), Input!AD100*N(Input!AD99), 0),$B$257),0)</f>
        <v>0</v>
      </c>
      <c r="AD244" s="344">
        <f>IFERROR(MIN(IF(AND(2&lt;YEARFRAC(Input!AE101,Input!$C$158),YEARFRAC(Input!AE101,Input!$C$158)&lt;=3), Input!AE100*N(Input!AE99), 0),$B$257),0)</f>
        <v>0</v>
      </c>
      <c r="AE244" s="344">
        <f>IFERROR(MIN(IF(AND(2&lt;YEARFRAC(Input!AF101,Input!$C$158),YEARFRAC(Input!AF101,Input!$C$158)&lt;=3), Input!AF100*N(Input!AF99), 0),$B$257),0)</f>
        <v>0</v>
      </c>
      <c r="AF244" s="344">
        <f>IFERROR(MIN(IF(AND(2&lt;YEARFRAC(Input!AG101,Input!$C$158),YEARFRAC(Input!AG101,Input!$C$158)&lt;=3), Input!AG100*N(Input!AG99), 0),$B$257),0)</f>
        <v>0</v>
      </c>
      <c r="AG244" s="344">
        <f>IFERROR(MIN(IF(AND(2&lt;YEARFRAC(Input!AH101,Input!$C$158),YEARFRAC(Input!AH101,Input!$C$158)&lt;=3), Input!AH100*N(Input!AH99), 0),$B$257),0)</f>
        <v>0</v>
      </c>
      <c r="AH244" s="344">
        <f>IFERROR(MIN(IF(AND(2&lt;YEARFRAC(Input!AI101,Input!$C$158),YEARFRAC(Input!AI101,Input!$C$158)&lt;=3), Input!AI100*N(Input!AI99), 0),$B$257),0)</f>
        <v>0</v>
      </c>
      <c r="AI244" s="344">
        <f>IFERROR(MIN(IF(AND(2&lt;YEARFRAC(Input!AJ101,Input!$C$158),YEARFRAC(Input!AJ101,Input!$C$158)&lt;=3), Input!AJ100*N(Input!AJ99), 0),$B$257),0)</f>
        <v>0</v>
      </c>
      <c r="AJ244" s="344">
        <f>IFERROR(MIN(IF(AND(2&lt;YEARFRAC(Input!AK101,Input!$C$158),YEARFRAC(Input!AK101,Input!$C$158)&lt;=3), Input!AK100*N(Input!AK99), 0),$B$257),0)</f>
        <v>0</v>
      </c>
      <c r="AK244" s="344">
        <f>IFERROR(MIN(IF(AND(2&lt;YEARFRAC(Input!AL101,Input!$C$158),YEARFRAC(Input!AL101,Input!$C$158)&lt;=3), Input!AL100*N(Input!AL99), 0),$B$257),0)</f>
        <v>0</v>
      </c>
      <c r="AL244" s="344">
        <f>IFERROR(MIN(IF(AND(2&lt;YEARFRAC(Input!AM101,Input!$C$158),YEARFRAC(Input!AM101,Input!$C$158)&lt;=3), Input!AM100*N(Input!AM99), 0),$B$257),0)</f>
        <v>0</v>
      </c>
      <c r="AM244" s="344">
        <f>IFERROR(MIN(IF(AND(2&lt;YEARFRAC(Input!AN101,Input!$C$158),YEARFRAC(Input!AN101,Input!$C$158)&lt;=3), Input!AN100*N(Input!AN99), 0),$B$257),0)</f>
        <v>0</v>
      </c>
      <c r="AN244" s="344">
        <f>IFERROR(MIN(IF(AND(2&lt;YEARFRAC(Input!AO101,Input!$C$158),YEARFRAC(Input!AO101,Input!$C$158)&lt;=3), Input!AO100*N(Input!AO99), 0),$B$257),0)</f>
        <v>0</v>
      </c>
      <c r="AO244" s="344">
        <f>IFERROR(MIN(IF(AND(2&lt;YEARFRAC(Input!AP101,Input!$C$158),YEARFRAC(Input!AP101,Input!$C$158)&lt;=3), Input!AP100*N(Input!AP99), 0),$B$257),0)</f>
        <v>0</v>
      </c>
      <c r="AP244" s="344">
        <f>IFERROR(MIN(IF(AND(2&lt;YEARFRAC(Input!AQ101,Input!$C$158),YEARFRAC(Input!AQ101,Input!$C$158)&lt;=3), Input!AQ100*N(Input!AQ99), 0),$B$257),0)</f>
        <v>0</v>
      </c>
      <c r="AQ244" s="344">
        <f>IFERROR(MIN(IF(AND(2&lt;YEARFRAC(Input!AR101,Input!$C$158),YEARFRAC(Input!AR101,Input!$C$158)&lt;=3), Input!AR100*N(Input!AR99), 0),$B$257),0)</f>
        <v>0</v>
      </c>
      <c r="AR244" s="344">
        <f>IFERROR(MIN(IF(AND(2&lt;YEARFRAC(Input!AS101,Input!$C$158),YEARFRAC(Input!AS101,Input!$C$158)&lt;=3), Input!AS100*N(Input!AS99), 0),$B$257),0)</f>
        <v>0</v>
      </c>
      <c r="AS244" s="344">
        <f>IFERROR(MIN(IF(AND(2&lt;YEARFRAC(Input!AT101,Input!$C$158),YEARFRAC(Input!AT101,Input!$C$158)&lt;=3), Input!AT100*N(Input!AT99), 0),$B$257),0)</f>
        <v>0</v>
      </c>
      <c r="AT244" s="344">
        <f>IFERROR(MIN(IF(AND(2&lt;YEARFRAC(Input!AU101,Input!$C$158),YEARFRAC(Input!AU101,Input!$C$158)&lt;=3), Input!AU100*N(Input!AU99), 0),$B$257),0)</f>
        <v>0</v>
      </c>
      <c r="AU244" s="344">
        <f>IFERROR(MIN(IF(AND(2&lt;YEARFRAC(Input!AV101,Input!$C$158),YEARFRAC(Input!AV101,Input!$C$158)&lt;=3), Input!AV100*N(Input!AV99), 0),$B$257),0)</f>
        <v>0</v>
      </c>
      <c r="AV244" s="344">
        <f>IFERROR(MIN(IF(AND(2&lt;YEARFRAC(Input!AW101,Input!$C$158),YEARFRAC(Input!AW101,Input!$C$158)&lt;=3), Input!AW100*N(Input!AW99), 0),$B$257),0)</f>
        <v>0</v>
      </c>
      <c r="AW244" s="344">
        <f>IFERROR(MIN(IF(AND(2&lt;YEARFRAC(Input!AX101,Input!$C$158),YEARFRAC(Input!AX101,Input!$C$158)&lt;=3), Input!AX100*N(Input!AX99), 0),$B$257),0)</f>
        <v>0</v>
      </c>
      <c r="AX244" s="344">
        <f>IFERROR(MIN(IF(AND(2&lt;YEARFRAC(Input!AY101,Input!$C$158),YEARFRAC(Input!AY101,Input!$C$158)&lt;=3), Input!AY100*N(Input!AY99), 0),$B$257),0)</f>
        <v>0</v>
      </c>
      <c r="AY244" s="344">
        <f>IFERROR(MIN(IF(AND(2&lt;YEARFRAC(Input!AZ101,Input!$C$158),YEARFRAC(Input!AZ101,Input!$C$158)&lt;=3), Input!AZ100*N(Input!AZ99), 0),$B$257),0)</f>
        <v>0</v>
      </c>
      <c r="AZ244" s="344">
        <f>IFERROR(MIN(IF(AND(2&lt;YEARFRAC(Input!BA101,Input!$C$158),YEARFRAC(Input!BA101,Input!$C$158)&lt;=3), Input!BA100*N(Input!BA99), 0),$B$257),0)</f>
        <v>0</v>
      </c>
      <c r="BA244" s="344">
        <f>IFERROR(MIN(IF(AND(2&lt;YEARFRAC(Input!BB101,Input!$C$158),YEARFRAC(Input!BB101,Input!$C$158)&lt;=3), Input!BB100*N(Input!BB99), 0),$B$257),0)</f>
        <v>0</v>
      </c>
      <c r="BB244" s="344">
        <f>IFERROR(MIN(IF(AND(2&lt;YEARFRAC(Input!BC101,Input!$C$158),YEARFRAC(Input!BC101,Input!$C$158)&lt;=3), Input!BC100*N(Input!BC99), 0),$B$257),0)</f>
        <v>0</v>
      </c>
      <c r="BC244" s="344">
        <f>IFERROR(MIN(IF(AND(2&lt;YEARFRAC(Input!BD101,Input!$C$158),YEARFRAC(Input!BD101,Input!$C$158)&lt;=3), Input!BD100*N(Input!BD99), 0),$B$257),0)</f>
        <v>0</v>
      </c>
      <c r="BD244" s="344">
        <f>IFERROR(MIN(IF(AND(2&lt;YEARFRAC(Input!BE101,Input!$C$158),YEARFRAC(Input!BE101,Input!$C$158)&lt;=3), Input!BE100*N(Input!BE99), 0),$B$257),0)</f>
        <v>0</v>
      </c>
      <c r="BE244" s="344">
        <f>IFERROR(MIN(IF(AND(2&lt;YEARFRAC(Input!BF101,Input!$C$158),YEARFRAC(Input!BF101,Input!$C$158)&lt;=3), Input!BF100*N(Input!BF99), 0),$B$257),0)</f>
        <v>0</v>
      </c>
      <c r="BF244" s="344">
        <f>IFERROR(MIN(IF(AND(2&lt;YEARFRAC(Input!BG101,Input!$C$158),YEARFRAC(Input!BG101,Input!$C$158)&lt;=3), Input!BG100*N(Input!BG99), 0),$B$257),0)</f>
        <v>0</v>
      </c>
      <c r="BG244" s="344">
        <f>IFERROR(MIN(IF(AND(2&lt;YEARFRAC(Input!BH101,Input!$C$158),YEARFRAC(Input!BH101,Input!$C$158)&lt;=3), Input!BH100*N(Input!BH99), 0),$B$257),0)</f>
        <v>0</v>
      </c>
      <c r="BH244" s="344">
        <f>IFERROR(MIN(IF(AND(2&lt;YEARFRAC(Input!BI101,Input!$C$158),YEARFRAC(Input!BI101,Input!$C$158)&lt;=3), Input!BI100*N(Input!BI99), 0),$B$257),0)</f>
        <v>0</v>
      </c>
      <c r="BI244" s="344">
        <f>IFERROR(MIN(IF(AND(2&lt;YEARFRAC(Input!BJ101,Input!$C$158),YEARFRAC(Input!BJ101,Input!$C$158)&lt;=3), Input!BJ100*N(Input!BJ99), 0),$B$257),0)</f>
        <v>0</v>
      </c>
      <c r="BJ244" s="344">
        <f>IFERROR(MIN(IF(AND(2&lt;YEARFRAC(Input!BK101,Input!$C$158),YEARFRAC(Input!BK101,Input!$C$158)&lt;=3), Input!BK100*N(Input!BK99), 0),$B$257),0)</f>
        <v>0</v>
      </c>
      <c r="BK244" s="344">
        <f>IFERROR(MIN(IF(AND(2&lt;YEARFRAC(Input!BL101,Input!$C$158),YEARFRAC(Input!BL101,Input!$C$158)&lt;=3), Input!BL100*N(Input!BL99), 0),$B$257),0)</f>
        <v>0</v>
      </c>
      <c r="BL244" s="344">
        <f>IFERROR(MIN(IF(AND(2&lt;YEARFRAC(Input!BM101,Input!$C$158),YEARFRAC(Input!BM101,Input!$C$158)&lt;=3), Input!BM100*N(Input!BM99), 0),$B$257),0)</f>
        <v>0</v>
      </c>
      <c r="BM244" s="344">
        <f>IFERROR(MIN(IF(AND(2&lt;YEARFRAC(Input!BN101,Input!$C$158),YEARFRAC(Input!BN101,Input!$C$158)&lt;=3), Input!BN100*N(Input!BN99), 0),$B$257),0)</f>
        <v>0</v>
      </c>
      <c r="BN244" s="344">
        <f>IFERROR(MIN(IF(AND(2&lt;YEARFRAC(Input!BO101,Input!$C$158),YEARFRAC(Input!BO101,Input!$C$158)&lt;=3), Input!BO100*N(Input!BO99), 0),$B$257),0)</f>
        <v>0</v>
      </c>
      <c r="BO244" s="344">
        <f>IFERROR(MIN(IF(AND(2&lt;YEARFRAC(Input!BP101,Input!$C$158),YEARFRAC(Input!BP101,Input!$C$158)&lt;=3), Input!BP100*N(Input!BP99), 0),$B$257),0)</f>
        <v>0</v>
      </c>
      <c r="BP244" s="344">
        <f>IFERROR(MIN(IF(AND(2&lt;YEARFRAC(Input!BQ101,Input!$C$158),YEARFRAC(Input!BQ101,Input!$C$158)&lt;=3), Input!BQ100*N(Input!BQ99), 0),$B$257),0)</f>
        <v>0</v>
      </c>
      <c r="BQ244" s="344">
        <f>IFERROR(MIN(IF(AND(2&lt;YEARFRAC(Input!BR101,Input!$C$158),YEARFRAC(Input!BR101,Input!$C$158)&lt;=3), Input!BR100*N(Input!BR99), 0),$B$257),0)</f>
        <v>0</v>
      </c>
      <c r="BR244" s="344">
        <f>IFERROR(MIN(IF(AND(2&lt;YEARFRAC(Input!BS101,Input!$C$158),YEARFRAC(Input!BS101,Input!$C$158)&lt;=3), Input!BS100*N(Input!BS99), 0),$B$257),0)</f>
        <v>0</v>
      </c>
      <c r="BS244" s="344">
        <f>IFERROR(MIN(IF(AND(2&lt;YEARFRAC(Input!BT101,Input!$C$158),YEARFRAC(Input!BT101,Input!$C$158)&lt;=3), Input!BT100*N(Input!BT99), 0),$B$257),0)</f>
        <v>0</v>
      </c>
      <c r="BT244" s="344">
        <f>IFERROR(MIN(IF(AND(2&lt;YEARFRAC(Input!BU101,Input!$C$158),YEARFRAC(Input!BU101,Input!$C$158)&lt;=3), Input!BU100*N(Input!BU99), 0),$B$257),0)</f>
        <v>0</v>
      </c>
      <c r="BU244" s="344">
        <f>IFERROR(MIN(IF(AND(2&lt;YEARFRAC(Input!BV101,Input!$C$158),YEARFRAC(Input!BV101,Input!$C$158)&lt;=3), Input!BV100*N(Input!BV99), 0),$B$257),0)</f>
        <v>0</v>
      </c>
      <c r="BV244" s="344">
        <f>IFERROR(MIN(IF(AND(2&lt;YEARFRAC(Input!BW101,Input!$C$158),YEARFRAC(Input!BW101,Input!$C$158)&lt;=3), Input!BW100*N(Input!BW99), 0),$B$257),0)</f>
        <v>0</v>
      </c>
      <c r="BW244" s="344">
        <f>IFERROR(MIN(IF(AND(2&lt;YEARFRAC(Input!BX101,Input!$C$158),YEARFRAC(Input!BX101,Input!$C$158)&lt;=3), Input!BX100*N(Input!BX99), 0),$B$257),0)</f>
        <v>0</v>
      </c>
      <c r="BX244" s="344">
        <f>IFERROR(MIN(IF(AND(2&lt;YEARFRAC(Input!BY101,Input!$C$158),YEARFRAC(Input!BY101,Input!$C$158)&lt;=3), Input!BY100*N(Input!BY99), 0),$B$257),0)</f>
        <v>0</v>
      </c>
      <c r="BY244" s="344">
        <f>IFERROR(MIN(IF(AND(2&lt;YEARFRAC(Input!BZ101,Input!$C$158),YEARFRAC(Input!BZ101,Input!$C$158)&lt;=3), Input!BZ100*N(Input!BZ99), 0),$B$257),0)</f>
        <v>0</v>
      </c>
      <c r="BZ244" s="344">
        <f>IFERROR(MIN(IF(AND(2&lt;YEARFRAC(Input!CA101,Input!$C$158),YEARFRAC(Input!CA101,Input!$C$158)&lt;=3), Input!CA100*N(Input!CA99), 0),$B$257),0)</f>
        <v>0</v>
      </c>
      <c r="CA244" s="344">
        <f>IFERROR(MIN(IF(AND(2&lt;YEARFRAC(Input!CB101,Input!$C$158),YEARFRAC(Input!CB101,Input!$C$158)&lt;=3), Input!CB100*N(Input!CB99), 0),$B$257),0)</f>
        <v>0</v>
      </c>
      <c r="CB244" s="344">
        <f>IFERROR(MIN(IF(AND(2&lt;YEARFRAC(Input!CC101,Input!$C$158),YEARFRAC(Input!CC101,Input!$C$158)&lt;=3), Input!CC100*N(Input!CC99), 0),$B$257),0)</f>
        <v>0</v>
      </c>
      <c r="CC244" s="344">
        <f>IFERROR(MIN(IF(AND(2&lt;YEARFRAC(Input!CD101,Input!$C$158),YEARFRAC(Input!CD101,Input!$C$158)&lt;=3), Input!CD100*N(Input!CD99), 0),$B$257),0)</f>
        <v>0</v>
      </c>
      <c r="CD244" s="344">
        <f>IFERROR(MIN(IF(AND(2&lt;YEARFRAC(Input!CE101,Input!$C$158),YEARFRAC(Input!CE101,Input!$C$158)&lt;=3), Input!CE100*N(Input!CE99), 0),$B$257),0)</f>
        <v>0</v>
      </c>
      <c r="CE244" s="344">
        <f>IFERROR(MIN(IF(AND(2&lt;YEARFRAC(Input!CF101,Input!$C$158),YEARFRAC(Input!CF101,Input!$C$158)&lt;=3), Input!CF100*N(Input!CF99), 0),$B$257),0)</f>
        <v>0</v>
      </c>
      <c r="CF244" s="344">
        <f>IFERROR(MIN(IF(AND(2&lt;YEARFRAC(Input!CG101,Input!$C$158),YEARFRAC(Input!CG101,Input!$C$158)&lt;=3), Input!CG100*N(Input!CG99), 0),$B$257),0)</f>
        <v>0</v>
      </c>
      <c r="CG244" s="344">
        <f>IFERROR(MIN(IF(AND(2&lt;YEARFRAC(Input!CH101,Input!$C$158),YEARFRAC(Input!CH101,Input!$C$158)&lt;=3), Input!CH100*N(Input!CH99), 0),$B$257),0)</f>
        <v>0</v>
      </c>
      <c r="CH244" s="344">
        <f>IFERROR(MIN(IF(AND(2&lt;YEARFRAC(Input!CI101,Input!$C$158),YEARFRAC(Input!CI101,Input!$C$158)&lt;=3), Input!CI100*N(Input!CI99), 0),$B$257),0)</f>
        <v>0</v>
      </c>
      <c r="CI244" s="344">
        <f>IFERROR(MIN(IF(AND(2&lt;YEARFRAC(Input!CJ101,Input!$C$158),YEARFRAC(Input!CJ101,Input!$C$158)&lt;=3), Input!CJ100*N(Input!CJ99), 0),$B$257),0)</f>
        <v>0</v>
      </c>
      <c r="CJ244" s="344">
        <f>IFERROR(MIN(IF(AND(2&lt;YEARFRAC(Input!CK101,Input!$C$158),YEARFRAC(Input!CK101,Input!$C$158)&lt;=3), Input!CK100*N(Input!CK99), 0),$B$257),0)</f>
        <v>0</v>
      </c>
      <c r="CK244" s="344">
        <f>IFERROR(MIN(IF(AND(2&lt;YEARFRAC(Input!CL101,Input!$C$158),YEARFRAC(Input!CL101,Input!$C$158)&lt;=3), Input!CL100*N(Input!CL99), 0),$B$257),0)</f>
        <v>0</v>
      </c>
      <c r="CL244" s="344">
        <f>IFERROR(MIN(IF(AND(2&lt;YEARFRAC(Input!CM101,Input!$C$158),YEARFRAC(Input!CM101,Input!$C$158)&lt;=3), Input!CM100*N(Input!CM99), 0),$B$257),0)</f>
        <v>0</v>
      </c>
      <c r="CM244" s="344">
        <f>IFERROR(MIN(IF(AND(2&lt;YEARFRAC(Input!CN101,Input!$C$158),YEARFRAC(Input!CN101,Input!$C$158)&lt;=3), Input!CN100*N(Input!CN99), 0),$B$257),0)</f>
        <v>0</v>
      </c>
      <c r="CN244" s="344">
        <f>IFERROR(MIN(IF(AND(2&lt;YEARFRAC(Input!CO101,Input!$C$158),YEARFRAC(Input!CO101,Input!$C$158)&lt;=3), Input!CO100*N(Input!CO99), 0),$B$257),0)</f>
        <v>0</v>
      </c>
      <c r="CO244" s="344">
        <f>IFERROR(MIN(IF(AND(2&lt;YEARFRAC(Input!CP101,Input!$C$158),YEARFRAC(Input!CP101,Input!$C$158)&lt;=3), Input!CP100*N(Input!CP99), 0),$B$257),0)</f>
        <v>0</v>
      </c>
      <c r="CP244" s="344">
        <f>IFERROR(MIN(IF(AND(2&lt;YEARFRAC(Input!CQ101,Input!$C$158),YEARFRAC(Input!CQ101,Input!$C$158)&lt;=3), Input!CQ100*N(Input!CQ99), 0),$B$257),0)</f>
        <v>0</v>
      </c>
      <c r="CQ244" s="344">
        <f>IFERROR(MIN(IF(AND(2&lt;YEARFRAC(Input!CR101,Input!$C$158),YEARFRAC(Input!CR101,Input!$C$158)&lt;=3), Input!CR100*N(Input!CR99), 0),$B$257),0)</f>
        <v>0</v>
      </c>
      <c r="CR244" s="344">
        <f>IFERROR(MIN(IF(AND(2&lt;YEARFRAC(Input!CS101,Input!$C$158),YEARFRAC(Input!CS101,Input!$C$158)&lt;=3), Input!CS100*N(Input!CS99), 0),$B$257),0)</f>
        <v>0</v>
      </c>
      <c r="CS244" s="344">
        <f>IFERROR(MIN(IF(AND(2&lt;YEARFRAC(Input!CT101,Input!$C$158),YEARFRAC(Input!CT101,Input!$C$158)&lt;=3), Input!CT100*N(Input!CT99), 0),$B$257),0)</f>
        <v>0</v>
      </c>
      <c r="CT244" s="344">
        <f>IFERROR(MIN(IF(AND(2&lt;YEARFRAC(Input!CU101,Input!$C$158),YEARFRAC(Input!CU101,Input!$C$158)&lt;=3), Input!CU100*N(Input!CU99), 0),$B$257),0)</f>
        <v>0</v>
      </c>
      <c r="CU244" s="344">
        <f>IFERROR(MIN(IF(AND(2&lt;YEARFRAC(Input!CV101,Input!$C$158),YEARFRAC(Input!CV101,Input!$C$158)&lt;=3), Input!CV100*N(Input!CV99), 0),$B$257),0)</f>
        <v>0</v>
      </c>
      <c r="CV244" s="344">
        <f>IFERROR(MIN(IF(AND(2&lt;YEARFRAC(Input!CW101,Input!$C$158),YEARFRAC(Input!CW101,Input!$C$158)&lt;=3), Input!CW100*N(Input!CW99), 0),$B$257),0)</f>
        <v>0</v>
      </c>
      <c r="CW244" s="344">
        <f>IFERROR(MIN(IF(AND(2&lt;YEARFRAC(Input!CX101,Input!$C$158),YEARFRAC(Input!CX101,Input!$C$158)&lt;=3), Input!CX100*N(Input!CX99), 0),$B$257),0)</f>
        <v>0</v>
      </c>
      <c r="CX244" s="344">
        <f>IFERROR(MIN(IF(AND(2&lt;YEARFRAC(Input!CY101,Input!$C$158),YEARFRAC(Input!CY101,Input!$C$158)&lt;=3), Input!CY100*N(Input!CY99), 0),$B$257),0)</f>
        <v>0</v>
      </c>
      <c r="CY244" s="344">
        <f>IFERROR(MIN(IF(AND(2&lt;YEARFRAC(Input!CZ101,Input!$C$158),YEARFRAC(Input!CZ101,Input!$C$158)&lt;=3), Input!CZ100*N(Input!CZ99), 0),$B$257),0)</f>
        <v>0</v>
      </c>
      <c r="CZ244" s="344">
        <f>IFERROR(MIN(IF(AND(2&lt;YEARFRAC(Input!DA101,Input!$C$158),YEARFRAC(Input!DA101,Input!$C$158)&lt;=3), Input!DA100*N(Input!DA99), 0),$B$257),0)</f>
        <v>0</v>
      </c>
      <c r="DA244" s="344">
        <f>IFERROR(MIN(IF(AND(2&lt;YEARFRAC(Input!DB101,Input!$C$158),YEARFRAC(Input!DB101,Input!$C$158)&lt;=3), Input!DB100*N(Input!DB99), 0),$B$257),0)</f>
        <v>0</v>
      </c>
      <c r="DB244" s="344">
        <f>IFERROR(MIN(IF(AND(2&lt;YEARFRAC(Input!DC101,Input!$C$158),YEARFRAC(Input!DC101,Input!$C$158)&lt;=3), Input!DC100*N(Input!DC99), 0),$B$257),0)</f>
        <v>0</v>
      </c>
      <c r="DC244" s="344">
        <f>IFERROR(MIN(IF(AND(2&lt;YEARFRAC(Input!DD101,Input!$C$158),YEARFRAC(Input!DD101,Input!$C$158)&lt;=3), Input!DD100*N(Input!DD99), 0),$B$257),0)</f>
        <v>0</v>
      </c>
      <c r="DD244" s="344">
        <f>IFERROR(MIN(IF(AND(2&lt;YEARFRAC(Input!DE101,Input!$C$158),YEARFRAC(Input!DE101,Input!$C$158)&lt;=3), Input!DE100*N(Input!DE99), 0),$B$257),0)</f>
        <v>0</v>
      </c>
      <c r="DE244" s="344">
        <f>IFERROR(MIN(IF(AND(2&lt;YEARFRAC(Input!DF101,Input!$C$158),YEARFRAC(Input!DF101,Input!$C$158)&lt;=3), Input!DF100*N(Input!DF99), 0),$B$257),0)</f>
        <v>0</v>
      </c>
      <c r="DF244" s="344">
        <f>IFERROR(MIN(IF(AND(2&lt;YEARFRAC(Input!DG101,Input!$C$158),YEARFRAC(Input!DG101,Input!$C$158)&lt;=3), Input!DG100*N(Input!DG99), 0),$B$257),0)</f>
        <v>0</v>
      </c>
      <c r="DG244" s="344">
        <f>IFERROR(MIN(IF(AND(2&lt;YEARFRAC(Input!DH101,Input!$C$158),YEARFRAC(Input!DH101,Input!$C$158)&lt;=3), Input!DH100*N(Input!DH99), 0),$B$257),0)</f>
        <v>0</v>
      </c>
      <c r="DH244" s="344">
        <f>IFERROR(MIN(IF(AND(2&lt;YEARFRAC(Input!DI101,Input!$C$158),YEARFRAC(Input!DI101,Input!$C$158)&lt;=3), Input!DI100*N(Input!DI99), 0),$B$257),0)</f>
        <v>0</v>
      </c>
      <c r="DI244" s="344">
        <f>IFERROR(MIN(IF(AND(2&lt;YEARFRAC(Input!DJ101,Input!$C$158),YEARFRAC(Input!DJ101,Input!$C$158)&lt;=3), Input!DJ100*N(Input!DJ99), 0),$B$257),0)</f>
        <v>0</v>
      </c>
      <c r="DJ244" s="344">
        <f>IFERROR(MIN(IF(AND(2&lt;YEARFRAC(Input!DK101,Input!$C$158),YEARFRAC(Input!DK101,Input!$C$158)&lt;=3), Input!DK100*N(Input!DK99), 0),$B$257),0)</f>
        <v>0</v>
      </c>
      <c r="DK244" s="344">
        <f>IFERROR(MIN(IF(AND(2&lt;YEARFRAC(Input!DL101,Input!$C$158),YEARFRAC(Input!DL101,Input!$C$158)&lt;=3), Input!DL100*N(Input!DL99), 0),$B$257),0)</f>
        <v>0</v>
      </c>
      <c r="DL244" s="344">
        <f>IFERROR(MIN(IF(AND(2&lt;YEARFRAC(Input!DM101,Input!$C$158),YEARFRAC(Input!DM101,Input!$C$158)&lt;=3), Input!DM100*N(Input!DM99), 0),$B$257),0)</f>
        <v>0</v>
      </c>
      <c r="DM244" s="344">
        <f>IFERROR(MIN(IF(AND(2&lt;YEARFRAC(Input!DN101,Input!$C$158),YEARFRAC(Input!DN101,Input!$C$158)&lt;=3), Input!DN100*N(Input!DN99), 0),$B$257),0)</f>
        <v>0</v>
      </c>
      <c r="DN244" s="344">
        <f>IFERROR(MIN(IF(AND(2&lt;YEARFRAC(Input!DO101,Input!$C$158),YEARFRAC(Input!DO101,Input!$C$158)&lt;=3), Input!DO100*N(Input!DO99), 0),$B$257),0)</f>
        <v>0</v>
      </c>
      <c r="DO244" s="344">
        <f>IFERROR(MIN(IF(AND(2&lt;YEARFRAC(Input!DP101,Input!$C$158),YEARFRAC(Input!DP101,Input!$C$158)&lt;=3), Input!DP100*N(Input!DP99), 0),$B$257),0)</f>
        <v>0</v>
      </c>
      <c r="DP244" s="344">
        <f>IFERROR(MIN(IF(AND(2&lt;YEARFRAC(Input!DQ101,Input!$C$158),YEARFRAC(Input!DQ101,Input!$C$158)&lt;=3), Input!DQ100*N(Input!DQ99), 0),$B$257),0)</f>
        <v>0</v>
      </c>
      <c r="DQ244" s="344">
        <f>IFERROR(MIN(IF(AND(2&lt;YEARFRAC(Input!DR101,Input!$C$158),YEARFRAC(Input!DR101,Input!$C$158)&lt;=3), Input!DR100*N(Input!DR99), 0),$B$257),0)</f>
        <v>0</v>
      </c>
      <c r="DR244" s="344">
        <f>IFERROR(MIN(IF(AND(2&lt;YEARFRAC(Input!DS101,Input!$C$158),YEARFRAC(Input!DS101,Input!$C$158)&lt;=3), Input!DS100*N(Input!DS99), 0),$B$257),0)</f>
        <v>0</v>
      </c>
      <c r="DS244" s="344">
        <f>IFERROR(MIN(IF(AND(2&lt;YEARFRAC(Input!DT101,Input!$C$158),YEARFRAC(Input!DT101,Input!$C$158)&lt;=3), Input!DT100*N(Input!DT99), 0),$B$257),0)</f>
        <v>0</v>
      </c>
      <c r="DT244" s="344">
        <f>IFERROR(MIN(IF(AND(2&lt;YEARFRAC(Input!DU101,Input!$C$158),YEARFRAC(Input!DU101,Input!$C$158)&lt;=3), Input!DU100*N(Input!DU99), 0),$B$257),0)</f>
        <v>0</v>
      </c>
      <c r="DU244" s="344">
        <f>IFERROR(MIN(IF(AND(2&lt;YEARFRAC(Input!DV101,Input!$C$158),YEARFRAC(Input!DV101,Input!$C$158)&lt;=3), Input!DV100*N(Input!DV99), 0),$B$257),0)</f>
        <v>0</v>
      </c>
      <c r="DV244" s="344">
        <f>IFERROR(MIN(IF(AND(2&lt;YEARFRAC(Input!DW101,Input!$C$158),YEARFRAC(Input!DW101,Input!$C$158)&lt;=3), Input!DW100*N(Input!DW99), 0),$B$257),0)</f>
        <v>0</v>
      </c>
      <c r="DW244" s="344">
        <f>IFERROR(MIN(IF(AND(2&lt;YEARFRAC(Input!DX101,Input!$C$158),YEARFRAC(Input!DX101,Input!$C$158)&lt;=3), Input!DX100*N(Input!DX99), 0),$B$257),0)</f>
        <v>0</v>
      </c>
      <c r="DX244" s="344">
        <f>IFERROR(MIN(IF(AND(2&lt;YEARFRAC(Input!DY101,Input!$C$158),YEARFRAC(Input!DY101,Input!$C$158)&lt;=3), Input!DY100*N(Input!DY99), 0),$B$257),0)</f>
        <v>0</v>
      </c>
      <c r="DY244" s="344">
        <f>IFERROR(MIN(IF(AND(2&lt;YEARFRAC(Input!DZ101,Input!$C$158),YEARFRAC(Input!DZ101,Input!$C$158)&lt;=3), Input!DZ100*N(Input!DZ99), 0),$B$257),0)</f>
        <v>0</v>
      </c>
      <c r="DZ244" s="344">
        <f>IFERROR(MIN(IF(AND(2&lt;YEARFRAC(Input!EA101,Input!$C$158),YEARFRAC(Input!EA101,Input!$C$158)&lt;=3), Input!EA100*N(Input!EA99), 0),$B$257),0)</f>
        <v>0</v>
      </c>
      <c r="EA244" s="344">
        <f>IFERROR(MIN(IF(AND(2&lt;YEARFRAC(Input!EB101,Input!$C$158),YEARFRAC(Input!EB101,Input!$C$158)&lt;=3), Input!EB100*N(Input!EB99), 0),$B$257),0)</f>
        <v>0</v>
      </c>
      <c r="EB244" s="344">
        <f>IFERROR(MIN(IF(AND(2&lt;YEARFRAC(Input!EC101,Input!$C$158),YEARFRAC(Input!EC101,Input!$C$158)&lt;=3), Input!EC100*N(Input!EC99), 0),$B$257),0)</f>
        <v>0</v>
      </c>
      <c r="EC244" s="344">
        <f>IFERROR(MIN(IF(AND(2&lt;YEARFRAC(Input!ED101,Input!$C$158),YEARFRAC(Input!ED101,Input!$C$158)&lt;=3), Input!ED100*N(Input!ED99), 0),$B$257),0)</f>
        <v>0</v>
      </c>
      <c r="ED244" s="344">
        <f>IFERROR(MIN(IF(AND(2&lt;YEARFRAC(Input!EE101,Input!$C$158),YEARFRAC(Input!EE101,Input!$C$158)&lt;=3), Input!EE100*N(Input!EE99), 0),$B$257),0)</f>
        <v>0</v>
      </c>
      <c r="EE244" s="344">
        <f>IFERROR(MIN(IF(AND(2&lt;YEARFRAC(Input!EF101,Input!$C$158),YEARFRAC(Input!EF101,Input!$C$158)&lt;=3), Input!EF100*N(Input!EF99), 0),$B$257),0)</f>
        <v>0</v>
      </c>
      <c r="EF244" s="344">
        <f>IFERROR(MIN(IF(AND(2&lt;YEARFRAC(Input!EG101,Input!$C$158),YEARFRAC(Input!EG101,Input!$C$158)&lt;=3), Input!EG100*N(Input!EG99), 0),$B$257),0)</f>
        <v>0</v>
      </c>
      <c r="EG244" s="344">
        <f>IFERROR(MIN(IF(AND(2&lt;YEARFRAC(Input!EH101,Input!$C$158),YEARFRAC(Input!EH101,Input!$C$158)&lt;=3), Input!EH100*N(Input!EH99), 0),$B$257),0)</f>
        <v>0</v>
      </c>
      <c r="EH244" s="344">
        <f>IFERROR(MIN(IF(AND(2&lt;YEARFRAC(Input!EI101,Input!$C$158),YEARFRAC(Input!EI101,Input!$C$158)&lt;=3), Input!EI100*N(Input!EI99), 0),$B$257),0)</f>
        <v>0</v>
      </c>
      <c r="EI244" s="344">
        <f>IFERROR(MIN(IF(AND(2&lt;YEARFRAC(Input!EJ101,Input!$C$158),YEARFRAC(Input!EJ101,Input!$C$158)&lt;=3), Input!EJ100*N(Input!EJ99), 0),$B$257),0)</f>
        <v>0</v>
      </c>
      <c r="EJ244" s="344">
        <f>IFERROR(MIN(IF(AND(2&lt;YEARFRAC(Input!EK101,Input!$C$158),YEARFRAC(Input!EK101,Input!$C$158)&lt;=3), Input!EK100*N(Input!EK99), 0),$B$257),0)</f>
        <v>0</v>
      </c>
      <c r="EK244" s="344">
        <f>IFERROR(MIN(IF(AND(2&lt;YEARFRAC(Input!EL101,Input!$C$158),YEARFRAC(Input!EL101,Input!$C$158)&lt;=3), Input!EL100*N(Input!EL99), 0),$B$257),0)</f>
        <v>0</v>
      </c>
      <c r="EL244" s="344">
        <f>IFERROR(MIN(IF(AND(2&lt;YEARFRAC(Input!EM101,Input!$C$158),YEARFRAC(Input!EM101,Input!$C$158)&lt;=3), Input!EM100*N(Input!EM99), 0),$B$257),0)</f>
        <v>0</v>
      </c>
      <c r="EM244" s="344">
        <f>IFERROR(MIN(IF(AND(2&lt;YEARFRAC(Input!EN101,Input!$C$158),YEARFRAC(Input!EN101,Input!$C$158)&lt;=3), Input!EN100*N(Input!EN99), 0),$B$257),0)</f>
        <v>0</v>
      </c>
      <c r="EN244" s="344">
        <f>IFERROR(MIN(IF(AND(2&lt;YEARFRAC(Input!EO101,Input!$C$158),YEARFRAC(Input!EO101,Input!$C$158)&lt;=3), Input!EO100*N(Input!EO99), 0),$B$257),0)</f>
        <v>0</v>
      </c>
      <c r="EO244" s="344">
        <f>IFERROR(MIN(IF(AND(2&lt;YEARFRAC(Input!EP101,Input!$C$158),YEARFRAC(Input!EP101,Input!$C$158)&lt;=3), Input!EP100*N(Input!EP99), 0),$B$257),0)</f>
        <v>0</v>
      </c>
      <c r="EP244" s="344">
        <f>IFERROR(MIN(IF(AND(2&lt;YEARFRAC(Input!EQ101,Input!$C$158),YEARFRAC(Input!EQ101,Input!$C$158)&lt;=3), Input!EQ100*N(Input!EQ99), 0),$B$257),0)</f>
        <v>0</v>
      </c>
      <c r="EQ244" s="344">
        <f>IFERROR(MIN(IF(AND(2&lt;YEARFRAC(Input!ER101,Input!$C$158),YEARFRAC(Input!ER101,Input!$C$158)&lt;=3), Input!ER100*N(Input!ER99), 0),$B$257),0)</f>
        <v>0</v>
      </c>
      <c r="ER244" s="344">
        <f>IFERROR(MIN(IF(AND(2&lt;YEARFRAC(Input!ES101,Input!$C$158),YEARFRAC(Input!ES101,Input!$C$158)&lt;=3), Input!ES100*N(Input!ES99), 0),$B$257),0)</f>
        <v>0</v>
      </c>
      <c r="ES244" s="344">
        <f>IFERROR(MIN(IF(AND(2&lt;YEARFRAC(Input!ET101,Input!$C$158),YEARFRAC(Input!ET101,Input!$C$158)&lt;=3), Input!ET100*N(Input!ET99), 0),$B$257),0)</f>
        <v>0</v>
      </c>
      <c r="ET244" s="344">
        <f>IFERROR(MIN(IF(AND(2&lt;YEARFRAC(Input!EU101,Input!$C$158),YEARFRAC(Input!EU101,Input!$C$158)&lt;=3), Input!EU100*N(Input!EU99), 0),$B$257),0)</f>
        <v>0</v>
      </c>
      <c r="EU244" s="344">
        <f>IFERROR(MIN(IF(AND(2&lt;YEARFRAC(Input!EV101,Input!$C$158),YEARFRAC(Input!EV101,Input!$C$158)&lt;=3), Input!EV100*N(Input!EV99), 0),$B$257),0)</f>
        <v>0</v>
      </c>
      <c r="EV244" s="344">
        <f>IFERROR(MIN(IF(AND(2&lt;YEARFRAC(Input!EW101,Input!$C$158),YEARFRAC(Input!EW101,Input!$C$158)&lt;=3), Input!EW100*N(Input!EW99), 0),$B$257),0)</f>
        <v>0</v>
      </c>
      <c r="EW244" s="344">
        <f>IFERROR(MIN(IF(AND(2&lt;YEARFRAC(Input!EX101,Input!$C$158),YEARFRAC(Input!EX101,Input!$C$158)&lt;=3), Input!EX100*N(Input!EX99), 0),$B$257),0)</f>
        <v>0</v>
      </c>
      <c r="EX244" s="344">
        <f>IFERROR(MIN(IF(AND(2&lt;YEARFRAC(Input!EY101,Input!$C$158),YEARFRAC(Input!EY101,Input!$C$158)&lt;=3), Input!EY100*N(Input!EY99), 0),$B$257),0)</f>
        <v>0</v>
      </c>
      <c r="EY244" s="344">
        <f>IFERROR(MIN(IF(AND(2&lt;YEARFRAC(Input!EZ101,Input!$C$158),YEARFRAC(Input!EZ101,Input!$C$158)&lt;=3), Input!EZ100*N(Input!EZ99), 0),$B$257),0)</f>
        <v>0</v>
      </c>
      <c r="EZ244" s="344">
        <f>IFERROR(MIN(IF(AND(2&lt;YEARFRAC(Input!FA101,Input!$C$158),YEARFRAC(Input!FA101,Input!$C$158)&lt;=3), Input!FA100*N(Input!FA99), 0),$B$257),0)</f>
        <v>0</v>
      </c>
      <c r="FA244" s="344">
        <f>IFERROR(MIN(IF(AND(2&lt;YEARFRAC(Input!FB101,Input!$C$158),YEARFRAC(Input!FB101,Input!$C$158)&lt;=3), Input!FB100*N(Input!FB99), 0),$B$257),0)</f>
        <v>0</v>
      </c>
      <c r="FB244" s="344">
        <f>IFERROR(MIN(IF(AND(2&lt;YEARFRAC(Input!FC101,Input!$C$158),YEARFRAC(Input!FC101,Input!$C$158)&lt;=3), Input!FC100*N(Input!FC99), 0),$B$257),0)</f>
        <v>0</v>
      </c>
      <c r="FC244" s="344">
        <f>IFERROR(MIN(IF(AND(2&lt;YEARFRAC(Input!FD101,Input!$C$158),YEARFRAC(Input!FD101,Input!$C$158)&lt;=3), Input!FD100*N(Input!FD99), 0),$B$257),0)</f>
        <v>0</v>
      </c>
      <c r="FD244" s="344">
        <f>IFERROR(MIN(IF(AND(2&lt;YEARFRAC(Input!FE101,Input!$C$158),YEARFRAC(Input!FE101,Input!$C$158)&lt;=3), Input!FE100*N(Input!FE99), 0),$B$257),0)</f>
        <v>0</v>
      </c>
      <c r="FE244" s="344">
        <f>IFERROR(MIN(IF(AND(2&lt;YEARFRAC(Input!FF101,Input!$C$158),YEARFRAC(Input!FF101,Input!$C$158)&lt;=3), Input!FF100*N(Input!FF99), 0),$B$257),0)</f>
        <v>0</v>
      </c>
      <c r="FF244" s="344">
        <f>IFERROR(MIN(IF(AND(2&lt;YEARFRAC(Input!FG101,Input!$C$158),YEARFRAC(Input!FG101,Input!$C$158)&lt;=3), Input!FG100*N(Input!FG99), 0),$B$257),0)</f>
        <v>0</v>
      </c>
      <c r="FG244" s="344">
        <f>IFERROR(MIN(IF(AND(2&lt;YEARFRAC(Input!FH101,Input!$C$158),YEARFRAC(Input!FH101,Input!$C$158)&lt;=3), Input!FH100*N(Input!FH99), 0),$B$257),0)</f>
        <v>0</v>
      </c>
      <c r="FH244" s="344">
        <f>IFERROR(MIN(IF(AND(2&lt;YEARFRAC(Input!FI101,Input!$C$158),YEARFRAC(Input!FI101,Input!$C$158)&lt;=3), Input!FI100*N(Input!FI99), 0),$B$257),0)</f>
        <v>0</v>
      </c>
      <c r="FI244" s="344">
        <f>IFERROR(MIN(IF(AND(2&lt;YEARFRAC(Input!FJ101,Input!$C$158),YEARFRAC(Input!FJ101,Input!$C$158)&lt;=3), Input!FJ100*N(Input!FJ99), 0),$B$257),0)</f>
        <v>0</v>
      </c>
      <c r="FJ244" s="344">
        <f>IFERROR(MIN(IF(AND(2&lt;YEARFRAC(Input!FK101,Input!$C$158),YEARFRAC(Input!FK101,Input!$C$158)&lt;=3), Input!FK100*N(Input!FK99), 0),$B$257),0)</f>
        <v>0</v>
      </c>
      <c r="FK244" s="344">
        <f>IFERROR(MIN(IF(AND(2&lt;YEARFRAC(Input!FL101,Input!$C$158),YEARFRAC(Input!FL101,Input!$C$158)&lt;=3), Input!FL100*N(Input!FL99), 0),$B$257),0)</f>
        <v>0</v>
      </c>
      <c r="FL244" s="344">
        <f>IFERROR(MIN(IF(AND(2&lt;YEARFRAC(Input!FM101,Input!$C$158),YEARFRAC(Input!FM101,Input!$C$158)&lt;=3), Input!FM100*N(Input!FM99), 0),$B$257),0)</f>
        <v>0</v>
      </c>
      <c r="FM244" s="344">
        <f>IFERROR(MIN(IF(AND(2&lt;YEARFRAC(Input!FN101,Input!$C$158),YEARFRAC(Input!FN101,Input!$C$158)&lt;=3), Input!FN100*N(Input!FN99), 0),$B$257),0)</f>
        <v>0</v>
      </c>
      <c r="FN244" s="344">
        <f>IFERROR(MIN(IF(AND(2&lt;YEARFRAC(Input!FO101,Input!$C$158),YEARFRAC(Input!FO101,Input!$C$158)&lt;=3), Input!FO100*N(Input!FO99), 0),$B$257),0)</f>
        <v>0</v>
      </c>
      <c r="FO244" s="344">
        <f>IFERROR(MIN(IF(AND(2&lt;YEARFRAC(Input!FP101,Input!$C$158),YEARFRAC(Input!FP101,Input!$C$158)&lt;=3), Input!FP100*N(Input!FP99), 0),$B$257),0)</f>
        <v>0</v>
      </c>
      <c r="FP244" s="344">
        <f>IFERROR(MIN(IF(AND(2&lt;YEARFRAC(Input!FQ101,Input!$C$158),YEARFRAC(Input!FQ101,Input!$C$158)&lt;=3), Input!FQ100*N(Input!FQ99), 0),$B$257),0)</f>
        <v>0</v>
      </c>
      <c r="FQ244" s="344">
        <f>IFERROR(MIN(IF(AND(2&lt;YEARFRAC(Input!FR101,Input!$C$158),YEARFRAC(Input!FR101,Input!$C$158)&lt;=3), Input!FR100*N(Input!FR99), 0),$B$257),0)</f>
        <v>0</v>
      </c>
      <c r="FR244" s="344">
        <f>IFERROR(MIN(IF(AND(2&lt;YEARFRAC(Input!FS101,Input!$C$158),YEARFRAC(Input!FS101,Input!$C$158)&lt;=3), Input!FS100*N(Input!FS99), 0),$B$257),0)</f>
        <v>0</v>
      </c>
      <c r="FS244" s="344">
        <f>IFERROR(MIN(IF(AND(2&lt;YEARFRAC(Input!FT101,Input!$C$158),YEARFRAC(Input!FT101,Input!$C$158)&lt;=3), Input!FT100*N(Input!FT99), 0),$B$257),0)</f>
        <v>0</v>
      </c>
      <c r="FT244" s="344">
        <f>IFERROR(MIN(IF(AND(2&lt;YEARFRAC(Input!FU101,Input!$C$158),YEARFRAC(Input!FU101,Input!$C$158)&lt;=3), Input!FU100*N(Input!FU99), 0),$B$257),0)</f>
        <v>0</v>
      </c>
      <c r="FU244" s="344">
        <f>IFERROR(MIN(IF(AND(2&lt;YEARFRAC(Input!FV101,Input!$C$158),YEARFRAC(Input!FV101,Input!$C$158)&lt;=3), Input!FV100*N(Input!FV99), 0),$B$257),0)</f>
        <v>0</v>
      </c>
      <c r="FV244" s="344">
        <f>IFERROR(MIN(IF(AND(2&lt;YEARFRAC(Input!FW101,Input!$C$158),YEARFRAC(Input!FW101,Input!$C$158)&lt;=3), Input!FW100*N(Input!FW99), 0),$B$257),0)</f>
        <v>0</v>
      </c>
      <c r="FW244" s="344">
        <f>IFERROR(MIN(IF(AND(2&lt;YEARFRAC(Input!FX101,Input!$C$158),YEARFRAC(Input!FX101,Input!$C$158)&lt;=3), Input!FX100*N(Input!FX99), 0),$B$257),0)</f>
        <v>0</v>
      </c>
      <c r="FX244" s="344">
        <f>IFERROR(MIN(IF(AND(2&lt;YEARFRAC(Input!FY101,Input!$C$158),YEARFRAC(Input!FY101,Input!$C$158)&lt;=3), Input!FY100*N(Input!FY99), 0),$B$257),0)</f>
        <v>0</v>
      </c>
      <c r="FY244" s="344">
        <f>IFERROR(MIN(IF(AND(2&lt;YEARFRAC(Input!FZ101,Input!$C$158),YEARFRAC(Input!FZ101,Input!$C$158)&lt;=3), Input!FZ100*N(Input!FZ99), 0),$B$257),0)</f>
        <v>0</v>
      </c>
      <c r="FZ244" s="344">
        <f>IFERROR(MIN(IF(AND(2&lt;YEARFRAC(Input!GA101,Input!$C$158),YEARFRAC(Input!GA101,Input!$C$158)&lt;=3), Input!GA100*N(Input!GA99), 0),$B$257),0)</f>
        <v>0</v>
      </c>
      <c r="GA244" s="344">
        <f>IFERROR(MIN(IF(AND(2&lt;YEARFRAC(Input!GB101,Input!$C$158),YEARFRAC(Input!GB101,Input!$C$158)&lt;=3), Input!GB100*N(Input!GB99), 0),$B$257),0)</f>
        <v>0</v>
      </c>
      <c r="GB244" s="344">
        <f>IFERROR(MIN(IF(AND(2&lt;YEARFRAC(Input!GC101,Input!$C$158),YEARFRAC(Input!GC101,Input!$C$158)&lt;=3), Input!GC100*N(Input!GC99), 0),$B$257),0)</f>
        <v>0</v>
      </c>
      <c r="GC244" s="344">
        <f>IFERROR(MIN(IF(AND(2&lt;YEARFRAC(Input!GD101,Input!$C$158),YEARFRAC(Input!GD101,Input!$C$158)&lt;=3), Input!GD100*N(Input!GD99), 0),$B$257),0)</f>
        <v>0</v>
      </c>
      <c r="GD244" s="344">
        <f>IFERROR(MIN(IF(AND(2&lt;YEARFRAC(Input!GE101,Input!$C$158),YEARFRAC(Input!GE101,Input!$C$158)&lt;=3), Input!GE100*N(Input!GE99), 0),$B$257),0)</f>
        <v>0</v>
      </c>
      <c r="GE244" s="344">
        <f>IFERROR(MIN(IF(AND(2&lt;YEARFRAC(Input!GF101,Input!$C$158),YEARFRAC(Input!GF101,Input!$C$158)&lt;=3), Input!GF100*N(Input!GF99), 0),$B$257),0)</f>
        <v>0</v>
      </c>
      <c r="GF244" s="344">
        <f>IFERROR(MIN(IF(AND(2&lt;YEARFRAC(Input!GG101,Input!$C$158),YEARFRAC(Input!GG101,Input!$C$158)&lt;=3), Input!GG100*N(Input!GG99), 0),$B$257),0)</f>
        <v>0</v>
      </c>
      <c r="GG244" s="344">
        <f>IFERROR(MIN(IF(AND(2&lt;YEARFRAC(Input!GH101,Input!$C$158),YEARFRAC(Input!GH101,Input!$C$158)&lt;=3), Input!GH100*N(Input!GH99), 0),$B$257),0)</f>
        <v>0</v>
      </c>
      <c r="GH244" s="344">
        <f>IFERROR(MIN(IF(AND(2&lt;YEARFRAC(Input!GI101,Input!$C$158),YEARFRAC(Input!GI101,Input!$C$158)&lt;=3), Input!GI100*N(Input!GI99), 0),$B$257),0)</f>
        <v>0</v>
      </c>
      <c r="GI244" s="344">
        <f>IFERROR(MIN(IF(AND(2&lt;YEARFRAC(Input!GJ101,Input!$C$158),YEARFRAC(Input!GJ101,Input!$C$158)&lt;=3), Input!GJ100*N(Input!GJ99), 0),$B$257),0)</f>
        <v>0</v>
      </c>
      <c r="GJ244" s="344">
        <f>IFERROR(MIN(IF(AND(2&lt;YEARFRAC(Input!GK101,Input!$C$158),YEARFRAC(Input!GK101,Input!$C$158)&lt;=3), Input!GK100*N(Input!GK99), 0),$B$257),0)</f>
        <v>0</v>
      </c>
      <c r="GK244" s="344">
        <f>IFERROR(MIN(IF(AND(2&lt;YEARFRAC(Input!GL101,Input!$C$158),YEARFRAC(Input!GL101,Input!$C$158)&lt;=3), Input!GL100*N(Input!GL99), 0),$B$257),0)</f>
        <v>0</v>
      </c>
      <c r="GL244" s="344">
        <f>IFERROR(MIN(IF(AND(2&lt;YEARFRAC(Input!GM101,Input!$C$158),YEARFRAC(Input!GM101,Input!$C$158)&lt;=3), Input!GM100*N(Input!GM99), 0),$B$257),0)</f>
        <v>0</v>
      </c>
      <c r="GM244" s="344">
        <f>IFERROR(MIN(IF(AND(2&lt;YEARFRAC(Input!GN101,Input!$C$158),YEARFRAC(Input!GN101,Input!$C$158)&lt;=3), Input!GN100*N(Input!GN99), 0),$B$257),0)</f>
        <v>0</v>
      </c>
      <c r="GN244" s="344">
        <f>IFERROR(MIN(IF(AND(2&lt;YEARFRAC(Input!GO101,Input!$C$158),YEARFRAC(Input!GO101,Input!$C$158)&lt;=3), Input!GO100*N(Input!GO99), 0),$B$257),0)</f>
        <v>0</v>
      </c>
      <c r="GO244" s="344">
        <f>IFERROR(MIN(IF(AND(2&lt;YEARFRAC(Input!GP101,Input!$C$158),YEARFRAC(Input!GP101,Input!$C$158)&lt;=3), Input!GP100*N(Input!GP99), 0),$B$257),0)</f>
        <v>0</v>
      </c>
      <c r="GP244" s="344">
        <f>IFERROR(MIN(IF(AND(2&lt;YEARFRAC(Input!GQ101,Input!$C$158),YEARFRAC(Input!GQ101,Input!$C$158)&lt;=3), Input!GQ100*N(Input!GQ99), 0),$B$257),0)</f>
        <v>0</v>
      </c>
      <c r="GQ244" s="344">
        <f>IFERROR(MIN(IF(AND(2&lt;YEARFRAC(Input!GR101,Input!$C$158),YEARFRAC(Input!GR101,Input!$C$158)&lt;=3), Input!GR100*N(Input!GR99), 0),$B$257),0)</f>
        <v>0</v>
      </c>
      <c r="GR244" s="344">
        <f>IFERROR(MIN(IF(AND(2&lt;YEARFRAC(Input!GS101,Input!$C$158),YEARFRAC(Input!GS101,Input!$C$158)&lt;=3), Input!GS100*N(Input!GS99), 0),$B$257),0)</f>
        <v>0</v>
      </c>
      <c r="GS244" s="344">
        <f>IFERROR(MIN(IF(AND(2&lt;YEARFRAC(Input!GT101,Input!$C$158),YEARFRAC(Input!GT101,Input!$C$158)&lt;=3), Input!GT100*N(Input!GT99), 0),$B$257),0)</f>
        <v>0</v>
      </c>
    </row>
    <row r="245" spans="1:201" s="345" customFormat="1" outlineLevel="1">
      <c r="A245" s="343" t="s">
        <v>9471</v>
      </c>
      <c r="B245" s="344">
        <f>IFERROR(MIN(IF(AND(3&lt;YEARFRAC(Input!C101,Input!$C$158),YEARFRAC(Input!C101,Input!$C$158)&lt;=4), Input!C100*N(Input!C99), 0),$B$257),0)</f>
        <v>0</v>
      </c>
      <c r="C245" s="344">
        <f>IFERROR(MIN(IF(AND(3&lt;YEARFRAC(Input!D101,Input!$C$158),YEARFRAC(Input!D101,Input!$C$158)&lt;=4), Input!D100*N(Input!D99), 0),$B$257),0)</f>
        <v>0</v>
      </c>
      <c r="D245" s="344">
        <f>IFERROR(MIN(IF(AND(3&lt;YEARFRAC(Input!E101,Input!$C$158),YEARFRAC(Input!E101,Input!$C$158)&lt;=4), Input!E100*N(Input!E99), 0),$B$257),0)</f>
        <v>0</v>
      </c>
      <c r="E245" s="344">
        <f>IFERROR(MIN(IF(AND(3&lt;YEARFRAC(Input!F101,Input!$C$158),YEARFRAC(Input!F101,Input!$C$158)&lt;=4), Input!F100*N(Input!F99), 0),$B$257),0)</f>
        <v>0</v>
      </c>
      <c r="F245" s="344">
        <f>IFERROR(MIN(IF(AND(3&lt;YEARFRAC(Input!G101,Input!$C$158),YEARFRAC(Input!G101,Input!$C$158)&lt;=4), Input!G100*N(Input!G99), 0),$B$257),0)</f>
        <v>0</v>
      </c>
      <c r="G245" s="344">
        <f>IFERROR(MIN(IF(AND(3&lt;YEARFRAC(Input!H101,Input!$C$158),YEARFRAC(Input!H101,Input!$C$158)&lt;=4), Input!H100*N(Input!H99), 0),$B$257),0)</f>
        <v>0</v>
      </c>
      <c r="H245" s="344">
        <f>IFERROR(MIN(IF(AND(3&lt;YEARFRAC(Input!I101,Input!$C$158),YEARFRAC(Input!I101,Input!$C$158)&lt;=4), Input!I100*N(Input!I99), 0),$B$257),0)</f>
        <v>0</v>
      </c>
      <c r="I245" s="344">
        <f>IFERROR(MIN(IF(AND(3&lt;YEARFRAC(Input!J101,Input!$C$158),YEARFRAC(Input!J101,Input!$C$158)&lt;=4), Input!J100*N(Input!J99), 0),$B$257),0)</f>
        <v>0</v>
      </c>
      <c r="J245" s="344">
        <f>IFERROR(MIN(IF(AND(3&lt;YEARFRAC(Input!K101,Input!$C$158),YEARFRAC(Input!K101,Input!$C$158)&lt;=4), Input!K100*N(Input!K99), 0),$B$257),0)</f>
        <v>0</v>
      </c>
      <c r="K245" s="344">
        <f>IFERROR(MIN(IF(AND(3&lt;YEARFRAC(Input!L101,Input!$C$158),YEARFRAC(Input!L101,Input!$C$158)&lt;=4), Input!L100*N(Input!L99), 0),$B$257),0)</f>
        <v>0</v>
      </c>
      <c r="L245" s="344">
        <f>IFERROR(MIN(IF(AND(3&lt;YEARFRAC(Input!M101,Input!$C$158),YEARFRAC(Input!M101,Input!$C$158)&lt;=4), Input!M100*N(Input!M99), 0),$B$257),0)</f>
        <v>0</v>
      </c>
      <c r="M245" s="344">
        <f>IFERROR(MIN(IF(AND(3&lt;YEARFRAC(Input!N101,Input!$C$158),YEARFRAC(Input!N101,Input!$C$158)&lt;=4), Input!N100*N(Input!N99), 0),$B$257),0)</f>
        <v>0</v>
      </c>
      <c r="N245" s="344">
        <f>IFERROR(MIN(IF(AND(3&lt;YEARFRAC(Input!O101,Input!$C$158),YEARFRAC(Input!O101,Input!$C$158)&lt;=4), Input!O100*N(Input!O99), 0),$B$257),0)</f>
        <v>0</v>
      </c>
      <c r="O245" s="344">
        <f>IFERROR(MIN(IF(AND(3&lt;YEARFRAC(Input!P101,Input!$C$158),YEARFRAC(Input!P101,Input!$C$158)&lt;=4), Input!P100*N(Input!P99), 0),$B$257),0)</f>
        <v>0</v>
      </c>
      <c r="P245" s="344">
        <f>IFERROR(MIN(IF(AND(3&lt;YEARFRAC(Input!Q101,Input!$C$158),YEARFRAC(Input!Q101,Input!$C$158)&lt;=4), Input!Q100*N(Input!Q99), 0),$B$257),0)</f>
        <v>0</v>
      </c>
      <c r="Q245" s="344">
        <f>IFERROR(MIN(IF(AND(3&lt;YEARFRAC(Input!R101,Input!$C$158),YEARFRAC(Input!R101,Input!$C$158)&lt;=4), Input!R100*N(Input!R99), 0),$B$257),0)</f>
        <v>0</v>
      </c>
      <c r="R245" s="344">
        <f>IFERROR(MIN(IF(AND(3&lt;YEARFRAC(Input!S101,Input!$C$158),YEARFRAC(Input!S101,Input!$C$158)&lt;=4), Input!S100*N(Input!S99), 0),$B$257),0)</f>
        <v>0</v>
      </c>
      <c r="S245" s="344">
        <f>IFERROR(MIN(IF(AND(3&lt;YEARFRAC(Input!T101,Input!$C$158),YEARFRAC(Input!T101,Input!$C$158)&lt;=4), Input!T100*N(Input!T99), 0),$B$257),0)</f>
        <v>0</v>
      </c>
      <c r="T245" s="344">
        <f>IFERROR(MIN(IF(AND(3&lt;YEARFRAC(Input!U101,Input!$C$158),YEARFRAC(Input!U101,Input!$C$158)&lt;=4), Input!U100*N(Input!U99), 0),$B$257),0)</f>
        <v>0</v>
      </c>
      <c r="U245" s="344">
        <f>IFERROR(MIN(IF(AND(3&lt;YEARFRAC(Input!V101,Input!$C$158),YEARFRAC(Input!V101,Input!$C$158)&lt;=4), Input!V100*N(Input!V99), 0),$B$257),0)</f>
        <v>0</v>
      </c>
      <c r="V245" s="344">
        <f>IFERROR(MIN(IF(AND(3&lt;YEARFRAC(Input!W101,Input!$C$158),YEARFRAC(Input!W101,Input!$C$158)&lt;=4), Input!W100*N(Input!W99), 0),$B$257),0)</f>
        <v>0</v>
      </c>
      <c r="W245" s="344">
        <f>IFERROR(MIN(IF(AND(3&lt;YEARFRAC(Input!X101,Input!$C$158),YEARFRAC(Input!X101,Input!$C$158)&lt;=4), Input!X100*N(Input!X99), 0),$B$257),0)</f>
        <v>0</v>
      </c>
      <c r="X245" s="344">
        <f>IFERROR(MIN(IF(AND(3&lt;YEARFRAC(Input!Y101,Input!$C$158),YEARFRAC(Input!Y101,Input!$C$158)&lt;=4), Input!Y100*N(Input!Y99), 0),$B$257),0)</f>
        <v>0</v>
      </c>
      <c r="Y245" s="344">
        <f>IFERROR(MIN(IF(AND(3&lt;YEARFRAC(Input!Z101,Input!$C$158),YEARFRAC(Input!Z101,Input!$C$158)&lt;=4), Input!Z100*N(Input!Z99), 0),$B$257),0)</f>
        <v>0</v>
      </c>
      <c r="Z245" s="344">
        <f>IFERROR(MIN(IF(AND(3&lt;YEARFRAC(Input!AA101,Input!$C$158),YEARFRAC(Input!AA101,Input!$C$158)&lt;=4), Input!AA100*N(Input!AA99), 0),$B$257),0)</f>
        <v>0</v>
      </c>
      <c r="AA245" s="344">
        <f>IFERROR(MIN(IF(AND(3&lt;YEARFRAC(Input!AB101,Input!$C$158),YEARFRAC(Input!AB101,Input!$C$158)&lt;=4), Input!AB100*N(Input!AB99), 0),$B$257),0)</f>
        <v>0</v>
      </c>
      <c r="AB245" s="344">
        <f>IFERROR(MIN(IF(AND(3&lt;YEARFRAC(Input!AC101,Input!$C$158),YEARFRAC(Input!AC101,Input!$C$158)&lt;=4), Input!AC100*N(Input!AC99), 0),$B$257),0)</f>
        <v>0</v>
      </c>
      <c r="AC245" s="344">
        <f>IFERROR(MIN(IF(AND(3&lt;YEARFRAC(Input!AD101,Input!$C$158),YEARFRAC(Input!AD101,Input!$C$158)&lt;=4), Input!AD100*N(Input!AD99), 0),$B$257),0)</f>
        <v>0</v>
      </c>
      <c r="AD245" s="344">
        <f>IFERROR(MIN(IF(AND(3&lt;YEARFRAC(Input!AE101,Input!$C$158),YEARFRAC(Input!AE101,Input!$C$158)&lt;=4), Input!AE100*N(Input!AE99), 0),$B$257),0)</f>
        <v>0</v>
      </c>
      <c r="AE245" s="344">
        <f>IFERROR(MIN(IF(AND(3&lt;YEARFRAC(Input!AF101,Input!$C$158),YEARFRAC(Input!AF101,Input!$C$158)&lt;=4), Input!AF100*N(Input!AF99), 0),$B$257),0)</f>
        <v>0</v>
      </c>
      <c r="AF245" s="344">
        <f>IFERROR(MIN(IF(AND(3&lt;YEARFRAC(Input!AG101,Input!$C$158),YEARFRAC(Input!AG101,Input!$C$158)&lt;=4), Input!AG100*N(Input!AG99), 0),$B$257),0)</f>
        <v>0</v>
      </c>
      <c r="AG245" s="344">
        <f>IFERROR(MIN(IF(AND(3&lt;YEARFRAC(Input!AH101,Input!$C$158),YEARFRAC(Input!AH101,Input!$C$158)&lt;=4), Input!AH100*N(Input!AH99), 0),$B$257),0)</f>
        <v>0</v>
      </c>
      <c r="AH245" s="344">
        <f>IFERROR(MIN(IF(AND(3&lt;YEARFRAC(Input!AI101,Input!$C$158),YEARFRAC(Input!AI101,Input!$C$158)&lt;=4), Input!AI100*N(Input!AI99), 0),$B$257),0)</f>
        <v>0</v>
      </c>
      <c r="AI245" s="344">
        <f>IFERROR(MIN(IF(AND(3&lt;YEARFRAC(Input!AJ101,Input!$C$158),YEARFRAC(Input!AJ101,Input!$C$158)&lt;=4), Input!AJ100*N(Input!AJ99), 0),$B$257),0)</f>
        <v>0</v>
      </c>
      <c r="AJ245" s="344">
        <f>IFERROR(MIN(IF(AND(3&lt;YEARFRAC(Input!AK101,Input!$C$158),YEARFRAC(Input!AK101,Input!$C$158)&lt;=4), Input!AK100*N(Input!AK99), 0),$B$257),0)</f>
        <v>0</v>
      </c>
      <c r="AK245" s="344">
        <f>IFERROR(MIN(IF(AND(3&lt;YEARFRAC(Input!AL101,Input!$C$158),YEARFRAC(Input!AL101,Input!$C$158)&lt;=4), Input!AL100*N(Input!AL99), 0),$B$257),0)</f>
        <v>0</v>
      </c>
      <c r="AL245" s="344">
        <f>IFERROR(MIN(IF(AND(3&lt;YEARFRAC(Input!AM101,Input!$C$158),YEARFRAC(Input!AM101,Input!$C$158)&lt;=4), Input!AM100*N(Input!AM99), 0),$B$257),0)</f>
        <v>0</v>
      </c>
      <c r="AM245" s="344">
        <f>IFERROR(MIN(IF(AND(3&lt;YEARFRAC(Input!AN101,Input!$C$158),YEARFRAC(Input!AN101,Input!$C$158)&lt;=4), Input!AN100*N(Input!AN99), 0),$B$257),0)</f>
        <v>0</v>
      </c>
      <c r="AN245" s="344">
        <f>IFERROR(MIN(IF(AND(3&lt;YEARFRAC(Input!AO101,Input!$C$158),YEARFRAC(Input!AO101,Input!$C$158)&lt;=4), Input!AO100*N(Input!AO99), 0),$B$257),0)</f>
        <v>0</v>
      </c>
      <c r="AO245" s="344">
        <f>IFERROR(MIN(IF(AND(3&lt;YEARFRAC(Input!AP101,Input!$C$158),YEARFRAC(Input!AP101,Input!$C$158)&lt;=4), Input!AP100*N(Input!AP99), 0),$B$257),0)</f>
        <v>0</v>
      </c>
      <c r="AP245" s="344">
        <f>IFERROR(MIN(IF(AND(3&lt;YEARFRAC(Input!AQ101,Input!$C$158),YEARFRAC(Input!AQ101,Input!$C$158)&lt;=4), Input!AQ100*N(Input!AQ99), 0),$B$257),0)</f>
        <v>0</v>
      </c>
      <c r="AQ245" s="344">
        <f>IFERROR(MIN(IF(AND(3&lt;YEARFRAC(Input!AR101,Input!$C$158),YEARFRAC(Input!AR101,Input!$C$158)&lt;=4), Input!AR100*N(Input!AR99), 0),$B$257),0)</f>
        <v>0</v>
      </c>
      <c r="AR245" s="344">
        <f>IFERROR(MIN(IF(AND(3&lt;YEARFRAC(Input!AS101,Input!$C$158),YEARFRAC(Input!AS101,Input!$C$158)&lt;=4), Input!AS100*N(Input!AS99), 0),$B$257),0)</f>
        <v>0</v>
      </c>
      <c r="AS245" s="344">
        <f>IFERROR(MIN(IF(AND(3&lt;YEARFRAC(Input!AT101,Input!$C$158),YEARFRAC(Input!AT101,Input!$C$158)&lt;=4), Input!AT100*N(Input!AT99), 0),$B$257),0)</f>
        <v>0</v>
      </c>
      <c r="AT245" s="344">
        <f>IFERROR(MIN(IF(AND(3&lt;YEARFRAC(Input!AU101,Input!$C$158),YEARFRAC(Input!AU101,Input!$C$158)&lt;=4), Input!AU100*N(Input!AU99), 0),$B$257),0)</f>
        <v>0</v>
      </c>
      <c r="AU245" s="344">
        <f>IFERROR(MIN(IF(AND(3&lt;YEARFRAC(Input!AV101,Input!$C$158),YEARFRAC(Input!AV101,Input!$C$158)&lt;=4), Input!AV100*N(Input!AV99), 0),$B$257),0)</f>
        <v>0</v>
      </c>
      <c r="AV245" s="344">
        <f>IFERROR(MIN(IF(AND(3&lt;YEARFRAC(Input!AW101,Input!$C$158),YEARFRAC(Input!AW101,Input!$C$158)&lt;=4), Input!AW100*N(Input!AW99), 0),$B$257),0)</f>
        <v>0</v>
      </c>
      <c r="AW245" s="344">
        <f>IFERROR(MIN(IF(AND(3&lt;YEARFRAC(Input!AX101,Input!$C$158),YEARFRAC(Input!AX101,Input!$C$158)&lt;=4), Input!AX100*N(Input!AX99), 0),$B$257),0)</f>
        <v>0</v>
      </c>
      <c r="AX245" s="344">
        <f>IFERROR(MIN(IF(AND(3&lt;YEARFRAC(Input!AY101,Input!$C$158),YEARFRAC(Input!AY101,Input!$C$158)&lt;=4), Input!AY100*N(Input!AY99), 0),$B$257),0)</f>
        <v>0</v>
      </c>
      <c r="AY245" s="344">
        <f>IFERROR(MIN(IF(AND(3&lt;YEARFRAC(Input!AZ101,Input!$C$158),YEARFRAC(Input!AZ101,Input!$C$158)&lt;=4), Input!AZ100*N(Input!AZ99), 0),$B$257),0)</f>
        <v>0</v>
      </c>
      <c r="AZ245" s="344">
        <f>IFERROR(MIN(IF(AND(3&lt;YEARFRAC(Input!BA101,Input!$C$158),YEARFRAC(Input!BA101,Input!$C$158)&lt;=4), Input!BA100*N(Input!BA99), 0),$B$257),0)</f>
        <v>0</v>
      </c>
      <c r="BA245" s="344">
        <f>IFERROR(MIN(IF(AND(3&lt;YEARFRAC(Input!BB101,Input!$C$158),YEARFRAC(Input!BB101,Input!$C$158)&lt;=4), Input!BB100*N(Input!BB99), 0),$B$257),0)</f>
        <v>0</v>
      </c>
      <c r="BB245" s="344">
        <f>IFERROR(MIN(IF(AND(3&lt;YEARFRAC(Input!BC101,Input!$C$158),YEARFRAC(Input!BC101,Input!$C$158)&lt;=4), Input!BC100*N(Input!BC99), 0),$B$257),0)</f>
        <v>0</v>
      </c>
      <c r="BC245" s="344">
        <f>IFERROR(MIN(IF(AND(3&lt;YEARFRAC(Input!BD101,Input!$C$158),YEARFRAC(Input!BD101,Input!$C$158)&lt;=4), Input!BD100*N(Input!BD99), 0),$B$257),0)</f>
        <v>0</v>
      </c>
      <c r="BD245" s="344">
        <f>IFERROR(MIN(IF(AND(3&lt;YEARFRAC(Input!BE101,Input!$C$158),YEARFRAC(Input!BE101,Input!$C$158)&lt;=4), Input!BE100*N(Input!BE99), 0),$B$257),0)</f>
        <v>0</v>
      </c>
      <c r="BE245" s="344">
        <f>IFERROR(MIN(IF(AND(3&lt;YEARFRAC(Input!BF101,Input!$C$158),YEARFRAC(Input!BF101,Input!$C$158)&lt;=4), Input!BF100*N(Input!BF99), 0),$B$257),0)</f>
        <v>0</v>
      </c>
      <c r="BF245" s="344">
        <f>IFERROR(MIN(IF(AND(3&lt;YEARFRAC(Input!BG101,Input!$C$158),YEARFRAC(Input!BG101,Input!$C$158)&lt;=4), Input!BG100*N(Input!BG99), 0),$B$257),0)</f>
        <v>0</v>
      </c>
      <c r="BG245" s="344">
        <f>IFERROR(MIN(IF(AND(3&lt;YEARFRAC(Input!BH101,Input!$C$158),YEARFRAC(Input!BH101,Input!$C$158)&lt;=4), Input!BH100*N(Input!BH99), 0),$B$257),0)</f>
        <v>0</v>
      </c>
      <c r="BH245" s="344">
        <f>IFERROR(MIN(IF(AND(3&lt;YEARFRAC(Input!BI101,Input!$C$158),YEARFRAC(Input!BI101,Input!$C$158)&lt;=4), Input!BI100*N(Input!BI99), 0),$B$257),0)</f>
        <v>0</v>
      </c>
      <c r="BI245" s="344">
        <f>IFERROR(MIN(IF(AND(3&lt;YEARFRAC(Input!BJ101,Input!$C$158),YEARFRAC(Input!BJ101,Input!$C$158)&lt;=4), Input!BJ100*N(Input!BJ99), 0),$B$257),0)</f>
        <v>0</v>
      </c>
      <c r="BJ245" s="344">
        <f>IFERROR(MIN(IF(AND(3&lt;YEARFRAC(Input!BK101,Input!$C$158),YEARFRAC(Input!BK101,Input!$C$158)&lt;=4), Input!BK100*N(Input!BK99), 0),$B$257),0)</f>
        <v>0</v>
      </c>
      <c r="BK245" s="344">
        <f>IFERROR(MIN(IF(AND(3&lt;YEARFRAC(Input!BL101,Input!$C$158),YEARFRAC(Input!BL101,Input!$C$158)&lt;=4), Input!BL100*N(Input!BL99), 0),$B$257),0)</f>
        <v>0</v>
      </c>
      <c r="BL245" s="344">
        <f>IFERROR(MIN(IF(AND(3&lt;YEARFRAC(Input!BM101,Input!$C$158),YEARFRAC(Input!BM101,Input!$C$158)&lt;=4), Input!BM100*N(Input!BM99), 0),$B$257),0)</f>
        <v>0</v>
      </c>
      <c r="BM245" s="344">
        <f>IFERROR(MIN(IF(AND(3&lt;YEARFRAC(Input!BN101,Input!$C$158),YEARFRAC(Input!BN101,Input!$C$158)&lt;=4), Input!BN100*N(Input!BN99), 0),$B$257),0)</f>
        <v>0</v>
      </c>
      <c r="BN245" s="344">
        <f>IFERROR(MIN(IF(AND(3&lt;YEARFRAC(Input!BO101,Input!$C$158),YEARFRAC(Input!BO101,Input!$C$158)&lt;=4), Input!BO100*N(Input!BO99), 0),$B$257),0)</f>
        <v>0</v>
      </c>
      <c r="BO245" s="344">
        <f>IFERROR(MIN(IF(AND(3&lt;YEARFRAC(Input!BP101,Input!$C$158),YEARFRAC(Input!BP101,Input!$C$158)&lt;=4), Input!BP100*N(Input!BP99), 0),$B$257),0)</f>
        <v>0</v>
      </c>
      <c r="BP245" s="344">
        <f>IFERROR(MIN(IF(AND(3&lt;YEARFRAC(Input!BQ101,Input!$C$158),YEARFRAC(Input!BQ101,Input!$C$158)&lt;=4), Input!BQ100*N(Input!BQ99), 0),$B$257),0)</f>
        <v>0</v>
      </c>
      <c r="BQ245" s="344">
        <f>IFERROR(MIN(IF(AND(3&lt;YEARFRAC(Input!BR101,Input!$C$158),YEARFRAC(Input!BR101,Input!$C$158)&lt;=4), Input!BR100*N(Input!BR99), 0),$B$257),0)</f>
        <v>0</v>
      </c>
      <c r="BR245" s="344">
        <f>IFERROR(MIN(IF(AND(3&lt;YEARFRAC(Input!BS101,Input!$C$158),YEARFRAC(Input!BS101,Input!$C$158)&lt;=4), Input!BS100*N(Input!BS99), 0),$B$257),0)</f>
        <v>0</v>
      </c>
      <c r="BS245" s="344">
        <f>IFERROR(MIN(IF(AND(3&lt;YEARFRAC(Input!BT101,Input!$C$158),YEARFRAC(Input!BT101,Input!$C$158)&lt;=4), Input!BT100*N(Input!BT99), 0),$B$257),0)</f>
        <v>0</v>
      </c>
      <c r="BT245" s="344">
        <f>IFERROR(MIN(IF(AND(3&lt;YEARFRAC(Input!BU101,Input!$C$158),YEARFRAC(Input!BU101,Input!$C$158)&lt;=4), Input!BU100*N(Input!BU99), 0),$B$257),0)</f>
        <v>0</v>
      </c>
      <c r="BU245" s="344">
        <f>IFERROR(MIN(IF(AND(3&lt;YEARFRAC(Input!BV101,Input!$C$158),YEARFRAC(Input!BV101,Input!$C$158)&lt;=4), Input!BV100*N(Input!BV99), 0),$B$257),0)</f>
        <v>0</v>
      </c>
      <c r="BV245" s="344">
        <f>IFERROR(MIN(IF(AND(3&lt;YEARFRAC(Input!BW101,Input!$C$158),YEARFRAC(Input!BW101,Input!$C$158)&lt;=4), Input!BW100*N(Input!BW99), 0),$B$257),0)</f>
        <v>0</v>
      </c>
      <c r="BW245" s="344">
        <f>IFERROR(MIN(IF(AND(3&lt;YEARFRAC(Input!BX101,Input!$C$158),YEARFRAC(Input!BX101,Input!$C$158)&lt;=4), Input!BX100*N(Input!BX99), 0),$B$257),0)</f>
        <v>0</v>
      </c>
      <c r="BX245" s="344">
        <f>IFERROR(MIN(IF(AND(3&lt;YEARFRAC(Input!BY101,Input!$C$158),YEARFRAC(Input!BY101,Input!$C$158)&lt;=4), Input!BY100*N(Input!BY99), 0),$B$257),0)</f>
        <v>0</v>
      </c>
      <c r="BY245" s="344">
        <f>IFERROR(MIN(IF(AND(3&lt;YEARFRAC(Input!BZ101,Input!$C$158),YEARFRAC(Input!BZ101,Input!$C$158)&lt;=4), Input!BZ100*N(Input!BZ99), 0),$B$257),0)</f>
        <v>0</v>
      </c>
      <c r="BZ245" s="344">
        <f>IFERROR(MIN(IF(AND(3&lt;YEARFRAC(Input!CA101,Input!$C$158),YEARFRAC(Input!CA101,Input!$C$158)&lt;=4), Input!CA100*N(Input!CA99), 0),$B$257),0)</f>
        <v>0</v>
      </c>
      <c r="CA245" s="344">
        <f>IFERROR(MIN(IF(AND(3&lt;YEARFRAC(Input!CB101,Input!$C$158),YEARFRAC(Input!CB101,Input!$C$158)&lt;=4), Input!CB100*N(Input!CB99), 0),$B$257),0)</f>
        <v>0</v>
      </c>
      <c r="CB245" s="344">
        <f>IFERROR(MIN(IF(AND(3&lt;YEARFRAC(Input!CC101,Input!$C$158),YEARFRAC(Input!CC101,Input!$C$158)&lt;=4), Input!CC100*N(Input!CC99), 0),$B$257),0)</f>
        <v>0</v>
      </c>
      <c r="CC245" s="344">
        <f>IFERROR(MIN(IF(AND(3&lt;YEARFRAC(Input!CD101,Input!$C$158),YEARFRAC(Input!CD101,Input!$C$158)&lt;=4), Input!CD100*N(Input!CD99), 0),$B$257),0)</f>
        <v>0</v>
      </c>
      <c r="CD245" s="344">
        <f>IFERROR(MIN(IF(AND(3&lt;YEARFRAC(Input!CE101,Input!$C$158),YEARFRAC(Input!CE101,Input!$C$158)&lt;=4), Input!CE100*N(Input!CE99), 0),$B$257),0)</f>
        <v>0</v>
      </c>
      <c r="CE245" s="344">
        <f>IFERROR(MIN(IF(AND(3&lt;YEARFRAC(Input!CF101,Input!$C$158),YEARFRAC(Input!CF101,Input!$C$158)&lt;=4), Input!CF100*N(Input!CF99), 0),$B$257),0)</f>
        <v>0</v>
      </c>
      <c r="CF245" s="344">
        <f>IFERROR(MIN(IF(AND(3&lt;YEARFRAC(Input!CG101,Input!$C$158),YEARFRAC(Input!CG101,Input!$C$158)&lt;=4), Input!CG100*N(Input!CG99), 0),$B$257),0)</f>
        <v>0</v>
      </c>
      <c r="CG245" s="344">
        <f>IFERROR(MIN(IF(AND(3&lt;YEARFRAC(Input!CH101,Input!$C$158),YEARFRAC(Input!CH101,Input!$C$158)&lt;=4), Input!CH100*N(Input!CH99), 0),$B$257),0)</f>
        <v>0</v>
      </c>
      <c r="CH245" s="344">
        <f>IFERROR(MIN(IF(AND(3&lt;YEARFRAC(Input!CI101,Input!$C$158),YEARFRAC(Input!CI101,Input!$C$158)&lt;=4), Input!CI100*N(Input!CI99), 0),$B$257),0)</f>
        <v>0</v>
      </c>
      <c r="CI245" s="344">
        <f>IFERROR(MIN(IF(AND(3&lt;YEARFRAC(Input!CJ101,Input!$C$158),YEARFRAC(Input!CJ101,Input!$C$158)&lt;=4), Input!CJ100*N(Input!CJ99), 0),$B$257),0)</f>
        <v>0</v>
      </c>
      <c r="CJ245" s="344">
        <f>IFERROR(MIN(IF(AND(3&lt;YEARFRAC(Input!CK101,Input!$C$158),YEARFRAC(Input!CK101,Input!$C$158)&lt;=4), Input!CK100*N(Input!CK99), 0),$B$257),0)</f>
        <v>0</v>
      </c>
      <c r="CK245" s="344">
        <f>IFERROR(MIN(IF(AND(3&lt;YEARFRAC(Input!CL101,Input!$C$158),YEARFRAC(Input!CL101,Input!$C$158)&lt;=4), Input!CL100*N(Input!CL99), 0),$B$257),0)</f>
        <v>0</v>
      </c>
      <c r="CL245" s="344">
        <f>IFERROR(MIN(IF(AND(3&lt;YEARFRAC(Input!CM101,Input!$C$158),YEARFRAC(Input!CM101,Input!$C$158)&lt;=4), Input!CM100*N(Input!CM99), 0),$B$257),0)</f>
        <v>0</v>
      </c>
      <c r="CM245" s="344">
        <f>IFERROR(MIN(IF(AND(3&lt;YEARFRAC(Input!CN101,Input!$C$158),YEARFRAC(Input!CN101,Input!$C$158)&lt;=4), Input!CN100*N(Input!CN99), 0),$B$257),0)</f>
        <v>0</v>
      </c>
      <c r="CN245" s="344">
        <f>IFERROR(MIN(IF(AND(3&lt;YEARFRAC(Input!CO101,Input!$C$158),YEARFRAC(Input!CO101,Input!$C$158)&lt;=4), Input!CO100*N(Input!CO99), 0),$B$257),0)</f>
        <v>0</v>
      </c>
      <c r="CO245" s="344">
        <f>IFERROR(MIN(IF(AND(3&lt;YEARFRAC(Input!CP101,Input!$C$158),YEARFRAC(Input!CP101,Input!$C$158)&lt;=4), Input!CP100*N(Input!CP99), 0),$B$257),0)</f>
        <v>0</v>
      </c>
      <c r="CP245" s="344">
        <f>IFERROR(MIN(IF(AND(3&lt;YEARFRAC(Input!CQ101,Input!$C$158),YEARFRAC(Input!CQ101,Input!$C$158)&lt;=4), Input!CQ100*N(Input!CQ99), 0),$B$257),0)</f>
        <v>0</v>
      </c>
      <c r="CQ245" s="344">
        <f>IFERROR(MIN(IF(AND(3&lt;YEARFRAC(Input!CR101,Input!$C$158),YEARFRAC(Input!CR101,Input!$C$158)&lt;=4), Input!CR100*N(Input!CR99), 0),$B$257),0)</f>
        <v>0</v>
      </c>
      <c r="CR245" s="344">
        <f>IFERROR(MIN(IF(AND(3&lt;YEARFRAC(Input!CS101,Input!$C$158),YEARFRAC(Input!CS101,Input!$C$158)&lt;=4), Input!CS100*N(Input!CS99), 0),$B$257),0)</f>
        <v>0</v>
      </c>
      <c r="CS245" s="344">
        <f>IFERROR(MIN(IF(AND(3&lt;YEARFRAC(Input!CT101,Input!$C$158),YEARFRAC(Input!CT101,Input!$C$158)&lt;=4), Input!CT100*N(Input!CT99), 0),$B$257),0)</f>
        <v>0</v>
      </c>
      <c r="CT245" s="344">
        <f>IFERROR(MIN(IF(AND(3&lt;YEARFRAC(Input!CU101,Input!$C$158),YEARFRAC(Input!CU101,Input!$C$158)&lt;=4), Input!CU100*N(Input!CU99), 0),$B$257),0)</f>
        <v>0</v>
      </c>
      <c r="CU245" s="344">
        <f>IFERROR(MIN(IF(AND(3&lt;YEARFRAC(Input!CV101,Input!$C$158),YEARFRAC(Input!CV101,Input!$C$158)&lt;=4), Input!CV100*N(Input!CV99), 0),$B$257),0)</f>
        <v>0</v>
      </c>
      <c r="CV245" s="344">
        <f>IFERROR(MIN(IF(AND(3&lt;YEARFRAC(Input!CW101,Input!$C$158),YEARFRAC(Input!CW101,Input!$C$158)&lt;=4), Input!CW100*N(Input!CW99), 0),$B$257),0)</f>
        <v>0</v>
      </c>
      <c r="CW245" s="344">
        <f>IFERROR(MIN(IF(AND(3&lt;YEARFRAC(Input!CX101,Input!$C$158),YEARFRAC(Input!CX101,Input!$C$158)&lt;=4), Input!CX100*N(Input!CX99), 0),$B$257),0)</f>
        <v>0</v>
      </c>
      <c r="CX245" s="344">
        <f>IFERROR(MIN(IF(AND(3&lt;YEARFRAC(Input!CY101,Input!$C$158),YEARFRAC(Input!CY101,Input!$C$158)&lt;=4), Input!CY100*N(Input!CY99), 0),$B$257),0)</f>
        <v>0</v>
      </c>
      <c r="CY245" s="344">
        <f>IFERROR(MIN(IF(AND(3&lt;YEARFRAC(Input!CZ101,Input!$C$158),YEARFRAC(Input!CZ101,Input!$C$158)&lt;=4), Input!CZ100*N(Input!CZ99), 0),$B$257),0)</f>
        <v>0</v>
      </c>
      <c r="CZ245" s="344">
        <f>IFERROR(MIN(IF(AND(3&lt;YEARFRAC(Input!DA101,Input!$C$158),YEARFRAC(Input!DA101,Input!$C$158)&lt;=4), Input!DA100*N(Input!DA99), 0),$B$257),0)</f>
        <v>0</v>
      </c>
      <c r="DA245" s="344">
        <f>IFERROR(MIN(IF(AND(3&lt;YEARFRAC(Input!DB101,Input!$C$158),YEARFRAC(Input!DB101,Input!$C$158)&lt;=4), Input!DB100*N(Input!DB99), 0),$B$257),0)</f>
        <v>0</v>
      </c>
      <c r="DB245" s="344">
        <f>IFERROR(MIN(IF(AND(3&lt;YEARFRAC(Input!DC101,Input!$C$158),YEARFRAC(Input!DC101,Input!$C$158)&lt;=4), Input!DC100*N(Input!DC99), 0),$B$257),0)</f>
        <v>0</v>
      </c>
      <c r="DC245" s="344">
        <f>IFERROR(MIN(IF(AND(3&lt;YEARFRAC(Input!DD101,Input!$C$158),YEARFRAC(Input!DD101,Input!$C$158)&lt;=4), Input!DD100*N(Input!DD99), 0),$B$257),0)</f>
        <v>0</v>
      </c>
      <c r="DD245" s="344">
        <f>IFERROR(MIN(IF(AND(3&lt;YEARFRAC(Input!DE101,Input!$C$158),YEARFRAC(Input!DE101,Input!$C$158)&lt;=4), Input!DE100*N(Input!DE99), 0),$B$257),0)</f>
        <v>0</v>
      </c>
      <c r="DE245" s="344">
        <f>IFERROR(MIN(IF(AND(3&lt;YEARFRAC(Input!DF101,Input!$C$158),YEARFRAC(Input!DF101,Input!$C$158)&lt;=4), Input!DF100*N(Input!DF99), 0),$B$257),0)</f>
        <v>0</v>
      </c>
      <c r="DF245" s="344">
        <f>IFERROR(MIN(IF(AND(3&lt;YEARFRAC(Input!DG101,Input!$C$158),YEARFRAC(Input!DG101,Input!$C$158)&lt;=4), Input!DG100*N(Input!DG99), 0),$B$257),0)</f>
        <v>0</v>
      </c>
      <c r="DG245" s="344">
        <f>IFERROR(MIN(IF(AND(3&lt;YEARFRAC(Input!DH101,Input!$C$158),YEARFRAC(Input!DH101,Input!$C$158)&lt;=4), Input!DH100*N(Input!DH99), 0),$B$257),0)</f>
        <v>0</v>
      </c>
      <c r="DH245" s="344">
        <f>IFERROR(MIN(IF(AND(3&lt;YEARFRAC(Input!DI101,Input!$C$158),YEARFRAC(Input!DI101,Input!$C$158)&lt;=4), Input!DI100*N(Input!DI99), 0),$B$257),0)</f>
        <v>0</v>
      </c>
      <c r="DI245" s="344">
        <f>IFERROR(MIN(IF(AND(3&lt;YEARFRAC(Input!DJ101,Input!$C$158),YEARFRAC(Input!DJ101,Input!$C$158)&lt;=4), Input!DJ100*N(Input!DJ99), 0),$B$257),0)</f>
        <v>0</v>
      </c>
      <c r="DJ245" s="344">
        <f>IFERROR(MIN(IF(AND(3&lt;YEARFRAC(Input!DK101,Input!$C$158),YEARFRAC(Input!DK101,Input!$C$158)&lt;=4), Input!DK100*N(Input!DK99), 0),$B$257),0)</f>
        <v>0</v>
      </c>
      <c r="DK245" s="344">
        <f>IFERROR(MIN(IF(AND(3&lt;YEARFRAC(Input!DL101,Input!$C$158),YEARFRAC(Input!DL101,Input!$C$158)&lt;=4), Input!DL100*N(Input!DL99), 0),$B$257),0)</f>
        <v>0</v>
      </c>
      <c r="DL245" s="344">
        <f>IFERROR(MIN(IF(AND(3&lt;YEARFRAC(Input!DM101,Input!$C$158),YEARFRAC(Input!DM101,Input!$C$158)&lt;=4), Input!DM100*N(Input!DM99), 0),$B$257),0)</f>
        <v>0</v>
      </c>
      <c r="DM245" s="344">
        <f>IFERROR(MIN(IF(AND(3&lt;YEARFRAC(Input!DN101,Input!$C$158),YEARFRAC(Input!DN101,Input!$C$158)&lt;=4), Input!DN100*N(Input!DN99), 0),$B$257),0)</f>
        <v>0</v>
      </c>
      <c r="DN245" s="344">
        <f>IFERROR(MIN(IF(AND(3&lt;YEARFRAC(Input!DO101,Input!$C$158),YEARFRAC(Input!DO101,Input!$C$158)&lt;=4), Input!DO100*N(Input!DO99), 0),$B$257),0)</f>
        <v>0</v>
      </c>
      <c r="DO245" s="344">
        <f>IFERROR(MIN(IF(AND(3&lt;YEARFRAC(Input!DP101,Input!$C$158),YEARFRAC(Input!DP101,Input!$C$158)&lt;=4), Input!DP100*N(Input!DP99), 0),$B$257),0)</f>
        <v>0</v>
      </c>
      <c r="DP245" s="344">
        <f>IFERROR(MIN(IF(AND(3&lt;YEARFRAC(Input!DQ101,Input!$C$158),YEARFRAC(Input!DQ101,Input!$C$158)&lt;=4), Input!DQ100*N(Input!DQ99), 0),$B$257),0)</f>
        <v>0</v>
      </c>
      <c r="DQ245" s="344">
        <f>IFERROR(MIN(IF(AND(3&lt;YEARFRAC(Input!DR101,Input!$C$158),YEARFRAC(Input!DR101,Input!$C$158)&lt;=4), Input!DR100*N(Input!DR99), 0),$B$257),0)</f>
        <v>0</v>
      </c>
      <c r="DR245" s="344">
        <f>IFERROR(MIN(IF(AND(3&lt;YEARFRAC(Input!DS101,Input!$C$158),YEARFRAC(Input!DS101,Input!$C$158)&lt;=4), Input!DS100*N(Input!DS99), 0),$B$257),0)</f>
        <v>0</v>
      </c>
      <c r="DS245" s="344">
        <f>IFERROR(MIN(IF(AND(3&lt;YEARFRAC(Input!DT101,Input!$C$158),YEARFRAC(Input!DT101,Input!$C$158)&lt;=4), Input!DT100*N(Input!DT99), 0),$B$257),0)</f>
        <v>0</v>
      </c>
      <c r="DT245" s="344">
        <f>IFERROR(MIN(IF(AND(3&lt;YEARFRAC(Input!DU101,Input!$C$158),YEARFRAC(Input!DU101,Input!$C$158)&lt;=4), Input!DU100*N(Input!DU99), 0),$B$257),0)</f>
        <v>0</v>
      </c>
      <c r="DU245" s="344">
        <f>IFERROR(MIN(IF(AND(3&lt;YEARFRAC(Input!DV101,Input!$C$158),YEARFRAC(Input!DV101,Input!$C$158)&lt;=4), Input!DV100*N(Input!DV99), 0),$B$257),0)</f>
        <v>0</v>
      </c>
      <c r="DV245" s="344">
        <f>IFERROR(MIN(IF(AND(3&lt;YEARFRAC(Input!DW101,Input!$C$158),YEARFRAC(Input!DW101,Input!$C$158)&lt;=4), Input!DW100*N(Input!DW99), 0),$B$257),0)</f>
        <v>0</v>
      </c>
      <c r="DW245" s="344">
        <f>IFERROR(MIN(IF(AND(3&lt;YEARFRAC(Input!DX101,Input!$C$158),YEARFRAC(Input!DX101,Input!$C$158)&lt;=4), Input!DX100*N(Input!DX99), 0),$B$257),0)</f>
        <v>0</v>
      </c>
      <c r="DX245" s="344">
        <f>IFERROR(MIN(IF(AND(3&lt;YEARFRAC(Input!DY101,Input!$C$158),YEARFRAC(Input!DY101,Input!$C$158)&lt;=4), Input!DY100*N(Input!DY99), 0),$B$257),0)</f>
        <v>0</v>
      </c>
      <c r="DY245" s="344">
        <f>IFERROR(MIN(IF(AND(3&lt;YEARFRAC(Input!DZ101,Input!$C$158),YEARFRAC(Input!DZ101,Input!$C$158)&lt;=4), Input!DZ100*N(Input!DZ99), 0),$B$257),0)</f>
        <v>0</v>
      </c>
      <c r="DZ245" s="344">
        <f>IFERROR(MIN(IF(AND(3&lt;YEARFRAC(Input!EA101,Input!$C$158),YEARFRAC(Input!EA101,Input!$C$158)&lt;=4), Input!EA100*N(Input!EA99), 0),$B$257),0)</f>
        <v>0</v>
      </c>
      <c r="EA245" s="344">
        <f>IFERROR(MIN(IF(AND(3&lt;YEARFRAC(Input!EB101,Input!$C$158),YEARFRAC(Input!EB101,Input!$C$158)&lt;=4), Input!EB100*N(Input!EB99), 0),$B$257),0)</f>
        <v>0</v>
      </c>
      <c r="EB245" s="344">
        <f>IFERROR(MIN(IF(AND(3&lt;YEARFRAC(Input!EC101,Input!$C$158),YEARFRAC(Input!EC101,Input!$C$158)&lt;=4), Input!EC100*N(Input!EC99), 0),$B$257),0)</f>
        <v>0</v>
      </c>
      <c r="EC245" s="344">
        <f>IFERROR(MIN(IF(AND(3&lt;YEARFRAC(Input!ED101,Input!$C$158),YEARFRAC(Input!ED101,Input!$C$158)&lt;=4), Input!ED100*N(Input!ED99), 0),$B$257),0)</f>
        <v>0</v>
      </c>
      <c r="ED245" s="344">
        <f>IFERROR(MIN(IF(AND(3&lt;YEARFRAC(Input!EE101,Input!$C$158),YEARFRAC(Input!EE101,Input!$C$158)&lt;=4), Input!EE100*N(Input!EE99), 0),$B$257),0)</f>
        <v>0</v>
      </c>
      <c r="EE245" s="344">
        <f>IFERROR(MIN(IF(AND(3&lt;YEARFRAC(Input!EF101,Input!$C$158),YEARFRAC(Input!EF101,Input!$C$158)&lt;=4), Input!EF100*N(Input!EF99), 0),$B$257),0)</f>
        <v>0</v>
      </c>
      <c r="EF245" s="344">
        <f>IFERROR(MIN(IF(AND(3&lt;YEARFRAC(Input!EG101,Input!$C$158),YEARFRAC(Input!EG101,Input!$C$158)&lt;=4), Input!EG100*N(Input!EG99), 0),$B$257),0)</f>
        <v>0</v>
      </c>
      <c r="EG245" s="344">
        <f>IFERROR(MIN(IF(AND(3&lt;YEARFRAC(Input!EH101,Input!$C$158),YEARFRAC(Input!EH101,Input!$C$158)&lt;=4), Input!EH100*N(Input!EH99), 0),$B$257),0)</f>
        <v>0</v>
      </c>
      <c r="EH245" s="344">
        <f>IFERROR(MIN(IF(AND(3&lt;YEARFRAC(Input!EI101,Input!$C$158),YEARFRAC(Input!EI101,Input!$C$158)&lt;=4), Input!EI100*N(Input!EI99), 0),$B$257),0)</f>
        <v>0</v>
      </c>
      <c r="EI245" s="344">
        <f>IFERROR(MIN(IF(AND(3&lt;YEARFRAC(Input!EJ101,Input!$C$158),YEARFRAC(Input!EJ101,Input!$C$158)&lt;=4), Input!EJ100*N(Input!EJ99), 0),$B$257),0)</f>
        <v>0</v>
      </c>
      <c r="EJ245" s="344">
        <f>IFERROR(MIN(IF(AND(3&lt;YEARFRAC(Input!EK101,Input!$C$158),YEARFRAC(Input!EK101,Input!$C$158)&lt;=4), Input!EK100*N(Input!EK99), 0),$B$257),0)</f>
        <v>0</v>
      </c>
      <c r="EK245" s="344">
        <f>IFERROR(MIN(IF(AND(3&lt;YEARFRAC(Input!EL101,Input!$C$158),YEARFRAC(Input!EL101,Input!$C$158)&lt;=4), Input!EL100*N(Input!EL99), 0),$B$257),0)</f>
        <v>0</v>
      </c>
      <c r="EL245" s="344">
        <f>IFERROR(MIN(IF(AND(3&lt;YEARFRAC(Input!EM101,Input!$C$158),YEARFRAC(Input!EM101,Input!$C$158)&lt;=4), Input!EM100*N(Input!EM99), 0),$B$257),0)</f>
        <v>0</v>
      </c>
      <c r="EM245" s="344">
        <f>IFERROR(MIN(IF(AND(3&lt;YEARFRAC(Input!EN101,Input!$C$158),YEARFRAC(Input!EN101,Input!$C$158)&lt;=4), Input!EN100*N(Input!EN99), 0),$B$257),0)</f>
        <v>0</v>
      </c>
      <c r="EN245" s="344">
        <f>IFERROR(MIN(IF(AND(3&lt;YEARFRAC(Input!EO101,Input!$C$158),YEARFRAC(Input!EO101,Input!$C$158)&lt;=4), Input!EO100*N(Input!EO99), 0),$B$257),0)</f>
        <v>0</v>
      </c>
      <c r="EO245" s="344">
        <f>IFERROR(MIN(IF(AND(3&lt;YEARFRAC(Input!EP101,Input!$C$158),YEARFRAC(Input!EP101,Input!$C$158)&lt;=4), Input!EP100*N(Input!EP99), 0),$B$257),0)</f>
        <v>0</v>
      </c>
      <c r="EP245" s="344">
        <f>IFERROR(MIN(IF(AND(3&lt;YEARFRAC(Input!EQ101,Input!$C$158),YEARFRAC(Input!EQ101,Input!$C$158)&lt;=4), Input!EQ100*N(Input!EQ99), 0),$B$257),0)</f>
        <v>0</v>
      </c>
      <c r="EQ245" s="344">
        <f>IFERROR(MIN(IF(AND(3&lt;YEARFRAC(Input!ER101,Input!$C$158),YEARFRAC(Input!ER101,Input!$C$158)&lt;=4), Input!ER100*N(Input!ER99), 0),$B$257),0)</f>
        <v>0</v>
      </c>
      <c r="ER245" s="344">
        <f>IFERROR(MIN(IF(AND(3&lt;YEARFRAC(Input!ES101,Input!$C$158),YEARFRAC(Input!ES101,Input!$C$158)&lt;=4), Input!ES100*N(Input!ES99), 0),$B$257),0)</f>
        <v>0</v>
      </c>
      <c r="ES245" s="344">
        <f>IFERROR(MIN(IF(AND(3&lt;YEARFRAC(Input!ET101,Input!$C$158),YEARFRAC(Input!ET101,Input!$C$158)&lt;=4), Input!ET100*N(Input!ET99), 0),$B$257),0)</f>
        <v>0</v>
      </c>
      <c r="ET245" s="344">
        <f>IFERROR(MIN(IF(AND(3&lt;YEARFRAC(Input!EU101,Input!$C$158),YEARFRAC(Input!EU101,Input!$C$158)&lt;=4), Input!EU100*N(Input!EU99), 0),$B$257),0)</f>
        <v>0</v>
      </c>
      <c r="EU245" s="344">
        <f>IFERROR(MIN(IF(AND(3&lt;YEARFRAC(Input!EV101,Input!$C$158),YEARFRAC(Input!EV101,Input!$C$158)&lt;=4), Input!EV100*N(Input!EV99), 0),$B$257),0)</f>
        <v>0</v>
      </c>
      <c r="EV245" s="344">
        <f>IFERROR(MIN(IF(AND(3&lt;YEARFRAC(Input!EW101,Input!$C$158),YEARFRAC(Input!EW101,Input!$C$158)&lt;=4), Input!EW100*N(Input!EW99), 0),$B$257),0)</f>
        <v>0</v>
      </c>
      <c r="EW245" s="344">
        <f>IFERROR(MIN(IF(AND(3&lt;YEARFRAC(Input!EX101,Input!$C$158),YEARFRAC(Input!EX101,Input!$C$158)&lt;=4), Input!EX100*N(Input!EX99), 0),$B$257),0)</f>
        <v>0</v>
      </c>
      <c r="EX245" s="344">
        <f>IFERROR(MIN(IF(AND(3&lt;YEARFRAC(Input!EY101,Input!$C$158),YEARFRAC(Input!EY101,Input!$C$158)&lt;=4), Input!EY100*N(Input!EY99), 0),$B$257),0)</f>
        <v>0</v>
      </c>
      <c r="EY245" s="344">
        <f>IFERROR(MIN(IF(AND(3&lt;YEARFRAC(Input!EZ101,Input!$C$158),YEARFRAC(Input!EZ101,Input!$C$158)&lt;=4), Input!EZ100*N(Input!EZ99), 0),$B$257),0)</f>
        <v>0</v>
      </c>
      <c r="EZ245" s="344">
        <f>IFERROR(MIN(IF(AND(3&lt;YEARFRAC(Input!FA101,Input!$C$158),YEARFRAC(Input!FA101,Input!$C$158)&lt;=4), Input!FA100*N(Input!FA99), 0),$B$257),0)</f>
        <v>0</v>
      </c>
      <c r="FA245" s="344">
        <f>IFERROR(MIN(IF(AND(3&lt;YEARFRAC(Input!FB101,Input!$C$158),YEARFRAC(Input!FB101,Input!$C$158)&lt;=4), Input!FB100*N(Input!FB99), 0),$B$257),0)</f>
        <v>0</v>
      </c>
      <c r="FB245" s="344">
        <f>IFERROR(MIN(IF(AND(3&lt;YEARFRAC(Input!FC101,Input!$C$158),YEARFRAC(Input!FC101,Input!$C$158)&lt;=4), Input!FC100*N(Input!FC99), 0),$B$257),0)</f>
        <v>0</v>
      </c>
      <c r="FC245" s="344">
        <f>IFERROR(MIN(IF(AND(3&lt;YEARFRAC(Input!FD101,Input!$C$158),YEARFRAC(Input!FD101,Input!$C$158)&lt;=4), Input!FD100*N(Input!FD99), 0),$B$257),0)</f>
        <v>0</v>
      </c>
      <c r="FD245" s="344">
        <f>IFERROR(MIN(IF(AND(3&lt;YEARFRAC(Input!FE101,Input!$C$158),YEARFRAC(Input!FE101,Input!$C$158)&lt;=4), Input!FE100*N(Input!FE99), 0),$B$257),0)</f>
        <v>0</v>
      </c>
      <c r="FE245" s="344">
        <f>IFERROR(MIN(IF(AND(3&lt;YEARFRAC(Input!FF101,Input!$C$158),YEARFRAC(Input!FF101,Input!$C$158)&lt;=4), Input!FF100*N(Input!FF99), 0),$B$257),0)</f>
        <v>0</v>
      </c>
      <c r="FF245" s="344">
        <f>IFERROR(MIN(IF(AND(3&lt;YEARFRAC(Input!FG101,Input!$C$158),YEARFRAC(Input!FG101,Input!$C$158)&lt;=4), Input!FG100*N(Input!FG99), 0),$B$257),0)</f>
        <v>0</v>
      </c>
      <c r="FG245" s="344">
        <f>IFERROR(MIN(IF(AND(3&lt;YEARFRAC(Input!FH101,Input!$C$158),YEARFRAC(Input!FH101,Input!$C$158)&lt;=4), Input!FH100*N(Input!FH99), 0),$B$257),0)</f>
        <v>0</v>
      </c>
      <c r="FH245" s="344">
        <f>IFERROR(MIN(IF(AND(3&lt;YEARFRAC(Input!FI101,Input!$C$158),YEARFRAC(Input!FI101,Input!$C$158)&lt;=4), Input!FI100*N(Input!FI99), 0),$B$257),0)</f>
        <v>0</v>
      </c>
      <c r="FI245" s="344">
        <f>IFERROR(MIN(IF(AND(3&lt;YEARFRAC(Input!FJ101,Input!$C$158),YEARFRAC(Input!FJ101,Input!$C$158)&lt;=4), Input!FJ100*N(Input!FJ99), 0),$B$257),0)</f>
        <v>0</v>
      </c>
      <c r="FJ245" s="344">
        <f>IFERROR(MIN(IF(AND(3&lt;YEARFRAC(Input!FK101,Input!$C$158),YEARFRAC(Input!FK101,Input!$C$158)&lt;=4), Input!FK100*N(Input!FK99), 0),$B$257),0)</f>
        <v>0</v>
      </c>
      <c r="FK245" s="344">
        <f>IFERROR(MIN(IF(AND(3&lt;YEARFRAC(Input!FL101,Input!$C$158),YEARFRAC(Input!FL101,Input!$C$158)&lt;=4), Input!FL100*N(Input!FL99), 0),$B$257),0)</f>
        <v>0</v>
      </c>
      <c r="FL245" s="344">
        <f>IFERROR(MIN(IF(AND(3&lt;YEARFRAC(Input!FM101,Input!$C$158),YEARFRAC(Input!FM101,Input!$C$158)&lt;=4), Input!FM100*N(Input!FM99), 0),$B$257),0)</f>
        <v>0</v>
      </c>
      <c r="FM245" s="344">
        <f>IFERROR(MIN(IF(AND(3&lt;YEARFRAC(Input!FN101,Input!$C$158),YEARFRAC(Input!FN101,Input!$C$158)&lt;=4), Input!FN100*N(Input!FN99), 0),$B$257),0)</f>
        <v>0</v>
      </c>
      <c r="FN245" s="344">
        <f>IFERROR(MIN(IF(AND(3&lt;YEARFRAC(Input!FO101,Input!$C$158),YEARFRAC(Input!FO101,Input!$C$158)&lt;=4), Input!FO100*N(Input!FO99), 0),$B$257),0)</f>
        <v>0</v>
      </c>
      <c r="FO245" s="344">
        <f>IFERROR(MIN(IF(AND(3&lt;YEARFRAC(Input!FP101,Input!$C$158),YEARFRAC(Input!FP101,Input!$C$158)&lt;=4), Input!FP100*N(Input!FP99), 0),$B$257),0)</f>
        <v>0</v>
      </c>
      <c r="FP245" s="344">
        <f>IFERROR(MIN(IF(AND(3&lt;YEARFRAC(Input!FQ101,Input!$C$158),YEARFRAC(Input!FQ101,Input!$C$158)&lt;=4), Input!FQ100*N(Input!FQ99), 0),$B$257),0)</f>
        <v>0</v>
      </c>
      <c r="FQ245" s="344">
        <f>IFERROR(MIN(IF(AND(3&lt;YEARFRAC(Input!FR101,Input!$C$158),YEARFRAC(Input!FR101,Input!$C$158)&lt;=4), Input!FR100*N(Input!FR99), 0),$B$257),0)</f>
        <v>0</v>
      </c>
      <c r="FR245" s="344">
        <f>IFERROR(MIN(IF(AND(3&lt;YEARFRAC(Input!FS101,Input!$C$158),YEARFRAC(Input!FS101,Input!$C$158)&lt;=4), Input!FS100*N(Input!FS99), 0),$B$257),0)</f>
        <v>0</v>
      </c>
      <c r="FS245" s="344">
        <f>IFERROR(MIN(IF(AND(3&lt;YEARFRAC(Input!FT101,Input!$C$158),YEARFRAC(Input!FT101,Input!$C$158)&lt;=4), Input!FT100*N(Input!FT99), 0),$B$257),0)</f>
        <v>0</v>
      </c>
      <c r="FT245" s="344">
        <f>IFERROR(MIN(IF(AND(3&lt;YEARFRAC(Input!FU101,Input!$C$158),YEARFRAC(Input!FU101,Input!$C$158)&lt;=4), Input!FU100*N(Input!FU99), 0),$B$257),0)</f>
        <v>0</v>
      </c>
      <c r="FU245" s="344">
        <f>IFERROR(MIN(IF(AND(3&lt;YEARFRAC(Input!FV101,Input!$C$158),YEARFRAC(Input!FV101,Input!$C$158)&lt;=4), Input!FV100*N(Input!FV99), 0),$B$257),0)</f>
        <v>0</v>
      </c>
      <c r="FV245" s="344">
        <f>IFERROR(MIN(IF(AND(3&lt;YEARFRAC(Input!FW101,Input!$C$158),YEARFRAC(Input!FW101,Input!$C$158)&lt;=4), Input!FW100*N(Input!FW99), 0),$B$257),0)</f>
        <v>0</v>
      </c>
      <c r="FW245" s="344">
        <f>IFERROR(MIN(IF(AND(3&lt;YEARFRAC(Input!FX101,Input!$C$158),YEARFRAC(Input!FX101,Input!$C$158)&lt;=4), Input!FX100*N(Input!FX99), 0),$B$257),0)</f>
        <v>0</v>
      </c>
      <c r="FX245" s="344">
        <f>IFERROR(MIN(IF(AND(3&lt;YEARFRAC(Input!FY101,Input!$C$158),YEARFRAC(Input!FY101,Input!$C$158)&lt;=4), Input!FY100*N(Input!FY99), 0),$B$257),0)</f>
        <v>0</v>
      </c>
      <c r="FY245" s="344">
        <f>IFERROR(MIN(IF(AND(3&lt;YEARFRAC(Input!FZ101,Input!$C$158),YEARFRAC(Input!FZ101,Input!$C$158)&lt;=4), Input!FZ100*N(Input!FZ99), 0),$B$257),0)</f>
        <v>0</v>
      </c>
      <c r="FZ245" s="344">
        <f>IFERROR(MIN(IF(AND(3&lt;YEARFRAC(Input!GA101,Input!$C$158),YEARFRAC(Input!GA101,Input!$C$158)&lt;=4), Input!GA100*N(Input!GA99), 0),$B$257),0)</f>
        <v>0</v>
      </c>
      <c r="GA245" s="344">
        <f>IFERROR(MIN(IF(AND(3&lt;YEARFRAC(Input!GB101,Input!$C$158),YEARFRAC(Input!GB101,Input!$C$158)&lt;=4), Input!GB100*N(Input!GB99), 0),$B$257),0)</f>
        <v>0</v>
      </c>
      <c r="GB245" s="344">
        <f>IFERROR(MIN(IF(AND(3&lt;YEARFRAC(Input!GC101,Input!$C$158),YEARFRAC(Input!GC101,Input!$C$158)&lt;=4), Input!GC100*N(Input!GC99), 0),$B$257),0)</f>
        <v>0</v>
      </c>
      <c r="GC245" s="344">
        <f>IFERROR(MIN(IF(AND(3&lt;YEARFRAC(Input!GD101,Input!$C$158),YEARFRAC(Input!GD101,Input!$C$158)&lt;=4), Input!GD100*N(Input!GD99), 0),$B$257),0)</f>
        <v>0</v>
      </c>
      <c r="GD245" s="344">
        <f>IFERROR(MIN(IF(AND(3&lt;YEARFRAC(Input!GE101,Input!$C$158),YEARFRAC(Input!GE101,Input!$C$158)&lt;=4), Input!GE100*N(Input!GE99), 0),$B$257),0)</f>
        <v>0</v>
      </c>
      <c r="GE245" s="344">
        <f>IFERROR(MIN(IF(AND(3&lt;YEARFRAC(Input!GF101,Input!$C$158),YEARFRAC(Input!GF101,Input!$C$158)&lt;=4), Input!GF100*N(Input!GF99), 0),$B$257),0)</f>
        <v>0</v>
      </c>
      <c r="GF245" s="344">
        <f>IFERROR(MIN(IF(AND(3&lt;YEARFRAC(Input!GG101,Input!$C$158),YEARFRAC(Input!GG101,Input!$C$158)&lt;=4), Input!GG100*N(Input!GG99), 0),$B$257),0)</f>
        <v>0</v>
      </c>
      <c r="GG245" s="344">
        <f>IFERROR(MIN(IF(AND(3&lt;YEARFRAC(Input!GH101,Input!$C$158),YEARFRAC(Input!GH101,Input!$C$158)&lt;=4), Input!GH100*N(Input!GH99), 0),$B$257),0)</f>
        <v>0</v>
      </c>
      <c r="GH245" s="344">
        <f>IFERROR(MIN(IF(AND(3&lt;YEARFRAC(Input!GI101,Input!$C$158),YEARFRAC(Input!GI101,Input!$C$158)&lt;=4), Input!GI100*N(Input!GI99), 0),$B$257),0)</f>
        <v>0</v>
      </c>
      <c r="GI245" s="344">
        <f>IFERROR(MIN(IF(AND(3&lt;YEARFRAC(Input!GJ101,Input!$C$158),YEARFRAC(Input!GJ101,Input!$C$158)&lt;=4), Input!GJ100*N(Input!GJ99), 0),$B$257),0)</f>
        <v>0</v>
      </c>
      <c r="GJ245" s="344">
        <f>IFERROR(MIN(IF(AND(3&lt;YEARFRAC(Input!GK101,Input!$C$158),YEARFRAC(Input!GK101,Input!$C$158)&lt;=4), Input!GK100*N(Input!GK99), 0),$B$257),0)</f>
        <v>0</v>
      </c>
      <c r="GK245" s="344">
        <f>IFERROR(MIN(IF(AND(3&lt;YEARFRAC(Input!GL101,Input!$C$158),YEARFRAC(Input!GL101,Input!$C$158)&lt;=4), Input!GL100*N(Input!GL99), 0),$B$257),0)</f>
        <v>0</v>
      </c>
      <c r="GL245" s="344">
        <f>IFERROR(MIN(IF(AND(3&lt;YEARFRAC(Input!GM101,Input!$C$158),YEARFRAC(Input!GM101,Input!$C$158)&lt;=4), Input!GM100*N(Input!GM99), 0),$B$257),0)</f>
        <v>0</v>
      </c>
      <c r="GM245" s="344">
        <f>IFERROR(MIN(IF(AND(3&lt;YEARFRAC(Input!GN101,Input!$C$158),YEARFRAC(Input!GN101,Input!$C$158)&lt;=4), Input!GN100*N(Input!GN99), 0),$B$257),0)</f>
        <v>0</v>
      </c>
      <c r="GN245" s="344">
        <f>IFERROR(MIN(IF(AND(3&lt;YEARFRAC(Input!GO101,Input!$C$158),YEARFRAC(Input!GO101,Input!$C$158)&lt;=4), Input!GO100*N(Input!GO99), 0),$B$257),0)</f>
        <v>0</v>
      </c>
      <c r="GO245" s="344">
        <f>IFERROR(MIN(IF(AND(3&lt;YEARFRAC(Input!GP101,Input!$C$158),YEARFRAC(Input!GP101,Input!$C$158)&lt;=4), Input!GP100*N(Input!GP99), 0),$B$257),0)</f>
        <v>0</v>
      </c>
      <c r="GP245" s="344">
        <f>IFERROR(MIN(IF(AND(3&lt;YEARFRAC(Input!GQ101,Input!$C$158),YEARFRAC(Input!GQ101,Input!$C$158)&lt;=4), Input!GQ100*N(Input!GQ99), 0),$B$257),0)</f>
        <v>0</v>
      </c>
      <c r="GQ245" s="344">
        <f>IFERROR(MIN(IF(AND(3&lt;YEARFRAC(Input!GR101,Input!$C$158),YEARFRAC(Input!GR101,Input!$C$158)&lt;=4), Input!GR100*N(Input!GR99), 0),$B$257),0)</f>
        <v>0</v>
      </c>
      <c r="GR245" s="344">
        <f>IFERROR(MIN(IF(AND(3&lt;YEARFRAC(Input!GS101,Input!$C$158),YEARFRAC(Input!GS101,Input!$C$158)&lt;=4), Input!GS100*N(Input!GS99), 0),$B$257),0)</f>
        <v>0</v>
      </c>
      <c r="GS245" s="344">
        <f>IFERROR(MIN(IF(AND(3&lt;YEARFRAC(Input!GT101,Input!$C$158),YEARFRAC(Input!GT101,Input!$C$158)&lt;=4), Input!GT100*N(Input!GT99), 0),$B$257),0)</f>
        <v>0</v>
      </c>
    </row>
    <row r="246" spans="1:201">
      <c r="A246" s="328"/>
    </row>
    <row r="247" spans="1:201">
      <c r="A247" s="373" t="s">
        <v>9472</v>
      </c>
      <c r="B247" s="374" t="s">
        <v>8667</v>
      </c>
    </row>
    <row r="248" spans="1:201" outlineLevel="1">
      <c r="A248" s="343" t="s">
        <v>9473</v>
      </c>
      <c r="B248" s="344">
        <f>SUM(B240:GS240)</f>
        <v>0</v>
      </c>
    </row>
    <row r="249" spans="1:201" outlineLevel="1">
      <c r="A249" s="343" t="s">
        <v>9474</v>
      </c>
      <c r="B249" s="344">
        <f t="shared" ref="B249:B253" si="123">SUM(B241:GS241)</f>
        <v>0</v>
      </c>
    </row>
    <row r="250" spans="1:201" outlineLevel="1">
      <c r="A250" s="343" t="s">
        <v>9475</v>
      </c>
      <c r="B250" s="344">
        <f t="shared" si="123"/>
        <v>0</v>
      </c>
    </row>
    <row r="251" spans="1:201" outlineLevel="1">
      <c r="A251" s="343" t="s">
        <v>9476</v>
      </c>
      <c r="B251" s="344">
        <f t="shared" si="123"/>
        <v>0</v>
      </c>
    </row>
    <row r="252" spans="1:201" outlineLevel="1">
      <c r="A252" s="343" t="s">
        <v>9477</v>
      </c>
      <c r="B252" s="344">
        <f t="shared" si="123"/>
        <v>0</v>
      </c>
    </row>
    <row r="253" spans="1:201" outlineLevel="1">
      <c r="A253" s="343" t="s">
        <v>9478</v>
      </c>
      <c r="B253" s="344">
        <f t="shared" si="123"/>
        <v>0</v>
      </c>
    </row>
    <row r="255" spans="1:201">
      <c r="A255" s="360" t="s">
        <v>9479</v>
      </c>
      <c r="B255" s="394" t="s">
        <v>206</v>
      </c>
    </row>
    <row r="256" spans="1:201">
      <c r="A256" s="325" t="s">
        <v>9480</v>
      </c>
      <c r="B256" s="327">
        <f ca="1">IFERROR(INDEX(INDIRECT(B146),MATCH(B137,CW!AZ5:AZ103,-1),MATCH(B149,CW!BA4:BH4,0)),0)</f>
        <v>0</v>
      </c>
    </row>
    <row r="257" spans="1:201">
      <c r="A257" s="325" t="s">
        <v>9481</v>
      </c>
      <c r="B257" s="327">
        <f ca="1">INDEX(CW!BS3:BS101,MATCH(B163,CW!BR3:BR101,-1))</f>
        <v>0</v>
      </c>
    </row>
    <row r="258" spans="1:201">
      <c r="A258" s="395"/>
      <c r="B258" s="389"/>
    </row>
    <row r="259" spans="1:201">
      <c r="A259" s="373" t="s">
        <v>9514</v>
      </c>
      <c r="B259" s="396">
        <v>1</v>
      </c>
      <c r="C259" s="396">
        <v>2</v>
      </c>
      <c r="D259" s="396">
        <v>3</v>
      </c>
      <c r="E259" s="396">
        <v>4</v>
      </c>
      <c r="F259" s="396">
        <v>5</v>
      </c>
      <c r="G259" s="396">
        <v>6</v>
      </c>
      <c r="H259" s="396">
        <v>7</v>
      </c>
      <c r="I259" s="396">
        <v>8</v>
      </c>
      <c r="J259" s="396">
        <v>9</v>
      </c>
      <c r="K259" s="396">
        <v>10</v>
      </c>
      <c r="L259" s="396">
        <v>11</v>
      </c>
      <c r="M259" s="396">
        <v>12</v>
      </c>
      <c r="N259" s="396">
        <v>13</v>
      </c>
      <c r="O259" s="396">
        <v>14</v>
      </c>
      <c r="P259" s="396">
        <v>15</v>
      </c>
      <c r="Q259" s="396">
        <v>16</v>
      </c>
      <c r="R259" s="396">
        <v>17</v>
      </c>
      <c r="S259" s="396">
        <v>18</v>
      </c>
      <c r="T259" s="396">
        <v>19</v>
      </c>
      <c r="U259" s="396">
        <v>20</v>
      </c>
      <c r="V259" s="396">
        <v>21</v>
      </c>
      <c r="W259" s="396">
        <v>22</v>
      </c>
      <c r="X259" s="396">
        <v>23</v>
      </c>
      <c r="Y259" s="396">
        <v>24</v>
      </c>
      <c r="Z259" s="396">
        <v>25</v>
      </c>
      <c r="AA259" s="396">
        <v>26</v>
      </c>
      <c r="AB259" s="396">
        <v>27</v>
      </c>
      <c r="AC259" s="396">
        <v>28</v>
      </c>
      <c r="AD259" s="396">
        <v>29</v>
      </c>
      <c r="AE259" s="396">
        <v>30</v>
      </c>
      <c r="AF259" s="396">
        <v>31</v>
      </c>
      <c r="AG259" s="396">
        <v>32</v>
      </c>
      <c r="AH259" s="396">
        <v>33</v>
      </c>
      <c r="AI259" s="396">
        <v>34</v>
      </c>
      <c r="AJ259" s="396">
        <v>35</v>
      </c>
      <c r="AK259" s="396">
        <v>36</v>
      </c>
      <c r="AL259" s="396">
        <v>37</v>
      </c>
      <c r="AM259" s="396">
        <v>38</v>
      </c>
      <c r="AN259" s="396">
        <v>39</v>
      </c>
      <c r="AO259" s="396">
        <v>40</v>
      </c>
      <c r="AP259" s="396">
        <v>41</v>
      </c>
      <c r="AQ259" s="396">
        <v>42</v>
      </c>
      <c r="AR259" s="396">
        <v>43</v>
      </c>
      <c r="AS259" s="396">
        <v>44</v>
      </c>
      <c r="AT259" s="396">
        <v>45</v>
      </c>
      <c r="AU259" s="396">
        <v>46</v>
      </c>
      <c r="AV259" s="396">
        <v>47</v>
      </c>
      <c r="AW259" s="396">
        <v>48</v>
      </c>
      <c r="AX259" s="396">
        <v>49</v>
      </c>
      <c r="AY259" s="396">
        <v>50</v>
      </c>
      <c r="AZ259" s="396">
        <v>51</v>
      </c>
      <c r="BA259" s="396">
        <v>52</v>
      </c>
      <c r="BB259" s="396">
        <v>53</v>
      </c>
      <c r="BC259" s="396">
        <v>54</v>
      </c>
      <c r="BD259" s="396">
        <v>55</v>
      </c>
      <c r="BE259" s="396">
        <v>56</v>
      </c>
      <c r="BF259" s="396">
        <v>57</v>
      </c>
      <c r="BG259" s="396">
        <v>58</v>
      </c>
      <c r="BH259" s="396">
        <v>59</v>
      </c>
      <c r="BI259" s="396">
        <v>60</v>
      </c>
      <c r="BJ259" s="396">
        <v>61</v>
      </c>
      <c r="BK259" s="396">
        <v>62</v>
      </c>
      <c r="BL259" s="396">
        <v>63</v>
      </c>
      <c r="BM259" s="396">
        <v>64</v>
      </c>
      <c r="BN259" s="396">
        <v>65</v>
      </c>
      <c r="BO259" s="396">
        <v>66</v>
      </c>
      <c r="BP259" s="396">
        <v>67</v>
      </c>
      <c r="BQ259" s="396">
        <v>68</v>
      </c>
      <c r="BR259" s="396">
        <v>69</v>
      </c>
      <c r="BS259" s="396">
        <v>70</v>
      </c>
      <c r="BT259" s="396">
        <v>71</v>
      </c>
      <c r="BU259" s="396">
        <v>72</v>
      </c>
      <c r="BV259" s="396">
        <v>73</v>
      </c>
      <c r="BW259" s="396">
        <v>74</v>
      </c>
      <c r="BX259" s="396">
        <v>75</v>
      </c>
      <c r="BY259" s="396">
        <v>76</v>
      </c>
      <c r="BZ259" s="396">
        <v>77</v>
      </c>
      <c r="CA259" s="396">
        <v>78</v>
      </c>
      <c r="CB259" s="396">
        <v>79</v>
      </c>
      <c r="CC259" s="396">
        <v>80</v>
      </c>
      <c r="CD259" s="396">
        <v>81</v>
      </c>
      <c r="CE259" s="396">
        <v>82</v>
      </c>
      <c r="CF259" s="396">
        <v>83</v>
      </c>
      <c r="CG259" s="396">
        <v>84</v>
      </c>
      <c r="CH259" s="396">
        <v>85</v>
      </c>
      <c r="CI259" s="396">
        <v>86</v>
      </c>
      <c r="CJ259" s="396">
        <v>87</v>
      </c>
      <c r="CK259" s="396">
        <v>88</v>
      </c>
      <c r="CL259" s="396">
        <v>89</v>
      </c>
      <c r="CM259" s="396">
        <v>90</v>
      </c>
      <c r="CN259" s="396">
        <v>91</v>
      </c>
      <c r="CO259" s="396">
        <v>92</v>
      </c>
      <c r="CP259" s="396">
        <v>93</v>
      </c>
      <c r="CQ259" s="396">
        <v>94</v>
      </c>
      <c r="CR259" s="396">
        <v>95</v>
      </c>
      <c r="CS259" s="396">
        <v>96</v>
      </c>
      <c r="CT259" s="396">
        <v>97</v>
      </c>
      <c r="CU259" s="396">
        <v>98</v>
      </c>
      <c r="CV259" s="396">
        <v>99</v>
      </c>
      <c r="CW259" s="396">
        <v>100</v>
      </c>
      <c r="CX259" s="396">
        <v>101</v>
      </c>
      <c r="CY259" s="396">
        <v>102</v>
      </c>
      <c r="CZ259" s="396">
        <v>103</v>
      </c>
      <c r="DA259" s="396">
        <v>104</v>
      </c>
      <c r="DB259" s="396">
        <v>105</v>
      </c>
      <c r="DC259" s="396">
        <v>106</v>
      </c>
      <c r="DD259" s="396">
        <v>107</v>
      </c>
      <c r="DE259" s="396">
        <v>108</v>
      </c>
      <c r="DF259" s="396">
        <v>109</v>
      </c>
      <c r="DG259" s="396">
        <v>110</v>
      </c>
      <c r="DH259" s="396">
        <v>111</v>
      </c>
      <c r="DI259" s="396">
        <v>112</v>
      </c>
      <c r="DJ259" s="396">
        <v>113</v>
      </c>
      <c r="DK259" s="396">
        <v>114</v>
      </c>
      <c r="DL259" s="396">
        <v>115</v>
      </c>
      <c r="DM259" s="396">
        <v>116</v>
      </c>
      <c r="DN259" s="396">
        <v>117</v>
      </c>
      <c r="DO259" s="396">
        <v>118</v>
      </c>
      <c r="DP259" s="396">
        <v>119</v>
      </c>
      <c r="DQ259" s="396">
        <v>120</v>
      </c>
      <c r="DR259" s="396">
        <v>121</v>
      </c>
      <c r="DS259" s="396">
        <v>122</v>
      </c>
      <c r="DT259" s="396">
        <v>123</v>
      </c>
      <c r="DU259" s="396">
        <v>124</v>
      </c>
      <c r="DV259" s="396">
        <v>125</v>
      </c>
      <c r="DW259" s="396">
        <v>126</v>
      </c>
      <c r="DX259" s="396">
        <v>127</v>
      </c>
      <c r="DY259" s="396">
        <v>128</v>
      </c>
      <c r="DZ259" s="396">
        <v>129</v>
      </c>
      <c r="EA259" s="396">
        <v>130</v>
      </c>
      <c r="EB259" s="396">
        <v>131</v>
      </c>
      <c r="EC259" s="396">
        <v>132</v>
      </c>
      <c r="ED259" s="396">
        <v>133</v>
      </c>
      <c r="EE259" s="396">
        <v>134</v>
      </c>
      <c r="EF259" s="396">
        <v>135</v>
      </c>
      <c r="EG259" s="396">
        <v>136</v>
      </c>
      <c r="EH259" s="396">
        <v>137</v>
      </c>
      <c r="EI259" s="396">
        <v>138</v>
      </c>
      <c r="EJ259" s="396">
        <v>139</v>
      </c>
      <c r="EK259" s="396">
        <v>140</v>
      </c>
      <c r="EL259" s="396">
        <v>141</v>
      </c>
      <c r="EM259" s="396">
        <v>142</v>
      </c>
      <c r="EN259" s="396">
        <v>143</v>
      </c>
      <c r="EO259" s="396">
        <v>144</v>
      </c>
      <c r="EP259" s="396">
        <v>145</v>
      </c>
      <c r="EQ259" s="396">
        <v>146</v>
      </c>
      <c r="ER259" s="396">
        <v>147</v>
      </c>
      <c r="ES259" s="396">
        <v>148</v>
      </c>
      <c r="ET259" s="396">
        <v>149</v>
      </c>
      <c r="EU259" s="396">
        <v>150</v>
      </c>
      <c r="EV259" s="396">
        <v>151</v>
      </c>
      <c r="EW259" s="396">
        <v>152</v>
      </c>
      <c r="EX259" s="396">
        <v>153</v>
      </c>
      <c r="EY259" s="396">
        <v>154</v>
      </c>
      <c r="EZ259" s="396">
        <v>155</v>
      </c>
      <c r="FA259" s="396">
        <v>156</v>
      </c>
      <c r="FB259" s="396">
        <v>157</v>
      </c>
      <c r="FC259" s="396">
        <v>158</v>
      </c>
      <c r="FD259" s="396">
        <v>159</v>
      </c>
      <c r="FE259" s="396">
        <v>160</v>
      </c>
      <c r="FF259" s="396">
        <v>161</v>
      </c>
      <c r="FG259" s="396">
        <v>162</v>
      </c>
      <c r="FH259" s="396">
        <v>163</v>
      </c>
      <c r="FI259" s="396">
        <v>164</v>
      </c>
      <c r="FJ259" s="396">
        <v>165</v>
      </c>
      <c r="FK259" s="396">
        <v>166</v>
      </c>
      <c r="FL259" s="396">
        <v>167</v>
      </c>
      <c r="FM259" s="396">
        <v>168</v>
      </c>
      <c r="FN259" s="396">
        <v>169</v>
      </c>
      <c r="FO259" s="396">
        <v>170</v>
      </c>
      <c r="FP259" s="396">
        <v>171</v>
      </c>
      <c r="FQ259" s="396">
        <v>172</v>
      </c>
      <c r="FR259" s="396">
        <v>173</v>
      </c>
      <c r="FS259" s="396">
        <v>174</v>
      </c>
      <c r="FT259" s="396">
        <v>175</v>
      </c>
      <c r="FU259" s="396">
        <v>176</v>
      </c>
      <c r="FV259" s="396">
        <v>177</v>
      </c>
      <c r="FW259" s="396">
        <v>178</v>
      </c>
      <c r="FX259" s="396">
        <v>179</v>
      </c>
      <c r="FY259" s="396">
        <v>180</v>
      </c>
      <c r="FZ259" s="396">
        <v>181</v>
      </c>
      <c r="GA259" s="396">
        <v>182</v>
      </c>
      <c r="GB259" s="396">
        <v>183</v>
      </c>
      <c r="GC259" s="396">
        <v>184</v>
      </c>
      <c r="GD259" s="396">
        <v>185</v>
      </c>
      <c r="GE259" s="396">
        <v>186</v>
      </c>
      <c r="GF259" s="396">
        <v>187</v>
      </c>
      <c r="GG259" s="396">
        <v>188</v>
      </c>
      <c r="GH259" s="396">
        <v>189</v>
      </c>
      <c r="GI259" s="396">
        <v>190</v>
      </c>
      <c r="GJ259" s="396">
        <v>191</v>
      </c>
      <c r="GK259" s="396">
        <v>192</v>
      </c>
      <c r="GL259" s="396">
        <v>193</v>
      </c>
      <c r="GM259" s="396">
        <v>194</v>
      </c>
      <c r="GN259" s="396">
        <v>195</v>
      </c>
      <c r="GO259" s="396">
        <v>196</v>
      </c>
      <c r="GP259" s="396">
        <v>197</v>
      </c>
      <c r="GQ259" s="396">
        <v>198</v>
      </c>
      <c r="GR259" s="396">
        <v>199</v>
      </c>
      <c r="GS259" s="396">
        <v>200</v>
      </c>
    </row>
    <row r="260" spans="1:201" outlineLevel="1">
      <c r="A260" s="343" t="s">
        <v>9511</v>
      </c>
      <c r="B260" s="343">
        <f>ROUND(PRODUCT(Input!C105:C107),3)</f>
        <v>0</v>
      </c>
      <c r="C260" s="343">
        <f>ROUND(PRODUCT(Input!D105:D107),3)</f>
        <v>0</v>
      </c>
      <c r="D260" s="343">
        <f>ROUND(PRODUCT(Input!E105:E107),3)</f>
        <v>0</v>
      </c>
      <c r="E260" s="343">
        <f>ROUND(PRODUCT(Input!F105:F107),3)</f>
        <v>0</v>
      </c>
      <c r="F260" s="343">
        <f>ROUND(PRODUCT(Input!G105:G107),3)</f>
        <v>0</v>
      </c>
      <c r="G260" s="343">
        <f>ROUND(PRODUCT(Input!H105:H107),3)</f>
        <v>0</v>
      </c>
      <c r="H260" s="343">
        <f>ROUND(PRODUCT(Input!I105:I107),3)</f>
        <v>0</v>
      </c>
      <c r="I260" s="343">
        <f>ROUND(PRODUCT(Input!J105:J107),3)</f>
        <v>0</v>
      </c>
      <c r="J260" s="343">
        <f>ROUND(PRODUCT(Input!K105:K107),3)</f>
        <v>0</v>
      </c>
      <c r="K260" s="343">
        <f>ROUND(PRODUCT(Input!L105:L107),3)</f>
        <v>0</v>
      </c>
      <c r="L260" s="343">
        <f>ROUND(PRODUCT(Input!M105:M107),3)</f>
        <v>0</v>
      </c>
      <c r="M260" s="343">
        <f>ROUND(PRODUCT(Input!N105:N107),3)</f>
        <v>0</v>
      </c>
      <c r="N260" s="343">
        <f>ROUND(PRODUCT(Input!O105:O107),3)</f>
        <v>0</v>
      </c>
      <c r="O260" s="343">
        <f>ROUND(PRODUCT(Input!P105:P107),3)</f>
        <v>0</v>
      </c>
      <c r="P260" s="343">
        <f>ROUND(PRODUCT(Input!Q105:Q107),3)</f>
        <v>0</v>
      </c>
      <c r="Q260" s="343">
        <f>ROUND(PRODUCT(Input!R105:R107),3)</f>
        <v>0</v>
      </c>
      <c r="R260" s="343">
        <f>ROUND(PRODUCT(Input!S105:S107),3)</f>
        <v>0</v>
      </c>
      <c r="S260" s="343">
        <f>ROUND(PRODUCT(Input!T105:T107),3)</f>
        <v>0</v>
      </c>
      <c r="T260" s="343">
        <f>ROUND(PRODUCT(Input!U105:U107),3)</f>
        <v>0</v>
      </c>
      <c r="U260" s="343">
        <f>ROUND(PRODUCT(Input!V105:V107),3)</f>
        <v>0</v>
      </c>
      <c r="V260" s="343">
        <f>ROUND(PRODUCT(Input!W105:W107),3)</f>
        <v>0</v>
      </c>
      <c r="W260" s="343">
        <f>ROUND(PRODUCT(Input!X105:X107),3)</f>
        <v>0</v>
      </c>
      <c r="X260" s="343">
        <f>ROUND(PRODUCT(Input!Y105:Y107),3)</f>
        <v>0</v>
      </c>
      <c r="Y260" s="343">
        <f>ROUND(PRODUCT(Input!Z105:Z107),3)</f>
        <v>0</v>
      </c>
      <c r="Z260" s="343">
        <f>ROUND(PRODUCT(Input!AA105:AA107),3)</f>
        <v>0</v>
      </c>
      <c r="AA260" s="343">
        <f>ROUND(PRODUCT(Input!AB105:AB107),3)</f>
        <v>0</v>
      </c>
      <c r="AB260" s="343">
        <f>ROUND(PRODUCT(Input!AC105:AC107),3)</f>
        <v>0</v>
      </c>
      <c r="AC260" s="343">
        <f>ROUND(PRODUCT(Input!AD105:AD107),3)</f>
        <v>0</v>
      </c>
      <c r="AD260" s="343">
        <f>ROUND(PRODUCT(Input!AE105:AE107),3)</f>
        <v>0</v>
      </c>
      <c r="AE260" s="343">
        <f>ROUND(PRODUCT(Input!AF105:AF107),3)</f>
        <v>0</v>
      </c>
      <c r="AF260" s="343">
        <f>ROUND(PRODUCT(Input!AG105:AG107),3)</f>
        <v>0</v>
      </c>
      <c r="AG260" s="343">
        <f>ROUND(PRODUCT(Input!AH105:AH107),3)</f>
        <v>0</v>
      </c>
      <c r="AH260" s="343">
        <f>ROUND(PRODUCT(Input!AI105:AI107),3)</f>
        <v>0</v>
      </c>
      <c r="AI260" s="343">
        <f>ROUND(PRODUCT(Input!AJ105:AJ107),3)</f>
        <v>0</v>
      </c>
      <c r="AJ260" s="343">
        <f>ROUND(PRODUCT(Input!AK105:AK107),3)</f>
        <v>0</v>
      </c>
      <c r="AK260" s="343">
        <f>ROUND(PRODUCT(Input!AL105:AL107),3)</f>
        <v>0</v>
      </c>
      <c r="AL260" s="343">
        <f>ROUND(PRODUCT(Input!AM105:AM107),3)</f>
        <v>0</v>
      </c>
      <c r="AM260" s="343">
        <f>ROUND(PRODUCT(Input!AN105:AN107),3)</f>
        <v>0</v>
      </c>
      <c r="AN260" s="343">
        <f>ROUND(PRODUCT(Input!AO105:AO107),3)</f>
        <v>0</v>
      </c>
      <c r="AO260" s="343">
        <f>ROUND(PRODUCT(Input!AP105:AP107),3)</f>
        <v>0</v>
      </c>
      <c r="AP260" s="343">
        <f>ROUND(PRODUCT(Input!AQ105:AQ107),3)</f>
        <v>0</v>
      </c>
      <c r="AQ260" s="343">
        <f>ROUND(PRODUCT(Input!AR105:AR107),3)</f>
        <v>0</v>
      </c>
      <c r="AR260" s="343">
        <f>ROUND(PRODUCT(Input!AS105:AS107),3)</f>
        <v>0</v>
      </c>
      <c r="AS260" s="343">
        <f>ROUND(PRODUCT(Input!AT105:AT107),3)</f>
        <v>0</v>
      </c>
      <c r="AT260" s="343">
        <f>ROUND(PRODUCT(Input!AU105:AU107),3)</f>
        <v>0</v>
      </c>
      <c r="AU260" s="343">
        <f>ROUND(PRODUCT(Input!AV105:AV107),3)</f>
        <v>0</v>
      </c>
      <c r="AV260" s="343">
        <f>ROUND(PRODUCT(Input!AW105:AW107),3)</f>
        <v>0</v>
      </c>
      <c r="AW260" s="343">
        <f>ROUND(PRODUCT(Input!AX105:AX107),3)</f>
        <v>0</v>
      </c>
      <c r="AX260" s="343">
        <f>ROUND(PRODUCT(Input!AY105:AY107),3)</f>
        <v>0</v>
      </c>
      <c r="AY260" s="343">
        <f>ROUND(PRODUCT(Input!AZ105:AZ107),3)</f>
        <v>0</v>
      </c>
      <c r="AZ260" s="343">
        <f>ROUND(PRODUCT(Input!BA105:BA107),3)</f>
        <v>0</v>
      </c>
      <c r="BA260" s="343">
        <f>ROUND(PRODUCT(Input!BB105:BB107),3)</f>
        <v>0</v>
      </c>
      <c r="BB260" s="343">
        <f>ROUND(PRODUCT(Input!BC105:BC107),3)</f>
        <v>0</v>
      </c>
      <c r="BC260" s="343">
        <f>ROUND(PRODUCT(Input!BD105:BD107),3)</f>
        <v>0</v>
      </c>
      <c r="BD260" s="343">
        <f>ROUND(PRODUCT(Input!BE105:BE107),3)</f>
        <v>0</v>
      </c>
      <c r="BE260" s="343">
        <f>ROUND(PRODUCT(Input!BF105:BF107),3)</f>
        <v>0</v>
      </c>
      <c r="BF260" s="343">
        <f>ROUND(PRODUCT(Input!BG105:BG107),3)</f>
        <v>0</v>
      </c>
      <c r="BG260" s="343">
        <f>ROUND(PRODUCT(Input!BH105:BH107),3)</f>
        <v>0</v>
      </c>
      <c r="BH260" s="343">
        <f>ROUND(PRODUCT(Input!BI105:BI107),3)</f>
        <v>0</v>
      </c>
      <c r="BI260" s="343">
        <f>ROUND(PRODUCT(Input!BJ105:BJ107),3)</f>
        <v>0</v>
      </c>
      <c r="BJ260" s="343">
        <f>ROUND(PRODUCT(Input!BK105:BK107),3)</f>
        <v>0</v>
      </c>
      <c r="BK260" s="343">
        <f>ROUND(PRODUCT(Input!BL105:BL107),3)</f>
        <v>0</v>
      </c>
      <c r="BL260" s="343">
        <f>ROUND(PRODUCT(Input!BM105:BM107),3)</f>
        <v>0</v>
      </c>
      <c r="BM260" s="343">
        <f>ROUND(PRODUCT(Input!BN105:BN107),3)</f>
        <v>0</v>
      </c>
      <c r="BN260" s="343">
        <f>ROUND(PRODUCT(Input!BO105:BO107),3)</f>
        <v>0</v>
      </c>
      <c r="BO260" s="343">
        <f>ROUND(PRODUCT(Input!BP105:BP107),3)</f>
        <v>0</v>
      </c>
      <c r="BP260" s="343">
        <f>ROUND(PRODUCT(Input!BQ105:BQ107),3)</f>
        <v>0</v>
      </c>
      <c r="BQ260" s="343">
        <f>ROUND(PRODUCT(Input!BR105:BR107),3)</f>
        <v>0</v>
      </c>
      <c r="BR260" s="343">
        <f>ROUND(PRODUCT(Input!BS105:BS107),3)</f>
        <v>0</v>
      </c>
      <c r="BS260" s="343">
        <f>ROUND(PRODUCT(Input!BT105:BT107),3)</f>
        <v>0</v>
      </c>
      <c r="BT260" s="343">
        <f>ROUND(PRODUCT(Input!BU105:BU107),3)</f>
        <v>0</v>
      </c>
      <c r="BU260" s="343">
        <f>ROUND(PRODUCT(Input!BV105:BV107),3)</f>
        <v>0</v>
      </c>
      <c r="BV260" s="343">
        <f>ROUND(PRODUCT(Input!BW105:BW107),3)</f>
        <v>0</v>
      </c>
      <c r="BW260" s="343">
        <f>ROUND(PRODUCT(Input!BX105:BX107),3)</f>
        <v>0</v>
      </c>
      <c r="BX260" s="343">
        <f>ROUND(PRODUCT(Input!BY105:BY107),3)</f>
        <v>0</v>
      </c>
      <c r="BY260" s="343">
        <f>ROUND(PRODUCT(Input!BZ105:BZ107),3)</f>
        <v>0</v>
      </c>
      <c r="BZ260" s="343">
        <f>ROUND(PRODUCT(Input!CA105:CA107),3)</f>
        <v>0</v>
      </c>
      <c r="CA260" s="343">
        <f>ROUND(PRODUCT(Input!CB105:CB107),3)</f>
        <v>0</v>
      </c>
      <c r="CB260" s="343">
        <f>ROUND(PRODUCT(Input!CC105:CC107),3)</f>
        <v>0</v>
      </c>
      <c r="CC260" s="343">
        <f>ROUND(PRODUCT(Input!CD105:CD107),3)</f>
        <v>0</v>
      </c>
      <c r="CD260" s="343">
        <f>ROUND(PRODUCT(Input!CE105:CE107),3)</f>
        <v>0</v>
      </c>
      <c r="CE260" s="343">
        <f>ROUND(PRODUCT(Input!CF105:CF107),3)</f>
        <v>0</v>
      </c>
      <c r="CF260" s="343">
        <f>ROUND(PRODUCT(Input!CG105:CG107),3)</f>
        <v>0</v>
      </c>
      <c r="CG260" s="343">
        <f>ROUND(PRODUCT(Input!CH105:CH107),3)</f>
        <v>0</v>
      </c>
      <c r="CH260" s="343">
        <f>ROUND(PRODUCT(Input!CI105:CI107),3)</f>
        <v>0</v>
      </c>
      <c r="CI260" s="343">
        <f>ROUND(PRODUCT(Input!CJ105:CJ107),3)</f>
        <v>0</v>
      </c>
      <c r="CJ260" s="343">
        <f>ROUND(PRODUCT(Input!CK105:CK107),3)</f>
        <v>0</v>
      </c>
      <c r="CK260" s="343">
        <f>ROUND(PRODUCT(Input!CL105:CL107),3)</f>
        <v>0</v>
      </c>
      <c r="CL260" s="343">
        <f>ROUND(PRODUCT(Input!CM105:CM107),3)</f>
        <v>0</v>
      </c>
      <c r="CM260" s="343">
        <f>ROUND(PRODUCT(Input!CN105:CN107),3)</f>
        <v>0</v>
      </c>
      <c r="CN260" s="343">
        <f>ROUND(PRODUCT(Input!CO105:CO107),3)</f>
        <v>0</v>
      </c>
      <c r="CO260" s="343">
        <f>ROUND(PRODUCT(Input!CP105:CP107),3)</f>
        <v>0</v>
      </c>
      <c r="CP260" s="343">
        <f>ROUND(PRODUCT(Input!CQ105:CQ107),3)</f>
        <v>0</v>
      </c>
      <c r="CQ260" s="343">
        <f>ROUND(PRODUCT(Input!CR105:CR107),3)</f>
        <v>0</v>
      </c>
      <c r="CR260" s="343">
        <f>ROUND(PRODUCT(Input!CS105:CS107),3)</f>
        <v>0</v>
      </c>
      <c r="CS260" s="343">
        <f>ROUND(PRODUCT(Input!CT105:CT107),3)</f>
        <v>0</v>
      </c>
      <c r="CT260" s="343">
        <f>ROUND(PRODUCT(Input!CU105:CU107),3)</f>
        <v>0</v>
      </c>
      <c r="CU260" s="343">
        <f>ROUND(PRODUCT(Input!CV105:CV107),3)</f>
        <v>0</v>
      </c>
      <c r="CV260" s="343">
        <f>ROUND(PRODUCT(Input!CW105:CW107),3)</f>
        <v>0</v>
      </c>
      <c r="CW260" s="343">
        <f>ROUND(PRODUCT(Input!CX105:CX107),3)</f>
        <v>0</v>
      </c>
      <c r="CX260" s="343">
        <f>ROUND(PRODUCT(Input!CY105:CY107),3)</f>
        <v>0</v>
      </c>
      <c r="CY260" s="343">
        <f>ROUND(PRODUCT(Input!CZ105:CZ107),3)</f>
        <v>0</v>
      </c>
      <c r="CZ260" s="343">
        <f>ROUND(PRODUCT(Input!DA105:DA107),3)</f>
        <v>0</v>
      </c>
      <c r="DA260" s="343">
        <f>ROUND(PRODUCT(Input!DB105:DB107),3)</f>
        <v>0</v>
      </c>
      <c r="DB260" s="343">
        <f>ROUND(PRODUCT(Input!DC105:DC107),3)</f>
        <v>0</v>
      </c>
      <c r="DC260" s="343">
        <f>ROUND(PRODUCT(Input!DD105:DD107),3)</f>
        <v>0</v>
      </c>
      <c r="DD260" s="343">
        <f>ROUND(PRODUCT(Input!DE105:DE107),3)</f>
        <v>0</v>
      </c>
      <c r="DE260" s="343">
        <f>ROUND(PRODUCT(Input!DF105:DF107),3)</f>
        <v>0</v>
      </c>
      <c r="DF260" s="343">
        <f>ROUND(PRODUCT(Input!DG105:DG107),3)</f>
        <v>0</v>
      </c>
      <c r="DG260" s="343">
        <f>ROUND(PRODUCT(Input!DH105:DH107),3)</f>
        <v>0</v>
      </c>
      <c r="DH260" s="343">
        <f>ROUND(PRODUCT(Input!DI105:DI107),3)</f>
        <v>0</v>
      </c>
      <c r="DI260" s="343">
        <f>ROUND(PRODUCT(Input!DJ105:DJ107),3)</f>
        <v>0</v>
      </c>
      <c r="DJ260" s="343">
        <f>ROUND(PRODUCT(Input!DK105:DK107),3)</f>
        <v>0</v>
      </c>
      <c r="DK260" s="343">
        <f>ROUND(PRODUCT(Input!DL105:DL107),3)</f>
        <v>0</v>
      </c>
      <c r="DL260" s="343">
        <f>ROUND(PRODUCT(Input!DM105:DM107),3)</f>
        <v>0</v>
      </c>
      <c r="DM260" s="343">
        <f>ROUND(PRODUCT(Input!DN105:DN107),3)</f>
        <v>0</v>
      </c>
      <c r="DN260" s="343">
        <f>ROUND(PRODUCT(Input!DO105:DO107),3)</f>
        <v>0</v>
      </c>
      <c r="DO260" s="343">
        <f>ROUND(PRODUCT(Input!DP105:DP107),3)</f>
        <v>0</v>
      </c>
      <c r="DP260" s="343">
        <f>ROUND(PRODUCT(Input!DQ105:DQ107),3)</f>
        <v>0</v>
      </c>
      <c r="DQ260" s="343">
        <f>ROUND(PRODUCT(Input!DR105:DR107),3)</f>
        <v>0</v>
      </c>
      <c r="DR260" s="343">
        <f>ROUND(PRODUCT(Input!DS105:DS107),3)</f>
        <v>0</v>
      </c>
      <c r="DS260" s="343">
        <f>ROUND(PRODUCT(Input!DT105:DT107),3)</f>
        <v>0</v>
      </c>
      <c r="DT260" s="343">
        <f>ROUND(PRODUCT(Input!DU105:DU107),3)</f>
        <v>0</v>
      </c>
      <c r="DU260" s="343">
        <f>ROUND(PRODUCT(Input!DV105:DV107),3)</f>
        <v>0</v>
      </c>
      <c r="DV260" s="343">
        <f>ROUND(PRODUCT(Input!DW105:DW107),3)</f>
        <v>0</v>
      </c>
      <c r="DW260" s="343">
        <f>ROUND(PRODUCT(Input!DX105:DX107),3)</f>
        <v>0</v>
      </c>
      <c r="DX260" s="343">
        <f>ROUND(PRODUCT(Input!DY105:DY107),3)</f>
        <v>0</v>
      </c>
      <c r="DY260" s="343">
        <f>ROUND(PRODUCT(Input!DZ105:DZ107),3)</f>
        <v>0</v>
      </c>
      <c r="DZ260" s="343">
        <f>ROUND(PRODUCT(Input!EA105:EA107),3)</f>
        <v>0</v>
      </c>
      <c r="EA260" s="343">
        <f>ROUND(PRODUCT(Input!EB105:EB107),3)</f>
        <v>0</v>
      </c>
      <c r="EB260" s="343">
        <f>ROUND(PRODUCT(Input!EC105:EC107),3)</f>
        <v>0</v>
      </c>
      <c r="EC260" s="343">
        <f>ROUND(PRODUCT(Input!ED105:ED107),3)</f>
        <v>0</v>
      </c>
      <c r="ED260" s="343">
        <f>ROUND(PRODUCT(Input!EE105:EE107),3)</f>
        <v>0</v>
      </c>
      <c r="EE260" s="343">
        <f>ROUND(PRODUCT(Input!EF105:EF107),3)</f>
        <v>0</v>
      </c>
      <c r="EF260" s="343">
        <f>ROUND(PRODUCT(Input!EG105:EG107),3)</f>
        <v>0</v>
      </c>
      <c r="EG260" s="343">
        <f>ROUND(PRODUCT(Input!EH105:EH107),3)</f>
        <v>0</v>
      </c>
      <c r="EH260" s="343">
        <f>ROUND(PRODUCT(Input!EI105:EI107),3)</f>
        <v>0</v>
      </c>
      <c r="EI260" s="343">
        <f>ROUND(PRODUCT(Input!EJ105:EJ107),3)</f>
        <v>0</v>
      </c>
      <c r="EJ260" s="343">
        <f>ROUND(PRODUCT(Input!EK105:EK107),3)</f>
        <v>0</v>
      </c>
      <c r="EK260" s="343">
        <f>ROUND(PRODUCT(Input!EL105:EL107),3)</f>
        <v>0</v>
      </c>
      <c r="EL260" s="343">
        <f>ROUND(PRODUCT(Input!EM105:EM107),3)</f>
        <v>0</v>
      </c>
      <c r="EM260" s="343">
        <f>ROUND(PRODUCT(Input!EN105:EN107),3)</f>
        <v>0</v>
      </c>
      <c r="EN260" s="343">
        <f>ROUND(PRODUCT(Input!EO105:EO107),3)</f>
        <v>0</v>
      </c>
      <c r="EO260" s="343">
        <f>ROUND(PRODUCT(Input!EP105:EP107),3)</f>
        <v>0</v>
      </c>
      <c r="EP260" s="343">
        <f>ROUND(PRODUCT(Input!EQ105:EQ107),3)</f>
        <v>0</v>
      </c>
      <c r="EQ260" s="343">
        <f>ROUND(PRODUCT(Input!ER105:ER107),3)</f>
        <v>0</v>
      </c>
      <c r="ER260" s="343">
        <f>ROUND(PRODUCT(Input!ES105:ES107),3)</f>
        <v>0</v>
      </c>
      <c r="ES260" s="343">
        <f>ROUND(PRODUCT(Input!ET105:ET107),3)</f>
        <v>0</v>
      </c>
      <c r="ET260" s="343">
        <f>ROUND(PRODUCT(Input!EU105:EU107),3)</f>
        <v>0</v>
      </c>
      <c r="EU260" s="343">
        <f>ROUND(PRODUCT(Input!EV105:EV107),3)</f>
        <v>0</v>
      </c>
      <c r="EV260" s="343">
        <f>ROUND(PRODUCT(Input!EW105:EW107),3)</f>
        <v>0</v>
      </c>
      <c r="EW260" s="343">
        <f>ROUND(PRODUCT(Input!EX105:EX107),3)</f>
        <v>0</v>
      </c>
      <c r="EX260" s="343">
        <f>ROUND(PRODUCT(Input!EY105:EY107),3)</f>
        <v>0</v>
      </c>
      <c r="EY260" s="343">
        <f>ROUND(PRODUCT(Input!EZ105:EZ107),3)</f>
        <v>0</v>
      </c>
      <c r="EZ260" s="343">
        <f>ROUND(PRODUCT(Input!FA105:FA107),3)</f>
        <v>0</v>
      </c>
      <c r="FA260" s="343">
        <f>ROUND(PRODUCT(Input!FB105:FB107),3)</f>
        <v>0</v>
      </c>
      <c r="FB260" s="343">
        <f>ROUND(PRODUCT(Input!FC105:FC107),3)</f>
        <v>0</v>
      </c>
      <c r="FC260" s="343">
        <f>ROUND(PRODUCT(Input!FD105:FD107),3)</f>
        <v>0</v>
      </c>
      <c r="FD260" s="343">
        <f>ROUND(PRODUCT(Input!FE105:FE107),3)</f>
        <v>0</v>
      </c>
      <c r="FE260" s="343">
        <f>ROUND(PRODUCT(Input!FF105:FF107),3)</f>
        <v>0</v>
      </c>
      <c r="FF260" s="343">
        <f>ROUND(PRODUCT(Input!FG105:FG107),3)</f>
        <v>0</v>
      </c>
      <c r="FG260" s="343">
        <f>ROUND(PRODUCT(Input!FH105:FH107),3)</f>
        <v>0</v>
      </c>
      <c r="FH260" s="343">
        <f>ROUND(PRODUCT(Input!FI105:FI107),3)</f>
        <v>0</v>
      </c>
      <c r="FI260" s="343">
        <f>ROUND(PRODUCT(Input!FJ105:FJ107),3)</f>
        <v>0</v>
      </c>
      <c r="FJ260" s="343">
        <f>ROUND(PRODUCT(Input!FK105:FK107),3)</f>
        <v>0</v>
      </c>
      <c r="FK260" s="343">
        <f>ROUND(PRODUCT(Input!FL105:FL107),3)</f>
        <v>0</v>
      </c>
      <c r="FL260" s="343">
        <f>ROUND(PRODUCT(Input!FM105:FM107),3)</f>
        <v>0</v>
      </c>
      <c r="FM260" s="343">
        <f>ROUND(PRODUCT(Input!FN105:FN107),3)</f>
        <v>0</v>
      </c>
      <c r="FN260" s="343">
        <f>ROUND(PRODUCT(Input!FO105:FO107),3)</f>
        <v>0</v>
      </c>
      <c r="FO260" s="343">
        <f>ROUND(PRODUCT(Input!FP105:FP107),3)</f>
        <v>0</v>
      </c>
      <c r="FP260" s="343">
        <f>ROUND(PRODUCT(Input!FQ105:FQ107),3)</f>
        <v>0</v>
      </c>
      <c r="FQ260" s="343">
        <f>ROUND(PRODUCT(Input!FR105:FR107),3)</f>
        <v>0</v>
      </c>
      <c r="FR260" s="343">
        <f>ROUND(PRODUCT(Input!FS105:FS107),3)</f>
        <v>0</v>
      </c>
      <c r="FS260" s="343">
        <f>ROUND(PRODUCT(Input!FT105:FT107),3)</f>
        <v>0</v>
      </c>
      <c r="FT260" s="343">
        <f>ROUND(PRODUCT(Input!FU105:FU107),3)</f>
        <v>0</v>
      </c>
      <c r="FU260" s="343">
        <f>ROUND(PRODUCT(Input!FV105:FV107),3)</f>
        <v>0</v>
      </c>
      <c r="FV260" s="343">
        <f>ROUND(PRODUCT(Input!FW105:FW107),3)</f>
        <v>0</v>
      </c>
      <c r="FW260" s="343">
        <f>ROUND(PRODUCT(Input!FX105:FX107),3)</f>
        <v>0</v>
      </c>
      <c r="FX260" s="343">
        <f>ROUND(PRODUCT(Input!FY105:FY107),3)</f>
        <v>0</v>
      </c>
      <c r="FY260" s="343">
        <f>ROUND(PRODUCT(Input!FZ105:FZ107),3)</f>
        <v>0</v>
      </c>
      <c r="FZ260" s="343">
        <f>ROUND(PRODUCT(Input!GA105:GA107),3)</f>
        <v>0</v>
      </c>
      <c r="GA260" s="343">
        <f>ROUND(PRODUCT(Input!GB105:GB107),3)</f>
        <v>0</v>
      </c>
      <c r="GB260" s="343">
        <f>ROUND(PRODUCT(Input!GC105:GC107),3)</f>
        <v>0</v>
      </c>
      <c r="GC260" s="343">
        <f>ROUND(PRODUCT(Input!GD105:GD107),3)</f>
        <v>0</v>
      </c>
      <c r="GD260" s="343">
        <f>ROUND(PRODUCT(Input!GE105:GE107),3)</f>
        <v>0</v>
      </c>
      <c r="GE260" s="343">
        <f>ROUND(PRODUCT(Input!GF105:GF107),3)</f>
        <v>0</v>
      </c>
      <c r="GF260" s="343">
        <f>ROUND(PRODUCT(Input!GG105:GG107),3)</f>
        <v>0</v>
      </c>
      <c r="GG260" s="343">
        <f>ROUND(PRODUCT(Input!GH105:GH107),3)</f>
        <v>0</v>
      </c>
      <c r="GH260" s="343">
        <f>ROUND(PRODUCT(Input!GI105:GI107),3)</f>
        <v>0</v>
      </c>
      <c r="GI260" s="343">
        <f>ROUND(PRODUCT(Input!GJ105:GJ107),3)</f>
        <v>0</v>
      </c>
      <c r="GJ260" s="343">
        <f>ROUND(PRODUCT(Input!GK105:GK107),3)</f>
        <v>0</v>
      </c>
      <c r="GK260" s="343">
        <f>ROUND(PRODUCT(Input!GL105:GL107),3)</f>
        <v>0</v>
      </c>
      <c r="GL260" s="343">
        <f>ROUND(PRODUCT(Input!GM105:GM107),3)</f>
        <v>0</v>
      </c>
      <c r="GM260" s="343">
        <f>ROUND(PRODUCT(Input!GN105:GN107),3)</f>
        <v>0</v>
      </c>
      <c r="GN260" s="343">
        <f>ROUND(PRODUCT(Input!GO105:GO107),3)</f>
        <v>0</v>
      </c>
      <c r="GO260" s="343">
        <f>ROUND(PRODUCT(Input!GP105:GP107),3)</f>
        <v>0</v>
      </c>
      <c r="GP260" s="343">
        <f>ROUND(PRODUCT(Input!GQ105:GQ107),3)</f>
        <v>0</v>
      </c>
      <c r="GQ260" s="343">
        <f>ROUND(PRODUCT(Input!GR105:GR107),3)</f>
        <v>0</v>
      </c>
      <c r="GR260" s="343">
        <f>ROUND(PRODUCT(Input!GS105:GS107),3)</f>
        <v>0</v>
      </c>
      <c r="GS260" s="343">
        <f>ROUND(PRODUCT(Input!GT105:GT107),3)</f>
        <v>0</v>
      </c>
    </row>
    <row r="261" spans="1:201" outlineLevel="1">
      <c r="A261" s="343" t="s">
        <v>9512</v>
      </c>
      <c r="B261" s="343">
        <f>ROUND(PRODUCT(Input!C108:C110),3)</f>
        <v>0</v>
      </c>
      <c r="C261" s="343">
        <f>ROUND(PRODUCT(Input!D108:D110),3)</f>
        <v>0</v>
      </c>
      <c r="D261" s="343">
        <f>ROUND(PRODUCT(Input!E108:E110),3)</f>
        <v>0</v>
      </c>
      <c r="E261" s="343">
        <f>ROUND(PRODUCT(Input!F108:F110),3)</f>
        <v>0</v>
      </c>
      <c r="F261" s="343">
        <f>ROUND(PRODUCT(Input!G108:G110),3)</f>
        <v>0</v>
      </c>
      <c r="G261" s="343">
        <f>ROUND(PRODUCT(Input!H108:H110),3)</f>
        <v>0</v>
      </c>
      <c r="H261" s="343">
        <f>ROUND(PRODUCT(Input!I108:I110),3)</f>
        <v>0</v>
      </c>
      <c r="I261" s="343">
        <f>ROUND(PRODUCT(Input!J108:J110),3)</f>
        <v>0</v>
      </c>
      <c r="J261" s="343">
        <f>ROUND(PRODUCT(Input!K108:K110),3)</f>
        <v>0</v>
      </c>
      <c r="K261" s="343">
        <f>ROUND(PRODUCT(Input!L108:L110),3)</f>
        <v>0</v>
      </c>
      <c r="L261" s="343">
        <f>ROUND(PRODUCT(Input!M108:M110),3)</f>
        <v>0</v>
      </c>
      <c r="M261" s="343">
        <f>ROUND(PRODUCT(Input!N108:N110),3)</f>
        <v>0</v>
      </c>
      <c r="N261" s="343">
        <f>ROUND(PRODUCT(Input!O108:O110),3)</f>
        <v>0</v>
      </c>
      <c r="O261" s="343">
        <f>ROUND(PRODUCT(Input!P108:P110),3)</f>
        <v>0</v>
      </c>
      <c r="P261" s="343">
        <f>ROUND(PRODUCT(Input!Q108:Q110),3)</f>
        <v>0</v>
      </c>
      <c r="Q261" s="343">
        <f>ROUND(PRODUCT(Input!R108:R110),3)</f>
        <v>0</v>
      </c>
      <c r="R261" s="343">
        <f>ROUND(PRODUCT(Input!S108:S110),3)</f>
        <v>0</v>
      </c>
      <c r="S261" s="343">
        <f>ROUND(PRODUCT(Input!T108:T110),3)</f>
        <v>0</v>
      </c>
      <c r="T261" s="343">
        <f>ROUND(PRODUCT(Input!U108:U110),3)</f>
        <v>0</v>
      </c>
      <c r="U261" s="343">
        <f>ROUND(PRODUCT(Input!V108:V110),3)</f>
        <v>0</v>
      </c>
      <c r="V261" s="343">
        <f>ROUND(PRODUCT(Input!W108:W110),3)</f>
        <v>0</v>
      </c>
      <c r="W261" s="343">
        <f>ROUND(PRODUCT(Input!X108:X110),3)</f>
        <v>0</v>
      </c>
      <c r="X261" s="343">
        <f>ROUND(PRODUCT(Input!Y108:Y110),3)</f>
        <v>0</v>
      </c>
      <c r="Y261" s="343">
        <f>ROUND(PRODUCT(Input!Z108:Z110),3)</f>
        <v>0</v>
      </c>
      <c r="Z261" s="343">
        <f>ROUND(PRODUCT(Input!AA108:AA110),3)</f>
        <v>0</v>
      </c>
      <c r="AA261" s="343">
        <f>ROUND(PRODUCT(Input!AB108:AB110),3)</f>
        <v>0</v>
      </c>
      <c r="AB261" s="343">
        <f>ROUND(PRODUCT(Input!AC108:AC110),3)</f>
        <v>0</v>
      </c>
      <c r="AC261" s="343">
        <f>ROUND(PRODUCT(Input!AD108:AD110),3)</f>
        <v>0</v>
      </c>
      <c r="AD261" s="343">
        <f>ROUND(PRODUCT(Input!AE108:AE110),3)</f>
        <v>0</v>
      </c>
      <c r="AE261" s="343">
        <f>ROUND(PRODUCT(Input!AF108:AF110),3)</f>
        <v>0</v>
      </c>
      <c r="AF261" s="343">
        <f>ROUND(PRODUCT(Input!AG108:AG110),3)</f>
        <v>0</v>
      </c>
      <c r="AG261" s="343">
        <f>ROUND(PRODUCT(Input!AH108:AH110),3)</f>
        <v>0</v>
      </c>
      <c r="AH261" s="343">
        <f>ROUND(PRODUCT(Input!AI108:AI110),3)</f>
        <v>0</v>
      </c>
      <c r="AI261" s="343">
        <f>ROUND(PRODUCT(Input!AJ108:AJ110),3)</f>
        <v>0</v>
      </c>
      <c r="AJ261" s="343">
        <f>ROUND(PRODUCT(Input!AK108:AK110),3)</f>
        <v>0</v>
      </c>
      <c r="AK261" s="343">
        <f>ROUND(PRODUCT(Input!AL108:AL110),3)</f>
        <v>0</v>
      </c>
      <c r="AL261" s="343">
        <f>ROUND(PRODUCT(Input!AM108:AM110),3)</f>
        <v>0</v>
      </c>
      <c r="AM261" s="343">
        <f>ROUND(PRODUCT(Input!AN108:AN110),3)</f>
        <v>0</v>
      </c>
      <c r="AN261" s="343">
        <f>ROUND(PRODUCT(Input!AO108:AO110),3)</f>
        <v>0</v>
      </c>
      <c r="AO261" s="343">
        <f>ROUND(PRODUCT(Input!AP108:AP110),3)</f>
        <v>0</v>
      </c>
      <c r="AP261" s="343">
        <f>ROUND(PRODUCT(Input!AQ108:AQ110),3)</f>
        <v>0</v>
      </c>
      <c r="AQ261" s="343">
        <f>ROUND(PRODUCT(Input!AR108:AR110),3)</f>
        <v>0</v>
      </c>
      <c r="AR261" s="343">
        <f>ROUND(PRODUCT(Input!AS108:AS110),3)</f>
        <v>0</v>
      </c>
      <c r="AS261" s="343">
        <f>ROUND(PRODUCT(Input!AT108:AT110),3)</f>
        <v>0</v>
      </c>
      <c r="AT261" s="343">
        <f>ROUND(PRODUCT(Input!AU108:AU110),3)</f>
        <v>0</v>
      </c>
      <c r="AU261" s="343">
        <f>ROUND(PRODUCT(Input!AV108:AV110),3)</f>
        <v>0</v>
      </c>
      <c r="AV261" s="343">
        <f>ROUND(PRODUCT(Input!AW108:AW110),3)</f>
        <v>0</v>
      </c>
      <c r="AW261" s="343">
        <f>ROUND(PRODUCT(Input!AX108:AX110),3)</f>
        <v>0</v>
      </c>
      <c r="AX261" s="343">
        <f>ROUND(PRODUCT(Input!AY108:AY110),3)</f>
        <v>0</v>
      </c>
      <c r="AY261" s="343">
        <f>ROUND(PRODUCT(Input!AZ108:AZ110),3)</f>
        <v>0</v>
      </c>
      <c r="AZ261" s="343">
        <f>ROUND(PRODUCT(Input!BA108:BA110),3)</f>
        <v>0</v>
      </c>
      <c r="BA261" s="343">
        <f>ROUND(PRODUCT(Input!BB108:BB110),3)</f>
        <v>0</v>
      </c>
      <c r="BB261" s="343">
        <f>ROUND(PRODUCT(Input!BC108:BC110),3)</f>
        <v>0</v>
      </c>
      <c r="BC261" s="343">
        <f>ROUND(PRODUCT(Input!BD108:BD110),3)</f>
        <v>0</v>
      </c>
      <c r="BD261" s="343">
        <f>ROUND(PRODUCT(Input!BE108:BE110),3)</f>
        <v>0</v>
      </c>
      <c r="BE261" s="343">
        <f>ROUND(PRODUCT(Input!BF108:BF110),3)</f>
        <v>0</v>
      </c>
      <c r="BF261" s="343">
        <f>ROUND(PRODUCT(Input!BG108:BG110),3)</f>
        <v>0</v>
      </c>
      <c r="BG261" s="343">
        <f>ROUND(PRODUCT(Input!BH108:BH110),3)</f>
        <v>0</v>
      </c>
      <c r="BH261" s="343">
        <f>ROUND(PRODUCT(Input!BI108:BI110),3)</f>
        <v>0</v>
      </c>
      <c r="BI261" s="343">
        <f>ROUND(PRODUCT(Input!BJ108:BJ110),3)</f>
        <v>0</v>
      </c>
      <c r="BJ261" s="343">
        <f>ROUND(PRODUCT(Input!BK108:BK110),3)</f>
        <v>0</v>
      </c>
      <c r="BK261" s="343">
        <f>ROUND(PRODUCT(Input!BL108:BL110),3)</f>
        <v>0</v>
      </c>
      <c r="BL261" s="343">
        <f>ROUND(PRODUCT(Input!BM108:BM110),3)</f>
        <v>0</v>
      </c>
      <c r="BM261" s="343">
        <f>ROUND(PRODUCT(Input!BN108:BN110),3)</f>
        <v>0</v>
      </c>
      <c r="BN261" s="343">
        <f>ROUND(PRODUCT(Input!BO108:BO110),3)</f>
        <v>0</v>
      </c>
      <c r="BO261" s="343">
        <f>ROUND(PRODUCT(Input!BP108:BP110),3)</f>
        <v>0</v>
      </c>
      <c r="BP261" s="343">
        <f>ROUND(PRODUCT(Input!BQ108:BQ110),3)</f>
        <v>0</v>
      </c>
      <c r="BQ261" s="343">
        <f>ROUND(PRODUCT(Input!BR108:BR110),3)</f>
        <v>0</v>
      </c>
      <c r="BR261" s="343">
        <f>ROUND(PRODUCT(Input!BS108:BS110),3)</f>
        <v>0</v>
      </c>
      <c r="BS261" s="343">
        <f>ROUND(PRODUCT(Input!BT108:BT110),3)</f>
        <v>0</v>
      </c>
      <c r="BT261" s="343">
        <f>ROUND(PRODUCT(Input!BU108:BU110),3)</f>
        <v>0</v>
      </c>
      <c r="BU261" s="343">
        <f>ROUND(PRODUCT(Input!BV108:BV110),3)</f>
        <v>0</v>
      </c>
      <c r="BV261" s="343">
        <f>ROUND(PRODUCT(Input!BW108:BW110),3)</f>
        <v>0</v>
      </c>
      <c r="BW261" s="343">
        <f>ROUND(PRODUCT(Input!BX108:BX110),3)</f>
        <v>0</v>
      </c>
      <c r="BX261" s="343">
        <f>ROUND(PRODUCT(Input!BY108:BY110),3)</f>
        <v>0</v>
      </c>
      <c r="BY261" s="343">
        <f>ROUND(PRODUCT(Input!BZ108:BZ110),3)</f>
        <v>0</v>
      </c>
      <c r="BZ261" s="343">
        <f>ROUND(PRODUCT(Input!CA108:CA110),3)</f>
        <v>0</v>
      </c>
      <c r="CA261" s="343">
        <f>ROUND(PRODUCT(Input!CB108:CB110),3)</f>
        <v>0</v>
      </c>
      <c r="CB261" s="343">
        <f>ROUND(PRODUCT(Input!CC108:CC110),3)</f>
        <v>0</v>
      </c>
      <c r="CC261" s="343">
        <f>ROUND(PRODUCT(Input!CD108:CD110),3)</f>
        <v>0</v>
      </c>
      <c r="CD261" s="343">
        <f>ROUND(PRODUCT(Input!CE108:CE110),3)</f>
        <v>0</v>
      </c>
      <c r="CE261" s="343">
        <f>ROUND(PRODUCT(Input!CF108:CF110),3)</f>
        <v>0</v>
      </c>
      <c r="CF261" s="343">
        <f>ROUND(PRODUCT(Input!CG108:CG110),3)</f>
        <v>0</v>
      </c>
      <c r="CG261" s="343">
        <f>ROUND(PRODUCT(Input!CH108:CH110),3)</f>
        <v>0</v>
      </c>
      <c r="CH261" s="343">
        <f>ROUND(PRODUCT(Input!CI108:CI110),3)</f>
        <v>0</v>
      </c>
      <c r="CI261" s="343">
        <f>ROUND(PRODUCT(Input!CJ108:CJ110),3)</f>
        <v>0</v>
      </c>
      <c r="CJ261" s="343">
        <f>ROUND(PRODUCT(Input!CK108:CK110),3)</f>
        <v>0</v>
      </c>
      <c r="CK261" s="343">
        <f>ROUND(PRODUCT(Input!CL108:CL110),3)</f>
        <v>0</v>
      </c>
      <c r="CL261" s="343">
        <f>ROUND(PRODUCT(Input!CM108:CM110),3)</f>
        <v>0</v>
      </c>
      <c r="CM261" s="343">
        <f>ROUND(PRODUCT(Input!CN108:CN110),3)</f>
        <v>0</v>
      </c>
      <c r="CN261" s="343">
        <f>ROUND(PRODUCT(Input!CO108:CO110),3)</f>
        <v>0</v>
      </c>
      <c r="CO261" s="343">
        <f>ROUND(PRODUCT(Input!CP108:CP110),3)</f>
        <v>0</v>
      </c>
      <c r="CP261" s="343">
        <f>ROUND(PRODUCT(Input!CQ108:CQ110),3)</f>
        <v>0</v>
      </c>
      <c r="CQ261" s="343">
        <f>ROUND(PRODUCT(Input!CR108:CR110),3)</f>
        <v>0</v>
      </c>
      <c r="CR261" s="343">
        <f>ROUND(PRODUCT(Input!CS108:CS110),3)</f>
        <v>0</v>
      </c>
      <c r="CS261" s="343">
        <f>ROUND(PRODUCT(Input!CT108:CT110),3)</f>
        <v>0</v>
      </c>
      <c r="CT261" s="343">
        <f>ROUND(PRODUCT(Input!CU108:CU110),3)</f>
        <v>0</v>
      </c>
      <c r="CU261" s="343">
        <f>ROUND(PRODUCT(Input!CV108:CV110),3)</f>
        <v>0</v>
      </c>
      <c r="CV261" s="343">
        <f>ROUND(PRODUCT(Input!CW108:CW110),3)</f>
        <v>0</v>
      </c>
      <c r="CW261" s="343">
        <f>ROUND(PRODUCT(Input!CX108:CX110),3)</f>
        <v>0</v>
      </c>
      <c r="CX261" s="343">
        <f>ROUND(PRODUCT(Input!CY108:CY110),3)</f>
        <v>0</v>
      </c>
      <c r="CY261" s="343">
        <f>ROUND(PRODUCT(Input!CZ108:CZ110),3)</f>
        <v>0</v>
      </c>
      <c r="CZ261" s="343">
        <f>ROUND(PRODUCT(Input!DA108:DA110),3)</f>
        <v>0</v>
      </c>
      <c r="DA261" s="343">
        <f>ROUND(PRODUCT(Input!DB108:DB110),3)</f>
        <v>0</v>
      </c>
      <c r="DB261" s="343">
        <f>ROUND(PRODUCT(Input!DC108:DC110),3)</f>
        <v>0</v>
      </c>
      <c r="DC261" s="343">
        <f>ROUND(PRODUCT(Input!DD108:DD110),3)</f>
        <v>0</v>
      </c>
      <c r="DD261" s="343">
        <f>ROUND(PRODUCT(Input!DE108:DE110),3)</f>
        <v>0</v>
      </c>
      <c r="DE261" s="343">
        <f>ROUND(PRODUCT(Input!DF108:DF110),3)</f>
        <v>0</v>
      </c>
      <c r="DF261" s="343">
        <f>ROUND(PRODUCT(Input!DG108:DG110),3)</f>
        <v>0</v>
      </c>
      <c r="DG261" s="343">
        <f>ROUND(PRODUCT(Input!DH108:DH110),3)</f>
        <v>0</v>
      </c>
      <c r="DH261" s="343">
        <f>ROUND(PRODUCT(Input!DI108:DI110),3)</f>
        <v>0</v>
      </c>
      <c r="DI261" s="343">
        <f>ROUND(PRODUCT(Input!DJ108:DJ110),3)</f>
        <v>0</v>
      </c>
      <c r="DJ261" s="343">
        <f>ROUND(PRODUCT(Input!DK108:DK110),3)</f>
        <v>0</v>
      </c>
      <c r="DK261" s="343">
        <f>ROUND(PRODUCT(Input!DL108:DL110),3)</f>
        <v>0</v>
      </c>
      <c r="DL261" s="343">
        <f>ROUND(PRODUCT(Input!DM108:DM110),3)</f>
        <v>0</v>
      </c>
      <c r="DM261" s="343">
        <f>ROUND(PRODUCT(Input!DN108:DN110),3)</f>
        <v>0</v>
      </c>
      <c r="DN261" s="343">
        <f>ROUND(PRODUCT(Input!DO108:DO110),3)</f>
        <v>0</v>
      </c>
      <c r="DO261" s="343">
        <f>ROUND(PRODUCT(Input!DP108:DP110),3)</f>
        <v>0</v>
      </c>
      <c r="DP261" s="343">
        <f>ROUND(PRODUCT(Input!DQ108:DQ110),3)</f>
        <v>0</v>
      </c>
      <c r="DQ261" s="343">
        <f>ROUND(PRODUCT(Input!DR108:DR110),3)</f>
        <v>0</v>
      </c>
      <c r="DR261" s="343">
        <f>ROUND(PRODUCT(Input!DS108:DS110),3)</f>
        <v>0</v>
      </c>
      <c r="DS261" s="343">
        <f>ROUND(PRODUCT(Input!DT108:DT110),3)</f>
        <v>0</v>
      </c>
      <c r="DT261" s="343">
        <f>ROUND(PRODUCT(Input!DU108:DU110),3)</f>
        <v>0</v>
      </c>
      <c r="DU261" s="343">
        <f>ROUND(PRODUCT(Input!DV108:DV110),3)</f>
        <v>0</v>
      </c>
      <c r="DV261" s="343">
        <f>ROUND(PRODUCT(Input!DW108:DW110),3)</f>
        <v>0</v>
      </c>
      <c r="DW261" s="343">
        <f>ROUND(PRODUCT(Input!DX108:DX110),3)</f>
        <v>0</v>
      </c>
      <c r="DX261" s="343">
        <f>ROUND(PRODUCT(Input!DY108:DY110),3)</f>
        <v>0</v>
      </c>
      <c r="DY261" s="343">
        <f>ROUND(PRODUCT(Input!DZ108:DZ110),3)</f>
        <v>0</v>
      </c>
      <c r="DZ261" s="343">
        <f>ROUND(PRODUCT(Input!EA108:EA110),3)</f>
        <v>0</v>
      </c>
      <c r="EA261" s="343">
        <f>ROUND(PRODUCT(Input!EB108:EB110),3)</f>
        <v>0</v>
      </c>
      <c r="EB261" s="343">
        <f>ROUND(PRODUCT(Input!EC108:EC110),3)</f>
        <v>0</v>
      </c>
      <c r="EC261" s="343">
        <f>ROUND(PRODUCT(Input!ED108:ED110),3)</f>
        <v>0</v>
      </c>
      <c r="ED261" s="343">
        <f>ROUND(PRODUCT(Input!EE108:EE110),3)</f>
        <v>0</v>
      </c>
      <c r="EE261" s="343">
        <f>ROUND(PRODUCT(Input!EF108:EF110),3)</f>
        <v>0</v>
      </c>
      <c r="EF261" s="343">
        <f>ROUND(PRODUCT(Input!EG108:EG110),3)</f>
        <v>0</v>
      </c>
      <c r="EG261" s="343">
        <f>ROUND(PRODUCT(Input!EH108:EH110),3)</f>
        <v>0</v>
      </c>
      <c r="EH261" s="343">
        <f>ROUND(PRODUCT(Input!EI108:EI110),3)</f>
        <v>0</v>
      </c>
      <c r="EI261" s="343">
        <f>ROUND(PRODUCT(Input!EJ108:EJ110),3)</f>
        <v>0</v>
      </c>
      <c r="EJ261" s="343">
        <f>ROUND(PRODUCT(Input!EK108:EK110),3)</f>
        <v>0</v>
      </c>
      <c r="EK261" s="343">
        <f>ROUND(PRODUCT(Input!EL108:EL110),3)</f>
        <v>0</v>
      </c>
      <c r="EL261" s="343">
        <f>ROUND(PRODUCT(Input!EM108:EM110),3)</f>
        <v>0</v>
      </c>
      <c r="EM261" s="343">
        <f>ROUND(PRODUCT(Input!EN108:EN110),3)</f>
        <v>0</v>
      </c>
      <c r="EN261" s="343">
        <f>ROUND(PRODUCT(Input!EO108:EO110),3)</f>
        <v>0</v>
      </c>
      <c r="EO261" s="343">
        <f>ROUND(PRODUCT(Input!EP108:EP110),3)</f>
        <v>0</v>
      </c>
      <c r="EP261" s="343">
        <f>ROUND(PRODUCT(Input!EQ108:EQ110),3)</f>
        <v>0</v>
      </c>
      <c r="EQ261" s="343">
        <f>ROUND(PRODUCT(Input!ER108:ER110),3)</f>
        <v>0</v>
      </c>
      <c r="ER261" s="343">
        <f>ROUND(PRODUCT(Input!ES108:ES110),3)</f>
        <v>0</v>
      </c>
      <c r="ES261" s="343">
        <f>ROUND(PRODUCT(Input!ET108:ET110),3)</f>
        <v>0</v>
      </c>
      <c r="ET261" s="343">
        <f>ROUND(PRODUCT(Input!EU108:EU110),3)</f>
        <v>0</v>
      </c>
      <c r="EU261" s="343">
        <f>ROUND(PRODUCT(Input!EV108:EV110),3)</f>
        <v>0</v>
      </c>
      <c r="EV261" s="343">
        <f>ROUND(PRODUCT(Input!EW108:EW110),3)</f>
        <v>0</v>
      </c>
      <c r="EW261" s="343">
        <f>ROUND(PRODUCT(Input!EX108:EX110),3)</f>
        <v>0</v>
      </c>
      <c r="EX261" s="343">
        <f>ROUND(PRODUCT(Input!EY108:EY110),3)</f>
        <v>0</v>
      </c>
      <c r="EY261" s="343">
        <f>ROUND(PRODUCT(Input!EZ108:EZ110),3)</f>
        <v>0</v>
      </c>
      <c r="EZ261" s="343">
        <f>ROUND(PRODUCT(Input!FA108:FA110),3)</f>
        <v>0</v>
      </c>
      <c r="FA261" s="343">
        <f>ROUND(PRODUCT(Input!FB108:FB110),3)</f>
        <v>0</v>
      </c>
      <c r="FB261" s="343">
        <f>ROUND(PRODUCT(Input!FC108:FC110),3)</f>
        <v>0</v>
      </c>
      <c r="FC261" s="343">
        <f>ROUND(PRODUCT(Input!FD108:FD110),3)</f>
        <v>0</v>
      </c>
      <c r="FD261" s="343">
        <f>ROUND(PRODUCT(Input!FE108:FE110),3)</f>
        <v>0</v>
      </c>
      <c r="FE261" s="343">
        <f>ROUND(PRODUCT(Input!FF108:FF110),3)</f>
        <v>0</v>
      </c>
      <c r="FF261" s="343">
        <f>ROUND(PRODUCT(Input!FG108:FG110),3)</f>
        <v>0</v>
      </c>
      <c r="FG261" s="343">
        <f>ROUND(PRODUCT(Input!FH108:FH110),3)</f>
        <v>0</v>
      </c>
      <c r="FH261" s="343">
        <f>ROUND(PRODUCT(Input!FI108:FI110),3)</f>
        <v>0</v>
      </c>
      <c r="FI261" s="343">
        <f>ROUND(PRODUCT(Input!FJ108:FJ110),3)</f>
        <v>0</v>
      </c>
      <c r="FJ261" s="343">
        <f>ROUND(PRODUCT(Input!FK108:FK110),3)</f>
        <v>0</v>
      </c>
      <c r="FK261" s="343">
        <f>ROUND(PRODUCT(Input!FL108:FL110),3)</f>
        <v>0</v>
      </c>
      <c r="FL261" s="343">
        <f>ROUND(PRODUCT(Input!FM108:FM110),3)</f>
        <v>0</v>
      </c>
      <c r="FM261" s="343">
        <f>ROUND(PRODUCT(Input!FN108:FN110),3)</f>
        <v>0</v>
      </c>
      <c r="FN261" s="343">
        <f>ROUND(PRODUCT(Input!FO108:FO110),3)</f>
        <v>0</v>
      </c>
      <c r="FO261" s="343">
        <f>ROUND(PRODUCT(Input!FP108:FP110),3)</f>
        <v>0</v>
      </c>
      <c r="FP261" s="343">
        <f>ROUND(PRODUCT(Input!FQ108:FQ110),3)</f>
        <v>0</v>
      </c>
      <c r="FQ261" s="343">
        <f>ROUND(PRODUCT(Input!FR108:FR110),3)</f>
        <v>0</v>
      </c>
      <c r="FR261" s="343">
        <f>ROUND(PRODUCT(Input!FS108:FS110),3)</f>
        <v>0</v>
      </c>
      <c r="FS261" s="343">
        <f>ROUND(PRODUCT(Input!FT108:FT110),3)</f>
        <v>0</v>
      </c>
      <c r="FT261" s="343">
        <f>ROUND(PRODUCT(Input!FU108:FU110),3)</f>
        <v>0</v>
      </c>
      <c r="FU261" s="343">
        <f>ROUND(PRODUCT(Input!FV108:FV110),3)</f>
        <v>0</v>
      </c>
      <c r="FV261" s="343">
        <f>ROUND(PRODUCT(Input!FW108:FW110),3)</f>
        <v>0</v>
      </c>
      <c r="FW261" s="343">
        <f>ROUND(PRODUCT(Input!FX108:FX110),3)</f>
        <v>0</v>
      </c>
      <c r="FX261" s="343">
        <f>ROUND(PRODUCT(Input!FY108:FY110),3)</f>
        <v>0</v>
      </c>
      <c r="FY261" s="343">
        <f>ROUND(PRODUCT(Input!FZ108:FZ110),3)</f>
        <v>0</v>
      </c>
      <c r="FZ261" s="343">
        <f>ROUND(PRODUCT(Input!GA108:GA110),3)</f>
        <v>0</v>
      </c>
      <c r="GA261" s="343">
        <f>ROUND(PRODUCT(Input!GB108:GB110),3)</f>
        <v>0</v>
      </c>
      <c r="GB261" s="343">
        <f>ROUND(PRODUCT(Input!GC108:GC110),3)</f>
        <v>0</v>
      </c>
      <c r="GC261" s="343">
        <f>ROUND(PRODUCT(Input!GD108:GD110),3)</f>
        <v>0</v>
      </c>
      <c r="GD261" s="343">
        <f>ROUND(PRODUCT(Input!GE108:GE110),3)</f>
        <v>0</v>
      </c>
      <c r="GE261" s="343">
        <f>ROUND(PRODUCT(Input!GF108:GF110),3)</f>
        <v>0</v>
      </c>
      <c r="GF261" s="343">
        <f>ROUND(PRODUCT(Input!GG108:GG110),3)</f>
        <v>0</v>
      </c>
      <c r="GG261" s="343">
        <f>ROUND(PRODUCT(Input!GH108:GH110),3)</f>
        <v>0</v>
      </c>
      <c r="GH261" s="343">
        <f>ROUND(PRODUCT(Input!GI108:GI110),3)</f>
        <v>0</v>
      </c>
      <c r="GI261" s="343">
        <f>ROUND(PRODUCT(Input!GJ108:GJ110),3)</f>
        <v>0</v>
      </c>
      <c r="GJ261" s="343">
        <f>ROUND(PRODUCT(Input!GK108:GK110),3)</f>
        <v>0</v>
      </c>
      <c r="GK261" s="343">
        <f>ROUND(PRODUCT(Input!GL108:GL110),3)</f>
        <v>0</v>
      </c>
      <c r="GL261" s="343">
        <f>ROUND(PRODUCT(Input!GM108:GM110),3)</f>
        <v>0</v>
      </c>
      <c r="GM261" s="343">
        <f>ROUND(PRODUCT(Input!GN108:GN110),3)</f>
        <v>0</v>
      </c>
      <c r="GN261" s="343">
        <f>ROUND(PRODUCT(Input!GO108:GO110),3)</f>
        <v>0</v>
      </c>
      <c r="GO261" s="343">
        <f>ROUND(PRODUCT(Input!GP108:GP110),3)</f>
        <v>0</v>
      </c>
      <c r="GP261" s="343">
        <f>ROUND(PRODUCT(Input!GQ108:GQ110),3)</f>
        <v>0</v>
      </c>
      <c r="GQ261" s="343">
        <f>ROUND(PRODUCT(Input!GR108:GR110),3)</f>
        <v>0</v>
      </c>
      <c r="GR261" s="343">
        <f>ROUND(PRODUCT(Input!GS108:GS110),3)</f>
        <v>0</v>
      </c>
      <c r="GS261" s="343">
        <f>ROUND(PRODUCT(Input!GT108:GT110),3)</f>
        <v>0</v>
      </c>
    </row>
    <row r="262" spans="1:201" outlineLevel="1">
      <c r="A262" s="343" t="s">
        <v>9513</v>
      </c>
      <c r="B262" s="343">
        <f>ROUND(PRODUCT(Input!C111:C113),3)</f>
        <v>0</v>
      </c>
      <c r="C262" s="343">
        <f>ROUND(PRODUCT(Input!D111:D113),3)</f>
        <v>0</v>
      </c>
      <c r="D262" s="343">
        <f>ROUND(PRODUCT(Input!E111:E113),3)</f>
        <v>0</v>
      </c>
      <c r="E262" s="343">
        <f>ROUND(PRODUCT(Input!F111:F113),3)</f>
        <v>0</v>
      </c>
      <c r="F262" s="343">
        <f>ROUND(PRODUCT(Input!G111:G113),3)</f>
        <v>0</v>
      </c>
      <c r="G262" s="343">
        <f>ROUND(PRODUCT(Input!H111:H113),3)</f>
        <v>0</v>
      </c>
      <c r="H262" s="343">
        <f>ROUND(PRODUCT(Input!I111:I113),3)</f>
        <v>0</v>
      </c>
      <c r="I262" s="343">
        <f>ROUND(PRODUCT(Input!J111:J113),3)</f>
        <v>0</v>
      </c>
      <c r="J262" s="343">
        <f>ROUND(PRODUCT(Input!K111:K113),3)</f>
        <v>0</v>
      </c>
      <c r="K262" s="343">
        <f>ROUND(PRODUCT(Input!L111:L113),3)</f>
        <v>0</v>
      </c>
      <c r="L262" s="343">
        <f>ROUND(PRODUCT(Input!M111:M113),3)</f>
        <v>0</v>
      </c>
      <c r="M262" s="343">
        <f>ROUND(PRODUCT(Input!N111:N113),3)</f>
        <v>0</v>
      </c>
      <c r="N262" s="343">
        <f>ROUND(PRODUCT(Input!O111:O113),3)</f>
        <v>0</v>
      </c>
      <c r="O262" s="343">
        <f>ROUND(PRODUCT(Input!P111:P113),3)</f>
        <v>0</v>
      </c>
      <c r="P262" s="343">
        <f>ROUND(PRODUCT(Input!Q111:Q113),3)</f>
        <v>0</v>
      </c>
      <c r="Q262" s="343">
        <f>ROUND(PRODUCT(Input!R111:R113),3)</f>
        <v>0</v>
      </c>
      <c r="R262" s="343">
        <f>ROUND(PRODUCT(Input!S111:S113),3)</f>
        <v>0</v>
      </c>
      <c r="S262" s="343">
        <f>ROUND(PRODUCT(Input!T111:T113),3)</f>
        <v>0</v>
      </c>
      <c r="T262" s="343">
        <f>ROUND(PRODUCT(Input!U111:U113),3)</f>
        <v>0</v>
      </c>
      <c r="U262" s="343">
        <f>ROUND(PRODUCT(Input!V111:V113),3)</f>
        <v>0</v>
      </c>
      <c r="V262" s="343">
        <f>ROUND(PRODUCT(Input!W111:W113),3)</f>
        <v>0</v>
      </c>
      <c r="W262" s="343">
        <f>ROUND(PRODUCT(Input!X111:X113),3)</f>
        <v>0</v>
      </c>
      <c r="X262" s="343">
        <f>ROUND(PRODUCT(Input!Y111:Y113),3)</f>
        <v>0</v>
      </c>
      <c r="Y262" s="343">
        <f>ROUND(PRODUCT(Input!Z111:Z113),3)</f>
        <v>0</v>
      </c>
      <c r="Z262" s="343">
        <f>ROUND(PRODUCT(Input!AA111:AA113),3)</f>
        <v>0</v>
      </c>
      <c r="AA262" s="343">
        <f>ROUND(PRODUCT(Input!AB111:AB113),3)</f>
        <v>0</v>
      </c>
      <c r="AB262" s="343">
        <f>ROUND(PRODUCT(Input!AC111:AC113),3)</f>
        <v>0</v>
      </c>
      <c r="AC262" s="343">
        <f>ROUND(PRODUCT(Input!AD111:AD113),3)</f>
        <v>0</v>
      </c>
      <c r="AD262" s="343">
        <f>ROUND(PRODUCT(Input!AE111:AE113),3)</f>
        <v>0</v>
      </c>
      <c r="AE262" s="343">
        <f>ROUND(PRODUCT(Input!AF111:AF113),3)</f>
        <v>0</v>
      </c>
      <c r="AF262" s="343">
        <f>ROUND(PRODUCT(Input!AG111:AG113),3)</f>
        <v>0</v>
      </c>
      <c r="AG262" s="343">
        <f>ROUND(PRODUCT(Input!AH111:AH113),3)</f>
        <v>0</v>
      </c>
      <c r="AH262" s="343">
        <f>ROUND(PRODUCT(Input!AI111:AI113),3)</f>
        <v>0</v>
      </c>
      <c r="AI262" s="343">
        <f>ROUND(PRODUCT(Input!AJ111:AJ113),3)</f>
        <v>0</v>
      </c>
      <c r="AJ262" s="343">
        <f>ROUND(PRODUCT(Input!AK111:AK113),3)</f>
        <v>0</v>
      </c>
      <c r="AK262" s="343">
        <f>ROUND(PRODUCT(Input!AL111:AL113),3)</f>
        <v>0</v>
      </c>
      <c r="AL262" s="343">
        <f>ROUND(PRODUCT(Input!AM111:AM113),3)</f>
        <v>0</v>
      </c>
      <c r="AM262" s="343">
        <f>ROUND(PRODUCT(Input!AN111:AN113),3)</f>
        <v>0</v>
      </c>
      <c r="AN262" s="343">
        <f>ROUND(PRODUCT(Input!AO111:AO113),3)</f>
        <v>0</v>
      </c>
      <c r="AO262" s="343">
        <f>ROUND(PRODUCT(Input!AP111:AP113),3)</f>
        <v>0</v>
      </c>
      <c r="AP262" s="343">
        <f>ROUND(PRODUCT(Input!AQ111:AQ113),3)</f>
        <v>0</v>
      </c>
      <c r="AQ262" s="343">
        <f>ROUND(PRODUCT(Input!AR111:AR113),3)</f>
        <v>0</v>
      </c>
      <c r="AR262" s="343">
        <f>ROUND(PRODUCT(Input!AS111:AS113),3)</f>
        <v>0</v>
      </c>
      <c r="AS262" s="343">
        <f>ROUND(PRODUCT(Input!AT111:AT113),3)</f>
        <v>0</v>
      </c>
      <c r="AT262" s="343">
        <f>ROUND(PRODUCT(Input!AU111:AU113),3)</f>
        <v>0</v>
      </c>
      <c r="AU262" s="343">
        <f>ROUND(PRODUCT(Input!AV111:AV113),3)</f>
        <v>0</v>
      </c>
      <c r="AV262" s="343">
        <f>ROUND(PRODUCT(Input!AW111:AW113),3)</f>
        <v>0</v>
      </c>
      <c r="AW262" s="343">
        <f>ROUND(PRODUCT(Input!AX111:AX113),3)</f>
        <v>0</v>
      </c>
      <c r="AX262" s="343">
        <f>ROUND(PRODUCT(Input!AY111:AY113),3)</f>
        <v>0</v>
      </c>
      <c r="AY262" s="343">
        <f>ROUND(PRODUCT(Input!AZ111:AZ113),3)</f>
        <v>0</v>
      </c>
      <c r="AZ262" s="343">
        <f>ROUND(PRODUCT(Input!BA111:BA113),3)</f>
        <v>0</v>
      </c>
      <c r="BA262" s="343">
        <f>ROUND(PRODUCT(Input!BB111:BB113),3)</f>
        <v>0</v>
      </c>
      <c r="BB262" s="343">
        <f>ROUND(PRODUCT(Input!BC111:BC113),3)</f>
        <v>0</v>
      </c>
      <c r="BC262" s="343">
        <f>ROUND(PRODUCT(Input!BD111:BD113),3)</f>
        <v>0</v>
      </c>
      <c r="BD262" s="343">
        <f>ROUND(PRODUCT(Input!BE111:BE113),3)</f>
        <v>0</v>
      </c>
      <c r="BE262" s="343">
        <f>ROUND(PRODUCT(Input!BF111:BF113),3)</f>
        <v>0</v>
      </c>
      <c r="BF262" s="343">
        <f>ROUND(PRODUCT(Input!BG111:BG113),3)</f>
        <v>0</v>
      </c>
      <c r="BG262" s="343">
        <f>ROUND(PRODUCT(Input!BH111:BH113),3)</f>
        <v>0</v>
      </c>
      <c r="BH262" s="343">
        <f>ROUND(PRODUCT(Input!BI111:BI113),3)</f>
        <v>0</v>
      </c>
      <c r="BI262" s="343">
        <f>ROUND(PRODUCT(Input!BJ111:BJ113),3)</f>
        <v>0</v>
      </c>
      <c r="BJ262" s="343">
        <f>ROUND(PRODUCT(Input!BK111:BK113),3)</f>
        <v>0</v>
      </c>
      <c r="BK262" s="343">
        <f>ROUND(PRODUCT(Input!BL111:BL113),3)</f>
        <v>0</v>
      </c>
      <c r="BL262" s="343">
        <f>ROUND(PRODUCT(Input!BM111:BM113),3)</f>
        <v>0</v>
      </c>
      <c r="BM262" s="343">
        <f>ROUND(PRODUCT(Input!BN111:BN113),3)</f>
        <v>0</v>
      </c>
      <c r="BN262" s="343">
        <f>ROUND(PRODUCT(Input!BO111:BO113),3)</f>
        <v>0</v>
      </c>
      <c r="BO262" s="343">
        <f>ROUND(PRODUCT(Input!BP111:BP113),3)</f>
        <v>0</v>
      </c>
      <c r="BP262" s="343">
        <f>ROUND(PRODUCT(Input!BQ111:BQ113),3)</f>
        <v>0</v>
      </c>
      <c r="BQ262" s="343">
        <f>ROUND(PRODUCT(Input!BR111:BR113),3)</f>
        <v>0</v>
      </c>
      <c r="BR262" s="343">
        <f>ROUND(PRODUCT(Input!BS111:BS113),3)</f>
        <v>0</v>
      </c>
      <c r="BS262" s="343">
        <f>ROUND(PRODUCT(Input!BT111:BT113),3)</f>
        <v>0</v>
      </c>
      <c r="BT262" s="343">
        <f>ROUND(PRODUCT(Input!BU111:BU113),3)</f>
        <v>0</v>
      </c>
      <c r="BU262" s="343">
        <f>ROUND(PRODUCT(Input!BV111:BV113),3)</f>
        <v>0</v>
      </c>
      <c r="BV262" s="343">
        <f>ROUND(PRODUCT(Input!BW111:BW113),3)</f>
        <v>0</v>
      </c>
      <c r="BW262" s="343">
        <f>ROUND(PRODUCT(Input!BX111:BX113),3)</f>
        <v>0</v>
      </c>
      <c r="BX262" s="343">
        <f>ROUND(PRODUCT(Input!BY111:BY113),3)</f>
        <v>0</v>
      </c>
      <c r="BY262" s="343">
        <f>ROUND(PRODUCT(Input!BZ111:BZ113),3)</f>
        <v>0</v>
      </c>
      <c r="BZ262" s="343">
        <f>ROUND(PRODUCT(Input!CA111:CA113),3)</f>
        <v>0</v>
      </c>
      <c r="CA262" s="343">
        <f>ROUND(PRODUCT(Input!CB111:CB113),3)</f>
        <v>0</v>
      </c>
      <c r="CB262" s="343">
        <f>ROUND(PRODUCT(Input!CC111:CC113),3)</f>
        <v>0</v>
      </c>
      <c r="CC262" s="343">
        <f>ROUND(PRODUCT(Input!CD111:CD113),3)</f>
        <v>0</v>
      </c>
      <c r="CD262" s="343">
        <f>ROUND(PRODUCT(Input!CE111:CE113),3)</f>
        <v>0</v>
      </c>
      <c r="CE262" s="343">
        <f>ROUND(PRODUCT(Input!CF111:CF113),3)</f>
        <v>0</v>
      </c>
      <c r="CF262" s="343">
        <f>ROUND(PRODUCT(Input!CG111:CG113),3)</f>
        <v>0</v>
      </c>
      <c r="CG262" s="343">
        <f>ROUND(PRODUCT(Input!CH111:CH113),3)</f>
        <v>0</v>
      </c>
      <c r="CH262" s="343">
        <f>ROUND(PRODUCT(Input!CI111:CI113),3)</f>
        <v>0</v>
      </c>
      <c r="CI262" s="343">
        <f>ROUND(PRODUCT(Input!CJ111:CJ113),3)</f>
        <v>0</v>
      </c>
      <c r="CJ262" s="343">
        <f>ROUND(PRODUCT(Input!CK111:CK113),3)</f>
        <v>0</v>
      </c>
      <c r="CK262" s="343">
        <f>ROUND(PRODUCT(Input!CL111:CL113),3)</f>
        <v>0</v>
      </c>
      <c r="CL262" s="343">
        <f>ROUND(PRODUCT(Input!CM111:CM113),3)</f>
        <v>0</v>
      </c>
      <c r="CM262" s="343">
        <f>ROUND(PRODUCT(Input!CN111:CN113),3)</f>
        <v>0</v>
      </c>
      <c r="CN262" s="343">
        <f>ROUND(PRODUCT(Input!CO111:CO113),3)</f>
        <v>0</v>
      </c>
      <c r="CO262" s="343">
        <f>ROUND(PRODUCT(Input!CP111:CP113),3)</f>
        <v>0</v>
      </c>
      <c r="CP262" s="343">
        <f>ROUND(PRODUCT(Input!CQ111:CQ113),3)</f>
        <v>0</v>
      </c>
      <c r="CQ262" s="343">
        <f>ROUND(PRODUCT(Input!CR111:CR113),3)</f>
        <v>0</v>
      </c>
      <c r="CR262" s="343">
        <f>ROUND(PRODUCT(Input!CS111:CS113),3)</f>
        <v>0</v>
      </c>
      <c r="CS262" s="343">
        <f>ROUND(PRODUCT(Input!CT111:CT113),3)</f>
        <v>0</v>
      </c>
      <c r="CT262" s="343">
        <f>ROUND(PRODUCT(Input!CU111:CU113),3)</f>
        <v>0</v>
      </c>
      <c r="CU262" s="343">
        <f>ROUND(PRODUCT(Input!CV111:CV113),3)</f>
        <v>0</v>
      </c>
      <c r="CV262" s="343">
        <f>ROUND(PRODUCT(Input!CW111:CW113),3)</f>
        <v>0</v>
      </c>
      <c r="CW262" s="343">
        <f>ROUND(PRODUCT(Input!CX111:CX113),3)</f>
        <v>0</v>
      </c>
      <c r="CX262" s="343">
        <f>ROUND(PRODUCT(Input!CY111:CY113),3)</f>
        <v>0</v>
      </c>
      <c r="CY262" s="343">
        <f>ROUND(PRODUCT(Input!CZ111:CZ113),3)</f>
        <v>0</v>
      </c>
      <c r="CZ262" s="343">
        <f>ROUND(PRODUCT(Input!DA111:DA113),3)</f>
        <v>0</v>
      </c>
      <c r="DA262" s="343">
        <f>ROUND(PRODUCT(Input!DB111:DB113),3)</f>
        <v>0</v>
      </c>
      <c r="DB262" s="343">
        <f>ROUND(PRODUCT(Input!DC111:DC113),3)</f>
        <v>0</v>
      </c>
      <c r="DC262" s="343">
        <f>ROUND(PRODUCT(Input!DD111:DD113),3)</f>
        <v>0</v>
      </c>
      <c r="DD262" s="343">
        <f>ROUND(PRODUCT(Input!DE111:DE113),3)</f>
        <v>0</v>
      </c>
      <c r="DE262" s="343">
        <f>ROUND(PRODUCT(Input!DF111:DF113),3)</f>
        <v>0</v>
      </c>
      <c r="DF262" s="343">
        <f>ROUND(PRODUCT(Input!DG111:DG113),3)</f>
        <v>0</v>
      </c>
      <c r="DG262" s="343">
        <f>ROUND(PRODUCT(Input!DH111:DH113),3)</f>
        <v>0</v>
      </c>
      <c r="DH262" s="343">
        <f>ROUND(PRODUCT(Input!DI111:DI113),3)</f>
        <v>0</v>
      </c>
      <c r="DI262" s="343">
        <f>ROUND(PRODUCT(Input!DJ111:DJ113),3)</f>
        <v>0</v>
      </c>
      <c r="DJ262" s="343">
        <f>ROUND(PRODUCT(Input!DK111:DK113),3)</f>
        <v>0</v>
      </c>
      <c r="DK262" s="343">
        <f>ROUND(PRODUCT(Input!DL111:DL113),3)</f>
        <v>0</v>
      </c>
      <c r="DL262" s="343">
        <f>ROUND(PRODUCT(Input!DM111:DM113),3)</f>
        <v>0</v>
      </c>
      <c r="DM262" s="343">
        <f>ROUND(PRODUCT(Input!DN111:DN113),3)</f>
        <v>0</v>
      </c>
      <c r="DN262" s="343">
        <f>ROUND(PRODUCT(Input!DO111:DO113),3)</f>
        <v>0</v>
      </c>
      <c r="DO262" s="343">
        <f>ROUND(PRODUCT(Input!DP111:DP113),3)</f>
        <v>0</v>
      </c>
      <c r="DP262" s="343">
        <f>ROUND(PRODUCT(Input!DQ111:DQ113),3)</f>
        <v>0</v>
      </c>
      <c r="DQ262" s="343">
        <f>ROUND(PRODUCT(Input!DR111:DR113),3)</f>
        <v>0</v>
      </c>
      <c r="DR262" s="343">
        <f>ROUND(PRODUCT(Input!DS111:DS113),3)</f>
        <v>0</v>
      </c>
      <c r="DS262" s="343">
        <f>ROUND(PRODUCT(Input!DT111:DT113),3)</f>
        <v>0</v>
      </c>
      <c r="DT262" s="343">
        <f>ROUND(PRODUCT(Input!DU111:DU113),3)</f>
        <v>0</v>
      </c>
      <c r="DU262" s="343">
        <f>ROUND(PRODUCT(Input!DV111:DV113),3)</f>
        <v>0</v>
      </c>
      <c r="DV262" s="343">
        <f>ROUND(PRODUCT(Input!DW111:DW113),3)</f>
        <v>0</v>
      </c>
      <c r="DW262" s="343">
        <f>ROUND(PRODUCT(Input!DX111:DX113),3)</f>
        <v>0</v>
      </c>
      <c r="DX262" s="343">
        <f>ROUND(PRODUCT(Input!DY111:DY113),3)</f>
        <v>0</v>
      </c>
      <c r="DY262" s="343">
        <f>ROUND(PRODUCT(Input!DZ111:DZ113),3)</f>
        <v>0</v>
      </c>
      <c r="DZ262" s="343">
        <f>ROUND(PRODUCT(Input!EA111:EA113),3)</f>
        <v>0</v>
      </c>
      <c r="EA262" s="343">
        <f>ROUND(PRODUCT(Input!EB111:EB113),3)</f>
        <v>0</v>
      </c>
      <c r="EB262" s="343">
        <f>ROUND(PRODUCT(Input!EC111:EC113),3)</f>
        <v>0</v>
      </c>
      <c r="EC262" s="343">
        <f>ROUND(PRODUCT(Input!ED111:ED113),3)</f>
        <v>0</v>
      </c>
      <c r="ED262" s="343">
        <f>ROUND(PRODUCT(Input!EE111:EE113),3)</f>
        <v>0</v>
      </c>
      <c r="EE262" s="343">
        <f>ROUND(PRODUCT(Input!EF111:EF113),3)</f>
        <v>0</v>
      </c>
      <c r="EF262" s="343">
        <f>ROUND(PRODUCT(Input!EG111:EG113),3)</f>
        <v>0</v>
      </c>
      <c r="EG262" s="343">
        <f>ROUND(PRODUCT(Input!EH111:EH113),3)</f>
        <v>0</v>
      </c>
      <c r="EH262" s="343">
        <f>ROUND(PRODUCT(Input!EI111:EI113),3)</f>
        <v>0</v>
      </c>
      <c r="EI262" s="343">
        <f>ROUND(PRODUCT(Input!EJ111:EJ113),3)</f>
        <v>0</v>
      </c>
      <c r="EJ262" s="343">
        <f>ROUND(PRODUCT(Input!EK111:EK113),3)</f>
        <v>0</v>
      </c>
      <c r="EK262" s="343">
        <f>ROUND(PRODUCT(Input!EL111:EL113),3)</f>
        <v>0</v>
      </c>
      <c r="EL262" s="343">
        <f>ROUND(PRODUCT(Input!EM111:EM113),3)</f>
        <v>0</v>
      </c>
      <c r="EM262" s="343">
        <f>ROUND(PRODUCT(Input!EN111:EN113),3)</f>
        <v>0</v>
      </c>
      <c r="EN262" s="343">
        <f>ROUND(PRODUCT(Input!EO111:EO113),3)</f>
        <v>0</v>
      </c>
      <c r="EO262" s="343">
        <f>ROUND(PRODUCT(Input!EP111:EP113),3)</f>
        <v>0</v>
      </c>
      <c r="EP262" s="343">
        <f>ROUND(PRODUCT(Input!EQ111:EQ113),3)</f>
        <v>0</v>
      </c>
      <c r="EQ262" s="343">
        <f>ROUND(PRODUCT(Input!ER111:ER113),3)</f>
        <v>0</v>
      </c>
      <c r="ER262" s="343">
        <f>ROUND(PRODUCT(Input!ES111:ES113),3)</f>
        <v>0</v>
      </c>
      <c r="ES262" s="343">
        <f>ROUND(PRODUCT(Input!ET111:ET113),3)</f>
        <v>0</v>
      </c>
      <c r="ET262" s="343">
        <f>ROUND(PRODUCT(Input!EU111:EU113),3)</f>
        <v>0</v>
      </c>
      <c r="EU262" s="343">
        <f>ROUND(PRODUCT(Input!EV111:EV113),3)</f>
        <v>0</v>
      </c>
      <c r="EV262" s="343">
        <f>ROUND(PRODUCT(Input!EW111:EW113),3)</f>
        <v>0</v>
      </c>
      <c r="EW262" s="343">
        <f>ROUND(PRODUCT(Input!EX111:EX113),3)</f>
        <v>0</v>
      </c>
      <c r="EX262" s="343">
        <f>ROUND(PRODUCT(Input!EY111:EY113),3)</f>
        <v>0</v>
      </c>
      <c r="EY262" s="343">
        <f>ROUND(PRODUCT(Input!EZ111:EZ113),3)</f>
        <v>0</v>
      </c>
      <c r="EZ262" s="343">
        <f>ROUND(PRODUCT(Input!FA111:FA113),3)</f>
        <v>0</v>
      </c>
      <c r="FA262" s="343">
        <f>ROUND(PRODUCT(Input!FB111:FB113),3)</f>
        <v>0</v>
      </c>
      <c r="FB262" s="343">
        <f>ROUND(PRODUCT(Input!FC111:FC113),3)</f>
        <v>0</v>
      </c>
      <c r="FC262" s="343">
        <f>ROUND(PRODUCT(Input!FD111:FD113),3)</f>
        <v>0</v>
      </c>
      <c r="FD262" s="343">
        <f>ROUND(PRODUCT(Input!FE111:FE113),3)</f>
        <v>0</v>
      </c>
      <c r="FE262" s="343">
        <f>ROUND(PRODUCT(Input!FF111:FF113),3)</f>
        <v>0</v>
      </c>
      <c r="FF262" s="343">
        <f>ROUND(PRODUCT(Input!FG111:FG113),3)</f>
        <v>0</v>
      </c>
      <c r="FG262" s="343">
        <f>ROUND(PRODUCT(Input!FH111:FH113),3)</f>
        <v>0</v>
      </c>
      <c r="FH262" s="343">
        <f>ROUND(PRODUCT(Input!FI111:FI113),3)</f>
        <v>0</v>
      </c>
      <c r="FI262" s="343">
        <f>ROUND(PRODUCT(Input!FJ111:FJ113),3)</f>
        <v>0</v>
      </c>
      <c r="FJ262" s="343">
        <f>ROUND(PRODUCT(Input!FK111:FK113),3)</f>
        <v>0</v>
      </c>
      <c r="FK262" s="343">
        <f>ROUND(PRODUCT(Input!FL111:FL113),3)</f>
        <v>0</v>
      </c>
      <c r="FL262" s="343">
        <f>ROUND(PRODUCT(Input!FM111:FM113),3)</f>
        <v>0</v>
      </c>
      <c r="FM262" s="343">
        <f>ROUND(PRODUCT(Input!FN111:FN113),3)</f>
        <v>0</v>
      </c>
      <c r="FN262" s="343">
        <f>ROUND(PRODUCT(Input!FO111:FO113),3)</f>
        <v>0</v>
      </c>
      <c r="FO262" s="343">
        <f>ROUND(PRODUCT(Input!FP111:FP113),3)</f>
        <v>0</v>
      </c>
      <c r="FP262" s="343">
        <f>ROUND(PRODUCT(Input!FQ111:FQ113),3)</f>
        <v>0</v>
      </c>
      <c r="FQ262" s="343">
        <f>ROUND(PRODUCT(Input!FR111:FR113),3)</f>
        <v>0</v>
      </c>
      <c r="FR262" s="343">
        <f>ROUND(PRODUCT(Input!FS111:FS113),3)</f>
        <v>0</v>
      </c>
      <c r="FS262" s="343">
        <f>ROUND(PRODUCT(Input!FT111:FT113),3)</f>
        <v>0</v>
      </c>
      <c r="FT262" s="343">
        <f>ROUND(PRODUCT(Input!FU111:FU113),3)</f>
        <v>0</v>
      </c>
      <c r="FU262" s="343">
        <f>ROUND(PRODUCT(Input!FV111:FV113),3)</f>
        <v>0</v>
      </c>
      <c r="FV262" s="343">
        <f>ROUND(PRODUCT(Input!FW111:FW113),3)</f>
        <v>0</v>
      </c>
      <c r="FW262" s="343">
        <f>ROUND(PRODUCT(Input!FX111:FX113),3)</f>
        <v>0</v>
      </c>
      <c r="FX262" s="343">
        <f>ROUND(PRODUCT(Input!FY111:FY113),3)</f>
        <v>0</v>
      </c>
      <c r="FY262" s="343">
        <f>ROUND(PRODUCT(Input!FZ111:FZ113),3)</f>
        <v>0</v>
      </c>
      <c r="FZ262" s="343">
        <f>ROUND(PRODUCT(Input!GA111:GA113),3)</f>
        <v>0</v>
      </c>
      <c r="GA262" s="343">
        <f>ROUND(PRODUCT(Input!GB111:GB113),3)</f>
        <v>0</v>
      </c>
      <c r="GB262" s="343">
        <f>ROUND(PRODUCT(Input!GC111:GC113),3)</f>
        <v>0</v>
      </c>
      <c r="GC262" s="343">
        <f>ROUND(PRODUCT(Input!GD111:GD113),3)</f>
        <v>0</v>
      </c>
      <c r="GD262" s="343">
        <f>ROUND(PRODUCT(Input!GE111:GE113),3)</f>
        <v>0</v>
      </c>
      <c r="GE262" s="343">
        <f>ROUND(PRODUCT(Input!GF111:GF113),3)</f>
        <v>0</v>
      </c>
      <c r="GF262" s="343">
        <f>ROUND(PRODUCT(Input!GG111:GG113),3)</f>
        <v>0</v>
      </c>
      <c r="GG262" s="343">
        <f>ROUND(PRODUCT(Input!GH111:GH113),3)</f>
        <v>0</v>
      </c>
      <c r="GH262" s="343">
        <f>ROUND(PRODUCT(Input!GI111:GI113),3)</f>
        <v>0</v>
      </c>
      <c r="GI262" s="343">
        <f>ROUND(PRODUCT(Input!GJ111:GJ113),3)</f>
        <v>0</v>
      </c>
      <c r="GJ262" s="343">
        <f>ROUND(PRODUCT(Input!GK111:GK113),3)</f>
        <v>0</v>
      </c>
      <c r="GK262" s="343">
        <f>ROUND(PRODUCT(Input!GL111:GL113),3)</f>
        <v>0</v>
      </c>
      <c r="GL262" s="343">
        <f>ROUND(PRODUCT(Input!GM111:GM113),3)</f>
        <v>0</v>
      </c>
      <c r="GM262" s="343">
        <f>ROUND(PRODUCT(Input!GN111:GN113),3)</f>
        <v>0</v>
      </c>
      <c r="GN262" s="343">
        <f>ROUND(PRODUCT(Input!GO111:GO113),3)</f>
        <v>0</v>
      </c>
      <c r="GO262" s="343">
        <f>ROUND(PRODUCT(Input!GP111:GP113),3)</f>
        <v>0</v>
      </c>
      <c r="GP262" s="343">
        <f>ROUND(PRODUCT(Input!GQ111:GQ113),3)</f>
        <v>0</v>
      </c>
      <c r="GQ262" s="343">
        <f>ROUND(PRODUCT(Input!GR111:GR113),3)</f>
        <v>0</v>
      </c>
      <c r="GR262" s="343">
        <f>ROUND(PRODUCT(Input!GS111:GS113),3)</f>
        <v>0</v>
      </c>
      <c r="GS262" s="343">
        <f>ROUND(PRODUCT(Input!GT111:GT113),3)</f>
        <v>0</v>
      </c>
    </row>
  </sheetData>
  <conditionalFormatting sqref="A1:XFD1048576">
    <cfRule type="containsBlanks" dxfId="0" priority="1">
      <formula>LEN(TRIM(A1))=0</formula>
    </cfRule>
  </conditionalFormatting>
  <pageMargins left="0.7" right="0.7" top="0.75" bottom="0.75" header="0.3" footer="0.3"/>
  <pageSetup paperSize="9" orientation="portrait" horizontalDpi="200" verticalDpi="200" r:id="rId1"/>
  <ignoredErrors>
    <ignoredError sqref="B204" formula="1"/>
    <ignoredError sqref="B256 B108" formulaRange="1"/>
  </ignoredError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4A079-7BB0-44DA-8413-C310B17A8804}">
  <dimension ref="A1:B52"/>
  <sheetViews>
    <sheetView showGridLines="0" tabSelected="1" zoomScale="80" zoomScaleNormal="80" workbookViewId="0">
      <selection activeCell="U43" sqref="U43"/>
    </sheetView>
  </sheetViews>
  <sheetFormatPr defaultRowHeight="14.5"/>
  <cols>
    <col min="1" max="1" width="18" bestFit="1" customWidth="1"/>
    <col min="2" max="2" width="11.26953125" bestFit="1" customWidth="1"/>
  </cols>
  <sheetData>
    <row r="1" spans="1:2" ht="16.5">
      <c r="A1" s="163" t="s">
        <v>612</v>
      </c>
      <c r="B1" s="163" t="s">
        <v>8720</v>
      </c>
    </row>
    <row r="2" spans="1:2" ht="16.5">
      <c r="A2" s="46" t="str">
        <f>CW!AE2</f>
        <v>Alabama</v>
      </c>
      <c r="B2" s="332">
        <v>0</v>
      </c>
    </row>
    <row r="3" spans="1:2" ht="16.5">
      <c r="A3" s="46" t="str">
        <f>CW!AE3</f>
        <v>Alaska</v>
      </c>
      <c r="B3" s="18">
        <v>195</v>
      </c>
    </row>
    <row r="4" spans="1:2" ht="16.5">
      <c r="A4" s="46" t="str">
        <f>CW!AE4</f>
        <v>Arizona</v>
      </c>
      <c r="B4" s="332">
        <v>0</v>
      </c>
    </row>
    <row r="5" spans="1:2" ht="16.5">
      <c r="A5" s="46" t="str">
        <f>CW!AE5</f>
        <v>Arkansas</v>
      </c>
      <c r="B5" s="332">
        <v>0</v>
      </c>
    </row>
    <row r="6" spans="1:2" ht="16.5">
      <c r="A6" s="46" t="str">
        <f>CW!AE6</f>
        <v>CA</v>
      </c>
      <c r="B6" s="332">
        <v>0</v>
      </c>
    </row>
    <row r="7" spans="1:2" ht="16.5">
      <c r="A7" s="46" t="str">
        <f>CW!AE7</f>
        <v>Colorado</v>
      </c>
      <c r="B7" s="332">
        <v>0</v>
      </c>
    </row>
    <row r="8" spans="1:2" ht="16.5">
      <c r="A8" s="46" t="str">
        <f>CW!AE8</f>
        <v>Connecticut</v>
      </c>
      <c r="B8" s="18">
        <v>195</v>
      </c>
    </row>
    <row r="9" spans="1:2" ht="16.5">
      <c r="A9" s="46" t="str">
        <f>CW!AE9</f>
        <v>Delaware</v>
      </c>
      <c r="B9" s="332">
        <v>0</v>
      </c>
    </row>
    <row r="10" spans="1:2" ht="16.5">
      <c r="A10" s="46" t="str">
        <f>CW!AE10</f>
        <v>District of Columbia</v>
      </c>
      <c r="B10" s="18">
        <v>195</v>
      </c>
    </row>
    <row r="11" spans="1:2" ht="16.5">
      <c r="A11" s="46" t="str">
        <f>CW!AE11</f>
        <v>FL</v>
      </c>
      <c r="B11" s="332">
        <v>0</v>
      </c>
    </row>
    <row r="12" spans="1:2" ht="16.5">
      <c r="A12" s="46" t="str">
        <f>CW!AE12</f>
        <v>GA</v>
      </c>
      <c r="B12" s="18">
        <v>195</v>
      </c>
    </row>
    <row r="13" spans="1:2" ht="16.5">
      <c r="A13" s="46" t="str">
        <f>CW!AE13</f>
        <v>Hawaii</v>
      </c>
      <c r="B13" s="18">
        <v>195</v>
      </c>
    </row>
    <row r="14" spans="1:2" ht="16.5">
      <c r="A14" s="46" t="str">
        <f>CW!AE14</f>
        <v>Idaho</v>
      </c>
      <c r="B14" s="18">
        <v>195</v>
      </c>
    </row>
    <row r="15" spans="1:2" ht="16.5">
      <c r="A15" s="46" t="str">
        <f>CW!AE15</f>
        <v>IL</v>
      </c>
      <c r="B15" s="18">
        <v>195</v>
      </c>
    </row>
    <row r="16" spans="1:2" ht="16.5">
      <c r="A16" s="46" t="str">
        <f>CW!AE16</f>
        <v>Indiana</v>
      </c>
      <c r="B16" s="18">
        <v>195</v>
      </c>
    </row>
    <row r="17" spans="1:2" ht="16.5">
      <c r="A17" s="46" t="str">
        <f>CW!AE17</f>
        <v>Iowa</v>
      </c>
      <c r="B17" s="18">
        <v>195</v>
      </c>
    </row>
    <row r="18" spans="1:2" ht="16.5">
      <c r="A18" s="46" t="str">
        <f>CW!AE18</f>
        <v>Kansas</v>
      </c>
      <c r="B18" s="18">
        <v>195</v>
      </c>
    </row>
    <row r="19" spans="1:2" ht="16.5">
      <c r="A19" s="46" t="str">
        <f>CW!AE19</f>
        <v>Kentucky</v>
      </c>
      <c r="B19" s="332">
        <v>0</v>
      </c>
    </row>
    <row r="20" spans="1:2" ht="16.5">
      <c r="A20" s="46" t="str">
        <f>CW!AE20</f>
        <v>LA</v>
      </c>
      <c r="B20" s="18">
        <v>195</v>
      </c>
    </row>
    <row r="21" spans="1:2" ht="16.5">
      <c r="A21" s="46" t="str">
        <f>CW!AE21</f>
        <v>Maine</v>
      </c>
      <c r="B21" s="18">
        <v>195</v>
      </c>
    </row>
    <row r="22" spans="1:2" ht="16.5">
      <c r="A22" s="46" t="str">
        <f>CW!AE22</f>
        <v>Maryland</v>
      </c>
      <c r="B22" s="18">
        <v>195</v>
      </c>
    </row>
    <row r="23" spans="1:2" ht="16.5">
      <c r="A23" s="46" t="str">
        <f>CW!AE23</f>
        <v>Michigan</v>
      </c>
      <c r="B23" s="18">
        <v>195</v>
      </c>
    </row>
    <row r="24" spans="1:2" ht="16.5">
      <c r="A24" s="46" t="str">
        <f>CW!AE24</f>
        <v>Minnesota</v>
      </c>
      <c r="B24" s="18">
        <v>195</v>
      </c>
    </row>
    <row r="25" spans="1:2" ht="16.5">
      <c r="A25" s="46" t="str">
        <f>CW!AE25</f>
        <v>Mississippi</v>
      </c>
      <c r="B25" s="18">
        <v>195</v>
      </c>
    </row>
    <row r="26" spans="1:2" ht="16.5">
      <c r="A26" s="46" t="str">
        <f>CW!AE26</f>
        <v>MO</v>
      </c>
      <c r="B26" s="18">
        <v>195</v>
      </c>
    </row>
    <row r="27" spans="1:2" ht="16.5">
      <c r="A27" s="46" t="str">
        <f>CW!AE27</f>
        <v>Montana</v>
      </c>
      <c r="B27" s="18">
        <v>195</v>
      </c>
    </row>
    <row r="28" spans="1:2" ht="16.5">
      <c r="A28" s="46" t="str">
        <f>CW!AE28</f>
        <v>Nebraska</v>
      </c>
      <c r="B28" s="18">
        <v>195</v>
      </c>
    </row>
    <row r="29" spans="1:2" ht="16.5">
      <c r="A29" s="46" t="str">
        <f>CW!AE29</f>
        <v>Nevada</v>
      </c>
      <c r="B29" s="18">
        <v>195</v>
      </c>
    </row>
    <row r="30" spans="1:2" ht="16.5">
      <c r="A30" s="46" t="str">
        <f>CW!AE30</f>
        <v>New Hampshire</v>
      </c>
      <c r="B30" s="18">
        <v>195</v>
      </c>
    </row>
    <row r="31" spans="1:2" ht="16.5">
      <c r="A31" s="46" t="str">
        <f>CW!AE31</f>
        <v>NJ</v>
      </c>
      <c r="B31" s="332">
        <v>0</v>
      </c>
    </row>
    <row r="32" spans="1:2" ht="16.5">
      <c r="A32" s="46" t="str">
        <f>CW!AE32</f>
        <v>New Mexico</v>
      </c>
      <c r="B32" s="18">
        <v>195</v>
      </c>
    </row>
    <row r="33" spans="1:2" ht="16.5">
      <c r="A33" s="46" t="str">
        <f>CW!AE33</f>
        <v>NY</v>
      </c>
      <c r="B33" s="18">
        <v>195</v>
      </c>
    </row>
    <row r="34" spans="1:2" ht="16.5">
      <c r="A34" s="46" t="str">
        <f>CW!AE34</f>
        <v>North Carolina</v>
      </c>
      <c r="B34" s="18">
        <v>195</v>
      </c>
    </row>
    <row r="35" spans="1:2" ht="16.5">
      <c r="A35" s="46" t="str">
        <f>CW!AE35</f>
        <v>North Dakota</v>
      </c>
      <c r="B35" s="18">
        <v>195</v>
      </c>
    </row>
    <row r="36" spans="1:2" ht="16.5">
      <c r="A36" s="46" t="str">
        <f>CW!AE36</f>
        <v>Ohio</v>
      </c>
      <c r="B36" s="18">
        <v>195</v>
      </c>
    </row>
    <row r="37" spans="1:2" ht="16.5">
      <c r="A37" s="46" t="str">
        <f>CW!AE37</f>
        <v>Oklahoma</v>
      </c>
      <c r="B37" s="18">
        <v>195</v>
      </c>
    </row>
    <row r="38" spans="1:2" ht="16.5">
      <c r="A38" s="46" t="str">
        <f>CW!AE38</f>
        <v>Oregon</v>
      </c>
      <c r="B38" s="18">
        <v>195</v>
      </c>
    </row>
    <row r="39" spans="1:2" ht="16.5">
      <c r="A39" s="46" t="str">
        <f>CW!AE39</f>
        <v>PA</v>
      </c>
      <c r="B39" s="18">
        <v>195</v>
      </c>
    </row>
    <row r="40" spans="1:2" ht="16.5">
      <c r="A40" s="46" t="str">
        <f>CW!AE40</f>
        <v>Puerto Rico</v>
      </c>
      <c r="B40" s="18">
        <v>195</v>
      </c>
    </row>
    <row r="41" spans="1:2" ht="16.5">
      <c r="A41" s="46" t="str">
        <f>CW!AE41</f>
        <v>Rhode Island</v>
      </c>
      <c r="B41" s="18">
        <v>195</v>
      </c>
    </row>
    <row r="42" spans="1:2" ht="16.5">
      <c r="A42" s="46" t="str">
        <f>CW!AE42</f>
        <v>South Carolina</v>
      </c>
      <c r="B42" s="18">
        <v>195</v>
      </c>
    </row>
    <row r="43" spans="1:2" ht="16.5">
      <c r="A43" s="46" t="str">
        <f>CW!AE43</f>
        <v>South Dakota</v>
      </c>
      <c r="B43" s="18">
        <v>195</v>
      </c>
    </row>
    <row r="44" spans="1:2" ht="16.5">
      <c r="A44" s="46" t="str">
        <f>CW!AE44</f>
        <v>Tennessee</v>
      </c>
      <c r="B44" s="18">
        <v>195</v>
      </c>
    </row>
    <row r="45" spans="1:2" ht="16.5">
      <c r="A45" s="46" t="str">
        <f>CW!AE45</f>
        <v>TX</v>
      </c>
      <c r="B45" s="18">
        <v>195</v>
      </c>
    </row>
    <row r="46" spans="1:2" ht="16.5">
      <c r="A46" s="46" t="str">
        <f>CW!AE46</f>
        <v>Utah</v>
      </c>
      <c r="B46" s="18">
        <v>195</v>
      </c>
    </row>
    <row r="47" spans="1:2" ht="16.5">
      <c r="A47" s="46" t="str">
        <f>CW!AE47</f>
        <v>Vermont</v>
      </c>
      <c r="B47" s="18">
        <v>195</v>
      </c>
    </row>
    <row r="48" spans="1:2" ht="16.5">
      <c r="A48" s="46" t="str">
        <f>CW!AE48</f>
        <v>Virginia</v>
      </c>
      <c r="B48" s="18">
        <v>195</v>
      </c>
    </row>
    <row r="49" spans="1:2" ht="16.5">
      <c r="A49" s="46" t="str">
        <f>CW!AE49</f>
        <v>Washington</v>
      </c>
      <c r="B49" s="18">
        <v>195</v>
      </c>
    </row>
    <row r="50" spans="1:2" ht="16.5">
      <c r="A50" s="46" t="str">
        <f>CW!AE50</f>
        <v>West Virginia</v>
      </c>
      <c r="B50" s="18">
        <v>195</v>
      </c>
    </row>
    <row r="51" spans="1:2" ht="16.5">
      <c r="A51" s="46" t="str">
        <f>CW!AE51</f>
        <v>Wisconsin</v>
      </c>
      <c r="B51" s="18">
        <v>195</v>
      </c>
    </row>
    <row r="52" spans="1:2" ht="16.5">
      <c r="A52" s="46" t="str">
        <f>CW!AE52</f>
        <v>Wyoming</v>
      </c>
      <c r="B52" s="18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</vt:i4>
      </vt:variant>
    </vt:vector>
  </HeadingPairs>
  <TitlesOfParts>
    <vt:vector size="26" baseType="lpstr">
      <vt:lpstr>Input</vt:lpstr>
      <vt:lpstr>Triggers</vt:lpstr>
      <vt:lpstr>Validation</vt:lpstr>
      <vt:lpstr>Class</vt:lpstr>
      <vt:lpstr>Territory</vt:lpstr>
      <vt:lpstr>Info</vt:lpstr>
      <vt:lpstr>Main</vt:lpstr>
      <vt:lpstr>Zone</vt:lpstr>
      <vt:lpstr>ILF</vt:lpstr>
      <vt:lpstr>Other</vt:lpstr>
      <vt:lpstr>CW</vt:lpstr>
      <vt:lpstr>Auto</vt:lpstr>
      <vt:lpstr>CA</vt:lpstr>
      <vt:lpstr>FL</vt:lpstr>
      <vt:lpstr>UM+UIM</vt:lpstr>
      <vt:lpstr>PIP</vt:lpstr>
      <vt:lpstr>Output</vt:lpstr>
      <vt:lpstr>Fees</vt:lpstr>
      <vt:lpstr>NonGarage</vt:lpstr>
      <vt:lpstr>PPTCollision</vt:lpstr>
      <vt:lpstr>PPTOTC</vt:lpstr>
      <vt:lpstr>TrailerCollision</vt:lpstr>
      <vt:lpstr>TrailerOTC</vt:lpstr>
      <vt:lpstr>TruckCollision</vt:lpstr>
      <vt:lpstr>TruckOTC</vt:lpstr>
      <vt:lpstr>ZoneRated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Varvara Yakovleva</dc:creator>
  <cp:lastModifiedBy>Варвара Яковлева</cp:lastModifiedBy>
  <dcterms:created xsi:type="dcterms:W3CDTF">2021-10-01T11:13:16Z</dcterms:created>
  <dcterms:modified xsi:type="dcterms:W3CDTF">2022-06-06T07:54:37Z</dcterms:modified>
</cp:coreProperties>
</file>